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2" yWindow="109" windowWidth="15120" windowHeight="8015" firstSheet="16"/>
  </bookViews>
  <sheets>
    <sheet name="ОКВЭД" sheetId="25" r:id="rId1"/>
    <sheet name="Зарплата село январь-апрель 17" sheetId="26" r:id="rId2"/>
    <sheet name="Зарплата пища январь-апрель 17" sheetId="27" r:id="rId3"/>
    <sheet name="Зарплата село 1 пг 2017" sheetId="40" r:id="rId4"/>
    <sheet name="Зарплата пища 1 пг 2017" sheetId="41" r:id="rId5"/>
    <sheet name="Зарплата село 9 мес 2017" sheetId="44" r:id="rId6"/>
    <sheet name="Зарплата пища 9 мес 2017" sheetId="45" r:id="rId7"/>
    <sheet name="Зарплата село 2017" sheetId="51" r:id="rId8"/>
    <sheet name="Зарплата пища 2017" sheetId="52" r:id="rId9"/>
    <sheet name="Зарплата и ПМ 2017" sheetId="28" r:id="rId10"/>
    <sheet name="Зарплата село по округам 2017" sheetId="29" r:id="rId11"/>
    <sheet name="Зарплата пища по округам 2017" sheetId="30" r:id="rId12"/>
    <sheet name="Рейтинг зарпл.мсх 2017" sheetId="31" r:id="rId13"/>
    <sheet name="Рейтинг зарпл.село 2017" sheetId="32" r:id="rId14"/>
    <sheet name="Рейтинг зарпл.пищ. 2017" sheetId="33" r:id="rId15"/>
    <sheet name="Числен. село пища 2017 " sheetId="47" r:id="rId16"/>
    <sheet name="Динамика 2017" sheetId="21" r:id="rId17"/>
    <sheet name="по ФО " sheetId="16" r:id="rId18"/>
    <sheet name="анализ" sheetId="50" r:id="rId19"/>
    <sheet name="рейтинг " sheetId="15" r:id="rId20"/>
    <sheet name="задолженность на 01.01.18" sheetId="43" r:id="rId21"/>
    <sheet name="ПМ динамика 2017" sheetId="49" r:id="rId22"/>
  </sheets>
  <definedNames>
    <definedName name="_xlnm.Print_Titles" localSheetId="18">анализ!$5:$6</definedName>
    <definedName name="_xlnm.Print_Titles" localSheetId="16">'Динамика 2017'!$5:$7</definedName>
    <definedName name="_xlnm.Print_Titles" localSheetId="20">'задолженность на 01.01.18'!$4:$18</definedName>
    <definedName name="_xlnm.Print_Titles" localSheetId="9">'Зарплата и ПМ 2017'!$4:$6</definedName>
    <definedName name="_xlnm.Print_Titles" localSheetId="4">'Зарплата пища 1 пг 2017'!$3:$4</definedName>
    <definedName name="_xlnm.Print_Titles" localSheetId="8">'Зарплата пища 2017'!$3:$4</definedName>
    <definedName name="_xlnm.Print_Titles" localSheetId="6">'Зарплата пища 9 мес 2017'!$3:$4</definedName>
    <definedName name="_xlnm.Print_Titles" localSheetId="2">'Зарплата пища январь-апрель 17'!$3:$4</definedName>
    <definedName name="_xlnm.Print_Titles" localSheetId="3">'Зарплата село 1 пг 2017'!$3:$4</definedName>
    <definedName name="_xlnm.Print_Titles" localSheetId="7">'Зарплата село 2017'!$3:$4</definedName>
    <definedName name="_xlnm.Print_Titles" localSheetId="5">'Зарплата село 9 мес 2017'!$3:$4</definedName>
    <definedName name="_xlnm.Print_Titles" localSheetId="1">'Зарплата село январь-апрель 17'!$3:$4</definedName>
    <definedName name="_xlnm.Print_Titles" localSheetId="0">ОКВЭД!$3:$4</definedName>
    <definedName name="_xlnm.Print_Titles" localSheetId="21">'ПМ динамика 2017'!$4:$6</definedName>
    <definedName name="_xlnm.Print_Titles" localSheetId="19">'рейтинг '!$1:$3</definedName>
    <definedName name="_xlnm.Print_Titles" localSheetId="12">'Рейтинг зарпл.мсх 2017'!$3:$3</definedName>
    <definedName name="_xlnm.Print_Titles" localSheetId="14">'Рейтинг зарпл.пищ. 2017'!$4:$4</definedName>
    <definedName name="_xlnm.Print_Titles" localSheetId="13">'Рейтинг зарпл.село 2017'!$3:$3</definedName>
    <definedName name="_xlnm.Print_Titles" localSheetId="15">'Числен. село пища 2017 '!$3:$3</definedName>
    <definedName name="_xlnm.Print_Area" localSheetId="18">анализ!$BS$1:$BW$90</definedName>
    <definedName name="_xlnm.Print_Area" localSheetId="16">'Динамика 2017'!$A$2:$BN$100</definedName>
    <definedName name="_xlnm.Print_Area" localSheetId="9">'Зарплата и ПМ 2017'!$V$1:$AA$105</definedName>
    <definedName name="_xlnm.Print_Area" localSheetId="8">'Зарплата пища 2017'!$A$1:$N$95</definedName>
    <definedName name="_xlnm.Print_Area" localSheetId="11">'Зарплата пища по округам 2017'!$AT$14:$AY$48</definedName>
    <definedName name="_xlnm.Print_Area" localSheetId="10">'Зарплата село по округам 2017'!$AH$14:$AM$37</definedName>
    <definedName name="_xlnm.Print_Area" localSheetId="0">ОКВЭД!$A$1:$AB$45</definedName>
    <definedName name="_xlnm.Print_Area" localSheetId="21">'ПМ динамика 2017'!$A$3:$BU$97</definedName>
    <definedName name="_xlnm.Print_Area" localSheetId="17">'по ФО '!$A$298:$W$319</definedName>
    <definedName name="_xlnm.Print_Area" localSheetId="19">'рейтинг '!$FM$5:$FY$33</definedName>
    <definedName name="_xlnm.Print_Area" localSheetId="12">'Рейтинг зарпл.мсх 2017'!$S$1:$W$86</definedName>
    <definedName name="_xlnm.Print_Area" localSheetId="14">'Рейтинг зарпл.пищ. 2017'!$S$1:$W$87</definedName>
    <definedName name="_xlnm.Print_Area" localSheetId="13">'Рейтинг зарпл.село 2017'!$S$1:$W$86</definedName>
    <definedName name="_xlnm.Print_Area" localSheetId="15">'Числен. село пища 2017 '!$A$1:$F$95</definedName>
  </definedNames>
  <calcPr calcId="162913" fullCalcOnLoad="1"/>
</workbook>
</file>

<file path=xl/calcChain.xml><?xml version="1.0" encoding="utf-8"?>
<calcChain xmlns="http://schemas.openxmlformats.org/spreadsheetml/2006/main">
  <c r="BT80" i="49" l="1"/>
  <c r="BU80" i="49"/>
  <c r="BT93" i="49"/>
  <c r="BU93" i="49"/>
  <c r="BT48" i="49"/>
  <c r="BU48" i="49"/>
  <c r="BU7" i="49"/>
  <c r="BT7" i="49"/>
  <c r="BT92" i="49"/>
  <c r="BU92" i="49"/>
  <c r="BT89" i="49"/>
  <c r="BU89" i="49"/>
  <c r="BT86" i="49"/>
  <c r="BU86" i="49"/>
  <c r="BT78" i="49"/>
  <c r="BU78" i="49"/>
  <c r="BT65" i="49"/>
  <c r="BU65" i="49"/>
  <c r="BT56" i="49"/>
  <c r="BU56" i="49"/>
  <c r="BT69" i="49"/>
  <c r="BU69" i="49"/>
  <c r="BT50" i="49"/>
  <c r="BU50" i="49"/>
  <c r="BT51" i="49"/>
  <c r="BU51" i="49"/>
  <c r="BT52" i="49"/>
  <c r="BU52" i="49"/>
  <c r="BT53" i="49"/>
  <c r="BU53" i="49"/>
  <c r="BT54" i="49"/>
  <c r="BU54" i="49"/>
  <c r="BT41" i="49"/>
  <c r="BU41" i="49"/>
  <c r="BT37" i="49"/>
  <c r="BU37" i="49"/>
  <c r="BT32" i="49"/>
  <c r="BU32" i="49"/>
  <c r="BT28" i="49"/>
  <c r="BU28" i="49"/>
  <c r="BT26" i="49"/>
  <c r="BU26" i="49"/>
  <c r="BT9" i="49"/>
  <c r="BU9" i="49"/>
  <c r="BT18" i="49"/>
  <c r="BU18" i="49"/>
  <c r="BU97" i="49"/>
  <c r="BT97" i="49"/>
  <c r="BU96" i="49"/>
  <c r="BT96" i="49"/>
  <c r="BU95" i="49"/>
  <c r="BT95" i="49"/>
  <c r="BU94" i="49"/>
  <c r="BT94" i="49"/>
  <c r="BU91" i="49"/>
  <c r="BT91" i="49"/>
  <c r="BU90" i="49"/>
  <c r="BT90" i="49"/>
  <c r="BU87" i="49"/>
  <c r="BT87" i="49"/>
  <c r="BU85" i="49"/>
  <c r="BT85" i="49"/>
  <c r="BU84" i="49"/>
  <c r="BT84" i="49"/>
  <c r="BU83" i="49"/>
  <c r="BT83" i="49"/>
  <c r="BU82" i="49"/>
  <c r="BT82" i="49"/>
  <c r="BU81" i="49"/>
  <c r="BT81" i="49"/>
  <c r="BU79" i="49"/>
  <c r="BT79" i="49"/>
  <c r="BU77" i="49"/>
  <c r="BT77" i="49"/>
  <c r="BU76" i="49"/>
  <c r="BT76" i="49"/>
  <c r="BU74" i="49"/>
  <c r="BT74" i="49"/>
  <c r="BU73" i="49"/>
  <c r="BT73" i="49"/>
  <c r="BU72" i="49"/>
  <c r="BT72" i="49"/>
  <c r="BU71" i="49"/>
  <c r="BT71" i="49"/>
  <c r="BU68" i="49"/>
  <c r="BT68" i="49"/>
  <c r="BU67" i="49"/>
  <c r="BT67" i="49"/>
  <c r="BU66" i="49"/>
  <c r="BT66" i="49"/>
  <c r="BU64" i="49"/>
  <c r="BT64" i="49"/>
  <c r="BU63" i="49"/>
  <c r="BT63" i="49"/>
  <c r="BU62" i="49"/>
  <c r="BT62" i="49"/>
  <c r="BU61" i="49"/>
  <c r="BT61" i="49"/>
  <c r="BU60" i="49"/>
  <c r="BT60" i="49"/>
  <c r="BU59" i="49"/>
  <c r="BT59" i="49"/>
  <c r="BU58" i="49"/>
  <c r="BT58" i="49"/>
  <c r="BU57" i="49"/>
  <c r="BT57" i="49"/>
  <c r="BU49" i="49"/>
  <c r="BT49" i="49"/>
  <c r="BU46" i="49"/>
  <c r="BT46" i="49"/>
  <c r="BU45" i="49"/>
  <c r="BT45" i="49"/>
  <c r="BU44" i="49"/>
  <c r="BT44" i="49"/>
  <c r="BU43" i="49"/>
  <c r="BT43" i="49"/>
  <c r="BU42" i="49"/>
  <c r="BT42" i="49"/>
  <c r="BU40" i="49"/>
  <c r="BT40" i="49"/>
  <c r="BU39" i="49"/>
  <c r="BT39" i="49"/>
  <c r="BU36" i="49"/>
  <c r="BT36" i="49"/>
  <c r="BU35" i="49"/>
  <c r="BT35" i="49"/>
  <c r="BU34" i="49"/>
  <c r="BT34" i="49"/>
  <c r="BU33" i="49"/>
  <c r="BT33" i="49"/>
  <c r="BU31" i="49"/>
  <c r="BT31" i="49"/>
  <c r="BU30" i="49"/>
  <c r="BT30" i="49"/>
  <c r="BU29" i="49"/>
  <c r="BT29" i="49"/>
  <c r="BU25" i="49"/>
  <c r="BT25" i="49"/>
  <c r="BU24" i="49"/>
  <c r="BT24" i="49"/>
  <c r="BU23" i="49"/>
  <c r="BT23" i="49"/>
  <c r="BU22" i="49"/>
  <c r="BT22" i="49"/>
  <c r="BU21" i="49"/>
  <c r="BT21" i="49"/>
  <c r="BU20" i="49"/>
  <c r="BT20" i="49"/>
  <c r="BU19" i="49"/>
  <c r="BT19" i="49"/>
  <c r="BU17" i="49"/>
  <c r="BT17" i="49"/>
  <c r="BU16" i="49"/>
  <c r="BT16" i="49"/>
  <c r="BU15" i="49"/>
  <c r="BT15" i="49"/>
  <c r="BU14" i="49"/>
  <c r="BT14" i="49"/>
  <c r="BU13" i="49"/>
  <c r="BT13" i="49"/>
  <c r="BU12" i="49"/>
  <c r="BT12" i="49"/>
  <c r="BU11" i="49"/>
  <c r="BT11" i="49"/>
  <c r="BU10" i="49"/>
  <c r="BT10" i="49"/>
  <c r="V87" i="33"/>
  <c r="V86" i="33"/>
  <c r="V85" i="33"/>
  <c r="V84" i="33"/>
  <c r="V83" i="33"/>
  <c r="V82" i="33"/>
  <c r="V81" i="33"/>
  <c r="V80" i="33"/>
  <c r="V79" i="33"/>
  <c r="V78" i="33"/>
  <c r="V77" i="33"/>
  <c r="V76" i="33"/>
  <c r="V75" i="33"/>
  <c r="V74" i="33"/>
  <c r="V73" i="33"/>
  <c r="V72" i="33"/>
  <c r="V71" i="33"/>
  <c r="V70" i="33"/>
  <c r="V69" i="33"/>
  <c r="V68" i="33"/>
  <c r="V67" i="33"/>
  <c r="V66" i="33"/>
  <c r="V65" i="33"/>
  <c r="V64" i="33"/>
  <c r="V63" i="33"/>
  <c r="V62" i="33"/>
  <c r="V61" i="33"/>
  <c r="V60" i="33"/>
  <c r="V59" i="33"/>
  <c r="V58" i="33"/>
  <c r="V57" i="33"/>
  <c r="V56" i="33"/>
  <c r="V55" i="33"/>
  <c r="V54" i="33"/>
  <c r="V53" i="33"/>
  <c r="V52" i="33"/>
  <c r="V51" i="33"/>
  <c r="V50" i="33"/>
  <c r="V49" i="33"/>
  <c r="V48" i="33"/>
  <c r="V47" i="33"/>
  <c r="V46" i="33"/>
  <c r="V45" i="33"/>
  <c r="V44" i="33"/>
  <c r="V43" i="33"/>
  <c r="V42" i="33"/>
  <c r="V41" i="33"/>
  <c r="V40" i="33"/>
  <c r="V39" i="33"/>
  <c r="V38" i="33"/>
  <c r="V37" i="33"/>
  <c r="V36" i="33"/>
  <c r="V35" i="33"/>
  <c r="V34" i="33"/>
  <c r="V33" i="33"/>
  <c r="V32" i="33"/>
  <c r="V31" i="33"/>
  <c r="V30" i="33"/>
  <c r="V29" i="33"/>
  <c r="V28" i="33"/>
  <c r="V27" i="33"/>
  <c r="V26" i="33"/>
  <c r="V25" i="33"/>
  <c r="V24" i="33"/>
  <c r="V23" i="33"/>
  <c r="V22" i="33"/>
  <c r="V21" i="33"/>
  <c r="V20" i="33"/>
  <c r="V19" i="33"/>
  <c r="V18" i="33"/>
  <c r="V17" i="33"/>
  <c r="V16" i="33"/>
  <c r="V15" i="33"/>
  <c r="V14" i="33"/>
  <c r="V13" i="33"/>
  <c r="V12" i="33"/>
  <c r="V11" i="33"/>
  <c r="V10" i="33"/>
  <c r="V9" i="33"/>
  <c r="V8" i="33"/>
  <c r="V7" i="33"/>
  <c r="V6" i="33"/>
  <c r="V5" i="33"/>
  <c r="V4" i="32"/>
  <c r="V86" i="32"/>
  <c r="V85" i="32"/>
  <c r="V84" i="32"/>
  <c r="V83" i="32"/>
  <c r="V82" i="32"/>
  <c r="V81" i="32"/>
  <c r="V80" i="32"/>
  <c r="V79" i="32"/>
  <c r="V78" i="32"/>
  <c r="V77" i="32"/>
  <c r="V76" i="32"/>
  <c r="V75" i="32"/>
  <c r="V74" i="32"/>
  <c r="V73" i="32"/>
  <c r="V72" i="32"/>
  <c r="V71" i="32"/>
  <c r="V70" i="32"/>
  <c r="V69" i="32"/>
  <c r="V68" i="32"/>
  <c r="V67" i="32"/>
  <c r="V66" i="32"/>
  <c r="V65" i="32"/>
  <c r="V64" i="32"/>
  <c r="V63" i="32"/>
  <c r="V62" i="32"/>
  <c r="V61" i="32"/>
  <c r="V60" i="32"/>
  <c r="V59" i="32"/>
  <c r="V58" i="32"/>
  <c r="V57" i="32"/>
  <c r="V56" i="32"/>
  <c r="V55" i="32"/>
  <c r="V54" i="32"/>
  <c r="V53" i="32"/>
  <c r="V52" i="32"/>
  <c r="V51" i="32"/>
  <c r="V50" i="32"/>
  <c r="V49" i="32"/>
  <c r="V48" i="32"/>
  <c r="V47" i="32"/>
  <c r="V46" i="32"/>
  <c r="V45" i="32"/>
  <c r="V44" i="32"/>
  <c r="V43" i="32"/>
  <c r="V42" i="32"/>
  <c r="V41" i="32"/>
  <c r="V40" i="32"/>
  <c r="V39" i="32"/>
  <c r="V38" i="32"/>
  <c r="V37" i="32"/>
  <c r="V36" i="32"/>
  <c r="V35" i="32"/>
  <c r="V34" i="32"/>
  <c r="V33" i="32"/>
  <c r="V32" i="32"/>
  <c r="V31" i="32"/>
  <c r="V30" i="32"/>
  <c r="V29" i="32"/>
  <c r="V28" i="32"/>
  <c r="V27" i="32"/>
  <c r="V26" i="32"/>
  <c r="V25" i="32"/>
  <c r="V24" i="32"/>
  <c r="V23" i="32"/>
  <c r="V22" i="32"/>
  <c r="V21" i="32"/>
  <c r="V20" i="32"/>
  <c r="V19" i="32"/>
  <c r="V18" i="32"/>
  <c r="V17" i="32"/>
  <c r="V16" i="32"/>
  <c r="V15" i="32"/>
  <c r="V14" i="32"/>
  <c r="V13" i="32"/>
  <c r="V12" i="32"/>
  <c r="V11" i="32"/>
  <c r="V10" i="32"/>
  <c r="V9" i="32"/>
  <c r="V8" i="32"/>
  <c r="V7" i="32"/>
  <c r="V6" i="32"/>
  <c r="V5" i="32"/>
  <c r="P4" i="31"/>
  <c r="V86" i="31"/>
  <c r="V4" i="31"/>
  <c r="V85" i="31"/>
  <c r="V84" i="31"/>
  <c r="V83" i="31"/>
  <c r="V82" i="31"/>
  <c r="V81" i="31"/>
  <c r="V80" i="31"/>
  <c r="V79" i="31"/>
  <c r="V78" i="31"/>
  <c r="V77" i="31"/>
  <c r="V76" i="31"/>
  <c r="V75" i="31"/>
  <c r="V74" i="31"/>
  <c r="V73" i="31"/>
  <c r="V72" i="31"/>
  <c r="V71" i="31"/>
  <c r="V70" i="31"/>
  <c r="V69" i="31"/>
  <c r="V68" i="31"/>
  <c r="V67" i="31"/>
  <c r="V66" i="31"/>
  <c r="V65" i="31"/>
  <c r="V64" i="31"/>
  <c r="V63" i="31"/>
  <c r="V62" i="31"/>
  <c r="V61" i="31"/>
  <c r="V60" i="31"/>
  <c r="V59" i="31"/>
  <c r="V58" i="31"/>
  <c r="V57" i="31"/>
  <c r="V56" i="31"/>
  <c r="V55" i="31"/>
  <c r="V54" i="31"/>
  <c r="V53" i="31"/>
  <c r="V52" i="31"/>
  <c r="V51" i="31"/>
  <c r="V50" i="31"/>
  <c r="V49" i="31"/>
  <c r="V48" i="31"/>
  <c r="V47" i="31"/>
  <c r="V46" i="31"/>
  <c r="V45" i="31"/>
  <c r="V44" i="31"/>
  <c r="V43" i="31"/>
  <c r="V42" i="31"/>
  <c r="V41" i="31"/>
  <c r="V40" i="31"/>
  <c r="V39" i="31"/>
  <c r="V38" i="31"/>
  <c r="V37" i="31"/>
  <c r="V36" i="31"/>
  <c r="V35" i="31"/>
  <c r="V34" i="31"/>
  <c r="V33" i="31"/>
  <c r="V32" i="31"/>
  <c r="V31" i="31"/>
  <c r="V30" i="31"/>
  <c r="V29" i="31"/>
  <c r="V28" i="31"/>
  <c r="V27" i="31"/>
  <c r="V26" i="31"/>
  <c r="V25" i="31"/>
  <c r="V24" i="31"/>
  <c r="V23" i="31"/>
  <c r="V22" i="31"/>
  <c r="V21" i="31"/>
  <c r="V20" i="31"/>
  <c r="V19" i="31"/>
  <c r="V18" i="31"/>
  <c r="V17" i="31"/>
  <c r="V16" i="31"/>
  <c r="V15" i="31"/>
  <c r="V14" i="31"/>
  <c r="V13" i="31"/>
  <c r="V12" i="31"/>
  <c r="V11" i="31"/>
  <c r="V10" i="31"/>
  <c r="V9" i="31"/>
  <c r="V8" i="31"/>
  <c r="V7" i="31"/>
  <c r="V6" i="31"/>
  <c r="V5" i="31"/>
  <c r="AW48" i="30"/>
  <c r="AV48" i="30"/>
  <c r="AX48" i="30" s="1"/>
  <c r="AU48" i="30"/>
  <c r="AY48" i="30" s="1"/>
  <c r="AW47" i="30"/>
  <c r="AV47" i="30"/>
  <c r="AX47" i="30" s="1"/>
  <c r="AU47" i="30"/>
  <c r="AW46" i="30"/>
  <c r="AV46" i="30"/>
  <c r="AY46" i="30" s="1"/>
  <c r="AX46" i="30"/>
  <c r="AU46" i="30"/>
  <c r="AW45" i="30"/>
  <c r="AV45" i="30"/>
  <c r="AX45" i="30" s="1"/>
  <c r="AU45" i="30"/>
  <c r="AW44" i="30"/>
  <c r="AV44" i="30"/>
  <c r="AX44" i="30" s="1"/>
  <c r="AU44" i="30"/>
  <c r="AW43" i="30"/>
  <c r="AV43" i="30"/>
  <c r="AX43" i="30" s="1"/>
  <c r="AU43" i="30"/>
  <c r="AW42" i="30"/>
  <c r="AV42" i="30"/>
  <c r="AY42" i="30" s="1"/>
  <c r="AX42" i="30"/>
  <c r="AU42" i="30"/>
  <c r="AW41" i="30"/>
  <c r="AV41" i="30"/>
  <c r="AY41" i="30"/>
  <c r="AU41" i="30"/>
  <c r="AW37" i="30"/>
  <c r="AV37" i="30"/>
  <c r="AY37" i="30" s="1"/>
  <c r="AU37" i="30"/>
  <c r="AW36" i="30"/>
  <c r="AV36" i="30"/>
  <c r="AX36" i="30" s="1"/>
  <c r="AU36" i="30"/>
  <c r="AW35" i="30"/>
  <c r="AV35" i="30"/>
  <c r="AY35" i="30" s="1"/>
  <c r="AU35" i="30"/>
  <c r="AW34" i="30"/>
  <c r="AV34" i="30"/>
  <c r="AU34" i="30"/>
  <c r="AW33" i="30"/>
  <c r="AV33" i="30"/>
  <c r="AX33" i="30"/>
  <c r="AU33" i="30"/>
  <c r="AY33" i="30"/>
  <c r="AW32" i="30"/>
  <c r="AV32" i="30"/>
  <c r="AX32" i="30"/>
  <c r="AU32" i="30"/>
  <c r="AW31" i="30"/>
  <c r="AV31" i="30"/>
  <c r="AX31" i="30" s="1"/>
  <c r="AU31" i="30"/>
  <c r="AY31" i="30" s="1"/>
  <c r="AW30" i="30"/>
  <c r="AV30" i="30"/>
  <c r="AY30" i="30" s="1"/>
  <c r="AU30" i="30"/>
  <c r="AW29" i="30"/>
  <c r="AV29" i="30"/>
  <c r="AU29" i="30"/>
  <c r="AW25" i="30"/>
  <c r="AV25" i="30"/>
  <c r="AX25" i="30"/>
  <c r="AU25" i="30"/>
  <c r="AW24" i="30"/>
  <c r="AV24" i="30"/>
  <c r="AX24" i="30" s="1"/>
  <c r="AU24" i="30"/>
  <c r="AW23" i="30"/>
  <c r="AV23" i="30"/>
  <c r="AX23" i="30" s="1"/>
  <c r="AU23" i="30"/>
  <c r="AW22" i="30"/>
  <c r="AV22" i="30"/>
  <c r="AX22" i="30"/>
  <c r="AU22" i="30"/>
  <c r="AY22" i="30"/>
  <c r="AW21" i="30"/>
  <c r="AV21" i="30"/>
  <c r="AX21" i="30"/>
  <c r="AU21" i="30"/>
  <c r="AW20" i="30"/>
  <c r="AX20" i="30"/>
  <c r="AV20" i="30"/>
  <c r="AU20" i="30"/>
  <c r="AY20" i="30"/>
  <c r="AW19" i="30"/>
  <c r="AV19" i="30"/>
  <c r="AU19" i="30"/>
  <c r="AW18" i="30"/>
  <c r="AV18" i="30"/>
  <c r="AX18" i="30"/>
  <c r="AU18" i="30"/>
  <c r="AY18" i="30"/>
  <c r="AW17" i="30"/>
  <c r="AV17" i="30"/>
  <c r="AX17" i="30"/>
  <c r="AU17" i="30"/>
  <c r="BG13" i="30"/>
  <c r="BF13" i="30"/>
  <c r="BC13" i="30"/>
  <c r="BB13" i="30"/>
  <c r="AY13" i="30"/>
  <c r="AX13" i="30"/>
  <c r="BG12" i="30"/>
  <c r="BF12" i="30"/>
  <c r="BC12" i="30"/>
  <c r="BB12" i="30"/>
  <c r="AY12" i="30"/>
  <c r="AX12" i="30"/>
  <c r="BC11" i="30"/>
  <c r="BB11" i="30"/>
  <c r="AY11" i="30"/>
  <c r="AX11" i="30"/>
  <c r="BG10" i="30"/>
  <c r="BF10" i="30"/>
  <c r="BC10" i="30"/>
  <c r="BB10" i="30"/>
  <c r="AY10" i="30"/>
  <c r="AX10" i="30"/>
  <c r="BG9" i="30"/>
  <c r="BF9" i="30"/>
  <c r="BC9" i="30"/>
  <c r="BB9" i="30"/>
  <c r="AY9" i="30"/>
  <c r="AX9" i="30"/>
  <c r="BG8" i="30"/>
  <c r="BF8" i="30"/>
  <c r="BC8" i="30"/>
  <c r="BB8" i="30"/>
  <c r="AY8" i="30"/>
  <c r="AX8" i="30"/>
  <c r="BG7" i="30"/>
  <c r="BF7" i="30"/>
  <c r="BC7" i="30"/>
  <c r="BB7" i="30"/>
  <c r="AY7" i="30"/>
  <c r="AX7" i="30"/>
  <c r="BG6" i="30"/>
  <c r="BF6" i="30"/>
  <c r="BC6" i="30"/>
  <c r="BB6" i="30"/>
  <c r="AY6" i="30"/>
  <c r="AX6" i="30"/>
  <c r="BG5" i="30"/>
  <c r="BF5" i="30"/>
  <c r="BC5" i="30"/>
  <c r="BB5" i="30"/>
  <c r="AY5" i="30"/>
  <c r="AX5" i="30"/>
  <c r="AK37" i="29"/>
  <c r="AJ37" i="29"/>
  <c r="AM37" i="29" s="1"/>
  <c r="AL37" i="29"/>
  <c r="AI37" i="29"/>
  <c r="AK36" i="29"/>
  <c r="AJ36" i="29"/>
  <c r="AL36" i="29"/>
  <c r="AI36" i="29"/>
  <c r="AK35" i="29"/>
  <c r="AJ35" i="29"/>
  <c r="AM35" i="29" s="1"/>
  <c r="AI35" i="29"/>
  <c r="AK34" i="29"/>
  <c r="AJ34" i="29"/>
  <c r="AM34" i="29" s="1"/>
  <c r="AI34" i="29"/>
  <c r="AK33" i="29"/>
  <c r="AJ33" i="29"/>
  <c r="AL33" i="29" s="1"/>
  <c r="AI33" i="29"/>
  <c r="AK32" i="29"/>
  <c r="AJ32" i="29"/>
  <c r="AL32" i="29" s="1"/>
  <c r="AM32" i="29"/>
  <c r="AI32" i="29"/>
  <c r="AK31" i="29"/>
  <c r="AJ31" i="29"/>
  <c r="AL31" i="29" s="1"/>
  <c r="AI31" i="29"/>
  <c r="AM31" i="29" s="1"/>
  <c r="AK30" i="29"/>
  <c r="AJ30" i="29"/>
  <c r="AM30" i="29" s="1"/>
  <c r="AI30" i="29"/>
  <c r="AK29" i="29"/>
  <c r="AJ29" i="29"/>
  <c r="AL29" i="29"/>
  <c r="AI29" i="29"/>
  <c r="AM29" i="29" s="1"/>
  <c r="AK25" i="29"/>
  <c r="AL25" i="29" s="1"/>
  <c r="AJ25" i="29"/>
  <c r="AM25" i="29"/>
  <c r="AI25" i="29"/>
  <c r="AK24" i="29"/>
  <c r="AJ24" i="29"/>
  <c r="AI24" i="29"/>
  <c r="AK23" i="29"/>
  <c r="AJ23" i="29"/>
  <c r="AM23" i="29" s="1"/>
  <c r="AI23" i="29"/>
  <c r="AK22" i="29"/>
  <c r="AJ22" i="29"/>
  <c r="AM22" i="29" s="1"/>
  <c r="AL22" i="29"/>
  <c r="AI22" i="29"/>
  <c r="AK21" i="29"/>
  <c r="AJ21" i="29"/>
  <c r="AL21" i="29"/>
  <c r="AM21" i="29"/>
  <c r="AI21" i="29"/>
  <c r="AK20" i="29"/>
  <c r="AL20" i="29" s="1"/>
  <c r="AJ20" i="29"/>
  <c r="AM20" i="29" s="1"/>
  <c r="AI20" i="29"/>
  <c r="AK19" i="29"/>
  <c r="AL19" i="29" s="1"/>
  <c r="AJ19" i="29"/>
  <c r="AM19" i="29" s="1"/>
  <c r="AI19" i="29"/>
  <c r="AK18" i="29"/>
  <c r="AJ18" i="29"/>
  <c r="AL18" i="29" s="1"/>
  <c r="AI18" i="29"/>
  <c r="AM18" i="29"/>
  <c r="AK17" i="29"/>
  <c r="AJ17" i="29"/>
  <c r="AM17" i="29"/>
  <c r="AI17" i="29"/>
  <c r="AQ13" i="29"/>
  <c r="AP13" i="29"/>
  <c r="AM13" i="29"/>
  <c r="AL13" i="29"/>
  <c r="AQ12" i="29"/>
  <c r="AP12" i="29"/>
  <c r="AM12" i="29"/>
  <c r="AL12" i="29"/>
  <c r="AQ11" i="29"/>
  <c r="AP11" i="29"/>
  <c r="AM11" i="29"/>
  <c r="AL11" i="29"/>
  <c r="AQ10" i="29"/>
  <c r="AP10" i="29"/>
  <c r="AM10" i="29"/>
  <c r="AL10" i="29"/>
  <c r="AQ9" i="29"/>
  <c r="AP9" i="29"/>
  <c r="AM9" i="29"/>
  <c r="AL9" i="29"/>
  <c r="AQ8" i="29"/>
  <c r="AP8" i="29"/>
  <c r="AM8" i="29"/>
  <c r="AL8" i="29"/>
  <c r="AQ7" i="29"/>
  <c r="AP7" i="29"/>
  <c r="AM7" i="29"/>
  <c r="AL7" i="29"/>
  <c r="AQ6" i="29"/>
  <c r="AP6" i="29"/>
  <c r="AM6" i="29"/>
  <c r="AL6" i="29"/>
  <c r="AQ5" i="29"/>
  <c r="AP5" i="29"/>
  <c r="AM5" i="29"/>
  <c r="AL5" i="29"/>
  <c r="AA97" i="28"/>
  <c r="Y97" i="28"/>
  <c r="AA96" i="28"/>
  <c r="Y96" i="28"/>
  <c r="AA95" i="28"/>
  <c r="Y95" i="28"/>
  <c r="AA94" i="28"/>
  <c r="Y94" i="28"/>
  <c r="AA93" i="28"/>
  <c r="Y93" i="28"/>
  <c r="AA92" i="28"/>
  <c r="Y92" i="28"/>
  <c r="AA91" i="28"/>
  <c r="Y91" i="28"/>
  <c r="AA90" i="28"/>
  <c r="Y90" i="28"/>
  <c r="AA89" i="28"/>
  <c r="Y89" i="28"/>
  <c r="AA87" i="28"/>
  <c r="Y87" i="28"/>
  <c r="AA86" i="28"/>
  <c r="Y86" i="28"/>
  <c r="AA85" i="28"/>
  <c r="Y85" i="28"/>
  <c r="AA84" i="28"/>
  <c r="Y84" i="28"/>
  <c r="AA83" i="28"/>
  <c r="Y83" i="28"/>
  <c r="AA82" i="28"/>
  <c r="Y82" i="28"/>
  <c r="AA81" i="28"/>
  <c r="Y81" i="28"/>
  <c r="AA80" i="28"/>
  <c r="Y80" i="28"/>
  <c r="AA79" i="28"/>
  <c r="Y79" i="28"/>
  <c r="AA78" i="28"/>
  <c r="Y78" i="28"/>
  <c r="AA77" i="28"/>
  <c r="Y77" i="28"/>
  <c r="AA76" i="28"/>
  <c r="Y76" i="28"/>
  <c r="AA74" i="28"/>
  <c r="Y74" i="28"/>
  <c r="AA73" i="28"/>
  <c r="Y73" i="28"/>
  <c r="AA72" i="28"/>
  <c r="Y72" i="28"/>
  <c r="AA71" i="28"/>
  <c r="Y71" i="28"/>
  <c r="AA69" i="28"/>
  <c r="Y69" i="28"/>
  <c r="AA68" i="28"/>
  <c r="Y68" i="28"/>
  <c r="AA67" i="28"/>
  <c r="Y67" i="28"/>
  <c r="AA66" i="28"/>
  <c r="Y66" i="28"/>
  <c r="AA65" i="28"/>
  <c r="Y65" i="28"/>
  <c r="AA64" i="28"/>
  <c r="Y64" i="28"/>
  <c r="AA63" i="28"/>
  <c r="Y63" i="28"/>
  <c r="AA62" i="28"/>
  <c r="Y62" i="28"/>
  <c r="AA61" i="28"/>
  <c r="Y61" i="28"/>
  <c r="AA60" i="28"/>
  <c r="Y60" i="28"/>
  <c r="AA59" i="28"/>
  <c r="Y59" i="28"/>
  <c r="AA58" i="28"/>
  <c r="Y58" i="28"/>
  <c r="AA57" i="28"/>
  <c r="Y57" i="28"/>
  <c r="AA56" i="28"/>
  <c r="Y56" i="28"/>
  <c r="AA54" i="28"/>
  <c r="Y54" i="28"/>
  <c r="AA53" i="28"/>
  <c r="Y53" i="28"/>
  <c r="AA52" i="28"/>
  <c r="Y52" i="28"/>
  <c r="AA51" i="28"/>
  <c r="Y51" i="28"/>
  <c r="AA50" i="28"/>
  <c r="Y50" i="28"/>
  <c r="AA49" i="28"/>
  <c r="Y49" i="28"/>
  <c r="AA48" i="28"/>
  <c r="Y48" i="28"/>
  <c r="AA46" i="28"/>
  <c r="Y46" i="28"/>
  <c r="AA45" i="28"/>
  <c r="Y45" i="28"/>
  <c r="AA44" i="28"/>
  <c r="Y44" i="28"/>
  <c r="AA43" i="28"/>
  <c r="Y43" i="28"/>
  <c r="AA42" i="28"/>
  <c r="Y42" i="28"/>
  <c r="AA41" i="28"/>
  <c r="Y41" i="28"/>
  <c r="AA40" i="28"/>
  <c r="Y40" i="28"/>
  <c r="AA39" i="28"/>
  <c r="Y39" i="28"/>
  <c r="AA37" i="28"/>
  <c r="Y37" i="28"/>
  <c r="AA36" i="28"/>
  <c r="Y36" i="28"/>
  <c r="AA35" i="28"/>
  <c r="Y35" i="28"/>
  <c r="AA34" i="28"/>
  <c r="Y34" i="28"/>
  <c r="AA33" i="28"/>
  <c r="Y33" i="28"/>
  <c r="AA32" i="28"/>
  <c r="Y32" i="28"/>
  <c r="AA31" i="28"/>
  <c r="Y31" i="28"/>
  <c r="AA30" i="28"/>
  <c r="Y30" i="28"/>
  <c r="AA29" i="28"/>
  <c r="Y29" i="28"/>
  <c r="AA28" i="28"/>
  <c r="Y28" i="28"/>
  <c r="AA26" i="28"/>
  <c r="Y26" i="28"/>
  <c r="AA25" i="28"/>
  <c r="Y25" i="28"/>
  <c r="AA24" i="28"/>
  <c r="Y24" i="28"/>
  <c r="AA23" i="28"/>
  <c r="Y23" i="28"/>
  <c r="AA22" i="28"/>
  <c r="Y22" i="28"/>
  <c r="AA21" i="28"/>
  <c r="Y21" i="28"/>
  <c r="AA20" i="28"/>
  <c r="Y20" i="28"/>
  <c r="AA19" i="28"/>
  <c r="Y19" i="28"/>
  <c r="AA18" i="28"/>
  <c r="Y18" i="28"/>
  <c r="AA17" i="28"/>
  <c r="Y17" i="28"/>
  <c r="AA16" i="28"/>
  <c r="Y16" i="28"/>
  <c r="AA15" i="28"/>
  <c r="Y15" i="28"/>
  <c r="AA14" i="28"/>
  <c r="Y14" i="28"/>
  <c r="AA13" i="28"/>
  <c r="Y13" i="28"/>
  <c r="AA12" i="28"/>
  <c r="Y12" i="28"/>
  <c r="AA11" i="28"/>
  <c r="Y11" i="28"/>
  <c r="AA10" i="28"/>
  <c r="Y10" i="28"/>
  <c r="AA9" i="28"/>
  <c r="Y9" i="28"/>
  <c r="AA7" i="28"/>
  <c r="Y7" i="28"/>
  <c r="AB45" i="25"/>
  <c r="Y45" i="25"/>
  <c r="V45" i="25"/>
  <c r="AB44" i="25"/>
  <c r="Y44" i="25"/>
  <c r="V44" i="25"/>
  <c r="AB43" i="25"/>
  <c r="Y43" i="25"/>
  <c r="V43" i="25"/>
  <c r="AB42" i="25"/>
  <c r="Y42" i="25"/>
  <c r="V42" i="25"/>
  <c r="AB41" i="25"/>
  <c r="Y41" i="25"/>
  <c r="V41" i="25"/>
  <c r="AB40" i="25"/>
  <c r="Y40" i="25"/>
  <c r="V40" i="25"/>
  <c r="AB39" i="25"/>
  <c r="Y39" i="25"/>
  <c r="V39" i="25"/>
  <c r="AB38" i="25"/>
  <c r="Y38" i="25"/>
  <c r="V38" i="25"/>
  <c r="AA37" i="25"/>
  <c r="Z37" i="25"/>
  <c r="X37" i="25"/>
  <c r="W37" i="25"/>
  <c r="U37" i="25"/>
  <c r="T37" i="25"/>
  <c r="AB36" i="25"/>
  <c r="Y36" i="25"/>
  <c r="V36" i="25"/>
  <c r="AB35" i="25"/>
  <c r="Y35" i="25"/>
  <c r="V35" i="25"/>
  <c r="AB34" i="25"/>
  <c r="Y34" i="25"/>
  <c r="V34" i="25"/>
  <c r="AB33" i="25"/>
  <c r="Y33" i="25"/>
  <c r="V33" i="25"/>
  <c r="AB32" i="25"/>
  <c r="Y32" i="25"/>
  <c r="V32" i="25"/>
  <c r="AB31" i="25"/>
  <c r="Y31" i="25"/>
  <c r="V31" i="25"/>
  <c r="AB30" i="25"/>
  <c r="Y30" i="25"/>
  <c r="V30" i="25"/>
  <c r="AB29" i="25"/>
  <c r="Y29" i="25"/>
  <c r="V29" i="25"/>
  <c r="AB28" i="25"/>
  <c r="Y28" i="25"/>
  <c r="V28" i="25"/>
  <c r="AB27" i="25"/>
  <c r="Y27" i="25"/>
  <c r="V27" i="25"/>
  <c r="AB26" i="25"/>
  <c r="Y26" i="25"/>
  <c r="V26" i="25"/>
  <c r="AA25" i="25"/>
  <c r="Z25" i="25"/>
  <c r="X25" i="25"/>
  <c r="W25" i="25"/>
  <c r="U25" i="25"/>
  <c r="T25" i="25"/>
  <c r="AB24" i="25"/>
  <c r="Y24" i="25"/>
  <c r="V24" i="25"/>
  <c r="AA23" i="25"/>
  <c r="Z23" i="25"/>
  <c r="X23" i="25"/>
  <c r="W23" i="25"/>
  <c r="U23" i="25"/>
  <c r="T23" i="25"/>
  <c r="AB22" i="25"/>
  <c r="Y22" i="25"/>
  <c r="V22" i="25"/>
  <c r="AA21" i="25"/>
  <c r="Z21" i="25"/>
  <c r="X21" i="25"/>
  <c r="W21" i="25"/>
  <c r="U21" i="25"/>
  <c r="T21" i="25"/>
  <c r="AB20" i="25"/>
  <c r="Y20" i="25"/>
  <c r="V20" i="25"/>
  <c r="AB18" i="25"/>
  <c r="Y18" i="25"/>
  <c r="V18" i="25"/>
  <c r="AB17" i="25"/>
  <c r="Y17" i="25"/>
  <c r="V17" i="25"/>
  <c r="AB16" i="25"/>
  <c r="Y16" i="25"/>
  <c r="V16" i="25"/>
  <c r="AB15" i="25"/>
  <c r="Y15" i="25"/>
  <c r="V15" i="25"/>
  <c r="AA14" i="25"/>
  <c r="Z14" i="25"/>
  <c r="X14" i="25"/>
  <c r="W14" i="25"/>
  <c r="U14" i="25"/>
  <c r="T14" i="25"/>
  <c r="AB13" i="25"/>
  <c r="Y13" i="25"/>
  <c r="V13" i="25"/>
  <c r="AA12" i="25"/>
  <c r="Z12" i="25"/>
  <c r="X12" i="25"/>
  <c r="W12" i="25"/>
  <c r="U12" i="25"/>
  <c r="T12" i="25"/>
  <c r="AB11" i="25"/>
  <c r="Y11" i="25"/>
  <c r="V11" i="25"/>
  <c r="AA10" i="25"/>
  <c r="Z10" i="25"/>
  <c r="X10" i="25"/>
  <c r="W10" i="25"/>
  <c r="U10" i="25"/>
  <c r="T10" i="25"/>
  <c r="AB9" i="25"/>
  <c r="Y9" i="25"/>
  <c r="V9" i="25"/>
  <c r="AA8" i="25"/>
  <c r="Z8" i="25"/>
  <c r="X8" i="25"/>
  <c r="W8" i="25"/>
  <c r="U8" i="25"/>
  <c r="T8" i="25"/>
  <c r="AB7" i="25"/>
  <c r="Y7" i="25"/>
  <c r="V7" i="25"/>
  <c r="AB6" i="25"/>
  <c r="Y6" i="25"/>
  <c r="V6" i="25"/>
  <c r="AB5" i="25"/>
  <c r="Y5" i="25"/>
  <c r="V5" i="25"/>
  <c r="F95" i="52"/>
  <c r="E95" i="52"/>
  <c r="J94" i="52"/>
  <c r="I94" i="52"/>
  <c r="F94" i="52"/>
  <c r="E94" i="52"/>
  <c r="J93" i="52"/>
  <c r="I93" i="52"/>
  <c r="F93" i="52"/>
  <c r="E93" i="52"/>
  <c r="J92" i="52"/>
  <c r="I92" i="52"/>
  <c r="F92" i="52"/>
  <c r="E92" i="52"/>
  <c r="N91" i="52"/>
  <c r="M91" i="52"/>
  <c r="J91" i="52"/>
  <c r="I91" i="52"/>
  <c r="F91" i="52"/>
  <c r="E91" i="52"/>
  <c r="J90" i="52"/>
  <c r="I90" i="52"/>
  <c r="F90" i="52"/>
  <c r="E90" i="52"/>
  <c r="J89" i="52"/>
  <c r="I89" i="52"/>
  <c r="F89" i="52"/>
  <c r="E89" i="52"/>
  <c r="J88" i="52"/>
  <c r="I88" i="52"/>
  <c r="F88" i="52"/>
  <c r="E88" i="52"/>
  <c r="J87" i="52"/>
  <c r="I87" i="52"/>
  <c r="F87" i="52"/>
  <c r="E87" i="52"/>
  <c r="N86" i="52"/>
  <c r="M86" i="52"/>
  <c r="J86" i="52"/>
  <c r="I86" i="52"/>
  <c r="F86" i="52"/>
  <c r="E86" i="52"/>
  <c r="J85" i="52"/>
  <c r="I85" i="52"/>
  <c r="F85" i="52"/>
  <c r="E85" i="52"/>
  <c r="N84" i="52"/>
  <c r="J84" i="52"/>
  <c r="I84" i="52"/>
  <c r="F84" i="52"/>
  <c r="E84" i="52"/>
  <c r="N83" i="52"/>
  <c r="M83" i="52"/>
  <c r="J83" i="52"/>
  <c r="I83" i="52"/>
  <c r="F83" i="52"/>
  <c r="E83" i="52"/>
  <c r="N82" i="52"/>
  <c r="M82" i="52"/>
  <c r="J82" i="52"/>
  <c r="I82" i="52"/>
  <c r="F82" i="52"/>
  <c r="E82" i="52"/>
  <c r="J81" i="52"/>
  <c r="I81" i="52"/>
  <c r="F81" i="52"/>
  <c r="E81" i="52"/>
  <c r="J80" i="52"/>
  <c r="I80" i="52"/>
  <c r="F80" i="52"/>
  <c r="E80" i="52"/>
  <c r="J79" i="52"/>
  <c r="I79" i="52"/>
  <c r="F79" i="52"/>
  <c r="E79" i="52"/>
  <c r="J78" i="52"/>
  <c r="I78" i="52"/>
  <c r="F78" i="52"/>
  <c r="E78" i="52"/>
  <c r="N77" i="52"/>
  <c r="M77" i="52"/>
  <c r="J77" i="52"/>
  <c r="I77" i="52"/>
  <c r="F77" i="52"/>
  <c r="E77" i="52"/>
  <c r="J76" i="52"/>
  <c r="I76" i="52"/>
  <c r="F76" i="52"/>
  <c r="E76" i="52"/>
  <c r="J75" i="52"/>
  <c r="I75" i="52"/>
  <c r="F75" i="52"/>
  <c r="E75" i="52"/>
  <c r="J74" i="52"/>
  <c r="I74" i="52"/>
  <c r="F74" i="52"/>
  <c r="E74" i="52"/>
  <c r="N73" i="52"/>
  <c r="M73" i="52"/>
  <c r="J73" i="52"/>
  <c r="I73" i="52"/>
  <c r="F73" i="52"/>
  <c r="E73" i="52"/>
  <c r="J72" i="52"/>
  <c r="I72" i="52"/>
  <c r="F72" i="52"/>
  <c r="E72" i="52"/>
  <c r="J71" i="52"/>
  <c r="I71" i="52"/>
  <c r="F71" i="52"/>
  <c r="E71" i="52"/>
  <c r="J70" i="52"/>
  <c r="I70" i="52"/>
  <c r="F70" i="52"/>
  <c r="E70" i="52"/>
  <c r="J69" i="52"/>
  <c r="I69" i="52"/>
  <c r="F69" i="52"/>
  <c r="E69" i="52"/>
  <c r="J68" i="52"/>
  <c r="I68" i="52"/>
  <c r="F68" i="52"/>
  <c r="E68" i="52"/>
  <c r="J67" i="52"/>
  <c r="I67" i="52"/>
  <c r="F67" i="52"/>
  <c r="E67" i="52"/>
  <c r="N66" i="52"/>
  <c r="M66" i="52"/>
  <c r="J66" i="52"/>
  <c r="I66" i="52"/>
  <c r="F66" i="52"/>
  <c r="E66" i="52"/>
  <c r="J65" i="52"/>
  <c r="I65" i="52"/>
  <c r="F65" i="52"/>
  <c r="E65" i="52"/>
  <c r="N64" i="52"/>
  <c r="M64" i="52"/>
  <c r="J64" i="52"/>
  <c r="I64" i="52"/>
  <c r="F64" i="52"/>
  <c r="E64" i="52"/>
  <c r="J63" i="52"/>
  <c r="I63" i="52"/>
  <c r="F63" i="52"/>
  <c r="E63" i="52"/>
  <c r="N62" i="52"/>
  <c r="M62" i="52"/>
  <c r="J62" i="52"/>
  <c r="I62" i="52"/>
  <c r="F62" i="52"/>
  <c r="E62" i="52"/>
  <c r="J61" i="52"/>
  <c r="I61" i="52"/>
  <c r="F61" i="52"/>
  <c r="E61" i="52"/>
  <c r="J60" i="52"/>
  <c r="I60" i="52"/>
  <c r="F60" i="52"/>
  <c r="E60" i="52"/>
  <c r="J59" i="52"/>
  <c r="I59" i="52"/>
  <c r="F59" i="52"/>
  <c r="E59" i="52"/>
  <c r="J58" i="52"/>
  <c r="I58" i="52"/>
  <c r="F58" i="52"/>
  <c r="E58" i="52"/>
  <c r="J57" i="52"/>
  <c r="I57" i="52"/>
  <c r="F57" i="52"/>
  <c r="E57" i="52"/>
  <c r="J56" i="52"/>
  <c r="I56" i="52"/>
  <c r="F56" i="52"/>
  <c r="E56" i="52"/>
  <c r="J55" i="52"/>
  <c r="I55" i="52"/>
  <c r="F55" i="52"/>
  <c r="E55" i="52"/>
  <c r="J54" i="52"/>
  <c r="I54" i="52"/>
  <c r="F54" i="52"/>
  <c r="E54" i="52"/>
  <c r="N53" i="52"/>
  <c r="M53" i="52"/>
  <c r="J53" i="52"/>
  <c r="I53" i="52"/>
  <c r="F53" i="52"/>
  <c r="E53" i="52"/>
  <c r="J52" i="52"/>
  <c r="I52" i="52"/>
  <c r="F52" i="52"/>
  <c r="E52" i="52"/>
  <c r="N51" i="52"/>
  <c r="M51" i="52"/>
  <c r="J51" i="52"/>
  <c r="I51" i="52"/>
  <c r="F51" i="52"/>
  <c r="E51" i="52"/>
  <c r="N50" i="52"/>
  <c r="M50" i="52"/>
  <c r="J50" i="52"/>
  <c r="I50" i="52"/>
  <c r="F50" i="52"/>
  <c r="E50" i="52"/>
  <c r="N49" i="52"/>
  <c r="M49" i="52"/>
  <c r="J49" i="52"/>
  <c r="I49" i="52"/>
  <c r="F49" i="52"/>
  <c r="E49" i="52"/>
  <c r="J48" i="52"/>
  <c r="I48" i="52"/>
  <c r="F48" i="52"/>
  <c r="E48" i="52"/>
  <c r="J47" i="52"/>
  <c r="I47" i="52"/>
  <c r="F47" i="52"/>
  <c r="E47" i="52"/>
  <c r="J46" i="52"/>
  <c r="I46" i="52"/>
  <c r="F46" i="52"/>
  <c r="E46" i="52"/>
  <c r="N45" i="52"/>
  <c r="M45" i="52"/>
  <c r="J45" i="52"/>
  <c r="I45" i="52"/>
  <c r="F45" i="52"/>
  <c r="E45" i="52"/>
  <c r="J44" i="52"/>
  <c r="I44" i="52"/>
  <c r="F44" i="52"/>
  <c r="E44" i="52"/>
  <c r="N43" i="52"/>
  <c r="M43" i="52"/>
  <c r="J43" i="52"/>
  <c r="I43" i="52"/>
  <c r="F43" i="52"/>
  <c r="E43" i="52"/>
  <c r="N42" i="52"/>
  <c r="M42" i="52"/>
  <c r="J42" i="52"/>
  <c r="I42" i="52"/>
  <c r="F42" i="52"/>
  <c r="E42" i="52"/>
  <c r="J41" i="52"/>
  <c r="I41" i="52"/>
  <c r="F41" i="52"/>
  <c r="E41" i="52"/>
  <c r="N40" i="52"/>
  <c r="M40" i="52"/>
  <c r="J40" i="52"/>
  <c r="I40" i="52"/>
  <c r="F40" i="52"/>
  <c r="E40" i="52"/>
  <c r="N39" i="52"/>
  <c r="M39" i="52"/>
  <c r="J39" i="52"/>
  <c r="I39" i="52"/>
  <c r="F39" i="52"/>
  <c r="E39" i="52"/>
  <c r="J38" i="52"/>
  <c r="I38" i="52"/>
  <c r="F38" i="52"/>
  <c r="E38" i="52"/>
  <c r="N37" i="52"/>
  <c r="M37" i="52"/>
  <c r="J37" i="52"/>
  <c r="I37" i="52"/>
  <c r="F37" i="52"/>
  <c r="E37" i="52"/>
  <c r="N36" i="52"/>
  <c r="M36" i="52"/>
  <c r="J36" i="52"/>
  <c r="I36" i="52"/>
  <c r="F36" i="52"/>
  <c r="E36" i="52"/>
  <c r="N35" i="52"/>
  <c r="M35" i="52"/>
  <c r="J35" i="52"/>
  <c r="I35" i="52"/>
  <c r="F35" i="52"/>
  <c r="E35" i="52"/>
  <c r="J34" i="52"/>
  <c r="I34" i="52"/>
  <c r="F34" i="52"/>
  <c r="E34" i="52"/>
  <c r="J33" i="52"/>
  <c r="I33" i="52"/>
  <c r="F33" i="52"/>
  <c r="E33" i="52"/>
  <c r="J32" i="52"/>
  <c r="I32" i="52"/>
  <c r="F32" i="52"/>
  <c r="E32" i="52"/>
  <c r="N31" i="52"/>
  <c r="M31" i="52"/>
  <c r="J31" i="52"/>
  <c r="I31" i="52"/>
  <c r="F31" i="52"/>
  <c r="E31" i="52"/>
  <c r="N30" i="52"/>
  <c r="M30" i="52"/>
  <c r="J30" i="52"/>
  <c r="I30" i="52"/>
  <c r="F30" i="52"/>
  <c r="E30" i="52"/>
  <c r="J29" i="52"/>
  <c r="I29" i="52"/>
  <c r="F29" i="52"/>
  <c r="E29" i="52"/>
  <c r="J28" i="52"/>
  <c r="I28" i="52"/>
  <c r="F28" i="52"/>
  <c r="E28" i="52"/>
  <c r="J27" i="52"/>
  <c r="I27" i="52"/>
  <c r="F27" i="52"/>
  <c r="E27" i="52"/>
  <c r="J26" i="52"/>
  <c r="I26" i="52"/>
  <c r="F26" i="52"/>
  <c r="E26" i="52"/>
  <c r="N25" i="52"/>
  <c r="M25" i="52"/>
  <c r="J25" i="52"/>
  <c r="I25" i="52"/>
  <c r="F25" i="52"/>
  <c r="E25" i="52"/>
  <c r="J24" i="52"/>
  <c r="I24" i="52"/>
  <c r="F24" i="52"/>
  <c r="E24" i="52"/>
  <c r="N23" i="52"/>
  <c r="M23" i="52"/>
  <c r="J23" i="52"/>
  <c r="I23" i="52"/>
  <c r="F23" i="52"/>
  <c r="E23" i="52"/>
  <c r="J22" i="52"/>
  <c r="I22" i="52"/>
  <c r="F22" i="52"/>
  <c r="E22" i="52"/>
  <c r="J21" i="52"/>
  <c r="I21" i="52"/>
  <c r="F21" i="52"/>
  <c r="E21" i="52"/>
  <c r="J20" i="52"/>
  <c r="I20" i="52"/>
  <c r="F20" i="52"/>
  <c r="E20" i="52"/>
  <c r="J19" i="52"/>
  <c r="I19" i="52"/>
  <c r="F19" i="52"/>
  <c r="E19" i="52"/>
  <c r="J18" i="52"/>
  <c r="I18" i="52"/>
  <c r="F18" i="52"/>
  <c r="E18" i="52"/>
  <c r="N17" i="52"/>
  <c r="M17" i="52"/>
  <c r="J17" i="52"/>
  <c r="I17" i="52"/>
  <c r="F17" i="52"/>
  <c r="E17" i="52"/>
  <c r="J16" i="52"/>
  <c r="I16" i="52"/>
  <c r="F16" i="52"/>
  <c r="E16" i="52"/>
  <c r="N15" i="52"/>
  <c r="M15" i="52"/>
  <c r="J15" i="52"/>
  <c r="I15" i="52"/>
  <c r="F15" i="52"/>
  <c r="E15" i="52"/>
  <c r="J14" i="52"/>
  <c r="I14" i="52"/>
  <c r="F14" i="52"/>
  <c r="E14" i="52"/>
  <c r="J13" i="52"/>
  <c r="I13" i="52"/>
  <c r="F13" i="52"/>
  <c r="E13" i="52"/>
  <c r="N12" i="52"/>
  <c r="M12" i="52"/>
  <c r="J12" i="52"/>
  <c r="I12" i="52"/>
  <c r="F12" i="52"/>
  <c r="E12" i="52"/>
  <c r="J11" i="52"/>
  <c r="I11" i="52"/>
  <c r="F11" i="52"/>
  <c r="E11" i="52"/>
  <c r="J10" i="52"/>
  <c r="I10" i="52"/>
  <c r="F10" i="52"/>
  <c r="E10" i="52"/>
  <c r="J9" i="52"/>
  <c r="I9" i="52"/>
  <c r="F9" i="52"/>
  <c r="E9" i="52"/>
  <c r="N8" i="52"/>
  <c r="M8" i="52"/>
  <c r="J8" i="52"/>
  <c r="I8" i="52"/>
  <c r="F8" i="52"/>
  <c r="E8" i="52"/>
  <c r="N7" i="52"/>
  <c r="M7" i="52"/>
  <c r="J7" i="52"/>
  <c r="I7" i="52"/>
  <c r="F7" i="52"/>
  <c r="E7" i="52"/>
  <c r="N6" i="52"/>
  <c r="M6" i="52"/>
  <c r="J6" i="52"/>
  <c r="I6" i="52"/>
  <c r="F6" i="52"/>
  <c r="E6" i="52"/>
  <c r="N5" i="52"/>
  <c r="M5" i="52"/>
  <c r="J5" i="52"/>
  <c r="I5" i="52"/>
  <c r="F5" i="52"/>
  <c r="E5" i="52"/>
  <c r="J95" i="51"/>
  <c r="I95" i="51"/>
  <c r="F95" i="51"/>
  <c r="E95" i="51"/>
  <c r="J94" i="51"/>
  <c r="I94" i="51"/>
  <c r="F94" i="51"/>
  <c r="E94" i="51"/>
  <c r="J93" i="51"/>
  <c r="I93" i="51"/>
  <c r="F93" i="51"/>
  <c r="E93" i="51"/>
  <c r="J92" i="51"/>
  <c r="I92" i="51"/>
  <c r="F92" i="51"/>
  <c r="E92" i="51"/>
  <c r="J91" i="51"/>
  <c r="I91" i="51"/>
  <c r="F91" i="51"/>
  <c r="E91" i="51"/>
  <c r="J90" i="51"/>
  <c r="I90" i="51"/>
  <c r="F90" i="51"/>
  <c r="E90" i="51"/>
  <c r="J89" i="51"/>
  <c r="I89" i="51"/>
  <c r="F89" i="51"/>
  <c r="E89" i="51"/>
  <c r="J88" i="51"/>
  <c r="I88" i="51"/>
  <c r="F88" i="51"/>
  <c r="E88" i="51"/>
  <c r="J87" i="51"/>
  <c r="I87" i="51"/>
  <c r="F87" i="51"/>
  <c r="E87" i="51"/>
  <c r="J86" i="51"/>
  <c r="I86" i="51"/>
  <c r="F86" i="51"/>
  <c r="E86" i="51"/>
  <c r="J85" i="51"/>
  <c r="I85" i="51"/>
  <c r="F85" i="51"/>
  <c r="E85" i="51"/>
  <c r="J84" i="51"/>
  <c r="I84" i="51"/>
  <c r="F84" i="51"/>
  <c r="E84" i="51"/>
  <c r="J83" i="51"/>
  <c r="I83" i="51"/>
  <c r="F83" i="51"/>
  <c r="E83" i="51"/>
  <c r="J82" i="51"/>
  <c r="I82" i="51"/>
  <c r="F82" i="51"/>
  <c r="E82" i="51"/>
  <c r="J81" i="51"/>
  <c r="I81" i="51"/>
  <c r="F81" i="51"/>
  <c r="E81" i="51"/>
  <c r="J80" i="51"/>
  <c r="I80" i="51"/>
  <c r="F80" i="51"/>
  <c r="E80" i="51"/>
  <c r="J79" i="51"/>
  <c r="I79" i="51"/>
  <c r="F79" i="51"/>
  <c r="E79" i="51"/>
  <c r="J78" i="51"/>
  <c r="I78" i="51"/>
  <c r="F78" i="51"/>
  <c r="E78" i="51"/>
  <c r="J77" i="51"/>
  <c r="I77" i="51"/>
  <c r="F77" i="51"/>
  <c r="E77" i="51"/>
  <c r="J76" i="51"/>
  <c r="I76" i="51"/>
  <c r="F76" i="51"/>
  <c r="E76" i="51"/>
  <c r="J75" i="51"/>
  <c r="I75" i="51"/>
  <c r="F75" i="51"/>
  <c r="E75" i="51"/>
  <c r="J74" i="51"/>
  <c r="I74" i="51"/>
  <c r="F74" i="51"/>
  <c r="E74" i="51"/>
  <c r="J73" i="51"/>
  <c r="I73" i="51"/>
  <c r="F73" i="51"/>
  <c r="E73" i="51"/>
  <c r="J72" i="51"/>
  <c r="I72" i="51"/>
  <c r="F72" i="51"/>
  <c r="E72" i="51"/>
  <c r="J71" i="51"/>
  <c r="I71" i="51"/>
  <c r="F71" i="51"/>
  <c r="E71" i="51"/>
  <c r="J70" i="51"/>
  <c r="I70" i="51"/>
  <c r="F70" i="51"/>
  <c r="E70" i="51"/>
  <c r="J69" i="51"/>
  <c r="I69" i="51"/>
  <c r="F69" i="51"/>
  <c r="E69" i="51"/>
  <c r="J68" i="51"/>
  <c r="I68" i="51"/>
  <c r="F68" i="51"/>
  <c r="E68" i="51"/>
  <c r="J67" i="51"/>
  <c r="I67" i="51"/>
  <c r="F67" i="51"/>
  <c r="E67" i="51"/>
  <c r="J66" i="51"/>
  <c r="I66" i="51"/>
  <c r="F66" i="51"/>
  <c r="E66" i="51"/>
  <c r="J65" i="51"/>
  <c r="I65" i="51"/>
  <c r="F65" i="51"/>
  <c r="E65" i="51"/>
  <c r="J64" i="51"/>
  <c r="I64" i="51"/>
  <c r="F64" i="51"/>
  <c r="E64" i="51"/>
  <c r="J63" i="51"/>
  <c r="I63" i="51"/>
  <c r="F63" i="51"/>
  <c r="E63" i="51"/>
  <c r="J62" i="51"/>
  <c r="I62" i="51"/>
  <c r="F62" i="51"/>
  <c r="E62" i="51"/>
  <c r="J61" i="51"/>
  <c r="I61" i="51"/>
  <c r="F61" i="51"/>
  <c r="E61" i="51"/>
  <c r="J60" i="51"/>
  <c r="I60" i="51"/>
  <c r="F60" i="51"/>
  <c r="E60" i="51"/>
  <c r="J59" i="51"/>
  <c r="I59" i="51"/>
  <c r="F59" i="51"/>
  <c r="E59" i="51"/>
  <c r="J58" i="51"/>
  <c r="I58" i="51"/>
  <c r="F58" i="51"/>
  <c r="E58" i="51"/>
  <c r="J57" i="51"/>
  <c r="I57" i="51"/>
  <c r="F57" i="51"/>
  <c r="E57" i="51"/>
  <c r="J56" i="51"/>
  <c r="I56" i="51"/>
  <c r="F56" i="51"/>
  <c r="E56" i="51"/>
  <c r="J55" i="51"/>
  <c r="I55" i="51"/>
  <c r="F55" i="51"/>
  <c r="E55" i="51"/>
  <c r="J54" i="51"/>
  <c r="I54" i="51"/>
  <c r="F54" i="51"/>
  <c r="E54" i="51"/>
  <c r="J53" i="51"/>
  <c r="I53" i="51"/>
  <c r="F53" i="51"/>
  <c r="E53" i="51"/>
  <c r="J52" i="51"/>
  <c r="I52" i="51"/>
  <c r="F52" i="51"/>
  <c r="E52" i="51"/>
  <c r="J51" i="51"/>
  <c r="I51" i="51"/>
  <c r="F51" i="51"/>
  <c r="E51" i="51"/>
  <c r="J50" i="51"/>
  <c r="I50" i="51"/>
  <c r="F50" i="51"/>
  <c r="E50" i="51"/>
  <c r="J49" i="51"/>
  <c r="I49" i="51"/>
  <c r="F49" i="51"/>
  <c r="E49" i="51"/>
  <c r="J48" i="51"/>
  <c r="I48" i="51"/>
  <c r="F48" i="51"/>
  <c r="E48" i="51"/>
  <c r="J47" i="51"/>
  <c r="I47" i="51"/>
  <c r="F47" i="51"/>
  <c r="E47" i="51"/>
  <c r="J46" i="51"/>
  <c r="I46" i="51"/>
  <c r="F46" i="51"/>
  <c r="E46" i="51"/>
  <c r="J45" i="51"/>
  <c r="I45" i="51"/>
  <c r="F45" i="51"/>
  <c r="E45" i="51"/>
  <c r="J44" i="51"/>
  <c r="I44" i="51"/>
  <c r="F44" i="51"/>
  <c r="E44" i="51"/>
  <c r="J43" i="51"/>
  <c r="I43" i="51"/>
  <c r="F43" i="51"/>
  <c r="E43" i="51"/>
  <c r="J42" i="51"/>
  <c r="I42" i="51"/>
  <c r="F42" i="51"/>
  <c r="E42" i="51"/>
  <c r="J41" i="51"/>
  <c r="I41" i="51"/>
  <c r="F41" i="51"/>
  <c r="E41" i="51"/>
  <c r="J40" i="51"/>
  <c r="I40" i="51"/>
  <c r="F40" i="51"/>
  <c r="E40" i="51"/>
  <c r="J39" i="51"/>
  <c r="I39" i="51"/>
  <c r="F39" i="51"/>
  <c r="E39" i="51"/>
  <c r="J38" i="51"/>
  <c r="I38" i="51"/>
  <c r="F38" i="51"/>
  <c r="E38" i="51"/>
  <c r="J37" i="51"/>
  <c r="I37" i="51"/>
  <c r="F37" i="51"/>
  <c r="E37" i="51"/>
  <c r="J36" i="51"/>
  <c r="I36" i="51"/>
  <c r="F36" i="51"/>
  <c r="E36" i="51"/>
  <c r="J35" i="51"/>
  <c r="I35" i="51"/>
  <c r="F35" i="51"/>
  <c r="E35" i="51"/>
  <c r="J34" i="51"/>
  <c r="I34" i="51"/>
  <c r="F34" i="51"/>
  <c r="E34" i="51"/>
  <c r="J33" i="51"/>
  <c r="I33" i="51"/>
  <c r="F33" i="51"/>
  <c r="E33" i="51"/>
  <c r="J32" i="51"/>
  <c r="I32" i="51"/>
  <c r="F32" i="51"/>
  <c r="E32" i="51"/>
  <c r="J31" i="51"/>
  <c r="I31" i="51"/>
  <c r="F31" i="51"/>
  <c r="E31" i="51"/>
  <c r="J30" i="51"/>
  <c r="I30" i="51"/>
  <c r="F30" i="51"/>
  <c r="E30" i="51"/>
  <c r="J29" i="51"/>
  <c r="I29" i="51"/>
  <c r="F29" i="51"/>
  <c r="E29" i="51"/>
  <c r="J28" i="51"/>
  <c r="I28" i="51"/>
  <c r="F28" i="51"/>
  <c r="E28" i="51"/>
  <c r="J27" i="51"/>
  <c r="I27" i="51"/>
  <c r="F27" i="51"/>
  <c r="E27" i="51"/>
  <c r="J26" i="51"/>
  <c r="I26" i="51"/>
  <c r="F26" i="51"/>
  <c r="E26" i="51"/>
  <c r="J25" i="51"/>
  <c r="I25" i="51"/>
  <c r="F25" i="51"/>
  <c r="E25" i="51"/>
  <c r="J24" i="51"/>
  <c r="I24" i="51"/>
  <c r="F24" i="51"/>
  <c r="E24" i="51"/>
  <c r="J23" i="51"/>
  <c r="I23" i="51"/>
  <c r="F23" i="51"/>
  <c r="E23" i="51"/>
  <c r="J22" i="51"/>
  <c r="I22" i="51"/>
  <c r="F22" i="51"/>
  <c r="E22" i="51"/>
  <c r="J21" i="51"/>
  <c r="I21" i="51"/>
  <c r="F21" i="51"/>
  <c r="E21" i="51"/>
  <c r="J20" i="51"/>
  <c r="I20" i="51"/>
  <c r="F20" i="51"/>
  <c r="E20" i="51"/>
  <c r="J19" i="51"/>
  <c r="I19" i="51"/>
  <c r="F19" i="51"/>
  <c r="E19" i="51"/>
  <c r="J18" i="51"/>
  <c r="I18" i="51"/>
  <c r="F18" i="51"/>
  <c r="E18" i="51"/>
  <c r="J17" i="51"/>
  <c r="I17" i="51"/>
  <c r="F17" i="51"/>
  <c r="E17" i="51"/>
  <c r="J16" i="51"/>
  <c r="I16" i="51"/>
  <c r="F16" i="51"/>
  <c r="E16" i="51"/>
  <c r="J15" i="51"/>
  <c r="I15" i="51"/>
  <c r="F15" i="51"/>
  <c r="E15" i="51"/>
  <c r="J14" i="51"/>
  <c r="I14" i="51"/>
  <c r="F14" i="51"/>
  <c r="E14" i="51"/>
  <c r="J13" i="51"/>
  <c r="I13" i="51"/>
  <c r="F13" i="51"/>
  <c r="E13" i="51"/>
  <c r="J12" i="51"/>
  <c r="I12" i="51"/>
  <c r="F12" i="51"/>
  <c r="E12" i="51"/>
  <c r="J11" i="51"/>
  <c r="I11" i="51"/>
  <c r="F11" i="51"/>
  <c r="E11" i="51"/>
  <c r="J10" i="51"/>
  <c r="I10" i="51"/>
  <c r="F10" i="51"/>
  <c r="E10" i="51"/>
  <c r="J9" i="51"/>
  <c r="I9" i="51"/>
  <c r="F9" i="51"/>
  <c r="E9" i="51"/>
  <c r="J8" i="51"/>
  <c r="I8" i="51"/>
  <c r="F8" i="51"/>
  <c r="E8" i="51"/>
  <c r="J7" i="51"/>
  <c r="I7" i="51"/>
  <c r="F7" i="51"/>
  <c r="E7" i="51"/>
  <c r="J6" i="51"/>
  <c r="I6" i="51"/>
  <c r="F6" i="51"/>
  <c r="E6" i="51"/>
  <c r="J5" i="51"/>
  <c r="I5" i="51"/>
  <c r="F5" i="51"/>
  <c r="E5" i="51"/>
  <c r="BP80" i="49"/>
  <c r="BQ80" i="49"/>
  <c r="BP18" i="49"/>
  <c r="BQ18" i="49"/>
  <c r="FV34" i="15"/>
  <c r="FU34" i="15"/>
  <c r="FT34" i="15"/>
  <c r="FS34" i="15"/>
  <c r="FR34" i="15"/>
  <c r="FQ34" i="15"/>
  <c r="FV33" i="15"/>
  <c r="FU33" i="15"/>
  <c r="FT33" i="15"/>
  <c r="FS33" i="15"/>
  <c r="FR33" i="15"/>
  <c r="FQ33" i="15"/>
  <c r="FU32" i="15"/>
  <c r="FT32" i="15"/>
  <c r="FS32" i="15"/>
  <c r="FR32" i="15"/>
  <c r="FQ32" i="15"/>
  <c r="FV31" i="15"/>
  <c r="FU31" i="15"/>
  <c r="FT31" i="15"/>
  <c r="FS31" i="15"/>
  <c r="FR31" i="15"/>
  <c r="FQ31" i="15"/>
  <c r="FU30" i="15"/>
  <c r="FT30" i="15"/>
  <c r="FS30" i="15"/>
  <c r="FR30" i="15"/>
  <c r="FQ30" i="15"/>
  <c r="FV29" i="15"/>
  <c r="FU29" i="15"/>
  <c r="FT29" i="15"/>
  <c r="FS29" i="15"/>
  <c r="FR29" i="15"/>
  <c r="FQ29" i="15"/>
  <c r="FU28" i="15"/>
  <c r="FT28" i="15"/>
  <c r="FS28" i="15"/>
  <c r="FR28" i="15"/>
  <c r="FQ28" i="15"/>
  <c r="FV27" i="15"/>
  <c r="FU27" i="15"/>
  <c r="FT27" i="15"/>
  <c r="FS27" i="15"/>
  <c r="FR27" i="15"/>
  <c r="FQ27" i="15"/>
  <c r="FV26" i="15"/>
  <c r="FU26" i="15"/>
  <c r="FS26" i="15"/>
  <c r="FR26" i="15"/>
  <c r="FQ26" i="15"/>
  <c r="FV25" i="15"/>
  <c r="FU25" i="15"/>
  <c r="FT25" i="15"/>
  <c r="FS25" i="15"/>
  <c r="FR25" i="15"/>
  <c r="FQ25" i="15"/>
  <c r="FV24" i="15"/>
  <c r="FU24" i="15"/>
  <c r="FT24" i="15"/>
  <c r="FS24" i="15"/>
  <c r="FR24" i="15"/>
  <c r="FQ24" i="15"/>
  <c r="FV23" i="15"/>
  <c r="FU23" i="15"/>
  <c r="FT23" i="15"/>
  <c r="FS23" i="15"/>
  <c r="FR23" i="15"/>
  <c r="FQ23" i="15"/>
  <c r="FV22" i="15"/>
  <c r="FU22" i="15"/>
  <c r="FT22" i="15"/>
  <c r="FS22" i="15"/>
  <c r="FR22" i="15"/>
  <c r="FQ22" i="15"/>
  <c r="FU21" i="15"/>
  <c r="FT21" i="15"/>
  <c r="FS21" i="15"/>
  <c r="FR21" i="15"/>
  <c r="FQ21" i="15"/>
  <c r="FV20" i="15"/>
  <c r="FU20" i="15"/>
  <c r="FT20" i="15"/>
  <c r="FS20" i="15"/>
  <c r="FR20" i="15"/>
  <c r="FQ20" i="15"/>
  <c r="FU19" i="15"/>
  <c r="FT19" i="15"/>
  <c r="FS19" i="15"/>
  <c r="FR19" i="15"/>
  <c r="FQ19" i="15"/>
  <c r="FV18" i="15"/>
  <c r="FU18" i="15"/>
  <c r="FS18" i="15"/>
  <c r="FR18" i="15"/>
  <c r="FQ18" i="15"/>
  <c r="FV17" i="15"/>
  <c r="FU17" i="15"/>
  <c r="FT17" i="15"/>
  <c r="FS17" i="15"/>
  <c r="FR17" i="15"/>
  <c r="FQ17" i="15"/>
  <c r="FV16" i="15"/>
  <c r="FU16" i="15"/>
  <c r="FT16" i="15"/>
  <c r="FS16" i="15"/>
  <c r="FR16" i="15"/>
  <c r="FQ16" i="15"/>
  <c r="FV15" i="15"/>
  <c r="FU15" i="15"/>
  <c r="FT15" i="15"/>
  <c r="FS15" i="15"/>
  <c r="FR15" i="15"/>
  <c r="FQ15" i="15"/>
  <c r="FU14" i="15"/>
  <c r="FT14" i="15"/>
  <c r="FS14" i="15"/>
  <c r="FR14" i="15"/>
  <c r="FQ14" i="15"/>
  <c r="FU13" i="15"/>
  <c r="FT13" i="15"/>
  <c r="FS13" i="15"/>
  <c r="FR13" i="15"/>
  <c r="FQ13" i="15"/>
  <c r="FU12" i="15"/>
  <c r="FT12" i="15"/>
  <c r="FS12" i="15"/>
  <c r="FR12" i="15"/>
  <c r="FQ12" i="15"/>
  <c r="FV11" i="15"/>
  <c r="FU11" i="15"/>
  <c r="FT11" i="15"/>
  <c r="FS11" i="15"/>
  <c r="FR11" i="15"/>
  <c r="FQ11" i="15"/>
  <c r="FP10" i="15"/>
  <c r="FS10" i="15" s="1"/>
  <c r="CC31" i="50"/>
  <c r="CB31" i="50"/>
  <c r="CC30" i="50"/>
  <c r="CB30" i="50"/>
  <c r="CC29" i="50"/>
  <c r="CB29" i="50"/>
  <c r="CC28" i="50"/>
  <c r="CB28" i="50"/>
  <c r="CC27" i="50"/>
  <c r="CB27" i="50"/>
  <c r="CC26" i="50"/>
  <c r="CB26" i="50"/>
  <c r="CC25" i="50"/>
  <c r="CB25" i="50"/>
  <c r="CC24" i="50"/>
  <c r="CB24" i="50"/>
  <c r="CB23" i="50"/>
  <c r="CC22" i="50"/>
  <c r="CB22" i="50"/>
  <c r="CC21" i="50"/>
  <c r="CB21" i="50"/>
  <c r="CC20" i="50"/>
  <c r="CB20" i="50"/>
  <c r="CC19" i="50"/>
  <c r="CB19" i="50"/>
  <c r="CC18" i="50"/>
  <c r="CB18" i="50"/>
  <c r="CC17" i="50"/>
  <c r="CB17" i="50"/>
  <c r="CC16" i="50"/>
  <c r="CB16" i="50"/>
  <c r="CB15" i="50"/>
  <c r="CC14" i="50"/>
  <c r="CB14" i="50"/>
  <c r="CC13" i="50"/>
  <c r="CB13" i="50"/>
  <c r="CC12" i="50"/>
  <c r="CB12" i="50"/>
  <c r="CC11" i="50"/>
  <c r="CB11" i="50"/>
  <c r="CC10" i="50"/>
  <c r="CB10" i="50"/>
  <c r="CC9" i="50"/>
  <c r="CB9" i="50"/>
  <c r="CC8" i="50"/>
  <c r="CB8" i="50"/>
  <c r="CA7" i="50"/>
  <c r="CB7" i="50" s="1"/>
  <c r="S319" i="16"/>
  <c r="R319" i="16"/>
  <c r="Q319" i="16"/>
  <c r="O319" i="16"/>
  <c r="T317" i="16"/>
  <c r="S317" i="16"/>
  <c r="R317" i="16"/>
  <c r="Q317" i="16"/>
  <c r="O317" i="16"/>
  <c r="S315" i="16"/>
  <c r="Q315" i="16"/>
  <c r="O315" i="16"/>
  <c r="T313" i="16"/>
  <c r="S313" i="16"/>
  <c r="R313" i="16"/>
  <c r="Q313" i="16"/>
  <c r="O313" i="16"/>
  <c r="S311" i="16"/>
  <c r="R311" i="16"/>
  <c r="Q311" i="16"/>
  <c r="O311" i="16"/>
  <c r="T309" i="16"/>
  <c r="S309" i="16"/>
  <c r="R309" i="16"/>
  <c r="Q309" i="16"/>
  <c r="O309" i="16"/>
  <c r="T307" i="16"/>
  <c r="S307" i="16"/>
  <c r="R307" i="16"/>
  <c r="Q307" i="16"/>
  <c r="O307" i="16"/>
  <c r="T305" i="16"/>
  <c r="S305" i="16"/>
  <c r="R305" i="16"/>
  <c r="Q305" i="16"/>
  <c r="O305" i="16"/>
  <c r="W303" i="16"/>
  <c r="V303" i="16"/>
  <c r="N303" i="16"/>
  <c r="P307" i="16" s="1"/>
  <c r="BN94" i="21"/>
  <c r="BM94" i="21"/>
  <c r="BK94" i="21"/>
  <c r="BN93" i="21"/>
  <c r="BM93" i="21"/>
  <c r="BL93" i="21"/>
  <c r="BK93" i="21"/>
  <c r="BN92" i="21"/>
  <c r="BM92" i="21"/>
  <c r="BK92" i="21"/>
  <c r="BJ91" i="21"/>
  <c r="BN88" i="21"/>
  <c r="BM88" i="21"/>
  <c r="BL88" i="21"/>
  <c r="BK88" i="21"/>
  <c r="BM87" i="21"/>
  <c r="BL87" i="21"/>
  <c r="BK87" i="21"/>
  <c r="BN85" i="21"/>
  <c r="BM85" i="21"/>
  <c r="BL85" i="21"/>
  <c r="BK85" i="21"/>
  <c r="BN84" i="21"/>
  <c r="BM84" i="21"/>
  <c r="BL84" i="21"/>
  <c r="BK84" i="21"/>
  <c r="BN83" i="21"/>
  <c r="BM83" i="21"/>
  <c r="BL83" i="21"/>
  <c r="BK83" i="21"/>
  <c r="BN81" i="21"/>
  <c r="BM81" i="21"/>
  <c r="BK81" i="21"/>
  <c r="BJ78" i="21"/>
  <c r="BJ73" i="21"/>
  <c r="BL69" i="21"/>
  <c r="BK69" i="21"/>
  <c r="BN68" i="21"/>
  <c r="BM68" i="21"/>
  <c r="BL68" i="21"/>
  <c r="BK68" i="21"/>
  <c r="BN67" i="21"/>
  <c r="BM67" i="21"/>
  <c r="BL67" i="21"/>
  <c r="BK67" i="21"/>
  <c r="BN65" i="21"/>
  <c r="BM65" i="21"/>
  <c r="BL64" i="21"/>
  <c r="BK64" i="21"/>
  <c r="BL62" i="21"/>
  <c r="BK62" i="21"/>
  <c r="BN60" i="21"/>
  <c r="BM60" i="21"/>
  <c r="BK60" i="21"/>
  <c r="BJ58" i="21"/>
  <c r="BN51" i="21"/>
  <c r="BM51" i="21"/>
  <c r="BK51" i="21"/>
  <c r="BJ50" i="21"/>
  <c r="BN47" i="21"/>
  <c r="BM47" i="21"/>
  <c r="BK47" i="21"/>
  <c r="BL45" i="21"/>
  <c r="BK45" i="21"/>
  <c r="BN44" i="21"/>
  <c r="BM44" i="21"/>
  <c r="BL44" i="21"/>
  <c r="BK44" i="21"/>
  <c r="BN43" i="21"/>
  <c r="BM43" i="21"/>
  <c r="BL43" i="21"/>
  <c r="BK43" i="21"/>
  <c r="BJ41" i="21"/>
  <c r="BN39" i="21"/>
  <c r="BM39" i="21"/>
  <c r="BL39" i="21"/>
  <c r="BK39" i="21"/>
  <c r="BN37" i="21"/>
  <c r="BM37" i="21"/>
  <c r="BL37" i="21"/>
  <c r="BK37" i="21"/>
  <c r="BN36" i="21"/>
  <c r="BM36" i="21"/>
  <c r="BK36" i="21"/>
  <c r="BL34" i="21"/>
  <c r="BK34" i="21"/>
  <c r="BM33" i="21"/>
  <c r="BL33" i="21"/>
  <c r="BK33" i="21"/>
  <c r="BN32" i="21"/>
  <c r="BM32" i="21"/>
  <c r="BL32" i="21"/>
  <c r="BK32" i="21"/>
  <c r="BN31" i="21"/>
  <c r="BM31" i="21"/>
  <c r="BL31" i="21"/>
  <c r="BK31" i="21"/>
  <c r="BJ30" i="21"/>
  <c r="BM30" i="21" s="1"/>
  <c r="BN28" i="21"/>
  <c r="BM28" i="21"/>
  <c r="BL28" i="21"/>
  <c r="BK28" i="21"/>
  <c r="BN22" i="21"/>
  <c r="BM22" i="21"/>
  <c r="BN18" i="21"/>
  <c r="BM18" i="21"/>
  <c r="BK18" i="21"/>
  <c r="BN17" i="21"/>
  <c r="BM17" i="21"/>
  <c r="BL17" i="21"/>
  <c r="BK17" i="21"/>
  <c r="BL16" i="21"/>
  <c r="BK16" i="21"/>
  <c r="BJ11" i="21"/>
  <c r="BN8" i="21"/>
  <c r="BM8" i="21"/>
  <c r="BL8" i="21"/>
  <c r="BK8" i="21"/>
  <c r="BI8" i="21"/>
  <c r="BH8" i="21"/>
  <c r="BG8" i="21"/>
  <c r="BF8" i="21"/>
  <c r="BQ97" i="49"/>
  <c r="BP97" i="49"/>
  <c r="BQ96" i="49"/>
  <c r="BP96" i="49"/>
  <c r="BQ95" i="49"/>
  <c r="BP95" i="49"/>
  <c r="BQ94" i="49"/>
  <c r="BP94" i="49"/>
  <c r="BQ93" i="49"/>
  <c r="BP93" i="49"/>
  <c r="BQ92" i="49"/>
  <c r="BP92" i="49"/>
  <c r="BQ91" i="49"/>
  <c r="BP91" i="49"/>
  <c r="BQ90" i="49"/>
  <c r="BP90" i="49"/>
  <c r="BQ89" i="49"/>
  <c r="BP89" i="49"/>
  <c r="BQ87" i="49"/>
  <c r="BP87" i="49"/>
  <c r="BQ86" i="49"/>
  <c r="BP86" i="49"/>
  <c r="BQ85" i="49"/>
  <c r="BP85" i="49"/>
  <c r="BQ84" i="49"/>
  <c r="BP84" i="49"/>
  <c r="BQ83" i="49"/>
  <c r="BP83" i="49"/>
  <c r="BQ82" i="49"/>
  <c r="BP82" i="49"/>
  <c r="BQ81" i="49"/>
  <c r="BP81" i="49"/>
  <c r="BQ79" i="49"/>
  <c r="BP79" i="49"/>
  <c r="BQ78" i="49"/>
  <c r="BP78" i="49"/>
  <c r="BQ77" i="49"/>
  <c r="BP77" i="49"/>
  <c r="BQ76" i="49"/>
  <c r="BP76" i="49"/>
  <c r="BQ74" i="49"/>
  <c r="BP74" i="49"/>
  <c r="BQ73" i="49"/>
  <c r="BP73" i="49"/>
  <c r="BQ72" i="49"/>
  <c r="BP72" i="49"/>
  <c r="BQ71" i="49"/>
  <c r="BP71" i="49"/>
  <c r="BQ69" i="49"/>
  <c r="BP69" i="49"/>
  <c r="BQ68" i="49"/>
  <c r="BP68" i="49"/>
  <c r="BQ67" i="49"/>
  <c r="BP67" i="49"/>
  <c r="BQ66" i="49"/>
  <c r="BP66" i="49"/>
  <c r="BQ65" i="49"/>
  <c r="BP65" i="49"/>
  <c r="BQ64" i="49"/>
  <c r="BP64" i="49"/>
  <c r="BQ63" i="49"/>
  <c r="BP63" i="49"/>
  <c r="BQ62" i="49"/>
  <c r="BP62" i="49"/>
  <c r="BQ61" i="49"/>
  <c r="BP61" i="49"/>
  <c r="BQ60" i="49"/>
  <c r="BP60" i="49"/>
  <c r="BQ59" i="49"/>
  <c r="BP59" i="49"/>
  <c r="BQ58" i="49"/>
  <c r="BP58" i="49"/>
  <c r="BQ57" i="49"/>
  <c r="BP57" i="49"/>
  <c r="BQ56" i="49"/>
  <c r="BP56" i="49"/>
  <c r="BQ54" i="49"/>
  <c r="BP54" i="49"/>
  <c r="BQ53" i="49"/>
  <c r="BP53" i="49"/>
  <c r="BQ52" i="49"/>
  <c r="BP52" i="49"/>
  <c r="BQ51" i="49"/>
  <c r="BP51" i="49"/>
  <c r="BQ50" i="49"/>
  <c r="BP50" i="49"/>
  <c r="BQ49" i="49"/>
  <c r="BP49" i="49"/>
  <c r="BQ48" i="49"/>
  <c r="BP48" i="49"/>
  <c r="BQ46" i="49"/>
  <c r="BP46" i="49"/>
  <c r="BQ45" i="49"/>
  <c r="BP45" i="49"/>
  <c r="BQ44" i="49"/>
  <c r="BP44" i="49"/>
  <c r="BQ43" i="49"/>
  <c r="BP43" i="49"/>
  <c r="BQ42" i="49"/>
  <c r="BP42" i="49"/>
  <c r="BQ41" i="49"/>
  <c r="BP41" i="49"/>
  <c r="BQ40" i="49"/>
  <c r="BP40" i="49"/>
  <c r="BQ39" i="49"/>
  <c r="BP39" i="49"/>
  <c r="BQ37" i="49"/>
  <c r="BP37" i="49"/>
  <c r="BQ36" i="49"/>
  <c r="BP36" i="49"/>
  <c r="BQ35" i="49"/>
  <c r="BP35" i="49"/>
  <c r="BQ34" i="49"/>
  <c r="BP34" i="49"/>
  <c r="BQ33" i="49"/>
  <c r="BP33" i="49"/>
  <c r="BQ32" i="49"/>
  <c r="BP32" i="49"/>
  <c r="BQ31" i="49"/>
  <c r="BP31" i="49"/>
  <c r="BQ30" i="49"/>
  <c r="BP30" i="49"/>
  <c r="BQ29" i="49"/>
  <c r="BP29" i="49"/>
  <c r="BQ28" i="49"/>
  <c r="BP28" i="49"/>
  <c r="BQ26" i="49"/>
  <c r="BP26" i="49"/>
  <c r="BQ25" i="49"/>
  <c r="BP25" i="49"/>
  <c r="BQ24" i="49"/>
  <c r="BP24" i="49"/>
  <c r="BQ23" i="49"/>
  <c r="BP23" i="49"/>
  <c r="BQ22" i="49"/>
  <c r="BP22" i="49"/>
  <c r="BQ21" i="49"/>
  <c r="BP21" i="49"/>
  <c r="BQ20" i="49"/>
  <c r="BP20" i="49"/>
  <c r="BQ19" i="49"/>
  <c r="BP19" i="49"/>
  <c r="BQ17" i="49"/>
  <c r="BP17" i="49"/>
  <c r="BQ16" i="49"/>
  <c r="BP16" i="49"/>
  <c r="BQ15" i="49"/>
  <c r="BP15" i="49"/>
  <c r="BQ14" i="49"/>
  <c r="BP14" i="49"/>
  <c r="BQ13" i="49"/>
  <c r="BP13" i="49"/>
  <c r="BQ12" i="49"/>
  <c r="BP12" i="49"/>
  <c r="BQ11" i="49"/>
  <c r="BP11" i="49"/>
  <c r="BQ10" i="49"/>
  <c r="BP10" i="49"/>
  <c r="BQ9" i="49"/>
  <c r="BP9" i="49"/>
  <c r="BQ7" i="49"/>
  <c r="BP7" i="49"/>
  <c r="FE10" i="15"/>
  <c r="FG34" i="15"/>
  <c r="FF34" i="15"/>
  <c r="FE34" i="15"/>
  <c r="FD34" i="15"/>
  <c r="FC34" i="15"/>
  <c r="FH33" i="15"/>
  <c r="FG33" i="15"/>
  <c r="FF33" i="15"/>
  <c r="FE33" i="15"/>
  <c r="FD33" i="15"/>
  <c r="FC33" i="15"/>
  <c r="FG32" i="15"/>
  <c r="FF32" i="15"/>
  <c r="FE32" i="15"/>
  <c r="FD32" i="15"/>
  <c r="FC32" i="15"/>
  <c r="FG31" i="15"/>
  <c r="FF31" i="15"/>
  <c r="FE31" i="15"/>
  <c r="FD31" i="15"/>
  <c r="FC31" i="15"/>
  <c r="FH30" i="15"/>
  <c r="FG30" i="15"/>
  <c r="FF30" i="15"/>
  <c r="FE30" i="15"/>
  <c r="FD30" i="15"/>
  <c r="FC30" i="15"/>
  <c r="FH29" i="15"/>
  <c r="FG29" i="15"/>
  <c r="FF29" i="15"/>
  <c r="FE29" i="15"/>
  <c r="FD29" i="15"/>
  <c r="FC29" i="15"/>
  <c r="FH28" i="15"/>
  <c r="FG28" i="15"/>
  <c r="FF28" i="15"/>
  <c r="FE28" i="15"/>
  <c r="FD28" i="15"/>
  <c r="FC28" i="15"/>
  <c r="FH27" i="15"/>
  <c r="FG27" i="15"/>
  <c r="FF27" i="15"/>
  <c r="FE27" i="15"/>
  <c r="FD27" i="15"/>
  <c r="FC27" i="15"/>
  <c r="FH26" i="15"/>
  <c r="FG26" i="15"/>
  <c r="FF26" i="15"/>
  <c r="FE26" i="15"/>
  <c r="FD26" i="15"/>
  <c r="FC26" i="15"/>
  <c r="FH25" i="15"/>
  <c r="FG25" i="15"/>
  <c r="FF25" i="15"/>
  <c r="FE25" i="15"/>
  <c r="FD25" i="15"/>
  <c r="FC25" i="15"/>
  <c r="FG24" i="15"/>
  <c r="FF24" i="15"/>
  <c r="FE24" i="15"/>
  <c r="FD24" i="15"/>
  <c r="FC24" i="15"/>
  <c r="FG23" i="15"/>
  <c r="FE23" i="15"/>
  <c r="FD23" i="15"/>
  <c r="FC23" i="15"/>
  <c r="FH22" i="15"/>
  <c r="FG22" i="15"/>
  <c r="FF22" i="15"/>
  <c r="FE22" i="15"/>
  <c r="FD22" i="15"/>
  <c r="FC22" i="15"/>
  <c r="FH21" i="15"/>
  <c r="FG21" i="15"/>
  <c r="FF21" i="15"/>
  <c r="FE21" i="15"/>
  <c r="FD21" i="15"/>
  <c r="FC21" i="15"/>
  <c r="FH20" i="15"/>
  <c r="FG20" i="15"/>
  <c r="FF20" i="15"/>
  <c r="FE20" i="15"/>
  <c r="FD20" i="15"/>
  <c r="FC20" i="15"/>
  <c r="FG19" i="15"/>
  <c r="FF19" i="15"/>
  <c r="FE19" i="15"/>
  <c r="FD19" i="15"/>
  <c r="FC19" i="15"/>
  <c r="FG18" i="15"/>
  <c r="FE18" i="15"/>
  <c r="FD18" i="15"/>
  <c r="FC18" i="15"/>
  <c r="FG17" i="15"/>
  <c r="FF17" i="15"/>
  <c r="FE17" i="15"/>
  <c r="FD17" i="15"/>
  <c r="FC17" i="15"/>
  <c r="FH16" i="15"/>
  <c r="FG16" i="15"/>
  <c r="FF16" i="15"/>
  <c r="FE16" i="15"/>
  <c r="FD16" i="15"/>
  <c r="FC16" i="15"/>
  <c r="FG15" i="15"/>
  <c r="FF15" i="15"/>
  <c r="FE15" i="15"/>
  <c r="FD15" i="15"/>
  <c r="FC15" i="15"/>
  <c r="FH14" i="15"/>
  <c r="FG14" i="15"/>
  <c r="FF14" i="15"/>
  <c r="FE14" i="15"/>
  <c r="FD14" i="15"/>
  <c r="FC14" i="15"/>
  <c r="FG13" i="15"/>
  <c r="FF13" i="15"/>
  <c r="FE13" i="15"/>
  <c r="FD13" i="15"/>
  <c r="FC13" i="15"/>
  <c r="FG12" i="15"/>
  <c r="FF12" i="15"/>
  <c r="FE12" i="15"/>
  <c r="FD12" i="15"/>
  <c r="FC12" i="15"/>
  <c r="FG11" i="15"/>
  <c r="FF11" i="15"/>
  <c r="FE11" i="15"/>
  <c r="FD11" i="15"/>
  <c r="FC11" i="15"/>
  <c r="FH10" i="15"/>
  <c r="FG10" i="15"/>
  <c r="FF10" i="15"/>
  <c r="FD10" i="15"/>
  <c r="FC10" i="15"/>
  <c r="FB9" i="15"/>
  <c r="FF9" i="15"/>
  <c r="BV12" i="50"/>
  <c r="BV11" i="50"/>
  <c r="BW32" i="50"/>
  <c r="BV32" i="50"/>
  <c r="BW31" i="50"/>
  <c r="BV31" i="50"/>
  <c r="BW30" i="50"/>
  <c r="BV30" i="50"/>
  <c r="BW29" i="50"/>
  <c r="BV29" i="50"/>
  <c r="BW28" i="50"/>
  <c r="BV28" i="50"/>
  <c r="BW27" i="50"/>
  <c r="BV27" i="50"/>
  <c r="BW26" i="50"/>
  <c r="BV26" i="50"/>
  <c r="BW25" i="50"/>
  <c r="BV25" i="50"/>
  <c r="BW24" i="50"/>
  <c r="BV24" i="50"/>
  <c r="BW23" i="50"/>
  <c r="BV23" i="50"/>
  <c r="BW22" i="50"/>
  <c r="BV22" i="50"/>
  <c r="BV21" i="50"/>
  <c r="BW20" i="50"/>
  <c r="BV20" i="50"/>
  <c r="BW19" i="50"/>
  <c r="BV19" i="50"/>
  <c r="BW18" i="50"/>
  <c r="BV18" i="50"/>
  <c r="BW17" i="50"/>
  <c r="BV17" i="50"/>
  <c r="BV16" i="50"/>
  <c r="BW15" i="50"/>
  <c r="BV15" i="50"/>
  <c r="BW14" i="50"/>
  <c r="BV14" i="50"/>
  <c r="BW13" i="50"/>
  <c r="BV13" i="50"/>
  <c r="BW12" i="50"/>
  <c r="BW11" i="50"/>
  <c r="BW10" i="50"/>
  <c r="BV10" i="50"/>
  <c r="BW9" i="50"/>
  <c r="BV9" i="50"/>
  <c r="BW8" i="50"/>
  <c r="BV8" i="50"/>
  <c r="BU7" i="50"/>
  <c r="BV7" i="50" s="1"/>
  <c r="S295" i="16"/>
  <c r="R295" i="16"/>
  <c r="Q295" i="16"/>
  <c r="O295" i="16"/>
  <c r="T293" i="16"/>
  <c r="S293" i="16"/>
  <c r="R293" i="16"/>
  <c r="Q293" i="16"/>
  <c r="O293" i="16"/>
  <c r="S291" i="16"/>
  <c r="Q291" i="16"/>
  <c r="O291" i="16"/>
  <c r="T289" i="16"/>
  <c r="S289" i="16"/>
  <c r="R289" i="16"/>
  <c r="Q289" i="16"/>
  <c r="O289" i="16"/>
  <c r="S287" i="16"/>
  <c r="R287" i="16"/>
  <c r="Q287" i="16"/>
  <c r="O287" i="16"/>
  <c r="T285" i="16"/>
  <c r="S285" i="16"/>
  <c r="R285" i="16"/>
  <c r="Q285" i="16"/>
  <c r="O285" i="16"/>
  <c r="T283" i="16"/>
  <c r="S283" i="16"/>
  <c r="R283" i="16"/>
  <c r="Q283" i="16"/>
  <c r="O283" i="16"/>
  <c r="T281" i="16"/>
  <c r="S281" i="16"/>
  <c r="R281" i="16"/>
  <c r="Q281" i="16"/>
  <c r="O281" i="16"/>
  <c r="W279" i="16"/>
  <c r="V279" i="16"/>
  <c r="R279" i="16" s="1"/>
  <c r="N279" i="16"/>
  <c r="P295" i="16" s="1"/>
  <c r="BI94" i="21"/>
  <c r="BH94" i="21"/>
  <c r="BF94" i="21"/>
  <c r="BI93" i="21"/>
  <c r="BH93" i="21"/>
  <c r="BG93" i="21"/>
  <c r="BF93" i="21"/>
  <c r="BH92" i="21"/>
  <c r="BF92" i="21"/>
  <c r="BE91" i="21"/>
  <c r="BI88" i="21"/>
  <c r="BH88" i="21"/>
  <c r="BF88" i="21"/>
  <c r="BI87" i="21"/>
  <c r="BH87" i="21"/>
  <c r="BG87" i="21"/>
  <c r="BF87" i="21"/>
  <c r="BI85" i="21"/>
  <c r="BH85" i="21"/>
  <c r="BG85" i="21"/>
  <c r="BF85" i="21"/>
  <c r="BI84" i="21"/>
  <c r="BH84" i="21"/>
  <c r="BG84" i="21"/>
  <c r="BF84" i="21"/>
  <c r="BI83" i="21"/>
  <c r="BH83" i="21"/>
  <c r="BG83" i="21"/>
  <c r="BF83" i="21"/>
  <c r="BI81" i="21"/>
  <c r="BH81" i="21"/>
  <c r="BF81" i="21"/>
  <c r="BE78" i="21"/>
  <c r="BE73" i="21"/>
  <c r="BG69" i="21"/>
  <c r="BF69" i="21"/>
  <c r="BI68" i="21"/>
  <c r="BH68" i="21"/>
  <c r="BG68" i="21"/>
  <c r="BF68" i="21"/>
  <c r="BI67" i="21"/>
  <c r="BH67" i="21"/>
  <c r="BG67" i="21"/>
  <c r="BF67" i="21"/>
  <c r="BI65" i="21"/>
  <c r="BH65" i="21"/>
  <c r="BF65" i="21"/>
  <c r="BG64" i="21"/>
  <c r="BF64" i="21"/>
  <c r="BG62" i="21"/>
  <c r="BF62" i="21"/>
  <c r="BH60" i="21"/>
  <c r="BF60" i="21"/>
  <c r="BE58" i="21"/>
  <c r="BI58" i="21" s="1"/>
  <c r="BI51" i="21"/>
  <c r="BH51" i="21"/>
  <c r="BF51" i="21"/>
  <c r="BE50" i="21"/>
  <c r="BI47" i="21"/>
  <c r="BH47" i="21"/>
  <c r="BF47" i="21"/>
  <c r="BG45" i="21"/>
  <c r="BF45" i="21"/>
  <c r="BI44" i="21"/>
  <c r="BH44" i="21"/>
  <c r="BG44" i="21"/>
  <c r="BF44" i="21"/>
  <c r="BI43" i="21"/>
  <c r="BH43" i="21"/>
  <c r="BG43" i="21"/>
  <c r="BF43" i="21"/>
  <c r="BE41" i="21"/>
  <c r="BI39" i="21"/>
  <c r="BH39" i="21"/>
  <c r="BG39" i="21"/>
  <c r="BF39" i="21"/>
  <c r="BI37" i="21"/>
  <c r="BH37" i="21"/>
  <c r="BG37" i="21"/>
  <c r="BF37" i="21"/>
  <c r="BI36" i="21"/>
  <c r="BH36" i="21"/>
  <c r="BF36" i="21"/>
  <c r="BI34" i="21"/>
  <c r="BH34" i="21"/>
  <c r="BG34" i="21"/>
  <c r="BF34" i="21"/>
  <c r="BG33" i="21"/>
  <c r="BF33" i="21"/>
  <c r="BI32" i="21"/>
  <c r="BH32" i="21"/>
  <c r="BF32" i="21"/>
  <c r="BI31" i="21"/>
  <c r="BH31" i="21"/>
  <c r="BG31" i="21"/>
  <c r="BF31" i="21"/>
  <c r="BE30" i="21"/>
  <c r="BI28" i="21"/>
  <c r="BH28" i="21"/>
  <c r="BG28" i="21"/>
  <c r="BF28" i="21"/>
  <c r="BI22" i="21"/>
  <c r="BH22" i="21"/>
  <c r="BF22" i="21"/>
  <c r="BI21" i="21"/>
  <c r="BH21" i="21"/>
  <c r="BF21" i="21"/>
  <c r="BI18" i="21"/>
  <c r="BH18" i="21"/>
  <c r="BF18" i="21"/>
  <c r="BI17" i="21"/>
  <c r="BH17" i="21"/>
  <c r="BG17" i="21"/>
  <c r="BF17" i="21"/>
  <c r="BG16" i="21"/>
  <c r="BF16" i="21"/>
  <c r="BE11" i="21"/>
  <c r="BE9" i="21"/>
  <c r="BE10" i="21" s="1"/>
  <c r="T97" i="28"/>
  <c r="R97" i="28"/>
  <c r="T96" i="28"/>
  <c r="R96" i="28"/>
  <c r="T95" i="28"/>
  <c r="R95" i="28"/>
  <c r="T94" i="28"/>
  <c r="R94" i="28"/>
  <c r="T93" i="28"/>
  <c r="R93" i="28"/>
  <c r="T92" i="28"/>
  <c r="R92" i="28"/>
  <c r="T91" i="28"/>
  <c r="R91" i="28"/>
  <c r="T90" i="28"/>
  <c r="R90" i="28"/>
  <c r="T89" i="28"/>
  <c r="R89" i="28"/>
  <c r="T87" i="28"/>
  <c r="R87" i="28"/>
  <c r="T86" i="28"/>
  <c r="R86" i="28"/>
  <c r="T85" i="28"/>
  <c r="R85" i="28"/>
  <c r="T84" i="28"/>
  <c r="R84" i="28"/>
  <c r="T83" i="28"/>
  <c r="R83" i="28"/>
  <c r="T82" i="28"/>
  <c r="R82" i="28"/>
  <c r="T81" i="28"/>
  <c r="R81" i="28"/>
  <c r="T80" i="28"/>
  <c r="R80" i="28"/>
  <c r="T79" i="28"/>
  <c r="R79" i="28"/>
  <c r="T78" i="28"/>
  <c r="R78" i="28"/>
  <c r="T77" i="28"/>
  <c r="R77" i="28"/>
  <c r="T76" i="28"/>
  <c r="R76" i="28"/>
  <c r="T74" i="28"/>
  <c r="R74" i="28"/>
  <c r="T73" i="28"/>
  <c r="R73" i="28"/>
  <c r="T72" i="28"/>
  <c r="R72" i="28"/>
  <c r="T71" i="28"/>
  <c r="R71" i="28"/>
  <c r="T69" i="28"/>
  <c r="R69" i="28"/>
  <c r="T68" i="28"/>
  <c r="R68" i="28"/>
  <c r="T67" i="28"/>
  <c r="R67" i="28"/>
  <c r="T66" i="28"/>
  <c r="R66" i="28"/>
  <c r="T65" i="28"/>
  <c r="R65" i="28"/>
  <c r="T64" i="28"/>
  <c r="R64" i="28"/>
  <c r="T63" i="28"/>
  <c r="R63" i="28"/>
  <c r="T62" i="28"/>
  <c r="R62" i="28"/>
  <c r="T61" i="28"/>
  <c r="R61" i="28"/>
  <c r="T60" i="28"/>
  <c r="R60" i="28"/>
  <c r="T59" i="28"/>
  <c r="R59" i="28"/>
  <c r="T58" i="28"/>
  <c r="R58" i="28"/>
  <c r="T57" i="28"/>
  <c r="R57" i="28"/>
  <c r="T56" i="28"/>
  <c r="R56" i="28"/>
  <c r="T54" i="28"/>
  <c r="R54" i="28"/>
  <c r="T53" i="28"/>
  <c r="R53" i="28"/>
  <c r="T52" i="28"/>
  <c r="R52" i="28"/>
  <c r="T51" i="28"/>
  <c r="R51" i="28"/>
  <c r="T50" i="28"/>
  <c r="R50" i="28"/>
  <c r="T49" i="28"/>
  <c r="R49" i="28"/>
  <c r="T48" i="28"/>
  <c r="R48" i="28"/>
  <c r="T46" i="28"/>
  <c r="R46" i="28"/>
  <c r="T45" i="28"/>
  <c r="R45" i="28"/>
  <c r="T44" i="28"/>
  <c r="R44" i="28"/>
  <c r="T43" i="28"/>
  <c r="R43" i="28"/>
  <c r="T42" i="28"/>
  <c r="R42" i="28"/>
  <c r="T41" i="28"/>
  <c r="R41" i="28"/>
  <c r="T40" i="28"/>
  <c r="R40" i="28"/>
  <c r="T39" i="28"/>
  <c r="R39" i="28"/>
  <c r="T37" i="28"/>
  <c r="R37" i="28"/>
  <c r="T36" i="28"/>
  <c r="R36" i="28"/>
  <c r="T35" i="28"/>
  <c r="R35" i="28"/>
  <c r="T34" i="28"/>
  <c r="R34" i="28"/>
  <c r="T33" i="28"/>
  <c r="R33" i="28"/>
  <c r="T32" i="28"/>
  <c r="R32" i="28"/>
  <c r="T31" i="28"/>
  <c r="R31" i="28"/>
  <c r="T30" i="28"/>
  <c r="R30" i="28"/>
  <c r="T29" i="28"/>
  <c r="R29" i="28"/>
  <c r="T28" i="28"/>
  <c r="R28" i="28"/>
  <c r="T26" i="28"/>
  <c r="R26" i="28"/>
  <c r="T25" i="28"/>
  <c r="R25" i="28"/>
  <c r="T24" i="28"/>
  <c r="R24" i="28"/>
  <c r="T23" i="28"/>
  <c r="R23" i="28"/>
  <c r="T22" i="28"/>
  <c r="R22" i="28"/>
  <c r="T21" i="28"/>
  <c r="R21" i="28"/>
  <c r="T20" i="28"/>
  <c r="R20" i="28"/>
  <c r="T19" i="28"/>
  <c r="R19" i="28"/>
  <c r="T18" i="28"/>
  <c r="R18" i="28"/>
  <c r="T17" i="28"/>
  <c r="R17" i="28"/>
  <c r="T16" i="28"/>
  <c r="R16" i="28"/>
  <c r="T15" i="28"/>
  <c r="R15" i="28"/>
  <c r="T14" i="28"/>
  <c r="R14" i="28"/>
  <c r="T13" i="28"/>
  <c r="R13" i="28"/>
  <c r="T12" i="28"/>
  <c r="R12" i="28"/>
  <c r="T11" i="28"/>
  <c r="R11" i="28"/>
  <c r="T10" i="28"/>
  <c r="R10" i="28"/>
  <c r="T9" i="28"/>
  <c r="R9" i="28"/>
  <c r="T7" i="28"/>
  <c r="R7" i="28"/>
  <c r="Z36" i="50"/>
  <c r="AY35" i="50"/>
  <c r="AX35" i="50"/>
  <c r="AA35" i="50"/>
  <c r="Z35" i="50"/>
  <c r="BQ34" i="50"/>
  <c r="BP34" i="50"/>
  <c r="AY34" i="50"/>
  <c r="AX34" i="50"/>
  <c r="AS34" i="50"/>
  <c r="AR34" i="50"/>
  <c r="AA34" i="50"/>
  <c r="Z34" i="50"/>
  <c r="I34" i="50"/>
  <c r="H34" i="50"/>
  <c r="BQ33" i="50"/>
  <c r="BP33" i="50"/>
  <c r="AY33" i="50"/>
  <c r="AX33" i="50"/>
  <c r="AR33" i="50"/>
  <c r="AL33" i="50"/>
  <c r="AG33" i="50"/>
  <c r="AF33" i="50"/>
  <c r="Z33" i="50"/>
  <c r="N33" i="50"/>
  <c r="H33" i="50"/>
  <c r="BP32" i="50"/>
  <c r="BE32" i="50"/>
  <c r="BD32" i="50"/>
  <c r="AY32" i="50"/>
  <c r="AX32" i="50"/>
  <c r="AS32" i="50"/>
  <c r="AR32" i="50"/>
  <c r="AM32" i="50"/>
  <c r="AL32" i="50"/>
  <c r="AG32" i="50"/>
  <c r="AF32" i="50"/>
  <c r="AA32" i="50"/>
  <c r="Z32" i="50"/>
  <c r="U32" i="50"/>
  <c r="T32" i="50"/>
  <c r="O32" i="50"/>
  <c r="N32" i="50"/>
  <c r="I32" i="50"/>
  <c r="H32" i="50"/>
  <c r="BQ31" i="50"/>
  <c r="BP31" i="50"/>
  <c r="BE31" i="50"/>
  <c r="BD31" i="50"/>
  <c r="AX31" i="50"/>
  <c r="AS31" i="50"/>
  <c r="AR31" i="50"/>
  <c r="AM31" i="50"/>
  <c r="AL31" i="50"/>
  <c r="AG31" i="50"/>
  <c r="AF31" i="50"/>
  <c r="Z31" i="50"/>
  <c r="U31" i="50"/>
  <c r="T31" i="50"/>
  <c r="O31" i="50"/>
  <c r="N31" i="50"/>
  <c r="I31" i="50"/>
  <c r="H31" i="50"/>
  <c r="BP30" i="50"/>
  <c r="BE30" i="50"/>
  <c r="BD30" i="50"/>
  <c r="AY30" i="50"/>
  <c r="AX30" i="50"/>
  <c r="AS30" i="50"/>
  <c r="AR30" i="50"/>
  <c r="AL30" i="50"/>
  <c r="AG30" i="50"/>
  <c r="AF30" i="50"/>
  <c r="AA30" i="50"/>
  <c r="Z30" i="50"/>
  <c r="U30" i="50"/>
  <c r="T30" i="50"/>
  <c r="O30" i="50"/>
  <c r="N30" i="50"/>
  <c r="I30" i="50"/>
  <c r="H30" i="50"/>
  <c r="BQ29" i="50"/>
  <c r="BP29" i="50"/>
  <c r="BK29" i="50"/>
  <c r="BJ29" i="50"/>
  <c r="BE29" i="50"/>
  <c r="BD29" i="50"/>
  <c r="AY29" i="50"/>
  <c r="AX29" i="50"/>
  <c r="AS29" i="50"/>
  <c r="AR29" i="50"/>
  <c r="AM29" i="50"/>
  <c r="AL29" i="50"/>
  <c r="AG29" i="50"/>
  <c r="AF29" i="50"/>
  <c r="AA29" i="50"/>
  <c r="Z29" i="50"/>
  <c r="U29" i="50"/>
  <c r="T29" i="50"/>
  <c r="O29" i="50"/>
  <c r="N29" i="50"/>
  <c r="I29" i="50"/>
  <c r="H29" i="50"/>
  <c r="BP28" i="50"/>
  <c r="BJ28" i="50"/>
  <c r="BE28" i="50"/>
  <c r="BD28" i="50"/>
  <c r="AY28" i="50"/>
  <c r="AX28" i="50"/>
  <c r="AS28" i="50"/>
  <c r="AR28" i="50"/>
  <c r="AM28" i="50"/>
  <c r="AL28" i="50"/>
  <c r="AG28" i="50"/>
  <c r="AF28" i="50"/>
  <c r="AA28" i="50"/>
  <c r="Z28" i="50"/>
  <c r="U28" i="50"/>
  <c r="T28" i="50"/>
  <c r="O28" i="50"/>
  <c r="N28" i="50"/>
  <c r="I28" i="50"/>
  <c r="H28" i="50"/>
  <c r="BQ27" i="50"/>
  <c r="BP27" i="50"/>
  <c r="BK27" i="50"/>
  <c r="BJ27" i="50"/>
  <c r="BE27" i="50"/>
  <c r="BD27" i="50"/>
  <c r="AY27" i="50"/>
  <c r="AX27" i="50"/>
  <c r="AS27" i="50"/>
  <c r="AR27" i="50"/>
  <c r="AM27" i="50"/>
  <c r="AL27" i="50"/>
  <c r="AG27" i="50"/>
  <c r="AF27" i="50"/>
  <c r="AA27" i="50"/>
  <c r="Z27" i="50"/>
  <c r="U27" i="50"/>
  <c r="T27" i="50"/>
  <c r="N27" i="50"/>
  <c r="H27" i="50"/>
  <c r="BQ26" i="50"/>
  <c r="BP26" i="50"/>
  <c r="BK26" i="50"/>
  <c r="BJ26" i="50"/>
  <c r="BE26" i="50"/>
  <c r="BD26" i="50"/>
  <c r="AX26" i="50"/>
  <c r="AS26" i="50"/>
  <c r="AR26" i="50"/>
  <c r="AM26" i="50"/>
  <c r="AL26" i="50"/>
  <c r="AG26" i="50"/>
  <c r="AF26" i="50"/>
  <c r="AA26" i="50"/>
  <c r="Z26" i="50"/>
  <c r="U26" i="50"/>
  <c r="T26" i="50"/>
  <c r="O26" i="50"/>
  <c r="N26" i="50"/>
  <c r="H26" i="50"/>
  <c r="BQ25" i="50"/>
  <c r="BP25" i="50"/>
  <c r="BK25" i="50"/>
  <c r="BJ25" i="50"/>
  <c r="BE25" i="50"/>
  <c r="BD25" i="50"/>
  <c r="AY25" i="50"/>
  <c r="AX25" i="50"/>
  <c r="AS25" i="50"/>
  <c r="AR25" i="50"/>
  <c r="AM25" i="50"/>
  <c r="AL25" i="50"/>
  <c r="AG25" i="50"/>
  <c r="AF25" i="50"/>
  <c r="AA25" i="50"/>
  <c r="Z25" i="50"/>
  <c r="U25" i="50"/>
  <c r="T25" i="50"/>
  <c r="O25" i="50"/>
  <c r="N25" i="50"/>
  <c r="I25" i="50"/>
  <c r="H25" i="50"/>
  <c r="BQ24" i="50"/>
  <c r="BP24" i="50"/>
  <c r="BK24" i="50"/>
  <c r="BJ24" i="50"/>
  <c r="BE24" i="50"/>
  <c r="BD24" i="50"/>
  <c r="AY24" i="50"/>
  <c r="AX24" i="50"/>
  <c r="AR24" i="50"/>
  <c r="AM24" i="50"/>
  <c r="AL24" i="50"/>
  <c r="AF24" i="50"/>
  <c r="AA24" i="50"/>
  <c r="Z24" i="50"/>
  <c r="U24" i="50"/>
  <c r="T24" i="50"/>
  <c r="O24" i="50"/>
  <c r="N24" i="50"/>
  <c r="I24" i="50"/>
  <c r="H24" i="50"/>
  <c r="BP23" i="50"/>
  <c r="BK23" i="50"/>
  <c r="BJ23" i="50"/>
  <c r="BE23" i="50"/>
  <c r="BD23" i="50"/>
  <c r="AY23" i="50"/>
  <c r="AX23" i="50"/>
  <c r="AS23" i="50"/>
  <c r="AR23" i="50"/>
  <c r="AM23" i="50"/>
  <c r="AL23" i="50"/>
  <c r="AG23" i="50"/>
  <c r="AF23" i="50"/>
  <c r="AA23" i="50"/>
  <c r="Z23" i="50"/>
  <c r="U23" i="50"/>
  <c r="T23" i="50"/>
  <c r="O23" i="50"/>
  <c r="N23" i="50"/>
  <c r="I23" i="50"/>
  <c r="H23" i="50"/>
  <c r="BP22" i="50"/>
  <c r="BK22" i="50"/>
  <c r="BJ22" i="50"/>
  <c r="BE22" i="50"/>
  <c r="BD22" i="50"/>
  <c r="AY22" i="50"/>
  <c r="AX22" i="50"/>
  <c r="AS22" i="50"/>
  <c r="AR22" i="50"/>
  <c r="AM22" i="50"/>
  <c r="AL22" i="50"/>
  <c r="AG22" i="50"/>
  <c r="AF22" i="50"/>
  <c r="AA22" i="50"/>
  <c r="Z22" i="50"/>
  <c r="U22" i="50"/>
  <c r="T22" i="50"/>
  <c r="O22" i="50"/>
  <c r="N22" i="50"/>
  <c r="I22" i="50"/>
  <c r="H22" i="50"/>
  <c r="BP21" i="50"/>
  <c r="BK21" i="50"/>
  <c r="BJ21" i="50"/>
  <c r="BE21" i="50"/>
  <c r="BD21" i="50"/>
  <c r="AX21" i="50"/>
  <c r="AS21" i="50"/>
  <c r="AR21" i="50"/>
  <c r="AM21" i="50"/>
  <c r="AL21" i="50"/>
  <c r="AG21" i="50"/>
  <c r="AF21" i="50"/>
  <c r="AA21" i="50"/>
  <c r="Z21" i="50"/>
  <c r="U21" i="50"/>
  <c r="T21" i="50"/>
  <c r="O21" i="50"/>
  <c r="N21" i="50"/>
  <c r="I21" i="50"/>
  <c r="H21" i="50"/>
  <c r="BP20" i="50"/>
  <c r="BK20" i="50"/>
  <c r="BJ20" i="50"/>
  <c r="BE20" i="50"/>
  <c r="BD20" i="50"/>
  <c r="AY20" i="50"/>
  <c r="AX20" i="50"/>
  <c r="AR20" i="50"/>
  <c r="AM20" i="50"/>
  <c r="AL20" i="50"/>
  <c r="AG20" i="50"/>
  <c r="AF20" i="50"/>
  <c r="Z20" i="50"/>
  <c r="U20" i="50"/>
  <c r="T20" i="50"/>
  <c r="O20" i="50"/>
  <c r="N20" i="50"/>
  <c r="I20" i="50"/>
  <c r="H20" i="50"/>
  <c r="BQ19" i="50"/>
  <c r="BP19" i="50"/>
  <c r="BK19" i="50"/>
  <c r="BJ19" i="50"/>
  <c r="BE19" i="50"/>
  <c r="BD19" i="50"/>
  <c r="AY19" i="50"/>
  <c r="AX19" i="50"/>
  <c r="AS19" i="50"/>
  <c r="AR19" i="50"/>
  <c r="AM19" i="50"/>
  <c r="AL19" i="50"/>
  <c r="AG19" i="50"/>
  <c r="AF19" i="50"/>
  <c r="Z19" i="50"/>
  <c r="U19" i="50"/>
  <c r="T19" i="50"/>
  <c r="O19" i="50"/>
  <c r="N19" i="50"/>
  <c r="I19" i="50"/>
  <c r="H19" i="50"/>
  <c r="BQ18" i="50"/>
  <c r="BP18" i="50"/>
  <c r="BK18" i="50"/>
  <c r="BJ18" i="50"/>
  <c r="BE18" i="50"/>
  <c r="BD18" i="50"/>
  <c r="AY18" i="50"/>
  <c r="AX18" i="50"/>
  <c r="AS18" i="50"/>
  <c r="AR18" i="50"/>
  <c r="AM18" i="50"/>
  <c r="AL18" i="50"/>
  <c r="AG18" i="50"/>
  <c r="AF18" i="50"/>
  <c r="AA18" i="50"/>
  <c r="Z18" i="50"/>
  <c r="U18" i="50"/>
  <c r="T18" i="50"/>
  <c r="O18" i="50"/>
  <c r="N18" i="50"/>
  <c r="I18" i="50"/>
  <c r="H18" i="50"/>
  <c r="BQ17" i="50"/>
  <c r="BP17" i="50"/>
  <c r="BJ17" i="50"/>
  <c r="BD17" i="50"/>
  <c r="AY17" i="50"/>
  <c r="AX17" i="50"/>
  <c r="AR17" i="50"/>
  <c r="AM17" i="50"/>
  <c r="AL17" i="50"/>
  <c r="AG17" i="50"/>
  <c r="AF17" i="50"/>
  <c r="AA17" i="50"/>
  <c r="Z17" i="50"/>
  <c r="U17" i="50"/>
  <c r="T17" i="50"/>
  <c r="O17" i="50"/>
  <c r="N17" i="50"/>
  <c r="I17" i="50"/>
  <c r="H17" i="50"/>
  <c r="BQ16" i="50"/>
  <c r="BP16" i="50"/>
  <c r="BK16" i="50"/>
  <c r="BJ16" i="50"/>
  <c r="BE16" i="50"/>
  <c r="BD16" i="50"/>
  <c r="AY16" i="50"/>
  <c r="AX16" i="50"/>
  <c r="AS16" i="50"/>
  <c r="AR16" i="50"/>
  <c r="AM16" i="50"/>
  <c r="AL16" i="50"/>
  <c r="AG16" i="50"/>
  <c r="AF16" i="50"/>
  <c r="AA16" i="50"/>
  <c r="Z16" i="50"/>
  <c r="U16" i="50"/>
  <c r="T16" i="50"/>
  <c r="N16" i="50"/>
  <c r="I16" i="50"/>
  <c r="H16" i="50"/>
  <c r="BQ15" i="50"/>
  <c r="BP15" i="50"/>
  <c r="BK15" i="50"/>
  <c r="BJ15" i="50"/>
  <c r="BE15" i="50"/>
  <c r="BD15" i="50"/>
  <c r="AY15" i="50"/>
  <c r="AX15" i="50"/>
  <c r="AS15" i="50"/>
  <c r="AR15" i="50"/>
  <c r="AM15" i="50"/>
  <c r="AL15" i="50"/>
  <c r="AG15" i="50"/>
  <c r="AF15" i="50"/>
  <c r="AA15" i="50"/>
  <c r="Z15" i="50"/>
  <c r="U15" i="50"/>
  <c r="T15" i="50"/>
  <c r="O15" i="50"/>
  <c r="N15" i="50"/>
  <c r="I15" i="50"/>
  <c r="H15" i="50"/>
  <c r="BQ14" i="50"/>
  <c r="BP14" i="50"/>
  <c r="BK14" i="50"/>
  <c r="BJ14" i="50"/>
  <c r="BE14" i="50"/>
  <c r="BD14" i="50"/>
  <c r="AY14" i="50"/>
  <c r="AX14" i="50"/>
  <c r="AS14" i="50"/>
  <c r="AR14" i="50"/>
  <c r="AM14" i="50"/>
  <c r="AL14" i="50"/>
  <c r="AG14" i="50"/>
  <c r="AF14" i="50"/>
  <c r="AA14" i="50"/>
  <c r="Z14" i="50"/>
  <c r="U14" i="50"/>
  <c r="T14" i="50"/>
  <c r="N14" i="50"/>
  <c r="I14" i="50"/>
  <c r="H14" i="50"/>
  <c r="BQ13" i="50"/>
  <c r="BP13" i="50"/>
  <c r="BK13" i="50"/>
  <c r="BJ13" i="50"/>
  <c r="BE13" i="50"/>
  <c r="BD13" i="50"/>
  <c r="AY13" i="50"/>
  <c r="AX13" i="50"/>
  <c r="AS13" i="50"/>
  <c r="AR13" i="50"/>
  <c r="AL13" i="50"/>
  <c r="AG13" i="50"/>
  <c r="AF13" i="50"/>
  <c r="AA13" i="50"/>
  <c r="Z13" i="50"/>
  <c r="U13" i="50"/>
  <c r="T13" i="50"/>
  <c r="O13" i="50"/>
  <c r="N13" i="50"/>
  <c r="I13" i="50"/>
  <c r="H13" i="50"/>
  <c r="BQ12" i="50"/>
  <c r="BP12" i="50"/>
  <c r="BK12" i="50"/>
  <c r="BJ12" i="50"/>
  <c r="BE12" i="50"/>
  <c r="BD12" i="50"/>
  <c r="AY12" i="50"/>
  <c r="AX12" i="50"/>
  <c r="AR12" i="50"/>
  <c r="AM12" i="50"/>
  <c r="AL12" i="50"/>
  <c r="AG12" i="50"/>
  <c r="AF12" i="50"/>
  <c r="AA12" i="50"/>
  <c r="Z12" i="50"/>
  <c r="T12" i="50"/>
  <c r="O12" i="50"/>
  <c r="N12" i="50"/>
  <c r="I12" i="50"/>
  <c r="H12" i="50"/>
  <c r="BQ11" i="50"/>
  <c r="BP11" i="50"/>
  <c r="BK11" i="50"/>
  <c r="BJ11" i="50"/>
  <c r="BE11" i="50"/>
  <c r="BD11" i="50"/>
  <c r="AY11" i="50"/>
  <c r="AX11" i="50"/>
  <c r="AS11" i="50"/>
  <c r="AR11" i="50"/>
  <c r="AM11" i="50"/>
  <c r="AL11" i="50"/>
  <c r="AG11" i="50"/>
  <c r="AF11" i="50"/>
  <c r="AA11" i="50"/>
  <c r="Z11" i="50"/>
  <c r="U11" i="50"/>
  <c r="T11" i="50"/>
  <c r="O11" i="50"/>
  <c r="N11" i="50"/>
  <c r="I11" i="50"/>
  <c r="H11" i="50"/>
  <c r="BQ10" i="50"/>
  <c r="BP10" i="50"/>
  <c r="BJ10" i="50"/>
  <c r="BE10" i="50"/>
  <c r="BD10" i="50"/>
  <c r="AY10" i="50"/>
  <c r="AX10" i="50"/>
  <c r="AS10" i="50"/>
  <c r="AR10" i="50"/>
  <c r="AM10" i="50"/>
  <c r="AL10" i="50"/>
  <c r="AG10" i="50"/>
  <c r="AF10" i="50"/>
  <c r="AA10" i="50"/>
  <c r="Z10" i="50"/>
  <c r="U10" i="50"/>
  <c r="T10" i="50"/>
  <c r="O10" i="50"/>
  <c r="N10" i="50"/>
  <c r="I10" i="50"/>
  <c r="H10" i="50"/>
  <c r="BQ9" i="50"/>
  <c r="BP9" i="50"/>
  <c r="BK9" i="50"/>
  <c r="BJ9" i="50"/>
  <c r="BE9" i="50"/>
  <c r="BD9" i="50"/>
  <c r="AX9" i="50"/>
  <c r="AS9" i="50"/>
  <c r="AR9" i="50"/>
  <c r="AM9" i="50"/>
  <c r="AL9" i="50"/>
  <c r="AG9" i="50"/>
  <c r="AF9" i="50"/>
  <c r="AA9" i="50"/>
  <c r="Z9" i="50"/>
  <c r="U9" i="50"/>
  <c r="T9" i="50"/>
  <c r="N9" i="50"/>
  <c r="I9" i="50"/>
  <c r="H9" i="50"/>
  <c r="BQ8" i="50"/>
  <c r="BP8" i="50"/>
  <c r="BK8" i="50"/>
  <c r="BJ8" i="50"/>
  <c r="BE8" i="50"/>
  <c r="BD8" i="50"/>
  <c r="AY8" i="50"/>
  <c r="AX8" i="50"/>
  <c r="AS8" i="50"/>
  <c r="AR8" i="50"/>
  <c r="AM8" i="50"/>
  <c r="AL8" i="50"/>
  <c r="AG8" i="50"/>
  <c r="AF8" i="50"/>
  <c r="AA8" i="50"/>
  <c r="Z8" i="50"/>
  <c r="U8" i="50"/>
  <c r="T8" i="50"/>
  <c r="O8" i="50"/>
  <c r="N8" i="50"/>
  <c r="I8" i="50"/>
  <c r="H8" i="50"/>
  <c r="BO7" i="50"/>
  <c r="BQ7" i="50"/>
  <c r="BI7" i="50"/>
  <c r="BK7" i="50" s="1"/>
  <c r="BC7" i="50"/>
  <c r="AW7" i="50"/>
  <c r="AY7" i="50" s="1"/>
  <c r="AQ7" i="50"/>
  <c r="AS7" i="50"/>
  <c r="AK7" i="50"/>
  <c r="AM7" i="50" s="1"/>
  <c r="AE7" i="50"/>
  <c r="AF7" i="50" s="1"/>
  <c r="Y7" i="50"/>
  <c r="Z7" i="50" s="1"/>
  <c r="S7" i="50"/>
  <c r="M7" i="50"/>
  <c r="O7" i="50" s="1"/>
  <c r="G7" i="50"/>
  <c r="H7" i="50" s="1"/>
  <c r="C7" i="50"/>
  <c r="BM97" i="49"/>
  <c r="BL97" i="49"/>
  <c r="BG97" i="49"/>
  <c r="BF97" i="49"/>
  <c r="BC97" i="49"/>
  <c r="BB97" i="49"/>
  <c r="AY97" i="49"/>
  <c r="AX97" i="49"/>
  <c r="AS97" i="49"/>
  <c r="AR97" i="49"/>
  <c r="AO97" i="49"/>
  <c r="AN97" i="49"/>
  <c r="AK97" i="49"/>
  <c r="AJ97" i="49"/>
  <c r="AE97" i="49"/>
  <c r="AD97" i="49"/>
  <c r="AA97" i="49"/>
  <c r="Z97" i="49"/>
  <c r="W97" i="49"/>
  <c r="V97" i="49"/>
  <c r="BM96" i="49"/>
  <c r="BL96" i="49"/>
  <c r="BG96" i="49"/>
  <c r="BF96" i="49"/>
  <c r="BC96" i="49"/>
  <c r="BB96" i="49"/>
  <c r="AY96" i="49"/>
  <c r="AX96" i="49"/>
  <c r="AS96" i="49"/>
  <c r="AR96" i="49"/>
  <c r="AO96" i="49"/>
  <c r="AN96" i="49"/>
  <c r="AK96" i="49"/>
  <c r="AJ96" i="49"/>
  <c r="AE96" i="49"/>
  <c r="AD96" i="49"/>
  <c r="AA96" i="49"/>
  <c r="Z96" i="49"/>
  <c r="W96" i="49"/>
  <c r="V96" i="49"/>
  <c r="BM95" i="49"/>
  <c r="BL95" i="49"/>
  <c r="BG95" i="49"/>
  <c r="BF95" i="49"/>
  <c r="BC95" i="49"/>
  <c r="BB95" i="49"/>
  <c r="AY95" i="49"/>
  <c r="AX95" i="49"/>
  <c r="AS95" i="49"/>
  <c r="AR95" i="49"/>
  <c r="AO95" i="49"/>
  <c r="AN95" i="49"/>
  <c r="AK95" i="49"/>
  <c r="AJ95" i="49"/>
  <c r="AE95" i="49"/>
  <c r="AD95" i="49"/>
  <c r="AA95" i="49"/>
  <c r="Z95" i="49"/>
  <c r="W95" i="49"/>
  <c r="V95" i="49"/>
  <c r="BM94" i="49"/>
  <c r="BL94" i="49"/>
  <c r="BG94" i="49"/>
  <c r="BF94" i="49"/>
  <c r="BC94" i="49"/>
  <c r="BB94" i="49"/>
  <c r="AY94" i="49"/>
  <c r="AX94" i="49"/>
  <c r="AS94" i="49"/>
  <c r="AR94" i="49"/>
  <c r="AO94" i="49"/>
  <c r="AN94" i="49"/>
  <c r="AK94" i="49"/>
  <c r="AJ94" i="49"/>
  <c r="AE94" i="49"/>
  <c r="AD94" i="49"/>
  <c r="AA94" i="49"/>
  <c r="Z94" i="49"/>
  <c r="W94" i="49"/>
  <c r="V94" i="49"/>
  <c r="BM93" i="49"/>
  <c r="BL93" i="49"/>
  <c r="BG93" i="49"/>
  <c r="BF93" i="49"/>
  <c r="BC93" i="49"/>
  <c r="BB93" i="49"/>
  <c r="AY93" i="49"/>
  <c r="AX93" i="49"/>
  <c r="AS93" i="49"/>
  <c r="AR93" i="49"/>
  <c r="AO93" i="49"/>
  <c r="AN93" i="49"/>
  <c r="AK93" i="49"/>
  <c r="AJ93" i="49"/>
  <c r="AE93" i="49"/>
  <c r="AD93" i="49"/>
  <c r="AA93" i="49"/>
  <c r="Z93" i="49"/>
  <c r="W93" i="49"/>
  <c r="V93" i="49"/>
  <c r="BM92" i="49"/>
  <c r="BL92" i="49"/>
  <c r="BG92" i="49"/>
  <c r="BF92" i="49"/>
  <c r="BC92" i="49"/>
  <c r="BB92" i="49"/>
  <c r="AY92" i="49"/>
  <c r="AX92" i="49"/>
  <c r="AS92" i="49"/>
  <c r="AR92" i="49"/>
  <c r="AO92" i="49"/>
  <c r="AN92" i="49"/>
  <c r="AK92" i="49"/>
  <c r="AJ92" i="49"/>
  <c r="AE92" i="49"/>
  <c r="AD92" i="49"/>
  <c r="AA92" i="49"/>
  <c r="Z92" i="49"/>
  <c r="W92" i="49"/>
  <c r="V92" i="49"/>
  <c r="BM91" i="49"/>
  <c r="BL91" i="49"/>
  <c r="BG91" i="49"/>
  <c r="BF91" i="49"/>
  <c r="BC91" i="49"/>
  <c r="BB91" i="49"/>
  <c r="AY91" i="49"/>
  <c r="AX91" i="49"/>
  <c r="AS91" i="49"/>
  <c r="AR91" i="49"/>
  <c r="AO91" i="49"/>
  <c r="AN91" i="49"/>
  <c r="AK91" i="49"/>
  <c r="AJ91" i="49"/>
  <c r="AE91" i="49"/>
  <c r="AD91" i="49"/>
  <c r="AA91" i="49"/>
  <c r="Z91" i="49"/>
  <c r="W91" i="49"/>
  <c r="V91" i="49"/>
  <c r="BM90" i="49"/>
  <c r="BL90" i="49"/>
  <c r="BG90" i="49"/>
  <c r="BF90" i="49"/>
  <c r="BC90" i="49"/>
  <c r="BB90" i="49"/>
  <c r="AY90" i="49"/>
  <c r="AX90" i="49"/>
  <c r="AS90" i="49"/>
  <c r="AR90" i="49"/>
  <c r="AO90" i="49"/>
  <c r="AN90" i="49"/>
  <c r="AK90" i="49"/>
  <c r="AJ90" i="49"/>
  <c r="AE90" i="49"/>
  <c r="AD90" i="49"/>
  <c r="AA90" i="49"/>
  <c r="Z90" i="49"/>
  <c r="W90" i="49"/>
  <c r="V90" i="49"/>
  <c r="BM89" i="49"/>
  <c r="BL89" i="49"/>
  <c r="BG89" i="49"/>
  <c r="BF89" i="49"/>
  <c r="BC89" i="49"/>
  <c r="BB89" i="49"/>
  <c r="AY89" i="49"/>
  <c r="AX89" i="49"/>
  <c r="AS89" i="49"/>
  <c r="AR89" i="49"/>
  <c r="AO89" i="49"/>
  <c r="AN89" i="49"/>
  <c r="AK89" i="49"/>
  <c r="AJ89" i="49"/>
  <c r="AE89" i="49"/>
  <c r="AD89" i="49"/>
  <c r="AA89" i="49"/>
  <c r="Z89" i="49"/>
  <c r="W89" i="49"/>
  <c r="V89" i="49"/>
  <c r="BM87" i="49"/>
  <c r="BL87" i="49"/>
  <c r="BG87" i="49"/>
  <c r="BF87" i="49"/>
  <c r="BC87" i="49"/>
  <c r="BB87" i="49"/>
  <c r="AY87" i="49"/>
  <c r="AX87" i="49"/>
  <c r="AS87" i="49"/>
  <c r="AR87" i="49"/>
  <c r="AO87" i="49"/>
  <c r="AN87" i="49"/>
  <c r="AK87" i="49"/>
  <c r="AJ87" i="49"/>
  <c r="AE87" i="49"/>
  <c r="AD87" i="49"/>
  <c r="AA87" i="49"/>
  <c r="Z87" i="49"/>
  <c r="W87" i="49"/>
  <c r="V87" i="49"/>
  <c r="BM86" i="49"/>
  <c r="BL86" i="49"/>
  <c r="BG86" i="49"/>
  <c r="BF86" i="49"/>
  <c r="BC86" i="49"/>
  <c r="BB86" i="49"/>
  <c r="AY86" i="49"/>
  <c r="AX86" i="49"/>
  <c r="AS86" i="49"/>
  <c r="AR86" i="49"/>
  <c r="AO86" i="49"/>
  <c r="AN86" i="49"/>
  <c r="AK86" i="49"/>
  <c r="AJ86" i="49"/>
  <c r="AE86" i="49"/>
  <c r="AD86" i="49"/>
  <c r="AA86" i="49"/>
  <c r="Z86" i="49"/>
  <c r="W86" i="49"/>
  <c r="V86" i="49"/>
  <c r="BM85" i="49"/>
  <c r="BL85" i="49"/>
  <c r="BG85" i="49"/>
  <c r="BF85" i="49"/>
  <c r="BC85" i="49"/>
  <c r="BB85" i="49"/>
  <c r="AY85" i="49"/>
  <c r="AX85" i="49"/>
  <c r="AS85" i="49"/>
  <c r="AR85" i="49"/>
  <c r="AO85" i="49"/>
  <c r="AN85" i="49"/>
  <c r="AK85" i="49"/>
  <c r="AJ85" i="49"/>
  <c r="AE85" i="49"/>
  <c r="AD85" i="49"/>
  <c r="AA85" i="49"/>
  <c r="Z85" i="49"/>
  <c r="W85" i="49"/>
  <c r="V85" i="49"/>
  <c r="BM84" i="49"/>
  <c r="BL84" i="49"/>
  <c r="BG84" i="49"/>
  <c r="BF84" i="49"/>
  <c r="BC84" i="49"/>
  <c r="BB84" i="49"/>
  <c r="AY84" i="49"/>
  <c r="AX84" i="49"/>
  <c r="AS84" i="49"/>
  <c r="AR84" i="49"/>
  <c r="AO84" i="49"/>
  <c r="AN84" i="49"/>
  <c r="AK84" i="49"/>
  <c r="AJ84" i="49"/>
  <c r="AE84" i="49"/>
  <c r="AD84" i="49"/>
  <c r="AA84" i="49"/>
  <c r="Z84" i="49"/>
  <c r="W84" i="49"/>
  <c r="V84" i="49"/>
  <c r="BM83" i="49"/>
  <c r="BL83" i="49"/>
  <c r="BG83" i="49"/>
  <c r="BF83" i="49"/>
  <c r="BC83" i="49"/>
  <c r="BB83" i="49"/>
  <c r="AY83" i="49"/>
  <c r="AX83" i="49"/>
  <c r="AS83" i="49"/>
  <c r="AR83" i="49"/>
  <c r="AO83" i="49"/>
  <c r="AN83" i="49"/>
  <c r="AK83" i="49"/>
  <c r="AJ83" i="49"/>
  <c r="AE83" i="49"/>
  <c r="AD83" i="49"/>
  <c r="AA83" i="49"/>
  <c r="Z83" i="49"/>
  <c r="W83" i="49"/>
  <c r="V83" i="49"/>
  <c r="BM82" i="49"/>
  <c r="BL82" i="49"/>
  <c r="BG82" i="49"/>
  <c r="BF82" i="49"/>
  <c r="BC82" i="49"/>
  <c r="BB82" i="49"/>
  <c r="AY82" i="49"/>
  <c r="AX82" i="49"/>
  <c r="AS82" i="49"/>
  <c r="AR82" i="49"/>
  <c r="AO82" i="49"/>
  <c r="AN82" i="49"/>
  <c r="AK82" i="49"/>
  <c r="AJ82" i="49"/>
  <c r="AE82" i="49"/>
  <c r="AD82" i="49"/>
  <c r="AA82" i="49"/>
  <c r="Z82" i="49"/>
  <c r="W82" i="49"/>
  <c r="V82" i="49"/>
  <c r="BM81" i="49"/>
  <c r="BL81" i="49"/>
  <c r="BG81" i="49"/>
  <c r="BF81" i="49"/>
  <c r="BC81" i="49"/>
  <c r="BB81" i="49"/>
  <c r="AY81" i="49"/>
  <c r="AX81" i="49"/>
  <c r="AS81" i="49"/>
  <c r="AR81" i="49"/>
  <c r="AO81" i="49"/>
  <c r="AN81" i="49"/>
  <c r="AK81" i="49"/>
  <c r="AJ81" i="49"/>
  <c r="AE81" i="49"/>
  <c r="AD81" i="49"/>
  <c r="AA81" i="49"/>
  <c r="Z81" i="49"/>
  <c r="W81" i="49"/>
  <c r="V81" i="49"/>
  <c r="BM80" i="49"/>
  <c r="BL80" i="49"/>
  <c r="BG80" i="49"/>
  <c r="BF80" i="49"/>
  <c r="BC80" i="49"/>
  <c r="BB80" i="49"/>
  <c r="AY80" i="49"/>
  <c r="AX80" i="49"/>
  <c r="AS80" i="49"/>
  <c r="AR80" i="49"/>
  <c r="AO80" i="49"/>
  <c r="AN80" i="49"/>
  <c r="AK80" i="49"/>
  <c r="AJ80" i="49"/>
  <c r="AE80" i="49"/>
  <c r="AD80" i="49"/>
  <c r="AA80" i="49"/>
  <c r="Z80" i="49"/>
  <c r="W80" i="49"/>
  <c r="V80" i="49"/>
  <c r="BM79" i="49"/>
  <c r="BL79" i="49"/>
  <c r="BG79" i="49"/>
  <c r="BF79" i="49"/>
  <c r="BC79" i="49"/>
  <c r="BB79" i="49"/>
  <c r="AY79" i="49"/>
  <c r="AX79" i="49"/>
  <c r="AS79" i="49"/>
  <c r="AR79" i="49"/>
  <c r="AO79" i="49"/>
  <c r="AN79" i="49"/>
  <c r="AK79" i="49"/>
  <c r="AJ79" i="49"/>
  <c r="AE79" i="49"/>
  <c r="AD79" i="49"/>
  <c r="AA79" i="49"/>
  <c r="Z79" i="49"/>
  <c r="W79" i="49"/>
  <c r="V79" i="49"/>
  <c r="BM78" i="49"/>
  <c r="BL78" i="49"/>
  <c r="BG78" i="49"/>
  <c r="BF78" i="49"/>
  <c r="BC78" i="49"/>
  <c r="BB78" i="49"/>
  <c r="AY78" i="49"/>
  <c r="AX78" i="49"/>
  <c r="AS78" i="49"/>
  <c r="AR78" i="49"/>
  <c r="AO78" i="49"/>
  <c r="AN78" i="49"/>
  <c r="AK78" i="49"/>
  <c r="AJ78" i="49"/>
  <c r="AA78" i="49"/>
  <c r="AE78" i="49"/>
  <c r="Z78" i="49"/>
  <c r="AD78" i="49" s="1"/>
  <c r="W78" i="49"/>
  <c r="V78" i="49"/>
  <c r="Q78" i="49"/>
  <c r="P78" i="49"/>
  <c r="M78" i="49"/>
  <c r="L78" i="49"/>
  <c r="I78" i="49"/>
  <c r="H78" i="49"/>
  <c r="BM77" i="49"/>
  <c r="BL77" i="49"/>
  <c r="BG77" i="49"/>
  <c r="BF77" i="49"/>
  <c r="BC77" i="49"/>
  <c r="BB77" i="49"/>
  <c r="AY77" i="49"/>
  <c r="AX77" i="49"/>
  <c r="AS77" i="49"/>
  <c r="AR77" i="49"/>
  <c r="AO77" i="49"/>
  <c r="AN77" i="49"/>
  <c r="AK77" i="49"/>
  <c r="AJ77" i="49"/>
  <c r="AE77" i="49"/>
  <c r="AD77" i="49"/>
  <c r="AA77" i="49"/>
  <c r="Z77" i="49"/>
  <c r="W77" i="49"/>
  <c r="V77" i="49"/>
  <c r="BM76" i="49"/>
  <c r="BL76" i="49"/>
  <c r="BG76" i="49"/>
  <c r="BF76" i="49"/>
  <c r="BC76" i="49"/>
  <c r="BB76" i="49"/>
  <c r="AY76" i="49"/>
  <c r="AX76" i="49"/>
  <c r="AS76" i="49"/>
  <c r="AR76" i="49"/>
  <c r="AO76" i="49"/>
  <c r="AN76" i="49"/>
  <c r="AK76" i="49"/>
  <c r="AJ76" i="49"/>
  <c r="AE76" i="49"/>
  <c r="AD76" i="49"/>
  <c r="AA76" i="49"/>
  <c r="Z76" i="49"/>
  <c r="W76" i="49"/>
  <c r="V76" i="49"/>
  <c r="BM74" i="49"/>
  <c r="BL74" i="49"/>
  <c r="BG74" i="49"/>
  <c r="BF74" i="49"/>
  <c r="BC74" i="49"/>
  <c r="BB74" i="49"/>
  <c r="AY74" i="49"/>
  <c r="AX74" i="49"/>
  <c r="AS74" i="49"/>
  <c r="AR74" i="49"/>
  <c r="AO74" i="49"/>
  <c r="AN74" i="49"/>
  <c r="AK74" i="49"/>
  <c r="AJ74" i="49"/>
  <c r="AE74" i="49"/>
  <c r="AD74" i="49"/>
  <c r="AA74" i="49"/>
  <c r="Z74" i="49"/>
  <c r="W74" i="49"/>
  <c r="V74" i="49"/>
  <c r="BM73" i="49"/>
  <c r="BL73" i="49"/>
  <c r="BG73" i="49"/>
  <c r="BF73" i="49"/>
  <c r="BC73" i="49"/>
  <c r="BB73" i="49"/>
  <c r="AY73" i="49"/>
  <c r="AX73" i="49"/>
  <c r="AS73" i="49"/>
  <c r="AR73" i="49"/>
  <c r="AO73" i="49"/>
  <c r="AN73" i="49"/>
  <c r="AK73" i="49"/>
  <c r="AJ73" i="49"/>
  <c r="AE73" i="49"/>
  <c r="AD73" i="49"/>
  <c r="AA73" i="49"/>
  <c r="Z73" i="49"/>
  <c r="W73" i="49"/>
  <c r="V73" i="49"/>
  <c r="BM72" i="49"/>
  <c r="BL72" i="49"/>
  <c r="BG72" i="49"/>
  <c r="BF72" i="49"/>
  <c r="BC72" i="49"/>
  <c r="BB72" i="49"/>
  <c r="AY72" i="49"/>
  <c r="AX72" i="49"/>
  <c r="AS72" i="49"/>
  <c r="AR72" i="49"/>
  <c r="AO72" i="49"/>
  <c r="AN72" i="49"/>
  <c r="AK72" i="49"/>
  <c r="AJ72" i="49"/>
  <c r="AE72" i="49"/>
  <c r="AD72" i="49"/>
  <c r="AA72" i="49"/>
  <c r="Z72" i="49"/>
  <c r="W72" i="49"/>
  <c r="V72" i="49"/>
  <c r="BM71" i="49"/>
  <c r="BL71" i="49"/>
  <c r="BG71" i="49"/>
  <c r="BF71" i="49"/>
  <c r="BC71" i="49"/>
  <c r="BB71" i="49"/>
  <c r="AY71" i="49"/>
  <c r="AX71" i="49"/>
  <c r="AS71" i="49"/>
  <c r="AR71" i="49"/>
  <c r="AO71" i="49"/>
  <c r="AN71" i="49"/>
  <c r="AK71" i="49"/>
  <c r="AJ71" i="49"/>
  <c r="AE71" i="49"/>
  <c r="AD71" i="49"/>
  <c r="AA71" i="49"/>
  <c r="Z71" i="49"/>
  <c r="W71" i="49"/>
  <c r="V71" i="49"/>
  <c r="BM69" i="49"/>
  <c r="BL69" i="49"/>
  <c r="BG69" i="49"/>
  <c r="BF69" i="49"/>
  <c r="BC69" i="49"/>
  <c r="BB69" i="49"/>
  <c r="AY69" i="49"/>
  <c r="AX69" i="49"/>
  <c r="AS69" i="49"/>
  <c r="AR69" i="49"/>
  <c r="AO69" i="49"/>
  <c r="AN69" i="49"/>
  <c r="AK69" i="49"/>
  <c r="AJ69" i="49"/>
  <c r="AE69" i="49"/>
  <c r="AD69" i="49"/>
  <c r="AA69" i="49"/>
  <c r="Z69" i="49"/>
  <c r="W69" i="49"/>
  <c r="V69" i="49"/>
  <c r="BM68" i="49"/>
  <c r="BL68" i="49"/>
  <c r="BG68" i="49"/>
  <c r="BF68" i="49"/>
  <c r="BC68" i="49"/>
  <c r="BB68" i="49"/>
  <c r="AY68" i="49"/>
  <c r="AX68" i="49"/>
  <c r="AS68" i="49"/>
  <c r="AR68" i="49"/>
  <c r="AO68" i="49"/>
  <c r="AN68" i="49"/>
  <c r="AK68" i="49"/>
  <c r="AJ68" i="49"/>
  <c r="AE68" i="49"/>
  <c r="AD68" i="49"/>
  <c r="AA68" i="49"/>
  <c r="Z68" i="49"/>
  <c r="W68" i="49"/>
  <c r="V68" i="49"/>
  <c r="BM67" i="49"/>
  <c r="BL67" i="49"/>
  <c r="BG67" i="49"/>
  <c r="BF67" i="49"/>
  <c r="BC67" i="49"/>
  <c r="BB67" i="49"/>
  <c r="AY67" i="49"/>
  <c r="AX67" i="49"/>
  <c r="AS67" i="49"/>
  <c r="AR67" i="49"/>
  <c r="AO67" i="49"/>
  <c r="AN67" i="49"/>
  <c r="AK67" i="49"/>
  <c r="AJ67" i="49"/>
  <c r="AE67" i="49"/>
  <c r="AD67" i="49"/>
  <c r="AA67" i="49"/>
  <c r="Z67" i="49"/>
  <c r="W67" i="49"/>
  <c r="V67" i="49"/>
  <c r="BM66" i="49"/>
  <c r="BL66" i="49"/>
  <c r="BG66" i="49"/>
  <c r="BF66" i="49"/>
  <c r="BC66" i="49"/>
  <c r="BB66" i="49"/>
  <c r="AY66" i="49"/>
  <c r="AX66" i="49"/>
  <c r="AS66" i="49"/>
  <c r="AR66" i="49"/>
  <c r="AO66" i="49"/>
  <c r="AN66" i="49"/>
  <c r="AK66" i="49"/>
  <c r="AJ66" i="49"/>
  <c r="AE66" i="49"/>
  <c r="AD66" i="49"/>
  <c r="AA66" i="49"/>
  <c r="Z66" i="49"/>
  <c r="W66" i="49"/>
  <c r="V66" i="49"/>
  <c r="BM65" i="49"/>
  <c r="BL65" i="49"/>
  <c r="BG65" i="49"/>
  <c r="BF65" i="49"/>
  <c r="BC65" i="49"/>
  <c r="BB65" i="49"/>
  <c r="AY65" i="49"/>
  <c r="AX65" i="49"/>
  <c r="AS65" i="49"/>
  <c r="AR65" i="49"/>
  <c r="AO65" i="49"/>
  <c r="AN65" i="49"/>
  <c r="AK65" i="49"/>
  <c r="AJ65" i="49"/>
  <c r="AE65" i="49"/>
  <c r="AD65" i="49"/>
  <c r="AA65" i="49"/>
  <c r="Z65" i="49"/>
  <c r="W65" i="49"/>
  <c r="V65" i="49"/>
  <c r="BM64" i="49"/>
  <c r="BL64" i="49"/>
  <c r="BG64" i="49"/>
  <c r="BF64" i="49"/>
  <c r="BC64" i="49"/>
  <c r="BB64" i="49"/>
  <c r="AY64" i="49"/>
  <c r="AX64" i="49"/>
  <c r="AS64" i="49"/>
  <c r="AR64" i="49"/>
  <c r="AO64" i="49"/>
  <c r="AN64" i="49"/>
  <c r="AK64" i="49"/>
  <c r="AJ64" i="49"/>
  <c r="AE64" i="49"/>
  <c r="AD64" i="49"/>
  <c r="AA64" i="49"/>
  <c r="Z64" i="49"/>
  <c r="W64" i="49"/>
  <c r="V64" i="49"/>
  <c r="BM63" i="49"/>
  <c r="BL63" i="49"/>
  <c r="BG63" i="49"/>
  <c r="BF63" i="49"/>
  <c r="BC63" i="49"/>
  <c r="BB63" i="49"/>
  <c r="AY63" i="49"/>
  <c r="AX63" i="49"/>
  <c r="AS63" i="49"/>
  <c r="AR63" i="49"/>
  <c r="AO63" i="49"/>
  <c r="AN63" i="49"/>
  <c r="AK63" i="49"/>
  <c r="AJ63" i="49"/>
  <c r="AE63" i="49"/>
  <c r="AD63" i="49"/>
  <c r="AA63" i="49"/>
  <c r="Z63" i="49"/>
  <c r="W63" i="49"/>
  <c r="V63" i="49"/>
  <c r="BM62" i="49"/>
  <c r="BL62" i="49"/>
  <c r="BG62" i="49"/>
  <c r="BF62" i="49"/>
  <c r="BC62" i="49"/>
  <c r="BB62" i="49"/>
  <c r="AY62" i="49"/>
  <c r="AX62" i="49"/>
  <c r="AS62" i="49"/>
  <c r="AR62" i="49"/>
  <c r="AO62" i="49"/>
  <c r="AN62" i="49"/>
  <c r="AK62" i="49"/>
  <c r="AJ62" i="49"/>
  <c r="AE62" i="49"/>
  <c r="AD62" i="49"/>
  <c r="AA62" i="49"/>
  <c r="Z62" i="49"/>
  <c r="W62" i="49"/>
  <c r="V62" i="49"/>
  <c r="BM61" i="49"/>
  <c r="BL61" i="49"/>
  <c r="BG61" i="49"/>
  <c r="BF61" i="49"/>
  <c r="BC61" i="49"/>
  <c r="BB61" i="49"/>
  <c r="AY61" i="49"/>
  <c r="AX61" i="49"/>
  <c r="AS61" i="49"/>
  <c r="AR61" i="49"/>
  <c r="AO61" i="49"/>
  <c r="AN61" i="49"/>
  <c r="AK61" i="49"/>
  <c r="AJ61" i="49"/>
  <c r="AE61" i="49"/>
  <c r="AD61" i="49"/>
  <c r="AA61" i="49"/>
  <c r="Z61" i="49"/>
  <c r="W61" i="49"/>
  <c r="V61" i="49"/>
  <c r="BM60" i="49"/>
  <c r="BL60" i="49"/>
  <c r="BG60" i="49"/>
  <c r="BF60" i="49"/>
  <c r="BC60" i="49"/>
  <c r="BB60" i="49"/>
  <c r="AY60" i="49"/>
  <c r="AX60" i="49"/>
  <c r="AS60" i="49"/>
  <c r="AR60" i="49"/>
  <c r="AO60" i="49"/>
  <c r="AN60" i="49"/>
  <c r="AK60" i="49"/>
  <c r="AJ60" i="49"/>
  <c r="AE60" i="49"/>
  <c r="AD60" i="49"/>
  <c r="AA60" i="49"/>
  <c r="Z60" i="49"/>
  <c r="W60" i="49"/>
  <c r="V60" i="49"/>
  <c r="BM59" i="49"/>
  <c r="BL59" i="49"/>
  <c r="BG59" i="49"/>
  <c r="BF59" i="49"/>
  <c r="BC59" i="49"/>
  <c r="BB59" i="49"/>
  <c r="AY59" i="49"/>
  <c r="AX59" i="49"/>
  <c r="AS59" i="49"/>
  <c r="AR59" i="49"/>
  <c r="AO59" i="49"/>
  <c r="AN59" i="49"/>
  <c r="AK59" i="49"/>
  <c r="AJ59" i="49"/>
  <c r="AE59" i="49"/>
  <c r="AD59" i="49"/>
  <c r="AA59" i="49"/>
  <c r="Z59" i="49"/>
  <c r="W59" i="49"/>
  <c r="V59" i="49"/>
  <c r="BM58" i="49"/>
  <c r="BL58" i="49"/>
  <c r="BG58" i="49"/>
  <c r="BF58" i="49"/>
  <c r="BC58" i="49"/>
  <c r="BB58" i="49"/>
  <c r="AY58" i="49"/>
  <c r="AX58" i="49"/>
  <c r="AS58" i="49"/>
  <c r="AR58" i="49"/>
  <c r="AO58" i="49"/>
  <c r="AN58" i="49"/>
  <c r="AK58" i="49"/>
  <c r="AJ58" i="49"/>
  <c r="AE58" i="49"/>
  <c r="AD58" i="49"/>
  <c r="AA58" i="49"/>
  <c r="Z58" i="49"/>
  <c r="W58" i="49"/>
  <c r="V58" i="49"/>
  <c r="BM57" i="49"/>
  <c r="BL57" i="49"/>
  <c r="BG57" i="49"/>
  <c r="BF57" i="49"/>
  <c r="BC57" i="49"/>
  <c r="BB57" i="49"/>
  <c r="AY57" i="49"/>
  <c r="AX57" i="49"/>
  <c r="AS57" i="49"/>
  <c r="AR57" i="49"/>
  <c r="AO57" i="49"/>
  <c r="AN57" i="49"/>
  <c r="AK57" i="49"/>
  <c r="AJ57" i="49"/>
  <c r="AE57" i="49"/>
  <c r="AD57" i="49"/>
  <c r="AA57" i="49"/>
  <c r="Z57" i="49"/>
  <c r="W57" i="49"/>
  <c r="V57" i="49"/>
  <c r="BM56" i="49"/>
  <c r="BL56" i="49"/>
  <c r="BG56" i="49"/>
  <c r="BF56" i="49"/>
  <c r="BC56" i="49"/>
  <c r="BB56" i="49"/>
  <c r="AY56" i="49"/>
  <c r="AX56" i="49"/>
  <c r="AS56" i="49"/>
  <c r="AR56" i="49"/>
  <c r="AO56" i="49"/>
  <c r="AN56" i="49"/>
  <c r="AK56" i="49"/>
  <c r="AJ56" i="49"/>
  <c r="AE56" i="49"/>
  <c r="AD56" i="49"/>
  <c r="AA56" i="49"/>
  <c r="Z56" i="49"/>
  <c r="W56" i="49"/>
  <c r="V56" i="49"/>
  <c r="BM54" i="49"/>
  <c r="BL54" i="49"/>
  <c r="BG54" i="49"/>
  <c r="BF54" i="49"/>
  <c r="BC54" i="49"/>
  <c r="BB54" i="49"/>
  <c r="AY54" i="49"/>
  <c r="AX54" i="49"/>
  <c r="AS54" i="49"/>
  <c r="AR54" i="49"/>
  <c r="AO54" i="49"/>
  <c r="AN54" i="49"/>
  <c r="AK54" i="49"/>
  <c r="AJ54" i="49"/>
  <c r="AE54" i="49"/>
  <c r="AD54" i="49"/>
  <c r="AA54" i="49"/>
  <c r="Z54" i="49"/>
  <c r="W54" i="49"/>
  <c r="V54" i="49"/>
  <c r="BM53" i="49"/>
  <c r="BL53" i="49"/>
  <c r="BG53" i="49"/>
  <c r="BF53" i="49"/>
  <c r="BC53" i="49"/>
  <c r="BB53" i="49"/>
  <c r="AY53" i="49"/>
  <c r="AX53" i="49"/>
  <c r="AS53" i="49"/>
  <c r="AR53" i="49"/>
  <c r="AO53" i="49"/>
  <c r="AN53" i="49"/>
  <c r="AK53" i="49"/>
  <c r="AJ53" i="49"/>
  <c r="AE53" i="49"/>
  <c r="AD53" i="49"/>
  <c r="AA53" i="49"/>
  <c r="Z53" i="49"/>
  <c r="W53" i="49"/>
  <c r="V53" i="49"/>
  <c r="BM52" i="49"/>
  <c r="BL52" i="49"/>
  <c r="BG52" i="49"/>
  <c r="BF52" i="49"/>
  <c r="BC52" i="49"/>
  <c r="BB52" i="49"/>
  <c r="AY52" i="49"/>
  <c r="AX52" i="49"/>
  <c r="AS52" i="49"/>
  <c r="AR52" i="49"/>
  <c r="AO52" i="49"/>
  <c r="AN52" i="49"/>
  <c r="AK52" i="49"/>
  <c r="AJ52" i="49"/>
  <c r="AE52" i="49"/>
  <c r="AD52" i="49"/>
  <c r="AA52" i="49"/>
  <c r="Z52" i="49"/>
  <c r="W52" i="49"/>
  <c r="V52" i="49"/>
  <c r="BM51" i="49"/>
  <c r="BL51" i="49"/>
  <c r="BG51" i="49"/>
  <c r="BF51" i="49"/>
  <c r="BC51" i="49"/>
  <c r="BB51" i="49"/>
  <c r="AY51" i="49"/>
  <c r="AX51" i="49"/>
  <c r="AS51" i="49"/>
  <c r="AR51" i="49"/>
  <c r="AO51" i="49"/>
  <c r="AN51" i="49"/>
  <c r="AK51" i="49"/>
  <c r="AJ51" i="49"/>
  <c r="AE51" i="49"/>
  <c r="AD51" i="49"/>
  <c r="AA51" i="49"/>
  <c r="Z51" i="49"/>
  <c r="W51" i="49"/>
  <c r="V51" i="49"/>
  <c r="BM50" i="49"/>
  <c r="BL50" i="49"/>
  <c r="BG50" i="49"/>
  <c r="BF50" i="49"/>
  <c r="BC50" i="49"/>
  <c r="BB50" i="49"/>
  <c r="AY50" i="49"/>
  <c r="AX50" i="49"/>
  <c r="AS50" i="49"/>
  <c r="AR50" i="49"/>
  <c r="AO50" i="49"/>
  <c r="AN50" i="49"/>
  <c r="AK50" i="49"/>
  <c r="AJ50" i="49"/>
  <c r="AE50" i="49"/>
  <c r="AD50" i="49"/>
  <c r="AA50" i="49"/>
  <c r="Z50" i="49"/>
  <c r="W50" i="49"/>
  <c r="V50" i="49"/>
  <c r="BM49" i="49"/>
  <c r="BL49" i="49"/>
  <c r="BG49" i="49"/>
  <c r="BF49" i="49"/>
  <c r="BC49" i="49"/>
  <c r="BB49" i="49"/>
  <c r="AY49" i="49"/>
  <c r="AX49" i="49"/>
  <c r="AS49" i="49"/>
  <c r="AR49" i="49"/>
  <c r="AO49" i="49"/>
  <c r="AN49" i="49"/>
  <c r="AK49" i="49"/>
  <c r="AJ49" i="49"/>
  <c r="AE49" i="49"/>
  <c r="AD49" i="49"/>
  <c r="AA49" i="49"/>
  <c r="Z49" i="49"/>
  <c r="W49" i="49"/>
  <c r="V49" i="49"/>
  <c r="BM48" i="49"/>
  <c r="BL48" i="49"/>
  <c r="BG48" i="49"/>
  <c r="BF48" i="49"/>
  <c r="BC48" i="49"/>
  <c r="BB48" i="49"/>
  <c r="AY48" i="49"/>
  <c r="AX48" i="49"/>
  <c r="AS48" i="49"/>
  <c r="AR48" i="49"/>
  <c r="AO48" i="49"/>
  <c r="AN48" i="49"/>
  <c r="AK48" i="49"/>
  <c r="AJ48" i="49"/>
  <c r="AE48" i="49"/>
  <c r="AD48" i="49"/>
  <c r="AA48" i="49"/>
  <c r="Z48" i="49"/>
  <c r="W48" i="49"/>
  <c r="V48" i="49"/>
  <c r="BM46" i="49"/>
  <c r="BL46" i="49"/>
  <c r="BG46" i="49"/>
  <c r="BF46" i="49"/>
  <c r="BC46" i="49"/>
  <c r="BB46" i="49"/>
  <c r="AY46" i="49"/>
  <c r="AX46" i="49"/>
  <c r="AS46" i="49"/>
  <c r="AR46" i="49"/>
  <c r="AO46" i="49"/>
  <c r="AN46" i="49"/>
  <c r="AK46" i="49"/>
  <c r="AJ46" i="49"/>
  <c r="BM45" i="49"/>
  <c r="BL45" i="49"/>
  <c r="BG45" i="49"/>
  <c r="BF45" i="49"/>
  <c r="BC45" i="49"/>
  <c r="BB45" i="49"/>
  <c r="AY45" i="49"/>
  <c r="AX45" i="49"/>
  <c r="AS45" i="49"/>
  <c r="AR45" i="49"/>
  <c r="AO45" i="49"/>
  <c r="AN45" i="49"/>
  <c r="AK45" i="49"/>
  <c r="AJ45" i="49"/>
  <c r="AE45" i="49"/>
  <c r="AD45" i="49"/>
  <c r="AA45" i="49"/>
  <c r="Z45" i="49"/>
  <c r="W45" i="49"/>
  <c r="V45" i="49"/>
  <c r="BM44" i="49"/>
  <c r="BL44" i="49"/>
  <c r="BG44" i="49"/>
  <c r="BF44" i="49"/>
  <c r="BC44" i="49"/>
  <c r="BB44" i="49"/>
  <c r="AY44" i="49"/>
  <c r="AX44" i="49"/>
  <c r="AS44" i="49"/>
  <c r="AR44" i="49"/>
  <c r="AO44" i="49"/>
  <c r="AN44" i="49"/>
  <c r="AK44" i="49"/>
  <c r="AJ44" i="49"/>
  <c r="AE44" i="49"/>
  <c r="AD44" i="49"/>
  <c r="AA44" i="49"/>
  <c r="Z44" i="49"/>
  <c r="W44" i="49"/>
  <c r="V44" i="49"/>
  <c r="BM43" i="49"/>
  <c r="BL43" i="49"/>
  <c r="BG43" i="49"/>
  <c r="BF43" i="49"/>
  <c r="BC43" i="49"/>
  <c r="BB43" i="49"/>
  <c r="AY43" i="49"/>
  <c r="AX43" i="49"/>
  <c r="AS43" i="49"/>
  <c r="AR43" i="49"/>
  <c r="AO43" i="49"/>
  <c r="AN43" i="49"/>
  <c r="AK43" i="49"/>
  <c r="AJ43" i="49"/>
  <c r="AE43" i="49"/>
  <c r="AD43" i="49"/>
  <c r="AA43" i="49"/>
  <c r="Z43" i="49"/>
  <c r="W43" i="49"/>
  <c r="V43" i="49"/>
  <c r="BM42" i="49"/>
  <c r="BL42" i="49"/>
  <c r="BG42" i="49"/>
  <c r="BF42" i="49"/>
  <c r="BC42" i="49"/>
  <c r="BB42" i="49"/>
  <c r="AY42" i="49"/>
  <c r="AX42" i="49"/>
  <c r="AS42" i="49"/>
  <c r="AR42" i="49"/>
  <c r="AO42" i="49"/>
  <c r="AN42" i="49"/>
  <c r="AK42" i="49"/>
  <c r="AJ42" i="49"/>
  <c r="AE42" i="49"/>
  <c r="AD42" i="49"/>
  <c r="AA42" i="49"/>
  <c r="Z42" i="49"/>
  <c r="W42" i="49"/>
  <c r="V42" i="49"/>
  <c r="BM41" i="49"/>
  <c r="BL41" i="49"/>
  <c r="BG41" i="49"/>
  <c r="BF41" i="49"/>
  <c r="BC41" i="49"/>
  <c r="BB41" i="49"/>
  <c r="AY41" i="49"/>
  <c r="AX41" i="49"/>
  <c r="AS41" i="49"/>
  <c r="AR41" i="49"/>
  <c r="AO41" i="49"/>
  <c r="AN41" i="49"/>
  <c r="AK41" i="49"/>
  <c r="AJ41" i="49"/>
  <c r="BM40" i="49"/>
  <c r="BL40" i="49"/>
  <c r="BG40" i="49"/>
  <c r="BF40" i="49"/>
  <c r="BC40" i="49"/>
  <c r="BB40" i="49"/>
  <c r="AY40" i="49"/>
  <c r="AX40" i="49"/>
  <c r="AS40" i="49"/>
  <c r="AR40" i="49"/>
  <c r="AO40" i="49"/>
  <c r="AN40" i="49"/>
  <c r="AK40" i="49"/>
  <c r="AJ40" i="49"/>
  <c r="AE40" i="49"/>
  <c r="AD40" i="49"/>
  <c r="AA40" i="49"/>
  <c r="Z40" i="49"/>
  <c r="W40" i="49"/>
  <c r="V40" i="49"/>
  <c r="BM39" i="49"/>
  <c r="BL39" i="49"/>
  <c r="BG39" i="49"/>
  <c r="BF39" i="49"/>
  <c r="BC39" i="49"/>
  <c r="BB39" i="49"/>
  <c r="AY39" i="49"/>
  <c r="AX39" i="49"/>
  <c r="AS39" i="49"/>
  <c r="AR39" i="49"/>
  <c r="AO39" i="49"/>
  <c r="AN39" i="49"/>
  <c r="AK39" i="49"/>
  <c r="AJ39" i="49"/>
  <c r="AE39" i="49"/>
  <c r="AD39" i="49"/>
  <c r="AA39" i="49"/>
  <c r="Z39" i="49"/>
  <c r="W39" i="49"/>
  <c r="V39" i="49"/>
  <c r="BM37" i="49"/>
  <c r="BL37" i="49"/>
  <c r="BG37" i="49"/>
  <c r="BF37" i="49"/>
  <c r="BC37" i="49"/>
  <c r="BB37" i="49"/>
  <c r="AY37" i="49"/>
  <c r="AX37" i="49"/>
  <c r="AS37" i="49"/>
  <c r="AR37" i="49"/>
  <c r="AO37" i="49"/>
  <c r="AN37" i="49"/>
  <c r="AK37" i="49"/>
  <c r="AJ37" i="49"/>
  <c r="AE37" i="49"/>
  <c r="AD37" i="49"/>
  <c r="AA37" i="49"/>
  <c r="Z37" i="49"/>
  <c r="W37" i="49"/>
  <c r="V37" i="49"/>
  <c r="BM36" i="49"/>
  <c r="BL36" i="49"/>
  <c r="BG36" i="49"/>
  <c r="BF36" i="49"/>
  <c r="BC36" i="49"/>
  <c r="BB36" i="49"/>
  <c r="AY36" i="49"/>
  <c r="AX36" i="49"/>
  <c r="AS36" i="49"/>
  <c r="AR36" i="49"/>
  <c r="AO36" i="49"/>
  <c r="AN36" i="49"/>
  <c r="AK36" i="49"/>
  <c r="AJ36" i="49"/>
  <c r="AE36" i="49"/>
  <c r="AD36" i="49"/>
  <c r="AA36" i="49"/>
  <c r="Z36" i="49"/>
  <c r="W36" i="49"/>
  <c r="V36" i="49"/>
  <c r="BM35" i="49"/>
  <c r="BL35" i="49"/>
  <c r="BG35" i="49"/>
  <c r="BF35" i="49"/>
  <c r="BC35" i="49"/>
  <c r="BB35" i="49"/>
  <c r="AY35" i="49"/>
  <c r="AX35" i="49"/>
  <c r="AS35" i="49"/>
  <c r="AR35" i="49"/>
  <c r="AO35" i="49"/>
  <c r="AN35" i="49"/>
  <c r="AK35" i="49"/>
  <c r="AJ35" i="49"/>
  <c r="AE35" i="49"/>
  <c r="AD35" i="49"/>
  <c r="AA35" i="49"/>
  <c r="Z35" i="49"/>
  <c r="W35" i="49"/>
  <c r="V35" i="49"/>
  <c r="BM34" i="49"/>
  <c r="BL34" i="49"/>
  <c r="BG34" i="49"/>
  <c r="BF34" i="49"/>
  <c r="BC34" i="49"/>
  <c r="BB34" i="49"/>
  <c r="AY34" i="49"/>
  <c r="AX34" i="49"/>
  <c r="AS34" i="49"/>
  <c r="AR34" i="49"/>
  <c r="AO34" i="49"/>
  <c r="AN34" i="49"/>
  <c r="AK34" i="49"/>
  <c r="AJ34" i="49"/>
  <c r="AE34" i="49"/>
  <c r="AD34" i="49"/>
  <c r="AA34" i="49"/>
  <c r="Z34" i="49"/>
  <c r="W34" i="49"/>
  <c r="V34" i="49"/>
  <c r="BM33" i="49"/>
  <c r="BL33" i="49"/>
  <c r="BG33" i="49"/>
  <c r="BF33" i="49"/>
  <c r="BC33" i="49"/>
  <c r="BB33" i="49"/>
  <c r="AY33" i="49"/>
  <c r="AX33" i="49"/>
  <c r="AS33" i="49"/>
  <c r="AR33" i="49"/>
  <c r="AO33" i="49"/>
  <c r="AN33" i="49"/>
  <c r="AK33" i="49"/>
  <c r="AJ33" i="49"/>
  <c r="AE33" i="49"/>
  <c r="AD33" i="49"/>
  <c r="AA33" i="49"/>
  <c r="Z33" i="49"/>
  <c r="W33" i="49"/>
  <c r="V33" i="49"/>
  <c r="BM32" i="49"/>
  <c r="BL32" i="49"/>
  <c r="BG32" i="49"/>
  <c r="BF32" i="49"/>
  <c r="BC32" i="49"/>
  <c r="BB32" i="49"/>
  <c r="AY32" i="49"/>
  <c r="AX32" i="49"/>
  <c r="AS32" i="49"/>
  <c r="AR32" i="49"/>
  <c r="AO32" i="49"/>
  <c r="AN32" i="49"/>
  <c r="AK32" i="49"/>
  <c r="AJ32" i="49"/>
  <c r="AE32" i="49"/>
  <c r="AD32" i="49"/>
  <c r="AA32" i="49"/>
  <c r="Z32" i="49"/>
  <c r="W32" i="49"/>
  <c r="V32" i="49"/>
  <c r="BM31" i="49"/>
  <c r="BL31" i="49"/>
  <c r="BG31" i="49"/>
  <c r="BF31" i="49"/>
  <c r="BC31" i="49"/>
  <c r="BB31" i="49"/>
  <c r="AY31" i="49"/>
  <c r="AX31" i="49"/>
  <c r="AS31" i="49"/>
  <c r="AR31" i="49"/>
  <c r="AO31" i="49"/>
  <c r="AN31" i="49"/>
  <c r="AK31" i="49"/>
  <c r="AJ31" i="49"/>
  <c r="AE31" i="49"/>
  <c r="AD31" i="49"/>
  <c r="AA31" i="49"/>
  <c r="Z31" i="49"/>
  <c r="W31" i="49"/>
  <c r="V31" i="49"/>
  <c r="BM30" i="49"/>
  <c r="BL30" i="49"/>
  <c r="BG30" i="49"/>
  <c r="BF30" i="49"/>
  <c r="BC30" i="49"/>
  <c r="BB30" i="49"/>
  <c r="AY30" i="49"/>
  <c r="AX30" i="49"/>
  <c r="AS30" i="49"/>
  <c r="AR30" i="49"/>
  <c r="AO30" i="49"/>
  <c r="AN30" i="49"/>
  <c r="AK30" i="49"/>
  <c r="AJ30" i="49"/>
  <c r="AE30" i="49"/>
  <c r="AD30" i="49"/>
  <c r="AA30" i="49"/>
  <c r="Z30" i="49"/>
  <c r="W30" i="49"/>
  <c r="V30" i="49"/>
  <c r="BM29" i="49"/>
  <c r="BL29" i="49"/>
  <c r="BG29" i="49"/>
  <c r="BF29" i="49"/>
  <c r="BC29" i="49"/>
  <c r="BB29" i="49"/>
  <c r="AY29" i="49"/>
  <c r="AX29" i="49"/>
  <c r="AS29" i="49"/>
  <c r="AR29" i="49"/>
  <c r="AO29" i="49"/>
  <c r="AN29" i="49"/>
  <c r="AK29" i="49"/>
  <c r="AJ29" i="49"/>
  <c r="AE29" i="49"/>
  <c r="AD29" i="49"/>
  <c r="AA29" i="49"/>
  <c r="Z29" i="49"/>
  <c r="W29" i="49"/>
  <c r="V29" i="49"/>
  <c r="BM28" i="49"/>
  <c r="BL28" i="49"/>
  <c r="BG28" i="49"/>
  <c r="BF28" i="49"/>
  <c r="BC28" i="49"/>
  <c r="BB28" i="49"/>
  <c r="AY28" i="49"/>
  <c r="AX28" i="49"/>
  <c r="AS28" i="49"/>
  <c r="AR28" i="49"/>
  <c r="AO28" i="49"/>
  <c r="AN28" i="49"/>
  <c r="AK28" i="49"/>
  <c r="AJ28" i="49"/>
  <c r="AE28" i="49"/>
  <c r="AD28" i="49"/>
  <c r="AA28" i="49"/>
  <c r="Z28" i="49"/>
  <c r="W28" i="49"/>
  <c r="V28" i="49"/>
  <c r="BM26" i="49"/>
  <c r="BL26" i="49"/>
  <c r="BG26" i="49"/>
  <c r="BF26" i="49"/>
  <c r="BC26" i="49"/>
  <c r="BB26" i="49"/>
  <c r="AY26" i="49"/>
  <c r="AX26" i="49"/>
  <c r="AS26" i="49"/>
  <c r="AR26" i="49"/>
  <c r="AO26" i="49"/>
  <c r="AN26" i="49"/>
  <c r="AK26" i="49"/>
  <c r="AJ26" i="49"/>
  <c r="AE26" i="49"/>
  <c r="AD26" i="49"/>
  <c r="AA26" i="49"/>
  <c r="Z26" i="49"/>
  <c r="W26" i="49"/>
  <c r="V26" i="49"/>
  <c r="BM25" i="49"/>
  <c r="BL25" i="49"/>
  <c r="BG25" i="49"/>
  <c r="BF25" i="49"/>
  <c r="BC25" i="49"/>
  <c r="BB25" i="49"/>
  <c r="AY25" i="49"/>
  <c r="AX25" i="49"/>
  <c r="AS25" i="49"/>
  <c r="AR25" i="49"/>
  <c r="AO25" i="49"/>
  <c r="AN25" i="49"/>
  <c r="AK25" i="49"/>
  <c r="AJ25" i="49"/>
  <c r="AE25" i="49"/>
  <c r="AD25" i="49"/>
  <c r="AA25" i="49"/>
  <c r="Z25" i="49"/>
  <c r="W25" i="49"/>
  <c r="V25" i="49"/>
  <c r="BM24" i="49"/>
  <c r="BL24" i="49"/>
  <c r="BG24" i="49"/>
  <c r="BF24" i="49"/>
  <c r="BC24" i="49"/>
  <c r="BB24" i="49"/>
  <c r="AY24" i="49"/>
  <c r="AX24" i="49"/>
  <c r="AS24" i="49"/>
  <c r="AR24" i="49"/>
  <c r="AO24" i="49"/>
  <c r="AN24" i="49"/>
  <c r="AK24" i="49"/>
  <c r="AJ24" i="49"/>
  <c r="AE24" i="49"/>
  <c r="AD24" i="49"/>
  <c r="AA24" i="49"/>
  <c r="Z24" i="49"/>
  <c r="W24" i="49"/>
  <c r="V24" i="49"/>
  <c r="BM23" i="49"/>
  <c r="BL23" i="49"/>
  <c r="BG23" i="49"/>
  <c r="BF23" i="49"/>
  <c r="BC23" i="49"/>
  <c r="BB23" i="49"/>
  <c r="AY23" i="49"/>
  <c r="AX23" i="49"/>
  <c r="AS23" i="49"/>
  <c r="AR23" i="49"/>
  <c r="AO23" i="49"/>
  <c r="AN23" i="49"/>
  <c r="AK23" i="49"/>
  <c r="AJ23" i="49"/>
  <c r="AE23" i="49"/>
  <c r="AD23" i="49"/>
  <c r="AA23" i="49"/>
  <c r="Z23" i="49"/>
  <c r="W23" i="49"/>
  <c r="V23" i="49"/>
  <c r="BM22" i="49"/>
  <c r="BL22" i="49"/>
  <c r="BG22" i="49"/>
  <c r="BF22" i="49"/>
  <c r="BC22" i="49"/>
  <c r="BB22" i="49"/>
  <c r="AY22" i="49"/>
  <c r="AX22" i="49"/>
  <c r="AS22" i="49"/>
  <c r="AR22" i="49"/>
  <c r="AO22" i="49"/>
  <c r="AN22" i="49"/>
  <c r="AK22" i="49"/>
  <c r="AJ22" i="49"/>
  <c r="AE22" i="49"/>
  <c r="AD22" i="49"/>
  <c r="AA22" i="49"/>
  <c r="Z22" i="49"/>
  <c r="W22" i="49"/>
  <c r="V22" i="49"/>
  <c r="BM21" i="49"/>
  <c r="BL21" i="49"/>
  <c r="BG21" i="49"/>
  <c r="BF21" i="49"/>
  <c r="BC21" i="49"/>
  <c r="BB21" i="49"/>
  <c r="AY21" i="49"/>
  <c r="AX21" i="49"/>
  <c r="AS21" i="49"/>
  <c r="AR21" i="49"/>
  <c r="AO21" i="49"/>
  <c r="AN21" i="49"/>
  <c r="AK21" i="49"/>
  <c r="AJ21" i="49"/>
  <c r="AE21" i="49"/>
  <c r="AD21" i="49"/>
  <c r="AA21" i="49"/>
  <c r="Z21" i="49"/>
  <c r="W21" i="49"/>
  <c r="V21" i="49"/>
  <c r="BM20" i="49"/>
  <c r="BL20" i="49"/>
  <c r="BG20" i="49"/>
  <c r="BF20" i="49"/>
  <c r="BC20" i="49"/>
  <c r="BB20" i="49"/>
  <c r="AY20" i="49"/>
  <c r="AX20" i="49"/>
  <c r="AS20" i="49"/>
  <c r="AR20" i="49"/>
  <c r="AO20" i="49"/>
  <c r="AN20" i="49"/>
  <c r="AK20" i="49"/>
  <c r="AJ20" i="49"/>
  <c r="AE20" i="49"/>
  <c r="AD20" i="49"/>
  <c r="AA20" i="49"/>
  <c r="Z20" i="49"/>
  <c r="W20" i="49"/>
  <c r="V20" i="49"/>
  <c r="BM19" i="49"/>
  <c r="BL19" i="49"/>
  <c r="BG19" i="49"/>
  <c r="BF19" i="49"/>
  <c r="BC19" i="49"/>
  <c r="BB19" i="49"/>
  <c r="AY19" i="49"/>
  <c r="AX19" i="49"/>
  <c r="AS19" i="49"/>
  <c r="AR19" i="49"/>
  <c r="AO19" i="49"/>
  <c r="AN19" i="49"/>
  <c r="AK19" i="49"/>
  <c r="AJ19" i="49"/>
  <c r="AE19" i="49"/>
  <c r="AD19" i="49"/>
  <c r="AA19" i="49"/>
  <c r="Z19" i="49"/>
  <c r="W19" i="49"/>
  <c r="V19" i="49"/>
  <c r="BM18" i="49"/>
  <c r="BL18" i="49"/>
  <c r="BG18" i="49"/>
  <c r="BF18" i="49"/>
  <c r="BC18" i="49"/>
  <c r="BB18" i="49"/>
  <c r="AY18" i="49"/>
  <c r="AX18" i="49"/>
  <c r="AS18" i="49"/>
  <c r="AR18" i="49"/>
  <c r="AO18" i="49"/>
  <c r="AN18" i="49"/>
  <c r="AK18" i="49"/>
  <c r="AJ18" i="49"/>
  <c r="AE18" i="49"/>
  <c r="AD18" i="49"/>
  <c r="AA18" i="49"/>
  <c r="Z18" i="49"/>
  <c r="W18" i="49"/>
  <c r="V18" i="49"/>
  <c r="BM17" i="49"/>
  <c r="BL17" i="49"/>
  <c r="BG17" i="49"/>
  <c r="BF17" i="49"/>
  <c r="BC17" i="49"/>
  <c r="BB17" i="49"/>
  <c r="AY17" i="49"/>
  <c r="AX17" i="49"/>
  <c r="AS17" i="49"/>
  <c r="AR17" i="49"/>
  <c r="AO17" i="49"/>
  <c r="AN17" i="49"/>
  <c r="AK17" i="49"/>
  <c r="AJ17" i="49"/>
  <c r="AE17" i="49"/>
  <c r="AD17" i="49"/>
  <c r="AA17" i="49"/>
  <c r="Z17" i="49"/>
  <c r="W17" i="49"/>
  <c r="V17" i="49"/>
  <c r="BM16" i="49"/>
  <c r="BL16" i="49"/>
  <c r="BG16" i="49"/>
  <c r="BF16" i="49"/>
  <c r="BC16" i="49"/>
  <c r="BB16" i="49"/>
  <c r="AY16" i="49"/>
  <c r="AX16" i="49"/>
  <c r="AS16" i="49"/>
  <c r="AR16" i="49"/>
  <c r="AO16" i="49"/>
  <c r="AN16" i="49"/>
  <c r="AK16" i="49"/>
  <c r="AJ16" i="49"/>
  <c r="AE16" i="49"/>
  <c r="AD16" i="49"/>
  <c r="AA16" i="49"/>
  <c r="Z16" i="49"/>
  <c r="W16" i="49"/>
  <c r="V16" i="49"/>
  <c r="BM15" i="49"/>
  <c r="BL15" i="49"/>
  <c r="BG15" i="49"/>
  <c r="BF15" i="49"/>
  <c r="BC15" i="49"/>
  <c r="BB15" i="49"/>
  <c r="AY15" i="49"/>
  <c r="AX15" i="49"/>
  <c r="AS15" i="49"/>
  <c r="AR15" i="49"/>
  <c r="AO15" i="49"/>
  <c r="AN15" i="49"/>
  <c r="AK15" i="49"/>
  <c r="AJ15" i="49"/>
  <c r="AE15" i="49"/>
  <c r="AD15" i="49"/>
  <c r="AA15" i="49"/>
  <c r="Z15" i="49"/>
  <c r="W15" i="49"/>
  <c r="V15" i="49"/>
  <c r="BM14" i="49"/>
  <c r="BL14" i="49"/>
  <c r="BG14" i="49"/>
  <c r="BF14" i="49"/>
  <c r="BC14" i="49"/>
  <c r="BB14" i="49"/>
  <c r="AY14" i="49"/>
  <c r="AX14" i="49"/>
  <c r="AS14" i="49"/>
  <c r="AR14" i="49"/>
  <c r="AO14" i="49"/>
  <c r="AN14" i="49"/>
  <c r="AK14" i="49"/>
  <c r="AJ14" i="49"/>
  <c r="AE14" i="49"/>
  <c r="AD14" i="49"/>
  <c r="AA14" i="49"/>
  <c r="Z14" i="49"/>
  <c r="W14" i="49"/>
  <c r="V14" i="49"/>
  <c r="BM13" i="49"/>
  <c r="BL13" i="49"/>
  <c r="BG13" i="49"/>
  <c r="BF13" i="49"/>
  <c r="BC13" i="49"/>
  <c r="BB13" i="49"/>
  <c r="AY13" i="49"/>
  <c r="AX13" i="49"/>
  <c r="AS13" i="49"/>
  <c r="AR13" i="49"/>
  <c r="AO13" i="49"/>
  <c r="AN13" i="49"/>
  <c r="AK13" i="49"/>
  <c r="AJ13" i="49"/>
  <c r="AE13" i="49"/>
  <c r="AD13" i="49"/>
  <c r="AA13" i="49"/>
  <c r="Z13" i="49"/>
  <c r="W13" i="49"/>
  <c r="V13" i="49"/>
  <c r="BM12" i="49"/>
  <c r="BL12" i="49"/>
  <c r="BG12" i="49"/>
  <c r="BF12" i="49"/>
  <c r="BC12" i="49"/>
  <c r="BB12" i="49"/>
  <c r="AY12" i="49"/>
  <c r="AX12" i="49"/>
  <c r="AS12" i="49"/>
  <c r="AR12" i="49"/>
  <c r="AO12" i="49"/>
  <c r="AN12" i="49"/>
  <c r="AK12" i="49"/>
  <c r="AJ12" i="49"/>
  <c r="AE12" i="49"/>
  <c r="AD12" i="49"/>
  <c r="AA12" i="49"/>
  <c r="Z12" i="49"/>
  <c r="W12" i="49"/>
  <c r="V12" i="49"/>
  <c r="BM11" i="49"/>
  <c r="BL11" i="49"/>
  <c r="BG11" i="49"/>
  <c r="BF11" i="49"/>
  <c r="BC11" i="49"/>
  <c r="BB11" i="49"/>
  <c r="AY11" i="49"/>
  <c r="AX11" i="49"/>
  <c r="AS11" i="49"/>
  <c r="AR11" i="49"/>
  <c r="AO11" i="49"/>
  <c r="AN11" i="49"/>
  <c r="AK11" i="49"/>
  <c r="AJ11" i="49"/>
  <c r="AE11" i="49"/>
  <c r="AD11" i="49"/>
  <c r="AA11" i="49"/>
  <c r="Z11" i="49"/>
  <c r="W11" i="49"/>
  <c r="V11" i="49"/>
  <c r="BM10" i="49"/>
  <c r="BL10" i="49"/>
  <c r="BG10" i="49"/>
  <c r="BF10" i="49"/>
  <c r="BC10" i="49"/>
  <c r="BB10" i="49"/>
  <c r="AY10" i="49"/>
  <c r="AX10" i="49"/>
  <c r="AS10" i="49"/>
  <c r="AR10" i="49"/>
  <c r="AO10" i="49"/>
  <c r="AN10" i="49"/>
  <c r="AK10" i="49"/>
  <c r="AJ10" i="49"/>
  <c r="AE10" i="49"/>
  <c r="AD10" i="49"/>
  <c r="AA10" i="49"/>
  <c r="Z10" i="49"/>
  <c r="W10" i="49"/>
  <c r="V10" i="49"/>
  <c r="BM9" i="49"/>
  <c r="BL9" i="49"/>
  <c r="BG9" i="49"/>
  <c r="BF9" i="49"/>
  <c r="BC9" i="49"/>
  <c r="BB9" i="49"/>
  <c r="AY9" i="49"/>
  <c r="AX9" i="49"/>
  <c r="AS9" i="49"/>
  <c r="AR9" i="49"/>
  <c r="AO9" i="49"/>
  <c r="AN9" i="49"/>
  <c r="AK9" i="49"/>
  <c r="AJ9" i="49"/>
  <c r="AE9" i="49"/>
  <c r="AD9" i="49"/>
  <c r="AA9" i="49"/>
  <c r="Z9" i="49"/>
  <c r="W9" i="49"/>
  <c r="V9" i="49"/>
  <c r="BM7" i="49"/>
  <c r="BL7" i="49"/>
  <c r="BG7" i="49"/>
  <c r="BF7" i="49"/>
  <c r="BC7" i="49"/>
  <c r="BB7" i="49"/>
  <c r="AY7" i="49"/>
  <c r="AX7" i="49"/>
  <c r="AS7" i="49"/>
  <c r="AR7" i="49"/>
  <c r="AO7" i="49"/>
  <c r="AN7" i="49"/>
  <c r="AK7" i="49"/>
  <c r="AJ7" i="49"/>
  <c r="AE7" i="49"/>
  <c r="AD7" i="49"/>
  <c r="AA7" i="49"/>
  <c r="Z7" i="49"/>
  <c r="W7" i="49"/>
  <c r="V7" i="49"/>
  <c r="AF11" i="29"/>
  <c r="AY38" i="15"/>
  <c r="AW38" i="15"/>
  <c r="AV38" i="15"/>
  <c r="AU38" i="15"/>
  <c r="DC37" i="15"/>
  <c r="DB37" i="15"/>
  <c r="DA37" i="15"/>
  <c r="CZ37" i="15"/>
  <c r="CY37" i="15"/>
  <c r="AZ37" i="15"/>
  <c r="AY37" i="15"/>
  <c r="AX37" i="15"/>
  <c r="AW37" i="15"/>
  <c r="AV37" i="15"/>
  <c r="AU37" i="15"/>
  <c r="ES36" i="15"/>
  <c r="ER36" i="15"/>
  <c r="EQ36" i="15"/>
  <c r="EP36" i="15"/>
  <c r="EO36" i="15"/>
  <c r="DD36" i="15"/>
  <c r="DC36" i="15"/>
  <c r="DB36" i="15"/>
  <c r="DA36" i="15"/>
  <c r="CZ36" i="15"/>
  <c r="CY36" i="15"/>
  <c r="CO36" i="15"/>
  <c r="CN36" i="15"/>
  <c r="CM36" i="15"/>
  <c r="CL36" i="15"/>
  <c r="CK36" i="15"/>
  <c r="AZ36" i="15"/>
  <c r="AY36" i="15"/>
  <c r="AX36" i="15"/>
  <c r="AW36" i="15"/>
  <c r="AV36" i="15"/>
  <c r="AU36" i="15"/>
  <c r="I36" i="15"/>
  <c r="H36" i="15"/>
  <c r="G36" i="15"/>
  <c r="F36" i="15"/>
  <c r="E36" i="15"/>
  <c r="ET35" i="15"/>
  <c r="ES35" i="15"/>
  <c r="ER35" i="15"/>
  <c r="EQ35" i="15"/>
  <c r="EP35" i="15"/>
  <c r="EO35" i="15"/>
  <c r="DD35" i="15"/>
  <c r="DC35" i="15"/>
  <c r="DB35" i="15"/>
  <c r="DA35" i="15"/>
  <c r="CZ35" i="15"/>
  <c r="CY35" i="15"/>
  <c r="CP35" i="15"/>
  <c r="CO35" i="15"/>
  <c r="CN35" i="15"/>
  <c r="CM35" i="15"/>
  <c r="CL35" i="15"/>
  <c r="CK35" i="15"/>
  <c r="CB35" i="15"/>
  <c r="CA35" i="15"/>
  <c r="BY35" i="15"/>
  <c r="BX35" i="15"/>
  <c r="BW35" i="15"/>
  <c r="BM35" i="15"/>
  <c r="BL35" i="15"/>
  <c r="BK35" i="15"/>
  <c r="BJ35" i="15"/>
  <c r="BI35" i="15"/>
  <c r="AZ35" i="15"/>
  <c r="AY35" i="15"/>
  <c r="AW35" i="15"/>
  <c r="AV35" i="15"/>
  <c r="AU35" i="15"/>
  <c r="W35" i="15"/>
  <c r="U35" i="15"/>
  <c r="T35" i="15"/>
  <c r="S35" i="15"/>
  <c r="J35" i="15"/>
  <c r="I35" i="15"/>
  <c r="G35" i="15"/>
  <c r="F35" i="15"/>
  <c r="E35" i="15"/>
  <c r="ES34" i="15"/>
  <c r="EQ34" i="15"/>
  <c r="EP34" i="15"/>
  <c r="EO34" i="15"/>
  <c r="DQ34" i="15"/>
  <c r="DP34" i="15"/>
  <c r="DO34" i="15"/>
  <c r="DN34" i="15"/>
  <c r="DM34" i="15"/>
  <c r="DD34" i="15"/>
  <c r="DC34" i="15"/>
  <c r="DB34" i="15"/>
  <c r="DA34" i="15"/>
  <c r="CZ34" i="15"/>
  <c r="CY34" i="15"/>
  <c r="CP34" i="15"/>
  <c r="CO34" i="15"/>
  <c r="CN34" i="15"/>
  <c r="CM34" i="15"/>
  <c r="CL34" i="15"/>
  <c r="CK34" i="15"/>
  <c r="CA34" i="15"/>
  <c r="BZ34" i="15"/>
  <c r="BY34" i="15"/>
  <c r="BX34" i="15"/>
  <c r="BW34" i="15"/>
  <c r="BN34" i="15"/>
  <c r="BM34" i="15"/>
  <c r="BL34" i="15"/>
  <c r="BK34" i="15"/>
  <c r="BJ34" i="15"/>
  <c r="BI34" i="15"/>
  <c r="AZ34" i="15"/>
  <c r="AY34" i="15"/>
  <c r="AX34" i="15"/>
  <c r="AW34" i="15"/>
  <c r="AV34" i="15"/>
  <c r="AU34" i="15"/>
  <c r="AL34" i="15"/>
  <c r="AK34" i="15"/>
  <c r="AJ34" i="15"/>
  <c r="AI34" i="15"/>
  <c r="AH34" i="15"/>
  <c r="AG34" i="15"/>
  <c r="X34" i="15"/>
  <c r="W34" i="15"/>
  <c r="V34" i="15"/>
  <c r="U34" i="15"/>
  <c r="T34" i="15"/>
  <c r="S34" i="15"/>
  <c r="J34" i="15"/>
  <c r="I34" i="15"/>
  <c r="H34" i="15"/>
  <c r="G34" i="15"/>
  <c r="F34" i="15"/>
  <c r="E34" i="15"/>
  <c r="ET33" i="15"/>
  <c r="ES33" i="15"/>
  <c r="ER33" i="15"/>
  <c r="EQ33" i="15"/>
  <c r="EP33" i="15"/>
  <c r="EO33" i="15"/>
  <c r="DR33" i="15"/>
  <c r="DQ33" i="15"/>
  <c r="DP33" i="15"/>
  <c r="DO33" i="15"/>
  <c r="DN33" i="15"/>
  <c r="DM33" i="15"/>
  <c r="DC33" i="15"/>
  <c r="DA33" i="15"/>
  <c r="CZ33" i="15"/>
  <c r="CY33" i="15"/>
  <c r="CP33" i="15"/>
  <c r="CO33" i="15"/>
  <c r="CN33" i="15"/>
  <c r="CM33" i="15"/>
  <c r="CL33" i="15"/>
  <c r="CK33" i="15"/>
  <c r="CB33" i="15"/>
  <c r="CA33" i="15"/>
  <c r="BZ33" i="15"/>
  <c r="BY33" i="15"/>
  <c r="BX33" i="15"/>
  <c r="BW33" i="15"/>
  <c r="BN33" i="15"/>
  <c r="BM33" i="15"/>
  <c r="BL33" i="15"/>
  <c r="BK33" i="15"/>
  <c r="BJ33" i="15"/>
  <c r="BI33" i="15"/>
  <c r="AY33" i="15"/>
  <c r="AW33" i="15"/>
  <c r="AV33" i="15"/>
  <c r="AU33" i="15"/>
  <c r="AL33" i="15"/>
  <c r="AK33" i="15"/>
  <c r="AJ33" i="15"/>
  <c r="AI33" i="15"/>
  <c r="AH33" i="15"/>
  <c r="AG33" i="15"/>
  <c r="X33" i="15"/>
  <c r="W33" i="15"/>
  <c r="V33" i="15"/>
  <c r="U33" i="15"/>
  <c r="T33" i="15"/>
  <c r="S33" i="15"/>
  <c r="J33" i="15"/>
  <c r="I33" i="15"/>
  <c r="H33" i="15"/>
  <c r="G33" i="15"/>
  <c r="F33" i="15"/>
  <c r="E33" i="15"/>
  <c r="ES32" i="15"/>
  <c r="EQ32" i="15"/>
  <c r="EP32" i="15"/>
  <c r="EO32" i="15"/>
  <c r="DR32" i="15"/>
  <c r="DQ32" i="15"/>
  <c r="DP32" i="15"/>
  <c r="DO32" i="15"/>
  <c r="DN32" i="15"/>
  <c r="DM32" i="15"/>
  <c r="DD32" i="15"/>
  <c r="DC32" i="15"/>
  <c r="DB32" i="15"/>
  <c r="DA32" i="15"/>
  <c r="CZ32" i="15"/>
  <c r="CY32" i="15"/>
  <c r="CP32" i="15"/>
  <c r="CO32" i="15"/>
  <c r="CN32" i="15"/>
  <c r="CM32" i="15"/>
  <c r="CL32" i="15"/>
  <c r="CK32" i="15"/>
  <c r="CA32" i="15"/>
  <c r="BY32" i="15"/>
  <c r="BX32" i="15"/>
  <c r="BW32" i="15"/>
  <c r="BN32" i="15"/>
  <c r="BM32" i="15"/>
  <c r="BL32" i="15"/>
  <c r="BK32" i="15"/>
  <c r="BJ32" i="15"/>
  <c r="BI32" i="15"/>
  <c r="AZ32" i="15"/>
  <c r="AY32" i="15"/>
  <c r="AX32" i="15"/>
  <c r="AW32" i="15"/>
  <c r="AV32" i="15"/>
  <c r="AU32" i="15"/>
  <c r="AL32" i="15"/>
  <c r="AK32" i="15"/>
  <c r="AJ32" i="15"/>
  <c r="AI32" i="15"/>
  <c r="AH32" i="15"/>
  <c r="AG32" i="15"/>
  <c r="X32" i="15"/>
  <c r="W32" i="15"/>
  <c r="V32" i="15"/>
  <c r="U32" i="15"/>
  <c r="T32" i="15"/>
  <c r="S32" i="15"/>
  <c r="J32" i="15"/>
  <c r="I32" i="15"/>
  <c r="H32" i="15"/>
  <c r="G32" i="15"/>
  <c r="F32" i="15"/>
  <c r="E32" i="15"/>
  <c r="ES31" i="15"/>
  <c r="ER31" i="15"/>
  <c r="EQ31" i="15"/>
  <c r="EP31" i="15"/>
  <c r="EO31" i="15"/>
  <c r="EF31" i="15"/>
  <c r="EE31" i="15"/>
  <c r="ED31" i="15"/>
  <c r="EC31" i="15"/>
  <c r="EB31" i="15"/>
  <c r="EA31" i="15"/>
  <c r="DR31" i="15"/>
  <c r="DQ31" i="15"/>
  <c r="DP31" i="15"/>
  <c r="DO31" i="15"/>
  <c r="DN31" i="15"/>
  <c r="DM31" i="15"/>
  <c r="DC31" i="15"/>
  <c r="DB31" i="15"/>
  <c r="DA31" i="15"/>
  <c r="CZ31" i="15"/>
  <c r="CY31" i="15"/>
  <c r="CP31" i="15"/>
  <c r="CO31" i="15"/>
  <c r="CN31" i="15"/>
  <c r="CM31" i="15"/>
  <c r="CL31" i="15"/>
  <c r="CK31" i="15"/>
  <c r="CB31" i="15"/>
  <c r="CA31" i="15"/>
  <c r="BZ31" i="15"/>
  <c r="BY31" i="15"/>
  <c r="BX31" i="15"/>
  <c r="BW31" i="15"/>
  <c r="BN31" i="15"/>
  <c r="BM31" i="15"/>
  <c r="BL31" i="15"/>
  <c r="BK31" i="15"/>
  <c r="BJ31" i="15"/>
  <c r="BI31" i="15"/>
  <c r="AZ31" i="15"/>
  <c r="AY31" i="15"/>
  <c r="AX31" i="15"/>
  <c r="AW31" i="15"/>
  <c r="AV31" i="15"/>
  <c r="AU31" i="15"/>
  <c r="AL31" i="15"/>
  <c r="AK31" i="15"/>
  <c r="AJ31" i="15"/>
  <c r="AI31" i="15"/>
  <c r="AH31" i="15"/>
  <c r="AG31" i="15"/>
  <c r="X31" i="15"/>
  <c r="W31" i="15"/>
  <c r="V31" i="15"/>
  <c r="U31" i="15"/>
  <c r="T31" i="15"/>
  <c r="S31" i="15"/>
  <c r="J31" i="15"/>
  <c r="I31" i="15"/>
  <c r="H31" i="15"/>
  <c r="G31" i="15"/>
  <c r="F31" i="15"/>
  <c r="E31" i="15"/>
  <c r="ES30" i="15"/>
  <c r="EQ30" i="15"/>
  <c r="EP30" i="15"/>
  <c r="EO30" i="15"/>
  <c r="EE30" i="15"/>
  <c r="EC30" i="15"/>
  <c r="EB30" i="15"/>
  <c r="EA30" i="15"/>
  <c r="DR30" i="15"/>
  <c r="DQ30" i="15"/>
  <c r="DP30" i="15"/>
  <c r="DO30" i="15"/>
  <c r="DN30" i="15"/>
  <c r="DM30" i="15"/>
  <c r="DD30" i="15"/>
  <c r="DC30" i="15"/>
  <c r="DB30" i="15"/>
  <c r="DA30" i="15"/>
  <c r="CZ30" i="15"/>
  <c r="CY30" i="15"/>
  <c r="CO30" i="15"/>
  <c r="CN30" i="15"/>
  <c r="CM30" i="15"/>
  <c r="CL30" i="15"/>
  <c r="CK30" i="15"/>
  <c r="CB30" i="15"/>
  <c r="CA30" i="15"/>
  <c r="BZ30" i="15"/>
  <c r="BY30" i="15"/>
  <c r="BX30" i="15"/>
  <c r="BW30" i="15"/>
  <c r="BN30" i="15"/>
  <c r="BM30" i="15"/>
  <c r="BL30" i="15"/>
  <c r="BK30" i="15"/>
  <c r="BJ30" i="15"/>
  <c r="BI30" i="15"/>
  <c r="AY30" i="15"/>
  <c r="AX30" i="15"/>
  <c r="AW30" i="15"/>
  <c r="AV30" i="15"/>
  <c r="AU30" i="15"/>
  <c r="AL30" i="15"/>
  <c r="AK30" i="15"/>
  <c r="AJ30" i="15"/>
  <c r="AI30" i="15"/>
  <c r="AH30" i="15"/>
  <c r="AG30" i="15"/>
  <c r="X30" i="15"/>
  <c r="W30" i="15"/>
  <c r="V30" i="15"/>
  <c r="U30" i="15"/>
  <c r="T30" i="15"/>
  <c r="S30" i="15"/>
  <c r="J30" i="15"/>
  <c r="I30" i="15"/>
  <c r="H30" i="15"/>
  <c r="G30" i="15"/>
  <c r="F30" i="15"/>
  <c r="E30" i="15"/>
  <c r="ET29" i="15"/>
  <c r="ES29" i="15"/>
  <c r="ER29" i="15"/>
  <c r="EQ29" i="15"/>
  <c r="EP29" i="15"/>
  <c r="EO29" i="15"/>
  <c r="EE29" i="15"/>
  <c r="ED29" i="15"/>
  <c r="EC29" i="15"/>
  <c r="EB29" i="15"/>
  <c r="EA29" i="15"/>
  <c r="DQ29" i="15"/>
  <c r="DP29" i="15"/>
  <c r="DO29" i="15"/>
  <c r="DN29" i="15"/>
  <c r="DM29" i="15"/>
  <c r="DD29" i="15"/>
  <c r="DC29" i="15"/>
  <c r="DB29" i="15"/>
  <c r="DA29" i="15"/>
  <c r="CZ29" i="15"/>
  <c r="CY29" i="15"/>
  <c r="CP29" i="15"/>
  <c r="CO29" i="15"/>
  <c r="CN29" i="15"/>
  <c r="CM29" i="15"/>
  <c r="CL29" i="15"/>
  <c r="CK29" i="15"/>
  <c r="CB29" i="15"/>
  <c r="CA29" i="15"/>
  <c r="BZ29" i="15"/>
  <c r="BY29" i="15"/>
  <c r="BX29" i="15"/>
  <c r="BW29" i="15"/>
  <c r="BN29" i="15"/>
  <c r="BM29" i="15"/>
  <c r="BL29" i="15"/>
  <c r="BK29" i="15"/>
  <c r="BJ29" i="15"/>
  <c r="BI29" i="15"/>
  <c r="AZ29" i="15"/>
  <c r="AY29" i="15"/>
  <c r="AX29" i="15"/>
  <c r="AW29" i="15"/>
  <c r="AV29" i="15"/>
  <c r="AU29" i="15"/>
  <c r="AL29" i="15"/>
  <c r="AK29" i="15"/>
  <c r="AJ29" i="15"/>
  <c r="AI29" i="15"/>
  <c r="AH29" i="15"/>
  <c r="AG29" i="15"/>
  <c r="W29" i="15"/>
  <c r="U29" i="15"/>
  <c r="T29" i="15"/>
  <c r="S29" i="15"/>
  <c r="I29" i="15"/>
  <c r="G29" i="15"/>
  <c r="F29" i="15"/>
  <c r="E29" i="15"/>
  <c r="ET28" i="15"/>
  <c r="ES28" i="15"/>
  <c r="ER28" i="15"/>
  <c r="EQ28" i="15"/>
  <c r="EP28" i="15"/>
  <c r="EO28" i="15"/>
  <c r="EF28" i="15"/>
  <c r="EE28" i="15"/>
  <c r="ED28" i="15"/>
  <c r="EC28" i="15"/>
  <c r="EB28" i="15"/>
  <c r="EA28" i="15"/>
  <c r="DR28" i="15"/>
  <c r="DQ28" i="15"/>
  <c r="DP28" i="15"/>
  <c r="DO28" i="15"/>
  <c r="DN28" i="15"/>
  <c r="DM28" i="15"/>
  <c r="DC28" i="15"/>
  <c r="DA28" i="15"/>
  <c r="CZ28" i="15"/>
  <c r="CY28" i="15"/>
  <c r="CP28" i="15"/>
  <c r="CO28" i="15"/>
  <c r="CN28" i="15"/>
  <c r="CM28" i="15"/>
  <c r="CL28" i="15"/>
  <c r="CK28" i="15"/>
  <c r="CA28" i="15"/>
  <c r="BZ28" i="15"/>
  <c r="BY28" i="15"/>
  <c r="BX28" i="15"/>
  <c r="BW28" i="15"/>
  <c r="BM28" i="15"/>
  <c r="BL28" i="15"/>
  <c r="BK28" i="15"/>
  <c r="BJ28" i="15"/>
  <c r="BI28" i="15"/>
  <c r="AZ28" i="15"/>
  <c r="AY28" i="15"/>
  <c r="AX28" i="15"/>
  <c r="AW28" i="15"/>
  <c r="AV28" i="15"/>
  <c r="AU28" i="15"/>
  <c r="AK28" i="15"/>
  <c r="AJ28" i="15"/>
  <c r="AI28" i="15"/>
  <c r="AH28" i="15"/>
  <c r="AG28" i="15"/>
  <c r="X28" i="15"/>
  <c r="W28" i="15"/>
  <c r="V28" i="15"/>
  <c r="U28" i="15"/>
  <c r="T28" i="15"/>
  <c r="S28" i="15"/>
  <c r="I28" i="15"/>
  <c r="G28" i="15"/>
  <c r="F28" i="15"/>
  <c r="E28" i="15"/>
  <c r="ET27" i="15"/>
  <c r="ES27" i="15"/>
  <c r="ER27" i="15"/>
  <c r="EQ27" i="15"/>
  <c r="EP27" i="15"/>
  <c r="EO27" i="15"/>
  <c r="EF27" i="15"/>
  <c r="EE27" i="15"/>
  <c r="ED27" i="15"/>
  <c r="EC27" i="15"/>
  <c r="EB27" i="15"/>
  <c r="EA27" i="15"/>
  <c r="DR27" i="15"/>
  <c r="DQ27" i="15"/>
  <c r="DP27" i="15"/>
  <c r="DO27" i="15"/>
  <c r="DN27" i="15"/>
  <c r="DM27" i="15"/>
  <c r="DC27" i="15"/>
  <c r="DB27" i="15"/>
  <c r="DA27" i="15"/>
  <c r="CZ27" i="15"/>
  <c r="CY27" i="15"/>
  <c r="CP27" i="15"/>
  <c r="CO27" i="15"/>
  <c r="CN27" i="15"/>
  <c r="CM27" i="15"/>
  <c r="CL27" i="15"/>
  <c r="CK27" i="15"/>
  <c r="CA27" i="15"/>
  <c r="BZ27" i="15"/>
  <c r="BY27" i="15"/>
  <c r="BX27" i="15"/>
  <c r="BW27" i="15"/>
  <c r="BN27" i="15"/>
  <c r="BM27" i="15"/>
  <c r="BL27" i="15"/>
  <c r="BK27" i="15"/>
  <c r="BJ27" i="15"/>
  <c r="BI27" i="15"/>
  <c r="AZ27" i="15"/>
  <c r="AY27" i="15"/>
  <c r="AX27" i="15"/>
  <c r="AW27" i="15"/>
  <c r="AV27" i="15"/>
  <c r="AU27" i="15"/>
  <c r="AL27" i="15"/>
  <c r="AK27" i="15"/>
  <c r="AJ27" i="15"/>
  <c r="AI27" i="15"/>
  <c r="AH27" i="15"/>
  <c r="AG27" i="15"/>
  <c r="X27" i="15"/>
  <c r="W27" i="15"/>
  <c r="V27" i="15"/>
  <c r="U27" i="15"/>
  <c r="T27" i="15"/>
  <c r="S27" i="15"/>
  <c r="I27" i="15"/>
  <c r="H27" i="15"/>
  <c r="G27" i="15"/>
  <c r="F27" i="15"/>
  <c r="E27" i="15"/>
  <c r="ET26" i="15"/>
  <c r="ES26" i="15"/>
  <c r="ER26" i="15"/>
  <c r="EQ26" i="15"/>
  <c r="EP26" i="15"/>
  <c r="EO26" i="15"/>
  <c r="EF26" i="15"/>
  <c r="EE26" i="15"/>
  <c r="ED26" i="15"/>
  <c r="EC26" i="15"/>
  <c r="EB26" i="15"/>
  <c r="EA26" i="15"/>
  <c r="DQ26" i="15"/>
  <c r="DP26" i="15"/>
  <c r="DO26" i="15"/>
  <c r="DN26" i="15"/>
  <c r="DM26" i="15"/>
  <c r="DD26" i="15"/>
  <c r="DC26" i="15"/>
  <c r="DB26" i="15"/>
  <c r="DA26" i="15"/>
  <c r="CZ26" i="15"/>
  <c r="CY26" i="15"/>
  <c r="CO26" i="15"/>
  <c r="CM26" i="15"/>
  <c r="CL26" i="15"/>
  <c r="CK26" i="15"/>
  <c r="CB26" i="15"/>
  <c r="CA26" i="15"/>
  <c r="BZ26" i="15"/>
  <c r="BY26" i="15"/>
  <c r="BX26" i="15"/>
  <c r="BW26" i="15"/>
  <c r="BM26" i="15"/>
  <c r="BK26" i="15"/>
  <c r="BJ26" i="15"/>
  <c r="BI26" i="15"/>
  <c r="AZ26" i="15"/>
  <c r="AY26" i="15"/>
  <c r="AX26" i="15"/>
  <c r="AW26" i="15"/>
  <c r="AV26" i="15"/>
  <c r="AU26" i="15"/>
  <c r="AL26" i="15"/>
  <c r="AK26" i="15"/>
  <c r="AJ26" i="15"/>
  <c r="AI26" i="15"/>
  <c r="AH26" i="15"/>
  <c r="AG26" i="15"/>
  <c r="X26" i="15"/>
  <c r="W26" i="15"/>
  <c r="V26" i="15"/>
  <c r="U26" i="15"/>
  <c r="T26" i="15"/>
  <c r="S26" i="15"/>
  <c r="J26" i="15"/>
  <c r="I26" i="15"/>
  <c r="H26" i="15"/>
  <c r="G26" i="15"/>
  <c r="F26" i="15"/>
  <c r="E26" i="15"/>
  <c r="ES25" i="15"/>
  <c r="EQ25" i="15"/>
  <c r="EP25" i="15"/>
  <c r="EO25" i="15"/>
  <c r="EF25" i="15"/>
  <c r="EE25" i="15"/>
  <c r="ED25" i="15"/>
  <c r="EC25" i="15"/>
  <c r="EB25" i="15"/>
  <c r="EA25" i="15"/>
  <c r="DR25" i="15"/>
  <c r="DQ25" i="15"/>
  <c r="DP25" i="15"/>
  <c r="DO25" i="15"/>
  <c r="DN25" i="15"/>
  <c r="DM25" i="15"/>
  <c r="DD25" i="15"/>
  <c r="DC25" i="15"/>
  <c r="DB25" i="15"/>
  <c r="DA25" i="15"/>
  <c r="CZ25" i="15"/>
  <c r="CY25" i="15"/>
  <c r="CP25" i="15"/>
  <c r="CO25" i="15"/>
  <c r="CN25" i="15"/>
  <c r="CM25" i="15"/>
  <c r="CL25" i="15"/>
  <c r="CK25" i="15"/>
  <c r="CB25" i="15"/>
  <c r="CA25" i="15"/>
  <c r="BZ25" i="15"/>
  <c r="BY25" i="15"/>
  <c r="BX25" i="15"/>
  <c r="BW25" i="15"/>
  <c r="BM25" i="15"/>
  <c r="BL25" i="15"/>
  <c r="BK25" i="15"/>
  <c r="BJ25" i="15"/>
  <c r="BI25" i="15"/>
  <c r="AZ25" i="15"/>
  <c r="AY25" i="15"/>
  <c r="AX25" i="15"/>
  <c r="AW25" i="15"/>
  <c r="AV25" i="15"/>
  <c r="AU25" i="15"/>
  <c r="AL25" i="15"/>
  <c r="AK25" i="15"/>
  <c r="AJ25" i="15"/>
  <c r="AI25" i="15"/>
  <c r="AH25" i="15"/>
  <c r="AG25" i="15"/>
  <c r="X25" i="15"/>
  <c r="W25" i="15"/>
  <c r="V25" i="15"/>
  <c r="U25" i="15"/>
  <c r="T25" i="15"/>
  <c r="S25" i="15"/>
  <c r="J25" i="15"/>
  <c r="I25" i="15"/>
  <c r="H25" i="15"/>
  <c r="G25" i="15"/>
  <c r="F25" i="15"/>
  <c r="E25" i="15"/>
  <c r="ET24" i="15"/>
  <c r="ES24" i="15"/>
  <c r="EQ24" i="15"/>
  <c r="EP24" i="15"/>
  <c r="EO24" i="15"/>
  <c r="EF24" i="15"/>
  <c r="EE24" i="15"/>
  <c r="ED24" i="15"/>
  <c r="EC24" i="15"/>
  <c r="EB24" i="15"/>
  <c r="EA24" i="15"/>
  <c r="DR24" i="15"/>
  <c r="DQ24" i="15"/>
  <c r="DP24" i="15"/>
  <c r="DO24" i="15"/>
  <c r="DN24" i="15"/>
  <c r="DM24" i="15"/>
  <c r="DD24" i="15"/>
  <c r="DC24" i="15"/>
  <c r="DB24" i="15"/>
  <c r="DA24" i="15"/>
  <c r="CZ24" i="15"/>
  <c r="CY24" i="15"/>
  <c r="CP24" i="15"/>
  <c r="CO24" i="15"/>
  <c r="CN24" i="15"/>
  <c r="CM24" i="15"/>
  <c r="CL24" i="15"/>
  <c r="CK24" i="15"/>
  <c r="CB24" i="15"/>
  <c r="CA24" i="15"/>
  <c r="BZ24" i="15"/>
  <c r="BY24" i="15"/>
  <c r="BX24" i="15"/>
  <c r="BW24" i="15"/>
  <c r="BN24" i="15"/>
  <c r="BM24" i="15"/>
  <c r="BL24" i="15"/>
  <c r="BK24" i="15"/>
  <c r="BJ24" i="15"/>
  <c r="BI24" i="15"/>
  <c r="AZ24" i="15"/>
  <c r="AY24" i="15"/>
  <c r="AX24" i="15"/>
  <c r="AW24" i="15"/>
  <c r="AV24" i="15"/>
  <c r="AU24" i="15"/>
  <c r="AL24" i="15"/>
  <c r="AK24" i="15"/>
  <c r="AJ24" i="15"/>
  <c r="AI24" i="15"/>
  <c r="AH24" i="15"/>
  <c r="AG24" i="15"/>
  <c r="X24" i="15"/>
  <c r="W24" i="15"/>
  <c r="V24" i="15"/>
  <c r="U24" i="15"/>
  <c r="T24" i="15"/>
  <c r="S24" i="15"/>
  <c r="J24" i="15"/>
  <c r="I24" i="15"/>
  <c r="H24" i="15"/>
  <c r="G24" i="15"/>
  <c r="F24" i="15"/>
  <c r="E24" i="15"/>
  <c r="ET23" i="15"/>
  <c r="ES23" i="15"/>
  <c r="EQ23" i="15"/>
  <c r="EP23" i="15"/>
  <c r="EO23" i="15"/>
  <c r="EF23" i="15"/>
  <c r="EE23" i="15"/>
  <c r="ED23" i="15"/>
  <c r="EC23" i="15"/>
  <c r="EB23" i="15"/>
  <c r="EA23" i="15"/>
  <c r="DR23" i="15"/>
  <c r="DQ23" i="15"/>
  <c r="DP23" i="15"/>
  <c r="DO23" i="15"/>
  <c r="DN23" i="15"/>
  <c r="DM23" i="15"/>
  <c r="DC23" i="15"/>
  <c r="DA23" i="15"/>
  <c r="CZ23" i="15"/>
  <c r="CY23" i="15"/>
  <c r="CP23" i="15"/>
  <c r="CO23" i="15"/>
  <c r="CN23" i="15"/>
  <c r="CM23" i="15"/>
  <c r="CL23" i="15"/>
  <c r="CK23" i="15"/>
  <c r="CB23" i="15"/>
  <c r="CA23" i="15"/>
  <c r="BZ23" i="15"/>
  <c r="BY23" i="15"/>
  <c r="BX23" i="15"/>
  <c r="BW23" i="15"/>
  <c r="BN23" i="15"/>
  <c r="BM23" i="15"/>
  <c r="BL23" i="15"/>
  <c r="BK23" i="15"/>
  <c r="BJ23" i="15"/>
  <c r="BI23" i="15"/>
  <c r="AZ23" i="15"/>
  <c r="AY23" i="15"/>
  <c r="AX23" i="15"/>
  <c r="AW23" i="15"/>
  <c r="AV23" i="15"/>
  <c r="AU23" i="15"/>
  <c r="AL23" i="15"/>
  <c r="AK23" i="15"/>
  <c r="AJ23" i="15"/>
  <c r="AI23" i="15"/>
  <c r="AH23" i="15"/>
  <c r="AG23" i="15"/>
  <c r="X23" i="15"/>
  <c r="W23" i="15"/>
  <c r="V23" i="15"/>
  <c r="U23" i="15"/>
  <c r="T23" i="15"/>
  <c r="S23" i="15"/>
  <c r="I23" i="15"/>
  <c r="H23" i="15"/>
  <c r="G23" i="15"/>
  <c r="F23" i="15"/>
  <c r="E23" i="15"/>
  <c r="ET22" i="15"/>
  <c r="ES22" i="15"/>
  <c r="EQ22" i="15"/>
  <c r="EP22" i="15"/>
  <c r="EO22" i="15"/>
  <c r="EF22" i="15"/>
  <c r="EE22" i="15"/>
  <c r="ED22" i="15"/>
  <c r="EC22" i="15"/>
  <c r="EB22" i="15"/>
  <c r="EA22" i="15"/>
  <c r="DQ22" i="15"/>
  <c r="DP22" i="15"/>
  <c r="DO22" i="15"/>
  <c r="DN22" i="15"/>
  <c r="DM22" i="15"/>
  <c r="DD22" i="15"/>
  <c r="DC22" i="15"/>
  <c r="DB22" i="15"/>
  <c r="DA22" i="15"/>
  <c r="CZ22" i="15"/>
  <c r="CY22" i="15"/>
  <c r="CO22" i="15"/>
  <c r="CM22" i="15"/>
  <c r="CL22" i="15"/>
  <c r="CK22" i="15"/>
  <c r="CB22" i="15"/>
  <c r="CA22" i="15"/>
  <c r="BZ22" i="15"/>
  <c r="BY22" i="15"/>
  <c r="BX22" i="15"/>
  <c r="BW22" i="15"/>
  <c r="BN22" i="15"/>
  <c r="BM22" i="15"/>
  <c r="BL22" i="15"/>
  <c r="BK22" i="15"/>
  <c r="BJ22" i="15"/>
  <c r="BI22" i="15"/>
  <c r="AZ22" i="15"/>
  <c r="AY22" i="15"/>
  <c r="AW22" i="15"/>
  <c r="AV22" i="15"/>
  <c r="AU22" i="15"/>
  <c r="AL22" i="15"/>
  <c r="AK22" i="15"/>
  <c r="AJ22" i="15"/>
  <c r="AI22" i="15"/>
  <c r="AH22" i="15"/>
  <c r="AG22" i="15"/>
  <c r="X22" i="15"/>
  <c r="W22" i="15"/>
  <c r="V22" i="15"/>
  <c r="U22" i="15"/>
  <c r="T22" i="15"/>
  <c r="S22" i="15"/>
  <c r="J22" i="15"/>
  <c r="I22" i="15"/>
  <c r="H22" i="15"/>
  <c r="G22" i="15"/>
  <c r="F22" i="15"/>
  <c r="E22" i="15"/>
  <c r="ET21" i="15"/>
  <c r="ES21" i="15"/>
  <c r="ER21" i="15"/>
  <c r="EQ21" i="15"/>
  <c r="EP21" i="15"/>
  <c r="EO21" i="15"/>
  <c r="EF21" i="15"/>
  <c r="EE21" i="15"/>
  <c r="ED21" i="15"/>
  <c r="EC21" i="15"/>
  <c r="EB21" i="15"/>
  <c r="EA21" i="15"/>
  <c r="DR21" i="15"/>
  <c r="DQ21" i="15"/>
  <c r="DP21" i="15"/>
  <c r="DO21" i="15"/>
  <c r="DN21" i="15"/>
  <c r="DM21" i="15"/>
  <c r="DD21" i="15"/>
  <c r="DC21" i="15"/>
  <c r="DB21" i="15"/>
  <c r="DA21" i="15"/>
  <c r="CZ21" i="15"/>
  <c r="CY21" i="15"/>
  <c r="CP21" i="15"/>
  <c r="CO21" i="15"/>
  <c r="CN21" i="15"/>
  <c r="CM21" i="15"/>
  <c r="CL21" i="15"/>
  <c r="CK21" i="15"/>
  <c r="CB21" i="15"/>
  <c r="CA21" i="15"/>
  <c r="BZ21" i="15"/>
  <c r="BY21" i="15"/>
  <c r="BX21" i="15"/>
  <c r="BW21" i="15"/>
  <c r="BN21" i="15"/>
  <c r="BM21" i="15"/>
  <c r="BL21" i="15"/>
  <c r="BK21" i="15"/>
  <c r="BJ21" i="15"/>
  <c r="BI21" i="15"/>
  <c r="AY21" i="15"/>
  <c r="AW21" i="15"/>
  <c r="AV21" i="15"/>
  <c r="AU21" i="15"/>
  <c r="AL21" i="15"/>
  <c r="AK21" i="15"/>
  <c r="AJ21" i="15"/>
  <c r="AI21" i="15"/>
  <c r="AH21" i="15"/>
  <c r="AG21" i="15"/>
  <c r="X21" i="15"/>
  <c r="W21" i="15"/>
  <c r="V21" i="15"/>
  <c r="U21" i="15"/>
  <c r="T21" i="15"/>
  <c r="S21" i="15"/>
  <c r="J21" i="15"/>
  <c r="I21" i="15"/>
  <c r="H21" i="15"/>
  <c r="G21" i="15"/>
  <c r="F21" i="15"/>
  <c r="E21" i="15"/>
  <c r="ET20" i="15"/>
  <c r="ES20" i="15"/>
  <c r="ER20" i="15"/>
  <c r="EQ20" i="15"/>
  <c r="EP20" i="15"/>
  <c r="EO20" i="15"/>
  <c r="EE20" i="15"/>
  <c r="ED20" i="15"/>
  <c r="EC20" i="15"/>
  <c r="EB20" i="15"/>
  <c r="EA20" i="15"/>
  <c r="DR20" i="15"/>
  <c r="DQ20" i="15"/>
  <c r="DP20" i="15"/>
  <c r="DO20" i="15"/>
  <c r="DN20" i="15"/>
  <c r="DM20" i="15"/>
  <c r="DD20" i="15"/>
  <c r="DC20" i="15"/>
  <c r="DB20" i="15"/>
  <c r="DA20" i="15"/>
  <c r="CZ20" i="15"/>
  <c r="CY20" i="15"/>
  <c r="CP20" i="15"/>
  <c r="CO20" i="15"/>
  <c r="CN20" i="15"/>
  <c r="CM20" i="15"/>
  <c r="CL20" i="15"/>
  <c r="CK20" i="15"/>
  <c r="CB20" i="15"/>
  <c r="CA20" i="15"/>
  <c r="BZ20" i="15"/>
  <c r="BY20" i="15"/>
  <c r="BX20" i="15"/>
  <c r="BW20" i="15"/>
  <c r="BN20" i="15"/>
  <c r="BM20" i="15"/>
  <c r="BL20" i="15"/>
  <c r="BK20" i="15"/>
  <c r="BJ20" i="15"/>
  <c r="BI20" i="15"/>
  <c r="AZ20" i="15"/>
  <c r="AY20" i="15"/>
  <c r="AX20" i="15"/>
  <c r="AW20" i="15"/>
  <c r="AV20" i="15"/>
  <c r="AU20" i="15"/>
  <c r="AL20" i="15"/>
  <c r="AK20" i="15"/>
  <c r="AJ20" i="15"/>
  <c r="AI20" i="15"/>
  <c r="AH20" i="15"/>
  <c r="AG20" i="15"/>
  <c r="X20" i="15"/>
  <c r="W20" i="15"/>
  <c r="V20" i="15"/>
  <c r="U20" i="15"/>
  <c r="T20" i="15"/>
  <c r="S20" i="15"/>
  <c r="J20" i="15"/>
  <c r="I20" i="15"/>
  <c r="H20" i="15"/>
  <c r="G20" i="15"/>
  <c r="F20" i="15"/>
  <c r="E20" i="15"/>
  <c r="ET19" i="15"/>
  <c r="ES19" i="15"/>
  <c r="ER19" i="15"/>
  <c r="EQ19" i="15"/>
  <c r="EP19" i="15"/>
  <c r="EO19" i="15"/>
  <c r="EF19" i="15"/>
  <c r="EE19" i="15"/>
  <c r="EC19" i="15"/>
  <c r="EB19" i="15"/>
  <c r="EA19" i="15"/>
  <c r="DQ19" i="15"/>
  <c r="DO19" i="15"/>
  <c r="DN19" i="15"/>
  <c r="DM19" i="15"/>
  <c r="DD19" i="15"/>
  <c r="DC19" i="15"/>
  <c r="DB19" i="15"/>
  <c r="DA19" i="15"/>
  <c r="CZ19" i="15"/>
  <c r="CY19" i="15"/>
  <c r="CO19" i="15"/>
  <c r="CM19" i="15"/>
  <c r="CL19" i="15"/>
  <c r="CK19" i="15"/>
  <c r="CB19" i="15"/>
  <c r="CA19" i="15"/>
  <c r="BZ19" i="15"/>
  <c r="BY19" i="15"/>
  <c r="BX19" i="15"/>
  <c r="BW19" i="15"/>
  <c r="BN19" i="15"/>
  <c r="BM19" i="15"/>
  <c r="BL19" i="15"/>
  <c r="BK19" i="15"/>
  <c r="BJ19" i="15"/>
  <c r="BI19" i="15"/>
  <c r="AZ19" i="15"/>
  <c r="AY19" i="15"/>
  <c r="AX19" i="15"/>
  <c r="AW19" i="15"/>
  <c r="AV19" i="15"/>
  <c r="AU19" i="15"/>
  <c r="AL19" i="15"/>
  <c r="AK19" i="15"/>
  <c r="AJ19" i="15"/>
  <c r="AI19" i="15"/>
  <c r="AH19" i="15"/>
  <c r="AG19" i="15"/>
  <c r="X19" i="15"/>
  <c r="W19" i="15"/>
  <c r="V19" i="15"/>
  <c r="U19" i="15"/>
  <c r="T19" i="15"/>
  <c r="S19" i="15"/>
  <c r="J19" i="15"/>
  <c r="I19" i="15"/>
  <c r="H19" i="15"/>
  <c r="G19" i="15"/>
  <c r="F19" i="15"/>
  <c r="E19" i="15"/>
  <c r="ET18" i="15"/>
  <c r="ES18" i="15"/>
  <c r="ER18" i="15"/>
  <c r="EQ18" i="15"/>
  <c r="EP18" i="15"/>
  <c r="EO18" i="15"/>
  <c r="EF18" i="15"/>
  <c r="EE18" i="15"/>
  <c r="ED18" i="15"/>
  <c r="EC18" i="15"/>
  <c r="EB18" i="15"/>
  <c r="EA18" i="15"/>
  <c r="DR18" i="15"/>
  <c r="DQ18" i="15"/>
  <c r="DP18" i="15"/>
  <c r="DO18" i="15"/>
  <c r="DN18" i="15"/>
  <c r="DM18" i="15"/>
  <c r="DD18" i="15"/>
  <c r="DC18" i="15"/>
  <c r="DB18" i="15"/>
  <c r="DA18" i="15"/>
  <c r="CZ18" i="15"/>
  <c r="CY18" i="15"/>
  <c r="CP18" i="15"/>
  <c r="CO18" i="15"/>
  <c r="CN18" i="15"/>
  <c r="CM18" i="15"/>
  <c r="CL18" i="15"/>
  <c r="CK18" i="15"/>
  <c r="CB18" i="15"/>
  <c r="CA18" i="15"/>
  <c r="BZ18" i="15"/>
  <c r="BY18" i="15"/>
  <c r="BX18" i="15"/>
  <c r="BW18" i="15"/>
  <c r="BN18" i="15"/>
  <c r="BM18" i="15"/>
  <c r="BL18" i="15"/>
  <c r="BK18" i="15"/>
  <c r="BJ18" i="15"/>
  <c r="BI18" i="15"/>
  <c r="AY18" i="15"/>
  <c r="AX18" i="15"/>
  <c r="AW18" i="15"/>
  <c r="AV18" i="15"/>
  <c r="AU18" i="15"/>
  <c r="AK18" i="15"/>
  <c r="AJ18" i="15"/>
  <c r="AI18" i="15"/>
  <c r="AH18" i="15"/>
  <c r="AG18" i="15"/>
  <c r="W18" i="15"/>
  <c r="U18" i="15"/>
  <c r="T18" i="15"/>
  <c r="S18" i="15"/>
  <c r="I18" i="15"/>
  <c r="H18" i="15"/>
  <c r="G18" i="15"/>
  <c r="F18" i="15"/>
  <c r="E18" i="15"/>
  <c r="ES17" i="15"/>
  <c r="ER17" i="15"/>
  <c r="EQ17" i="15"/>
  <c r="EP17" i="15"/>
  <c r="EO17" i="15"/>
  <c r="EF17" i="15"/>
  <c r="EE17" i="15"/>
  <c r="ED17" i="15"/>
  <c r="EC17" i="15"/>
  <c r="EB17" i="15"/>
  <c r="EA17" i="15"/>
  <c r="DR17" i="15"/>
  <c r="DQ17" i="15"/>
  <c r="DP17" i="15"/>
  <c r="DO17" i="15"/>
  <c r="DN17" i="15"/>
  <c r="DM17" i="15"/>
  <c r="DD17" i="15"/>
  <c r="DC17" i="15"/>
  <c r="DB17" i="15"/>
  <c r="DA17" i="15"/>
  <c r="CZ17" i="15"/>
  <c r="CY17" i="15"/>
  <c r="CP17" i="15"/>
  <c r="CO17" i="15"/>
  <c r="CN17" i="15"/>
  <c r="CM17" i="15"/>
  <c r="CL17" i="15"/>
  <c r="CK17" i="15"/>
  <c r="CB17" i="15"/>
  <c r="CA17" i="15"/>
  <c r="BZ17" i="15"/>
  <c r="BY17" i="15"/>
  <c r="BX17" i="15"/>
  <c r="BW17" i="15"/>
  <c r="BN17" i="15"/>
  <c r="BM17" i="15"/>
  <c r="BL17" i="15"/>
  <c r="BK17" i="15"/>
  <c r="BJ17" i="15"/>
  <c r="BI17" i="15"/>
  <c r="AZ17" i="15"/>
  <c r="AY17" i="15"/>
  <c r="AX17" i="15"/>
  <c r="AW17" i="15"/>
  <c r="AV17" i="15"/>
  <c r="AU17" i="15"/>
  <c r="AL17" i="15"/>
  <c r="AK17" i="15"/>
  <c r="AJ17" i="15"/>
  <c r="AI17" i="15"/>
  <c r="AH17" i="15"/>
  <c r="AG17" i="15"/>
  <c r="X17" i="15"/>
  <c r="W17" i="15"/>
  <c r="V17" i="15"/>
  <c r="U17" i="15"/>
  <c r="T17" i="15"/>
  <c r="S17" i="15"/>
  <c r="J17" i="15"/>
  <c r="I17" i="15"/>
  <c r="H17" i="15"/>
  <c r="G17" i="15"/>
  <c r="F17" i="15"/>
  <c r="E17" i="15"/>
  <c r="ET16" i="15"/>
  <c r="ES16" i="15"/>
  <c r="ER16" i="15"/>
  <c r="EQ16" i="15"/>
  <c r="EP16" i="15"/>
  <c r="EO16" i="15"/>
  <c r="EF16" i="15"/>
  <c r="EE16" i="15"/>
  <c r="ED16" i="15"/>
  <c r="EC16" i="15"/>
  <c r="EB16" i="15"/>
  <c r="EA16" i="15"/>
  <c r="DR16" i="15"/>
  <c r="DQ16" i="15"/>
  <c r="DP16" i="15"/>
  <c r="DO16" i="15"/>
  <c r="DN16" i="15"/>
  <c r="DM16" i="15"/>
  <c r="DD16" i="15"/>
  <c r="DC16" i="15"/>
  <c r="DB16" i="15"/>
  <c r="DA16" i="15"/>
  <c r="CZ16" i="15"/>
  <c r="CY16" i="15"/>
  <c r="CP16" i="15"/>
  <c r="CO16" i="15"/>
  <c r="CN16" i="15"/>
  <c r="CM16" i="15"/>
  <c r="CL16" i="15"/>
  <c r="CK16" i="15"/>
  <c r="CB16" i="15"/>
  <c r="CA16" i="15"/>
  <c r="BZ16" i="15"/>
  <c r="BY16" i="15"/>
  <c r="BX16" i="15"/>
  <c r="BW16" i="15"/>
  <c r="BN16" i="15"/>
  <c r="BM16" i="15"/>
  <c r="BL16" i="15"/>
  <c r="BK16" i="15"/>
  <c r="BJ16" i="15"/>
  <c r="BI16" i="15"/>
  <c r="AZ16" i="15"/>
  <c r="AY16" i="15"/>
  <c r="AX16" i="15"/>
  <c r="AW16" i="15"/>
  <c r="AV16" i="15"/>
  <c r="AU16" i="15"/>
  <c r="AL16" i="15"/>
  <c r="AK16" i="15"/>
  <c r="AJ16" i="15"/>
  <c r="AI16" i="15"/>
  <c r="AH16" i="15"/>
  <c r="AG16" i="15"/>
  <c r="W16" i="15"/>
  <c r="U16" i="15"/>
  <c r="T16" i="15"/>
  <c r="S16" i="15"/>
  <c r="I16" i="15"/>
  <c r="H16" i="15"/>
  <c r="G16" i="15"/>
  <c r="F16" i="15"/>
  <c r="E16" i="15"/>
  <c r="ES15" i="15"/>
  <c r="ER15" i="15"/>
  <c r="EQ15" i="15"/>
  <c r="EP15" i="15"/>
  <c r="EO15" i="15"/>
  <c r="EE15" i="15"/>
  <c r="ED15" i="15"/>
  <c r="EC15" i="15"/>
  <c r="EB15" i="15"/>
  <c r="EA15" i="15"/>
  <c r="DR15" i="15"/>
  <c r="DQ15" i="15"/>
  <c r="DP15" i="15"/>
  <c r="DO15" i="15"/>
  <c r="DN15" i="15"/>
  <c r="DM15" i="15"/>
  <c r="DD15" i="15"/>
  <c r="DC15" i="15"/>
  <c r="DB15" i="15"/>
  <c r="DA15" i="15"/>
  <c r="CZ15" i="15"/>
  <c r="CY15" i="15"/>
  <c r="CP15" i="15"/>
  <c r="CO15" i="15"/>
  <c r="CN15" i="15"/>
  <c r="CM15" i="15"/>
  <c r="CL15" i="15"/>
  <c r="CK15" i="15"/>
  <c r="CA15" i="15"/>
  <c r="BY15" i="15"/>
  <c r="BX15" i="15"/>
  <c r="BW15" i="15"/>
  <c r="BN15" i="15"/>
  <c r="BM15" i="15"/>
  <c r="BL15" i="15"/>
  <c r="BK15" i="15"/>
  <c r="BJ15" i="15"/>
  <c r="BI15" i="15"/>
  <c r="AY15" i="15"/>
  <c r="AX15" i="15"/>
  <c r="AW15" i="15"/>
  <c r="AV15" i="15"/>
  <c r="AU15" i="15"/>
  <c r="AL15" i="15"/>
  <c r="AK15" i="15"/>
  <c r="AJ15" i="15"/>
  <c r="AI15" i="15"/>
  <c r="AH15" i="15"/>
  <c r="AG15" i="15"/>
  <c r="X15" i="15"/>
  <c r="W15" i="15"/>
  <c r="V15" i="15"/>
  <c r="U15" i="15"/>
  <c r="T15" i="15"/>
  <c r="S15" i="15"/>
  <c r="J15" i="15"/>
  <c r="I15" i="15"/>
  <c r="H15" i="15"/>
  <c r="G15" i="15"/>
  <c r="F15" i="15"/>
  <c r="E15" i="15"/>
  <c r="ET14" i="15"/>
  <c r="ES14" i="15"/>
  <c r="ER14" i="15"/>
  <c r="EQ14" i="15"/>
  <c r="EP14" i="15"/>
  <c r="EO14" i="15"/>
  <c r="EF14" i="15"/>
  <c r="EE14" i="15"/>
  <c r="ED14" i="15"/>
  <c r="EC14" i="15"/>
  <c r="EB14" i="15"/>
  <c r="EA14" i="15"/>
  <c r="DR14" i="15"/>
  <c r="DQ14" i="15"/>
  <c r="DP14" i="15"/>
  <c r="DO14" i="15"/>
  <c r="DN14" i="15"/>
  <c r="DM14" i="15"/>
  <c r="DC14" i="15"/>
  <c r="DB14" i="15"/>
  <c r="DA14" i="15"/>
  <c r="CZ14" i="15"/>
  <c r="CY14" i="15"/>
  <c r="CO14" i="15"/>
  <c r="CM14" i="15"/>
  <c r="CL14" i="15"/>
  <c r="CK14" i="15"/>
  <c r="CA14" i="15"/>
  <c r="BZ14" i="15"/>
  <c r="BY14" i="15"/>
  <c r="BX14" i="15"/>
  <c r="BW14" i="15"/>
  <c r="BN14" i="15"/>
  <c r="BM14" i="15"/>
  <c r="BL14" i="15"/>
  <c r="BK14" i="15"/>
  <c r="BJ14" i="15"/>
  <c r="BI14" i="15"/>
  <c r="AZ14" i="15"/>
  <c r="AY14" i="15"/>
  <c r="AX14" i="15"/>
  <c r="AW14" i="15"/>
  <c r="AV14" i="15"/>
  <c r="AU14" i="15"/>
  <c r="AK14" i="15"/>
  <c r="AI14" i="15"/>
  <c r="AH14" i="15"/>
  <c r="AG14" i="15"/>
  <c r="X14" i="15"/>
  <c r="W14" i="15"/>
  <c r="V14" i="15"/>
  <c r="U14" i="15"/>
  <c r="T14" i="15"/>
  <c r="S14" i="15"/>
  <c r="I14" i="15"/>
  <c r="H14" i="15"/>
  <c r="G14" i="15"/>
  <c r="F14" i="15"/>
  <c r="E14" i="15"/>
  <c r="ES13" i="15"/>
  <c r="ER13" i="15"/>
  <c r="EQ13" i="15"/>
  <c r="EP13" i="15"/>
  <c r="EO13" i="15"/>
  <c r="EE13" i="15"/>
  <c r="ED13" i="15"/>
  <c r="EC13" i="15"/>
  <c r="EB13" i="15"/>
  <c r="EA13" i="15"/>
  <c r="DQ13" i="15"/>
  <c r="DP13" i="15"/>
  <c r="DO13" i="15"/>
  <c r="DN13" i="15"/>
  <c r="DM13" i="15"/>
  <c r="DC13" i="15"/>
  <c r="DB13" i="15"/>
  <c r="DA13" i="15"/>
  <c r="CZ13" i="15"/>
  <c r="CY13" i="15"/>
  <c r="CO13" i="15"/>
  <c r="CN13" i="15"/>
  <c r="CM13" i="15"/>
  <c r="CL13" i="15"/>
  <c r="CK13" i="15"/>
  <c r="CB13" i="15"/>
  <c r="CA13" i="15"/>
  <c r="BZ13" i="15"/>
  <c r="BY13" i="15"/>
  <c r="BX13" i="15"/>
  <c r="BW13" i="15"/>
  <c r="BN13" i="15"/>
  <c r="BM13" i="15"/>
  <c r="BL13" i="15"/>
  <c r="BK13" i="15"/>
  <c r="BJ13" i="15"/>
  <c r="BI13" i="15"/>
  <c r="AZ13" i="15"/>
  <c r="AY13" i="15"/>
  <c r="AX13" i="15"/>
  <c r="AW13" i="15"/>
  <c r="AV13" i="15"/>
  <c r="AU13" i="15"/>
  <c r="AL13" i="15"/>
  <c r="AK13" i="15"/>
  <c r="AJ13" i="15"/>
  <c r="AI13" i="15"/>
  <c r="AH13" i="15"/>
  <c r="AG13" i="15"/>
  <c r="X13" i="15"/>
  <c r="W13" i="15"/>
  <c r="V13" i="15"/>
  <c r="U13" i="15"/>
  <c r="T13" i="15"/>
  <c r="S13" i="15"/>
  <c r="I13" i="15"/>
  <c r="H13" i="15"/>
  <c r="G13" i="15"/>
  <c r="F13" i="15"/>
  <c r="E13" i="15"/>
  <c r="ES12" i="15"/>
  <c r="ER12" i="15"/>
  <c r="EQ12" i="15"/>
  <c r="EP12" i="15"/>
  <c r="EO12" i="15"/>
  <c r="EE12" i="15"/>
  <c r="EC12" i="15"/>
  <c r="EB12" i="15"/>
  <c r="EA12" i="15"/>
  <c r="DQ12" i="15"/>
  <c r="DP12" i="15"/>
  <c r="DO12" i="15"/>
  <c r="DN12" i="15"/>
  <c r="DM12" i="15"/>
  <c r="DD12" i="15"/>
  <c r="DC12" i="15"/>
  <c r="DB12" i="15"/>
  <c r="DA12" i="15"/>
  <c r="CZ12" i="15"/>
  <c r="CY12" i="15"/>
  <c r="CP12" i="15"/>
  <c r="CO12" i="15"/>
  <c r="CN12" i="15"/>
  <c r="CM12" i="15"/>
  <c r="CL12" i="15"/>
  <c r="CK12" i="15"/>
  <c r="CB12" i="15"/>
  <c r="CA12" i="15"/>
  <c r="BZ12" i="15"/>
  <c r="BY12" i="15"/>
  <c r="BX12" i="15"/>
  <c r="BW12" i="15"/>
  <c r="BM12" i="15"/>
  <c r="BL12" i="15"/>
  <c r="BK12" i="15"/>
  <c r="BJ12" i="15"/>
  <c r="BI12" i="15"/>
  <c r="AY12" i="15"/>
  <c r="AX12" i="15"/>
  <c r="AW12" i="15"/>
  <c r="AV12" i="15"/>
  <c r="AU12" i="15"/>
  <c r="AL12" i="15"/>
  <c r="AK12" i="15"/>
  <c r="AJ12" i="15"/>
  <c r="AI12" i="15"/>
  <c r="AH12" i="15"/>
  <c r="AG12" i="15"/>
  <c r="X12" i="15"/>
  <c r="W12" i="15"/>
  <c r="V12" i="15"/>
  <c r="U12" i="15"/>
  <c r="T12" i="15"/>
  <c r="S12" i="15"/>
  <c r="J12" i="15"/>
  <c r="I12" i="15"/>
  <c r="H12" i="15"/>
  <c r="G12" i="15"/>
  <c r="F12" i="15"/>
  <c r="E12" i="15"/>
  <c r="ES11" i="15"/>
  <c r="ER11" i="15"/>
  <c r="EQ11" i="15"/>
  <c r="EP11" i="15"/>
  <c r="EO11" i="15"/>
  <c r="EE11" i="15"/>
  <c r="ED11" i="15"/>
  <c r="EC11" i="15"/>
  <c r="EB11" i="15"/>
  <c r="EA11" i="15"/>
  <c r="DQ11" i="15"/>
  <c r="DP11" i="15"/>
  <c r="DO11" i="15"/>
  <c r="DN11" i="15"/>
  <c r="DM11" i="15"/>
  <c r="DC11" i="15"/>
  <c r="DA11" i="15"/>
  <c r="CZ11" i="15"/>
  <c r="CY11" i="15"/>
  <c r="CO11" i="15"/>
  <c r="CN11" i="15"/>
  <c r="CM11" i="15"/>
  <c r="CL11" i="15"/>
  <c r="CK11" i="15"/>
  <c r="CB11" i="15"/>
  <c r="CA11" i="15"/>
  <c r="BZ11" i="15"/>
  <c r="BY11" i="15"/>
  <c r="BX11" i="15"/>
  <c r="BW11" i="15"/>
  <c r="BN11" i="15"/>
  <c r="BM11" i="15"/>
  <c r="BL11" i="15"/>
  <c r="BK11" i="15"/>
  <c r="BJ11" i="15"/>
  <c r="BI11" i="15"/>
  <c r="AY11" i="15"/>
  <c r="AX11" i="15"/>
  <c r="AW11" i="15"/>
  <c r="AV11" i="15"/>
  <c r="AU11" i="15"/>
  <c r="AK11" i="15"/>
  <c r="AJ11" i="15"/>
  <c r="AI11" i="15"/>
  <c r="AH11" i="15"/>
  <c r="AG11" i="15"/>
  <c r="W11" i="15"/>
  <c r="U11" i="15"/>
  <c r="T11" i="15"/>
  <c r="S11" i="15"/>
  <c r="I11" i="15"/>
  <c r="H11" i="15"/>
  <c r="G11" i="15"/>
  <c r="F11" i="15"/>
  <c r="E11" i="15"/>
  <c r="ET10" i="15"/>
  <c r="ES10" i="15"/>
  <c r="ER10" i="15"/>
  <c r="EQ10" i="15"/>
  <c r="EP10" i="15"/>
  <c r="EO10" i="15"/>
  <c r="EF10" i="15"/>
  <c r="EE10" i="15"/>
  <c r="ED10" i="15"/>
  <c r="EC10" i="15"/>
  <c r="EB10" i="15"/>
  <c r="EA10" i="15"/>
  <c r="DR10" i="15"/>
  <c r="DQ10" i="15"/>
  <c r="DP10" i="15"/>
  <c r="DO10" i="15"/>
  <c r="DN10" i="15"/>
  <c r="DM10" i="15"/>
  <c r="DD10" i="15"/>
  <c r="DC10" i="15"/>
  <c r="DB10" i="15"/>
  <c r="DA10" i="15"/>
  <c r="CZ10" i="15"/>
  <c r="CY10" i="15"/>
  <c r="CP10" i="15"/>
  <c r="CO10" i="15"/>
  <c r="CN10" i="15"/>
  <c r="CM10" i="15"/>
  <c r="CL10" i="15"/>
  <c r="CK10" i="15"/>
  <c r="CB10" i="15"/>
  <c r="CA10" i="15"/>
  <c r="BZ10" i="15"/>
  <c r="BY10" i="15"/>
  <c r="BX10" i="15"/>
  <c r="BW10" i="15"/>
  <c r="BN10" i="15"/>
  <c r="BM10" i="15"/>
  <c r="BL10" i="15"/>
  <c r="BK10" i="15"/>
  <c r="BJ10" i="15"/>
  <c r="BI10" i="15"/>
  <c r="AZ10" i="15"/>
  <c r="AY10" i="15"/>
  <c r="AX10" i="15"/>
  <c r="AW10" i="15"/>
  <c r="AV10" i="15"/>
  <c r="AU10" i="15"/>
  <c r="AL10" i="15"/>
  <c r="AK10" i="15"/>
  <c r="AJ10" i="15"/>
  <c r="AI10" i="15"/>
  <c r="AH10" i="15"/>
  <c r="AG10" i="15"/>
  <c r="X10" i="15"/>
  <c r="W10" i="15"/>
  <c r="V10" i="15"/>
  <c r="U10" i="15"/>
  <c r="T10" i="15"/>
  <c r="S10" i="15"/>
  <c r="I10" i="15"/>
  <c r="H10" i="15"/>
  <c r="G10" i="15"/>
  <c r="F10" i="15"/>
  <c r="E10" i="15"/>
  <c r="EN9" i="15"/>
  <c r="EQ9" i="15" s="1"/>
  <c r="DZ9" i="15"/>
  <c r="EF9" i="15"/>
  <c r="DL9" i="15"/>
  <c r="DO9" i="15" s="1"/>
  <c r="CX9" i="15"/>
  <c r="DA9" i="15" s="1"/>
  <c r="CJ9" i="15"/>
  <c r="CM9" i="15"/>
  <c r="BV9" i="15"/>
  <c r="BY9" i="15"/>
  <c r="BH9" i="15"/>
  <c r="BL9" i="15" s="1"/>
  <c r="AT9" i="15"/>
  <c r="AZ9" i="15" s="1"/>
  <c r="AF9" i="15"/>
  <c r="AJ9" i="15" s="1"/>
  <c r="AI9" i="15"/>
  <c r="R9" i="15"/>
  <c r="D9" i="15"/>
  <c r="H9" i="15"/>
  <c r="S271" i="16"/>
  <c r="R271" i="16"/>
  <c r="Q271" i="16"/>
  <c r="O271" i="16"/>
  <c r="T269" i="16"/>
  <c r="S269" i="16"/>
  <c r="R269" i="16"/>
  <c r="Q269" i="16"/>
  <c r="O269" i="16"/>
  <c r="S267" i="16"/>
  <c r="Q267" i="16"/>
  <c r="O267" i="16"/>
  <c r="T265" i="16"/>
  <c r="S265" i="16"/>
  <c r="R265" i="16"/>
  <c r="Q265" i="16"/>
  <c r="O265" i="16"/>
  <c r="S263" i="16"/>
  <c r="R263" i="16"/>
  <c r="Q263" i="16"/>
  <c r="O263" i="16"/>
  <c r="T261" i="16"/>
  <c r="S261" i="16"/>
  <c r="R261" i="16"/>
  <c r="Q261" i="16"/>
  <c r="O261" i="16"/>
  <c r="T259" i="16"/>
  <c r="S259" i="16"/>
  <c r="R259" i="16"/>
  <c r="Q259" i="16"/>
  <c r="O259" i="16"/>
  <c r="T257" i="16"/>
  <c r="S257" i="16"/>
  <c r="R257" i="16"/>
  <c r="Q257" i="16"/>
  <c r="O257" i="16"/>
  <c r="W255" i="16"/>
  <c r="T255" i="16" s="1"/>
  <c r="V255" i="16"/>
  <c r="N255" i="16"/>
  <c r="P259" i="16"/>
  <c r="S247" i="16"/>
  <c r="R247" i="16"/>
  <c r="Q247" i="16"/>
  <c r="O247" i="16"/>
  <c r="T245" i="16"/>
  <c r="S245" i="16"/>
  <c r="R245" i="16"/>
  <c r="Q245" i="16"/>
  <c r="O245" i="16"/>
  <c r="S243" i="16"/>
  <c r="Q243" i="16"/>
  <c r="O243" i="16"/>
  <c r="T241" i="16"/>
  <c r="S241" i="16"/>
  <c r="R241" i="16"/>
  <c r="Q241" i="16"/>
  <c r="O241" i="16"/>
  <c r="S239" i="16"/>
  <c r="R239" i="16"/>
  <c r="Q239" i="16"/>
  <c r="O239" i="16"/>
  <c r="T237" i="16"/>
  <c r="S237" i="16"/>
  <c r="R237" i="16"/>
  <c r="Q237" i="16"/>
  <c r="O237" i="16"/>
  <c r="T235" i="16"/>
  <c r="S235" i="16"/>
  <c r="R235" i="16"/>
  <c r="Q235" i="16"/>
  <c r="O235" i="16"/>
  <c r="T233" i="16"/>
  <c r="S233" i="16"/>
  <c r="R233" i="16"/>
  <c r="Q233" i="16"/>
  <c r="O233" i="16"/>
  <c r="W231" i="16"/>
  <c r="T231" i="16" s="1"/>
  <c r="V231" i="16"/>
  <c r="N231" i="16"/>
  <c r="P245" i="16"/>
  <c r="S223" i="16"/>
  <c r="R223" i="16"/>
  <c r="Q223" i="16"/>
  <c r="O223" i="16"/>
  <c r="T221" i="16"/>
  <c r="S221" i="16"/>
  <c r="R221" i="16"/>
  <c r="Q221" i="16"/>
  <c r="O221" i="16"/>
  <c r="S219" i="16"/>
  <c r="Q219" i="16"/>
  <c r="O219" i="16"/>
  <c r="T217" i="16"/>
  <c r="S217" i="16"/>
  <c r="R217" i="16"/>
  <c r="Q217" i="16"/>
  <c r="O217" i="16"/>
  <c r="S215" i="16"/>
  <c r="R215" i="16"/>
  <c r="Q215" i="16"/>
  <c r="O215" i="16"/>
  <c r="T213" i="16"/>
  <c r="S213" i="16"/>
  <c r="R213" i="16"/>
  <c r="Q213" i="16"/>
  <c r="O213" i="16"/>
  <c r="T211" i="16"/>
  <c r="S211" i="16"/>
  <c r="R211" i="16"/>
  <c r="Q211" i="16"/>
  <c r="O211" i="16"/>
  <c r="T209" i="16"/>
  <c r="S209" i="16"/>
  <c r="R209" i="16"/>
  <c r="Q209" i="16"/>
  <c r="O209" i="16"/>
  <c r="W207" i="16"/>
  <c r="T207" i="16" s="1"/>
  <c r="V207" i="16"/>
  <c r="N207" i="16"/>
  <c r="P221" i="16"/>
  <c r="T199" i="16"/>
  <c r="S199" i="16"/>
  <c r="R199" i="16"/>
  <c r="Q199" i="16"/>
  <c r="O199" i="16"/>
  <c r="T197" i="16"/>
  <c r="S197" i="16"/>
  <c r="R197" i="16"/>
  <c r="Q197" i="16"/>
  <c r="O197" i="16"/>
  <c r="S195" i="16"/>
  <c r="Q195" i="16"/>
  <c r="O195" i="16"/>
  <c r="T193" i="16"/>
  <c r="S193" i="16"/>
  <c r="R193" i="16"/>
  <c r="Q193" i="16"/>
  <c r="O193" i="16"/>
  <c r="S191" i="16"/>
  <c r="R191" i="16"/>
  <c r="Q191" i="16"/>
  <c r="O191" i="16"/>
  <c r="T189" i="16"/>
  <c r="S189" i="16"/>
  <c r="R189" i="16"/>
  <c r="Q189" i="16"/>
  <c r="O189" i="16"/>
  <c r="T187" i="16"/>
  <c r="S187" i="16"/>
  <c r="R187" i="16"/>
  <c r="Q187" i="16"/>
  <c r="O187" i="16"/>
  <c r="T185" i="16"/>
  <c r="S185" i="16"/>
  <c r="R185" i="16"/>
  <c r="Q185" i="16"/>
  <c r="O185" i="16"/>
  <c r="W183" i="16"/>
  <c r="V183" i="16"/>
  <c r="N183" i="16"/>
  <c r="S174" i="16"/>
  <c r="R174" i="16"/>
  <c r="Q174" i="16"/>
  <c r="O174" i="16"/>
  <c r="T172" i="16"/>
  <c r="S172" i="16"/>
  <c r="R172" i="16"/>
  <c r="Q172" i="16"/>
  <c r="O172" i="16"/>
  <c r="S170" i="16"/>
  <c r="Q170" i="16"/>
  <c r="O170" i="16"/>
  <c r="T168" i="16"/>
  <c r="S168" i="16"/>
  <c r="R168" i="16"/>
  <c r="Q168" i="16"/>
  <c r="O168" i="16"/>
  <c r="S166" i="16"/>
  <c r="Q166" i="16"/>
  <c r="O166" i="16"/>
  <c r="T164" i="16"/>
  <c r="S164" i="16"/>
  <c r="R164" i="16"/>
  <c r="Q164" i="16"/>
  <c r="O164" i="16"/>
  <c r="T162" i="16"/>
  <c r="S162" i="16"/>
  <c r="R162" i="16"/>
  <c r="Q162" i="16"/>
  <c r="O162" i="16"/>
  <c r="T160" i="16"/>
  <c r="S160" i="16"/>
  <c r="R160" i="16"/>
  <c r="Q160" i="16"/>
  <c r="O160" i="16"/>
  <c r="W158" i="16"/>
  <c r="V158" i="16"/>
  <c r="N158" i="16"/>
  <c r="P174" i="16"/>
  <c r="S150" i="16"/>
  <c r="Q150" i="16"/>
  <c r="O150" i="16"/>
  <c r="T148" i="16"/>
  <c r="S148" i="16"/>
  <c r="R148" i="16"/>
  <c r="Q148" i="16"/>
  <c r="O148" i="16"/>
  <c r="S146" i="16"/>
  <c r="Q146" i="16"/>
  <c r="O146" i="16"/>
  <c r="T144" i="16"/>
  <c r="S144" i="16"/>
  <c r="R144" i="16"/>
  <c r="Q144" i="16"/>
  <c r="O144" i="16"/>
  <c r="T142" i="16"/>
  <c r="S142" i="16"/>
  <c r="R142" i="16"/>
  <c r="Q142" i="16"/>
  <c r="O142" i="16"/>
  <c r="T140" i="16"/>
  <c r="S140" i="16"/>
  <c r="R140" i="16"/>
  <c r="Q140" i="16"/>
  <c r="O140" i="16"/>
  <c r="T138" i="16"/>
  <c r="S138" i="16"/>
  <c r="R138" i="16"/>
  <c r="Q138" i="16"/>
  <c r="O138" i="16"/>
  <c r="T136" i="16"/>
  <c r="S136" i="16"/>
  <c r="R136" i="16"/>
  <c r="Q136" i="16"/>
  <c r="O136" i="16"/>
  <c r="W134" i="16"/>
  <c r="T134" i="16" s="1"/>
  <c r="V134" i="16"/>
  <c r="N134" i="16"/>
  <c r="P142" i="16"/>
  <c r="T125" i="16"/>
  <c r="S125" i="16"/>
  <c r="R125" i="16"/>
  <c r="Q125" i="16"/>
  <c r="O125" i="16"/>
  <c r="T123" i="16"/>
  <c r="S123" i="16"/>
  <c r="R123" i="16"/>
  <c r="Q123" i="16"/>
  <c r="O123" i="16"/>
  <c r="S121" i="16"/>
  <c r="Q121" i="16"/>
  <c r="O121" i="16"/>
  <c r="T119" i="16"/>
  <c r="S119" i="16"/>
  <c r="R119" i="16"/>
  <c r="Q119" i="16"/>
  <c r="O119" i="16"/>
  <c r="T117" i="16"/>
  <c r="S117" i="16"/>
  <c r="R117" i="16"/>
  <c r="Q117" i="16"/>
  <c r="O117" i="16"/>
  <c r="T115" i="16"/>
  <c r="S115" i="16"/>
  <c r="R115" i="16"/>
  <c r="Q115" i="16"/>
  <c r="O115" i="16"/>
  <c r="T113" i="16"/>
  <c r="S113" i="16"/>
  <c r="R113" i="16"/>
  <c r="Q113" i="16"/>
  <c r="O113" i="16"/>
  <c r="T111" i="16"/>
  <c r="S111" i="16"/>
  <c r="R111" i="16"/>
  <c r="Q111" i="16"/>
  <c r="O111" i="16"/>
  <c r="W109" i="16"/>
  <c r="V109" i="16"/>
  <c r="N109" i="16"/>
  <c r="P125" i="16" s="1"/>
  <c r="S100" i="16"/>
  <c r="R100" i="16"/>
  <c r="Q100" i="16"/>
  <c r="O100" i="16"/>
  <c r="T98" i="16"/>
  <c r="S98" i="16"/>
  <c r="R98" i="16"/>
  <c r="Q98" i="16"/>
  <c r="O98" i="16"/>
  <c r="S96" i="16"/>
  <c r="Q96" i="16"/>
  <c r="O96" i="16"/>
  <c r="T94" i="16"/>
  <c r="S94" i="16"/>
  <c r="R94" i="16"/>
  <c r="Q94" i="16"/>
  <c r="O94" i="16"/>
  <c r="T92" i="16"/>
  <c r="S92" i="16"/>
  <c r="R92" i="16"/>
  <c r="Q92" i="16"/>
  <c r="O92" i="16"/>
  <c r="T90" i="16"/>
  <c r="S90" i="16"/>
  <c r="R90" i="16"/>
  <c r="Q90" i="16"/>
  <c r="O90" i="16"/>
  <c r="T88" i="16"/>
  <c r="S88" i="16"/>
  <c r="R88" i="16"/>
  <c r="Q88" i="16"/>
  <c r="O88" i="16"/>
  <c r="T86" i="16"/>
  <c r="S86" i="16"/>
  <c r="R86" i="16"/>
  <c r="Q86" i="16"/>
  <c r="O86" i="16"/>
  <c r="W84" i="16"/>
  <c r="V84" i="16"/>
  <c r="N84" i="16"/>
  <c r="T84" i="16"/>
  <c r="S75" i="16"/>
  <c r="R75" i="16"/>
  <c r="Q75" i="16"/>
  <c r="O75" i="16"/>
  <c r="T73" i="16"/>
  <c r="S73" i="16"/>
  <c r="R73" i="16"/>
  <c r="Q73" i="16"/>
  <c r="O73" i="16"/>
  <c r="S71" i="16"/>
  <c r="Q71" i="16"/>
  <c r="O71" i="16"/>
  <c r="T69" i="16"/>
  <c r="S69" i="16"/>
  <c r="R69" i="16"/>
  <c r="Q69" i="16"/>
  <c r="O69" i="16"/>
  <c r="T67" i="16"/>
  <c r="S67" i="16"/>
  <c r="R67" i="16"/>
  <c r="Q67" i="16"/>
  <c r="O67" i="16"/>
  <c r="T65" i="16"/>
  <c r="S65" i="16"/>
  <c r="R65" i="16"/>
  <c r="Q65" i="16"/>
  <c r="O65" i="16"/>
  <c r="T63" i="16"/>
  <c r="S63" i="16"/>
  <c r="R63" i="16"/>
  <c r="Q63" i="16"/>
  <c r="O63" i="16"/>
  <c r="T61" i="16"/>
  <c r="S61" i="16"/>
  <c r="R61" i="16"/>
  <c r="Q61" i="16"/>
  <c r="O61" i="16"/>
  <c r="W59" i="16"/>
  <c r="V59" i="16"/>
  <c r="N59" i="16"/>
  <c r="S50" i="16"/>
  <c r="Q50" i="16"/>
  <c r="O50" i="16"/>
  <c r="T48" i="16"/>
  <c r="S48" i="16"/>
  <c r="R48" i="16"/>
  <c r="Q48" i="16"/>
  <c r="O48" i="16"/>
  <c r="S46" i="16"/>
  <c r="Q46" i="16"/>
  <c r="O46" i="16"/>
  <c r="T44" i="16"/>
  <c r="S44" i="16"/>
  <c r="R44" i="16"/>
  <c r="Q44" i="16"/>
  <c r="O44" i="16"/>
  <c r="T42" i="16"/>
  <c r="S42" i="16"/>
  <c r="R42" i="16"/>
  <c r="Q42" i="16"/>
  <c r="O42" i="16"/>
  <c r="T40" i="16"/>
  <c r="S40" i="16"/>
  <c r="R40" i="16"/>
  <c r="Q40" i="16"/>
  <c r="O40" i="16"/>
  <c r="T38" i="16"/>
  <c r="S38" i="16"/>
  <c r="R38" i="16"/>
  <c r="Q38" i="16"/>
  <c r="O38" i="16"/>
  <c r="T36" i="16"/>
  <c r="S36" i="16"/>
  <c r="R36" i="16"/>
  <c r="Q36" i="16"/>
  <c r="O36" i="16"/>
  <c r="W34" i="16"/>
  <c r="V34" i="16"/>
  <c r="N34" i="16"/>
  <c r="T23" i="16"/>
  <c r="S23" i="16"/>
  <c r="R23" i="16"/>
  <c r="Q23" i="16"/>
  <c r="O23" i="16"/>
  <c r="T21" i="16"/>
  <c r="S21" i="16"/>
  <c r="R21" i="16"/>
  <c r="Q21" i="16"/>
  <c r="O21" i="16"/>
  <c r="S19" i="16"/>
  <c r="Q19" i="16"/>
  <c r="O19" i="16"/>
  <c r="T17" i="16"/>
  <c r="S17" i="16"/>
  <c r="R17" i="16"/>
  <c r="Q17" i="16"/>
  <c r="O17" i="16"/>
  <c r="T15" i="16"/>
  <c r="S15" i="16"/>
  <c r="R15" i="16"/>
  <c r="Q15" i="16"/>
  <c r="O15" i="16"/>
  <c r="T13" i="16"/>
  <c r="S13" i="16"/>
  <c r="R13" i="16"/>
  <c r="Q13" i="16"/>
  <c r="O13" i="16"/>
  <c r="T11" i="16"/>
  <c r="S11" i="16"/>
  <c r="R11" i="16"/>
  <c r="Q11" i="16"/>
  <c r="O11" i="16"/>
  <c r="S9" i="16"/>
  <c r="R9" i="16"/>
  <c r="Q9" i="16"/>
  <c r="O9" i="16"/>
  <c r="W7" i="16"/>
  <c r="V7" i="16"/>
  <c r="R7" i="16" s="1"/>
  <c r="N7" i="16"/>
  <c r="P9" i="16"/>
  <c r="BC94" i="21"/>
  <c r="BA94" i="21"/>
  <c r="BD93" i="21"/>
  <c r="BC93" i="21"/>
  <c r="BB93" i="21"/>
  <c r="BA93" i="21"/>
  <c r="BC92" i="21"/>
  <c r="BA92" i="21"/>
  <c r="AZ91" i="21"/>
  <c r="BD88" i="21"/>
  <c r="BC88" i="21"/>
  <c r="BA88" i="21"/>
  <c r="BC87" i="21"/>
  <c r="BB87" i="21"/>
  <c r="BA87" i="21"/>
  <c r="BD85" i="21"/>
  <c r="BC85" i="21"/>
  <c r="BB85" i="21"/>
  <c r="BA85" i="21"/>
  <c r="BD84" i="21"/>
  <c r="BC84" i="21"/>
  <c r="BB84" i="21"/>
  <c r="BA84" i="21"/>
  <c r="BD83" i="21"/>
  <c r="BC83" i="21"/>
  <c r="BB83" i="21"/>
  <c r="BA83" i="21"/>
  <c r="BD81" i="21"/>
  <c r="BC81" i="21"/>
  <c r="BA81" i="21"/>
  <c r="AZ78" i="21"/>
  <c r="AZ73" i="21"/>
  <c r="BB69" i="21"/>
  <c r="BA69" i="21"/>
  <c r="BD68" i="21"/>
  <c r="BC68" i="21"/>
  <c r="BB68" i="21"/>
  <c r="BA68" i="21"/>
  <c r="BD67" i="21"/>
  <c r="BC67" i="21"/>
  <c r="BB67" i="21"/>
  <c r="BA67" i="21"/>
  <c r="BD65" i="21"/>
  <c r="BC65" i="21"/>
  <c r="BA65" i="21"/>
  <c r="BB64" i="21"/>
  <c r="BA64" i="21"/>
  <c r="BB62" i="21"/>
  <c r="BA62" i="21"/>
  <c r="AZ58" i="21"/>
  <c r="BD51" i="21"/>
  <c r="BC51" i="21"/>
  <c r="BA51" i="21"/>
  <c r="AZ50" i="21"/>
  <c r="BD47" i="21"/>
  <c r="BC47" i="21"/>
  <c r="BA47" i="21"/>
  <c r="BB45" i="21"/>
  <c r="BA45" i="21"/>
  <c r="BD44" i="21"/>
  <c r="BC44" i="21"/>
  <c r="BB44" i="21"/>
  <c r="BA44" i="21"/>
  <c r="BD43" i="21"/>
  <c r="BC43" i="21"/>
  <c r="BB43" i="21"/>
  <c r="BA43" i="21"/>
  <c r="AZ41" i="21"/>
  <c r="BD39" i="21"/>
  <c r="BC39" i="21"/>
  <c r="BB39" i="21"/>
  <c r="BA39" i="21"/>
  <c r="BD37" i="21"/>
  <c r="BC37" i="21"/>
  <c r="BB37" i="21"/>
  <c r="BA37" i="21"/>
  <c r="BD36" i="21"/>
  <c r="BC36" i="21"/>
  <c r="BA36" i="21"/>
  <c r="BC34" i="21"/>
  <c r="BB34" i="21"/>
  <c r="BA34" i="21"/>
  <c r="BD33" i="21"/>
  <c r="BC33" i="21"/>
  <c r="BB33" i="21"/>
  <c r="BA33" i="21"/>
  <c r="BD32" i="21"/>
  <c r="BC32" i="21"/>
  <c r="BB32" i="21"/>
  <c r="BA32" i="21"/>
  <c r="BD31" i="21"/>
  <c r="BC31" i="21"/>
  <c r="BB31" i="21"/>
  <c r="BA31" i="21"/>
  <c r="AZ30" i="21"/>
  <c r="BH30" i="21"/>
  <c r="BC28" i="21"/>
  <c r="BB28" i="21"/>
  <c r="BA28" i="21"/>
  <c r="BD22" i="21"/>
  <c r="BC22" i="21"/>
  <c r="BA22" i="21"/>
  <c r="BC21" i="21"/>
  <c r="BA21" i="21"/>
  <c r="BC18" i="21"/>
  <c r="BA18" i="21"/>
  <c r="BD17" i="21"/>
  <c r="BC17" i="21"/>
  <c r="BB17" i="21"/>
  <c r="BA17" i="21"/>
  <c r="BB16" i="21"/>
  <c r="BA16" i="21"/>
  <c r="AZ11" i="21"/>
  <c r="BD8" i="21"/>
  <c r="BC8" i="21"/>
  <c r="BB8" i="21"/>
  <c r="BA8" i="21"/>
  <c r="P87" i="33"/>
  <c r="P86" i="33"/>
  <c r="P85" i="33"/>
  <c r="P84" i="33"/>
  <c r="P83" i="33"/>
  <c r="P82" i="33"/>
  <c r="P81" i="33"/>
  <c r="P80" i="33"/>
  <c r="P79" i="33"/>
  <c r="P78" i="33"/>
  <c r="P77" i="33"/>
  <c r="P76" i="33"/>
  <c r="P75" i="33"/>
  <c r="P74" i="33"/>
  <c r="P73" i="33"/>
  <c r="P72" i="33"/>
  <c r="P71" i="33"/>
  <c r="P70" i="33"/>
  <c r="P69" i="33"/>
  <c r="P68" i="33"/>
  <c r="P67" i="33"/>
  <c r="P66" i="33"/>
  <c r="P65" i="33"/>
  <c r="P64" i="33"/>
  <c r="P63" i="33"/>
  <c r="P62" i="33"/>
  <c r="P61" i="33"/>
  <c r="P60" i="33"/>
  <c r="P59" i="33"/>
  <c r="P58" i="33"/>
  <c r="P57" i="33"/>
  <c r="P56" i="33"/>
  <c r="P55" i="33"/>
  <c r="P54" i="33"/>
  <c r="P53" i="33"/>
  <c r="P52" i="33"/>
  <c r="P51" i="33"/>
  <c r="P50" i="33"/>
  <c r="P49" i="33"/>
  <c r="P48" i="33"/>
  <c r="P47" i="33"/>
  <c r="P46" i="33"/>
  <c r="P45" i="33"/>
  <c r="P44" i="33"/>
  <c r="P43" i="33"/>
  <c r="P42" i="33"/>
  <c r="P41" i="33"/>
  <c r="P40" i="33"/>
  <c r="P39" i="33"/>
  <c r="P38" i="33"/>
  <c r="P37" i="33"/>
  <c r="P36" i="33"/>
  <c r="P35" i="33"/>
  <c r="P34" i="33"/>
  <c r="P33" i="33"/>
  <c r="P32" i="33"/>
  <c r="P31" i="33"/>
  <c r="P30" i="33"/>
  <c r="P2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P7" i="33"/>
  <c r="P6" i="33"/>
  <c r="P5" i="33"/>
  <c r="P86" i="32"/>
  <c r="P85" i="32"/>
  <c r="P84" i="32"/>
  <c r="P83" i="32"/>
  <c r="P82" i="32"/>
  <c r="P81" i="32"/>
  <c r="P80" i="32"/>
  <c r="P79" i="32"/>
  <c r="P78" i="32"/>
  <c r="P77" i="32"/>
  <c r="P76" i="32"/>
  <c r="P75" i="32"/>
  <c r="P74" i="32"/>
  <c r="P73" i="32"/>
  <c r="P72" i="32"/>
  <c r="P71" i="32"/>
  <c r="P70" i="32"/>
  <c r="P69" i="32"/>
  <c r="P68" i="32"/>
  <c r="P67" i="32"/>
  <c r="P66" i="32"/>
  <c r="P65" i="32"/>
  <c r="P64" i="32"/>
  <c r="P63" i="32"/>
  <c r="P62" i="32"/>
  <c r="P61" i="32"/>
  <c r="P60" i="32"/>
  <c r="P59" i="32"/>
  <c r="P58" i="32"/>
  <c r="P57" i="32"/>
  <c r="P56" i="32"/>
  <c r="P55" i="32"/>
  <c r="P54" i="32"/>
  <c r="P53" i="32"/>
  <c r="P52" i="32"/>
  <c r="P51" i="32"/>
  <c r="P50" i="32"/>
  <c r="P49" i="32"/>
  <c r="P48" i="32"/>
  <c r="P47" i="32"/>
  <c r="P46" i="32"/>
  <c r="P45" i="32"/>
  <c r="P44" i="32"/>
  <c r="P43" i="32"/>
  <c r="P42" i="32"/>
  <c r="P41" i="32"/>
  <c r="P40" i="32"/>
  <c r="P39" i="32"/>
  <c r="P38" i="32"/>
  <c r="P37" i="32"/>
  <c r="P36" i="32"/>
  <c r="P35" i="32"/>
  <c r="P34" i="32"/>
  <c r="P33" i="32"/>
  <c r="P32" i="32"/>
  <c r="P31" i="32"/>
  <c r="P30" i="32"/>
  <c r="P29" i="32"/>
  <c r="P28" i="32"/>
  <c r="P27" i="32"/>
  <c r="P26" i="32"/>
  <c r="P25" i="32"/>
  <c r="P24" i="32"/>
  <c r="P23" i="32"/>
  <c r="P22" i="32"/>
  <c r="P21" i="32"/>
  <c r="P20" i="32"/>
  <c r="P19" i="32"/>
  <c r="P18" i="32"/>
  <c r="P17" i="32"/>
  <c r="P16" i="32"/>
  <c r="P15" i="32"/>
  <c r="P14" i="32"/>
  <c r="P13" i="32"/>
  <c r="P12" i="32"/>
  <c r="P11" i="32"/>
  <c r="P10" i="32"/>
  <c r="P9" i="32"/>
  <c r="P8" i="32"/>
  <c r="P7" i="32"/>
  <c r="P6" i="32"/>
  <c r="P5" i="32"/>
  <c r="P4" i="32"/>
  <c r="P86" i="31"/>
  <c r="P85" i="31"/>
  <c r="P84" i="31"/>
  <c r="P83" i="31"/>
  <c r="P82" i="31"/>
  <c r="P81" i="31"/>
  <c r="P80" i="31"/>
  <c r="P79" i="31"/>
  <c r="P78" i="31"/>
  <c r="P77" i="31"/>
  <c r="P76" i="31"/>
  <c r="P75" i="31"/>
  <c r="P74" i="31"/>
  <c r="P73" i="31"/>
  <c r="P72" i="31"/>
  <c r="P71" i="31"/>
  <c r="P70" i="31"/>
  <c r="P69" i="31"/>
  <c r="P68" i="31"/>
  <c r="P67" i="31"/>
  <c r="P66" i="31"/>
  <c r="P65" i="31"/>
  <c r="P64" i="31"/>
  <c r="P63" i="31"/>
  <c r="P62" i="31"/>
  <c r="P61" i="31"/>
  <c r="P60" i="31"/>
  <c r="P59" i="31"/>
  <c r="P58" i="31"/>
  <c r="P57" i="31"/>
  <c r="P56" i="31"/>
  <c r="P55" i="31"/>
  <c r="P54" i="31"/>
  <c r="P53" i="31"/>
  <c r="P52" i="31"/>
  <c r="P51" i="31"/>
  <c r="P50" i="31"/>
  <c r="P49" i="31"/>
  <c r="P48" i="31"/>
  <c r="P47" i="31"/>
  <c r="P46" i="31"/>
  <c r="P45" i="31"/>
  <c r="P44" i="31"/>
  <c r="P43" i="31"/>
  <c r="P42" i="31"/>
  <c r="P41" i="31"/>
  <c r="P40" i="31"/>
  <c r="P39" i="31"/>
  <c r="P38" i="31"/>
  <c r="P37" i="31"/>
  <c r="P36" i="31"/>
  <c r="P35" i="31"/>
  <c r="P34" i="31"/>
  <c r="P33" i="31"/>
  <c r="P32" i="31"/>
  <c r="P31" i="31"/>
  <c r="P30" i="31"/>
  <c r="P29" i="31"/>
  <c r="P28" i="31"/>
  <c r="P27" i="31"/>
  <c r="P26" i="31"/>
  <c r="P25" i="31"/>
  <c r="P24" i="31"/>
  <c r="P23" i="31"/>
  <c r="P22" i="31"/>
  <c r="P21" i="31"/>
  <c r="P20" i="31"/>
  <c r="P19" i="31"/>
  <c r="P18" i="31"/>
  <c r="P17" i="31"/>
  <c r="P16" i="31"/>
  <c r="P15" i="31"/>
  <c r="P14" i="31"/>
  <c r="P13" i="31"/>
  <c r="P12" i="31"/>
  <c r="P11" i="31"/>
  <c r="P10" i="31"/>
  <c r="P9" i="31"/>
  <c r="P8" i="31"/>
  <c r="P7" i="31"/>
  <c r="P6" i="31"/>
  <c r="P5" i="31"/>
  <c r="AH48" i="30"/>
  <c r="AG48" i="30"/>
  <c r="AI48" i="30"/>
  <c r="AF48" i="30"/>
  <c r="AH47" i="30"/>
  <c r="AG47" i="30"/>
  <c r="AF47" i="30"/>
  <c r="AH46" i="30"/>
  <c r="AG46" i="30"/>
  <c r="AI46" i="30"/>
  <c r="AF46" i="30"/>
  <c r="AH45" i="30"/>
  <c r="AG45" i="30"/>
  <c r="AI45" i="30" s="1"/>
  <c r="AF45" i="30"/>
  <c r="AH44" i="30"/>
  <c r="AG44" i="30"/>
  <c r="AF44" i="30"/>
  <c r="AH43" i="30"/>
  <c r="AG43" i="30"/>
  <c r="AF43" i="30"/>
  <c r="AH42" i="30"/>
  <c r="AG42" i="30"/>
  <c r="AI42" i="30" s="1"/>
  <c r="AJ42" i="30"/>
  <c r="AF42" i="30"/>
  <c r="AH41" i="30"/>
  <c r="AG41" i="30"/>
  <c r="AJ41" i="30"/>
  <c r="AF41" i="30"/>
  <c r="AH37" i="30"/>
  <c r="AG37" i="30"/>
  <c r="AJ37" i="30" s="1"/>
  <c r="AF37" i="30"/>
  <c r="AH36" i="30"/>
  <c r="AG36" i="30"/>
  <c r="AJ36" i="30"/>
  <c r="AF36" i="30"/>
  <c r="AH35" i="30"/>
  <c r="AG35" i="30"/>
  <c r="AI35" i="30" s="1"/>
  <c r="AF35" i="30"/>
  <c r="AH34" i="30"/>
  <c r="AG34" i="30"/>
  <c r="AJ34" i="30"/>
  <c r="AF34" i="30"/>
  <c r="AH33" i="30"/>
  <c r="AG33" i="30"/>
  <c r="AF33" i="30"/>
  <c r="AH32" i="30"/>
  <c r="AG32" i="30"/>
  <c r="AJ32" i="30" s="1"/>
  <c r="AF32" i="30"/>
  <c r="AH31" i="30"/>
  <c r="AG31" i="30"/>
  <c r="AI31" i="30"/>
  <c r="AF31" i="30"/>
  <c r="AH30" i="30"/>
  <c r="AG30" i="30"/>
  <c r="AI30" i="30" s="1"/>
  <c r="AF30" i="30"/>
  <c r="AH29" i="30"/>
  <c r="AG29" i="30"/>
  <c r="AF29" i="30"/>
  <c r="AH25" i="30"/>
  <c r="AG25" i="30"/>
  <c r="AI25" i="30" s="1"/>
  <c r="AF25" i="30"/>
  <c r="AH24" i="30"/>
  <c r="AG24" i="30"/>
  <c r="AI24" i="30"/>
  <c r="AF24" i="30"/>
  <c r="AH23" i="30"/>
  <c r="AG23" i="30"/>
  <c r="AJ23" i="30" s="1"/>
  <c r="AF23" i="30"/>
  <c r="AH22" i="30"/>
  <c r="AG22" i="30"/>
  <c r="AJ22" i="30"/>
  <c r="AF22" i="30"/>
  <c r="AH21" i="30"/>
  <c r="AG21" i="30"/>
  <c r="AI21" i="30" s="1"/>
  <c r="AF21" i="30"/>
  <c r="AH20" i="30"/>
  <c r="AG20" i="30"/>
  <c r="AI20" i="30" s="1"/>
  <c r="AF20" i="30"/>
  <c r="AH19" i="30"/>
  <c r="AG19" i="30"/>
  <c r="AF19" i="30"/>
  <c r="AH18" i="30"/>
  <c r="AG18" i="30"/>
  <c r="AF18" i="30"/>
  <c r="AJ18" i="30" s="1"/>
  <c r="AH17" i="30"/>
  <c r="AG17" i="30"/>
  <c r="AI17" i="30" s="1"/>
  <c r="AF17" i="30"/>
  <c r="AR13" i="30"/>
  <c r="AQ13" i="30"/>
  <c r="AN13" i="30"/>
  <c r="AM13" i="30"/>
  <c r="AJ13" i="30"/>
  <c r="AI13" i="30"/>
  <c r="AR12" i="30"/>
  <c r="AQ12" i="30"/>
  <c r="AN12" i="30"/>
  <c r="AM12" i="30"/>
  <c r="AJ12" i="30"/>
  <c r="AI12" i="30"/>
  <c r="AN11" i="30"/>
  <c r="AM11" i="30"/>
  <c r="AJ11" i="30"/>
  <c r="AI11" i="30"/>
  <c r="AR10" i="30"/>
  <c r="AQ10" i="30"/>
  <c r="AN10" i="30"/>
  <c r="AM10" i="30"/>
  <c r="AJ10" i="30"/>
  <c r="AI10" i="30"/>
  <c r="AR9" i="30"/>
  <c r="AQ9" i="30"/>
  <c r="AN9" i="30"/>
  <c r="AM9" i="30"/>
  <c r="AJ9" i="30"/>
  <c r="AI9" i="30"/>
  <c r="AR8" i="30"/>
  <c r="AQ8" i="30"/>
  <c r="AN8" i="30"/>
  <c r="AM8" i="30"/>
  <c r="AJ8" i="30"/>
  <c r="AI8" i="30"/>
  <c r="AR7" i="30"/>
  <c r="AQ7" i="30"/>
  <c r="AN7" i="30"/>
  <c r="AM7" i="30"/>
  <c r="AJ7" i="30"/>
  <c r="AI7" i="30"/>
  <c r="AR6" i="30"/>
  <c r="AQ6" i="30"/>
  <c r="AN6" i="30"/>
  <c r="AM6" i="30"/>
  <c r="AJ6" i="30"/>
  <c r="AI6" i="30"/>
  <c r="AR5" i="30"/>
  <c r="AQ5" i="30"/>
  <c r="AN5" i="30"/>
  <c r="AM5" i="30"/>
  <c r="AJ5" i="30"/>
  <c r="AI5" i="30"/>
  <c r="Z37" i="29"/>
  <c r="Y37" i="29"/>
  <c r="AA37" i="29" s="1"/>
  <c r="X37" i="29"/>
  <c r="Z36" i="29"/>
  <c r="Y36" i="29"/>
  <c r="X36" i="29"/>
  <c r="Z35" i="29"/>
  <c r="Y35" i="29"/>
  <c r="X35" i="29"/>
  <c r="AB35" i="29" s="1"/>
  <c r="Z34" i="29"/>
  <c r="Y34" i="29"/>
  <c r="AA34" i="29"/>
  <c r="X34" i="29"/>
  <c r="Z33" i="29"/>
  <c r="Y33" i="29"/>
  <c r="AA33" i="29" s="1"/>
  <c r="X33" i="29"/>
  <c r="Z32" i="29"/>
  <c r="Y32" i="29"/>
  <c r="X32" i="29"/>
  <c r="Z31" i="29"/>
  <c r="Y31" i="29"/>
  <c r="AB31" i="29"/>
  <c r="X31" i="29"/>
  <c r="Z30" i="29"/>
  <c r="AA30" i="29" s="1"/>
  <c r="Y30" i="29"/>
  <c r="X30" i="29"/>
  <c r="Z29" i="29"/>
  <c r="Y29" i="29"/>
  <c r="X29" i="29"/>
  <c r="Z25" i="29"/>
  <c r="Y25" i="29"/>
  <c r="AB25" i="29" s="1"/>
  <c r="X25" i="29"/>
  <c r="Z24" i="29"/>
  <c r="AA24" i="29" s="1"/>
  <c r="Y24" i="29"/>
  <c r="AB24" i="29" s="1"/>
  <c r="X24" i="29"/>
  <c r="Z23" i="29"/>
  <c r="Y23" i="29"/>
  <c r="AB23" i="29" s="1"/>
  <c r="X23" i="29"/>
  <c r="Z22" i="29"/>
  <c r="Y22" i="29"/>
  <c r="X22" i="29"/>
  <c r="Z21" i="29"/>
  <c r="Y21" i="29"/>
  <c r="AB21" i="29" s="1"/>
  <c r="X21" i="29"/>
  <c r="Z20" i="29"/>
  <c r="Y20" i="29"/>
  <c r="AA20" i="29" s="1"/>
  <c r="X20" i="29"/>
  <c r="Z19" i="29"/>
  <c r="Y19" i="29"/>
  <c r="AA19" i="29" s="1"/>
  <c r="X19" i="29"/>
  <c r="Z18" i="29"/>
  <c r="Y18" i="29"/>
  <c r="AA18" i="29"/>
  <c r="X18" i="29"/>
  <c r="Z17" i="29"/>
  <c r="Y17" i="29"/>
  <c r="X17" i="29"/>
  <c r="AF13" i="29"/>
  <c r="AE13" i="29"/>
  <c r="AB13" i="29"/>
  <c r="AA13" i="29"/>
  <c r="AF12" i="29"/>
  <c r="AE12" i="29"/>
  <c r="AB12" i="29"/>
  <c r="AA12" i="29"/>
  <c r="AE11" i="29"/>
  <c r="AB11" i="29"/>
  <c r="AA11" i="29"/>
  <c r="AF10" i="29"/>
  <c r="AE10" i="29"/>
  <c r="AB10" i="29"/>
  <c r="AA10" i="29"/>
  <c r="AF9" i="29"/>
  <c r="AE9" i="29"/>
  <c r="AB9" i="29"/>
  <c r="AA9" i="29"/>
  <c r="AF8" i="29"/>
  <c r="AE8" i="29"/>
  <c r="AB8" i="29"/>
  <c r="AA8" i="29"/>
  <c r="AF7" i="29"/>
  <c r="AE7" i="29"/>
  <c r="AB7" i="29"/>
  <c r="AA7" i="29"/>
  <c r="AF6" i="29"/>
  <c r="AE6" i="29"/>
  <c r="AB6" i="29"/>
  <c r="AA6" i="29"/>
  <c r="AF5" i="29"/>
  <c r="AE5" i="29"/>
  <c r="AB5" i="29"/>
  <c r="AA5" i="29"/>
  <c r="M97" i="28"/>
  <c r="K97" i="28"/>
  <c r="M96" i="28"/>
  <c r="K96" i="28"/>
  <c r="M95" i="28"/>
  <c r="K95" i="28"/>
  <c r="M94" i="28"/>
  <c r="K94" i="28"/>
  <c r="M93" i="28"/>
  <c r="K93" i="28"/>
  <c r="M92" i="28"/>
  <c r="K92" i="28"/>
  <c r="M91" i="28"/>
  <c r="K91" i="28"/>
  <c r="M90" i="28"/>
  <c r="K90" i="28"/>
  <c r="M89" i="28"/>
  <c r="K89" i="28"/>
  <c r="M87" i="28"/>
  <c r="K87" i="28"/>
  <c r="M86" i="28"/>
  <c r="K86" i="28"/>
  <c r="M85" i="28"/>
  <c r="K85" i="28"/>
  <c r="M84" i="28"/>
  <c r="K84" i="28"/>
  <c r="M83" i="28"/>
  <c r="K83" i="28"/>
  <c r="M82" i="28"/>
  <c r="K82" i="28"/>
  <c r="M81" i="28"/>
  <c r="K81" i="28"/>
  <c r="M80" i="28"/>
  <c r="K80" i="28"/>
  <c r="M79" i="28"/>
  <c r="K79" i="28"/>
  <c r="M78" i="28"/>
  <c r="K78" i="28"/>
  <c r="M77" i="28"/>
  <c r="K77" i="28"/>
  <c r="M76" i="28"/>
  <c r="K76" i="28"/>
  <c r="M74" i="28"/>
  <c r="K74" i="28"/>
  <c r="M73" i="28"/>
  <c r="K73" i="28"/>
  <c r="M72" i="28"/>
  <c r="K72" i="28"/>
  <c r="M71" i="28"/>
  <c r="K71" i="28"/>
  <c r="M69" i="28"/>
  <c r="K69" i="28"/>
  <c r="M68" i="28"/>
  <c r="K68" i="28"/>
  <c r="M67" i="28"/>
  <c r="K67" i="28"/>
  <c r="M66" i="28"/>
  <c r="K66" i="28"/>
  <c r="M65" i="28"/>
  <c r="K65" i="28"/>
  <c r="M64" i="28"/>
  <c r="K64" i="28"/>
  <c r="M63" i="28"/>
  <c r="K63" i="28"/>
  <c r="M62" i="28"/>
  <c r="K62" i="28"/>
  <c r="M61" i="28"/>
  <c r="K61" i="28"/>
  <c r="M60" i="28"/>
  <c r="K60" i="28"/>
  <c r="M59" i="28"/>
  <c r="K59" i="28"/>
  <c r="M58" i="28"/>
  <c r="K58" i="28"/>
  <c r="M57" i="28"/>
  <c r="K57" i="28"/>
  <c r="M56" i="28"/>
  <c r="K56" i="28"/>
  <c r="M54" i="28"/>
  <c r="K54" i="28"/>
  <c r="M53" i="28"/>
  <c r="K53" i="28"/>
  <c r="M52" i="28"/>
  <c r="K52" i="28"/>
  <c r="M51" i="28"/>
  <c r="K51" i="28"/>
  <c r="M50" i="28"/>
  <c r="K50" i="28"/>
  <c r="M49" i="28"/>
  <c r="K49" i="28"/>
  <c r="M48" i="28"/>
  <c r="K48" i="28"/>
  <c r="M46" i="28"/>
  <c r="K46" i="28"/>
  <c r="M45" i="28"/>
  <c r="K45" i="28"/>
  <c r="M44" i="28"/>
  <c r="K44" i="28"/>
  <c r="M43" i="28"/>
  <c r="K43" i="28"/>
  <c r="M42" i="28"/>
  <c r="K42" i="28"/>
  <c r="M41" i="28"/>
  <c r="K41" i="28"/>
  <c r="M40" i="28"/>
  <c r="K40" i="28"/>
  <c r="M39" i="28"/>
  <c r="K39" i="28"/>
  <c r="M37" i="28"/>
  <c r="K37" i="28"/>
  <c r="M36" i="28"/>
  <c r="K36" i="28"/>
  <c r="M35" i="28"/>
  <c r="K35" i="28"/>
  <c r="M34" i="28"/>
  <c r="K34" i="28"/>
  <c r="M33" i="28"/>
  <c r="K33" i="28"/>
  <c r="M32" i="28"/>
  <c r="K32" i="28"/>
  <c r="M31" i="28"/>
  <c r="K31" i="28"/>
  <c r="M30" i="28"/>
  <c r="K30" i="28"/>
  <c r="M29" i="28"/>
  <c r="K29" i="28"/>
  <c r="M28" i="28"/>
  <c r="K28" i="28"/>
  <c r="M26" i="28"/>
  <c r="K26" i="28"/>
  <c r="M25" i="28"/>
  <c r="K25" i="28"/>
  <c r="M24" i="28"/>
  <c r="K24" i="28"/>
  <c r="M23" i="28"/>
  <c r="K23" i="28"/>
  <c r="M22" i="28"/>
  <c r="K22" i="28"/>
  <c r="M21" i="28"/>
  <c r="K21" i="28"/>
  <c r="M20" i="28"/>
  <c r="K20" i="28"/>
  <c r="M19" i="28"/>
  <c r="K19" i="28"/>
  <c r="M18" i="28"/>
  <c r="K18" i="28"/>
  <c r="M17" i="28"/>
  <c r="K17" i="28"/>
  <c r="M16" i="28"/>
  <c r="K16" i="28"/>
  <c r="M15" i="28"/>
  <c r="K15" i="28"/>
  <c r="M14" i="28"/>
  <c r="K14" i="28"/>
  <c r="M13" i="28"/>
  <c r="K13" i="28"/>
  <c r="M12" i="28"/>
  <c r="K12" i="28"/>
  <c r="M11" i="28"/>
  <c r="K11" i="28"/>
  <c r="M10" i="28"/>
  <c r="K10" i="28"/>
  <c r="M9" i="28"/>
  <c r="K9" i="28"/>
  <c r="M7" i="28"/>
  <c r="K7" i="28"/>
  <c r="F95" i="45"/>
  <c r="E95" i="45"/>
  <c r="J94" i="45"/>
  <c r="I94" i="45"/>
  <c r="F94" i="45"/>
  <c r="E94" i="45"/>
  <c r="J93" i="45"/>
  <c r="I93" i="45"/>
  <c r="F93" i="45"/>
  <c r="E93" i="45"/>
  <c r="J92" i="45"/>
  <c r="I92" i="45"/>
  <c r="F92" i="45"/>
  <c r="E92" i="45"/>
  <c r="N91" i="45"/>
  <c r="M91" i="45"/>
  <c r="J91" i="45"/>
  <c r="I91" i="45"/>
  <c r="F91" i="45"/>
  <c r="E91" i="45"/>
  <c r="J90" i="45"/>
  <c r="I90" i="45"/>
  <c r="F90" i="45"/>
  <c r="E90" i="45"/>
  <c r="J89" i="45"/>
  <c r="I89" i="45"/>
  <c r="F89" i="45"/>
  <c r="E89" i="45"/>
  <c r="J88" i="45"/>
  <c r="I88" i="45"/>
  <c r="F88" i="45"/>
  <c r="E88" i="45"/>
  <c r="J87" i="45"/>
  <c r="I87" i="45"/>
  <c r="F87" i="45"/>
  <c r="E87" i="45"/>
  <c r="N86" i="45"/>
  <c r="M86" i="45"/>
  <c r="J86" i="45"/>
  <c r="I86" i="45"/>
  <c r="F86" i="45"/>
  <c r="E86" i="45"/>
  <c r="J85" i="45"/>
  <c r="I85" i="45"/>
  <c r="F85" i="45"/>
  <c r="E85" i="45"/>
  <c r="N84" i="45"/>
  <c r="J84" i="45"/>
  <c r="I84" i="45"/>
  <c r="F84" i="45"/>
  <c r="E84" i="45"/>
  <c r="N83" i="45"/>
  <c r="M83" i="45"/>
  <c r="J83" i="45"/>
  <c r="I83" i="45"/>
  <c r="F83" i="45"/>
  <c r="E83" i="45"/>
  <c r="N82" i="45"/>
  <c r="M82" i="45"/>
  <c r="J82" i="45"/>
  <c r="I82" i="45"/>
  <c r="F82" i="45"/>
  <c r="E82" i="45"/>
  <c r="J81" i="45"/>
  <c r="I81" i="45"/>
  <c r="F81" i="45"/>
  <c r="E81" i="45"/>
  <c r="J80" i="45"/>
  <c r="I80" i="45"/>
  <c r="F80" i="45"/>
  <c r="E80" i="45"/>
  <c r="J79" i="45"/>
  <c r="I79" i="45"/>
  <c r="F79" i="45"/>
  <c r="E79" i="45"/>
  <c r="J78" i="45"/>
  <c r="I78" i="45"/>
  <c r="F78" i="45"/>
  <c r="E78" i="45"/>
  <c r="N77" i="45"/>
  <c r="M77" i="45"/>
  <c r="J77" i="45"/>
  <c r="I77" i="45"/>
  <c r="F77" i="45"/>
  <c r="E77" i="45"/>
  <c r="J76" i="45"/>
  <c r="I76" i="45"/>
  <c r="F76" i="45"/>
  <c r="E76" i="45"/>
  <c r="J75" i="45"/>
  <c r="I75" i="45"/>
  <c r="F75" i="45"/>
  <c r="E75" i="45"/>
  <c r="J74" i="45"/>
  <c r="I74" i="45"/>
  <c r="F74" i="45"/>
  <c r="E74" i="45"/>
  <c r="N73" i="45"/>
  <c r="M73" i="45"/>
  <c r="J73" i="45"/>
  <c r="I73" i="45"/>
  <c r="F73" i="45"/>
  <c r="E73" i="45"/>
  <c r="J72" i="45"/>
  <c r="I72" i="45"/>
  <c r="F72" i="45"/>
  <c r="E72" i="45"/>
  <c r="J71" i="45"/>
  <c r="I71" i="45"/>
  <c r="F71" i="45"/>
  <c r="E71" i="45"/>
  <c r="J70" i="45"/>
  <c r="I70" i="45"/>
  <c r="F70" i="45"/>
  <c r="E70" i="45"/>
  <c r="J69" i="45"/>
  <c r="I69" i="45"/>
  <c r="F69" i="45"/>
  <c r="E69" i="45"/>
  <c r="J68" i="45"/>
  <c r="I68" i="45"/>
  <c r="F68" i="45"/>
  <c r="E68" i="45"/>
  <c r="J67" i="45"/>
  <c r="I67" i="45"/>
  <c r="F67" i="45"/>
  <c r="E67" i="45"/>
  <c r="N66" i="45"/>
  <c r="M66" i="45"/>
  <c r="J66" i="45"/>
  <c r="I66" i="45"/>
  <c r="F66" i="45"/>
  <c r="E66" i="45"/>
  <c r="J65" i="45"/>
  <c r="I65" i="45"/>
  <c r="F65" i="45"/>
  <c r="E65" i="45"/>
  <c r="N64" i="45"/>
  <c r="M64" i="45"/>
  <c r="J64" i="45"/>
  <c r="I64" i="45"/>
  <c r="F64" i="45"/>
  <c r="E64" i="45"/>
  <c r="J63" i="45"/>
  <c r="I63" i="45"/>
  <c r="F63" i="45"/>
  <c r="E63" i="45"/>
  <c r="N62" i="45"/>
  <c r="M62" i="45"/>
  <c r="J62" i="45"/>
  <c r="I62" i="45"/>
  <c r="F62" i="45"/>
  <c r="E62" i="45"/>
  <c r="J61" i="45"/>
  <c r="I61" i="45"/>
  <c r="F61" i="45"/>
  <c r="E61" i="45"/>
  <c r="J60" i="45"/>
  <c r="I60" i="45"/>
  <c r="F60" i="45"/>
  <c r="E60" i="45"/>
  <c r="J59" i="45"/>
  <c r="I59" i="45"/>
  <c r="F59" i="45"/>
  <c r="E59" i="45"/>
  <c r="J58" i="45"/>
  <c r="I58" i="45"/>
  <c r="F58" i="45"/>
  <c r="E58" i="45"/>
  <c r="J57" i="45"/>
  <c r="I57" i="45"/>
  <c r="F57" i="45"/>
  <c r="E57" i="45"/>
  <c r="J56" i="45"/>
  <c r="I56" i="45"/>
  <c r="F56" i="45"/>
  <c r="E56" i="45"/>
  <c r="J55" i="45"/>
  <c r="I55" i="45"/>
  <c r="F55" i="45"/>
  <c r="E55" i="45"/>
  <c r="J54" i="45"/>
  <c r="I54" i="45"/>
  <c r="F54" i="45"/>
  <c r="E54" i="45"/>
  <c r="N53" i="45"/>
  <c r="M53" i="45"/>
  <c r="J53" i="45"/>
  <c r="I53" i="45"/>
  <c r="F53" i="45"/>
  <c r="E53" i="45"/>
  <c r="J52" i="45"/>
  <c r="I52" i="45"/>
  <c r="F52" i="45"/>
  <c r="E52" i="45"/>
  <c r="N51" i="45"/>
  <c r="M51" i="45"/>
  <c r="J51" i="45"/>
  <c r="I51" i="45"/>
  <c r="F51" i="45"/>
  <c r="E51" i="45"/>
  <c r="N50" i="45"/>
  <c r="M50" i="45"/>
  <c r="J50" i="45"/>
  <c r="I50" i="45"/>
  <c r="F50" i="45"/>
  <c r="E50" i="45"/>
  <c r="N49" i="45"/>
  <c r="M49" i="45"/>
  <c r="J49" i="45"/>
  <c r="I49" i="45"/>
  <c r="F49" i="45"/>
  <c r="E49" i="45"/>
  <c r="J48" i="45"/>
  <c r="I48" i="45"/>
  <c r="F48" i="45"/>
  <c r="E48" i="45"/>
  <c r="J47" i="45"/>
  <c r="I47" i="45"/>
  <c r="F47" i="45"/>
  <c r="E47" i="45"/>
  <c r="J46" i="45"/>
  <c r="I46" i="45"/>
  <c r="F46" i="45"/>
  <c r="E46" i="45"/>
  <c r="N45" i="45"/>
  <c r="M45" i="45"/>
  <c r="J45" i="45"/>
  <c r="I45" i="45"/>
  <c r="F45" i="45"/>
  <c r="E45" i="45"/>
  <c r="J44" i="45"/>
  <c r="I44" i="45"/>
  <c r="F44" i="45"/>
  <c r="E44" i="45"/>
  <c r="N43" i="45"/>
  <c r="M43" i="45"/>
  <c r="J43" i="45"/>
  <c r="I43" i="45"/>
  <c r="F43" i="45"/>
  <c r="E43" i="45"/>
  <c r="N42" i="45"/>
  <c r="M42" i="45"/>
  <c r="J42" i="45"/>
  <c r="I42" i="45"/>
  <c r="F42" i="45"/>
  <c r="E42" i="45"/>
  <c r="J41" i="45"/>
  <c r="I41" i="45"/>
  <c r="F41" i="45"/>
  <c r="E41" i="45"/>
  <c r="N40" i="45"/>
  <c r="M40" i="45"/>
  <c r="J40" i="45"/>
  <c r="I40" i="45"/>
  <c r="F40" i="45"/>
  <c r="E40" i="45"/>
  <c r="N39" i="45"/>
  <c r="M39" i="45"/>
  <c r="J39" i="45"/>
  <c r="I39" i="45"/>
  <c r="F39" i="45"/>
  <c r="E39" i="45"/>
  <c r="J38" i="45"/>
  <c r="I38" i="45"/>
  <c r="F38" i="45"/>
  <c r="E38" i="45"/>
  <c r="N37" i="45"/>
  <c r="M37" i="45"/>
  <c r="J37" i="45"/>
  <c r="I37" i="45"/>
  <c r="F37" i="45"/>
  <c r="E37" i="45"/>
  <c r="N36" i="45"/>
  <c r="M36" i="45"/>
  <c r="J36" i="45"/>
  <c r="I36" i="45"/>
  <c r="F36" i="45"/>
  <c r="E36" i="45"/>
  <c r="N35" i="45"/>
  <c r="M35" i="45"/>
  <c r="J35" i="45"/>
  <c r="I35" i="45"/>
  <c r="F35" i="45"/>
  <c r="E35" i="45"/>
  <c r="J34" i="45"/>
  <c r="I34" i="45"/>
  <c r="F34" i="45"/>
  <c r="E34" i="45"/>
  <c r="J33" i="45"/>
  <c r="I33" i="45"/>
  <c r="F33" i="45"/>
  <c r="E33" i="45"/>
  <c r="J32" i="45"/>
  <c r="I32" i="45"/>
  <c r="F32" i="45"/>
  <c r="E32" i="45"/>
  <c r="N31" i="45"/>
  <c r="M31" i="45"/>
  <c r="J31" i="45"/>
  <c r="I31" i="45"/>
  <c r="F31" i="45"/>
  <c r="E31" i="45"/>
  <c r="N30" i="45"/>
  <c r="M30" i="45"/>
  <c r="J30" i="45"/>
  <c r="I30" i="45"/>
  <c r="F30" i="45"/>
  <c r="E30" i="45"/>
  <c r="J29" i="45"/>
  <c r="I29" i="45"/>
  <c r="F29" i="45"/>
  <c r="E29" i="45"/>
  <c r="J28" i="45"/>
  <c r="I28" i="45"/>
  <c r="F28" i="45"/>
  <c r="E28" i="45"/>
  <c r="J27" i="45"/>
  <c r="I27" i="45"/>
  <c r="F27" i="45"/>
  <c r="E27" i="45"/>
  <c r="J26" i="45"/>
  <c r="I26" i="45"/>
  <c r="F26" i="45"/>
  <c r="E26" i="45"/>
  <c r="N25" i="45"/>
  <c r="M25" i="45"/>
  <c r="J25" i="45"/>
  <c r="I25" i="45"/>
  <c r="F25" i="45"/>
  <c r="E25" i="45"/>
  <c r="J24" i="45"/>
  <c r="I24" i="45"/>
  <c r="F24" i="45"/>
  <c r="E24" i="45"/>
  <c r="N23" i="45"/>
  <c r="M23" i="45"/>
  <c r="J23" i="45"/>
  <c r="I23" i="45"/>
  <c r="F23" i="45"/>
  <c r="E23" i="45"/>
  <c r="J22" i="45"/>
  <c r="I22" i="45"/>
  <c r="F22" i="45"/>
  <c r="E22" i="45"/>
  <c r="J21" i="45"/>
  <c r="I21" i="45"/>
  <c r="F21" i="45"/>
  <c r="E21" i="45"/>
  <c r="J20" i="45"/>
  <c r="I20" i="45"/>
  <c r="F20" i="45"/>
  <c r="E20" i="45"/>
  <c r="J19" i="45"/>
  <c r="I19" i="45"/>
  <c r="F19" i="45"/>
  <c r="E19" i="45"/>
  <c r="J18" i="45"/>
  <c r="I18" i="45"/>
  <c r="F18" i="45"/>
  <c r="E18" i="45"/>
  <c r="N17" i="45"/>
  <c r="M17" i="45"/>
  <c r="J17" i="45"/>
  <c r="I17" i="45"/>
  <c r="F17" i="45"/>
  <c r="E17" i="45"/>
  <c r="J16" i="45"/>
  <c r="I16" i="45"/>
  <c r="F16" i="45"/>
  <c r="E16" i="45"/>
  <c r="N15" i="45"/>
  <c r="M15" i="45"/>
  <c r="J15" i="45"/>
  <c r="I15" i="45"/>
  <c r="F15" i="45"/>
  <c r="E15" i="45"/>
  <c r="J14" i="45"/>
  <c r="I14" i="45"/>
  <c r="F14" i="45"/>
  <c r="E14" i="45"/>
  <c r="J13" i="45"/>
  <c r="I13" i="45"/>
  <c r="F13" i="45"/>
  <c r="E13" i="45"/>
  <c r="N12" i="45"/>
  <c r="M12" i="45"/>
  <c r="J12" i="45"/>
  <c r="I12" i="45"/>
  <c r="F12" i="45"/>
  <c r="E12" i="45"/>
  <c r="J11" i="45"/>
  <c r="I11" i="45"/>
  <c r="F11" i="45"/>
  <c r="E11" i="45"/>
  <c r="J10" i="45"/>
  <c r="I10" i="45"/>
  <c r="F10" i="45"/>
  <c r="E10" i="45"/>
  <c r="J9" i="45"/>
  <c r="I9" i="45"/>
  <c r="F9" i="45"/>
  <c r="E9" i="45"/>
  <c r="N8" i="45"/>
  <c r="M8" i="45"/>
  <c r="J8" i="45"/>
  <c r="I8" i="45"/>
  <c r="F8" i="45"/>
  <c r="E8" i="45"/>
  <c r="N7" i="45"/>
  <c r="M7" i="45"/>
  <c r="J7" i="45"/>
  <c r="I7" i="45"/>
  <c r="F7" i="45"/>
  <c r="E7" i="45"/>
  <c r="N6" i="45"/>
  <c r="M6" i="45"/>
  <c r="J6" i="45"/>
  <c r="I6" i="45"/>
  <c r="F6" i="45"/>
  <c r="E6" i="45"/>
  <c r="N5" i="45"/>
  <c r="M5" i="45"/>
  <c r="J5" i="45"/>
  <c r="I5" i="45"/>
  <c r="F5" i="45"/>
  <c r="E5" i="45"/>
  <c r="J95" i="44"/>
  <c r="I95" i="44"/>
  <c r="F95" i="44"/>
  <c r="E95" i="44"/>
  <c r="J94" i="44"/>
  <c r="I94" i="44"/>
  <c r="F94" i="44"/>
  <c r="E94" i="44"/>
  <c r="J93" i="44"/>
  <c r="I93" i="44"/>
  <c r="F93" i="44"/>
  <c r="E93" i="44"/>
  <c r="J92" i="44"/>
  <c r="I92" i="44"/>
  <c r="F92" i="44"/>
  <c r="E92" i="44"/>
  <c r="J91" i="44"/>
  <c r="I91" i="44"/>
  <c r="F91" i="44"/>
  <c r="E91" i="44"/>
  <c r="J90" i="44"/>
  <c r="I90" i="44"/>
  <c r="F90" i="44"/>
  <c r="E90" i="44"/>
  <c r="J89" i="44"/>
  <c r="I89" i="44"/>
  <c r="F89" i="44"/>
  <c r="E89" i="44"/>
  <c r="J88" i="44"/>
  <c r="I88" i="44"/>
  <c r="F88" i="44"/>
  <c r="E88" i="44"/>
  <c r="J87" i="44"/>
  <c r="I87" i="44"/>
  <c r="F87" i="44"/>
  <c r="E87" i="44"/>
  <c r="J86" i="44"/>
  <c r="I86" i="44"/>
  <c r="F86" i="44"/>
  <c r="E86" i="44"/>
  <c r="J85" i="44"/>
  <c r="I85" i="44"/>
  <c r="F85" i="44"/>
  <c r="E85" i="44"/>
  <c r="J84" i="44"/>
  <c r="I84" i="44"/>
  <c r="F84" i="44"/>
  <c r="E84" i="44"/>
  <c r="J83" i="44"/>
  <c r="I83" i="44"/>
  <c r="F83" i="44"/>
  <c r="E83" i="44"/>
  <c r="J82" i="44"/>
  <c r="I82" i="44"/>
  <c r="F82" i="44"/>
  <c r="E82" i="44"/>
  <c r="J81" i="44"/>
  <c r="I81" i="44"/>
  <c r="F81" i="44"/>
  <c r="E81" i="44"/>
  <c r="J80" i="44"/>
  <c r="I80" i="44"/>
  <c r="F80" i="44"/>
  <c r="E80" i="44"/>
  <c r="J79" i="44"/>
  <c r="I79" i="44"/>
  <c r="F79" i="44"/>
  <c r="E79" i="44"/>
  <c r="J78" i="44"/>
  <c r="I78" i="44"/>
  <c r="F78" i="44"/>
  <c r="E78" i="44"/>
  <c r="J77" i="44"/>
  <c r="I77" i="44"/>
  <c r="F77" i="44"/>
  <c r="E77" i="44"/>
  <c r="J76" i="44"/>
  <c r="I76" i="44"/>
  <c r="F76" i="44"/>
  <c r="E76" i="44"/>
  <c r="J75" i="44"/>
  <c r="I75" i="44"/>
  <c r="F75" i="44"/>
  <c r="E75" i="44"/>
  <c r="J74" i="44"/>
  <c r="I74" i="44"/>
  <c r="F74" i="44"/>
  <c r="E74" i="44"/>
  <c r="J73" i="44"/>
  <c r="I73" i="44"/>
  <c r="F73" i="44"/>
  <c r="E73" i="44"/>
  <c r="J72" i="44"/>
  <c r="I72" i="44"/>
  <c r="F72" i="44"/>
  <c r="E72" i="44"/>
  <c r="J71" i="44"/>
  <c r="I71" i="44"/>
  <c r="F71" i="44"/>
  <c r="E71" i="44"/>
  <c r="J70" i="44"/>
  <c r="I70" i="44"/>
  <c r="F70" i="44"/>
  <c r="E70" i="44"/>
  <c r="J69" i="44"/>
  <c r="I69" i="44"/>
  <c r="F69" i="44"/>
  <c r="E69" i="44"/>
  <c r="J68" i="44"/>
  <c r="I68" i="44"/>
  <c r="F68" i="44"/>
  <c r="E68" i="44"/>
  <c r="J67" i="44"/>
  <c r="I67" i="44"/>
  <c r="F67" i="44"/>
  <c r="E67" i="44"/>
  <c r="J66" i="44"/>
  <c r="I66" i="44"/>
  <c r="F66" i="44"/>
  <c r="E66" i="44"/>
  <c r="J65" i="44"/>
  <c r="I65" i="44"/>
  <c r="F65" i="44"/>
  <c r="E65" i="44"/>
  <c r="J64" i="44"/>
  <c r="I64" i="44"/>
  <c r="F64" i="44"/>
  <c r="E64" i="44"/>
  <c r="J63" i="44"/>
  <c r="I63" i="44"/>
  <c r="F63" i="44"/>
  <c r="E63" i="44"/>
  <c r="J62" i="44"/>
  <c r="I62" i="44"/>
  <c r="F62" i="44"/>
  <c r="E62" i="44"/>
  <c r="J61" i="44"/>
  <c r="I61" i="44"/>
  <c r="F61" i="44"/>
  <c r="E61" i="44"/>
  <c r="J60" i="44"/>
  <c r="I60" i="44"/>
  <c r="F60" i="44"/>
  <c r="E60" i="44"/>
  <c r="J59" i="44"/>
  <c r="I59" i="44"/>
  <c r="F59" i="44"/>
  <c r="E59" i="44"/>
  <c r="J58" i="44"/>
  <c r="I58" i="44"/>
  <c r="F58" i="44"/>
  <c r="E58" i="44"/>
  <c r="J57" i="44"/>
  <c r="I57" i="44"/>
  <c r="F57" i="44"/>
  <c r="E57" i="44"/>
  <c r="J56" i="44"/>
  <c r="I56" i="44"/>
  <c r="F56" i="44"/>
  <c r="E56" i="44"/>
  <c r="J55" i="44"/>
  <c r="I55" i="44"/>
  <c r="F55" i="44"/>
  <c r="E55" i="44"/>
  <c r="J54" i="44"/>
  <c r="I54" i="44"/>
  <c r="F54" i="44"/>
  <c r="E54" i="44"/>
  <c r="J53" i="44"/>
  <c r="I53" i="44"/>
  <c r="F53" i="44"/>
  <c r="E53" i="44"/>
  <c r="J52" i="44"/>
  <c r="I52" i="44"/>
  <c r="F52" i="44"/>
  <c r="E52" i="44"/>
  <c r="J51" i="44"/>
  <c r="I51" i="44"/>
  <c r="F51" i="44"/>
  <c r="E51" i="44"/>
  <c r="J50" i="44"/>
  <c r="I50" i="44"/>
  <c r="F50" i="44"/>
  <c r="E50" i="44"/>
  <c r="J49" i="44"/>
  <c r="I49" i="44"/>
  <c r="F49" i="44"/>
  <c r="E49" i="44"/>
  <c r="J48" i="44"/>
  <c r="I48" i="44"/>
  <c r="F48" i="44"/>
  <c r="E48" i="44"/>
  <c r="J47" i="44"/>
  <c r="I47" i="44"/>
  <c r="F47" i="44"/>
  <c r="E47" i="44"/>
  <c r="J46" i="44"/>
  <c r="I46" i="44"/>
  <c r="F46" i="44"/>
  <c r="E46" i="44"/>
  <c r="J45" i="44"/>
  <c r="I45" i="44"/>
  <c r="F45" i="44"/>
  <c r="E45" i="44"/>
  <c r="J44" i="44"/>
  <c r="I44" i="44"/>
  <c r="F44" i="44"/>
  <c r="E44" i="44"/>
  <c r="J43" i="44"/>
  <c r="I43" i="44"/>
  <c r="F43" i="44"/>
  <c r="E43" i="44"/>
  <c r="J42" i="44"/>
  <c r="I42" i="44"/>
  <c r="F42" i="44"/>
  <c r="E42" i="44"/>
  <c r="J41" i="44"/>
  <c r="I41" i="44"/>
  <c r="F41" i="44"/>
  <c r="E41" i="44"/>
  <c r="J40" i="44"/>
  <c r="I40" i="44"/>
  <c r="F40" i="44"/>
  <c r="E40" i="44"/>
  <c r="J39" i="44"/>
  <c r="I39" i="44"/>
  <c r="F39" i="44"/>
  <c r="E39" i="44"/>
  <c r="J38" i="44"/>
  <c r="I38" i="44"/>
  <c r="F38" i="44"/>
  <c r="E38" i="44"/>
  <c r="J37" i="44"/>
  <c r="I37" i="44"/>
  <c r="F37" i="44"/>
  <c r="E37" i="44"/>
  <c r="J36" i="44"/>
  <c r="I36" i="44"/>
  <c r="F36" i="44"/>
  <c r="E36" i="44"/>
  <c r="J35" i="44"/>
  <c r="I35" i="44"/>
  <c r="F35" i="44"/>
  <c r="E35" i="44"/>
  <c r="J34" i="44"/>
  <c r="I34" i="44"/>
  <c r="F34" i="44"/>
  <c r="E34" i="44"/>
  <c r="J33" i="44"/>
  <c r="I33" i="44"/>
  <c r="F33" i="44"/>
  <c r="E33" i="44"/>
  <c r="J32" i="44"/>
  <c r="I32" i="44"/>
  <c r="F32" i="44"/>
  <c r="E32" i="44"/>
  <c r="J31" i="44"/>
  <c r="I31" i="44"/>
  <c r="F31" i="44"/>
  <c r="E31" i="44"/>
  <c r="J30" i="44"/>
  <c r="I30" i="44"/>
  <c r="F30" i="44"/>
  <c r="E30" i="44"/>
  <c r="J29" i="44"/>
  <c r="I29" i="44"/>
  <c r="F29" i="44"/>
  <c r="E29" i="44"/>
  <c r="J28" i="44"/>
  <c r="I28" i="44"/>
  <c r="F28" i="44"/>
  <c r="E28" i="44"/>
  <c r="J27" i="44"/>
  <c r="I27" i="44"/>
  <c r="F27" i="44"/>
  <c r="E27" i="44"/>
  <c r="J26" i="44"/>
  <c r="I26" i="44"/>
  <c r="F26" i="44"/>
  <c r="E26" i="44"/>
  <c r="J25" i="44"/>
  <c r="I25" i="44"/>
  <c r="F25" i="44"/>
  <c r="E25" i="44"/>
  <c r="J24" i="44"/>
  <c r="I24" i="44"/>
  <c r="F24" i="44"/>
  <c r="E24" i="44"/>
  <c r="J23" i="44"/>
  <c r="I23" i="44"/>
  <c r="F23" i="44"/>
  <c r="E23" i="44"/>
  <c r="J22" i="44"/>
  <c r="I22" i="44"/>
  <c r="F22" i="44"/>
  <c r="E22" i="44"/>
  <c r="J21" i="44"/>
  <c r="I21" i="44"/>
  <c r="F21" i="44"/>
  <c r="E21" i="44"/>
  <c r="J20" i="44"/>
  <c r="I20" i="44"/>
  <c r="F20" i="44"/>
  <c r="E20" i="44"/>
  <c r="J19" i="44"/>
  <c r="I19" i="44"/>
  <c r="F19" i="44"/>
  <c r="E19" i="44"/>
  <c r="J18" i="44"/>
  <c r="I18" i="44"/>
  <c r="F18" i="44"/>
  <c r="E18" i="44"/>
  <c r="J17" i="44"/>
  <c r="I17" i="44"/>
  <c r="F17" i="44"/>
  <c r="E17" i="44"/>
  <c r="J16" i="44"/>
  <c r="I16" i="44"/>
  <c r="F16" i="44"/>
  <c r="E16" i="44"/>
  <c r="J15" i="44"/>
  <c r="I15" i="44"/>
  <c r="F15" i="44"/>
  <c r="E15" i="44"/>
  <c r="J14" i="44"/>
  <c r="I14" i="44"/>
  <c r="F14" i="44"/>
  <c r="E14" i="44"/>
  <c r="J13" i="44"/>
  <c r="I13" i="44"/>
  <c r="F13" i="44"/>
  <c r="E13" i="44"/>
  <c r="J12" i="44"/>
  <c r="I12" i="44"/>
  <c r="F12" i="44"/>
  <c r="E12" i="44"/>
  <c r="J11" i="44"/>
  <c r="I11" i="44"/>
  <c r="F11" i="44"/>
  <c r="E11" i="44"/>
  <c r="J10" i="44"/>
  <c r="I10" i="44"/>
  <c r="F10" i="44"/>
  <c r="E10" i="44"/>
  <c r="J9" i="44"/>
  <c r="I9" i="44"/>
  <c r="F9" i="44"/>
  <c r="E9" i="44"/>
  <c r="J8" i="44"/>
  <c r="I8" i="44"/>
  <c r="F8" i="44"/>
  <c r="E8" i="44"/>
  <c r="J7" i="44"/>
  <c r="I7" i="44"/>
  <c r="F7" i="44"/>
  <c r="E7" i="44"/>
  <c r="J6" i="44"/>
  <c r="I6" i="44"/>
  <c r="F6" i="44"/>
  <c r="E6" i="44"/>
  <c r="J5" i="44"/>
  <c r="I5" i="44"/>
  <c r="F5" i="44"/>
  <c r="E5" i="44"/>
  <c r="Q8" i="25"/>
  <c r="J45" i="25"/>
  <c r="G45" i="25"/>
  <c r="D45" i="25"/>
  <c r="S45" i="25"/>
  <c r="P45" i="25"/>
  <c r="M45" i="25"/>
  <c r="S44" i="25"/>
  <c r="P44" i="25"/>
  <c r="S43" i="25"/>
  <c r="P43" i="25"/>
  <c r="M43" i="25"/>
  <c r="S42" i="25"/>
  <c r="P42" i="25"/>
  <c r="M42" i="25"/>
  <c r="S41" i="25"/>
  <c r="P41" i="25"/>
  <c r="M41" i="25"/>
  <c r="S40" i="25"/>
  <c r="P40" i="25"/>
  <c r="M40" i="25"/>
  <c r="S39" i="25"/>
  <c r="P39" i="25"/>
  <c r="M39" i="25"/>
  <c r="S38" i="25"/>
  <c r="P38" i="25"/>
  <c r="M38" i="25"/>
  <c r="R37" i="25"/>
  <c r="Q37" i="25"/>
  <c r="O37" i="25"/>
  <c r="N37" i="25"/>
  <c r="L37" i="25"/>
  <c r="K37" i="25"/>
  <c r="S36" i="25"/>
  <c r="P36" i="25"/>
  <c r="M36" i="25"/>
  <c r="S35" i="25"/>
  <c r="P35" i="25"/>
  <c r="M35" i="25"/>
  <c r="S34" i="25"/>
  <c r="P34" i="25"/>
  <c r="M34" i="25"/>
  <c r="S33" i="25"/>
  <c r="P33" i="25"/>
  <c r="M33" i="25"/>
  <c r="S32" i="25"/>
  <c r="P32" i="25"/>
  <c r="M32" i="25"/>
  <c r="S31" i="25"/>
  <c r="P31" i="25"/>
  <c r="M31" i="25"/>
  <c r="S30" i="25"/>
  <c r="P30" i="25"/>
  <c r="M30" i="25"/>
  <c r="S29" i="25"/>
  <c r="P29" i="25"/>
  <c r="M29" i="25"/>
  <c r="S28" i="25"/>
  <c r="P28" i="25"/>
  <c r="M28" i="25"/>
  <c r="S27" i="25"/>
  <c r="P27" i="25"/>
  <c r="M27" i="25"/>
  <c r="S26" i="25"/>
  <c r="P26" i="25"/>
  <c r="M26" i="25"/>
  <c r="R25" i="25"/>
  <c r="Q25" i="25"/>
  <c r="O25" i="25"/>
  <c r="N25" i="25"/>
  <c r="L25" i="25"/>
  <c r="K25" i="25"/>
  <c r="S24" i="25"/>
  <c r="P24" i="25"/>
  <c r="M24" i="25"/>
  <c r="R23" i="25"/>
  <c r="Q23" i="25"/>
  <c r="O23" i="25"/>
  <c r="N23" i="25"/>
  <c r="L23" i="25"/>
  <c r="K23" i="25"/>
  <c r="S22" i="25"/>
  <c r="P22" i="25"/>
  <c r="M22" i="25"/>
  <c r="R21" i="25"/>
  <c r="Q21" i="25"/>
  <c r="O21" i="25"/>
  <c r="N21" i="25"/>
  <c r="L21" i="25"/>
  <c r="K21" i="25"/>
  <c r="S20" i="25"/>
  <c r="P20" i="25"/>
  <c r="M20" i="25"/>
  <c r="S18" i="25"/>
  <c r="P18" i="25"/>
  <c r="M18" i="25"/>
  <c r="S17" i="25"/>
  <c r="P17" i="25"/>
  <c r="M17" i="25"/>
  <c r="S16" i="25"/>
  <c r="P16" i="25"/>
  <c r="M16" i="25"/>
  <c r="S15" i="25"/>
  <c r="P15" i="25"/>
  <c r="M15" i="25"/>
  <c r="R14" i="25"/>
  <c r="Q14" i="25"/>
  <c r="O14" i="25"/>
  <c r="N14" i="25"/>
  <c r="L14" i="25"/>
  <c r="K14" i="25"/>
  <c r="S13" i="25"/>
  <c r="P13" i="25"/>
  <c r="M13" i="25"/>
  <c r="R12" i="25"/>
  <c r="Q12" i="25"/>
  <c r="O12" i="25"/>
  <c r="N12" i="25"/>
  <c r="L12" i="25"/>
  <c r="K12" i="25"/>
  <c r="S11" i="25"/>
  <c r="P11" i="25"/>
  <c r="M11" i="25"/>
  <c r="R10" i="25"/>
  <c r="Q10" i="25"/>
  <c r="O10" i="25"/>
  <c r="N10" i="25"/>
  <c r="L10" i="25"/>
  <c r="K10" i="25"/>
  <c r="S9" i="25"/>
  <c r="P9" i="25"/>
  <c r="M9" i="25"/>
  <c r="R8" i="25"/>
  <c r="O8" i="25"/>
  <c r="N8" i="25"/>
  <c r="L8" i="25"/>
  <c r="K8" i="25"/>
  <c r="S7" i="25"/>
  <c r="P7" i="25"/>
  <c r="M7" i="25"/>
  <c r="S6" i="25"/>
  <c r="P6" i="25"/>
  <c r="M6" i="25"/>
  <c r="S5" i="25"/>
  <c r="P5" i="25"/>
  <c r="M5" i="25"/>
  <c r="AW8" i="21"/>
  <c r="AV8" i="21"/>
  <c r="AX8" i="21"/>
  <c r="AY96" i="21"/>
  <c r="AX96" i="21"/>
  <c r="AV96" i="21"/>
  <c r="AX94" i="21"/>
  <c r="AW94" i="21"/>
  <c r="AV94" i="21"/>
  <c r="AY93" i="21"/>
  <c r="AX93" i="21"/>
  <c r="AV93" i="21"/>
  <c r="AU91" i="21"/>
  <c r="AY88" i="21"/>
  <c r="AX88" i="21"/>
  <c r="AW88" i="21"/>
  <c r="AV88" i="21"/>
  <c r="AW87" i="21"/>
  <c r="AV87" i="21"/>
  <c r="AY86" i="21"/>
  <c r="AX86" i="21"/>
  <c r="AV86" i="21"/>
  <c r="AY85" i="21"/>
  <c r="AX85" i="21"/>
  <c r="AW85" i="21"/>
  <c r="AV85" i="21"/>
  <c r="AY84" i="21"/>
  <c r="AX84" i="21"/>
  <c r="AW84" i="21"/>
  <c r="AV84" i="21"/>
  <c r="AY83" i="21"/>
  <c r="AX83" i="21"/>
  <c r="AW83" i="21"/>
  <c r="AV83" i="21"/>
  <c r="AY81" i="21"/>
  <c r="AX81" i="21"/>
  <c r="AW81" i="21"/>
  <c r="AV81" i="21"/>
  <c r="AU78" i="21"/>
  <c r="AY78" i="21" s="1"/>
  <c r="AU73" i="21"/>
  <c r="AY70" i="21"/>
  <c r="AX70" i="21"/>
  <c r="AV70" i="21"/>
  <c r="AW69" i="21"/>
  <c r="AV69" i="21"/>
  <c r="AY68" i="21"/>
  <c r="AX68" i="21"/>
  <c r="AW68" i="21"/>
  <c r="AV68" i="21"/>
  <c r="AY67" i="21"/>
  <c r="AX67" i="21"/>
  <c r="AW67" i="21"/>
  <c r="AV67" i="21"/>
  <c r="AX65" i="21"/>
  <c r="AV65" i="21"/>
  <c r="AW64" i="21"/>
  <c r="AV64" i="21"/>
  <c r="AY62" i="21"/>
  <c r="AX62" i="21"/>
  <c r="AW62" i="21"/>
  <c r="AV62" i="21"/>
  <c r="AU58" i="21"/>
  <c r="BD58" i="21" s="1"/>
  <c r="AY51" i="21"/>
  <c r="AX51" i="21"/>
  <c r="AV51" i="21"/>
  <c r="AU50" i="21"/>
  <c r="AV50" i="21" s="1"/>
  <c r="AY47" i="21"/>
  <c r="AX47" i="21"/>
  <c r="AW47" i="21"/>
  <c r="AV47" i="21"/>
  <c r="AW45" i="21"/>
  <c r="AV45" i="21"/>
  <c r="AY44" i="21"/>
  <c r="AX44" i="21"/>
  <c r="AW44" i="21"/>
  <c r="AV44" i="21"/>
  <c r="AY43" i="21"/>
  <c r="AX43" i="21"/>
  <c r="AW43" i="21"/>
  <c r="AV43" i="21"/>
  <c r="AU41" i="21"/>
  <c r="AY39" i="21"/>
  <c r="AX39" i="21"/>
  <c r="AW39" i="21"/>
  <c r="AV39" i="21"/>
  <c r="AY37" i="21"/>
  <c r="AX37" i="21"/>
  <c r="AW37" i="21"/>
  <c r="AV37" i="21"/>
  <c r="AY36" i="21"/>
  <c r="AX36" i="21"/>
  <c r="AV36" i="21"/>
  <c r="AW34" i="21"/>
  <c r="AV34" i="21"/>
  <c r="AY33" i="21"/>
  <c r="AX33" i="21"/>
  <c r="AW33" i="21"/>
  <c r="AV33" i="21"/>
  <c r="AY32" i="21"/>
  <c r="AX32" i="21"/>
  <c r="AW32" i="21"/>
  <c r="AV32" i="21"/>
  <c r="AY31" i="21"/>
  <c r="AX31" i="21"/>
  <c r="AW31" i="21"/>
  <c r="AV31" i="21"/>
  <c r="AU30" i="21"/>
  <c r="BD30" i="21" s="1"/>
  <c r="AW30" i="21"/>
  <c r="AY28" i="21"/>
  <c r="AX28" i="21"/>
  <c r="AW28" i="21"/>
  <c r="AV28" i="21"/>
  <c r="AY22" i="21"/>
  <c r="AX22" i="21"/>
  <c r="AV22" i="21"/>
  <c r="AY17" i="21"/>
  <c r="AX17" i="21"/>
  <c r="AW17" i="21"/>
  <c r="AV17" i="21"/>
  <c r="AW16" i="21"/>
  <c r="AV16" i="21"/>
  <c r="AU11" i="21"/>
  <c r="AY8" i="21"/>
  <c r="AT96" i="21"/>
  <c r="AS96" i="21"/>
  <c r="AQ96" i="21"/>
  <c r="AT94" i="21"/>
  <c r="AS94" i="21"/>
  <c r="AR94" i="21"/>
  <c r="AQ94" i="21"/>
  <c r="AS93" i="21"/>
  <c r="AQ93" i="21"/>
  <c r="AP91" i="21"/>
  <c r="AT88" i="21"/>
  <c r="AS88" i="21"/>
  <c r="AR88" i="21"/>
  <c r="AQ88" i="21"/>
  <c r="AR87" i="21"/>
  <c r="AQ87" i="21"/>
  <c r="AT86" i="21"/>
  <c r="AS86" i="21"/>
  <c r="AQ86" i="21"/>
  <c r="AT85" i="21"/>
  <c r="AS85" i="21"/>
  <c r="AR85" i="21"/>
  <c r="AQ85" i="21"/>
  <c r="AT84" i="21"/>
  <c r="AS84" i="21"/>
  <c r="AR84" i="21"/>
  <c r="AQ84" i="21"/>
  <c r="AT83" i="21"/>
  <c r="AS83" i="21"/>
  <c r="AR83" i="21"/>
  <c r="AQ83" i="21"/>
  <c r="AT81" i="21"/>
  <c r="AS81" i="21"/>
  <c r="AR81" i="21"/>
  <c r="AQ81" i="21"/>
  <c r="AP78" i="21"/>
  <c r="AP73" i="21"/>
  <c r="AT70" i="21"/>
  <c r="AS70" i="21"/>
  <c r="AQ70" i="21"/>
  <c r="AR69" i="21"/>
  <c r="AQ69" i="21"/>
  <c r="AT68" i="21"/>
  <c r="AS68" i="21"/>
  <c r="AR68" i="21"/>
  <c r="AQ68" i="21"/>
  <c r="AT67" i="21"/>
  <c r="AS67" i="21"/>
  <c r="AR67" i="21"/>
  <c r="AQ67" i="21"/>
  <c r="AR64" i="21"/>
  <c r="AQ64" i="21"/>
  <c r="AT62" i="21"/>
  <c r="AS62" i="21"/>
  <c r="AR62" i="21"/>
  <c r="AQ62" i="21"/>
  <c r="AT60" i="21"/>
  <c r="AS60" i="21"/>
  <c r="AP58" i="21"/>
  <c r="AT53" i="21"/>
  <c r="AS53" i="21"/>
  <c r="AT51" i="21"/>
  <c r="AS51" i="21"/>
  <c r="AQ51" i="21"/>
  <c r="AP50" i="21"/>
  <c r="AT47" i="21"/>
  <c r="AS47" i="21"/>
  <c r="AQ47" i="21"/>
  <c r="AR45" i="21"/>
  <c r="AQ45" i="21"/>
  <c r="AT44" i="21"/>
  <c r="AS44" i="21"/>
  <c r="AR44" i="21"/>
  <c r="AQ44" i="21"/>
  <c r="AT43" i="21"/>
  <c r="AS43" i="21"/>
  <c r="AR43" i="21"/>
  <c r="AQ43" i="21"/>
  <c r="AP41" i="21"/>
  <c r="AT39" i="21"/>
  <c r="AS39" i="21"/>
  <c r="AR39" i="21"/>
  <c r="AQ39" i="21"/>
  <c r="AT37" i="21"/>
  <c r="AS37" i="21"/>
  <c r="AR37" i="21"/>
  <c r="AQ37" i="21"/>
  <c r="AT36" i="21"/>
  <c r="AS36" i="21"/>
  <c r="AQ36" i="21"/>
  <c r="AR34" i="21"/>
  <c r="AQ34" i="21"/>
  <c r="AT33" i="21"/>
  <c r="AS33" i="21"/>
  <c r="AR33" i="21"/>
  <c r="AQ33" i="21"/>
  <c r="AT32" i="21"/>
  <c r="AS32" i="21"/>
  <c r="AR32" i="21"/>
  <c r="AQ32" i="21"/>
  <c r="AT31" i="21"/>
  <c r="AS31" i="21"/>
  <c r="AR31" i="21"/>
  <c r="AQ31" i="21"/>
  <c r="AP30" i="21"/>
  <c r="AS30" i="21" s="1"/>
  <c r="AT28" i="21"/>
  <c r="AS28" i="21"/>
  <c r="AR28" i="21"/>
  <c r="AQ28" i="21"/>
  <c r="AT22" i="21"/>
  <c r="AS22" i="21"/>
  <c r="AQ22" i="21"/>
  <c r="AT17" i="21"/>
  <c r="AS17" i="21"/>
  <c r="AR17" i="21"/>
  <c r="AQ17" i="21"/>
  <c r="AR16" i="21"/>
  <c r="AQ16" i="21"/>
  <c r="AP11" i="21"/>
  <c r="AT8" i="21"/>
  <c r="AS8" i="21"/>
  <c r="AR8" i="21"/>
  <c r="AQ8" i="21"/>
  <c r="J13" i="29"/>
  <c r="J8" i="29"/>
  <c r="Q13" i="29"/>
  <c r="Q9" i="29"/>
  <c r="U13" i="29"/>
  <c r="U7" i="29"/>
  <c r="U13" i="30"/>
  <c r="Y13" i="30"/>
  <c r="AC13" i="30"/>
  <c r="N12" i="30"/>
  <c r="N8" i="30"/>
  <c r="AC7" i="30"/>
  <c r="Y12" i="30"/>
  <c r="Y10" i="30"/>
  <c r="Y5" i="30"/>
  <c r="U12" i="30"/>
  <c r="U11" i="30"/>
  <c r="U10" i="30"/>
  <c r="U9" i="30"/>
  <c r="U8" i="30"/>
  <c r="U7" i="30"/>
  <c r="U6" i="30"/>
  <c r="U5" i="30"/>
  <c r="X5" i="30"/>
  <c r="T5" i="30"/>
  <c r="T6" i="30"/>
  <c r="T7" i="30"/>
  <c r="T8" i="30"/>
  <c r="Y7" i="30"/>
  <c r="Y8" i="30"/>
  <c r="Y9" i="30"/>
  <c r="Y11" i="30"/>
  <c r="Y6" i="30"/>
  <c r="AC12" i="30"/>
  <c r="AC10" i="30"/>
  <c r="AC8" i="30"/>
  <c r="AC9" i="30"/>
  <c r="AC6" i="30"/>
  <c r="AC5" i="30"/>
  <c r="AL8" i="21"/>
  <c r="AO96" i="21"/>
  <c r="AN96" i="21"/>
  <c r="AL96" i="21"/>
  <c r="AO94" i="21"/>
  <c r="AN94" i="21"/>
  <c r="AM94" i="21"/>
  <c r="AL94" i="21"/>
  <c r="AO93" i="21"/>
  <c r="AN93" i="21"/>
  <c r="AM93" i="21"/>
  <c r="AL93" i="21"/>
  <c r="AO92" i="21"/>
  <c r="AN92" i="21"/>
  <c r="AL92" i="21"/>
  <c r="AK91" i="21"/>
  <c r="AO88" i="21"/>
  <c r="AN88" i="21"/>
  <c r="AM88" i="21"/>
  <c r="AL88" i="21"/>
  <c r="AM87" i="21"/>
  <c r="AL87" i="21"/>
  <c r="AN86" i="21"/>
  <c r="AL86" i="21"/>
  <c r="AO85" i="21"/>
  <c r="AN85" i="21"/>
  <c r="AM85" i="21"/>
  <c r="AL85" i="21"/>
  <c r="AO84" i="21"/>
  <c r="AN84" i="21"/>
  <c r="AM84" i="21"/>
  <c r="AL84" i="21"/>
  <c r="AO83" i="21"/>
  <c r="AN83" i="21"/>
  <c r="AM83" i="21"/>
  <c r="AL83" i="21"/>
  <c r="AO81" i="21"/>
  <c r="AN81" i="21"/>
  <c r="AM81" i="21"/>
  <c r="AL81" i="21"/>
  <c r="AK78" i="21"/>
  <c r="AK73" i="21"/>
  <c r="AN70" i="21"/>
  <c r="AL70" i="21"/>
  <c r="AM69" i="21"/>
  <c r="AL69" i="21"/>
  <c r="AO68" i="21"/>
  <c r="AN68" i="21"/>
  <c r="AM68" i="21"/>
  <c r="AL68" i="21"/>
  <c r="AO67" i="21"/>
  <c r="AN67" i="21"/>
  <c r="AM67" i="21"/>
  <c r="AL67" i="21"/>
  <c r="AO65" i="21"/>
  <c r="AN65" i="21"/>
  <c r="AL65" i="21"/>
  <c r="AM64" i="21"/>
  <c r="AL64" i="21"/>
  <c r="AO62" i="21"/>
  <c r="AN62" i="21"/>
  <c r="AM62" i="21"/>
  <c r="AL62" i="21"/>
  <c r="AN60" i="21"/>
  <c r="AL60" i="21"/>
  <c r="AK58" i="21"/>
  <c r="AO53" i="21"/>
  <c r="AN53" i="21"/>
  <c r="AL53" i="21"/>
  <c r="AO51" i="21"/>
  <c r="AN51" i="21"/>
  <c r="AL51" i="21"/>
  <c r="AK50" i="21"/>
  <c r="AN47" i="21"/>
  <c r="AL47" i="21"/>
  <c r="AM45" i="21"/>
  <c r="AL45" i="21"/>
  <c r="AO44" i="21"/>
  <c r="AN44" i="21"/>
  <c r="AM44" i="21"/>
  <c r="AL44" i="21"/>
  <c r="AO43" i="21"/>
  <c r="AN43" i="21"/>
  <c r="AM43" i="21"/>
  <c r="AL43" i="21"/>
  <c r="AK41" i="21"/>
  <c r="AN41" i="21" s="1"/>
  <c r="AO39" i="21"/>
  <c r="AN39" i="21"/>
  <c r="AM39" i="21"/>
  <c r="AL39" i="21"/>
  <c r="AO37" i="21"/>
  <c r="AN37" i="21"/>
  <c r="AM37" i="21"/>
  <c r="AL37" i="21"/>
  <c r="AO36" i="21"/>
  <c r="AN36" i="21"/>
  <c r="AL36" i="21"/>
  <c r="AM34" i="21"/>
  <c r="AL34" i="21"/>
  <c r="AO33" i="21"/>
  <c r="AN33" i="21"/>
  <c r="AM33" i="21"/>
  <c r="AL33" i="21"/>
  <c r="AO32" i="21"/>
  <c r="AN32" i="21"/>
  <c r="AM32" i="21"/>
  <c r="AL32" i="21"/>
  <c r="AO31" i="21"/>
  <c r="AN31" i="21"/>
  <c r="AM31" i="21"/>
  <c r="AL31" i="21"/>
  <c r="AK30" i="21"/>
  <c r="AO28" i="21"/>
  <c r="AN28" i="21"/>
  <c r="AM28" i="21"/>
  <c r="AL28" i="21"/>
  <c r="AO22" i="21"/>
  <c r="AN22" i="21"/>
  <c r="AL22" i="21"/>
  <c r="AO17" i="21"/>
  <c r="AN17" i="21"/>
  <c r="AM17" i="21"/>
  <c r="AL17" i="21"/>
  <c r="AM16" i="21"/>
  <c r="AL16" i="21"/>
  <c r="AK11" i="21"/>
  <c r="AO8" i="21"/>
  <c r="AN8" i="21"/>
  <c r="AM8" i="21"/>
  <c r="J87" i="33"/>
  <c r="J86" i="33"/>
  <c r="J85" i="33"/>
  <c r="J84" i="33"/>
  <c r="J83" i="33"/>
  <c r="J82" i="33"/>
  <c r="J81" i="33"/>
  <c r="J80" i="33"/>
  <c r="J79" i="33"/>
  <c r="J78" i="33"/>
  <c r="J77" i="33"/>
  <c r="J76" i="33"/>
  <c r="J75" i="33"/>
  <c r="J74" i="33"/>
  <c r="J73" i="33"/>
  <c r="J72" i="33"/>
  <c r="J71" i="33"/>
  <c r="J70" i="33"/>
  <c r="J69" i="33"/>
  <c r="J68" i="33"/>
  <c r="J67" i="33"/>
  <c r="J66" i="33"/>
  <c r="J65" i="33"/>
  <c r="J64" i="33"/>
  <c r="J63" i="33"/>
  <c r="J62" i="33"/>
  <c r="J61" i="33"/>
  <c r="J60" i="33"/>
  <c r="J59" i="33"/>
  <c r="J58" i="33"/>
  <c r="J57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J9" i="33"/>
  <c r="J8" i="33"/>
  <c r="J7" i="33"/>
  <c r="J6" i="33"/>
  <c r="J5" i="33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  <c r="J6" i="32"/>
  <c r="J5" i="32"/>
  <c r="J4" i="32"/>
  <c r="J86" i="31"/>
  <c r="J4" i="31"/>
  <c r="J85" i="31"/>
  <c r="J84" i="31"/>
  <c r="J83" i="31"/>
  <c r="J82" i="31"/>
  <c r="J81" i="31"/>
  <c r="J80" i="31"/>
  <c r="J79" i="31"/>
  <c r="J78" i="31"/>
  <c r="J77" i="31"/>
  <c r="J76" i="31"/>
  <c r="J75" i="31"/>
  <c r="J74" i="31"/>
  <c r="J73" i="31"/>
  <c r="J72" i="31"/>
  <c r="J71" i="31"/>
  <c r="J70" i="31"/>
  <c r="J69" i="31"/>
  <c r="J68" i="31"/>
  <c r="J67" i="31"/>
  <c r="J66" i="31"/>
  <c r="J65" i="31"/>
  <c r="J64" i="31"/>
  <c r="J63" i="31"/>
  <c r="J62" i="31"/>
  <c r="J61" i="31"/>
  <c r="J60" i="31"/>
  <c r="J59" i="31"/>
  <c r="J58" i="31"/>
  <c r="J57" i="31"/>
  <c r="J56" i="31"/>
  <c r="J55" i="31"/>
  <c r="J54" i="31"/>
  <c r="J53" i="31"/>
  <c r="J52" i="31"/>
  <c r="J51" i="31"/>
  <c r="J50" i="31"/>
  <c r="J49" i="31"/>
  <c r="J48" i="31"/>
  <c r="J47" i="31"/>
  <c r="J46" i="31"/>
  <c r="J45" i="31"/>
  <c r="J44" i="31"/>
  <c r="J43" i="31"/>
  <c r="J42" i="31"/>
  <c r="J41" i="31"/>
  <c r="J40" i="31"/>
  <c r="J39" i="31"/>
  <c r="J38" i="31"/>
  <c r="J37" i="31"/>
  <c r="J36" i="31"/>
  <c r="J35" i="31"/>
  <c r="J34" i="31"/>
  <c r="J33" i="31"/>
  <c r="J32" i="31"/>
  <c r="J31" i="31"/>
  <c r="J30" i="31"/>
  <c r="J29" i="31"/>
  <c r="J28" i="31"/>
  <c r="J27" i="31"/>
  <c r="J26" i="31"/>
  <c r="J25" i="31"/>
  <c r="J24" i="31"/>
  <c r="J23" i="31"/>
  <c r="J22" i="31"/>
  <c r="J21" i="31"/>
  <c r="J20" i="31"/>
  <c r="J19" i="31"/>
  <c r="J18" i="31"/>
  <c r="J17" i="31"/>
  <c r="J16" i="31"/>
  <c r="J15" i="31"/>
  <c r="J14" i="31"/>
  <c r="J13" i="31"/>
  <c r="J12" i="31"/>
  <c r="J11" i="31"/>
  <c r="J10" i="31"/>
  <c r="J9" i="31"/>
  <c r="J8" i="31"/>
  <c r="J7" i="31"/>
  <c r="J6" i="31"/>
  <c r="J5" i="31"/>
  <c r="S48" i="30"/>
  <c r="R48" i="30"/>
  <c r="T48" i="30"/>
  <c r="Q48" i="30"/>
  <c r="S47" i="30"/>
  <c r="R47" i="30"/>
  <c r="T47" i="30" s="1"/>
  <c r="U47" i="30"/>
  <c r="Q47" i="30"/>
  <c r="S46" i="30"/>
  <c r="R46" i="30"/>
  <c r="T46" i="30"/>
  <c r="Q46" i="30"/>
  <c r="S45" i="30"/>
  <c r="R45" i="30"/>
  <c r="U45" i="30"/>
  <c r="Q45" i="30"/>
  <c r="S44" i="30"/>
  <c r="R44" i="30"/>
  <c r="T44" i="30"/>
  <c r="Q44" i="30"/>
  <c r="U44" i="30" s="1"/>
  <c r="S43" i="30"/>
  <c r="R43" i="30"/>
  <c r="Q43" i="30"/>
  <c r="S42" i="30"/>
  <c r="R42" i="30"/>
  <c r="T42" i="30" s="1"/>
  <c r="Q42" i="30"/>
  <c r="S41" i="30"/>
  <c r="R41" i="30"/>
  <c r="Q41" i="30"/>
  <c r="S37" i="30"/>
  <c r="R37" i="30"/>
  <c r="Q37" i="30"/>
  <c r="S36" i="30"/>
  <c r="R36" i="30"/>
  <c r="T36" i="30"/>
  <c r="Q36" i="30"/>
  <c r="S35" i="30"/>
  <c r="R35" i="30"/>
  <c r="Q35" i="30"/>
  <c r="U35" i="30" s="1"/>
  <c r="S34" i="30"/>
  <c r="R34" i="30"/>
  <c r="U34" i="30"/>
  <c r="Q34" i="30"/>
  <c r="S33" i="30"/>
  <c r="R33" i="30"/>
  <c r="Q33" i="30"/>
  <c r="U33" i="30"/>
  <c r="S32" i="30"/>
  <c r="R32" i="30"/>
  <c r="Q32" i="30"/>
  <c r="S31" i="30"/>
  <c r="R31" i="30"/>
  <c r="T31" i="30"/>
  <c r="Q31" i="30"/>
  <c r="S30" i="30"/>
  <c r="R30" i="30"/>
  <c r="Q30" i="30"/>
  <c r="S29" i="30"/>
  <c r="R29" i="30"/>
  <c r="T29" i="30" s="1"/>
  <c r="U29" i="30"/>
  <c r="Q29" i="30"/>
  <c r="S25" i="30"/>
  <c r="R25" i="30"/>
  <c r="T25" i="30"/>
  <c r="Q25" i="30"/>
  <c r="S24" i="30"/>
  <c r="R24" i="30"/>
  <c r="U24" i="30" s="1"/>
  <c r="T24" i="30"/>
  <c r="Q24" i="30"/>
  <c r="S23" i="30"/>
  <c r="R23" i="30"/>
  <c r="T23" i="30"/>
  <c r="Q23" i="30"/>
  <c r="U23" i="30" s="1"/>
  <c r="S22" i="30"/>
  <c r="R22" i="30"/>
  <c r="Q22" i="30"/>
  <c r="S21" i="30"/>
  <c r="R21" i="30"/>
  <c r="T21" i="30" s="1"/>
  <c r="Q21" i="30"/>
  <c r="S20" i="30"/>
  <c r="R20" i="30"/>
  <c r="U20" i="30" s="1"/>
  <c r="Q20" i="30"/>
  <c r="S19" i="30"/>
  <c r="R19" i="30"/>
  <c r="T19" i="30" s="1"/>
  <c r="Q19" i="30"/>
  <c r="S18" i="30"/>
  <c r="R18" i="30"/>
  <c r="T18" i="30"/>
  <c r="Q18" i="30"/>
  <c r="U18" i="30"/>
  <c r="S17" i="30"/>
  <c r="R17" i="30"/>
  <c r="Q17" i="30"/>
  <c r="U17" i="30" s="1"/>
  <c r="AB13" i="30"/>
  <c r="X13" i="30"/>
  <c r="T13" i="30"/>
  <c r="AB12" i="30"/>
  <c r="X12" i="30"/>
  <c r="T12" i="30"/>
  <c r="X11" i="30"/>
  <c r="T11" i="30"/>
  <c r="AB10" i="30"/>
  <c r="X10" i="30"/>
  <c r="T10" i="30"/>
  <c r="AB9" i="30"/>
  <c r="X9" i="30"/>
  <c r="T9" i="30"/>
  <c r="AB8" i="30"/>
  <c r="X8" i="30"/>
  <c r="AB7" i="30"/>
  <c r="X7" i="30"/>
  <c r="AB6" i="30"/>
  <c r="X6" i="30"/>
  <c r="AB5" i="30"/>
  <c r="O37" i="29"/>
  <c r="N37" i="29"/>
  <c r="Q37" i="29"/>
  <c r="M37" i="29"/>
  <c r="O36" i="29"/>
  <c r="P36" i="29" s="1"/>
  <c r="N36" i="29"/>
  <c r="Q36" i="29"/>
  <c r="M36" i="29"/>
  <c r="O35" i="29"/>
  <c r="N35" i="29"/>
  <c r="P35" i="29"/>
  <c r="M35" i="29"/>
  <c r="O34" i="29"/>
  <c r="N34" i="29"/>
  <c r="P34" i="29"/>
  <c r="M34" i="29"/>
  <c r="Q34" i="29" s="1"/>
  <c r="O33" i="29"/>
  <c r="N33" i="29"/>
  <c r="M33" i="29"/>
  <c r="O32" i="29"/>
  <c r="N32" i="29"/>
  <c r="M32" i="29"/>
  <c r="O31" i="29"/>
  <c r="P31" i="29" s="1"/>
  <c r="N31" i="29"/>
  <c r="M31" i="29"/>
  <c r="O30" i="29"/>
  <c r="N30" i="29"/>
  <c r="P30" i="29" s="1"/>
  <c r="M30" i="29"/>
  <c r="Q30" i="29" s="1"/>
  <c r="O29" i="29"/>
  <c r="N29" i="29"/>
  <c r="P29" i="29" s="1"/>
  <c r="M29" i="29"/>
  <c r="O25" i="29"/>
  <c r="N25" i="29"/>
  <c r="Q25" i="29"/>
  <c r="P25" i="29"/>
  <c r="M25" i="29"/>
  <c r="O24" i="29"/>
  <c r="P24" i="29" s="1"/>
  <c r="N24" i="29"/>
  <c r="M24" i="29"/>
  <c r="O23" i="29"/>
  <c r="N23" i="29"/>
  <c r="P23" i="29"/>
  <c r="M23" i="29"/>
  <c r="Q23" i="29"/>
  <c r="O22" i="29"/>
  <c r="N22" i="29"/>
  <c r="Q22" i="29" s="1"/>
  <c r="M22" i="29"/>
  <c r="O21" i="29"/>
  <c r="N21" i="29"/>
  <c r="M21" i="29"/>
  <c r="O20" i="29"/>
  <c r="N20" i="29"/>
  <c r="M20" i="29"/>
  <c r="O19" i="29"/>
  <c r="N19" i="29"/>
  <c r="M19" i="29"/>
  <c r="O18" i="29"/>
  <c r="N18" i="29"/>
  <c r="P18" i="29" s="1"/>
  <c r="M18" i="29"/>
  <c r="Q18" i="29"/>
  <c r="O17" i="29"/>
  <c r="N17" i="29"/>
  <c r="P17" i="29" s="1"/>
  <c r="M17" i="29"/>
  <c r="T13" i="29"/>
  <c r="P13" i="29"/>
  <c r="U12" i="29"/>
  <c r="T12" i="29"/>
  <c r="Q12" i="29"/>
  <c r="P12" i="29"/>
  <c r="U11" i="29"/>
  <c r="T11" i="29"/>
  <c r="Q11" i="29"/>
  <c r="P11" i="29"/>
  <c r="U10" i="29"/>
  <c r="T10" i="29"/>
  <c r="Q10" i="29"/>
  <c r="P10" i="29"/>
  <c r="U9" i="29"/>
  <c r="T9" i="29"/>
  <c r="P9" i="29"/>
  <c r="U8" i="29"/>
  <c r="T8" i="29"/>
  <c r="Q8" i="29"/>
  <c r="P8" i="29"/>
  <c r="T7" i="29"/>
  <c r="Q7" i="29"/>
  <c r="P7" i="29"/>
  <c r="U6" i="29"/>
  <c r="T6" i="29"/>
  <c r="Q6" i="29"/>
  <c r="P6" i="29"/>
  <c r="U5" i="29"/>
  <c r="T5" i="29"/>
  <c r="Q5" i="29"/>
  <c r="P5" i="29"/>
  <c r="F95" i="41"/>
  <c r="E95" i="41"/>
  <c r="J94" i="41"/>
  <c r="I94" i="41"/>
  <c r="F94" i="41"/>
  <c r="E94" i="41"/>
  <c r="J93" i="41"/>
  <c r="I93" i="41"/>
  <c r="F93" i="41"/>
  <c r="E93" i="41"/>
  <c r="J92" i="41"/>
  <c r="I92" i="41"/>
  <c r="F92" i="41"/>
  <c r="E92" i="41"/>
  <c r="N91" i="41"/>
  <c r="M91" i="41"/>
  <c r="J91" i="41"/>
  <c r="I91" i="41"/>
  <c r="F91" i="41"/>
  <c r="E91" i="41"/>
  <c r="J90" i="41"/>
  <c r="I90" i="41"/>
  <c r="F90" i="41"/>
  <c r="E90" i="41"/>
  <c r="J89" i="41"/>
  <c r="I89" i="41"/>
  <c r="F89" i="41"/>
  <c r="E89" i="41"/>
  <c r="J88" i="41"/>
  <c r="I88" i="41"/>
  <c r="F88" i="41"/>
  <c r="E88" i="41"/>
  <c r="J87" i="41"/>
  <c r="I87" i="41"/>
  <c r="F87" i="41"/>
  <c r="E87" i="41"/>
  <c r="N86" i="41"/>
  <c r="M86" i="41"/>
  <c r="J86" i="41"/>
  <c r="I86" i="41"/>
  <c r="F86" i="41"/>
  <c r="E86" i="41"/>
  <c r="J85" i="41"/>
  <c r="I85" i="41"/>
  <c r="F85" i="41"/>
  <c r="E85" i="41"/>
  <c r="J84" i="41"/>
  <c r="I84" i="41"/>
  <c r="F84" i="41"/>
  <c r="E84" i="41"/>
  <c r="N83" i="41"/>
  <c r="M83" i="41"/>
  <c r="J83" i="41"/>
  <c r="I83" i="41"/>
  <c r="F83" i="41"/>
  <c r="E83" i="41"/>
  <c r="N82" i="41"/>
  <c r="M82" i="41"/>
  <c r="J82" i="41"/>
  <c r="I82" i="41"/>
  <c r="F82" i="41"/>
  <c r="E82" i="41"/>
  <c r="J81" i="41"/>
  <c r="I81" i="41"/>
  <c r="F81" i="41"/>
  <c r="E81" i="41"/>
  <c r="J80" i="41"/>
  <c r="I80" i="41"/>
  <c r="F80" i="41"/>
  <c r="E80" i="41"/>
  <c r="J79" i="41"/>
  <c r="I79" i="41"/>
  <c r="F79" i="41"/>
  <c r="E79" i="41"/>
  <c r="J78" i="41"/>
  <c r="I78" i="41"/>
  <c r="F78" i="41"/>
  <c r="E78" i="41"/>
  <c r="N77" i="41"/>
  <c r="M77" i="41"/>
  <c r="J77" i="41"/>
  <c r="I77" i="41"/>
  <c r="F77" i="41"/>
  <c r="E77" i="41"/>
  <c r="J76" i="41"/>
  <c r="I76" i="41"/>
  <c r="F76" i="41"/>
  <c r="E76" i="41"/>
  <c r="J75" i="41"/>
  <c r="I75" i="41"/>
  <c r="F75" i="41"/>
  <c r="E75" i="41"/>
  <c r="J74" i="41"/>
  <c r="I74" i="41"/>
  <c r="F74" i="41"/>
  <c r="E74" i="41"/>
  <c r="N73" i="41"/>
  <c r="M73" i="41"/>
  <c r="J73" i="41"/>
  <c r="I73" i="41"/>
  <c r="F73" i="41"/>
  <c r="E73" i="41"/>
  <c r="J72" i="41"/>
  <c r="I72" i="41"/>
  <c r="F72" i="41"/>
  <c r="E72" i="41"/>
  <c r="J71" i="41"/>
  <c r="I71" i="41"/>
  <c r="F71" i="41"/>
  <c r="E71" i="41"/>
  <c r="J70" i="41"/>
  <c r="I70" i="41"/>
  <c r="F70" i="41"/>
  <c r="E70" i="41"/>
  <c r="J69" i="41"/>
  <c r="I69" i="41"/>
  <c r="F69" i="41"/>
  <c r="E69" i="41"/>
  <c r="J68" i="41"/>
  <c r="I68" i="41"/>
  <c r="F68" i="41"/>
  <c r="E68" i="41"/>
  <c r="J67" i="41"/>
  <c r="I67" i="41"/>
  <c r="F67" i="41"/>
  <c r="E67" i="41"/>
  <c r="N66" i="41"/>
  <c r="M66" i="41"/>
  <c r="J66" i="41"/>
  <c r="I66" i="41"/>
  <c r="F66" i="41"/>
  <c r="E66" i="41"/>
  <c r="J65" i="41"/>
  <c r="I65" i="41"/>
  <c r="F65" i="41"/>
  <c r="E65" i="41"/>
  <c r="N64" i="41"/>
  <c r="M64" i="41"/>
  <c r="J64" i="41"/>
  <c r="I64" i="41"/>
  <c r="F64" i="41"/>
  <c r="E64" i="41"/>
  <c r="J63" i="41"/>
  <c r="I63" i="41"/>
  <c r="F63" i="41"/>
  <c r="E63" i="41"/>
  <c r="N62" i="41"/>
  <c r="M62" i="41"/>
  <c r="J62" i="41"/>
  <c r="I62" i="41"/>
  <c r="F62" i="41"/>
  <c r="E62" i="41"/>
  <c r="J61" i="41"/>
  <c r="I61" i="41"/>
  <c r="F61" i="41"/>
  <c r="E61" i="41"/>
  <c r="J60" i="41"/>
  <c r="I60" i="41"/>
  <c r="F60" i="41"/>
  <c r="E60" i="41"/>
  <c r="J59" i="41"/>
  <c r="I59" i="41"/>
  <c r="F59" i="41"/>
  <c r="E59" i="41"/>
  <c r="J58" i="41"/>
  <c r="I58" i="41"/>
  <c r="F58" i="41"/>
  <c r="E58" i="41"/>
  <c r="J57" i="41"/>
  <c r="I57" i="41"/>
  <c r="F57" i="41"/>
  <c r="E57" i="41"/>
  <c r="J56" i="41"/>
  <c r="I56" i="41"/>
  <c r="F56" i="41"/>
  <c r="E56" i="41"/>
  <c r="J55" i="41"/>
  <c r="I55" i="41"/>
  <c r="F55" i="41"/>
  <c r="E55" i="41"/>
  <c r="J54" i="41"/>
  <c r="I54" i="41"/>
  <c r="F54" i="41"/>
  <c r="E54" i="41"/>
  <c r="N53" i="41"/>
  <c r="M53" i="41"/>
  <c r="J53" i="41"/>
  <c r="I53" i="41"/>
  <c r="F53" i="41"/>
  <c r="E53" i="41"/>
  <c r="J52" i="41"/>
  <c r="I52" i="41"/>
  <c r="F52" i="41"/>
  <c r="E52" i="41"/>
  <c r="N51" i="41"/>
  <c r="M51" i="41"/>
  <c r="J51" i="41"/>
  <c r="I51" i="41"/>
  <c r="F51" i="41"/>
  <c r="E51" i="41"/>
  <c r="J50" i="41"/>
  <c r="I50" i="41"/>
  <c r="F50" i="41"/>
  <c r="E50" i="41"/>
  <c r="N49" i="41"/>
  <c r="M49" i="41"/>
  <c r="J49" i="41"/>
  <c r="I49" i="41"/>
  <c r="F49" i="41"/>
  <c r="E49" i="41"/>
  <c r="J48" i="41"/>
  <c r="I48" i="41"/>
  <c r="F48" i="41"/>
  <c r="E48" i="41"/>
  <c r="J47" i="41"/>
  <c r="I47" i="41"/>
  <c r="F47" i="41"/>
  <c r="E47" i="41"/>
  <c r="J46" i="41"/>
  <c r="I46" i="41"/>
  <c r="F46" i="41"/>
  <c r="E46" i="41"/>
  <c r="N45" i="41"/>
  <c r="M45" i="41"/>
  <c r="J45" i="41"/>
  <c r="I45" i="41"/>
  <c r="F45" i="41"/>
  <c r="E45" i="41"/>
  <c r="J44" i="41"/>
  <c r="I44" i="41"/>
  <c r="F44" i="41"/>
  <c r="E44" i="41"/>
  <c r="N43" i="41"/>
  <c r="M43" i="41"/>
  <c r="J43" i="41"/>
  <c r="I43" i="41"/>
  <c r="F43" i="41"/>
  <c r="E43" i="41"/>
  <c r="N42" i="41"/>
  <c r="M42" i="41"/>
  <c r="J42" i="41"/>
  <c r="I42" i="41"/>
  <c r="F42" i="41"/>
  <c r="E42" i="41"/>
  <c r="J41" i="41"/>
  <c r="I41" i="41"/>
  <c r="F41" i="41"/>
  <c r="E41" i="41"/>
  <c r="N40" i="41"/>
  <c r="M40" i="41"/>
  <c r="J40" i="41"/>
  <c r="I40" i="41"/>
  <c r="F40" i="41"/>
  <c r="E40" i="41"/>
  <c r="J39" i="41"/>
  <c r="I39" i="41"/>
  <c r="F39" i="41"/>
  <c r="E39" i="41"/>
  <c r="J38" i="41"/>
  <c r="I38" i="41"/>
  <c r="F38" i="41"/>
  <c r="E38" i="41"/>
  <c r="J37" i="41"/>
  <c r="I37" i="41"/>
  <c r="F37" i="41"/>
  <c r="E37" i="41"/>
  <c r="N36" i="41"/>
  <c r="M36" i="41"/>
  <c r="J36" i="41"/>
  <c r="I36" i="41"/>
  <c r="F36" i="41"/>
  <c r="E36" i="41"/>
  <c r="N35" i="41"/>
  <c r="M35" i="41"/>
  <c r="J35" i="41"/>
  <c r="I35" i="41"/>
  <c r="F35" i="41"/>
  <c r="E35" i="41"/>
  <c r="J34" i="41"/>
  <c r="I34" i="41"/>
  <c r="F34" i="41"/>
  <c r="E34" i="41"/>
  <c r="J33" i="41"/>
  <c r="I33" i="41"/>
  <c r="F33" i="41"/>
  <c r="E33" i="41"/>
  <c r="J32" i="41"/>
  <c r="I32" i="41"/>
  <c r="F32" i="41"/>
  <c r="E32" i="41"/>
  <c r="N31" i="41"/>
  <c r="M31" i="41"/>
  <c r="J31" i="41"/>
  <c r="I31" i="41"/>
  <c r="F31" i="41"/>
  <c r="E31" i="41"/>
  <c r="N30" i="41"/>
  <c r="M30" i="41"/>
  <c r="J30" i="41"/>
  <c r="I30" i="41"/>
  <c r="F30" i="41"/>
  <c r="E30" i="41"/>
  <c r="J29" i="41"/>
  <c r="I29" i="41"/>
  <c r="F29" i="41"/>
  <c r="E29" i="41"/>
  <c r="J28" i="41"/>
  <c r="I28" i="41"/>
  <c r="F28" i="41"/>
  <c r="E28" i="41"/>
  <c r="J27" i="41"/>
  <c r="I27" i="41"/>
  <c r="F27" i="41"/>
  <c r="E27" i="41"/>
  <c r="J26" i="41"/>
  <c r="I26" i="41"/>
  <c r="F26" i="41"/>
  <c r="E26" i="41"/>
  <c r="N25" i="41"/>
  <c r="M25" i="41"/>
  <c r="J25" i="41"/>
  <c r="I25" i="41"/>
  <c r="F25" i="41"/>
  <c r="E25" i="41"/>
  <c r="J24" i="41"/>
  <c r="I24" i="41"/>
  <c r="F24" i="41"/>
  <c r="E24" i="41"/>
  <c r="N23" i="41"/>
  <c r="M23" i="41"/>
  <c r="J23" i="41"/>
  <c r="I23" i="41"/>
  <c r="F23" i="41"/>
  <c r="E23" i="41"/>
  <c r="J22" i="41"/>
  <c r="I22" i="41"/>
  <c r="F22" i="41"/>
  <c r="E22" i="41"/>
  <c r="J21" i="41"/>
  <c r="I21" i="41"/>
  <c r="F21" i="41"/>
  <c r="E21" i="41"/>
  <c r="J20" i="41"/>
  <c r="I20" i="41"/>
  <c r="F20" i="41"/>
  <c r="E20" i="41"/>
  <c r="J19" i="41"/>
  <c r="I19" i="41"/>
  <c r="F19" i="41"/>
  <c r="E19" i="41"/>
  <c r="J18" i="41"/>
  <c r="I18" i="41"/>
  <c r="F18" i="41"/>
  <c r="E18" i="41"/>
  <c r="N17" i="41"/>
  <c r="M17" i="41"/>
  <c r="J17" i="41"/>
  <c r="I17" i="41"/>
  <c r="F17" i="41"/>
  <c r="E17" i="41"/>
  <c r="J16" i="41"/>
  <c r="I16" i="41"/>
  <c r="F16" i="41"/>
  <c r="E16" i="41"/>
  <c r="N15" i="41"/>
  <c r="M15" i="41"/>
  <c r="J15" i="41"/>
  <c r="I15" i="41"/>
  <c r="F15" i="41"/>
  <c r="E15" i="41"/>
  <c r="J14" i="41"/>
  <c r="I14" i="41"/>
  <c r="F14" i="41"/>
  <c r="E14" i="41"/>
  <c r="J13" i="41"/>
  <c r="I13" i="41"/>
  <c r="F13" i="41"/>
  <c r="E13" i="41"/>
  <c r="N12" i="41"/>
  <c r="M12" i="41"/>
  <c r="J12" i="41"/>
  <c r="I12" i="41"/>
  <c r="F12" i="41"/>
  <c r="E12" i="41"/>
  <c r="J11" i="41"/>
  <c r="I11" i="41"/>
  <c r="F11" i="41"/>
  <c r="E11" i="41"/>
  <c r="J10" i="41"/>
  <c r="I10" i="41"/>
  <c r="F10" i="41"/>
  <c r="E10" i="41"/>
  <c r="J9" i="41"/>
  <c r="I9" i="41"/>
  <c r="F9" i="41"/>
  <c r="E9" i="41"/>
  <c r="N8" i="41"/>
  <c r="M8" i="41"/>
  <c r="J8" i="41"/>
  <c r="I8" i="41"/>
  <c r="F8" i="41"/>
  <c r="E8" i="41"/>
  <c r="N7" i="41"/>
  <c r="M7" i="41"/>
  <c r="J7" i="41"/>
  <c r="I7" i="41"/>
  <c r="F7" i="41"/>
  <c r="E7" i="41"/>
  <c r="N6" i="41"/>
  <c r="M6" i="41"/>
  <c r="J6" i="41"/>
  <c r="I6" i="41"/>
  <c r="F6" i="41"/>
  <c r="E6" i="41"/>
  <c r="N5" i="41"/>
  <c r="M5" i="41"/>
  <c r="J5" i="41"/>
  <c r="I5" i="41"/>
  <c r="F5" i="41"/>
  <c r="E5" i="41"/>
  <c r="J95" i="40"/>
  <c r="I95" i="40"/>
  <c r="F95" i="40"/>
  <c r="E95" i="40"/>
  <c r="J94" i="40"/>
  <c r="I94" i="40"/>
  <c r="F94" i="40"/>
  <c r="E94" i="40"/>
  <c r="J93" i="40"/>
  <c r="I93" i="40"/>
  <c r="F93" i="40"/>
  <c r="E93" i="40"/>
  <c r="J92" i="40"/>
  <c r="I92" i="40"/>
  <c r="F92" i="40"/>
  <c r="E92" i="40"/>
  <c r="J91" i="40"/>
  <c r="I91" i="40"/>
  <c r="F91" i="40"/>
  <c r="E91" i="40"/>
  <c r="J90" i="40"/>
  <c r="I90" i="40"/>
  <c r="F90" i="40"/>
  <c r="E90" i="40"/>
  <c r="J89" i="40"/>
  <c r="I89" i="40"/>
  <c r="F89" i="40"/>
  <c r="E89" i="40"/>
  <c r="J88" i="40"/>
  <c r="I88" i="40"/>
  <c r="F88" i="40"/>
  <c r="E88" i="40"/>
  <c r="J87" i="40"/>
  <c r="I87" i="40"/>
  <c r="F87" i="40"/>
  <c r="E87" i="40"/>
  <c r="J86" i="40"/>
  <c r="I86" i="40"/>
  <c r="F86" i="40"/>
  <c r="E86" i="40"/>
  <c r="J85" i="40"/>
  <c r="I85" i="40"/>
  <c r="F85" i="40"/>
  <c r="E85" i="40"/>
  <c r="J84" i="40"/>
  <c r="I84" i="40"/>
  <c r="F84" i="40"/>
  <c r="E84" i="40"/>
  <c r="J83" i="40"/>
  <c r="I83" i="40"/>
  <c r="F83" i="40"/>
  <c r="E83" i="40"/>
  <c r="J82" i="40"/>
  <c r="I82" i="40"/>
  <c r="F82" i="40"/>
  <c r="E82" i="40"/>
  <c r="J81" i="40"/>
  <c r="I81" i="40"/>
  <c r="F81" i="40"/>
  <c r="E81" i="40"/>
  <c r="J80" i="40"/>
  <c r="I80" i="40"/>
  <c r="F80" i="40"/>
  <c r="E80" i="40"/>
  <c r="J79" i="40"/>
  <c r="I79" i="40"/>
  <c r="F79" i="40"/>
  <c r="E79" i="40"/>
  <c r="J78" i="40"/>
  <c r="I78" i="40"/>
  <c r="F78" i="40"/>
  <c r="E78" i="40"/>
  <c r="J77" i="40"/>
  <c r="I77" i="40"/>
  <c r="F77" i="40"/>
  <c r="E77" i="40"/>
  <c r="J76" i="40"/>
  <c r="I76" i="40"/>
  <c r="F76" i="40"/>
  <c r="E76" i="40"/>
  <c r="J75" i="40"/>
  <c r="I75" i="40"/>
  <c r="F75" i="40"/>
  <c r="E75" i="40"/>
  <c r="J74" i="40"/>
  <c r="I74" i="40"/>
  <c r="F74" i="40"/>
  <c r="E74" i="40"/>
  <c r="J73" i="40"/>
  <c r="I73" i="40"/>
  <c r="F73" i="40"/>
  <c r="E73" i="40"/>
  <c r="J72" i="40"/>
  <c r="I72" i="40"/>
  <c r="F72" i="40"/>
  <c r="E72" i="40"/>
  <c r="J71" i="40"/>
  <c r="I71" i="40"/>
  <c r="F71" i="40"/>
  <c r="E71" i="40"/>
  <c r="J70" i="40"/>
  <c r="I70" i="40"/>
  <c r="F70" i="40"/>
  <c r="E70" i="40"/>
  <c r="J69" i="40"/>
  <c r="I69" i="40"/>
  <c r="F69" i="40"/>
  <c r="E69" i="40"/>
  <c r="J68" i="40"/>
  <c r="I68" i="40"/>
  <c r="F68" i="40"/>
  <c r="E68" i="40"/>
  <c r="J67" i="40"/>
  <c r="I67" i="40"/>
  <c r="F67" i="40"/>
  <c r="E67" i="40"/>
  <c r="J66" i="40"/>
  <c r="I66" i="40"/>
  <c r="F66" i="40"/>
  <c r="E66" i="40"/>
  <c r="J65" i="40"/>
  <c r="I65" i="40"/>
  <c r="F65" i="40"/>
  <c r="E65" i="40"/>
  <c r="J64" i="40"/>
  <c r="I64" i="40"/>
  <c r="F64" i="40"/>
  <c r="E64" i="40"/>
  <c r="J63" i="40"/>
  <c r="I63" i="40"/>
  <c r="F63" i="40"/>
  <c r="E63" i="40"/>
  <c r="J62" i="40"/>
  <c r="I62" i="40"/>
  <c r="F62" i="40"/>
  <c r="E62" i="40"/>
  <c r="J61" i="40"/>
  <c r="I61" i="40"/>
  <c r="F61" i="40"/>
  <c r="E61" i="40"/>
  <c r="J60" i="40"/>
  <c r="I60" i="40"/>
  <c r="F60" i="40"/>
  <c r="E60" i="40"/>
  <c r="J59" i="40"/>
  <c r="I59" i="40"/>
  <c r="F59" i="40"/>
  <c r="E59" i="40"/>
  <c r="J58" i="40"/>
  <c r="I58" i="40"/>
  <c r="F58" i="40"/>
  <c r="E58" i="40"/>
  <c r="J57" i="40"/>
  <c r="I57" i="40"/>
  <c r="F57" i="40"/>
  <c r="E57" i="40"/>
  <c r="J56" i="40"/>
  <c r="I56" i="40"/>
  <c r="F56" i="40"/>
  <c r="E56" i="40"/>
  <c r="J55" i="40"/>
  <c r="I55" i="40"/>
  <c r="F55" i="40"/>
  <c r="E55" i="40"/>
  <c r="J54" i="40"/>
  <c r="I54" i="40"/>
  <c r="F54" i="40"/>
  <c r="E54" i="40"/>
  <c r="J53" i="40"/>
  <c r="I53" i="40"/>
  <c r="F53" i="40"/>
  <c r="E53" i="40"/>
  <c r="J52" i="40"/>
  <c r="I52" i="40"/>
  <c r="F52" i="40"/>
  <c r="E52" i="40"/>
  <c r="J51" i="40"/>
  <c r="I51" i="40"/>
  <c r="F51" i="40"/>
  <c r="E51" i="40"/>
  <c r="J50" i="40"/>
  <c r="I50" i="40"/>
  <c r="F50" i="40"/>
  <c r="E50" i="40"/>
  <c r="J49" i="40"/>
  <c r="I49" i="40"/>
  <c r="F49" i="40"/>
  <c r="E49" i="40"/>
  <c r="J48" i="40"/>
  <c r="I48" i="40"/>
  <c r="F48" i="40"/>
  <c r="E48" i="40"/>
  <c r="J47" i="40"/>
  <c r="I47" i="40"/>
  <c r="F47" i="40"/>
  <c r="E47" i="40"/>
  <c r="J46" i="40"/>
  <c r="I46" i="40"/>
  <c r="F46" i="40"/>
  <c r="E46" i="40"/>
  <c r="J45" i="40"/>
  <c r="I45" i="40"/>
  <c r="F45" i="40"/>
  <c r="E45" i="40"/>
  <c r="J44" i="40"/>
  <c r="I44" i="40"/>
  <c r="F44" i="40"/>
  <c r="E44" i="40"/>
  <c r="J43" i="40"/>
  <c r="I43" i="40"/>
  <c r="F43" i="40"/>
  <c r="E43" i="40"/>
  <c r="J42" i="40"/>
  <c r="I42" i="40"/>
  <c r="F42" i="40"/>
  <c r="E42" i="40"/>
  <c r="J41" i="40"/>
  <c r="I41" i="40"/>
  <c r="F41" i="40"/>
  <c r="E41" i="40"/>
  <c r="J40" i="40"/>
  <c r="I40" i="40"/>
  <c r="F40" i="40"/>
  <c r="E40" i="40"/>
  <c r="J39" i="40"/>
  <c r="I39" i="40"/>
  <c r="F39" i="40"/>
  <c r="E39" i="40"/>
  <c r="J38" i="40"/>
  <c r="I38" i="40"/>
  <c r="F38" i="40"/>
  <c r="E38" i="40"/>
  <c r="J37" i="40"/>
  <c r="I37" i="40"/>
  <c r="F37" i="40"/>
  <c r="E37" i="40"/>
  <c r="J36" i="40"/>
  <c r="I36" i="40"/>
  <c r="F36" i="40"/>
  <c r="E36" i="40"/>
  <c r="J35" i="40"/>
  <c r="I35" i="40"/>
  <c r="F35" i="40"/>
  <c r="E35" i="40"/>
  <c r="J34" i="40"/>
  <c r="I34" i="40"/>
  <c r="F34" i="40"/>
  <c r="E34" i="40"/>
  <c r="J33" i="40"/>
  <c r="I33" i="40"/>
  <c r="F33" i="40"/>
  <c r="E33" i="40"/>
  <c r="J32" i="40"/>
  <c r="I32" i="40"/>
  <c r="F32" i="40"/>
  <c r="E32" i="40"/>
  <c r="J31" i="40"/>
  <c r="I31" i="40"/>
  <c r="F31" i="40"/>
  <c r="E31" i="40"/>
  <c r="J30" i="40"/>
  <c r="I30" i="40"/>
  <c r="F30" i="40"/>
  <c r="E30" i="40"/>
  <c r="J29" i="40"/>
  <c r="I29" i="40"/>
  <c r="F29" i="40"/>
  <c r="E29" i="40"/>
  <c r="J28" i="40"/>
  <c r="I28" i="40"/>
  <c r="F28" i="40"/>
  <c r="E28" i="40"/>
  <c r="J27" i="40"/>
  <c r="I27" i="40"/>
  <c r="F27" i="40"/>
  <c r="E27" i="40"/>
  <c r="J26" i="40"/>
  <c r="I26" i="40"/>
  <c r="F26" i="40"/>
  <c r="E26" i="40"/>
  <c r="J25" i="40"/>
  <c r="I25" i="40"/>
  <c r="F25" i="40"/>
  <c r="E25" i="40"/>
  <c r="J24" i="40"/>
  <c r="I24" i="40"/>
  <c r="F24" i="40"/>
  <c r="E24" i="40"/>
  <c r="J23" i="40"/>
  <c r="I23" i="40"/>
  <c r="F23" i="40"/>
  <c r="E23" i="40"/>
  <c r="J22" i="40"/>
  <c r="I22" i="40"/>
  <c r="F22" i="40"/>
  <c r="E22" i="40"/>
  <c r="J21" i="40"/>
  <c r="I21" i="40"/>
  <c r="F21" i="40"/>
  <c r="E21" i="40"/>
  <c r="J20" i="40"/>
  <c r="I20" i="40"/>
  <c r="F20" i="40"/>
  <c r="E20" i="40"/>
  <c r="J19" i="40"/>
  <c r="I19" i="40"/>
  <c r="F19" i="40"/>
  <c r="E19" i="40"/>
  <c r="J18" i="40"/>
  <c r="I18" i="40"/>
  <c r="F18" i="40"/>
  <c r="E18" i="40"/>
  <c r="J17" i="40"/>
  <c r="I17" i="40"/>
  <c r="F17" i="40"/>
  <c r="E17" i="40"/>
  <c r="J16" i="40"/>
  <c r="I16" i="40"/>
  <c r="F16" i="40"/>
  <c r="E16" i="40"/>
  <c r="J15" i="40"/>
  <c r="I15" i="40"/>
  <c r="F15" i="40"/>
  <c r="E15" i="40"/>
  <c r="J14" i="40"/>
  <c r="I14" i="40"/>
  <c r="F14" i="40"/>
  <c r="E14" i="40"/>
  <c r="J13" i="40"/>
  <c r="I13" i="40"/>
  <c r="F13" i="40"/>
  <c r="E13" i="40"/>
  <c r="J12" i="40"/>
  <c r="I12" i="40"/>
  <c r="F12" i="40"/>
  <c r="E12" i="40"/>
  <c r="J11" i="40"/>
  <c r="I11" i="40"/>
  <c r="F11" i="40"/>
  <c r="E11" i="40"/>
  <c r="J10" i="40"/>
  <c r="I10" i="40"/>
  <c r="F10" i="40"/>
  <c r="E10" i="40"/>
  <c r="J9" i="40"/>
  <c r="I9" i="40"/>
  <c r="F9" i="40"/>
  <c r="E9" i="40"/>
  <c r="J8" i="40"/>
  <c r="I8" i="40"/>
  <c r="F8" i="40"/>
  <c r="E8" i="40"/>
  <c r="J7" i="40"/>
  <c r="I7" i="40"/>
  <c r="F7" i="40"/>
  <c r="E7" i="40"/>
  <c r="J6" i="40"/>
  <c r="I6" i="40"/>
  <c r="F6" i="40"/>
  <c r="E6" i="40"/>
  <c r="J5" i="40"/>
  <c r="I5" i="40"/>
  <c r="F5" i="40"/>
  <c r="E5" i="40"/>
  <c r="J43" i="25"/>
  <c r="G43" i="25"/>
  <c r="D43" i="25"/>
  <c r="J42" i="25"/>
  <c r="G42" i="25"/>
  <c r="D42" i="25"/>
  <c r="J41" i="25"/>
  <c r="G41" i="25"/>
  <c r="D41" i="25"/>
  <c r="J40" i="25"/>
  <c r="G40" i="25"/>
  <c r="D40" i="25"/>
  <c r="J39" i="25"/>
  <c r="G39" i="25"/>
  <c r="D39" i="25"/>
  <c r="J38" i="25"/>
  <c r="G38" i="25"/>
  <c r="D38" i="25"/>
  <c r="I37" i="25"/>
  <c r="H37" i="25"/>
  <c r="F37" i="25"/>
  <c r="E37" i="25"/>
  <c r="C37" i="25"/>
  <c r="B37" i="25"/>
  <c r="J36" i="25"/>
  <c r="G36" i="25"/>
  <c r="D36" i="25"/>
  <c r="J35" i="25"/>
  <c r="G35" i="25"/>
  <c r="D35" i="25"/>
  <c r="J34" i="25"/>
  <c r="G34" i="25"/>
  <c r="D34" i="25"/>
  <c r="J33" i="25"/>
  <c r="G33" i="25"/>
  <c r="D33" i="25"/>
  <c r="J32" i="25"/>
  <c r="G32" i="25"/>
  <c r="D32" i="25"/>
  <c r="J31" i="25"/>
  <c r="G31" i="25"/>
  <c r="D31" i="25"/>
  <c r="J30" i="25"/>
  <c r="G30" i="25"/>
  <c r="D30" i="25"/>
  <c r="J29" i="25"/>
  <c r="G29" i="25"/>
  <c r="D29" i="25"/>
  <c r="J28" i="25"/>
  <c r="G28" i="25"/>
  <c r="D28" i="25"/>
  <c r="J27" i="25"/>
  <c r="G27" i="25"/>
  <c r="D27" i="25"/>
  <c r="J26" i="25"/>
  <c r="G26" i="25"/>
  <c r="D26" i="25"/>
  <c r="I25" i="25"/>
  <c r="H25" i="25"/>
  <c r="F25" i="25"/>
  <c r="E25" i="25"/>
  <c r="C25" i="25"/>
  <c r="B25" i="25"/>
  <c r="J24" i="25"/>
  <c r="G24" i="25"/>
  <c r="D24" i="25"/>
  <c r="I23" i="25"/>
  <c r="H23" i="25"/>
  <c r="F23" i="25"/>
  <c r="E23" i="25"/>
  <c r="C23" i="25"/>
  <c r="B23" i="25"/>
  <c r="J22" i="25"/>
  <c r="G22" i="25"/>
  <c r="D22" i="25"/>
  <c r="I21" i="25"/>
  <c r="H21" i="25"/>
  <c r="F21" i="25"/>
  <c r="E21" i="25"/>
  <c r="C21" i="25"/>
  <c r="B21" i="25"/>
  <c r="J20" i="25"/>
  <c r="G20" i="25"/>
  <c r="D20" i="25"/>
  <c r="J18" i="25"/>
  <c r="G18" i="25"/>
  <c r="D18" i="25"/>
  <c r="J17" i="25"/>
  <c r="G17" i="25"/>
  <c r="D17" i="25"/>
  <c r="J16" i="25"/>
  <c r="G16" i="25"/>
  <c r="D16" i="25"/>
  <c r="J15" i="25"/>
  <c r="G15" i="25"/>
  <c r="D15" i="25"/>
  <c r="I14" i="25"/>
  <c r="H14" i="25"/>
  <c r="F14" i="25"/>
  <c r="E14" i="25"/>
  <c r="C14" i="25"/>
  <c r="B14" i="25"/>
  <c r="J13" i="25"/>
  <c r="G13" i="25"/>
  <c r="D13" i="25"/>
  <c r="I12" i="25"/>
  <c r="H12" i="25"/>
  <c r="F12" i="25"/>
  <c r="E12" i="25"/>
  <c r="C12" i="25"/>
  <c r="B12" i="25"/>
  <c r="J11" i="25"/>
  <c r="G11" i="25"/>
  <c r="D11" i="25"/>
  <c r="I10" i="25"/>
  <c r="H10" i="25"/>
  <c r="F10" i="25"/>
  <c r="E10" i="25"/>
  <c r="C10" i="25"/>
  <c r="B10" i="25"/>
  <c r="J9" i="25"/>
  <c r="G9" i="25"/>
  <c r="D9" i="25"/>
  <c r="I8" i="25"/>
  <c r="H8" i="25"/>
  <c r="F8" i="25"/>
  <c r="E8" i="25"/>
  <c r="C8" i="25"/>
  <c r="B8" i="25"/>
  <c r="J7" i="25"/>
  <c r="G7" i="25"/>
  <c r="D7" i="25"/>
  <c r="J6" i="25"/>
  <c r="G6" i="25"/>
  <c r="D6" i="25"/>
  <c r="J5" i="25"/>
  <c r="G5" i="25"/>
  <c r="D5" i="25"/>
  <c r="AJ96" i="21"/>
  <c r="AI96" i="21"/>
  <c r="AG96" i="21"/>
  <c r="AJ94" i="21"/>
  <c r="AI94" i="21"/>
  <c r="AH94" i="21"/>
  <c r="AG94" i="21"/>
  <c r="AJ93" i="21"/>
  <c r="AI93" i="21"/>
  <c r="AG93" i="21"/>
  <c r="AI92" i="21"/>
  <c r="AG92" i="21"/>
  <c r="AF91" i="21"/>
  <c r="AJ88" i="21"/>
  <c r="AI88" i="21"/>
  <c r="AH88" i="21"/>
  <c r="AG88" i="21"/>
  <c r="AH87" i="21"/>
  <c r="AG87" i="21"/>
  <c r="AJ85" i="21"/>
  <c r="AI85" i="21"/>
  <c r="AH85" i="21"/>
  <c r="AG85" i="21"/>
  <c r="AJ84" i="21"/>
  <c r="AI84" i="21"/>
  <c r="AH84" i="21"/>
  <c r="AG84" i="21"/>
  <c r="AJ83" i="21"/>
  <c r="AI83" i="21"/>
  <c r="AH83" i="21"/>
  <c r="AG83" i="21"/>
  <c r="AJ81" i="21"/>
  <c r="AI81" i="21"/>
  <c r="AH81" i="21"/>
  <c r="AG81" i="21"/>
  <c r="AF78" i="21"/>
  <c r="AF73" i="21"/>
  <c r="AH69" i="21"/>
  <c r="AG69" i="21"/>
  <c r="AJ68" i="21"/>
  <c r="AI68" i="21"/>
  <c r="AH68" i="21"/>
  <c r="AG68" i="21"/>
  <c r="AJ67" i="21"/>
  <c r="AI67" i="21"/>
  <c r="AH67" i="21"/>
  <c r="AG67" i="21"/>
  <c r="AI65" i="21"/>
  <c r="AG65" i="21"/>
  <c r="AH64" i="21"/>
  <c r="AG64" i="21"/>
  <c r="AJ62" i="21"/>
  <c r="AI62" i="21"/>
  <c r="AH62" i="21"/>
  <c r="AG62" i="21"/>
  <c r="AF58" i="21"/>
  <c r="AJ53" i="21"/>
  <c r="AI53" i="21"/>
  <c r="AG53" i="21"/>
  <c r="AI51" i="21"/>
  <c r="AG51" i="21"/>
  <c r="AF50" i="21"/>
  <c r="AO50" i="21"/>
  <c r="AJ47" i="21"/>
  <c r="AI47" i="21"/>
  <c r="AH47" i="21"/>
  <c r="AG47" i="21"/>
  <c r="AI45" i="21"/>
  <c r="AH45" i="21"/>
  <c r="AG45" i="21"/>
  <c r="AJ44" i="21"/>
  <c r="AI44" i="21"/>
  <c r="AH44" i="21"/>
  <c r="AG44" i="21"/>
  <c r="AJ43" i="21"/>
  <c r="AI43" i="21"/>
  <c r="AH43" i="21"/>
  <c r="AG43" i="21"/>
  <c r="AF41" i="21"/>
  <c r="AJ41" i="21" s="1"/>
  <c r="AJ39" i="21"/>
  <c r="AI39" i="21"/>
  <c r="AH39" i="21"/>
  <c r="AG39" i="21"/>
  <c r="AJ37" i="21"/>
  <c r="AI37" i="21"/>
  <c r="AH37" i="21"/>
  <c r="AG37" i="21"/>
  <c r="AJ36" i="21"/>
  <c r="AI36" i="21"/>
  <c r="AG36" i="21"/>
  <c r="AH34" i="21"/>
  <c r="AG34" i="21"/>
  <c r="AJ33" i="21"/>
  <c r="AI33" i="21"/>
  <c r="AH33" i="21"/>
  <c r="AG33" i="21"/>
  <c r="AJ32" i="21"/>
  <c r="AI32" i="21"/>
  <c r="AH32" i="21"/>
  <c r="AG32" i="21"/>
  <c r="AJ31" i="21"/>
  <c r="AI31" i="21"/>
  <c r="AH31" i="21"/>
  <c r="AG31" i="21"/>
  <c r="AF30" i="21"/>
  <c r="AG30" i="21"/>
  <c r="AJ28" i="21"/>
  <c r="AI28" i="21"/>
  <c r="AH28" i="21"/>
  <c r="AG28" i="21"/>
  <c r="AI22" i="21"/>
  <c r="AG22" i="21"/>
  <c r="AJ19" i="21"/>
  <c r="AI19" i="21"/>
  <c r="AG19" i="21"/>
  <c r="AJ17" i="21"/>
  <c r="AI17" i="21"/>
  <c r="AH17" i="21"/>
  <c r="AG17" i="21"/>
  <c r="AH16" i="21"/>
  <c r="AG16" i="21"/>
  <c r="AF11" i="21"/>
  <c r="AF9" i="21" s="1"/>
  <c r="AJ8" i="21"/>
  <c r="AI8" i="21"/>
  <c r="AH8" i="21"/>
  <c r="AG8" i="21"/>
  <c r="D81" i="31"/>
  <c r="D75" i="32"/>
  <c r="D26" i="33"/>
  <c r="D48" i="30"/>
  <c r="C48" i="30"/>
  <c r="E48" i="30"/>
  <c r="D87" i="33"/>
  <c r="D86" i="33"/>
  <c r="D85" i="33"/>
  <c r="D84" i="33"/>
  <c r="D83" i="33"/>
  <c r="D82" i="33"/>
  <c r="D81" i="33"/>
  <c r="D80" i="33"/>
  <c r="D79" i="33"/>
  <c r="D78" i="33"/>
  <c r="D77" i="33"/>
  <c r="D76" i="33"/>
  <c r="D75" i="33"/>
  <c r="D74" i="33"/>
  <c r="D73" i="33"/>
  <c r="D72" i="33"/>
  <c r="D71" i="33"/>
  <c r="D70" i="33"/>
  <c r="D69" i="33"/>
  <c r="D68" i="33"/>
  <c r="D67" i="33"/>
  <c r="D66" i="33"/>
  <c r="D65" i="33"/>
  <c r="D64" i="33"/>
  <c r="D63" i="33"/>
  <c r="D62" i="33"/>
  <c r="D61" i="33"/>
  <c r="D60" i="33"/>
  <c r="D59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D7" i="33"/>
  <c r="D6" i="33"/>
  <c r="D5" i="33"/>
  <c r="D86" i="32"/>
  <c r="D85" i="32"/>
  <c r="D84" i="32"/>
  <c r="D83" i="32"/>
  <c r="D82" i="32"/>
  <c r="D81" i="32"/>
  <c r="D80" i="32"/>
  <c r="D79" i="32"/>
  <c r="D78" i="32"/>
  <c r="D77" i="32"/>
  <c r="D76" i="32"/>
  <c r="D74" i="32"/>
  <c r="D73" i="32"/>
  <c r="D72" i="32"/>
  <c r="D71" i="32"/>
  <c r="D70" i="32"/>
  <c r="D69" i="32"/>
  <c r="D68" i="32"/>
  <c r="D67" i="32"/>
  <c r="D66" i="32"/>
  <c r="D65" i="32"/>
  <c r="D64" i="32"/>
  <c r="D63" i="32"/>
  <c r="D62" i="32"/>
  <c r="D61" i="32"/>
  <c r="D60" i="32"/>
  <c r="D59" i="32"/>
  <c r="D58" i="32"/>
  <c r="D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D7" i="32"/>
  <c r="D6" i="32"/>
  <c r="D5" i="32"/>
  <c r="D4" i="32"/>
  <c r="D86" i="31"/>
  <c r="D85" i="31"/>
  <c r="D84" i="31"/>
  <c r="D83" i="31"/>
  <c r="D82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D4" i="31"/>
  <c r="B48" i="30"/>
  <c r="D47" i="30"/>
  <c r="C47" i="30"/>
  <c r="B47" i="30"/>
  <c r="D46" i="30"/>
  <c r="C46" i="30"/>
  <c r="B46" i="30"/>
  <c r="D45" i="30"/>
  <c r="C45" i="30"/>
  <c r="E45" i="30" s="1"/>
  <c r="B45" i="30"/>
  <c r="D44" i="30"/>
  <c r="C44" i="30"/>
  <c r="E44" i="30"/>
  <c r="B44" i="30"/>
  <c r="D43" i="30"/>
  <c r="C43" i="30"/>
  <c r="E43" i="30" s="1"/>
  <c r="B43" i="30"/>
  <c r="D42" i="30"/>
  <c r="C42" i="30"/>
  <c r="B42" i="30"/>
  <c r="D41" i="30"/>
  <c r="C41" i="30"/>
  <c r="B41" i="30"/>
  <c r="D37" i="30"/>
  <c r="C37" i="30"/>
  <c r="B37" i="30"/>
  <c r="D36" i="30"/>
  <c r="C36" i="30"/>
  <c r="B36" i="30"/>
  <c r="D35" i="30"/>
  <c r="E35" i="30" s="1"/>
  <c r="C35" i="30"/>
  <c r="B35" i="30"/>
  <c r="D34" i="30"/>
  <c r="C34" i="30"/>
  <c r="E34" i="30" s="1"/>
  <c r="B34" i="30"/>
  <c r="D33" i="30"/>
  <c r="C33" i="30"/>
  <c r="B33" i="30"/>
  <c r="D32" i="30"/>
  <c r="C32" i="30"/>
  <c r="B32" i="30"/>
  <c r="D31" i="30"/>
  <c r="E31" i="30"/>
  <c r="C31" i="30"/>
  <c r="B31" i="30"/>
  <c r="F31" i="30"/>
  <c r="D30" i="30"/>
  <c r="E30" i="30" s="1"/>
  <c r="C30" i="30"/>
  <c r="B30" i="30"/>
  <c r="D29" i="30"/>
  <c r="C29" i="30"/>
  <c r="B29" i="30"/>
  <c r="D25" i="30"/>
  <c r="E25" i="30"/>
  <c r="C25" i="30"/>
  <c r="F25" i="30"/>
  <c r="B25" i="30"/>
  <c r="D24" i="30"/>
  <c r="C24" i="30"/>
  <c r="E24" i="30" s="1"/>
  <c r="B24" i="30"/>
  <c r="F24" i="30"/>
  <c r="D23" i="30"/>
  <c r="C23" i="30"/>
  <c r="F23" i="30" s="1"/>
  <c r="B23" i="30"/>
  <c r="D22" i="30"/>
  <c r="C22" i="30"/>
  <c r="E22" i="30"/>
  <c r="B22" i="30"/>
  <c r="F22" i="30" s="1"/>
  <c r="D21" i="30"/>
  <c r="C21" i="30"/>
  <c r="F21" i="30" s="1"/>
  <c r="B21" i="30"/>
  <c r="D20" i="30"/>
  <c r="C20" i="30"/>
  <c r="B20" i="30"/>
  <c r="D19" i="30"/>
  <c r="E19" i="30" s="1"/>
  <c r="C19" i="30"/>
  <c r="B19" i="30"/>
  <c r="D18" i="30"/>
  <c r="E18" i="30" s="1"/>
  <c r="C18" i="30"/>
  <c r="B18" i="30"/>
  <c r="D17" i="30"/>
  <c r="C17" i="30"/>
  <c r="B17" i="30"/>
  <c r="N13" i="30"/>
  <c r="M13" i="30"/>
  <c r="J13" i="30"/>
  <c r="I13" i="30"/>
  <c r="F13" i="30"/>
  <c r="E13" i="30"/>
  <c r="M12" i="30"/>
  <c r="J12" i="30"/>
  <c r="I12" i="30"/>
  <c r="F12" i="30"/>
  <c r="E12" i="30"/>
  <c r="J11" i="30"/>
  <c r="I11" i="30"/>
  <c r="F11" i="30"/>
  <c r="E11" i="30"/>
  <c r="N10" i="30"/>
  <c r="M10" i="30"/>
  <c r="J10" i="30"/>
  <c r="I10" i="30"/>
  <c r="F10" i="30"/>
  <c r="E10" i="30"/>
  <c r="N9" i="30"/>
  <c r="M9" i="30"/>
  <c r="J9" i="30"/>
  <c r="I9" i="30"/>
  <c r="F9" i="30"/>
  <c r="E9" i="30"/>
  <c r="M8" i="30"/>
  <c r="J8" i="30"/>
  <c r="I8" i="30"/>
  <c r="F8" i="30"/>
  <c r="E8" i="30"/>
  <c r="N7" i="30"/>
  <c r="M7" i="30"/>
  <c r="J7" i="30"/>
  <c r="I7" i="30"/>
  <c r="F7" i="30"/>
  <c r="E7" i="30"/>
  <c r="N6" i="30"/>
  <c r="M6" i="30"/>
  <c r="J6" i="30"/>
  <c r="I6" i="30"/>
  <c r="F6" i="30"/>
  <c r="E6" i="30"/>
  <c r="N5" i="30"/>
  <c r="M5" i="30"/>
  <c r="J5" i="30"/>
  <c r="I5" i="30"/>
  <c r="F5" i="30"/>
  <c r="E5" i="30"/>
  <c r="D37" i="29"/>
  <c r="E37" i="29"/>
  <c r="C37" i="29"/>
  <c r="F37" i="29" s="1"/>
  <c r="B37" i="29"/>
  <c r="D36" i="29"/>
  <c r="C36" i="29"/>
  <c r="F36" i="29"/>
  <c r="B36" i="29"/>
  <c r="D35" i="29"/>
  <c r="C35" i="29"/>
  <c r="E35" i="29" s="1"/>
  <c r="B35" i="29"/>
  <c r="D34" i="29"/>
  <c r="C34" i="29"/>
  <c r="E34" i="29" s="1"/>
  <c r="B34" i="29"/>
  <c r="F34" i="29" s="1"/>
  <c r="D33" i="29"/>
  <c r="C33" i="29"/>
  <c r="E33" i="29"/>
  <c r="B33" i="29"/>
  <c r="D32" i="29"/>
  <c r="C32" i="29"/>
  <c r="E32" i="29" s="1"/>
  <c r="B32" i="29"/>
  <c r="D31" i="29"/>
  <c r="C31" i="29"/>
  <c r="E31" i="29"/>
  <c r="B31" i="29"/>
  <c r="F31" i="29" s="1"/>
  <c r="D30" i="29"/>
  <c r="E30" i="29" s="1"/>
  <c r="C30" i="29"/>
  <c r="B30" i="29"/>
  <c r="F30" i="29" s="1"/>
  <c r="D29" i="29"/>
  <c r="E29" i="29" s="1"/>
  <c r="C29" i="29"/>
  <c r="B29" i="29"/>
  <c r="D25" i="29"/>
  <c r="C25" i="29"/>
  <c r="E25" i="29" s="1"/>
  <c r="B25" i="29"/>
  <c r="D24" i="29"/>
  <c r="C24" i="29"/>
  <c r="E24" i="29"/>
  <c r="B24" i="29"/>
  <c r="D23" i="29"/>
  <c r="E23" i="29" s="1"/>
  <c r="C23" i="29"/>
  <c r="F23" i="29" s="1"/>
  <c r="B23" i="29"/>
  <c r="D22" i="29"/>
  <c r="C22" i="29"/>
  <c r="B22" i="29"/>
  <c r="D21" i="29"/>
  <c r="C21" i="29"/>
  <c r="E21" i="29"/>
  <c r="B21" i="29"/>
  <c r="F21" i="29" s="1"/>
  <c r="D20" i="29"/>
  <c r="C20" i="29"/>
  <c r="E20" i="29"/>
  <c r="B20" i="29"/>
  <c r="D19" i="29"/>
  <c r="C19" i="29"/>
  <c r="F19" i="29" s="1"/>
  <c r="B19" i="29"/>
  <c r="D18" i="29"/>
  <c r="C18" i="29"/>
  <c r="B18" i="29"/>
  <c r="F18" i="29" s="1"/>
  <c r="D17" i="29"/>
  <c r="C17" i="29"/>
  <c r="F17" i="29"/>
  <c r="E17" i="29"/>
  <c r="B17" i="29"/>
  <c r="I13" i="29"/>
  <c r="F13" i="29"/>
  <c r="E13" i="29"/>
  <c r="J12" i="29"/>
  <c r="I12" i="29"/>
  <c r="F12" i="29"/>
  <c r="E12" i="29"/>
  <c r="J11" i="29"/>
  <c r="I11" i="29"/>
  <c r="F11" i="29"/>
  <c r="E11" i="29"/>
  <c r="J10" i="29"/>
  <c r="I10" i="29"/>
  <c r="F10" i="29"/>
  <c r="E10" i="29"/>
  <c r="J9" i="29"/>
  <c r="I9" i="29"/>
  <c r="F9" i="29"/>
  <c r="E9" i="29"/>
  <c r="I8" i="29"/>
  <c r="F8" i="29"/>
  <c r="E8" i="29"/>
  <c r="J7" i="29"/>
  <c r="I7" i="29"/>
  <c r="F7" i="29"/>
  <c r="E7" i="29"/>
  <c r="J6" i="29"/>
  <c r="I6" i="29"/>
  <c r="F6" i="29"/>
  <c r="E6" i="29"/>
  <c r="J5" i="29"/>
  <c r="I5" i="29"/>
  <c r="F5" i="29"/>
  <c r="E5" i="29"/>
  <c r="F97" i="28"/>
  <c r="D97" i="28"/>
  <c r="F96" i="28"/>
  <c r="D96" i="28"/>
  <c r="F95" i="28"/>
  <c r="D95" i="28"/>
  <c r="F94" i="28"/>
  <c r="D94" i="28"/>
  <c r="F93" i="28"/>
  <c r="D93" i="28"/>
  <c r="F92" i="28"/>
  <c r="D92" i="28"/>
  <c r="F91" i="28"/>
  <c r="D91" i="28"/>
  <c r="F90" i="28"/>
  <c r="D90" i="28"/>
  <c r="F89" i="28"/>
  <c r="D89" i="28"/>
  <c r="F87" i="28"/>
  <c r="D87" i="28"/>
  <c r="F86" i="28"/>
  <c r="D86" i="28"/>
  <c r="F85" i="28"/>
  <c r="D85" i="28"/>
  <c r="F84" i="28"/>
  <c r="D84" i="28"/>
  <c r="F83" i="28"/>
  <c r="D83" i="28"/>
  <c r="F82" i="28"/>
  <c r="D82" i="28"/>
  <c r="F81" i="28"/>
  <c r="D81" i="28"/>
  <c r="F80" i="28"/>
  <c r="D80" i="28"/>
  <c r="F79" i="28"/>
  <c r="D79" i="28"/>
  <c r="F78" i="28"/>
  <c r="D78" i="28"/>
  <c r="F77" i="28"/>
  <c r="D77" i="28"/>
  <c r="F76" i="28"/>
  <c r="D76" i="28"/>
  <c r="F74" i="28"/>
  <c r="D74" i="28"/>
  <c r="F73" i="28"/>
  <c r="D73" i="28"/>
  <c r="F72" i="28"/>
  <c r="D72" i="28"/>
  <c r="F71" i="28"/>
  <c r="D71" i="28"/>
  <c r="F69" i="28"/>
  <c r="D69" i="28"/>
  <c r="F68" i="28"/>
  <c r="D68" i="28"/>
  <c r="F67" i="28"/>
  <c r="D67" i="28"/>
  <c r="F66" i="28"/>
  <c r="D66" i="28"/>
  <c r="F65" i="28"/>
  <c r="D65" i="28"/>
  <c r="F64" i="28"/>
  <c r="D64" i="28"/>
  <c r="F63" i="28"/>
  <c r="D63" i="28"/>
  <c r="F62" i="28"/>
  <c r="D62" i="28"/>
  <c r="F61" i="28"/>
  <c r="D61" i="28"/>
  <c r="F60" i="28"/>
  <c r="D60" i="28"/>
  <c r="F59" i="28"/>
  <c r="D59" i="28"/>
  <c r="F58" i="28"/>
  <c r="D58" i="28"/>
  <c r="F57" i="28"/>
  <c r="D57" i="28"/>
  <c r="F56" i="28"/>
  <c r="D56" i="28"/>
  <c r="F54" i="28"/>
  <c r="D54" i="28"/>
  <c r="F53" i="28"/>
  <c r="D53" i="28"/>
  <c r="F52" i="28"/>
  <c r="D52" i="28"/>
  <c r="F51" i="28"/>
  <c r="D51" i="28"/>
  <c r="F50" i="28"/>
  <c r="D50" i="28"/>
  <c r="F49" i="28"/>
  <c r="D49" i="28"/>
  <c r="F48" i="28"/>
  <c r="D48" i="28"/>
  <c r="F46" i="28"/>
  <c r="D46" i="28"/>
  <c r="F45" i="28"/>
  <c r="D45" i="28"/>
  <c r="F44" i="28"/>
  <c r="D44" i="28"/>
  <c r="F43" i="28"/>
  <c r="D43" i="28"/>
  <c r="F42" i="28"/>
  <c r="D42" i="28"/>
  <c r="F41" i="28"/>
  <c r="D41" i="28"/>
  <c r="F40" i="28"/>
  <c r="D40" i="28"/>
  <c r="F39" i="28"/>
  <c r="D39" i="28"/>
  <c r="F37" i="28"/>
  <c r="D37" i="28"/>
  <c r="F36" i="28"/>
  <c r="D36" i="28"/>
  <c r="F35" i="28"/>
  <c r="D35" i="28"/>
  <c r="F34" i="28"/>
  <c r="D34" i="28"/>
  <c r="F33" i="28"/>
  <c r="D33" i="28"/>
  <c r="F32" i="28"/>
  <c r="D32" i="28"/>
  <c r="F31" i="28"/>
  <c r="D31" i="28"/>
  <c r="F30" i="28"/>
  <c r="D30" i="28"/>
  <c r="F29" i="28"/>
  <c r="D29" i="28"/>
  <c r="F28" i="28"/>
  <c r="D28" i="28"/>
  <c r="F26" i="28"/>
  <c r="D26" i="28"/>
  <c r="F25" i="28"/>
  <c r="D25" i="28"/>
  <c r="F24" i="28"/>
  <c r="D24" i="28"/>
  <c r="F23" i="28"/>
  <c r="D23" i="28"/>
  <c r="F22" i="28"/>
  <c r="D22" i="28"/>
  <c r="F21" i="28"/>
  <c r="D21" i="28"/>
  <c r="F20" i="28"/>
  <c r="D20" i="28"/>
  <c r="F19" i="28"/>
  <c r="D19" i="28"/>
  <c r="F18" i="28"/>
  <c r="D18" i="28"/>
  <c r="F17" i="28"/>
  <c r="D17" i="28"/>
  <c r="F16" i="28"/>
  <c r="D16" i="28"/>
  <c r="F15" i="28"/>
  <c r="D15" i="28"/>
  <c r="F14" i="28"/>
  <c r="D14" i="28"/>
  <c r="F13" i="28"/>
  <c r="D13" i="28"/>
  <c r="F12" i="28"/>
  <c r="D12" i="28"/>
  <c r="F11" i="28"/>
  <c r="D11" i="28"/>
  <c r="F10" i="28"/>
  <c r="D10" i="28"/>
  <c r="F9" i="28"/>
  <c r="D9" i="28"/>
  <c r="F7" i="28"/>
  <c r="D7" i="28"/>
  <c r="F95" i="27"/>
  <c r="E95" i="27"/>
  <c r="J94" i="27"/>
  <c r="I94" i="27"/>
  <c r="F94" i="27"/>
  <c r="E94" i="27"/>
  <c r="J93" i="27"/>
  <c r="I93" i="27"/>
  <c r="F93" i="27"/>
  <c r="E93" i="27"/>
  <c r="J92" i="27"/>
  <c r="I92" i="27"/>
  <c r="F92" i="27"/>
  <c r="E92" i="27"/>
  <c r="N91" i="27"/>
  <c r="M91" i="27"/>
  <c r="J91" i="27"/>
  <c r="I91" i="27"/>
  <c r="F91" i="27"/>
  <c r="E91" i="27"/>
  <c r="J90" i="27"/>
  <c r="I90" i="27"/>
  <c r="F90" i="27"/>
  <c r="E90" i="27"/>
  <c r="J89" i="27"/>
  <c r="I89" i="27"/>
  <c r="F89" i="27"/>
  <c r="E89" i="27"/>
  <c r="N88" i="27"/>
  <c r="J88" i="27"/>
  <c r="I88" i="27"/>
  <c r="F88" i="27"/>
  <c r="E88" i="27"/>
  <c r="J87" i="27"/>
  <c r="I87" i="27"/>
  <c r="F87" i="27"/>
  <c r="E87" i="27"/>
  <c r="N86" i="27"/>
  <c r="M86" i="27"/>
  <c r="J86" i="27"/>
  <c r="I86" i="27"/>
  <c r="F86" i="27"/>
  <c r="E86" i="27"/>
  <c r="J85" i="27"/>
  <c r="I85" i="27"/>
  <c r="F85" i="27"/>
  <c r="E85" i="27"/>
  <c r="J84" i="27"/>
  <c r="I84" i="27"/>
  <c r="F84" i="27"/>
  <c r="E84" i="27"/>
  <c r="N83" i="27"/>
  <c r="M83" i="27"/>
  <c r="J83" i="27"/>
  <c r="I83" i="27"/>
  <c r="F83" i="27"/>
  <c r="E83" i="27"/>
  <c r="N82" i="27"/>
  <c r="M82" i="27"/>
  <c r="J82" i="27"/>
  <c r="I82" i="27"/>
  <c r="F82" i="27"/>
  <c r="E82" i="27"/>
  <c r="J81" i="27"/>
  <c r="I81" i="27"/>
  <c r="F81" i="27"/>
  <c r="E81" i="27"/>
  <c r="J80" i="27"/>
  <c r="I80" i="27"/>
  <c r="F80" i="27"/>
  <c r="E80" i="27"/>
  <c r="J79" i="27"/>
  <c r="I79" i="27"/>
  <c r="F79" i="27"/>
  <c r="E79" i="27"/>
  <c r="J78" i="27"/>
  <c r="I78" i="27"/>
  <c r="F78" i="27"/>
  <c r="E78" i="27"/>
  <c r="N77" i="27"/>
  <c r="M77" i="27"/>
  <c r="J77" i="27"/>
  <c r="I77" i="27"/>
  <c r="F77" i="27"/>
  <c r="E77" i="27"/>
  <c r="J76" i="27"/>
  <c r="I76" i="27"/>
  <c r="F76" i="27"/>
  <c r="E76" i="27"/>
  <c r="J75" i="27"/>
  <c r="I75" i="27"/>
  <c r="F75" i="27"/>
  <c r="E75" i="27"/>
  <c r="J74" i="27"/>
  <c r="I74" i="27"/>
  <c r="F74" i="27"/>
  <c r="E74" i="27"/>
  <c r="N73" i="27"/>
  <c r="M73" i="27"/>
  <c r="J73" i="27"/>
  <c r="I73" i="27"/>
  <c r="F73" i="27"/>
  <c r="E73" i="27"/>
  <c r="J72" i="27"/>
  <c r="I72" i="27"/>
  <c r="F72" i="27"/>
  <c r="E72" i="27"/>
  <c r="J71" i="27"/>
  <c r="I71" i="27"/>
  <c r="F71" i="27"/>
  <c r="E71" i="27"/>
  <c r="J70" i="27"/>
  <c r="I70" i="27"/>
  <c r="F70" i="27"/>
  <c r="E70" i="27"/>
  <c r="J69" i="27"/>
  <c r="I69" i="27"/>
  <c r="F69" i="27"/>
  <c r="E69" i="27"/>
  <c r="J68" i="27"/>
  <c r="I68" i="27"/>
  <c r="F68" i="27"/>
  <c r="E68" i="27"/>
  <c r="J67" i="27"/>
  <c r="I67" i="27"/>
  <c r="F67" i="27"/>
  <c r="E67" i="27"/>
  <c r="N66" i="27"/>
  <c r="M66" i="27"/>
  <c r="J66" i="27"/>
  <c r="I66" i="27"/>
  <c r="F66" i="27"/>
  <c r="E66" i="27"/>
  <c r="J65" i="27"/>
  <c r="I65" i="27"/>
  <c r="F65" i="27"/>
  <c r="E65" i="27"/>
  <c r="N64" i="27"/>
  <c r="M64" i="27"/>
  <c r="J64" i="27"/>
  <c r="I64" i="27"/>
  <c r="F64" i="27"/>
  <c r="E64" i="27"/>
  <c r="J63" i="27"/>
  <c r="I63" i="27"/>
  <c r="F63" i="27"/>
  <c r="E63" i="27"/>
  <c r="N62" i="27"/>
  <c r="M62" i="27"/>
  <c r="J62" i="27"/>
  <c r="I62" i="27"/>
  <c r="F62" i="27"/>
  <c r="E62" i="27"/>
  <c r="J61" i="27"/>
  <c r="I61" i="27"/>
  <c r="F61" i="27"/>
  <c r="E61" i="27"/>
  <c r="J60" i="27"/>
  <c r="I60" i="27"/>
  <c r="F60" i="27"/>
  <c r="E60" i="27"/>
  <c r="J59" i="27"/>
  <c r="I59" i="27"/>
  <c r="F59" i="27"/>
  <c r="E59" i="27"/>
  <c r="J58" i="27"/>
  <c r="I58" i="27"/>
  <c r="F58" i="27"/>
  <c r="E58" i="27"/>
  <c r="J57" i="27"/>
  <c r="I57" i="27"/>
  <c r="F57" i="27"/>
  <c r="E57" i="27"/>
  <c r="J56" i="27"/>
  <c r="I56" i="27"/>
  <c r="F56" i="27"/>
  <c r="E56" i="27"/>
  <c r="J55" i="27"/>
  <c r="I55" i="27"/>
  <c r="F55" i="27"/>
  <c r="E55" i="27"/>
  <c r="J54" i="27"/>
  <c r="I54" i="27"/>
  <c r="F54" i="27"/>
  <c r="E54" i="27"/>
  <c r="N53" i="27"/>
  <c r="M53" i="27"/>
  <c r="J53" i="27"/>
  <c r="I53" i="27"/>
  <c r="F53" i="27"/>
  <c r="E53" i="27"/>
  <c r="J52" i="27"/>
  <c r="I52" i="27"/>
  <c r="F52" i="27"/>
  <c r="E52" i="27"/>
  <c r="N51" i="27"/>
  <c r="M51" i="27"/>
  <c r="J51" i="27"/>
  <c r="I51" i="27"/>
  <c r="F51" i="27"/>
  <c r="E51" i="27"/>
  <c r="J50" i="27"/>
  <c r="I50" i="27"/>
  <c r="F50" i="27"/>
  <c r="E50" i="27"/>
  <c r="N49" i="27"/>
  <c r="M49" i="27"/>
  <c r="J49" i="27"/>
  <c r="I49" i="27"/>
  <c r="F49" i="27"/>
  <c r="E49" i="27"/>
  <c r="J48" i="27"/>
  <c r="I48" i="27"/>
  <c r="F48" i="27"/>
  <c r="E48" i="27"/>
  <c r="J47" i="27"/>
  <c r="I47" i="27"/>
  <c r="F47" i="27"/>
  <c r="E47" i="27"/>
  <c r="J46" i="27"/>
  <c r="I46" i="27"/>
  <c r="F46" i="27"/>
  <c r="E46" i="27"/>
  <c r="N45" i="27"/>
  <c r="M45" i="27"/>
  <c r="J45" i="27"/>
  <c r="I45" i="27"/>
  <c r="F45" i="27"/>
  <c r="E45" i="27"/>
  <c r="J44" i="27"/>
  <c r="I44" i="27"/>
  <c r="F44" i="27"/>
  <c r="E44" i="27"/>
  <c r="N43" i="27"/>
  <c r="M43" i="27"/>
  <c r="J43" i="27"/>
  <c r="I43" i="27"/>
  <c r="F43" i="27"/>
  <c r="E43" i="27"/>
  <c r="N42" i="27"/>
  <c r="M42" i="27"/>
  <c r="J42" i="27"/>
  <c r="I42" i="27"/>
  <c r="F42" i="27"/>
  <c r="E42" i="27"/>
  <c r="J41" i="27"/>
  <c r="I41" i="27"/>
  <c r="F41" i="27"/>
  <c r="E41" i="27"/>
  <c r="N40" i="27"/>
  <c r="M40" i="27"/>
  <c r="J40" i="27"/>
  <c r="I40" i="27"/>
  <c r="F40" i="27"/>
  <c r="E40" i="27"/>
  <c r="J39" i="27"/>
  <c r="I39" i="27"/>
  <c r="F39" i="27"/>
  <c r="E39" i="27"/>
  <c r="J38" i="27"/>
  <c r="I38" i="27"/>
  <c r="F38" i="27"/>
  <c r="E38" i="27"/>
  <c r="J37" i="27"/>
  <c r="I37" i="27"/>
  <c r="F37" i="27"/>
  <c r="E37" i="27"/>
  <c r="N36" i="27"/>
  <c r="M36" i="27"/>
  <c r="J36" i="27"/>
  <c r="I36" i="27"/>
  <c r="F36" i="27"/>
  <c r="E36" i="27"/>
  <c r="N35" i="27"/>
  <c r="M35" i="27"/>
  <c r="J35" i="27"/>
  <c r="I35" i="27"/>
  <c r="F35" i="27"/>
  <c r="E35" i="27"/>
  <c r="J34" i="27"/>
  <c r="I34" i="27"/>
  <c r="F34" i="27"/>
  <c r="E34" i="27"/>
  <c r="J33" i="27"/>
  <c r="I33" i="27"/>
  <c r="F33" i="27"/>
  <c r="E33" i="27"/>
  <c r="J32" i="27"/>
  <c r="I32" i="27"/>
  <c r="F32" i="27"/>
  <c r="E32" i="27"/>
  <c r="N31" i="27"/>
  <c r="M31" i="27"/>
  <c r="J31" i="27"/>
  <c r="I31" i="27"/>
  <c r="F31" i="27"/>
  <c r="E31" i="27"/>
  <c r="N30" i="27"/>
  <c r="M30" i="27"/>
  <c r="J30" i="27"/>
  <c r="I30" i="27"/>
  <c r="F30" i="27"/>
  <c r="E30" i="27"/>
  <c r="J29" i="27"/>
  <c r="I29" i="27"/>
  <c r="F29" i="27"/>
  <c r="E29" i="27"/>
  <c r="J28" i="27"/>
  <c r="I28" i="27"/>
  <c r="F28" i="27"/>
  <c r="E28" i="27"/>
  <c r="J27" i="27"/>
  <c r="I27" i="27"/>
  <c r="F27" i="27"/>
  <c r="E27" i="27"/>
  <c r="J26" i="27"/>
  <c r="I26" i="27"/>
  <c r="F26" i="27"/>
  <c r="E26" i="27"/>
  <c r="N25" i="27"/>
  <c r="M25" i="27"/>
  <c r="J25" i="27"/>
  <c r="I25" i="27"/>
  <c r="F25" i="27"/>
  <c r="E25" i="27"/>
  <c r="J24" i="27"/>
  <c r="I24" i="27"/>
  <c r="F24" i="27"/>
  <c r="E24" i="27"/>
  <c r="N23" i="27"/>
  <c r="M23" i="27"/>
  <c r="J23" i="27"/>
  <c r="I23" i="27"/>
  <c r="F23" i="27"/>
  <c r="E23" i="27"/>
  <c r="J22" i="27"/>
  <c r="I22" i="27"/>
  <c r="F22" i="27"/>
  <c r="E22" i="27"/>
  <c r="J21" i="27"/>
  <c r="I21" i="27"/>
  <c r="F21" i="27"/>
  <c r="E21" i="27"/>
  <c r="J20" i="27"/>
  <c r="I20" i="27"/>
  <c r="F20" i="27"/>
  <c r="E20" i="27"/>
  <c r="J19" i="27"/>
  <c r="I19" i="27"/>
  <c r="F19" i="27"/>
  <c r="E19" i="27"/>
  <c r="J18" i="27"/>
  <c r="I18" i="27"/>
  <c r="F18" i="27"/>
  <c r="E18" i="27"/>
  <c r="N17" i="27"/>
  <c r="M17" i="27"/>
  <c r="J17" i="27"/>
  <c r="I17" i="27"/>
  <c r="F17" i="27"/>
  <c r="E17" i="27"/>
  <c r="J16" i="27"/>
  <c r="I16" i="27"/>
  <c r="F16" i="27"/>
  <c r="E16" i="27"/>
  <c r="N15" i="27"/>
  <c r="M15" i="27"/>
  <c r="J15" i="27"/>
  <c r="I15" i="27"/>
  <c r="F15" i="27"/>
  <c r="E15" i="27"/>
  <c r="J14" i="27"/>
  <c r="I14" i="27"/>
  <c r="F14" i="27"/>
  <c r="E14" i="27"/>
  <c r="J13" i="27"/>
  <c r="I13" i="27"/>
  <c r="F13" i="27"/>
  <c r="E13" i="27"/>
  <c r="N12" i="27"/>
  <c r="M12" i="27"/>
  <c r="J12" i="27"/>
  <c r="I12" i="27"/>
  <c r="F12" i="27"/>
  <c r="E12" i="27"/>
  <c r="J11" i="27"/>
  <c r="I11" i="27"/>
  <c r="F11" i="27"/>
  <c r="E11" i="27"/>
  <c r="J10" i="27"/>
  <c r="I10" i="27"/>
  <c r="F10" i="27"/>
  <c r="E10" i="27"/>
  <c r="J9" i="27"/>
  <c r="I9" i="27"/>
  <c r="F9" i="27"/>
  <c r="E9" i="27"/>
  <c r="N8" i="27"/>
  <c r="M8" i="27"/>
  <c r="J8" i="27"/>
  <c r="I8" i="27"/>
  <c r="F8" i="27"/>
  <c r="E8" i="27"/>
  <c r="N7" i="27"/>
  <c r="M7" i="27"/>
  <c r="J7" i="27"/>
  <c r="I7" i="27"/>
  <c r="F7" i="27"/>
  <c r="E7" i="27"/>
  <c r="N6" i="27"/>
  <c r="M6" i="27"/>
  <c r="J6" i="27"/>
  <c r="I6" i="27"/>
  <c r="F6" i="27"/>
  <c r="E6" i="27"/>
  <c r="N5" i="27"/>
  <c r="M5" i="27"/>
  <c r="J5" i="27"/>
  <c r="I5" i="27"/>
  <c r="F5" i="27"/>
  <c r="E5" i="27"/>
  <c r="J95" i="26"/>
  <c r="I95" i="26"/>
  <c r="F95" i="26"/>
  <c r="E95" i="26"/>
  <c r="J94" i="26"/>
  <c r="I94" i="26"/>
  <c r="F94" i="26"/>
  <c r="E94" i="26"/>
  <c r="J93" i="26"/>
  <c r="I93" i="26"/>
  <c r="F93" i="26"/>
  <c r="E93" i="26"/>
  <c r="J92" i="26"/>
  <c r="I92" i="26"/>
  <c r="F92" i="26"/>
  <c r="E92" i="26"/>
  <c r="J91" i="26"/>
  <c r="I91" i="26"/>
  <c r="F91" i="26"/>
  <c r="E91" i="26"/>
  <c r="J90" i="26"/>
  <c r="I90" i="26"/>
  <c r="F90" i="26"/>
  <c r="E90" i="26"/>
  <c r="J89" i="26"/>
  <c r="I89" i="26"/>
  <c r="F89" i="26"/>
  <c r="E89" i="26"/>
  <c r="J88" i="26"/>
  <c r="I88" i="26"/>
  <c r="F88" i="26"/>
  <c r="E88" i="26"/>
  <c r="J87" i="26"/>
  <c r="I87" i="26"/>
  <c r="F87" i="26"/>
  <c r="E87" i="26"/>
  <c r="J86" i="26"/>
  <c r="I86" i="26"/>
  <c r="F86" i="26"/>
  <c r="E86" i="26"/>
  <c r="J85" i="26"/>
  <c r="I85" i="26"/>
  <c r="F85" i="26"/>
  <c r="E85" i="26"/>
  <c r="J84" i="26"/>
  <c r="I84" i="26"/>
  <c r="F84" i="26"/>
  <c r="E84" i="26"/>
  <c r="J83" i="26"/>
  <c r="I83" i="26"/>
  <c r="F83" i="26"/>
  <c r="E83" i="26"/>
  <c r="J82" i="26"/>
  <c r="I82" i="26"/>
  <c r="F82" i="26"/>
  <c r="E82" i="26"/>
  <c r="J81" i="26"/>
  <c r="I81" i="26"/>
  <c r="F81" i="26"/>
  <c r="E81" i="26"/>
  <c r="J80" i="26"/>
  <c r="I80" i="26"/>
  <c r="F80" i="26"/>
  <c r="E80" i="26"/>
  <c r="J79" i="26"/>
  <c r="I79" i="26"/>
  <c r="F79" i="26"/>
  <c r="E79" i="26"/>
  <c r="J78" i="26"/>
  <c r="I78" i="26"/>
  <c r="F78" i="26"/>
  <c r="E78" i="26"/>
  <c r="J77" i="26"/>
  <c r="I77" i="26"/>
  <c r="F77" i="26"/>
  <c r="E77" i="26"/>
  <c r="J76" i="26"/>
  <c r="I76" i="26"/>
  <c r="F76" i="26"/>
  <c r="E76" i="26"/>
  <c r="J75" i="26"/>
  <c r="I75" i="26"/>
  <c r="F75" i="26"/>
  <c r="E75" i="26"/>
  <c r="J74" i="26"/>
  <c r="I74" i="26"/>
  <c r="F74" i="26"/>
  <c r="E74" i="26"/>
  <c r="J73" i="26"/>
  <c r="I73" i="26"/>
  <c r="F73" i="26"/>
  <c r="E73" i="26"/>
  <c r="J72" i="26"/>
  <c r="I72" i="26"/>
  <c r="F72" i="26"/>
  <c r="E72" i="26"/>
  <c r="J71" i="26"/>
  <c r="I71" i="26"/>
  <c r="F71" i="26"/>
  <c r="E71" i="26"/>
  <c r="J70" i="26"/>
  <c r="I70" i="26"/>
  <c r="F70" i="26"/>
  <c r="E70" i="26"/>
  <c r="J69" i="26"/>
  <c r="I69" i="26"/>
  <c r="F69" i="26"/>
  <c r="E69" i="26"/>
  <c r="J68" i="26"/>
  <c r="I68" i="26"/>
  <c r="F68" i="26"/>
  <c r="E68" i="26"/>
  <c r="J67" i="26"/>
  <c r="I67" i="26"/>
  <c r="F67" i="26"/>
  <c r="E67" i="26"/>
  <c r="J66" i="26"/>
  <c r="I66" i="26"/>
  <c r="F66" i="26"/>
  <c r="E66" i="26"/>
  <c r="J65" i="26"/>
  <c r="I65" i="26"/>
  <c r="F65" i="26"/>
  <c r="E65" i="26"/>
  <c r="J64" i="26"/>
  <c r="I64" i="26"/>
  <c r="F64" i="26"/>
  <c r="E64" i="26"/>
  <c r="J63" i="26"/>
  <c r="I63" i="26"/>
  <c r="F63" i="26"/>
  <c r="E63" i="26"/>
  <c r="J62" i="26"/>
  <c r="I62" i="26"/>
  <c r="F62" i="26"/>
  <c r="E62" i="26"/>
  <c r="J61" i="26"/>
  <c r="I61" i="26"/>
  <c r="F61" i="26"/>
  <c r="E61" i="26"/>
  <c r="J60" i="26"/>
  <c r="I60" i="26"/>
  <c r="F60" i="26"/>
  <c r="E60" i="26"/>
  <c r="J59" i="26"/>
  <c r="I59" i="26"/>
  <c r="F59" i="26"/>
  <c r="E59" i="26"/>
  <c r="J58" i="26"/>
  <c r="I58" i="26"/>
  <c r="F58" i="26"/>
  <c r="E58" i="26"/>
  <c r="J57" i="26"/>
  <c r="I57" i="26"/>
  <c r="F57" i="26"/>
  <c r="E57" i="26"/>
  <c r="J56" i="26"/>
  <c r="I56" i="26"/>
  <c r="F56" i="26"/>
  <c r="E56" i="26"/>
  <c r="J55" i="26"/>
  <c r="I55" i="26"/>
  <c r="F55" i="26"/>
  <c r="E55" i="26"/>
  <c r="J54" i="26"/>
  <c r="I54" i="26"/>
  <c r="F54" i="26"/>
  <c r="E54" i="26"/>
  <c r="J53" i="26"/>
  <c r="I53" i="26"/>
  <c r="F53" i="26"/>
  <c r="E53" i="26"/>
  <c r="J52" i="26"/>
  <c r="I52" i="26"/>
  <c r="F52" i="26"/>
  <c r="E52" i="26"/>
  <c r="J51" i="26"/>
  <c r="I51" i="26"/>
  <c r="F51" i="26"/>
  <c r="E51" i="26"/>
  <c r="J50" i="26"/>
  <c r="I50" i="26"/>
  <c r="F50" i="26"/>
  <c r="E50" i="26"/>
  <c r="J49" i="26"/>
  <c r="I49" i="26"/>
  <c r="F49" i="26"/>
  <c r="E49" i="26"/>
  <c r="J48" i="26"/>
  <c r="I48" i="26"/>
  <c r="F48" i="26"/>
  <c r="E48" i="26"/>
  <c r="J47" i="26"/>
  <c r="I47" i="26"/>
  <c r="F47" i="26"/>
  <c r="E47" i="26"/>
  <c r="J46" i="26"/>
  <c r="I46" i="26"/>
  <c r="F46" i="26"/>
  <c r="E46" i="26"/>
  <c r="J45" i="26"/>
  <c r="I45" i="26"/>
  <c r="F45" i="26"/>
  <c r="E45" i="26"/>
  <c r="J44" i="26"/>
  <c r="I44" i="26"/>
  <c r="F44" i="26"/>
  <c r="E44" i="26"/>
  <c r="J43" i="26"/>
  <c r="I43" i="26"/>
  <c r="F43" i="26"/>
  <c r="E43" i="26"/>
  <c r="J42" i="26"/>
  <c r="I42" i="26"/>
  <c r="F42" i="26"/>
  <c r="E42" i="26"/>
  <c r="J41" i="26"/>
  <c r="I41" i="26"/>
  <c r="F41" i="26"/>
  <c r="E41" i="26"/>
  <c r="J40" i="26"/>
  <c r="I40" i="26"/>
  <c r="F40" i="26"/>
  <c r="E40" i="26"/>
  <c r="J39" i="26"/>
  <c r="I39" i="26"/>
  <c r="F39" i="26"/>
  <c r="E39" i="26"/>
  <c r="J38" i="26"/>
  <c r="I38" i="26"/>
  <c r="F38" i="26"/>
  <c r="E38" i="26"/>
  <c r="J37" i="26"/>
  <c r="I37" i="26"/>
  <c r="F37" i="26"/>
  <c r="E37" i="26"/>
  <c r="J36" i="26"/>
  <c r="I36" i="26"/>
  <c r="F36" i="26"/>
  <c r="E36" i="26"/>
  <c r="J35" i="26"/>
  <c r="I35" i="26"/>
  <c r="F35" i="26"/>
  <c r="E35" i="26"/>
  <c r="J34" i="26"/>
  <c r="I34" i="26"/>
  <c r="F34" i="26"/>
  <c r="E34" i="26"/>
  <c r="J33" i="26"/>
  <c r="I33" i="26"/>
  <c r="F33" i="26"/>
  <c r="E33" i="26"/>
  <c r="J32" i="26"/>
  <c r="I32" i="26"/>
  <c r="F32" i="26"/>
  <c r="E32" i="26"/>
  <c r="J31" i="26"/>
  <c r="I31" i="26"/>
  <c r="F31" i="26"/>
  <c r="E31" i="26"/>
  <c r="J30" i="26"/>
  <c r="I30" i="26"/>
  <c r="F30" i="26"/>
  <c r="E30" i="26"/>
  <c r="J29" i="26"/>
  <c r="I29" i="26"/>
  <c r="F29" i="26"/>
  <c r="E29" i="26"/>
  <c r="J28" i="26"/>
  <c r="I28" i="26"/>
  <c r="F28" i="26"/>
  <c r="E28" i="26"/>
  <c r="J27" i="26"/>
  <c r="I27" i="26"/>
  <c r="F27" i="26"/>
  <c r="E27" i="26"/>
  <c r="J26" i="26"/>
  <c r="I26" i="26"/>
  <c r="F26" i="26"/>
  <c r="E26" i="26"/>
  <c r="J25" i="26"/>
  <c r="I25" i="26"/>
  <c r="F25" i="26"/>
  <c r="E25" i="26"/>
  <c r="J24" i="26"/>
  <c r="I24" i="26"/>
  <c r="F24" i="26"/>
  <c r="E24" i="26"/>
  <c r="J23" i="26"/>
  <c r="I23" i="26"/>
  <c r="F23" i="26"/>
  <c r="E23" i="26"/>
  <c r="J22" i="26"/>
  <c r="I22" i="26"/>
  <c r="F22" i="26"/>
  <c r="E22" i="26"/>
  <c r="J21" i="26"/>
  <c r="I21" i="26"/>
  <c r="F21" i="26"/>
  <c r="E21" i="26"/>
  <c r="J20" i="26"/>
  <c r="I20" i="26"/>
  <c r="F20" i="26"/>
  <c r="E20" i="26"/>
  <c r="J19" i="26"/>
  <c r="I19" i="26"/>
  <c r="F19" i="26"/>
  <c r="E19" i="26"/>
  <c r="J18" i="26"/>
  <c r="I18" i="26"/>
  <c r="F18" i="26"/>
  <c r="E18" i="26"/>
  <c r="J17" i="26"/>
  <c r="I17" i="26"/>
  <c r="F17" i="26"/>
  <c r="E17" i="26"/>
  <c r="J16" i="26"/>
  <c r="I16" i="26"/>
  <c r="F16" i="26"/>
  <c r="E16" i="26"/>
  <c r="J15" i="26"/>
  <c r="I15" i="26"/>
  <c r="F15" i="26"/>
  <c r="E15" i="26"/>
  <c r="J14" i="26"/>
  <c r="I14" i="26"/>
  <c r="F14" i="26"/>
  <c r="E14" i="26"/>
  <c r="J13" i="26"/>
  <c r="I13" i="26"/>
  <c r="F13" i="26"/>
  <c r="E13" i="26"/>
  <c r="J12" i="26"/>
  <c r="I12" i="26"/>
  <c r="F12" i="26"/>
  <c r="E12" i="26"/>
  <c r="J11" i="26"/>
  <c r="I11" i="26"/>
  <c r="F11" i="26"/>
  <c r="E11" i="26"/>
  <c r="J10" i="26"/>
  <c r="I10" i="26"/>
  <c r="F10" i="26"/>
  <c r="E10" i="26"/>
  <c r="J9" i="26"/>
  <c r="I9" i="26"/>
  <c r="F9" i="26"/>
  <c r="E9" i="26"/>
  <c r="J8" i="26"/>
  <c r="I8" i="26"/>
  <c r="F8" i="26"/>
  <c r="E8" i="26"/>
  <c r="J7" i="26"/>
  <c r="I7" i="26"/>
  <c r="F7" i="26"/>
  <c r="E7" i="26"/>
  <c r="J6" i="26"/>
  <c r="I6" i="26"/>
  <c r="F6" i="26"/>
  <c r="E6" i="26"/>
  <c r="J5" i="26"/>
  <c r="I5" i="26"/>
  <c r="F5" i="26"/>
  <c r="E5" i="26"/>
  <c r="AE96" i="21"/>
  <c r="AD96" i="21"/>
  <c r="AB96" i="21"/>
  <c r="AD95" i="21"/>
  <c r="AB95" i="21"/>
  <c r="AE94" i="21"/>
  <c r="AD94" i="21"/>
  <c r="AC94" i="21"/>
  <c r="AB94" i="21"/>
  <c r="AD93" i="21"/>
  <c r="AB93" i="21"/>
  <c r="AD92" i="21"/>
  <c r="AB92" i="21"/>
  <c r="AA91" i="21"/>
  <c r="AB91" i="21" s="1"/>
  <c r="AE88" i="21"/>
  <c r="AD88" i="21"/>
  <c r="AC88" i="21"/>
  <c r="AB88" i="21"/>
  <c r="AC87" i="21"/>
  <c r="AB87" i="21"/>
  <c r="AE85" i="21"/>
  <c r="AD85" i="21"/>
  <c r="AC85" i="21"/>
  <c r="AB85" i="21"/>
  <c r="AE84" i="21"/>
  <c r="AD84" i="21"/>
  <c r="AC84" i="21"/>
  <c r="AB84" i="21"/>
  <c r="AE83" i="21"/>
  <c r="AD83" i="21"/>
  <c r="AC83" i="21"/>
  <c r="AB83" i="21"/>
  <c r="AD81" i="21"/>
  <c r="AC81" i="21"/>
  <c r="AB81" i="21"/>
  <c r="AA78" i="21"/>
  <c r="AI78" i="21"/>
  <c r="AA73" i="21"/>
  <c r="AC69" i="21"/>
  <c r="AB69" i="21"/>
  <c r="AE68" i="21"/>
  <c r="AD68" i="21"/>
  <c r="AC68" i="21"/>
  <c r="AB68" i="21"/>
  <c r="AE67" i="21"/>
  <c r="AD67" i="21"/>
  <c r="AC67" i="21"/>
  <c r="AB67" i="21"/>
  <c r="AC64" i="21"/>
  <c r="AB64" i="21"/>
  <c r="AE62" i="21"/>
  <c r="AD62" i="21"/>
  <c r="AC62" i="21"/>
  <c r="AB62" i="21"/>
  <c r="AE59" i="21"/>
  <c r="AD59" i="21"/>
  <c r="AB59" i="21"/>
  <c r="AA58" i="21"/>
  <c r="AE53" i="21"/>
  <c r="AD53" i="21"/>
  <c r="AB53" i="21"/>
  <c r="AE51" i="21"/>
  <c r="AD51" i="21"/>
  <c r="AC51" i="21"/>
  <c r="AB51" i="21"/>
  <c r="AA50" i="21"/>
  <c r="AE47" i="21"/>
  <c r="AD47" i="21"/>
  <c r="AC47" i="21"/>
  <c r="AB47" i="21"/>
  <c r="AE45" i="21"/>
  <c r="AD45" i="21"/>
  <c r="AC45" i="21"/>
  <c r="AB45" i="21"/>
  <c r="AE44" i="21"/>
  <c r="AD44" i="21"/>
  <c r="AC44" i="21"/>
  <c r="AB44" i="21"/>
  <c r="AE43" i="21"/>
  <c r="AD43" i="21"/>
  <c r="AC43" i="21"/>
  <c r="AB43" i="21"/>
  <c r="AA41" i="21"/>
  <c r="AI41" i="21"/>
  <c r="AE39" i="21"/>
  <c r="AD39" i="21"/>
  <c r="AC39" i="21"/>
  <c r="AB39" i="21"/>
  <c r="AE37" i="21"/>
  <c r="AD37" i="21"/>
  <c r="AC37" i="21"/>
  <c r="AB37" i="21"/>
  <c r="AE36" i="21"/>
  <c r="AD36" i="21"/>
  <c r="AB36" i="21"/>
  <c r="AC34" i="21"/>
  <c r="AB34" i="21"/>
  <c r="AE33" i="21"/>
  <c r="AD33" i="21"/>
  <c r="AC33" i="21"/>
  <c r="AB33" i="21"/>
  <c r="AE32" i="21"/>
  <c r="AD32" i="21"/>
  <c r="AC32" i="21"/>
  <c r="AB32" i="21"/>
  <c r="AE31" i="21"/>
  <c r="AD31" i="21"/>
  <c r="AC31" i="21"/>
  <c r="AB31" i="21"/>
  <c r="AA30" i="21"/>
  <c r="AE28" i="21"/>
  <c r="AD28" i="21"/>
  <c r="AC28" i="21"/>
  <c r="AB28" i="21"/>
  <c r="AE22" i="21"/>
  <c r="AD22" i="21"/>
  <c r="AB22" i="21"/>
  <c r="AD19" i="21"/>
  <c r="AB19" i="21"/>
  <c r="AE17" i="21"/>
  <c r="AD17" i="21"/>
  <c r="AC17" i="21"/>
  <c r="AB17" i="21"/>
  <c r="AC16" i="21"/>
  <c r="AB16" i="21"/>
  <c r="AA11" i="21"/>
  <c r="AE8" i="21"/>
  <c r="AD8" i="21"/>
  <c r="AC8" i="21"/>
  <c r="AB8" i="21"/>
  <c r="Z96" i="21"/>
  <c r="Y96" i="21"/>
  <c r="W96" i="21"/>
  <c r="Z95" i="21"/>
  <c r="Y95" i="21"/>
  <c r="W95" i="21"/>
  <c r="Z94" i="21"/>
  <c r="Y94" i="21"/>
  <c r="X94" i="21"/>
  <c r="W94" i="21"/>
  <c r="Z93" i="21"/>
  <c r="Y93" i="21"/>
  <c r="X93" i="21"/>
  <c r="W93" i="21"/>
  <c r="Z92" i="21"/>
  <c r="Y92" i="21"/>
  <c r="W92" i="21"/>
  <c r="V91" i="21"/>
  <c r="Z88" i="21"/>
  <c r="Y88" i="21"/>
  <c r="X88" i="21"/>
  <c r="W88" i="21"/>
  <c r="Y87" i="21"/>
  <c r="X87" i="21"/>
  <c r="W87" i="21"/>
  <c r="Z85" i="21"/>
  <c r="Y85" i="21"/>
  <c r="X85" i="21"/>
  <c r="W85" i="21"/>
  <c r="Z84" i="21"/>
  <c r="Y84" i="21"/>
  <c r="X84" i="21"/>
  <c r="W84" i="21"/>
  <c r="Z83" i="21"/>
  <c r="Y83" i="21"/>
  <c r="X83" i="21"/>
  <c r="W83" i="21"/>
  <c r="Z81" i="21"/>
  <c r="Y81" i="21"/>
  <c r="X81" i="21"/>
  <c r="W81" i="21"/>
  <c r="V78" i="21"/>
  <c r="Y78" i="21" s="1"/>
  <c r="V73" i="21"/>
  <c r="V9" i="21" s="1"/>
  <c r="X69" i="21"/>
  <c r="W69" i="21"/>
  <c r="Z68" i="21"/>
  <c r="Y68" i="21"/>
  <c r="X68" i="21"/>
  <c r="W68" i="21"/>
  <c r="Z67" i="21"/>
  <c r="Y67" i="21"/>
  <c r="X67" i="21"/>
  <c r="W67" i="21"/>
  <c r="X64" i="21"/>
  <c r="W64" i="21"/>
  <c r="Z62" i="21"/>
  <c r="Y62" i="21"/>
  <c r="X62" i="21"/>
  <c r="W62" i="21"/>
  <c r="Y59" i="21"/>
  <c r="W59" i="21"/>
  <c r="V58" i="21"/>
  <c r="AE58" i="21"/>
  <c r="Z53" i="21"/>
  <c r="Y53" i="21"/>
  <c r="W53" i="21"/>
  <c r="Z52" i="21"/>
  <c r="Y52" i="21"/>
  <c r="W52" i="21"/>
  <c r="Z51" i="21"/>
  <c r="Y51" i="21"/>
  <c r="X51" i="21"/>
  <c r="W51" i="21"/>
  <c r="V50" i="21"/>
  <c r="AD50" i="21"/>
  <c r="Z47" i="21"/>
  <c r="Y47" i="21"/>
  <c r="X47" i="21"/>
  <c r="W47" i="21"/>
  <c r="Z45" i="21"/>
  <c r="Y45" i="21"/>
  <c r="X45" i="21"/>
  <c r="W45" i="21"/>
  <c r="Z44" i="21"/>
  <c r="Y44" i="21"/>
  <c r="X44" i="21"/>
  <c r="W44" i="21"/>
  <c r="Z43" i="21"/>
  <c r="Y43" i="21"/>
  <c r="X43" i="21"/>
  <c r="W43" i="21"/>
  <c r="V41" i="21"/>
  <c r="Z39" i="21"/>
  <c r="Y39" i="21"/>
  <c r="X39" i="21"/>
  <c r="W39" i="21"/>
  <c r="Z37" i="21"/>
  <c r="Y37" i="21"/>
  <c r="X37" i="21"/>
  <c r="W37" i="21"/>
  <c r="Z36" i="21"/>
  <c r="Y36" i="21"/>
  <c r="W36" i="21"/>
  <c r="X34" i="21"/>
  <c r="W34" i="21"/>
  <c r="Z33" i="21"/>
  <c r="Y33" i="21"/>
  <c r="X33" i="21"/>
  <c r="W33" i="21"/>
  <c r="Z32" i="21"/>
  <c r="Y32" i="21"/>
  <c r="X32" i="21"/>
  <c r="W32" i="21"/>
  <c r="Z31" i="21"/>
  <c r="Y31" i="21"/>
  <c r="X31" i="21"/>
  <c r="W31" i="21"/>
  <c r="V30" i="21"/>
  <c r="Z28" i="21"/>
  <c r="Y28" i="21"/>
  <c r="X28" i="21"/>
  <c r="W28" i="21"/>
  <c r="Z22" i="21"/>
  <c r="Y22" i="21"/>
  <c r="W22" i="21"/>
  <c r="Z17" i="21"/>
  <c r="Y17" i="21"/>
  <c r="X17" i="21"/>
  <c r="W17" i="21"/>
  <c r="X16" i="21"/>
  <c r="W16" i="21"/>
  <c r="V11" i="21"/>
  <c r="Z8" i="21"/>
  <c r="Y8" i="21"/>
  <c r="X8" i="21"/>
  <c r="W8" i="21"/>
  <c r="U96" i="21"/>
  <c r="T96" i="21"/>
  <c r="R96" i="21"/>
  <c r="U95" i="21"/>
  <c r="T95" i="21"/>
  <c r="R95" i="21"/>
  <c r="U94" i="21"/>
  <c r="T94" i="21"/>
  <c r="S94" i="21"/>
  <c r="R94" i="21"/>
  <c r="U93" i="21"/>
  <c r="T93" i="21"/>
  <c r="S93" i="21"/>
  <c r="R93" i="21"/>
  <c r="U92" i="21"/>
  <c r="T92" i="21"/>
  <c r="R92" i="21"/>
  <c r="Q91" i="21"/>
  <c r="U88" i="21"/>
  <c r="T88" i="21"/>
  <c r="S88" i="21"/>
  <c r="R88" i="21"/>
  <c r="U87" i="21"/>
  <c r="T87" i="21"/>
  <c r="S87" i="21"/>
  <c r="R87" i="21"/>
  <c r="T85" i="21"/>
  <c r="S85" i="21"/>
  <c r="R85" i="21"/>
  <c r="U84" i="21"/>
  <c r="T84" i="21"/>
  <c r="S84" i="21"/>
  <c r="R84" i="21"/>
  <c r="U83" i="21"/>
  <c r="T83" i="21"/>
  <c r="S83" i="21"/>
  <c r="R83" i="21"/>
  <c r="T81" i="21"/>
  <c r="S81" i="21"/>
  <c r="R81" i="21"/>
  <c r="Q78" i="21"/>
  <c r="Q73" i="21"/>
  <c r="S69" i="21"/>
  <c r="R69" i="21"/>
  <c r="U68" i="21"/>
  <c r="T68" i="21"/>
  <c r="S68" i="21"/>
  <c r="R68" i="21"/>
  <c r="U67" i="21"/>
  <c r="T67" i="21"/>
  <c r="S67" i="21"/>
  <c r="R67" i="21"/>
  <c r="S64" i="21"/>
  <c r="R64" i="21"/>
  <c r="U62" i="21"/>
  <c r="T62" i="21"/>
  <c r="S62" i="21"/>
  <c r="R62" i="21"/>
  <c r="Q58" i="21"/>
  <c r="T53" i="21"/>
  <c r="R53" i="21"/>
  <c r="T52" i="21"/>
  <c r="R52" i="21"/>
  <c r="U51" i="21"/>
  <c r="T51" i="21"/>
  <c r="S51" i="21"/>
  <c r="R51" i="21"/>
  <c r="Q50" i="21"/>
  <c r="U47" i="21"/>
  <c r="T47" i="21"/>
  <c r="S47" i="21"/>
  <c r="R47" i="21"/>
  <c r="U45" i="21"/>
  <c r="T45" i="21"/>
  <c r="S45" i="21"/>
  <c r="R45" i="21"/>
  <c r="U44" i="21"/>
  <c r="T44" i="21"/>
  <c r="S44" i="21"/>
  <c r="R44" i="21"/>
  <c r="U43" i="21"/>
  <c r="T43" i="21"/>
  <c r="S43" i="21"/>
  <c r="R43" i="21"/>
  <c r="Q41" i="21"/>
  <c r="R41" i="21" s="1"/>
  <c r="U39" i="21"/>
  <c r="T39" i="21"/>
  <c r="S39" i="21"/>
  <c r="R39" i="21"/>
  <c r="U37" i="21"/>
  <c r="T37" i="21"/>
  <c r="S37" i="21"/>
  <c r="R37" i="21"/>
  <c r="U36" i="21"/>
  <c r="T36" i="21"/>
  <c r="R36" i="21"/>
  <c r="S34" i="21"/>
  <c r="R34" i="21"/>
  <c r="U33" i="21"/>
  <c r="T33" i="21"/>
  <c r="S33" i="21"/>
  <c r="R33" i="21"/>
  <c r="U32" i="21"/>
  <c r="T32" i="21"/>
  <c r="S32" i="21"/>
  <c r="R32" i="21"/>
  <c r="U31" i="21"/>
  <c r="T31" i="21"/>
  <c r="S31" i="21"/>
  <c r="R31" i="21"/>
  <c r="Q30" i="21"/>
  <c r="U28" i="21"/>
  <c r="T28" i="21"/>
  <c r="S28" i="21"/>
  <c r="R28" i="21"/>
  <c r="T22" i="21"/>
  <c r="R22" i="21"/>
  <c r="U17" i="21"/>
  <c r="T17" i="21"/>
  <c r="S17" i="21"/>
  <c r="R17" i="21"/>
  <c r="S16" i="21"/>
  <c r="R16" i="21"/>
  <c r="Q11" i="21"/>
  <c r="Y11" i="21" s="1"/>
  <c r="U8" i="21"/>
  <c r="T8" i="21"/>
  <c r="S8" i="21"/>
  <c r="R8" i="21"/>
  <c r="P96" i="21"/>
  <c r="O96" i="21"/>
  <c r="M96" i="21"/>
  <c r="P95" i="21"/>
  <c r="O95" i="21"/>
  <c r="M95" i="21"/>
  <c r="P94" i="21"/>
  <c r="O94" i="21"/>
  <c r="N94" i="21"/>
  <c r="M94" i="21"/>
  <c r="P93" i="21"/>
  <c r="O93" i="21"/>
  <c r="N93" i="21"/>
  <c r="M93" i="21"/>
  <c r="P92" i="21"/>
  <c r="O92" i="21"/>
  <c r="M92" i="21"/>
  <c r="L91" i="21"/>
  <c r="P88" i="21"/>
  <c r="O88" i="21"/>
  <c r="N88" i="21"/>
  <c r="M88" i="21"/>
  <c r="P87" i="21"/>
  <c r="O87" i="21"/>
  <c r="N87" i="21"/>
  <c r="M87" i="21"/>
  <c r="P85" i="21"/>
  <c r="O85" i="21"/>
  <c r="N85" i="21"/>
  <c r="M85" i="21"/>
  <c r="P84" i="21"/>
  <c r="O84" i="21"/>
  <c r="N84" i="21"/>
  <c r="M84" i="21"/>
  <c r="P83" i="21"/>
  <c r="O83" i="21"/>
  <c r="N83" i="21"/>
  <c r="M83" i="21"/>
  <c r="N81" i="21"/>
  <c r="M81" i="21"/>
  <c r="L78" i="21"/>
  <c r="P78" i="21" s="1"/>
  <c r="L73" i="21"/>
  <c r="N69" i="21"/>
  <c r="M69" i="21"/>
  <c r="P68" i="21"/>
  <c r="O68" i="21"/>
  <c r="N68" i="21"/>
  <c r="M68" i="21"/>
  <c r="P67" i="21"/>
  <c r="O67" i="21"/>
  <c r="N67" i="21"/>
  <c r="M67" i="21"/>
  <c r="P66" i="21"/>
  <c r="O66" i="21"/>
  <c r="M66" i="21"/>
  <c r="N64" i="21"/>
  <c r="M64" i="21"/>
  <c r="P62" i="21"/>
  <c r="O62" i="21"/>
  <c r="N62" i="21"/>
  <c r="M62" i="21"/>
  <c r="L58" i="21"/>
  <c r="P51" i="21"/>
  <c r="O51" i="21"/>
  <c r="N51" i="21"/>
  <c r="M51" i="21"/>
  <c r="L50" i="21"/>
  <c r="P47" i="21"/>
  <c r="O47" i="21"/>
  <c r="N47" i="21"/>
  <c r="M47" i="21"/>
  <c r="P45" i="21"/>
  <c r="O45" i="21"/>
  <c r="N45" i="21"/>
  <c r="M45" i="21"/>
  <c r="P44" i="21"/>
  <c r="O44" i="21"/>
  <c r="N44" i="21"/>
  <c r="M44" i="21"/>
  <c r="P43" i="21"/>
  <c r="O43" i="21"/>
  <c r="N43" i="21"/>
  <c r="M43" i="21"/>
  <c r="L41" i="21"/>
  <c r="P39" i="21"/>
  <c r="O39" i="21"/>
  <c r="N39" i="21"/>
  <c r="M39" i="21"/>
  <c r="P37" i="21"/>
  <c r="O37" i="21"/>
  <c r="N37" i="21"/>
  <c r="M37" i="21"/>
  <c r="O36" i="21"/>
  <c r="M36" i="21"/>
  <c r="N34" i="21"/>
  <c r="M34" i="21"/>
  <c r="P33" i="21"/>
  <c r="O33" i="21"/>
  <c r="N33" i="21"/>
  <c r="M33" i="21"/>
  <c r="P32" i="21"/>
  <c r="O32" i="21"/>
  <c r="N32" i="21"/>
  <c r="M32" i="21"/>
  <c r="P31" i="21"/>
  <c r="O31" i="21"/>
  <c r="N31" i="21"/>
  <c r="M31" i="21"/>
  <c r="L30" i="21"/>
  <c r="P28" i="21"/>
  <c r="O28" i="21"/>
  <c r="N28" i="21"/>
  <c r="M28" i="21"/>
  <c r="P17" i="21"/>
  <c r="O17" i="21"/>
  <c r="N17" i="21"/>
  <c r="M17" i="21"/>
  <c r="N16" i="21"/>
  <c r="M16" i="21"/>
  <c r="L11" i="21"/>
  <c r="O11" i="21" s="1"/>
  <c r="L9" i="21"/>
  <c r="P8" i="21"/>
  <c r="O8" i="21"/>
  <c r="N8" i="21"/>
  <c r="M8" i="21"/>
  <c r="K16" i="21"/>
  <c r="J96" i="21"/>
  <c r="J95" i="21"/>
  <c r="I58" i="21"/>
  <c r="O58" i="21" s="1"/>
  <c r="K68" i="21"/>
  <c r="J66" i="21"/>
  <c r="E51" i="21"/>
  <c r="K51" i="21"/>
  <c r="J51" i="21"/>
  <c r="K44" i="21"/>
  <c r="J44" i="21"/>
  <c r="K34" i="21"/>
  <c r="J34" i="21"/>
  <c r="K33" i="21"/>
  <c r="I11" i="21"/>
  <c r="I30" i="21"/>
  <c r="K28" i="21"/>
  <c r="J28" i="21"/>
  <c r="K17" i="21"/>
  <c r="J17" i="21"/>
  <c r="J16" i="21"/>
  <c r="J92" i="21"/>
  <c r="J93" i="21"/>
  <c r="K93" i="21"/>
  <c r="J94" i="21"/>
  <c r="K94" i="21"/>
  <c r="J83" i="21"/>
  <c r="J84" i="21"/>
  <c r="K84" i="21"/>
  <c r="J85" i="21"/>
  <c r="K85" i="21"/>
  <c r="J87" i="21"/>
  <c r="K87" i="21"/>
  <c r="J88" i="21"/>
  <c r="K88" i="21"/>
  <c r="K81" i="21"/>
  <c r="J81" i="21"/>
  <c r="J68" i="21"/>
  <c r="J69" i="21"/>
  <c r="K69" i="21"/>
  <c r="K67" i="21"/>
  <c r="J67" i="21"/>
  <c r="K64" i="21"/>
  <c r="J64" i="21"/>
  <c r="K62" i="21"/>
  <c r="J62" i="21"/>
  <c r="J45" i="21"/>
  <c r="K45" i="21"/>
  <c r="J47" i="21"/>
  <c r="K47" i="21"/>
  <c r="K43" i="21"/>
  <c r="J43" i="21"/>
  <c r="K39" i="21"/>
  <c r="J39" i="21"/>
  <c r="J37" i="21"/>
  <c r="K37" i="21"/>
  <c r="J31" i="21"/>
  <c r="K31" i="21"/>
  <c r="J32" i="21"/>
  <c r="K32" i="21"/>
  <c r="J33" i="21"/>
  <c r="E16" i="21"/>
  <c r="K8" i="21"/>
  <c r="J8" i="21"/>
  <c r="E8" i="21"/>
  <c r="E44" i="21"/>
  <c r="D41" i="21"/>
  <c r="X41" i="21" s="1"/>
  <c r="F20" i="21"/>
  <c r="G16" i="21"/>
  <c r="G8" i="21"/>
  <c r="F8" i="21"/>
  <c r="I91" i="21"/>
  <c r="O91" i="21"/>
  <c r="I78" i="21"/>
  <c r="I73" i="21"/>
  <c r="I50" i="21"/>
  <c r="I41" i="21"/>
  <c r="I9" i="21" s="1"/>
  <c r="F92" i="21"/>
  <c r="F93" i="21"/>
  <c r="E94" i="21"/>
  <c r="E93" i="21"/>
  <c r="G88" i="21"/>
  <c r="G85" i="21"/>
  <c r="G84" i="21"/>
  <c r="G83" i="21"/>
  <c r="G82" i="21"/>
  <c r="G81" i="21"/>
  <c r="F72" i="21"/>
  <c r="E72" i="21"/>
  <c r="F69" i="21"/>
  <c r="E69" i="21"/>
  <c r="E68" i="21"/>
  <c r="E67" i="21"/>
  <c r="F65" i="21"/>
  <c r="E65" i="21"/>
  <c r="E64" i="21"/>
  <c r="F62" i="21"/>
  <c r="E62" i="21"/>
  <c r="E60" i="21"/>
  <c r="F59" i="21"/>
  <c r="E59" i="21"/>
  <c r="G47" i="21"/>
  <c r="G45" i="21"/>
  <c r="G44" i="21"/>
  <c r="G43" i="21"/>
  <c r="F46" i="21"/>
  <c r="E46" i="21"/>
  <c r="F45" i="21"/>
  <c r="E45" i="21"/>
  <c r="F44" i="21"/>
  <c r="F43" i="21"/>
  <c r="E43" i="21"/>
  <c r="F39" i="21"/>
  <c r="F37" i="21"/>
  <c r="F36" i="21"/>
  <c r="F35" i="21"/>
  <c r="F34" i="21"/>
  <c r="F32" i="21"/>
  <c r="E39" i="21"/>
  <c r="E37" i="21"/>
  <c r="E36" i="21"/>
  <c r="E35" i="21"/>
  <c r="E34" i="21"/>
  <c r="E33" i="21"/>
  <c r="E32" i="21"/>
  <c r="E31" i="21"/>
  <c r="D30" i="21"/>
  <c r="D9" i="21" s="1"/>
  <c r="D11" i="21"/>
  <c r="AV11" i="21" s="1"/>
  <c r="E28" i="21"/>
  <c r="H8" i="21"/>
  <c r="E24" i="21"/>
  <c r="E17" i="21"/>
  <c r="F98" i="21"/>
  <c r="E98" i="21"/>
  <c r="H94" i="21"/>
  <c r="G94" i="21"/>
  <c r="F94" i="21"/>
  <c r="H93" i="21"/>
  <c r="G93" i="21"/>
  <c r="H92" i="21"/>
  <c r="G92" i="21"/>
  <c r="E92" i="21"/>
  <c r="D91" i="21"/>
  <c r="F89" i="21"/>
  <c r="E89" i="21"/>
  <c r="H88" i="21"/>
  <c r="F88" i="21"/>
  <c r="E88" i="21"/>
  <c r="H87" i="21"/>
  <c r="G87" i="21"/>
  <c r="E87" i="21"/>
  <c r="F86" i="21"/>
  <c r="E86" i="21"/>
  <c r="H85" i="21"/>
  <c r="E85" i="21"/>
  <c r="H84" i="21"/>
  <c r="E84" i="21"/>
  <c r="H83" i="21"/>
  <c r="F83" i="21"/>
  <c r="E83" i="21"/>
  <c r="H82" i="21"/>
  <c r="F82" i="21"/>
  <c r="E82" i="21"/>
  <c r="H81" i="21"/>
  <c r="E81" i="21"/>
  <c r="D78" i="21"/>
  <c r="D73" i="21"/>
  <c r="H69" i="21"/>
  <c r="G69" i="21"/>
  <c r="H68" i="21"/>
  <c r="G68" i="21"/>
  <c r="H67" i="21"/>
  <c r="G67" i="21"/>
  <c r="H65" i="21"/>
  <c r="G65" i="21"/>
  <c r="G64" i="21"/>
  <c r="H62" i="21"/>
  <c r="G62" i="21"/>
  <c r="H60" i="21"/>
  <c r="G60" i="21"/>
  <c r="H59" i="21"/>
  <c r="G59" i="21"/>
  <c r="D58" i="21"/>
  <c r="G58" i="21" s="1"/>
  <c r="H51" i="21"/>
  <c r="G51" i="21"/>
  <c r="F51" i="21"/>
  <c r="D50" i="21"/>
  <c r="AB50" i="21" s="1"/>
  <c r="BK50" i="21"/>
  <c r="H47" i="21"/>
  <c r="F47" i="21"/>
  <c r="E47" i="21"/>
  <c r="H44" i="21"/>
  <c r="H43" i="21"/>
  <c r="H39" i="21"/>
  <c r="G39" i="21"/>
  <c r="H37" i="21"/>
  <c r="G37" i="21"/>
  <c r="H36" i="21"/>
  <c r="G36" i="21"/>
  <c r="H34" i="21"/>
  <c r="G34" i="21"/>
  <c r="H33" i="21"/>
  <c r="G33" i="21"/>
  <c r="F33" i="21"/>
  <c r="H32" i="21"/>
  <c r="G32" i="21"/>
  <c r="H31" i="21"/>
  <c r="G31" i="21"/>
  <c r="H28" i="21"/>
  <c r="G28" i="21"/>
  <c r="F25" i="21"/>
  <c r="E25" i="21"/>
  <c r="F24" i="21"/>
  <c r="F23" i="21"/>
  <c r="E23" i="21"/>
  <c r="E20" i="21"/>
  <c r="H17" i="21"/>
  <c r="G17" i="21"/>
  <c r="F13" i="21"/>
  <c r="E13" i="21"/>
  <c r="C91" i="21"/>
  <c r="C78" i="21"/>
  <c r="H78" i="21"/>
  <c r="C73" i="21"/>
  <c r="C58" i="21"/>
  <c r="C50" i="21"/>
  <c r="H50" i="21" s="1"/>
  <c r="C41" i="21"/>
  <c r="C30" i="21"/>
  <c r="G30" i="21" s="1"/>
  <c r="C11" i="21"/>
  <c r="H11" i="21"/>
  <c r="B30" i="21"/>
  <c r="B101" i="21"/>
  <c r="B91" i="21"/>
  <c r="B78" i="21"/>
  <c r="B73" i="21"/>
  <c r="B58" i="21"/>
  <c r="F58" i="21" s="1"/>
  <c r="B50" i="21"/>
  <c r="E50" i="21"/>
  <c r="B41" i="21"/>
  <c r="B11" i="21"/>
  <c r="G78" i="21"/>
  <c r="E78" i="21"/>
  <c r="K11" i="21"/>
  <c r="F50" i="21"/>
  <c r="P50" i="21"/>
  <c r="M78" i="21"/>
  <c r="P91" i="21"/>
  <c r="R50" i="21"/>
  <c r="U50" i="21"/>
  <c r="Z50" i="21"/>
  <c r="Y41" i="21"/>
  <c r="X50" i="21"/>
  <c r="Y50" i="21"/>
  <c r="AC50" i="21"/>
  <c r="AE11" i="21"/>
  <c r="AE30" i="21"/>
  <c r="F30" i="30"/>
  <c r="F18" i="30"/>
  <c r="E23" i="30"/>
  <c r="F44" i="30"/>
  <c r="F48" i="30"/>
  <c r="F33" i="29"/>
  <c r="X30" i="21"/>
  <c r="R58" i="21"/>
  <c r="Y30" i="21"/>
  <c r="AD11" i="21"/>
  <c r="E18" i="29"/>
  <c r="AD41" i="21"/>
  <c r="J50" i="21"/>
  <c r="P11" i="21"/>
  <c r="N30" i="21"/>
  <c r="M50" i="21"/>
  <c r="N78" i="21"/>
  <c r="T78" i="21"/>
  <c r="F20" i="29"/>
  <c r="F32" i="29"/>
  <c r="F35" i="29"/>
  <c r="F35" i="30"/>
  <c r="T58" i="21"/>
  <c r="U58" i="21"/>
  <c r="F45" i="30"/>
  <c r="K50" i="21"/>
  <c r="O78" i="21"/>
  <c r="Z41" i="21"/>
  <c r="S50" i="21"/>
  <c r="F24" i="29"/>
  <c r="F32" i="30"/>
  <c r="AH30" i="21"/>
  <c r="AI11" i="21"/>
  <c r="AI30" i="21"/>
  <c r="U21" i="30"/>
  <c r="U36" i="30"/>
  <c r="U31" i="30"/>
  <c r="U42" i="30"/>
  <c r="U46" i="30"/>
  <c r="P21" i="29"/>
  <c r="Q24" i="29"/>
  <c r="Q31" i="29"/>
  <c r="Q35" i="29"/>
  <c r="AO30" i="21"/>
  <c r="AN30" i="21"/>
  <c r="AL41" i="21"/>
  <c r="AM58" i="21"/>
  <c r="AO58" i="21"/>
  <c r="AR41" i="21"/>
  <c r="AT11" i="21"/>
  <c r="AW78" i="21"/>
  <c r="AX78" i="21"/>
  <c r="AI32" i="30"/>
  <c r="AI36" i="30"/>
  <c r="AJ46" i="30"/>
  <c r="AB19" i="29"/>
  <c r="AB18" i="29"/>
  <c r="AA23" i="29"/>
  <c r="BD91" i="21"/>
  <c r="P13" i="16"/>
  <c r="P17" i="16"/>
  <c r="P23" i="16"/>
  <c r="Q84" i="16"/>
  <c r="P199" i="16"/>
  <c r="S109" i="16"/>
  <c r="Q7" i="16"/>
  <c r="P11" i="16"/>
  <c r="P15" i="16"/>
  <c r="P19" i="16"/>
  <c r="P21" i="16"/>
  <c r="O34" i="16"/>
  <c r="P40" i="16"/>
  <c r="P44" i="16"/>
  <c r="O59" i="16"/>
  <c r="P61" i="16"/>
  <c r="P75" i="16"/>
  <c r="R109" i="16"/>
  <c r="P113" i="16"/>
  <c r="P117" i="16"/>
  <c r="P121" i="16"/>
  <c r="P123" i="16"/>
  <c r="O134" i="16"/>
  <c r="P136" i="16"/>
  <c r="P140" i="16"/>
  <c r="P144" i="16"/>
  <c r="P150" i="16"/>
  <c r="O158" i="16"/>
  <c r="T158" i="16"/>
  <c r="P160" i="16"/>
  <c r="P164" i="16"/>
  <c r="P170" i="16"/>
  <c r="P172" i="16"/>
  <c r="P195" i="16"/>
  <c r="O207" i="16"/>
  <c r="P209" i="16"/>
  <c r="P213" i="16"/>
  <c r="O231" i="16"/>
  <c r="P233" i="16"/>
  <c r="P237" i="16"/>
  <c r="O255" i="16"/>
  <c r="P257" i="16"/>
  <c r="P261" i="16"/>
  <c r="S7" i="16"/>
  <c r="P191" i="16"/>
  <c r="O7" i="16"/>
  <c r="T7" i="16"/>
  <c r="P185" i="16"/>
  <c r="S207" i="16"/>
  <c r="P217" i="16"/>
  <c r="S231" i="16"/>
  <c r="P241" i="16"/>
  <c r="S255" i="16"/>
  <c r="P265" i="16"/>
  <c r="G9" i="15"/>
  <c r="W9" i="15"/>
  <c r="BK9" i="15"/>
  <c r="CA9" i="15"/>
  <c r="DC9" i="15"/>
  <c r="E9" i="15"/>
  <c r="J9" i="15"/>
  <c r="AG9" i="15"/>
  <c r="AL9" i="15"/>
  <c r="BI9" i="15"/>
  <c r="BN9" i="15"/>
  <c r="CP9" i="15"/>
  <c r="DM9" i="15"/>
  <c r="DR9" i="15"/>
  <c r="EO9" i="15"/>
  <c r="ET9" i="15"/>
  <c r="I9" i="15"/>
  <c r="AK9" i="15"/>
  <c r="BM9" i="15"/>
  <c r="DQ9" i="15"/>
  <c r="ES9" i="15"/>
  <c r="BW9" i="15"/>
  <c r="CY9" i="15"/>
  <c r="CO9" i="15"/>
  <c r="AL7" i="50"/>
  <c r="BJ7" i="50"/>
  <c r="I7" i="50"/>
  <c r="BE7" i="50"/>
  <c r="N7" i="50"/>
  <c r="T7" i="50"/>
  <c r="AR7" i="50"/>
  <c r="BP7" i="50"/>
  <c r="FH9" i="15"/>
  <c r="FG9" i="15"/>
  <c r="FC9" i="15"/>
  <c r="P289" i="16"/>
  <c r="BF11" i="21"/>
  <c r="BI41" i="21"/>
  <c r="BI91" i="21"/>
  <c r="BI11" i="21"/>
  <c r="BI30" i="21"/>
  <c r="BH91" i="21"/>
  <c r="BN78" i="21"/>
  <c r="BJ9" i="21"/>
  <c r="BM9" i="21" s="1"/>
  <c r="BN50" i="21"/>
  <c r="BM78" i="21"/>
  <c r="BK11" i="21"/>
  <c r="BM50" i="21"/>
  <c r="BL78" i="21"/>
  <c r="BN91" i="21"/>
  <c r="FQ10" i="15"/>
  <c r="FV10" i="15"/>
  <c r="CC7" i="50"/>
  <c r="O303" i="16"/>
  <c r="T303" i="16"/>
  <c r="P305" i="16"/>
  <c r="P309" i="16"/>
  <c r="S303" i="16"/>
  <c r="P313" i="16"/>
  <c r="AL23" i="29"/>
  <c r="AL30" i="29"/>
  <c r="AL34" i="29"/>
  <c r="AM36" i="29"/>
  <c r="AY17" i="30"/>
  <c r="AY21" i="30"/>
  <c r="AY25" i="30"/>
  <c r="AY32" i="30"/>
  <c r="AY43" i="30"/>
  <c r="AY47" i="30"/>
  <c r="J11" i="21"/>
  <c r="M11" i="21"/>
  <c r="P30" i="21"/>
  <c r="U30" i="21"/>
  <c r="U41" i="21"/>
  <c r="U78" i="21"/>
  <c r="W50" i="21"/>
  <c r="X58" i="21"/>
  <c r="AA9" i="21"/>
  <c r="AC9" i="21" s="1"/>
  <c r="E47" i="30"/>
  <c r="AG50" i="21"/>
  <c r="AG91" i="21"/>
  <c r="P33" i="29"/>
  <c r="Q29" i="29"/>
  <c r="Q17" i="29"/>
  <c r="T34" i="30"/>
  <c r="T37" i="30"/>
  <c r="T45" i="30"/>
  <c r="T17" i="30"/>
  <c r="U48" i="30"/>
  <c r="AN11" i="21"/>
  <c r="AM30" i="21"/>
  <c r="AO78" i="21"/>
  <c r="AM78" i="21"/>
  <c r="AO91" i="21"/>
  <c r="AL91" i="21"/>
  <c r="AN91" i="21"/>
  <c r="AR30" i="21"/>
  <c r="AS50" i="21"/>
  <c r="AT78" i="21"/>
  <c r="AQ78" i="21"/>
  <c r="AS78" i="21"/>
  <c r="AQ91" i="21"/>
  <c r="AW11" i="21"/>
  <c r="AY30" i="21"/>
  <c r="AV30" i="21"/>
  <c r="AX30" i="21"/>
  <c r="BB78" i="21"/>
  <c r="BA91" i="21"/>
  <c r="N50" i="21"/>
  <c r="S11" i="21"/>
  <c r="S58" i="21"/>
  <c r="R78" i="21"/>
  <c r="X11" i="21"/>
  <c r="AE41" i="21"/>
  <c r="AE50" i="21"/>
  <c r="E36" i="29"/>
  <c r="F20" i="30"/>
  <c r="E20" i="30"/>
  <c r="F34" i="30"/>
  <c r="F43" i="30"/>
  <c r="AI50" i="21"/>
  <c r="AJ58" i="21"/>
  <c r="AG58" i="21"/>
  <c r="AJ78" i="21"/>
  <c r="P22" i="29"/>
  <c r="P37" i="29"/>
  <c r="U25" i="30"/>
  <c r="AL50" i="21"/>
  <c r="T20" i="30"/>
  <c r="AT30" i="21"/>
  <c r="AQ30" i="21"/>
  <c r="AQ50" i="21"/>
  <c r="AT50" i="21"/>
  <c r="AR58" i="21"/>
  <c r="AV78" i="21"/>
  <c r="AV91" i="21"/>
  <c r="BA11" i="21"/>
  <c r="BC41" i="21"/>
  <c r="BA50" i="21"/>
  <c r="BA58" i="21"/>
  <c r="AX91" i="21"/>
  <c r="AA17" i="29"/>
  <c r="AA21" i="29"/>
  <c r="AA25" i="29"/>
  <c r="AB30" i="29"/>
  <c r="AB33" i="29"/>
  <c r="AB34" i="29"/>
  <c r="AB37" i="29"/>
  <c r="AI18" i="30"/>
  <c r="AJ19" i="30"/>
  <c r="AI19" i="30"/>
  <c r="AJ21" i="30"/>
  <c r="AJ24" i="30"/>
  <c r="AI37" i="30"/>
  <c r="AI41" i="30"/>
  <c r="AJ44" i="30"/>
  <c r="AI44" i="30"/>
  <c r="AJ48" i="30"/>
  <c r="BC11" i="21"/>
  <c r="BB30" i="21"/>
  <c r="BB58" i="21"/>
  <c r="AZ9" i="21"/>
  <c r="AZ10" i="21" s="1"/>
  <c r="BD78" i="21"/>
  <c r="BA78" i="21"/>
  <c r="BC78" i="21"/>
  <c r="BC91" i="21"/>
  <c r="Q34" i="16"/>
  <c r="P42" i="16"/>
  <c r="Q59" i="16"/>
  <c r="P67" i="16"/>
  <c r="S84" i="16"/>
  <c r="O84" i="16"/>
  <c r="R84" i="16"/>
  <c r="P86" i="16"/>
  <c r="P88" i="16"/>
  <c r="P90" i="16"/>
  <c r="P92" i="16"/>
  <c r="P94" i="16"/>
  <c r="P96" i="16"/>
  <c r="P98" i="16"/>
  <c r="P100" i="16"/>
  <c r="Q109" i="16"/>
  <c r="O109" i="16"/>
  <c r="P115" i="16"/>
  <c r="S134" i="16"/>
  <c r="R134" i="16"/>
  <c r="P138" i="16"/>
  <c r="P146" i="16"/>
  <c r="P148" i="16"/>
  <c r="S158" i="16"/>
  <c r="R158" i="16"/>
  <c r="P162" i="16"/>
  <c r="P223" i="16"/>
  <c r="R207" i="16"/>
  <c r="P211" i="16"/>
  <c r="P247" i="16"/>
  <c r="R231" i="16"/>
  <c r="P235" i="16"/>
  <c r="P271" i="16"/>
  <c r="R255" i="16"/>
  <c r="BH11" i="21"/>
  <c r="BH78" i="21"/>
  <c r="BL11" i="21"/>
  <c r="BK78" i="21"/>
  <c r="AB29" i="29"/>
  <c r="AA31" i="29"/>
  <c r="AB32" i="29"/>
  <c r="AA32" i="29"/>
  <c r="AA35" i="29"/>
  <c r="AB36" i="29"/>
  <c r="AA36" i="29"/>
  <c r="AJ17" i="30"/>
  <c r="AJ20" i="30"/>
  <c r="AI22" i="30"/>
  <c r="AJ29" i="30"/>
  <c r="AI29" i="30"/>
  <c r="AJ31" i="30"/>
  <c r="AI34" i="30"/>
  <c r="AJ43" i="30"/>
  <c r="BD11" i="21"/>
  <c r="BB11" i="21"/>
  <c r="BC30" i="21"/>
  <c r="BA30" i="21"/>
  <c r="BD41" i="21"/>
  <c r="BC50" i="21"/>
  <c r="S34" i="16"/>
  <c r="R34" i="16"/>
  <c r="P38" i="16"/>
  <c r="P46" i="16"/>
  <c r="S59" i="16"/>
  <c r="R59" i="16"/>
  <c r="P63" i="16"/>
  <c r="P71" i="16"/>
  <c r="T109" i="16"/>
  <c r="P111" i="16"/>
  <c r="P119" i="16"/>
  <c r="Q134" i="16"/>
  <c r="Q158" i="16"/>
  <c r="P166" i="16"/>
  <c r="P168" i="16"/>
  <c r="Q207" i="16"/>
  <c r="P215" i="16"/>
  <c r="P219" i="16"/>
  <c r="Q231" i="16"/>
  <c r="P239" i="16"/>
  <c r="P243" i="16"/>
  <c r="P269" i="16"/>
  <c r="P267" i="16"/>
  <c r="P263" i="16"/>
  <c r="Q255" i="16"/>
  <c r="BI50" i="21"/>
  <c r="BF91" i="21"/>
  <c r="BK58" i="21"/>
  <c r="BK91" i="21"/>
  <c r="AX7" i="50"/>
  <c r="BH41" i="21"/>
  <c r="BH50" i="21"/>
  <c r="BG78" i="21"/>
  <c r="O279" i="16"/>
  <c r="P281" i="16"/>
  <c r="P283" i="16"/>
  <c r="BW7" i="50"/>
  <c r="FE9" i="15"/>
  <c r="DP9" i="15"/>
  <c r="DB9" i="15"/>
  <c r="BZ9" i="15"/>
  <c r="CN9" i="15"/>
  <c r="ER9" i="15"/>
  <c r="ED9" i="15"/>
  <c r="BM11" i="21"/>
  <c r="BN30" i="21"/>
  <c r="BL30" i="21"/>
  <c r="BN41" i="21"/>
  <c r="BM41" i="21"/>
  <c r="BM91" i="21"/>
  <c r="Q303" i="16"/>
  <c r="P311" i="16"/>
  <c r="P315" i="16"/>
  <c r="P317" i="16"/>
  <c r="FT10" i="15"/>
  <c r="AL17" i="29"/>
  <c r="AY23" i="30"/>
  <c r="AY34" i="30"/>
  <c r="AX41" i="30"/>
  <c r="CB9" i="15"/>
  <c r="CK9" i="15"/>
  <c r="DD9" i="15"/>
  <c r="U7" i="50"/>
  <c r="BF50" i="21"/>
  <c r="BI78" i="21"/>
  <c r="BF78" i="21"/>
  <c r="T279" i="16"/>
  <c r="P285" i="16"/>
  <c r="P287" i="16"/>
  <c r="P291" i="16"/>
  <c r="P293" i="16"/>
  <c r="S279" i="16"/>
  <c r="BN11" i="21"/>
  <c r="BL58" i="21"/>
  <c r="P319" i="16"/>
  <c r="R303" i="16"/>
  <c r="FU10" i="15"/>
  <c r="D10" i="21" l="1"/>
  <c r="BA9" i="21"/>
  <c r="BB9" i="21"/>
  <c r="BK9" i="21"/>
  <c r="H9" i="21"/>
  <c r="E9" i="21"/>
  <c r="BG9" i="21"/>
  <c r="X9" i="21"/>
  <c r="W9" i="21"/>
  <c r="V10" i="21"/>
  <c r="J9" i="21"/>
  <c r="I10" i="21"/>
  <c r="K9" i="21"/>
  <c r="O9" i="21"/>
  <c r="N9" i="21"/>
  <c r="AG9" i="21"/>
  <c r="AF10" i="21"/>
  <c r="AH9" i="21"/>
  <c r="AI9" i="21"/>
  <c r="AJ9" i="21"/>
  <c r="T91" i="21"/>
  <c r="R91" i="21"/>
  <c r="AE78" i="21"/>
  <c r="AB78" i="21"/>
  <c r="AD78" i="21"/>
  <c r="F33" i="30"/>
  <c r="E33" i="30"/>
  <c r="P20" i="29"/>
  <c r="Q20" i="29"/>
  <c r="U22" i="30"/>
  <c r="AQ11" i="21"/>
  <c r="AY11" i="21"/>
  <c r="AS11" i="21"/>
  <c r="AR11" i="21"/>
  <c r="AQ41" i="21"/>
  <c r="AB17" i="29"/>
  <c r="AB22" i="29"/>
  <c r="AJ33" i="30"/>
  <c r="AI33" i="30"/>
  <c r="EC9" i="15"/>
  <c r="EE9" i="15"/>
  <c r="BI9" i="21"/>
  <c r="AB9" i="21"/>
  <c r="Q279" i="16"/>
  <c r="BA41" i="21"/>
  <c r="AJ45" i="30"/>
  <c r="AV58" i="21"/>
  <c r="AI91" i="21"/>
  <c r="M9" i="21"/>
  <c r="AY36" i="30"/>
  <c r="BH58" i="21"/>
  <c r="AX11" i="21"/>
  <c r="AP9" i="21"/>
  <c r="E21" i="30"/>
  <c r="O41" i="21"/>
  <c r="AC78" i="21"/>
  <c r="E19" i="29"/>
  <c r="H30" i="21"/>
  <c r="K78" i="21"/>
  <c r="J78" i="21"/>
  <c r="S30" i="21"/>
  <c r="T30" i="21"/>
  <c r="F29" i="29"/>
  <c r="F19" i="30"/>
  <c r="E36" i="30"/>
  <c r="F36" i="30"/>
  <c r="E46" i="30"/>
  <c r="F46" i="30"/>
  <c r="AI58" i="21"/>
  <c r="AH58" i="21"/>
  <c r="AI43" i="30"/>
  <c r="P65" i="16"/>
  <c r="P69" i="16"/>
  <c r="P73" i="16"/>
  <c r="T59" i="16"/>
  <c r="AL24" i="29"/>
  <c r="AX34" i="30"/>
  <c r="AX9" i="15"/>
  <c r="AY58" i="21"/>
  <c r="Q32" i="29"/>
  <c r="P32" i="29"/>
  <c r="U32" i="30"/>
  <c r="T32" i="30"/>
  <c r="T34" i="16"/>
  <c r="P36" i="16"/>
  <c r="P50" i="16"/>
  <c r="P48" i="16"/>
  <c r="R183" i="16"/>
  <c r="O183" i="16"/>
  <c r="P187" i="16"/>
  <c r="T183" i="16"/>
  <c r="P189" i="16"/>
  <c r="P193" i="16"/>
  <c r="Q183" i="16"/>
  <c r="S183" i="16"/>
  <c r="P197" i="16"/>
  <c r="AU9" i="15"/>
  <c r="F22" i="29"/>
  <c r="E22" i="29"/>
  <c r="BD9" i="21"/>
  <c r="N11" i="21"/>
  <c r="AX50" i="21"/>
  <c r="BM58" i="21"/>
  <c r="BD50" i="21"/>
  <c r="AB41" i="21"/>
  <c r="R30" i="21"/>
  <c r="J58" i="21"/>
  <c r="E11" i="21"/>
  <c r="G11" i="21"/>
  <c r="AB11" i="21"/>
  <c r="BG11" i="21"/>
  <c r="J30" i="21"/>
  <c r="K30" i="21"/>
  <c r="O30" i="21"/>
  <c r="M30" i="21"/>
  <c r="W30" i="21"/>
  <c r="Z30" i="21"/>
  <c r="Z58" i="21"/>
  <c r="AD58" i="21"/>
  <c r="Y58" i="21"/>
  <c r="W58" i="21"/>
  <c r="E17" i="30"/>
  <c r="F17" i="30"/>
  <c r="Q21" i="29"/>
  <c r="U30" i="30"/>
  <c r="T30" i="30"/>
  <c r="AL58" i="21"/>
  <c r="AS58" i="21"/>
  <c r="AN58" i="21"/>
  <c r="AT58" i="21"/>
  <c r="AV41" i="21"/>
  <c r="AY41" i="21"/>
  <c r="AX41" i="21"/>
  <c r="X91" i="21"/>
  <c r="Z91" i="21"/>
  <c r="Y91" i="21"/>
  <c r="E41" i="30"/>
  <c r="F41" i="30"/>
  <c r="AX29" i="30"/>
  <c r="AY29" i="30"/>
  <c r="BK41" i="21"/>
  <c r="BF58" i="21"/>
  <c r="AI23" i="30"/>
  <c r="BB41" i="21"/>
  <c r="AW58" i="21"/>
  <c r="AW41" i="21"/>
  <c r="AM41" i="21"/>
  <c r="BJ10" i="21"/>
  <c r="BG58" i="21"/>
  <c r="EA9" i="15"/>
  <c r="X78" i="21"/>
  <c r="Z78" i="21"/>
  <c r="P58" i="21"/>
  <c r="T11" i="21"/>
  <c r="E41" i="21"/>
  <c r="AQ58" i="21"/>
  <c r="AC58" i="21"/>
  <c r="N58" i="21"/>
  <c r="AB58" i="21"/>
  <c r="M58" i="21"/>
  <c r="G91" i="21"/>
  <c r="E91" i="21"/>
  <c r="H91" i="21"/>
  <c r="M91" i="21"/>
  <c r="F91" i="21"/>
  <c r="J91" i="21"/>
  <c r="E30" i="21"/>
  <c r="BK30" i="21"/>
  <c r="F30" i="21"/>
  <c r="M41" i="21"/>
  <c r="N41" i="21"/>
  <c r="P41" i="21"/>
  <c r="Q9" i="21"/>
  <c r="Z9" i="21" s="1"/>
  <c r="Z11" i="21"/>
  <c r="U11" i="21"/>
  <c r="R11" i="21"/>
  <c r="T41" i="21"/>
  <c r="S41" i="21"/>
  <c r="F25" i="29"/>
  <c r="E37" i="30"/>
  <c r="F37" i="30"/>
  <c r="F47" i="30"/>
  <c r="U37" i="30"/>
  <c r="AN50" i="21"/>
  <c r="AL78" i="21"/>
  <c r="AN78" i="21"/>
  <c r="AR78" i="21"/>
  <c r="AA29" i="29"/>
  <c r="AJ30" i="30"/>
  <c r="S9" i="15"/>
  <c r="V9" i="15"/>
  <c r="U9" i="15"/>
  <c r="X9" i="15"/>
  <c r="BD7" i="50"/>
  <c r="AX19" i="30"/>
  <c r="AY19" i="30"/>
  <c r="AJ11" i="21"/>
  <c r="AH11" i="21"/>
  <c r="AL11" i="21"/>
  <c r="AO11" i="21"/>
  <c r="AM11" i="21"/>
  <c r="AD9" i="21"/>
  <c r="K58" i="21"/>
  <c r="W91" i="21"/>
  <c r="BL41" i="21"/>
  <c r="BF9" i="21"/>
  <c r="AJ35" i="30"/>
  <c r="AK9" i="21"/>
  <c r="B9" i="21"/>
  <c r="B10" i="21" s="1"/>
  <c r="E29" i="30"/>
  <c r="F29" i="30"/>
  <c r="F42" i="30"/>
  <c r="E42" i="30"/>
  <c r="AH41" i="21"/>
  <c r="AG41" i="21"/>
  <c r="BH9" i="21"/>
  <c r="AE9" i="21"/>
  <c r="T22" i="30"/>
  <c r="AG11" i="21"/>
  <c r="E58" i="21"/>
  <c r="AO41" i="21"/>
  <c r="L10" i="21"/>
  <c r="BN9" i="21"/>
  <c r="AS41" i="21"/>
  <c r="G50" i="21"/>
  <c r="H58" i="21"/>
  <c r="F78" i="21"/>
  <c r="S78" i="21"/>
  <c r="AG78" i="21"/>
  <c r="O50" i="21"/>
  <c r="T50" i="21"/>
  <c r="W11" i="21"/>
  <c r="AC11" i="21"/>
  <c r="E32" i="30"/>
  <c r="AH78" i="21"/>
  <c r="AJ91" i="21"/>
  <c r="P19" i="29"/>
  <c r="Q19" i="29"/>
  <c r="Q33" i="29"/>
  <c r="U19" i="30"/>
  <c r="T35" i="30"/>
  <c r="U43" i="30"/>
  <c r="T43" i="30"/>
  <c r="AL30" i="21"/>
  <c r="AM91" i="21"/>
  <c r="BF30" i="21"/>
  <c r="BG30" i="21"/>
  <c r="BN58" i="21"/>
  <c r="T41" i="30"/>
  <c r="U41" i="30"/>
  <c r="AW9" i="15"/>
  <c r="AY9" i="15"/>
  <c r="AX58" i="21"/>
  <c r="W78" i="21"/>
  <c r="P9" i="21"/>
  <c r="BL9" i="21"/>
  <c r="U91" i="21"/>
  <c r="G41" i="21"/>
  <c r="F41" i="21"/>
  <c r="W41" i="21"/>
  <c r="H41" i="21"/>
  <c r="AA10" i="21"/>
  <c r="BG41" i="21"/>
  <c r="BF41" i="21"/>
  <c r="AJ25" i="30"/>
  <c r="AD91" i="21"/>
  <c r="AU9" i="21"/>
  <c r="AT41" i="21"/>
  <c r="AC41" i="21"/>
  <c r="C9" i="21"/>
  <c r="C10" i="21" s="1"/>
  <c r="J41" i="21"/>
  <c r="K41" i="21"/>
  <c r="AC30" i="21"/>
  <c r="AD30" i="21"/>
  <c r="AJ30" i="21"/>
  <c r="AB30" i="21"/>
  <c r="T33" i="30"/>
  <c r="AY50" i="21"/>
  <c r="AS91" i="21"/>
  <c r="AT91" i="21"/>
  <c r="AY91" i="21"/>
  <c r="BC58" i="21"/>
  <c r="AJ47" i="30"/>
  <c r="AI47" i="30"/>
  <c r="AA7" i="50"/>
  <c r="AG7" i="50"/>
  <c r="AB20" i="29"/>
  <c r="AM24" i="29"/>
  <c r="AL35" i="29"/>
  <c r="AY24" i="30"/>
  <c r="AX30" i="30"/>
  <c r="AX35" i="30"/>
  <c r="AX37" i="30"/>
  <c r="AY44" i="30"/>
  <c r="AA22" i="29"/>
  <c r="AM33" i="29"/>
  <c r="AY45" i="30"/>
  <c r="G9" i="21" l="1"/>
  <c r="AK10" i="21"/>
  <c r="AN9" i="21"/>
  <c r="AL9" i="21"/>
  <c r="AM9" i="21"/>
  <c r="AO9" i="21"/>
  <c r="Y9" i="21"/>
  <c r="AX9" i="21"/>
  <c r="AY9" i="21"/>
  <c r="AU10" i="21"/>
  <c r="AW9" i="21"/>
  <c r="BC9" i="21"/>
  <c r="AV9" i="21"/>
  <c r="F9" i="21"/>
  <c r="Q10" i="21"/>
  <c r="S9" i="21"/>
  <c r="U9" i="21"/>
  <c r="R9" i="21"/>
  <c r="T9" i="21"/>
  <c r="AQ9" i="21"/>
  <c r="AT9" i="21"/>
  <c r="AS9" i="21"/>
  <c r="AP10" i="21"/>
  <c r="AR9" i="21"/>
</calcChain>
</file>

<file path=xl/sharedStrings.xml><?xml version="1.0" encoding="utf-8"?>
<sst xmlns="http://schemas.openxmlformats.org/spreadsheetml/2006/main" count="9442" uniqueCount="505">
  <si>
    <t xml:space="preserve">Объем просроченной задолженности по заработной плате </t>
  </si>
  <si>
    <t>млн.руб.</t>
  </si>
  <si>
    <t>%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</si>
  <si>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</si>
  <si>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</si>
  <si>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</si>
  <si>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</si>
  <si>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-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</si>
  <si>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</si>
  <si>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</si>
  <si>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</si>
  <si>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</si>
  <si>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</si>
  <si>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</si>
  <si>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</si>
  <si>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</si>
  <si>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</si>
  <si>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</si>
  <si>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</si>
  <si>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</si>
  <si>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</si>
  <si>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</si>
  <si>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</si>
  <si>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</si>
  <si>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</si>
  <si>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</si>
  <si>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</si>
  <si>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</si>
  <si>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</si>
  <si>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</si>
  <si>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</si>
  <si>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</si>
  <si>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</si>
  <si>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г.Санкт-Петербург</t>
  </si>
  <si>
    <t>Южный федеральный округ</t>
  </si>
  <si>
    <t>Республика Адыгея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</si>
  <si>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</si>
  <si>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</si>
  <si>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</si>
  <si>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</si>
  <si>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</si>
  <si>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Северная Осетия - Алания</t>
  </si>
  <si>
    <t>Чеченская Республика</t>
  </si>
  <si>
    <t>Краснодарский край</t>
  </si>
  <si>
    <t>Ставропольский край</t>
  </si>
  <si>
    <t>Астраханская область</t>
  </si>
  <si>
    <t>Волгоградская область</t>
  </si>
  <si>
    <t>Ростовская область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</si>
  <si>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</si>
  <si>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</si>
  <si>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</si>
  <si>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</si>
  <si>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</si>
  <si>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</si>
  <si>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</si>
  <si>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</si>
  <si>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</si>
  <si>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</si>
  <si>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</si>
  <si>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</si>
  <si>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</si>
  <si>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</si>
  <si>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</si>
  <si>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</si>
  <si>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</si>
  <si>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</si>
  <si>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</si>
  <si>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</si>
  <si>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Сибирский федеральный округ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</si>
  <si>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</si>
  <si>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</si>
  <si>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</si>
  <si>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</si>
  <si>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</si>
  <si>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</si>
  <si>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</si>
  <si>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</si>
  <si>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</si>
  <si>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</si>
  <si>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</si>
  <si>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</si>
  <si>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</si>
  <si>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</si>
  <si>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</si>
  <si>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</si>
  <si>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</si>
  <si>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</si>
  <si>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</si>
  <si>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авт.область</t>
  </si>
  <si>
    <t>Чукотский авт.округ</t>
  </si>
  <si>
    <t>Забайкальский край</t>
  </si>
  <si>
    <t>на 01.12.</t>
  </si>
  <si>
    <t>Северо-Кавказский федеральный округ</t>
  </si>
  <si>
    <t>По экономике РФ</t>
  </si>
  <si>
    <t>в %% к   задолженности по экономике РФ</t>
  </si>
  <si>
    <t xml:space="preserve"> изменение    к    предыдущему месяцу</t>
  </si>
  <si>
    <t>№ п/п</t>
  </si>
  <si>
    <t xml:space="preserve"> изменение    к          1 января 2014 г.</t>
  </si>
  <si>
    <t xml:space="preserve"> изменение  к предыдущему месяцу </t>
  </si>
  <si>
    <t>Сельское хозяйство, охота и лесное хозяйство</t>
  </si>
  <si>
    <t>Всего</t>
  </si>
  <si>
    <t>в % к общей сумме в субъекте</t>
  </si>
  <si>
    <t>Российская Федерация</t>
  </si>
  <si>
    <t>в % к  сумме по сельскому хозяйству</t>
  </si>
  <si>
    <t>Всего по экономике</t>
  </si>
  <si>
    <t>в % к общей сумме по экономике в субъекте</t>
  </si>
  <si>
    <t>Крымский федеральный округ</t>
  </si>
  <si>
    <t>Республика Крым</t>
  </si>
  <si>
    <t>г.Севастополь</t>
  </si>
  <si>
    <t>пред.месяц</t>
  </si>
  <si>
    <t>в % к общей сумме по экономике в округе</t>
  </si>
  <si>
    <t>на 01.01.16</t>
  </si>
  <si>
    <t xml:space="preserve"> изменение    к          1 января 2016 г.</t>
  </si>
  <si>
    <t>в 2,8р.</t>
  </si>
  <si>
    <t>в 5,8р.</t>
  </si>
  <si>
    <t>на 01.01.17</t>
  </si>
  <si>
    <t>в 2,9р.</t>
  </si>
  <si>
    <t>в 5,9р.</t>
  </si>
  <si>
    <t>в 2,6р.</t>
  </si>
  <si>
    <t>на 01.02.17</t>
  </si>
  <si>
    <t xml:space="preserve"> изменение    к          1 января 2017 г.</t>
  </si>
  <si>
    <t>в 9,9р.</t>
  </si>
  <si>
    <t>на 01.01.2017</t>
  </si>
  <si>
    <t xml:space="preserve"> изменение    к             1 января 2017 г.</t>
  </si>
  <si>
    <t>на 01.03.17</t>
  </si>
  <si>
    <t>в 11,7р.</t>
  </si>
  <si>
    <t>на 01.04.17</t>
  </si>
  <si>
    <t>в 14,8р.</t>
  </si>
  <si>
    <t>на 01.05.17</t>
  </si>
  <si>
    <t>на 01.06.17</t>
  </si>
  <si>
    <t>в 5,3р.</t>
  </si>
  <si>
    <t>в 3,1р.</t>
  </si>
  <si>
    <t>в 6,9р.</t>
  </si>
  <si>
    <t>в сельском хозяйстве, охоте и предоставлении услуг в этих областях; лесозаготовках  по субъектам Российской Федерации</t>
  </si>
  <si>
    <t>Сельское хозяйство, охота и предоставление услуг в этих областях; лесозаготовки</t>
  </si>
  <si>
    <t>Республика Северная Осетия-Алания</t>
  </si>
  <si>
    <t>Среднемесячная зарплата по видам экономической деятельности</t>
  </si>
  <si>
    <t>рублей</t>
  </si>
  <si>
    <t xml:space="preserve"> темп роста,            в %  </t>
  </si>
  <si>
    <t>Всего по России</t>
  </si>
  <si>
    <t>Промышленное производство (промышленность)</t>
  </si>
  <si>
    <t>Сельское хозяйство 01.1 + 01.2 + 01.3 + 01.4 + 01.5</t>
  </si>
  <si>
    <t>в %% к среднемесячной зарплате по России</t>
  </si>
  <si>
    <t>Растениеводство 01.1+01.2+01.3</t>
  </si>
  <si>
    <t>СЕЛЬСКОЕ, ЛЕСНОЕ ХОЗЯЙСТВО, ОХОТА, РЫБОЛОВСТВО И РЫБОВОДСТВО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</si>
  <si>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</si>
  <si>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</si>
  <si>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Рыболовство, рыбоводство</t>
  </si>
  <si>
    <t>Добыча полезных ископаемых</t>
  </si>
  <si>
    <t>Обрабатывающие производства</t>
  </si>
  <si>
    <t>в том числе:</t>
  </si>
  <si>
    <t>производство пищевых продуктов</t>
  </si>
  <si>
    <t>производство напитков</t>
  </si>
  <si>
    <t>производство  табачных изделий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</si>
  <si>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</si>
  <si>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</si>
  <si>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</si>
  <si>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</si>
  <si>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</si>
  <si>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</si>
  <si>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</si>
  <si>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финансовая и страховая</t>
  </si>
  <si>
    <t>Деятельность по операциям с недвижимым имуществом</t>
  </si>
  <si>
    <t>Деятельность профессиональная, научная и техническая</t>
  </si>
  <si>
    <t>Деятельность ветеринарная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</si>
  <si>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</si>
  <si>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</si>
  <si>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</si>
  <si>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</si>
  <si>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</si>
  <si>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</si>
  <si>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Деятельность экстерриториальных организаций и органов</t>
  </si>
  <si>
    <t xml:space="preserve">СРЕДНЕМЕСЯЧНАЯ ЗАРАБОТНАЯ ПЛАТА РАБОТНИКОВ </t>
  </si>
  <si>
    <t>Уровень среднемесячной зарплаты в   субъекте РФ    за  январь-апрель 2017 года</t>
  </si>
  <si>
    <t>Сельское хозяйство 01.1+01.2+01.3+01.4+01.5</t>
  </si>
  <si>
    <t xml:space="preserve">в % к </t>
  </si>
  <si>
    <t>январь-апрель 2017 года</t>
  </si>
  <si>
    <t>январь-апрель 2016 года</t>
  </si>
  <si>
    <t>соответствующему периоду 2016 года</t>
  </si>
  <si>
    <t>уровню среднемесячной зарплаты в субъекте РФ</t>
  </si>
  <si>
    <t>РОССИЯ</t>
  </si>
  <si>
    <t>Воронежская облпсть</t>
  </si>
  <si>
    <t xml:space="preserve">Московская область </t>
  </si>
  <si>
    <t>г. Москва</t>
  </si>
  <si>
    <t xml:space="preserve">Архангельская область </t>
  </si>
  <si>
    <t>г.  Санкт-Петербург</t>
  </si>
  <si>
    <t>Уровень среднемесячной зарплаты в субъекте РФ за январь-апрель 2017 года</t>
  </si>
  <si>
    <t>Производство пищевых продуктов</t>
  </si>
  <si>
    <t>Производство напитков</t>
  </si>
  <si>
    <t>Производство табачных изделий</t>
  </si>
  <si>
    <t>ЦФО</t>
  </si>
  <si>
    <t/>
  </si>
  <si>
    <t>СЗФО</t>
  </si>
  <si>
    <t>Калининградская обл.</t>
  </si>
  <si>
    <t>ЮФО</t>
  </si>
  <si>
    <t>СКФО</t>
  </si>
  <si>
    <t>ПФО</t>
  </si>
  <si>
    <t>УФО</t>
  </si>
  <si>
    <t>СФО</t>
  </si>
  <si>
    <t>ДВФО</t>
  </si>
  <si>
    <t xml:space="preserve">СРАВНИТЕЛЬНЫЕ   ДАННЫЕ   ВЕЛИЧИНЫ    ПРОЖИТОЧНОГО </t>
  </si>
  <si>
    <t>МИНИМУМА И СРЕДНЕМЕСЯЧНОЙ ЗАРАБОТНОЙ ПЛАТЫ</t>
  </si>
  <si>
    <t>Субъекты федерации</t>
  </si>
  <si>
    <t>Величина ПМ   в среднем на душу населения     (трудоспособное население);                   рублей в месяц  в 1 квартале  2017 г.)</t>
  </si>
  <si>
    <t xml:space="preserve">Среднемесячная заработная плата за январь-апрель  2017 г. (сельское хозяйство 01.1+01.2+01.3+01.4+01.5) </t>
  </si>
  <si>
    <t>Соотношение среднемесячной заработной платы с величиной прожиточного минимума</t>
  </si>
  <si>
    <t xml:space="preserve">Среднемесячная заработная плата за январь-апрель  2017 г. (производство пищевых продуктов) </t>
  </si>
  <si>
    <t>Россия</t>
  </si>
  <si>
    <t>пояснения:</t>
  </si>
  <si>
    <t>сельское хоз-во</t>
  </si>
  <si>
    <t>пищевая</t>
  </si>
  <si>
    <t>более 2,0</t>
  </si>
  <si>
    <t xml:space="preserve">более 3,0 </t>
  </si>
  <si>
    <t>менее 2,0, но более 1,5</t>
  </si>
  <si>
    <t>менее 3,0, но более 2,0</t>
  </si>
  <si>
    <t>менее 1,5, но более 1,0</t>
  </si>
  <si>
    <t>менее 2,0, но более 1,0</t>
  </si>
  <si>
    <t>менее или =1,0</t>
  </si>
  <si>
    <t>СРЕДНЕМЕСЯЧНАЯ ЗАРАБОТНАЯ ПЛАТА РАБОТНИКОВ  ПО ФЕДЕРАЛЬНЫМ ОКРУГАМ</t>
  </si>
  <si>
    <t>Уровень среднемесячной зарплаты  за  январь-апрель 2017 года</t>
  </si>
  <si>
    <t>Производство табака</t>
  </si>
  <si>
    <t>Данные о средней заработной плате                                                                                 за январь-апрель  2017 года  по субъектам РФ</t>
  </si>
  <si>
    <t>(сельское, лесное хозяйство, охота, рыболовство и рыбоводство)</t>
  </si>
  <si>
    <t>Субъекты РФ</t>
  </si>
  <si>
    <t xml:space="preserve"> январь-апрель         2017 г.</t>
  </si>
  <si>
    <t>% к общероссийскому уровню</t>
  </si>
  <si>
    <t>% к уровню в субъекте РФ</t>
  </si>
  <si>
    <t>(сельское хозяйство 01.1+01.2+01.3+01.4+01.5)</t>
  </si>
  <si>
    <t>Данные о средней заработной плате                                                                                      за  январь-апрель 2017 года по субъектам РФ</t>
  </si>
  <si>
    <t>( производство пищевых продуктов)</t>
  </si>
  <si>
    <t>человек</t>
  </si>
  <si>
    <t>Сельское, лесное хозяйство, охота, рыболовство и рыбоводство</t>
  </si>
  <si>
    <t>Сельское хозяйство 01.1 + 01.2 + 01.3 + 01.4 +0 1.5</t>
  </si>
  <si>
    <t xml:space="preserve">г. Москва </t>
  </si>
  <si>
    <t>г. Санкт-Петербург</t>
  </si>
  <si>
    <t>г. Севастополь</t>
  </si>
  <si>
    <t xml:space="preserve">Чувашская Республика </t>
  </si>
  <si>
    <t>Численность</t>
  </si>
  <si>
    <t>Просрочен-</t>
  </si>
  <si>
    <t>из нее задолженность:</t>
  </si>
  <si>
    <t>Просроченная за-</t>
  </si>
  <si>
    <t>работников,</t>
  </si>
  <si>
    <t>ная задол-</t>
  </si>
  <si>
    <t>из-за несвоевременного</t>
  </si>
  <si>
    <t>из-за отсутствия</t>
  </si>
  <si>
    <t>долженность по за-</t>
  </si>
  <si>
    <t>перед кото-</t>
  </si>
  <si>
    <t>женность</t>
  </si>
  <si>
    <t>получения денежных</t>
  </si>
  <si>
    <t>собственных</t>
  </si>
  <si>
    <t>работной плате</t>
  </si>
  <si>
    <t>рыми орга-</t>
  </si>
  <si>
    <t>по зара-</t>
  </si>
  <si>
    <t>средств из</t>
  </si>
  <si>
    <t xml:space="preserve">     средств</t>
  </si>
  <si>
    <t>низация</t>
  </si>
  <si>
    <t>ботной</t>
  </si>
  <si>
    <t>бюджетов всех</t>
  </si>
  <si>
    <t>имеет</t>
  </si>
  <si>
    <t>плате</t>
  </si>
  <si>
    <t>уровней</t>
  </si>
  <si>
    <t>просрочен-</t>
  </si>
  <si>
    <t>работников</t>
  </si>
  <si>
    <t>тыс.руб-</t>
  </si>
  <si>
    <t>в %  к</t>
  </si>
  <si>
    <t>тыс.</t>
  </si>
  <si>
    <t>в расчете</t>
  </si>
  <si>
    <t>в % к</t>
  </si>
  <si>
    <t>ную задол-</t>
  </si>
  <si>
    <t>- всего,</t>
  </si>
  <si>
    <t>лей</t>
  </si>
  <si>
    <t>общей</t>
  </si>
  <si>
    <t>на одного</t>
  </si>
  <si>
    <t>фонду</t>
  </si>
  <si>
    <t>тыс. рублей</t>
  </si>
  <si>
    <t>задол-</t>
  </si>
  <si>
    <t>работника,</t>
  </si>
  <si>
    <t>заработ-</t>
  </si>
  <si>
    <t>по заработ-</t>
  </si>
  <si>
    <t>жен-</t>
  </si>
  <si>
    <t>ной пла-</t>
  </si>
  <si>
    <t>ной плате,</t>
  </si>
  <si>
    <t>ности</t>
  </si>
  <si>
    <t>ты орга-</t>
  </si>
  <si>
    <t>низаций,</t>
  </si>
  <si>
    <t>имеющих</t>
  </si>
  <si>
    <t>Всего по отдельным видам экономической деятельности</t>
  </si>
  <si>
    <t>Выращивание однолетних культур</t>
  </si>
  <si>
    <t>Выращивание многолетних культур</t>
  </si>
  <si>
    <t>Выращивание рассады</t>
  </si>
  <si>
    <t>Животноводство</t>
  </si>
  <si>
    <t>Смешанное сельское хозяйство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</si>
  <si>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</si>
  <si>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Охота, отлов и отстрел диких животных, включая предоставление услуг в этих областях</t>
  </si>
  <si>
    <t>Лесозаготовки</t>
  </si>
  <si>
    <t>Переработка и консервирование мяса и мясной пищевой продукции</t>
  </si>
  <si>
    <t>Переработка и консервирование рыбы, ракообразных и моллюсков</t>
  </si>
  <si>
    <t>Переработка и консервирование фруктов и овощей</t>
  </si>
  <si>
    <t>Производство растительных и животных масел и жиров</t>
  </si>
  <si>
    <t>Производство молочной продукции</t>
  </si>
  <si>
    <t>Производство продуктов мукомольной и крупяной промышленности, крахмала и крахмалосодержащих продуктов</t>
  </si>
  <si>
    <t>Производство хлебобулочных и мучных кондитерских изделий</t>
  </si>
  <si>
    <t>Производство прочих пищевых продуктов</t>
  </si>
  <si>
    <t>Производство готовых кормов для животных</t>
  </si>
  <si>
    <t>Производство  напитков</t>
  </si>
  <si>
    <t>в % к  задолженности  по ОКВЭД2 (01+02.2)</t>
  </si>
  <si>
    <t>Сельское хозяйство, охота и предоставление услуг в этих областях; лесозаготовки (ОКВЭД2 01+02.2)</t>
  </si>
  <si>
    <t>на 01.07.17</t>
  </si>
  <si>
    <t>в 2,4р.</t>
  </si>
  <si>
    <t>в 4,6р.</t>
  </si>
  <si>
    <t>в 3,7р.</t>
  </si>
  <si>
    <t>в 4,5р.</t>
  </si>
  <si>
    <t>в 3,8р.</t>
  </si>
  <si>
    <t>в 8,8р.</t>
  </si>
  <si>
    <t>январь-май 2017 года</t>
  </si>
  <si>
    <t>январь-май 2016 года</t>
  </si>
  <si>
    <t>январь-июнь 2017 года</t>
  </si>
  <si>
    <t>январь-июнь 2016 года</t>
  </si>
  <si>
    <t>Уровень среднемесячной зарплаты в   субъекте РФ    за  январь-июнь 2017 года</t>
  </si>
  <si>
    <t>Уровень среднемесячной зарплаты в субъекте РФ за январь-июнь 2017 года</t>
  </si>
  <si>
    <t>Величина ПМ   в среднем на душу населения     (трудоспособное население);                   рублей в месяц  в среднем за 1 и 2 кварталы  2017 г.)</t>
  </si>
  <si>
    <t xml:space="preserve">Среднемесячная заработная плата за январь-июнь 2017г. (сельское хозяйство 01.1+01.2+01.3+01.4+01.5) </t>
  </si>
  <si>
    <t xml:space="preserve">Среднемесячная заработная плата за январь-июнь 2017 г. (производство пищевых продуктов) </t>
  </si>
  <si>
    <t>Уровень среднемесячной зарплаты  за  январь-июнь 2017 года</t>
  </si>
  <si>
    <t>январь-июнь  2017 года</t>
  </si>
  <si>
    <t>январь-июнь  2016 года</t>
  </si>
  <si>
    <t xml:space="preserve"> январь-июнь     2017 г.</t>
  </si>
  <si>
    <t>Данные о средней заработной плате                                                                                 за январь-июнь 2017 года  по субъектам РФ</t>
  </si>
  <si>
    <t xml:space="preserve"> январь-июнь 2017 г.</t>
  </si>
  <si>
    <t>Данные о средней заработной плате                                                                                      за  январь-июнь 2017 года по субъектам РФ</t>
  </si>
  <si>
    <t>на 01.08.17</t>
  </si>
  <si>
    <t>в 2,3р.</t>
  </si>
  <si>
    <t>в 4,7р.</t>
  </si>
  <si>
    <t>Данные о средней заработной плате                                                                                 за январь-апрель 2017 года  по субъектам РФ</t>
  </si>
  <si>
    <t>на 01.09.17</t>
  </si>
  <si>
    <t>в 2,5р.</t>
  </si>
  <si>
    <t>на 01.10.17</t>
  </si>
  <si>
    <t>в 3,9р.</t>
  </si>
  <si>
    <t>январь-июль 2017 года</t>
  </si>
  <si>
    <t>январь-июль 2016 года</t>
  </si>
  <si>
    <t>январь-август 2017 года</t>
  </si>
  <si>
    <t>январь-август 2016 года</t>
  </si>
  <si>
    <t>январь-сентябрь 2017 года</t>
  </si>
  <si>
    <t>январь-сентябрь 2016 года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</si>
  <si>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</si>
  <si>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Уровень среднемесячной зарплаты в   субъекте РФ    за  январь-сентябрь 2017 года</t>
  </si>
  <si>
    <t>Уровень среднемесячной зарплаты в субъекте РФ за январь-сентябрь 2017 года</t>
  </si>
  <si>
    <t>Величина ПМ   в среднем на душу населения     (трудоспособное население);                   рублей в месяц  в среднем за 1, 2, 3 кварталы  2017 г.)</t>
  </si>
  <si>
    <t xml:space="preserve">Среднемесячная заработная плата за январь-сентябрь 2017г. (сельское хозяйство 01.1+01.2+01.3+01.4+01.5) </t>
  </si>
  <si>
    <t xml:space="preserve">Среднемесячная заработная плата за январь-сентябрь 2017 г. (производство пищевых продуктов) </t>
  </si>
  <si>
    <t>Уровень среднемесячной зарплаты  за  январь-сентябрь 2017 года</t>
  </si>
  <si>
    <t>Данные о средней заработной плате                                                                                 за январь-сентябрь 2017 года  по субъектам РФ</t>
  </si>
  <si>
    <t xml:space="preserve"> январь-сентябрь     2017 г.</t>
  </si>
  <si>
    <t xml:space="preserve"> январь-сентябрь                      2017 г.</t>
  </si>
  <si>
    <t>Данные о средней заработной плате                                                                                      за  январь-сентябрь 2017 года по субъектам РФ</t>
  </si>
  <si>
    <t xml:space="preserve"> январь-сентябрь      2017 г.</t>
  </si>
  <si>
    <t>на 01.11.17</t>
  </si>
  <si>
    <t>в 3,2р.</t>
  </si>
  <si>
    <t>в 4,0р.</t>
  </si>
  <si>
    <t>в 2,2р.</t>
  </si>
  <si>
    <t>в 3,5р.</t>
  </si>
  <si>
    <t>Анализ просроченной задолженности по заработной плате на 1 ноября 2017 года по федеральным округам</t>
  </si>
  <si>
    <t>Анализ просроченной задолженности по заработной плате на 1 ноября 2017 года</t>
  </si>
  <si>
    <t>Анализ просроченной задолженности по заработной плате на 1 января 2017 года по федеральным округам</t>
  </si>
  <si>
    <t>в % к  задолженности  по сельскому хозяйству РФ</t>
  </si>
  <si>
    <t>на 01.12.16</t>
  </si>
  <si>
    <t>Анализ просроченной задолженности по заработной плате на 1 февраля 2017 года по федеральным округам</t>
  </si>
  <si>
    <t>Анализ просроченной задолженности по заработной плате на 1 марта 2017 года по федеральным округам</t>
  </si>
  <si>
    <t>Анализ просроченной задолженности по заработной плате на 1 апреля 2017 года по федеральным округам</t>
  </si>
  <si>
    <t>Анализ просроченной задолженности по заработной плате на 1 мая 2017 года по федеральным округам</t>
  </si>
  <si>
    <t>Анализ просроченной задолженности по заработной плате на 1 июня 2017 года по федеральным округам</t>
  </si>
  <si>
    <t>Сельское хозяйство, охота и предоставление услуг в этих областях; лесозаготовки ОКВЭД2 (01+02.2)</t>
  </si>
  <si>
    <t>Анализ просроченной задолженности по заработной плате на 1 июля 2017 года по федеральным округам</t>
  </si>
  <si>
    <t>Анализ просроченной задолженности по заработной плате на 1 августа 2017 года по федеральным округам</t>
  </si>
  <si>
    <t>Анализ просроченной задолженности по заработной плате на 1 сентября 2017 года по федеральным округам</t>
  </si>
  <si>
    <t>Анализ просроченной задолженности по заработной плате на 1 октября 2017 года по федеральным округам</t>
  </si>
  <si>
    <t>Анализ просроченной задолженности по заработной плате на 1 января 2017 года</t>
  </si>
  <si>
    <t>Анализ просроченной задолженности по заработной плате на 1 февраля 2017 года</t>
  </si>
  <si>
    <t>Анализ просроченной задолженности по заработной плате на 1 марта 2017 года</t>
  </si>
  <si>
    <t>Анализ просроченной задолженности по заработной плате на 1 апреля 2017 года</t>
  </si>
  <si>
    <t>Анализ просроченной задолженности по заработной плате на 1 мая 2017 года</t>
  </si>
  <si>
    <t>Анализ просроченной задолженности по заработной плате на 1 июня 2017 года</t>
  </si>
  <si>
    <t>Анализ просроченной задолженности по заработной плате на 1 июля 2017 года</t>
  </si>
  <si>
    <t>Анализ просроченной задолженности по заработной плате на 1 августа 2017 года</t>
  </si>
  <si>
    <t>Анализ просроченной задолженности по заработной плате на 1 сентября 2017 года</t>
  </si>
  <si>
    <t>Анализ просроченной задолженности по заработной плате на 1 октября 2017 года</t>
  </si>
  <si>
    <t xml:space="preserve"> изменение    к             1 января 2016 г.</t>
  </si>
  <si>
    <t>на 01.01.2016</t>
  </si>
  <si>
    <t>в 2,1р.</t>
  </si>
  <si>
    <t>в 2,0р.</t>
  </si>
  <si>
    <t xml:space="preserve">Величина прожиточного минимума </t>
  </si>
  <si>
    <t xml:space="preserve">в среднем 2012 </t>
  </si>
  <si>
    <t>1 квартал 2013</t>
  </si>
  <si>
    <t>2 квартал 2013</t>
  </si>
  <si>
    <t>в среднем I и II кварталы 2013 года</t>
  </si>
  <si>
    <t>3 квартал 2013</t>
  </si>
  <si>
    <t>в среднем I, II и III кварталы 2013 года</t>
  </si>
  <si>
    <t>4 квартал 2013</t>
  </si>
  <si>
    <t>в среднем за 2013 год</t>
  </si>
  <si>
    <t>1 квартал 2014</t>
  </si>
  <si>
    <t>2 квартал 2014</t>
  </si>
  <si>
    <t>в среднем за                              1,2 кварталы 2014</t>
  </si>
  <si>
    <t>3 квартал 2014</t>
  </si>
  <si>
    <t>в среднем I, II и III кварталы 2014 года</t>
  </si>
  <si>
    <t>4 квартал 2014</t>
  </si>
  <si>
    <t>в среднем  2014 год</t>
  </si>
  <si>
    <t>1 квартал 2015</t>
  </si>
  <si>
    <t>2 квартал 2015</t>
  </si>
  <si>
    <t>в среднем за                              1,2 кварталы 2015</t>
  </si>
  <si>
    <t>3 квартал 2015</t>
  </si>
  <si>
    <t>в среднем I, II и III кварталы 2015 года</t>
  </si>
  <si>
    <t>4 квартал 2015</t>
  </si>
  <si>
    <t>в среднем  2015 год</t>
  </si>
  <si>
    <t>1 квартал 2016</t>
  </si>
  <si>
    <t>2 квартал 2016</t>
  </si>
  <si>
    <t>в среднем за                              1,2 кварталы 2016</t>
  </si>
  <si>
    <t>3 квартал 2016</t>
  </si>
  <si>
    <t>в среднем за                              1,2,3 кварталы 2016</t>
  </si>
  <si>
    <t>4 квартал 2016</t>
  </si>
  <si>
    <t>в среднем за 2016 года</t>
  </si>
  <si>
    <t>все население</t>
  </si>
  <si>
    <t>трудоспособное население</t>
  </si>
  <si>
    <t>РОССИЙСКАЯ ФЕДЕРАЦИЯ</t>
  </si>
  <si>
    <t>Центральный ФО</t>
  </si>
  <si>
    <t>Северо-Западный ФО</t>
  </si>
  <si>
    <t>Южный ФО</t>
  </si>
  <si>
    <t>Северо-Кавказский ФО</t>
  </si>
  <si>
    <t>Приволжский ФО</t>
  </si>
  <si>
    <t>Уральский ФО</t>
  </si>
  <si>
    <t>Сибирский ФО</t>
  </si>
  <si>
    <t>Дальневосточный ФО</t>
  </si>
  <si>
    <t>Еврейская автономная область</t>
  </si>
  <si>
    <t>1 квартал 2017 года</t>
  </si>
  <si>
    <t>2 квартал 2017 года</t>
  </si>
  <si>
    <t>в среднем за                              1,2 кварталы 2017 года</t>
  </si>
  <si>
    <t>3 квартал 2017 года</t>
  </si>
  <si>
    <t>в среднем за                              1,2,3 кварталы 2017 года</t>
  </si>
  <si>
    <t xml:space="preserve">Анализ просроченной задолженности по заработной плате </t>
  </si>
  <si>
    <t xml:space="preserve">в сельском хозяйстве, охоте и предоставлении услуг в </t>
  </si>
  <si>
    <t xml:space="preserve">в сельском хозяйстве, охоте и предоставлении услуг в этих областях; </t>
  </si>
  <si>
    <t>этих областях; лесозаготовках по субъектам РФ</t>
  </si>
  <si>
    <t>лесозаготовках по субъектам РФ</t>
  </si>
  <si>
    <t>На 1 декабря 2016 г.</t>
  </si>
  <si>
    <t>На 1 января 2017 г.</t>
  </si>
  <si>
    <t>На 1 февраля 2017 г.</t>
  </si>
  <si>
    <t>На 1 марта 2017 г.</t>
  </si>
  <si>
    <t>На 1 апреля 2017 г.</t>
  </si>
  <si>
    <t>На 1 мая 2017 г.</t>
  </si>
  <si>
    <t>На 1 июня 2017 г.</t>
  </si>
  <si>
    <t>На 1 июля 2017 г.</t>
  </si>
  <si>
    <t>На 1 августа 2017 г.</t>
  </si>
  <si>
    <t>На 1 сентября 2017 г.</t>
  </si>
  <si>
    <t>На 1 октября 2017 г.</t>
  </si>
  <si>
    <t>На 1 ноября 2017 г.</t>
  </si>
  <si>
    <t>Субъект РФ</t>
  </si>
  <si>
    <t>сумма задолженности, млн.руб.</t>
  </si>
  <si>
    <t>изменение к пред.месяцу</t>
  </si>
  <si>
    <t>Нет задолженности на 1 октября 2017 г.</t>
  </si>
  <si>
    <t>Нет задолженности на 1 марта 2017 г.</t>
  </si>
  <si>
    <t>Нет задолженности на 1 сентября 2017 г.</t>
  </si>
  <si>
    <t>Нет задолженности на 1 февраля 2017 г.</t>
  </si>
  <si>
    <t>Нет задолженности на 1 мая 2017 г.</t>
  </si>
  <si>
    <t>Нет задолженности на 1 июня 2017 г.</t>
  </si>
  <si>
    <t>Нет задолженности на 1 января 2017 г.</t>
  </si>
  <si>
    <t>Нет задолженности на 1 июля 2017 г.</t>
  </si>
  <si>
    <t>Нет задолженности на 1 ноября 2017 г.</t>
  </si>
  <si>
    <t>Нет задолженности на 1 августа 2017 г.</t>
  </si>
  <si>
    <t>Нет задолженности на 1 апреля 2017 г.</t>
  </si>
  <si>
    <t>Нет задолженности на 1 декабря 2016 г.</t>
  </si>
  <si>
    <t>на 01.12.17</t>
  </si>
  <si>
    <t>Анализ просроченной задолженности по заработной плате на 1 декабря 2017 года по федеральным округам</t>
  </si>
  <si>
    <t>На 1 декабря 2017 г.</t>
  </si>
  <si>
    <t>Нет задолженности на 1 декабря 2017 г.</t>
  </si>
  <si>
    <t>Анализ просроченной задолженности по заработной плате на 1 декабря 2017 года</t>
  </si>
  <si>
    <t>на 01.01.18</t>
  </si>
  <si>
    <t>в 3,3р.</t>
  </si>
  <si>
    <t>в 3,4р.</t>
  </si>
  <si>
    <t>в 4,2р.</t>
  </si>
  <si>
    <t>Анализ просроченной задолженности по заработной плате на 1 января 2018 года по федеральным округам</t>
  </si>
  <si>
    <t>На 1 января 2018 г.</t>
  </si>
  <si>
    <t>Нет задолженности на 1 января 2018 г.</t>
  </si>
  <si>
    <t>Анализ просроченной задолженности по заработной плате на 1 января 2018 года</t>
  </si>
  <si>
    <t xml:space="preserve">Основные показатели просроченной задолженности по заработной плате  на 1 января 2018 года </t>
  </si>
  <si>
    <t>Уровень среднемесячной зарплаты в   субъекте РФ    за  январь-декабрь 2017 года</t>
  </si>
  <si>
    <t>январь-декабрь 2017 года</t>
  </si>
  <si>
    <t>январь-декабрь 2016 года</t>
  </si>
  <si>
    <t>Уровень среднемесячной зарплаты в субъекте РФ за январь-декабрь 2017 года</t>
  </si>
  <si>
    <t>январь-октябрь 2017 года</t>
  </si>
  <si>
    <t>январь-октябрь 2016 года</t>
  </si>
  <si>
    <t>январь-ноябрь 2017 года</t>
  </si>
  <si>
    <t>январь-ноябрь 2016 года</t>
  </si>
  <si>
    <t>Величина ПМ   в среднем на душу населения     (трудоспособное население);                   рублей в месяц  в среднем за 2017 г.)</t>
  </si>
  <si>
    <t xml:space="preserve">Среднемесячная заработная плата за январь-декабрь 2017г. (сельское хозяйство 01.1+01.2+01.3+01.4+01.5) </t>
  </si>
  <si>
    <t xml:space="preserve">Среднемесячная заработная плата за январь-декабрь 2017 г. (производство пищевых продуктов) </t>
  </si>
  <si>
    <t>Уровень среднемесячной зарплаты  за  январь-декабрь 2017 года</t>
  </si>
  <si>
    <t>январь-декабрь  2016 года</t>
  </si>
  <si>
    <t>Данные о средней заработной плате                                                                                 за январь-декабрь 2017 года  по субъектам РФ</t>
  </si>
  <si>
    <t xml:space="preserve"> январь-декабрь     2017 г.</t>
  </si>
  <si>
    <t xml:space="preserve"> январь-декабрь                      2017 г.</t>
  </si>
  <si>
    <t>Данные о средней заработной плате                                                                                      за  январь-декабрь 2017 года по субъектам РФ</t>
  </si>
  <si>
    <t xml:space="preserve"> январь-декабрь      2017 г.</t>
  </si>
  <si>
    <r>
      <t xml:space="preserve">СРЕДНЕСПИСОЧНАЯ ЧИСЛЕНННОСТЬ РАБОТНИКОВ                                                                                    за январь-декабрь  2017 г.                   </t>
    </r>
    <r>
      <rPr>
        <b/>
        <sz val="10"/>
        <rFont val="Arial Cyr"/>
        <charset val="204"/>
      </rPr>
      <t xml:space="preserve"> </t>
    </r>
    <r>
      <rPr>
        <b/>
        <sz val="12"/>
        <rFont val="Arial Cyr"/>
        <charset val="204"/>
      </rPr>
      <t xml:space="preserve">  </t>
    </r>
    <r>
      <rPr>
        <b/>
        <sz val="10"/>
        <rFont val="Arial Cyr"/>
        <charset val="204"/>
      </rPr>
      <t xml:space="preserve">                                                                                                                       (по полному кругу организаций, за исключением субъектов малого предпринимательства)</t>
    </r>
  </si>
  <si>
    <t xml:space="preserve">2
</t>
  </si>
  <si>
    <t>4 квартал 2017</t>
  </si>
  <si>
    <t>в среднем за                              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</si>
</sst>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2" formatCode="#,##0.0"/>
    <numFmt numFmtId="173" formatCode="0.0"/>
    <numFmt numFmtId="175" formatCode="0.0%"/>
    <numFmt numFmtId="176" formatCode="[=0]&quot;-&quot;;0"/>
    <numFmt numFmtId="177" formatCode="[=0]&quot;-&quot;;0.0"/>
  </numFmts>
  <fonts count="69">
    <font>
      <sz val="11"/>
      <color theme="1"/>
      <name val="Calibri"/>
      <family val="2"/>
      <charset val="204"/>
      <scheme val="minor"/>
    </font>
    <font>
      <sz val="10"/>
      <name val="Arial "/>
      <charset val="204"/>
    </font>
    <font>
      <b/>
      <u/>
      <sz val="11"/>
      <name val="Arial"/>
      <family val="2"/>
      <charset val="204"/>
    </font>
    <font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11"/>
      <name val="Arial"/>
      <family val="2"/>
      <charset val="204"/>
    </font>
    <font>
      <b/>
      <i/>
      <sz val="10"/>
      <name val="Arial "/>
      <charset val="204"/>
    </font>
    <font>
      <b/>
      <sz val="10"/>
      <name val="Arial "/>
      <charset val="204"/>
    </font>
    <font>
      <sz val="11"/>
      <name val="Arial "/>
      <charset val="204"/>
    </font>
    <font>
      <sz val="8"/>
      <name val="Arial 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 Cyr"/>
      <charset val="204"/>
    </font>
    <font>
      <b/>
      <sz val="14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u/>
      <sz val="12"/>
      <name val="Arial"/>
      <family val="2"/>
      <charset val="204"/>
    </font>
    <font>
      <sz val="9"/>
      <name val="Arial"/>
      <family val="2"/>
      <charset val="204"/>
    </font>
    <font>
      <b/>
      <i/>
      <sz val="10"/>
      <name val="Arial Cyr"/>
      <charset val="204"/>
    </font>
    <font>
      <b/>
      <u/>
      <sz val="10"/>
      <name val="Arial Cyr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Arial Cyr"/>
      <charset val="204"/>
    </font>
    <font>
      <u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Arial 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rgb="FFFF0000"/>
      <name val="Arial "/>
      <charset val="204"/>
    </font>
    <font>
      <sz val="10"/>
      <color rgb="FFFF0000"/>
      <name val="Arial "/>
      <charset val="204"/>
    </font>
    <font>
      <sz val="10"/>
      <color theme="1"/>
      <name val="Arial "/>
      <charset val="204"/>
    </font>
    <font>
      <b/>
      <sz val="10"/>
      <color theme="1"/>
      <name val="Arial 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rgb="FF7030A0"/>
      <name val="Arial Cyr"/>
      <charset val="204"/>
    </font>
    <font>
      <b/>
      <sz val="10"/>
      <color rgb="FF7030A0"/>
      <name val="Arial"/>
      <family val="2"/>
      <charset val="204"/>
    </font>
    <font>
      <b/>
      <sz val="10"/>
      <color rgb="FF00B050"/>
      <name val="Arial Cyr"/>
      <charset val="204"/>
    </font>
    <font>
      <b/>
      <sz val="10"/>
      <color rgb="FF00B050"/>
      <name val="Arial"/>
      <family val="2"/>
      <charset val="204"/>
    </font>
    <font>
      <b/>
      <sz val="10"/>
      <color rgb="FFFF0000"/>
      <name val="Arial Cyr"/>
      <charset val="204"/>
    </font>
    <font>
      <b/>
      <sz val="10"/>
      <color theme="1"/>
      <name val="Arial Cyr"/>
      <charset val="204"/>
    </font>
    <font>
      <b/>
      <sz val="10"/>
      <color rgb="FF0070C0"/>
      <name val="Arial Cyr"/>
      <charset val="204"/>
    </font>
    <font>
      <b/>
      <sz val="10"/>
      <color rgb="FF0070C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 Cyr"/>
      <charset val="204"/>
    </font>
    <font>
      <b/>
      <sz val="11"/>
      <color rgb="FFFF0000"/>
      <name val="Arial "/>
      <charset val="204"/>
    </font>
    <font>
      <sz val="10"/>
      <color rgb="FFFF0000"/>
      <name val="Arial"/>
      <family val="2"/>
      <charset val="204"/>
    </font>
    <font>
      <i/>
      <sz val="11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i/>
      <sz val="11"/>
      <color rgb="FFFF0000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7">
    <xf numFmtId="0" fontId="0" fillId="0" borderId="0"/>
    <xf numFmtId="0" fontId="12" fillId="0" borderId="0"/>
    <xf numFmtId="0" fontId="13" fillId="0" borderId="0"/>
    <xf numFmtId="0" fontId="11" fillId="0" borderId="0"/>
    <xf numFmtId="0" fontId="12" fillId="0" borderId="0"/>
    <xf numFmtId="0" fontId="11" fillId="0" borderId="0"/>
    <xf numFmtId="0" fontId="36" fillId="0" borderId="0"/>
  </cellStyleXfs>
  <cellXfs count="898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173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73" fontId="5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1" xfId="0" applyFont="1" applyBorder="1" applyAlignment="1">
      <alignment wrapText="1"/>
    </xf>
    <xf numFmtId="0" fontId="1" fillId="0" borderId="0" xfId="0" applyFont="1" applyAlignment="1"/>
    <xf numFmtId="0" fontId="1" fillId="2" borderId="0" xfId="0" applyFont="1" applyFill="1"/>
    <xf numFmtId="0" fontId="2" fillId="0" borderId="0" xfId="0" applyFont="1" applyAlignment="1">
      <alignment horizontal="left"/>
    </xf>
    <xf numFmtId="172" fontId="3" fillId="0" borderId="1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173" fontId="3" fillId="0" borderId="1" xfId="0" applyNumberFormat="1" applyFont="1" applyBorder="1" applyAlignment="1">
      <alignment horizontal="center" vertical="center" wrapText="1"/>
    </xf>
    <xf numFmtId="172" fontId="6" fillId="0" borderId="1" xfId="0" applyNumberFormat="1" applyFont="1" applyFill="1" applyBorder="1" applyAlignment="1">
      <alignment horizontal="center" vertical="center" wrapText="1"/>
    </xf>
    <xf numFmtId="173" fontId="6" fillId="0" borderId="1" xfId="0" applyNumberFormat="1" applyFont="1" applyFill="1" applyBorder="1" applyAlignment="1">
      <alignment horizontal="center" vertical="center"/>
    </xf>
    <xf numFmtId="173" fontId="3" fillId="0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172" fontId="6" fillId="0" borderId="1" xfId="0" applyNumberFormat="1" applyFont="1" applyFill="1" applyBorder="1" applyAlignment="1">
      <alignment horizontal="center" vertical="center"/>
    </xf>
    <xf numFmtId="172" fontId="38" fillId="0" borderId="1" xfId="0" applyNumberFormat="1" applyFont="1" applyBorder="1" applyAlignment="1">
      <alignment horizontal="center" vertical="center" wrapText="1"/>
    </xf>
    <xf numFmtId="172" fontId="39" fillId="0" borderId="1" xfId="0" applyNumberFormat="1" applyFont="1" applyBorder="1" applyAlignment="1">
      <alignment horizontal="center" vertical="center" wrapText="1"/>
    </xf>
    <xf numFmtId="172" fontId="3" fillId="0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Border="1" applyAlignment="1">
      <alignment horizontal="center" vertical="center" wrapText="1"/>
    </xf>
    <xf numFmtId="172" fontId="6" fillId="0" borderId="1" xfId="0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73" fontId="4" fillId="3" borderId="1" xfId="0" applyNumberFormat="1" applyFont="1" applyFill="1" applyBorder="1" applyAlignment="1">
      <alignment horizontal="center" vertical="center" wrapText="1"/>
    </xf>
    <xf numFmtId="172" fontId="6" fillId="3" borderId="1" xfId="0" applyNumberFormat="1" applyFont="1" applyFill="1" applyBorder="1" applyAlignment="1">
      <alignment horizontal="center" vertical="center" wrapText="1"/>
    </xf>
    <xf numFmtId="173" fontId="6" fillId="3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vertical="center" wrapText="1"/>
    </xf>
    <xf numFmtId="172" fontId="40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172" fontId="6" fillId="4" borderId="1" xfId="0" applyNumberFormat="1" applyFont="1" applyFill="1" applyBorder="1" applyAlignment="1">
      <alignment horizontal="center" vertical="center" wrapText="1"/>
    </xf>
    <xf numFmtId="173" fontId="6" fillId="4" borderId="1" xfId="0" applyNumberFormat="1" applyFont="1" applyFill="1" applyBorder="1" applyAlignment="1">
      <alignment horizontal="center" vertical="center"/>
    </xf>
    <xf numFmtId="173" fontId="4" fillId="4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5" fillId="0" borderId="3" xfId="0" applyFont="1" applyBorder="1" applyAlignment="1">
      <alignment vertical="center" wrapText="1"/>
    </xf>
    <xf numFmtId="172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72" fontId="1" fillId="0" borderId="1" xfId="0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72" fontId="38" fillId="0" borderId="1" xfId="0" applyNumberFormat="1" applyFont="1" applyFill="1" applyBorder="1" applyAlignment="1">
      <alignment horizontal="center" vertical="center" wrapText="1"/>
    </xf>
    <xf numFmtId="172" fontId="39" fillId="0" borderId="1" xfId="0" applyNumberFormat="1" applyFont="1" applyFill="1" applyBorder="1" applyAlignment="1">
      <alignment horizontal="center" vertical="center" wrapText="1"/>
    </xf>
    <xf numFmtId="173" fontId="3" fillId="0" borderId="1" xfId="0" applyNumberFormat="1" applyFont="1" applyFill="1" applyBorder="1" applyAlignment="1">
      <alignment horizontal="center" vertical="center" wrapText="1"/>
    </xf>
    <xf numFmtId="173" fontId="5" fillId="0" borderId="1" xfId="0" applyNumberFormat="1" applyFont="1" applyFill="1" applyBorder="1" applyAlignment="1">
      <alignment horizontal="center" vertical="center"/>
    </xf>
    <xf numFmtId="172" fontId="40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173" fontId="4" fillId="0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 wrapText="1"/>
    </xf>
    <xf numFmtId="173" fontId="8" fillId="5" borderId="1" xfId="0" applyNumberFormat="1" applyFont="1" applyFill="1" applyBorder="1" applyAlignment="1">
      <alignment horizontal="center" vertical="center"/>
    </xf>
    <xf numFmtId="173" fontId="40" fillId="0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172" fontId="40" fillId="6" borderId="1" xfId="0" applyNumberFormat="1" applyFont="1" applyFill="1" applyBorder="1" applyAlignment="1">
      <alignment horizontal="center" vertical="center" wrapText="1"/>
    </xf>
    <xf numFmtId="173" fontId="42" fillId="0" borderId="1" xfId="0" applyNumberFormat="1" applyFont="1" applyFill="1" applyBorder="1" applyAlignment="1">
      <alignment horizontal="center" vertical="center"/>
    </xf>
    <xf numFmtId="173" fontId="43" fillId="0" borderId="1" xfId="0" applyNumberFormat="1" applyFont="1" applyFill="1" applyBorder="1" applyAlignment="1">
      <alignment horizontal="center" vertical="center"/>
    </xf>
    <xf numFmtId="172" fontId="9" fillId="0" borderId="0" xfId="0" applyNumberFormat="1" applyFont="1" applyFill="1"/>
    <xf numFmtId="172" fontId="9" fillId="0" borderId="1" xfId="0" applyNumberFormat="1" applyFont="1" applyFill="1" applyBorder="1" applyAlignment="1">
      <alignment horizontal="center" vertical="center" wrapText="1"/>
    </xf>
    <xf numFmtId="173" fontId="9" fillId="0" borderId="1" xfId="0" applyNumberFormat="1" applyFont="1" applyBorder="1" applyAlignment="1">
      <alignment horizontal="center" vertical="center"/>
    </xf>
    <xf numFmtId="0" fontId="41" fillId="7" borderId="0" xfId="0" applyFont="1" applyFill="1" applyAlignment="1">
      <alignment horizontal="left"/>
    </xf>
    <xf numFmtId="0" fontId="1" fillId="7" borderId="0" xfId="0" applyFont="1" applyFill="1"/>
    <xf numFmtId="172" fontId="9" fillId="7" borderId="0" xfId="0" applyNumberFormat="1" applyFont="1" applyFill="1"/>
    <xf numFmtId="0" fontId="10" fillId="0" borderId="0" xfId="0" applyFont="1"/>
    <xf numFmtId="172" fontId="11" fillId="0" borderId="0" xfId="0" applyNumberFormat="1" applyFont="1" applyFill="1" applyBorder="1" applyAlignment="1">
      <alignment horizontal="center" vertical="center" wrapText="1"/>
    </xf>
    <xf numFmtId="172" fontId="39" fillId="7" borderId="1" xfId="0" applyNumberFormat="1" applyFont="1" applyFill="1" applyBorder="1" applyAlignment="1">
      <alignment horizontal="center" vertical="center" wrapText="1"/>
    </xf>
    <xf numFmtId="173" fontId="9" fillId="7" borderId="1" xfId="0" applyNumberFormat="1" applyFont="1" applyFill="1" applyBorder="1" applyAlignment="1">
      <alignment horizontal="center" vertical="center"/>
    </xf>
    <xf numFmtId="173" fontId="44" fillId="0" borderId="1" xfId="0" applyNumberFormat="1" applyFont="1" applyFill="1" applyBorder="1" applyAlignment="1">
      <alignment horizontal="center" vertical="center"/>
    </xf>
    <xf numFmtId="172" fontId="3" fillId="7" borderId="1" xfId="0" applyNumberFormat="1" applyFont="1" applyFill="1" applyBorder="1" applyAlignment="1">
      <alignment horizontal="center" vertical="center" wrapText="1"/>
    </xf>
    <xf numFmtId="173" fontId="1" fillId="7" borderId="1" xfId="0" applyNumberFormat="1" applyFont="1" applyFill="1" applyBorder="1" applyAlignment="1">
      <alignment horizontal="center" vertical="center"/>
    </xf>
    <xf numFmtId="172" fontId="3" fillId="7" borderId="1" xfId="0" applyNumberFormat="1" applyFont="1" applyFill="1" applyBorder="1" applyAlignment="1">
      <alignment horizontal="center" vertical="center"/>
    </xf>
    <xf numFmtId="173" fontId="45" fillId="0" borderId="1" xfId="0" applyNumberFormat="1" applyFont="1" applyFill="1" applyBorder="1" applyAlignment="1">
      <alignment horizontal="center" vertical="center"/>
    </xf>
    <xf numFmtId="173" fontId="8" fillId="7" borderId="1" xfId="0" applyNumberFormat="1" applyFont="1" applyFill="1" applyBorder="1" applyAlignment="1">
      <alignment horizontal="center" vertical="center"/>
    </xf>
    <xf numFmtId="173" fontId="3" fillId="7" borderId="1" xfId="0" applyNumberFormat="1" applyFont="1" applyFill="1" applyBorder="1" applyAlignment="1">
      <alignment horizontal="center" vertical="center"/>
    </xf>
    <xf numFmtId="173" fontId="3" fillId="7" borderId="1" xfId="0" applyNumberFormat="1" applyFont="1" applyFill="1" applyBorder="1" applyAlignment="1">
      <alignment horizontal="center" vertical="center" wrapText="1"/>
    </xf>
    <xf numFmtId="173" fontId="5" fillId="7" borderId="1" xfId="0" applyNumberFormat="1" applyFont="1" applyFill="1" applyBorder="1" applyAlignment="1">
      <alignment horizontal="center" vertical="center" wrapText="1"/>
    </xf>
    <xf numFmtId="173" fontId="6" fillId="0" borderId="1" xfId="0" applyNumberFormat="1" applyFont="1" applyFill="1" applyBorder="1" applyAlignment="1">
      <alignment horizontal="center" vertical="center" wrapText="1"/>
    </xf>
    <xf numFmtId="172" fontId="40" fillId="7" borderId="1" xfId="0" applyNumberFormat="1" applyFont="1" applyFill="1" applyBorder="1" applyAlignment="1">
      <alignment horizontal="center" vertical="center" wrapText="1"/>
    </xf>
    <xf numFmtId="172" fontId="40" fillId="7" borderId="1" xfId="0" applyNumberFormat="1" applyFont="1" applyFill="1" applyBorder="1" applyAlignment="1">
      <alignment horizontal="center" vertical="center"/>
    </xf>
    <xf numFmtId="173" fontId="5" fillId="7" borderId="1" xfId="0" applyNumberFormat="1" applyFont="1" applyFill="1" applyBorder="1" applyAlignment="1">
      <alignment horizontal="center" vertical="center"/>
    </xf>
    <xf numFmtId="173" fontId="8" fillId="7" borderId="0" xfId="0" applyNumberFormat="1" applyFont="1" applyFill="1" applyBorder="1" applyAlignment="1">
      <alignment horizontal="center" vertical="center"/>
    </xf>
    <xf numFmtId="173" fontId="42" fillId="7" borderId="1" xfId="0" applyNumberFormat="1" applyFont="1" applyFill="1" applyBorder="1" applyAlignment="1">
      <alignment horizontal="center" vertical="center"/>
    </xf>
    <xf numFmtId="173" fontId="43" fillId="7" borderId="1" xfId="0" applyNumberFormat="1" applyFont="1" applyFill="1" applyBorder="1" applyAlignment="1">
      <alignment horizontal="center" vertical="center"/>
    </xf>
    <xf numFmtId="0" fontId="0" fillId="0" borderId="0" xfId="0" applyBorder="1"/>
    <xf numFmtId="173" fontId="44" fillId="7" borderId="1" xfId="0" applyNumberFormat="1" applyFont="1" applyFill="1" applyBorder="1" applyAlignment="1">
      <alignment horizontal="center" vertical="center"/>
    </xf>
    <xf numFmtId="173" fontId="6" fillId="4" borderId="1" xfId="0" applyNumberFormat="1" applyFont="1" applyFill="1" applyBorder="1" applyAlignment="1">
      <alignment horizontal="center" vertical="center" wrapText="1"/>
    </xf>
    <xf numFmtId="173" fontId="39" fillId="7" borderId="1" xfId="0" applyNumberFormat="1" applyFont="1" applyFill="1" applyBorder="1" applyAlignment="1">
      <alignment horizontal="center" vertical="center"/>
    </xf>
    <xf numFmtId="173" fontId="45" fillId="7" borderId="1" xfId="0" applyNumberFormat="1" applyFont="1" applyFill="1" applyBorder="1" applyAlignment="1">
      <alignment horizontal="center" vertical="center"/>
    </xf>
    <xf numFmtId="173" fontId="40" fillId="6" borderId="1" xfId="0" applyNumberFormat="1" applyFont="1" applyFill="1" applyBorder="1" applyAlignment="1">
      <alignment horizontal="center" vertical="center"/>
    </xf>
    <xf numFmtId="172" fontId="6" fillId="5" borderId="1" xfId="0" applyNumberFormat="1" applyFont="1" applyFill="1" applyBorder="1" applyAlignment="1">
      <alignment horizontal="center" vertical="center" wrapText="1"/>
    </xf>
    <xf numFmtId="172" fontId="40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73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173" fontId="39" fillId="0" borderId="1" xfId="0" applyNumberFormat="1" applyFont="1" applyFill="1" applyBorder="1" applyAlignment="1">
      <alignment horizontal="center" vertical="center"/>
    </xf>
    <xf numFmtId="172" fontId="40" fillId="0" borderId="1" xfId="0" applyNumberFormat="1" applyFont="1" applyFill="1" applyBorder="1" applyAlignment="1">
      <alignment horizontal="center" vertical="center"/>
    </xf>
    <xf numFmtId="172" fontId="6" fillId="7" borderId="1" xfId="0" applyNumberFormat="1" applyFont="1" applyFill="1" applyBorder="1" applyAlignment="1">
      <alignment horizontal="center" vertical="center" wrapText="1"/>
    </xf>
    <xf numFmtId="172" fontId="38" fillId="7" borderId="1" xfId="0" applyNumberFormat="1" applyFont="1" applyFill="1" applyBorder="1" applyAlignment="1">
      <alignment horizontal="center" vertical="center" wrapText="1"/>
    </xf>
    <xf numFmtId="172" fontId="40" fillId="7" borderId="5" xfId="0" applyNumberFormat="1" applyFont="1" applyFill="1" applyBorder="1" applyAlignment="1">
      <alignment horizontal="center" vertical="center" wrapText="1"/>
    </xf>
    <xf numFmtId="172" fontId="3" fillId="7" borderId="5" xfId="0" applyNumberFormat="1" applyFont="1" applyFill="1" applyBorder="1" applyAlignment="1">
      <alignment horizontal="center" vertical="center" wrapText="1"/>
    </xf>
    <xf numFmtId="172" fontId="40" fillId="7" borderId="5" xfId="0" applyNumberFormat="1" applyFont="1" applyFill="1" applyBorder="1" applyAlignment="1">
      <alignment horizontal="center" vertical="center"/>
    </xf>
    <xf numFmtId="172" fontId="39" fillId="7" borderId="5" xfId="0" applyNumberFormat="1" applyFont="1" applyFill="1" applyBorder="1" applyAlignment="1">
      <alignment horizontal="center" vertical="center" wrapText="1"/>
    </xf>
    <xf numFmtId="172" fontId="6" fillId="7" borderId="1" xfId="0" applyNumberFormat="1" applyFont="1" applyFill="1" applyBorder="1" applyAlignment="1">
      <alignment horizontal="center" vertical="center"/>
    </xf>
    <xf numFmtId="172" fontId="3" fillId="7" borderId="5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1" xfId="0" applyFont="1" applyFill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Fill="1" applyBorder="1" applyAlignment="1">
      <alignment horizontal="center" vertical="center" wrapText="1"/>
    </xf>
    <xf numFmtId="3" fontId="12" fillId="7" borderId="20" xfId="0" applyNumberFormat="1" applyFont="1" applyFill="1" applyBorder="1" applyAlignment="1">
      <alignment horizontal="center" vertical="center" wrapText="1"/>
    </xf>
    <xf numFmtId="3" fontId="11" fillId="7" borderId="1" xfId="0" applyNumberFormat="1" applyFont="1" applyFill="1" applyBorder="1" applyAlignment="1">
      <alignment horizontal="center" vertical="center"/>
    </xf>
    <xf numFmtId="3" fontId="12" fillId="7" borderId="1" xfId="0" applyNumberFormat="1" applyFont="1" applyFill="1" applyBorder="1" applyAlignment="1">
      <alignment horizontal="center" vertical="center" wrapText="1"/>
    </xf>
    <xf numFmtId="3" fontId="12" fillId="7" borderId="3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5" fillId="8" borderId="1" xfId="0" applyFont="1" applyFill="1" applyBorder="1" applyAlignment="1">
      <alignment vertical="center" wrapText="1"/>
    </xf>
    <xf numFmtId="3" fontId="15" fillId="8" borderId="1" xfId="1" quotePrefix="1" applyNumberFormat="1" applyFont="1" applyFill="1" applyBorder="1" applyAlignment="1">
      <alignment horizontal="center" vertical="center" wrapText="1"/>
    </xf>
    <xf numFmtId="173" fontId="18" fillId="9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3" fontId="11" fillId="0" borderId="1" xfId="1" quotePrefix="1" applyNumberFormat="1" applyFont="1" applyFill="1" applyBorder="1" applyAlignment="1">
      <alignment horizontal="center" vertical="center" wrapText="1"/>
    </xf>
    <xf numFmtId="173" fontId="19" fillId="7" borderId="1" xfId="0" applyNumberFormat="1" applyFont="1" applyFill="1" applyBorder="1" applyAlignment="1">
      <alignment horizontal="center" vertical="center"/>
    </xf>
    <xf numFmtId="3" fontId="15" fillId="10" borderId="1" xfId="1" quotePrefix="1" applyNumberFormat="1" applyFont="1" applyFill="1" applyBorder="1" applyAlignment="1">
      <alignment horizontal="center" vertical="center" wrapText="1"/>
    </xf>
    <xf numFmtId="173" fontId="18" fillId="1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vertical="center" wrapText="1"/>
    </xf>
    <xf numFmtId="173" fontId="46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3" fontId="15" fillId="4" borderId="1" xfId="1" quotePrefix="1" applyNumberFormat="1" applyFont="1" applyFill="1" applyBorder="1" applyAlignment="1">
      <alignment horizontal="center" vertical="center" wrapText="1"/>
    </xf>
    <xf numFmtId="173" fontId="18" fillId="4" borderId="1" xfId="0" applyNumberFormat="1" applyFont="1" applyFill="1" applyBorder="1" applyAlignment="1">
      <alignment horizontal="center" vertical="center"/>
    </xf>
    <xf numFmtId="0" fontId="47" fillId="7" borderId="1" xfId="0" applyFont="1" applyFill="1" applyBorder="1" applyAlignment="1">
      <alignment vertical="center" wrapText="1"/>
    </xf>
    <xf numFmtId="3" fontId="15" fillId="7" borderId="1" xfId="1" quotePrefix="1" applyNumberFormat="1" applyFont="1" applyFill="1" applyBorder="1" applyAlignment="1">
      <alignment horizontal="center" vertical="center" wrapText="1"/>
    </xf>
    <xf numFmtId="173" fontId="18" fillId="7" borderId="1" xfId="0" applyNumberFormat="1" applyFont="1" applyFill="1" applyBorder="1" applyAlignment="1">
      <alignment horizontal="center" vertical="center"/>
    </xf>
    <xf numFmtId="3" fontId="15" fillId="11" borderId="1" xfId="1" quotePrefix="1" applyNumberFormat="1" applyFont="1" applyFill="1" applyBorder="1" applyAlignment="1">
      <alignment horizontal="center" vertical="center" wrapText="1"/>
    </xf>
    <xf numFmtId="173" fontId="18" fillId="11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/>
    </xf>
    <xf numFmtId="0" fontId="48" fillId="0" borderId="1" xfId="0" applyFont="1" applyFill="1" applyBorder="1" applyAlignment="1">
      <alignment vertical="center" wrapText="1"/>
    </xf>
    <xf numFmtId="173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/>
    </xf>
    <xf numFmtId="0" fontId="15" fillId="3" borderId="1" xfId="0" applyFont="1" applyFill="1" applyBorder="1" applyAlignment="1">
      <alignment vertical="center" wrapText="1"/>
    </xf>
    <xf numFmtId="3" fontId="15" fillId="3" borderId="1" xfId="1" quotePrefix="1" applyNumberFormat="1" applyFont="1" applyFill="1" applyBorder="1" applyAlignment="1">
      <alignment horizontal="center" vertical="center" wrapText="1"/>
    </xf>
    <xf numFmtId="173" fontId="18" fillId="3" borderId="1" xfId="0" applyNumberFormat="1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vertical="center" wrapText="1"/>
    </xf>
    <xf numFmtId="3" fontId="15" fillId="12" borderId="1" xfId="1" quotePrefix="1" applyNumberFormat="1" applyFont="1" applyFill="1" applyBorder="1" applyAlignment="1">
      <alignment horizontal="center" vertical="center" wrapText="1"/>
    </xf>
    <xf numFmtId="173" fontId="18" fillId="12" borderId="1" xfId="0" applyNumberFormat="1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vertical="center" wrapText="1"/>
    </xf>
    <xf numFmtId="3" fontId="15" fillId="13" borderId="1" xfId="1" quotePrefix="1" applyNumberFormat="1" applyFont="1" applyFill="1" applyBorder="1" applyAlignment="1">
      <alignment horizontal="center" vertical="center" wrapText="1"/>
    </xf>
    <xf numFmtId="173" fontId="18" fillId="13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vertical="center" wrapText="1"/>
    </xf>
    <xf numFmtId="3" fontId="15" fillId="11" borderId="1" xfId="1" quotePrefix="1" applyNumberFormat="1" applyFont="1" applyFill="1" applyBorder="1" applyAlignment="1">
      <alignment horizontal="center" vertical="top" wrapText="1"/>
    </xf>
    <xf numFmtId="0" fontId="19" fillId="0" borderId="1" xfId="0" applyFont="1" applyBorder="1" applyAlignment="1">
      <alignment wrapText="1"/>
    </xf>
    <xf numFmtId="0" fontId="11" fillId="0" borderId="0" xfId="3" applyAlignment="1">
      <alignment horizontal="center"/>
    </xf>
    <xf numFmtId="3" fontId="11" fillId="0" borderId="0" xfId="3" applyNumberFormat="1" applyAlignment="1">
      <alignment horizontal="center"/>
    </xf>
    <xf numFmtId="0" fontId="11" fillId="0" borderId="0" xfId="3" applyAlignment="1">
      <alignment horizontal="left"/>
    </xf>
    <xf numFmtId="0" fontId="11" fillId="0" borderId="0" xfId="3" applyFont="1" applyAlignment="1">
      <alignment horizontal="center"/>
    </xf>
    <xf numFmtId="0" fontId="11" fillId="0" borderId="6" xfId="3" applyFont="1" applyBorder="1" applyAlignment="1">
      <alignment horizontal="center" vertical="center" wrapText="1"/>
    </xf>
    <xf numFmtId="3" fontId="11" fillId="0" borderId="1" xfId="3" applyNumberFormat="1" applyFont="1" applyBorder="1" applyAlignment="1">
      <alignment horizontal="center" vertical="center" wrapText="1"/>
    </xf>
    <xf numFmtId="0" fontId="15" fillId="0" borderId="6" xfId="3" applyFont="1" applyBorder="1" applyAlignment="1">
      <alignment horizontal="left" vertical="center" wrapText="1"/>
    </xf>
    <xf numFmtId="172" fontId="15" fillId="0" borderId="1" xfId="1" quotePrefix="1" applyNumberFormat="1" applyFont="1" applyFill="1" applyBorder="1" applyAlignment="1">
      <alignment horizontal="center" vertical="center" wrapText="1"/>
    </xf>
    <xf numFmtId="173" fontId="15" fillId="0" borderId="1" xfId="3" applyNumberFormat="1" applyFont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left" vertical="center" wrapText="1"/>
    </xf>
    <xf numFmtId="173" fontId="15" fillId="0" borderId="1" xfId="3" applyNumberFormat="1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vertical="center" wrapText="1"/>
    </xf>
    <xf numFmtId="173" fontId="11" fillId="0" borderId="1" xfId="3" applyNumberFormat="1" applyFont="1" applyBorder="1" applyAlignment="1">
      <alignment horizontal="center" vertical="center"/>
    </xf>
    <xf numFmtId="173" fontId="11" fillId="0" borderId="1" xfId="3" applyNumberFormat="1" applyFont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left" vertical="top" wrapText="1"/>
    </xf>
    <xf numFmtId="0" fontId="15" fillId="0" borderId="1" xfId="3" applyFont="1" applyFill="1" applyBorder="1" applyAlignment="1">
      <alignment horizontal="left" vertical="top" wrapText="1"/>
    </xf>
    <xf numFmtId="0" fontId="12" fillId="0" borderId="1" xfId="4" applyBorder="1" applyAlignment="1">
      <alignment wrapText="1"/>
    </xf>
    <xf numFmtId="0" fontId="11" fillId="0" borderId="0" xfId="3"/>
    <xf numFmtId="0" fontId="12" fillId="0" borderId="1" xfId="4" applyBorder="1" applyAlignment="1">
      <alignment vertical="center" wrapText="1"/>
    </xf>
    <xf numFmtId="0" fontId="13" fillId="0" borderId="0" xfId="2"/>
    <xf numFmtId="0" fontId="15" fillId="0" borderId="0" xfId="2" applyFont="1" applyAlignment="1">
      <alignment horizontal="center"/>
    </xf>
    <xf numFmtId="0" fontId="8" fillId="0" borderId="7" xfId="2" applyFont="1" applyBorder="1" applyAlignment="1">
      <alignment horizontal="left" vertical="center"/>
    </xf>
    <xf numFmtId="3" fontId="16" fillId="7" borderId="1" xfId="5" applyNumberFormat="1" applyFont="1" applyFill="1" applyBorder="1" applyAlignment="1">
      <alignment horizontal="center" vertical="center"/>
    </xf>
    <xf numFmtId="2" fontId="16" fillId="14" borderId="1" xfId="2" applyNumberFormat="1" applyFont="1" applyFill="1" applyBorder="1" applyAlignment="1">
      <alignment horizontal="center"/>
    </xf>
    <xf numFmtId="2" fontId="12" fillId="14" borderId="1" xfId="2" applyNumberFormat="1" applyFont="1" applyFill="1" applyBorder="1" applyAlignment="1">
      <alignment horizontal="center"/>
    </xf>
    <xf numFmtId="0" fontId="8" fillId="0" borderId="3" xfId="2" applyFont="1" applyFill="1" applyBorder="1" applyAlignment="1"/>
    <xf numFmtId="3" fontId="0" fillId="0" borderId="4" xfId="0" applyNumberFormat="1" applyFill="1" applyBorder="1" applyAlignment="1"/>
    <xf numFmtId="172" fontId="16" fillId="0" borderId="1" xfId="4" applyNumberFormat="1" applyFont="1" applyBorder="1" applyAlignment="1">
      <alignment horizontal="center" vertical="center" wrapText="1"/>
    </xf>
    <xf numFmtId="0" fontId="0" fillId="0" borderId="2" xfId="0" applyBorder="1" applyAlignment="1"/>
    <xf numFmtId="2" fontId="16" fillId="0" borderId="1" xfId="2" applyNumberFormat="1" applyFont="1" applyBorder="1" applyAlignment="1">
      <alignment horizontal="center"/>
    </xf>
    <xf numFmtId="3" fontId="1" fillId="0" borderId="3" xfId="2" applyNumberFormat="1" applyFont="1" applyBorder="1" applyAlignment="1">
      <alignment wrapText="1"/>
    </xf>
    <xf numFmtId="2" fontId="22" fillId="7" borderId="1" xfId="2" applyNumberFormat="1" applyFont="1" applyFill="1" applyBorder="1" applyAlignment="1">
      <alignment horizontal="center"/>
    </xf>
    <xf numFmtId="2" fontId="22" fillId="0" borderId="1" xfId="2" applyNumberFormat="1" applyFont="1" applyBorder="1" applyAlignment="1">
      <alignment horizontal="center"/>
    </xf>
    <xf numFmtId="2" fontId="16" fillId="15" borderId="1" xfId="2" applyNumberFormat="1" applyFont="1" applyFill="1" applyBorder="1" applyAlignment="1">
      <alignment horizontal="center"/>
    </xf>
    <xf numFmtId="3" fontId="15" fillId="0" borderId="3" xfId="2" applyNumberFormat="1" applyFont="1" applyFill="1" applyBorder="1" applyAlignment="1">
      <alignment vertical="center"/>
    </xf>
    <xf numFmtId="3" fontId="11" fillId="0" borderId="1" xfId="2" applyNumberFormat="1" applyFont="1" applyBorder="1" applyAlignment="1">
      <alignment wrapText="1"/>
    </xf>
    <xf numFmtId="3" fontId="15" fillId="0" borderId="3" xfId="2" applyNumberFormat="1" applyFont="1" applyFill="1" applyBorder="1" applyAlignment="1"/>
    <xf numFmtId="0" fontId="11" fillId="0" borderId="1" xfId="5" applyFont="1" applyFill="1" applyBorder="1" applyAlignment="1">
      <alignment horizontal="left" vertical="top" wrapText="1"/>
    </xf>
    <xf numFmtId="173" fontId="36" fillId="0" borderId="1" xfId="1" quotePrefix="1" applyNumberFormat="1" applyFont="1" applyFill="1" applyBorder="1" applyAlignment="1">
      <alignment horizontal="center" vertical="center" wrapText="1"/>
    </xf>
    <xf numFmtId="2" fontId="16" fillId="16" borderId="1" xfId="2" applyNumberFormat="1" applyFont="1" applyFill="1" applyBorder="1" applyAlignment="1">
      <alignment horizontal="center"/>
    </xf>
    <xf numFmtId="2" fontId="22" fillId="16" borderId="1" xfId="2" applyNumberFormat="1" applyFont="1" applyFill="1" applyBorder="1" applyAlignment="1">
      <alignment horizontal="center"/>
    </xf>
    <xf numFmtId="0" fontId="11" fillId="0" borderId="1" xfId="5" applyFont="1" applyFill="1" applyBorder="1" applyAlignment="1">
      <alignment horizontal="left" vertical="center" wrapText="1"/>
    </xf>
    <xf numFmtId="2" fontId="16" fillId="15" borderId="1" xfId="2" applyNumberFormat="1" applyFont="1" applyFill="1" applyBorder="1" applyAlignment="1">
      <alignment horizontal="center" vertical="center"/>
    </xf>
    <xf numFmtId="2" fontId="22" fillId="7" borderId="1" xfId="2" applyNumberFormat="1" applyFont="1" applyFill="1" applyBorder="1" applyAlignment="1">
      <alignment horizontal="center" vertical="center"/>
    </xf>
    <xf numFmtId="2" fontId="22" fillId="16" borderId="1" xfId="2" applyNumberFormat="1" applyFont="1" applyFill="1" applyBorder="1" applyAlignment="1">
      <alignment horizontal="center" vertical="center"/>
    </xf>
    <xf numFmtId="3" fontId="11" fillId="0" borderId="6" xfId="2" applyNumberFormat="1" applyFont="1" applyBorder="1" applyAlignment="1">
      <alignment wrapText="1"/>
    </xf>
    <xf numFmtId="2" fontId="12" fillId="14" borderId="1" xfId="2" applyNumberFormat="1" applyFont="1" applyFill="1" applyBorder="1" applyAlignment="1">
      <alignment horizontal="center" vertical="center"/>
    </xf>
    <xf numFmtId="3" fontId="11" fillId="0" borderId="8" xfId="2" applyNumberFormat="1" applyFont="1" applyBorder="1" applyAlignment="1">
      <alignment wrapText="1"/>
    </xf>
    <xf numFmtId="2" fontId="22" fillId="0" borderId="1" xfId="2" applyNumberFormat="1" applyFont="1" applyFill="1" applyBorder="1" applyAlignment="1">
      <alignment horizontal="center"/>
    </xf>
    <xf numFmtId="0" fontId="13" fillId="0" borderId="9" xfId="2" applyBorder="1" applyAlignment="1"/>
    <xf numFmtId="0" fontId="13" fillId="0" borderId="0" xfId="2" applyFill="1"/>
    <xf numFmtId="0" fontId="13" fillId="0" borderId="0" xfId="2" applyBorder="1" applyAlignment="1"/>
    <xf numFmtId="3" fontId="16" fillId="0" borderId="0" xfId="2" applyNumberFormat="1" applyFont="1" applyAlignment="1">
      <alignment horizontal="left"/>
    </xf>
    <xf numFmtId="3" fontId="13" fillId="0" borderId="0" xfId="2" applyNumberFormat="1"/>
    <xf numFmtId="3" fontId="13" fillId="0" borderId="0" xfId="2" applyNumberFormat="1" applyAlignment="1">
      <alignment horizontal="left"/>
    </xf>
    <xf numFmtId="3" fontId="23" fillId="0" borderId="0" xfId="2" applyNumberFormat="1" applyFont="1" applyFill="1" applyAlignment="1">
      <alignment horizontal="left"/>
    </xf>
    <xf numFmtId="3" fontId="23" fillId="0" borderId="0" xfId="2" applyNumberFormat="1" applyFont="1"/>
    <xf numFmtId="0" fontId="22" fillId="0" borderId="0" xfId="2" applyFont="1" applyFill="1" applyAlignment="1">
      <alignment horizontal="left"/>
    </xf>
    <xf numFmtId="0" fontId="22" fillId="0" borderId="0" xfId="2" applyFont="1"/>
    <xf numFmtId="0" fontId="12" fillId="14" borderId="0" xfId="2" applyFont="1" applyFill="1" applyAlignment="1">
      <alignment horizontal="left"/>
    </xf>
    <xf numFmtId="0" fontId="13" fillId="14" borderId="0" xfId="2" applyFill="1"/>
    <xf numFmtId="0" fontId="24" fillId="14" borderId="0" xfId="2" applyFont="1" applyFill="1"/>
    <xf numFmtId="0" fontId="0" fillId="14" borderId="0" xfId="0" applyFill="1"/>
    <xf numFmtId="0" fontId="25" fillId="15" borderId="0" xfId="2" applyFont="1" applyFill="1" applyAlignment="1">
      <alignment horizontal="left"/>
    </xf>
    <xf numFmtId="0" fontId="25" fillId="15" borderId="0" xfId="2" applyFont="1" applyFill="1"/>
    <xf numFmtId="0" fontId="13" fillId="15" borderId="0" xfId="2" applyFill="1"/>
    <xf numFmtId="0" fontId="0" fillId="15" borderId="0" xfId="0" applyFill="1"/>
    <xf numFmtId="0" fontId="22" fillId="16" borderId="0" xfId="2" applyFont="1" applyFill="1" applyAlignment="1">
      <alignment horizontal="left"/>
    </xf>
    <xf numFmtId="0" fontId="22" fillId="17" borderId="0" xfId="2" applyFont="1" applyFill="1"/>
    <xf numFmtId="0" fontId="13" fillId="17" borderId="0" xfId="2" applyFill="1"/>
    <xf numFmtId="0" fontId="13" fillId="0" borderId="0" xfId="2" applyBorder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left" vertical="center" wrapText="1"/>
    </xf>
    <xf numFmtId="3" fontId="15" fillId="0" borderId="1" xfId="1" quotePrefix="1" applyNumberFormat="1" applyFont="1" applyFill="1" applyBorder="1" applyAlignment="1">
      <alignment horizontal="center" vertical="center" wrapText="1"/>
    </xf>
    <xf numFmtId="173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173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3" fontId="15" fillId="1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top" wrapText="1"/>
    </xf>
    <xf numFmtId="3" fontId="15" fillId="0" borderId="1" xfId="0" applyNumberFormat="1" applyFont="1" applyFill="1" applyBorder="1" applyAlignment="1">
      <alignment horizontal="center" vertical="center"/>
    </xf>
    <xf numFmtId="3" fontId="15" fillId="1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 wrapText="1"/>
    </xf>
    <xf numFmtId="173" fontId="15" fillId="7" borderId="1" xfId="0" applyNumberFormat="1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vertical="center" wrapText="1"/>
    </xf>
    <xf numFmtId="173" fontId="15" fillId="10" borderId="1" xfId="0" applyNumberFormat="1" applyFont="1" applyFill="1" applyBorder="1" applyAlignment="1">
      <alignment horizontal="center" vertical="center"/>
    </xf>
    <xf numFmtId="173" fontId="15" fillId="1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0" fillId="0" borderId="0" xfId="0" applyFill="1"/>
    <xf numFmtId="3" fontId="15" fillId="11" borderId="1" xfId="0" applyNumberFormat="1" applyFont="1" applyFill="1" applyBorder="1" applyAlignment="1">
      <alignment horizontal="center" vertical="center" wrapText="1"/>
    </xf>
    <xf numFmtId="3" fontId="47" fillId="0" borderId="1" xfId="0" applyNumberFormat="1" applyFont="1" applyBorder="1" applyAlignment="1">
      <alignment horizontal="center" vertical="center" wrapText="1"/>
    </xf>
    <xf numFmtId="3" fontId="47" fillId="11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vertical="top" wrapText="1"/>
    </xf>
    <xf numFmtId="0" fontId="27" fillId="11" borderId="1" xfId="0" applyFont="1" applyFill="1" applyBorder="1" applyAlignment="1">
      <alignment vertical="top" wrapText="1"/>
    </xf>
    <xf numFmtId="173" fontId="15" fillId="11" borderId="1" xfId="0" applyNumberFormat="1" applyFont="1" applyFill="1" applyBorder="1" applyAlignment="1">
      <alignment horizontal="center" vertical="center" wrapText="1"/>
    </xf>
    <xf numFmtId="3" fontId="15" fillId="11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top" wrapText="1"/>
    </xf>
    <xf numFmtId="0" fontId="28" fillId="7" borderId="0" xfId="0" applyFont="1" applyFill="1" applyBorder="1" applyAlignment="1">
      <alignment horizontal="left" vertical="top" wrapText="1"/>
    </xf>
    <xf numFmtId="3" fontId="15" fillId="7" borderId="0" xfId="0" applyNumberFormat="1" applyFont="1" applyFill="1" applyBorder="1" applyAlignment="1">
      <alignment horizontal="center" vertical="center"/>
    </xf>
    <xf numFmtId="173" fontId="15" fillId="7" borderId="0" xfId="0" applyNumberFormat="1" applyFont="1" applyFill="1" applyBorder="1" applyAlignment="1">
      <alignment horizontal="center" vertical="center"/>
    </xf>
    <xf numFmtId="173" fontId="15" fillId="7" borderId="0" xfId="0" applyNumberFormat="1" applyFont="1" applyFill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0" fillId="0" borderId="0" xfId="0" applyFill="1" applyBorder="1"/>
    <xf numFmtId="3" fontId="15" fillId="3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top" wrapText="1"/>
    </xf>
    <xf numFmtId="3" fontId="47" fillId="3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vertical="top" wrapText="1"/>
    </xf>
    <xf numFmtId="173" fontId="15" fillId="3" borderId="1" xfId="0" applyNumberFormat="1" applyFont="1" applyFill="1" applyBorder="1" applyAlignment="1">
      <alignment horizontal="center" vertical="center" wrapText="1"/>
    </xf>
    <xf numFmtId="3" fontId="15" fillId="3" borderId="1" xfId="0" applyNumberFormat="1" applyFont="1" applyFill="1" applyBorder="1" applyAlignment="1">
      <alignment horizontal="center" vertical="center"/>
    </xf>
    <xf numFmtId="3" fontId="15" fillId="12" borderId="1" xfId="0" applyNumberFormat="1" applyFont="1" applyFill="1" applyBorder="1" applyAlignment="1">
      <alignment horizontal="center" vertical="center" wrapText="1"/>
    </xf>
    <xf numFmtId="3" fontId="15" fillId="12" borderId="1" xfId="0" applyNumberFormat="1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vertical="center" wrapText="1"/>
    </xf>
    <xf numFmtId="173" fontId="15" fillId="12" borderId="1" xfId="0" applyNumberFormat="1" applyFont="1" applyFill="1" applyBorder="1" applyAlignment="1">
      <alignment horizontal="center" vertical="center"/>
    </xf>
    <xf numFmtId="173" fontId="15" fillId="12" borderId="1" xfId="0" applyNumberFormat="1" applyFont="1" applyFill="1" applyBorder="1" applyAlignment="1">
      <alignment horizontal="center" vertical="center" wrapText="1"/>
    </xf>
    <xf numFmtId="3" fontId="15" fillId="7" borderId="6" xfId="0" applyNumberFormat="1" applyFont="1" applyFill="1" applyBorder="1" applyAlignment="1">
      <alignment horizontal="center" vertical="center" wrapText="1"/>
    </xf>
    <xf numFmtId="3" fontId="15" fillId="12" borderId="6" xfId="0" applyNumberFormat="1" applyFont="1" applyFill="1" applyBorder="1" applyAlignment="1">
      <alignment horizontal="center" vertical="center" wrapText="1"/>
    </xf>
    <xf numFmtId="3" fontId="15" fillId="13" borderId="1" xfId="0" applyNumberFormat="1" applyFont="1" applyFill="1" applyBorder="1" applyAlignment="1">
      <alignment horizontal="center" vertical="center" wrapText="1"/>
    </xf>
    <xf numFmtId="3" fontId="15" fillId="13" borderId="1" xfId="0" applyNumberFormat="1" applyFont="1" applyFill="1" applyBorder="1" applyAlignment="1">
      <alignment horizontal="center" vertical="center"/>
    </xf>
    <xf numFmtId="173" fontId="15" fillId="13" borderId="1" xfId="0" applyNumberFormat="1" applyFont="1" applyFill="1" applyBorder="1" applyAlignment="1">
      <alignment horizontal="center" vertical="center"/>
    </xf>
    <xf numFmtId="173" fontId="15" fillId="13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wrapText="1"/>
    </xf>
    <xf numFmtId="172" fontId="11" fillId="0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11" fillId="0" borderId="6" xfId="3" applyFont="1" applyFill="1" applyBorder="1" applyAlignment="1">
      <alignment horizontal="left" vertical="center" wrapText="1"/>
    </xf>
    <xf numFmtId="172" fontId="36" fillId="0" borderId="1" xfId="1" quotePrefix="1" applyNumberFormat="1" applyFont="1" applyFill="1" applyBorder="1" applyAlignment="1">
      <alignment horizontal="center" vertical="center" wrapText="1"/>
    </xf>
    <xf numFmtId="173" fontId="11" fillId="7" borderId="1" xfId="0" applyNumberFormat="1" applyFont="1" applyFill="1" applyBorder="1" applyAlignment="1">
      <alignment horizontal="center" vertical="center"/>
    </xf>
    <xf numFmtId="173" fontId="0" fillId="0" borderId="1" xfId="0" applyNumberFormat="1" applyBorder="1" applyAlignment="1">
      <alignment horizontal="center" vertical="center"/>
    </xf>
    <xf numFmtId="0" fontId="12" fillId="7" borderId="1" xfId="4" applyNumberForma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/>
    </xf>
    <xf numFmtId="0" fontId="15" fillId="11" borderId="1" xfId="3" applyFont="1" applyFill="1" applyBorder="1" applyAlignment="1">
      <alignment horizontal="left" vertical="center" wrapText="1"/>
    </xf>
    <xf numFmtId="172" fontId="15" fillId="11" borderId="1" xfId="1" quotePrefix="1" applyNumberFormat="1" applyFont="1" applyFill="1" applyBorder="1" applyAlignment="1">
      <alignment horizontal="center" vertical="center" wrapText="1"/>
    </xf>
    <xf numFmtId="173" fontId="15" fillId="11" borderId="1" xfId="0" applyNumberFormat="1" applyFont="1" applyFill="1" applyBorder="1" applyAlignment="1">
      <alignment horizontal="center" vertical="center"/>
    </xf>
    <xf numFmtId="0" fontId="49" fillId="7" borderId="1" xfId="4" applyNumberFormat="1" applyFont="1" applyFill="1" applyBorder="1" applyAlignment="1">
      <alignment horizontal="center" vertical="center" wrapText="1"/>
    </xf>
    <xf numFmtId="0" fontId="50" fillId="0" borderId="1" xfId="3" applyFont="1" applyFill="1" applyBorder="1" applyAlignment="1">
      <alignment horizontal="left" vertical="center" wrapText="1"/>
    </xf>
    <xf numFmtId="172" fontId="50" fillId="0" borderId="1" xfId="1" quotePrefix="1" applyNumberFormat="1" applyFont="1" applyFill="1" applyBorder="1" applyAlignment="1">
      <alignment horizontal="center" vertical="center" wrapText="1"/>
    </xf>
    <xf numFmtId="173" fontId="50" fillId="7" borderId="1" xfId="0" applyNumberFormat="1" applyFont="1" applyFill="1" applyBorder="1" applyAlignment="1">
      <alignment horizontal="center" vertical="center"/>
    </xf>
    <xf numFmtId="173" fontId="50" fillId="0" borderId="1" xfId="0" applyNumberFormat="1" applyFont="1" applyBorder="1" applyAlignment="1">
      <alignment horizontal="center" vertical="center"/>
    </xf>
    <xf numFmtId="0" fontId="50" fillId="7" borderId="1" xfId="0" applyFont="1" applyFill="1" applyBorder="1" applyAlignment="1">
      <alignment horizontal="center" vertical="center"/>
    </xf>
    <xf numFmtId="0" fontId="51" fillId="7" borderId="1" xfId="4" applyNumberFormat="1" applyFont="1" applyFill="1" applyBorder="1" applyAlignment="1">
      <alignment horizontal="center" vertical="center" wrapText="1"/>
    </xf>
    <xf numFmtId="0" fontId="52" fillId="0" borderId="1" xfId="3" applyFont="1" applyFill="1" applyBorder="1" applyAlignment="1">
      <alignment horizontal="left" vertical="center" wrapText="1"/>
    </xf>
    <xf numFmtId="172" fontId="52" fillId="0" borderId="1" xfId="1" quotePrefix="1" applyNumberFormat="1" applyFont="1" applyFill="1" applyBorder="1" applyAlignment="1">
      <alignment horizontal="center" vertical="center" wrapText="1"/>
    </xf>
    <xf numFmtId="173" fontId="52" fillId="7" borderId="1" xfId="0" applyNumberFormat="1" applyFont="1" applyFill="1" applyBorder="1" applyAlignment="1">
      <alignment horizontal="center" vertical="center"/>
    </xf>
    <xf numFmtId="173" fontId="52" fillId="0" borderId="1" xfId="0" applyNumberFormat="1" applyFont="1" applyBorder="1" applyAlignment="1">
      <alignment horizontal="center" vertical="center"/>
    </xf>
    <xf numFmtId="0" fontId="52" fillId="7" borderId="1" xfId="0" applyFont="1" applyFill="1" applyBorder="1" applyAlignment="1">
      <alignment horizontal="center" vertical="center"/>
    </xf>
    <xf numFmtId="0" fontId="51" fillId="0" borderId="1" xfId="4" applyFont="1" applyBorder="1" applyAlignment="1">
      <alignment vertical="center" wrapText="1"/>
    </xf>
    <xf numFmtId="0" fontId="53" fillId="7" borderId="1" xfId="4" applyNumberFormat="1" applyFont="1" applyFill="1" applyBorder="1" applyAlignment="1">
      <alignment horizontal="center" vertical="center" wrapText="1"/>
    </xf>
    <xf numFmtId="0" fontId="46" fillId="0" borderId="1" xfId="3" applyFont="1" applyFill="1" applyBorder="1" applyAlignment="1">
      <alignment horizontal="left" vertical="center" wrapText="1"/>
    </xf>
    <xf numFmtId="172" fontId="46" fillId="0" borderId="1" xfId="1" quotePrefix="1" applyNumberFormat="1" applyFont="1" applyFill="1" applyBorder="1" applyAlignment="1">
      <alignment horizontal="center" vertical="center" wrapText="1"/>
    </xf>
    <xf numFmtId="173" fontId="46" fillId="7" borderId="1" xfId="0" applyNumberFormat="1" applyFont="1" applyFill="1" applyBorder="1" applyAlignment="1">
      <alignment horizontal="center" vertical="center"/>
    </xf>
    <xf numFmtId="173" fontId="46" fillId="0" borderId="1" xfId="0" applyNumberFormat="1" applyFont="1" applyBorder="1" applyAlignment="1">
      <alignment horizontal="center" vertical="center"/>
    </xf>
    <xf numFmtId="0" fontId="46" fillId="7" borderId="1" xfId="0" applyFont="1" applyFill="1" applyBorder="1" applyAlignment="1">
      <alignment horizontal="center" vertical="center"/>
    </xf>
    <xf numFmtId="0" fontId="53" fillId="6" borderId="1" xfId="4" applyNumberFormat="1" applyFont="1" applyFill="1" applyBorder="1" applyAlignment="1">
      <alignment horizontal="center" vertical="center" wrapText="1"/>
    </xf>
    <xf numFmtId="0" fontId="46" fillId="6" borderId="1" xfId="3" applyFont="1" applyFill="1" applyBorder="1" applyAlignment="1">
      <alignment horizontal="left" vertical="center" wrapText="1"/>
    </xf>
    <xf numFmtId="172" fontId="46" fillId="6" borderId="1" xfId="1" quotePrefix="1" applyNumberFormat="1" applyFont="1" applyFill="1" applyBorder="1" applyAlignment="1">
      <alignment horizontal="center" vertical="center" wrapText="1"/>
    </xf>
    <xf numFmtId="173" fontId="46" fillId="6" borderId="1" xfId="0" applyNumberFormat="1" applyFont="1" applyFill="1" applyBorder="1" applyAlignment="1">
      <alignment horizontal="center" vertical="center"/>
    </xf>
    <xf numFmtId="0" fontId="46" fillId="6" borderId="1" xfId="0" applyFont="1" applyFill="1" applyBorder="1" applyAlignment="1">
      <alignment horizontal="center" vertical="center"/>
    </xf>
    <xf numFmtId="0" fontId="11" fillId="0" borderId="6" xfId="3" applyFont="1" applyFill="1" applyBorder="1" applyAlignment="1">
      <alignment horizontal="left" vertical="top" wrapText="1"/>
    </xf>
    <xf numFmtId="0" fontId="54" fillId="10" borderId="1" xfId="4" applyNumberFormat="1" applyFont="1" applyFill="1" applyBorder="1" applyAlignment="1">
      <alignment horizontal="center" vertical="center" wrapText="1"/>
    </xf>
    <xf numFmtId="0" fontId="47" fillId="10" borderId="1" xfId="3" applyFont="1" applyFill="1" applyBorder="1" applyAlignment="1">
      <alignment horizontal="left" vertical="center" wrapText="1"/>
    </xf>
    <xf numFmtId="172" fontId="47" fillId="10" borderId="1" xfId="1" quotePrefix="1" applyNumberFormat="1" applyFont="1" applyFill="1" applyBorder="1" applyAlignment="1">
      <alignment horizontal="center" vertical="center" wrapText="1"/>
    </xf>
    <xf numFmtId="173" fontId="47" fillId="10" borderId="1" xfId="0" applyNumberFormat="1" applyFont="1" applyFill="1" applyBorder="1" applyAlignment="1">
      <alignment horizontal="center" vertical="center"/>
    </xf>
    <xf numFmtId="173" fontId="0" fillId="10" borderId="1" xfId="0" applyNumberFormat="1" applyFill="1" applyBorder="1" applyAlignment="1">
      <alignment horizontal="center" vertical="center"/>
    </xf>
    <xf numFmtId="0" fontId="50" fillId="0" borderId="1" xfId="3" applyFont="1" applyFill="1" applyBorder="1" applyAlignment="1">
      <alignment horizontal="left" vertical="top" wrapText="1"/>
    </xf>
    <xf numFmtId="0" fontId="52" fillId="0" borderId="1" xfId="3" applyFont="1" applyFill="1" applyBorder="1" applyAlignment="1">
      <alignment horizontal="left" vertical="top" wrapText="1"/>
    </xf>
    <xf numFmtId="0" fontId="51" fillId="0" borderId="1" xfId="4" applyFont="1" applyBorder="1" applyAlignment="1">
      <alignment wrapText="1"/>
    </xf>
    <xf numFmtId="0" fontId="46" fillId="0" borderId="1" xfId="3" applyFont="1" applyFill="1" applyBorder="1" applyAlignment="1">
      <alignment horizontal="left" vertical="top" wrapText="1"/>
    </xf>
    <xf numFmtId="0" fontId="46" fillId="6" borderId="1" xfId="3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4" applyNumberFormat="1" applyBorder="1" applyAlignment="1">
      <alignment horizontal="center" vertical="center" wrapText="1"/>
    </xf>
    <xf numFmtId="173" fontId="11" fillId="0" borderId="1" xfId="0" applyNumberFormat="1" applyFont="1" applyFill="1" applyBorder="1" applyAlignment="1">
      <alignment horizontal="center" vertical="center"/>
    </xf>
    <xf numFmtId="0" fontId="54" fillId="3" borderId="1" xfId="4" applyNumberFormat="1" applyFont="1" applyFill="1" applyBorder="1" applyAlignment="1">
      <alignment horizontal="center" vertical="center" wrapText="1"/>
    </xf>
    <xf numFmtId="0" fontId="47" fillId="3" borderId="1" xfId="3" applyFont="1" applyFill="1" applyBorder="1" applyAlignment="1">
      <alignment horizontal="left" vertical="center" wrapText="1"/>
    </xf>
    <xf numFmtId="172" fontId="47" fillId="3" borderId="1" xfId="1" quotePrefix="1" applyNumberFormat="1" applyFont="1" applyFill="1" applyBorder="1" applyAlignment="1">
      <alignment horizontal="center" vertical="center" wrapText="1"/>
    </xf>
    <xf numFmtId="173" fontId="15" fillId="3" borderId="1" xfId="0" applyNumberFormat="1" applyFont="1" applyFill="1" applyBorder="1" applyAlignment="1">
      <alignment horizontal="center" vertical="center"/>
    </xf>
    <xf numFmtId="173" fontId="47" fillId="3" borderId="1" xfId="0" applyNumberFormat="1" applyFont="1" applyFill="1" applyBorder="1" applyAlignment="1">
      <alignment horizontal="center" vertical="center"/>
    </xf>
    <xf numFmtId="0" fontId="49" fillId="0" borderId="1" xfId="4" applyNumberFormat="1" applyFont="1" applyBorder="1" applyAlignment="1">
      <alignment horizontal="center" vertical="center" wrapText="1"/>
    </xf>
    <xf numFmtId="173" fontId="50" fillId="0" borderId="1" xfId="0" applyNumberFormat="1" applyFont="1" applyFill="1" applyBorder="1" applyAlignment="1">
      <alignment horizontal="center" vertical="center"/>
    </xf>
    <xf numFmtId="0" fontId="51" fillId="0" borderId="1" xfId="4" applyNumberFormat="1" applyFont="1" applyBorder="1" applyAlignment="1">
      <alignment horizontal="center" vertical="center" wrapText="1"/>
    </xf>
    <xf numFmtId="173" fontId="52" fillId="0" borderId="1" xfId="0" applyNumberFormat="1" applyFont="1" applyFill="1" applyBorder="1" applyAlignment="1">
      <alignment horizontal="center" vertical="center"/>
    </xf>
    <xf numFmtId="0" fontId="55" fillId="0" borderId="1" xfId="4" applyNumberFormat="1" applyFont="1" applyBorder="1" applyAlignment="1">
      <alignment horizontal="center" vertical="center" wrapText="1"/>
    </xf>
    <xf numFmtId="0" fontId="56" fillId="0" borderId="1" xfId="3" applyFont="1" applyFill="1" applyBorder="1" applyAlignment="1">
      <alignment horizontal="left" vertical="center" wrapText="1"/>
    </xf>
    <xf numFmtId="172" fontId="56" fillId="0" borderId="1" xfId="1" quotePrefix="1" applyNumberFormat="1" applyFont="1" applyFill="1" applyBorder="1" applyAlignment="1">
      <alignment horizontal="center" vertical="center" wrapText="1"/>
    </xf>
    <xf numFmtId="173" fontId="56" fillId="0" borderId="1" xfId="0" applyNumberFormat="1" applyFont="1" applyFill="1" applyBorder="1" applyAlignment="1">
      <alignment horizontal="center" vertical="center"/>
    </xf>
    <xf numFmtId="173" fontId="56" fillId="0" borderId="1" xfId="0" applyNumberFormat="1" applyFont="1" applyBorder="1" applyAlignment="1">
      <alignment horizontal="center" vertical="center"/>
    </xf>
    <xf numFmtId="0" fontId="55" fillId="0" borderId="1" xfId="4" applyFont="1" applyBorder="1" applyAlignment="1">
      <alignment vertical="center" wrapText="1"/>
    </xf>
    <xf numFmtId="0" fontId="53" fillId="0" borderId="1" xfId="4" applyNumberFormat="1" applyFont="1" applyBorder="1" applyAlignment="1">
      <alignment horizontal="center" vertical="center" wrapText="1"/>
    </xf>
    <xf numFmtId="0" fontId="12" fillId="0" borderId="0" xfId="4"/>
    <xf numFmtId="0" fontId="12" fillId="0" borderId="0" xfId="4" applyAlignment="1">
      <alignment horizontal="right"/>
    </xf>
    <xf numFmtId="0" fontId="30" fillId="0" borderId="1" xfId="4" applyFont="1" applyBorder="1" applyAlignment="1">
      <alignment horizontal="center"/>
    </xf>
    <xf numFmtId="0" fontId="12" fillId="0" borderId="0" xfId="4" applyAlignment="1">
      <alignment horizontal="center"/>
    </xf>
    <xf numFmtId="0" fontId="31" fillId="0" borderId="1" xfId="4" applyFont="1" applyBorder="1" applyAlignment="1">
      <alignment horizontal="center" vertical="top" wrapText="1"/>
    </xf>
    <xf numFmtId="0" fontId="32" fillId="0" borderId="1" xfId="4" applyFont="1" applyBorder="1" applyAlignment="1">
      <alignment horizontal="center" vertical="top" wrapText="1"/>
    </xf>
    <xf numFmtId="0" fontId="33" fillId="0" borderId="1" xfId="4" applyFont="1" applyBorder="1" applyAlignment="1">
      <alignment horizontal="center" vertical="top" wrapText="1"/>
    </xf>
    <xf numFmtId="49" fontId="34" fillId="0" borderId="1" xfId="1" applyNumberFormat="1" applyFont="1" applyFill="1" applyBorder="1" applyAlignment="1" applyProtection="1">
      <alignment vertical="center" wrapText="1"/>
    </xf>
    <xf numFmtId="3" fontId="34" fillId="0" borderId="1" xfId="1" quotePrefix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 applyProtection="1">
      <alignment vertical="center" wrapText="1"/>
    </xf>
    <xf numFmtId="3" fontId="33" fillId="0" borderId="1" xfId="1" quotePrefix="1" applyNumberFormat="1" applyFont="1" applyFill="1" applyBorder="1" applyAlignment="1">
      <alignment horizontal="center" vertical="center" wrapText="1"/>
    </xf>
    <xf numFmtId="3" fontId="33" fillId="0" borderId="1" xfId="1" applyNumberFormat="1" applyFont="1" applyFill="1" applyBorder="1" applyAlignment="1" applyProtection="1">
      <alignment horizontal="center" vertical="center" wrapText="1"/>
    </xf>
    <xf numFmtId="3" fontId="33" fillId="0" borderId="1" xfId="4" applyNumberFormat="1" applyFont="1" applyBorder="1" applyAlignment="1">
      <alignment horizontal="center" vertical="center"/>
    </xf>
    <xf numFmtId="0" fontId="0" fillId="0" borderId="0" xfId="0" applyFont="1"/>
    <xf numFmtId="0" fontId="0" fillId="0" borderId="8" xfId="0" applyFont="1" applyBorder="1"/>
    <xf numFmtId="0" fontId="0" fillId="0" borderId="10" xfId="0" applyFont="1" applyBorder="1"/>
    <xf numFmtId="0" fontId="0" fillId="0" borderId="8" xfId="0" applyFont="1" applyBorder="1" applyAlignment="1">
      <alignment horizontal="left"/>
    </xf>
    <xf numFmtId="0" fontId="0" fillId="0" borderId="3" xfId="0" applyFont="1" applyBorder="1" applyAlignment="1">
      <alignment horizontal="centerContinuous"/>
    </xf>
    <xf numFmtId="0" fontId="0" fillId="0" borderId="4" xfId="0" applyFont="1" applyBorder="1" applyAlignment="1">
      <alignment horizontal="centerContinuous"/>
    </xf>
    <xf numFmtId="0" fontId="0" fillId="0" borderId="2" xfId="0" applyFont="1" applyBorder="1"/>
    <xf numFmtId="0" fontId="0" fillId="0" borderId="9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2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14" xfId="0" applyFont="1" applyBorder="1"/>
    <xf numFmtId="0" fontId="0" fillId="0" borderId="0" xfId="0" applyFont="1" applyFill="1" applyBorder="1" applyAlignment="1">
      <alignment horizontal="left"/>
    </xf>
    <xf numFmtId="0" fontId="0" fillId="0" borderId="7" xfId="0" applyFont="1" applyBorder="1"/>
    <xf numFmtId="0" fontId="0" fillId="0" borderId="15" xfId="0" applyFont="1" applyBorder="1"/>
    <xf numFmtId="0" fontId="0" fillId="0" borderId="12" xfId="0" quotePrefix="1" applyFont="1" applyBorder="1" applyAlignment="1">
      <alignment horizontal="left"/>
    </xf>
    <xf numFmtId="0" fontId="57" fillId="0" borderId="1" xfId="0" applyFont="1" applyBorder="1" applyAlignment="1">
      <alignment wrapText="1"/>
    </xf>
    <xf numFmtId="176" fontId="16" fillId="0" borderId="1" xfId="0" applyNumberFormat="1" applyFont="1" applyBorder="1" applyAlignment="1">
      <alignment horizontal="right" wrapText="1"/>
    </xf>
    <xf numFmtId="177" fontId="16" fillId="0" borderId="1" xfId="0" applyNumberFormat="1" applyFont="1" applyBorder="1" applyAlignment="1">
      <alignment horizontal="right" wrapText="1"/>
    </xf>
    <xf numFmtId="0" fontId="16" fillId="0" borderId="1" xfId="0" applyNumberFormat="1" applyFont="1" applyBorder="1" applyAlignment="1">
      <alignment horizontal="right" wrapText="1"/>
    </xf>
    <xf numFmtId="0" fontId="58" fillId="7" borderId="1" xfId="0" applyFont="1" applyFill="1" applyBorder="1" applyAlignment="1">
      <alignment wrapText="1"/>
    </xf>
    <xf numFmtId="0" fontId="37" fillId="6" borderId="1" xfId="0" applyFont="1" applyFill="1" applyBorder="1" applyAlignment="1">
      <alignment wrapText="1"/>
    </xf>
    <xf numFmtId="176" fontId="37" fillId="6" borderId="1" xfId="0" applyNumberFormat="1" applyFont="1" applyFill="1" applyBorder="1" applyAlignment="1">
      <alignment horizontal="right" wrapText="1"/>
    </xf>
    <xf numFmtId="177" fontId="37" fillId="6" borderId="1" xfId="0" applyNumberFormat="1" applyFont="1" applyFill="1" applyBorder="1" applyAlignment="1">
      <alignment horizontal="right" wrapText="1"/>
    </xf>
    <xf numFmtId="0" fontId="37" fillId="6" borderId="1" xfId="0" applyNumberFormat="1" applyFont="1" applyFill="1" applyBorder="1" applyAlignment="1">
      <alignment horizontal="right" wrapText="1"/>
    </xf>
    <xf numFmtId="0" fontId="0" fillId="0" borderId="1" xfId="0" applyFont="1" applyBorder="1" applyAlignment="1">
      <alignment wrapText="1"/>
    </xf>
    <xf numFmtId="176" fontId="0" fillId="0" borderId="1" xfId="0" applyNumberFormat="1" applyBorder="1" applyAlignment="1">
      <alignment horizontal="right" wrapText="1"/>
    </xf>
    <xf numFmtId="177" fontId="0" fillId="0" borderId="1" xfId="0" applyNumberFormat="1" applyBorder="1" applyAlignment="1">
      <alignment horizontal="right" wrapText="1"/>
    </xf>
    <xf numFmtId="0" fontId="0" fillId="0" borderId="1" xfId="0" applyNumberFormat="1" applyBorder="1" applyAlignment="1">
      <alignment horizontal="right" wrapText="1"/>
    </xf>
    <xf numFmtId="0" fontId="37" fillId="0" borderId="1" xfId="0" applyFont="1" applyBorder="1" applyAlignment="1">
      <alignment wrapText="1"/>
    </xf>
    <xf numFmtId="3" fontId="0" fillId="0" borderId="0" xfId="0" applyNumberFormat="1"/>
    <xf numFmtId="0" fontId="35" fillId="0" borderId="0" xfId="0" applyFont="1"/>
    <xf numFmtId="173" fontId="38" fillId="0" borderId="1" xfId="0" applyNumberFormat="1" applyFont="1" applyFill="1" applyBorder="1" applyAlignment="1">
      <alignment horizontal="center" vertical="center"/>
    </xf>
    <xf numFmtId="173" fontId="59" fillId="0" borderId="1" xfId="0" applyNumberFormat="1" applyFont="1" applyFill="1" applyBorder="1" applyAlignment="1">
      <alignment horizontal="center" vertical="center" wrapText="1"/>
    </xf>
    <xf numFmtId="3" fontId="18" fillId="8" borderId="1" xfId="1" quotePrefix="1" applyNumberFormat="1" applyFont="1" applyFill="1" applyBorder="1" applyAlignment="1">
      <alignment horizontal="center" vertical="center" wrapText="1"/>
    </xf>
    <xf numFmtId="3" fontId="47" fillId="10" borderId="1" xfId="1" quotePrefix="1" applyNumberFormat="1" applyFont="1" applyFill="1" applyBorder="1" applyAlignment="1">
      <alignment horizontal="center" vertical="center" wrapText="1"/>
    </xf>
    <xf numFmtId="172" fontId="15" fillId="0" borderId="9" xfId="1" quotePrefix="1" applyNumberFormat="1" applyFont="1" applyFill="1" applyBorder="1" applyAlignment="1">
      <alignment horizontal="center" vertical="center" wrapText="1"/>
    </xf>
    <xf numFmtId="173" fontId="15" fillId="0" borderId="2" xfId="3" applyNumberFormat="1" applyFont="1" applyBorder="1" applyAlignment="1">
      <alignment horizontal="center" vertical="center" wrapText="1"/>
    </xf>
    <xf numFmtId="173" fontId="15" fillId="0" borderId="3" xfId="3" applyNumberFormat="1" applyFont="1" applyBorder="1" applyAlignment="1">
      <alignment horizontal="center" vertical="center" wrapText="1"/>
    </xf>
    <xf numFmtId="173" fontId="15" fillId="0" borderId="2" xfId="3" applyNumberFormat="1" applyFont="1" applyFill="1" applyBorder="1" applyAlignment="1">
      <alignment horizontal="center" vertical="center"/>
    </xf>
    <xf numFmtId="173" fontId="15" fillId="3" borderId="3" xfId="3" applyNumberFormat="1" applyFont="1" applyFill="1" applyBorder="1" applyAlignment="1">
      <alignment horizontal="center" vertical="center" wrapText="1"/>
    </xf>
    <xf numFmtId="173" fontId="11" fillId="0" borderId="2" xfId="3" applyNumberFormat="1" applyFont="1" applyBorder="1" applyAlignment="1">
      <alignment horizontal="center" vertical="center"/>
    </xf>
    <xf numFmtId="173" fontId="11" fillId="11" borderId="3" xfId="3" applyNumberFormat="1" applyFont="1" applyFill="1" applyBorder="1" applyAlignment="1">
      <alignment horizontal="center" vertical="center" wrapText="1"/>
    </xf>
    <xf numFmtId="173" fontId="11" fillId="7" borderId="3" xfId="3" applyNumberFormat="1" applyFont="1" applyFill="1" applyBorder="1" applyAlignment="1">
      <alignment horizontal="center" vertical="center" wrapText="1"/>
    </xf>
    <xf numFmtId="173" fontId="11" fillId="0" borderId="3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left" vertical="center" wrapText="1"/>
    </xf>
    <xf numFmtId="172" fontId="15" fillId="0" borderId="1" xfId="3" applyNumberFormat="1" applyFont="1" applyBorder="1" applyAlignment="1">
      <alignment horizontal="center" vertical="center" wrapText="1"/>
    </xf>
    <xf numFmtId="172" fontId="15" fillId="0" borderId="1" xfId="3" applyNumberFormat="1" applyFont="1" applyFill="1" applyBorder="1" applyAlignment="1">
      <alignment horizontal="center" vertical="center"/>
    </xf>
    <xf numFmtId="172" fontId="11" fillId="0" borderId="1" xfId="3" applyNumberFormat="1" applyFont="1" applyBorder="1" applyAlignment="1">
      <alignment horizontal="center" vertical="center"/>
    </xf>
    <xf numFmtId="172" fontId="11" fillId="0" borderId="1" xfId="3" applyNumberFormat="1" applyFont="1" applyBorder="1" applyAlignment="1">
      <alignment horizontal="center" vertical="center" wrapText="1"/>
    </xf>
    <xf numFmtId="172" fontId="15" fillId="0" borderId="1" xfId="1" applyNumberFormat="1" applyFont="1" applyFill="1" applyBorder="1" applyAlignment="1" applyProtection="1">
      <alignment horizontal="center" vertical="center" wrapText="1"/>
    </xf>
    <xf numFmtId="0" fontId="8" fillId="0" borderId="1" xfId="2" applyFont="1" applyBorder="1" applyAlignment="1">
      <alignment horizontal="left" vertical="center"/>
    </xf>
    <xf numFmtId="2" fontId="16" fillId="7" borderId="1" xfId="2" applyNumberFormat="1" applyFont="1" applyFill="1" applyBorder="1" applyAlignment="1">
      <alignment horizontal="center"/>
    </xf>
    <xf numFmtId="0" fontId="8" fillId="0" borderId="1" xfId="2" applyFont="1" applyFill="1" applyBorder="1" applyAlignment="1"/>
    <xf numFmtId="3" fontId="1" fillId="0" borderId="1" xfId="2" applyNumberFormat="1" applyFont="1" applyBorder="1" applyAlignment="1">
      <alignment wrapText="1"/>
    </xf>
    <xf numFmtId="3" fontId="15" fillId="0" borderId="1" xfId="2" applyNumberFormat="1" applyFont="1" applyFill="1" applyBorder="1" applyAlignment="1">
      <alignment vertical="center"/>
    </xf>
    <xf numFmtId="3" fontId="15" fillId="0" borderId="1" xfId="2" applyNumberFormat="1" applyFont="1" applyFill="1" applyBorder="1" applyAlignment="1"/>
    <xf numFmtId="3" fontId="39" fillId="0" borderId="1" xfId="1" quotePrefix="1" applyNumberFormat="1" applyFont="1" applyFill="1" applyBorder="1" applyAlignment="1">
      <alignment horizontal="center" vertical="center" wrapText="1"/>
    </xf>
    <xf numFmtId="3" fontId="15" fillId="0" borderId="9" xfId="1" quotePrefix="1" applyNumberFormat="1" applyFont="1" applyFill="1" applyBorder="1" applyAlignment="1">
      <alignment horizontal="center" vertical="center" wrapText="1"/>
    </xf>
    <xf numFmtId="172" fontId="36" fillId="0" borderId="1" xfId="1" quotePrefix="1" applyNumberFormat="1" applyFont="1" applyFill="1" applyBorder="1" applyAlignment="1">
      <alignment horizontal="center" vertical="center" wrapText="1"/>
    </xf>
    <xf numFmtId="173" fontId="0" fillId="11" borderId="1" xfId="0" applyNumberForma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15" fillId="10" borderId="1" xfId="3" applyFont="1" applyFill="1" applyBorder="1" applyAlignment="1">
      <alignment horizontal="left" vertical="center" wrapText="1"/>
    </xf>
    <xf numFmtId="172" fontId="15" fillId="10" borderId="1" xfId="1" quotePrefix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3" borderId="1" xfId="3" applyFont="1" applyFill="1" applyBorder="1" applyAlignment="1">
      <alignment horizontal="left" vertical="center" wrapText="1"/>
    </xf>
    <xf numFmtId="172" fontId="15" fillId="3" borderId="1" xfId="1" quotePrefix="1" applyNumberFormat="1" applyFont="1" applyFill="1" applyBorder="1" applyAlignment="1">
      <alignment horizontal="center" vertical="center" wrapText="1"/>
    </xf>
    <xf numFmtId="173" fontId="0" fillId="3" borderId="1" xfId="0" applyNumberFormat="1" applyFill="1" applyBorder="1" applyAlignment="1">
      <alignment horizontal="center" vertical="center"/>
    </xf>
    <xf numFmtId="0" fontId="53" fillId="0" borderId="1" xfId="4" applyFont="1" applyBorder="1" applyAlignment="1">
      <alignment vertical="center" wrapText="1"/>
    </xf>
    <xf numFmtId="172" fontId="60" fillId="0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11" fillId="0" borderId="6" xfId="3" applyFont="1" applyFill="1" applyBorder="1" applyAlignment="1">
      <alignment horizontal="left" wrapText="1"/>
    </xf>
    <xf numFmtId="0" fontId="12" fillId="7" borderId="1" xfId="4" applyNumberFormat="1" applyFill="1" applyBorder="1" applyAlignment="1">
      <alignment horizontal="center" wrapText="1"/>
    </xf>
    <xf numFmtId="0" fontId="11" fillId="0" borderId="1" xfId="3" applyFont="1" applyFill="1" applyBorder="1" applyAlignment="1">
      <alignment horizontal="left" wrapText="1"/>
    </xf>
    <xf numFmtId="0" fontId="15" fillId="11" borderId="1" xfId="0" applyFont="1" applyFill="1" applyBorder="1" applyAlignment="1">
      <alignment horizontal="center"/>
    </xf>
    <xf numFmtId="0" fontId="15" fillId="11" borderId="1" xfId="3" applyFont="1" applyFill="1" applyBorder="1" applyAlignment="1">
      <alignment horizontal="left" wrapText="1"/>
    </xf>
    <xf numFmtId="0" fontId="49" fillId="7" borderId="1" xfId="4" applyNumberFormat="1" applyFont="1" applyFill="1" applyBorder="1" applyAlignment="1">
      <alignment horizontal="center" wrapText="1"/>
    </xf>
    <xf numFmtId="0" fontId="50" fillId="0" borderId="1" xfId="3" applyFont="1" applyFill="1" applyBorder="1" applyAlignment="1">
      <alignment horizontal="left" wrapText="1"/>
    </xf>
    <xf numFmtId="0" fontId="50" fillId="7" borderId="1" xfId="0" applyFont="1" applyFill="1" applyBorder="1" applyAlignment="1">
      <alignment horizontal="center"/>
    </xf>
    <xf numFmtId="0" fontId="51" fillId="7" borderId="1" xfId="4" applyNumberFormat="1" applyFont="1" applyFill="1" applyBorder="1" applyAlignment="1">
      <alignment horizontal="center" wrapText="1"/>
    </xf>
    <xf numFmtId="0" fontId="52" fillId="0" borderId="1" xfId="3" applyFont="1" applyFill="1" applyBorder="1" applyAlignment="1">
      <alignment horizontal="left" wrapText="1"/>
    </xf>
    <xf numFmtId="0" fontId="52" fillId="7" borderId="1" xfId="0" applyFont="1" applyFill="1" applyBorder="1" applyAlignment="1">
      <alignment horizontal="center"/>
    </xf>
    <xf numFmtId="0" fontId="46" fillId="7" borderId="1" xfId="0" applyFont="1" applyFill="1" applyBorder="1" applyAlignment="1">
      <alignment horizontal="center"/>
    </xf>
    <xf numFmtId="0" fontId="46" fillId="0" borderId="1" xfId="3" applyFont="1" applyFill="1" applyBorder="1" applyAlignment="1">
      <alignment horizontal="left" wrapText="1"/>
    </xf>
    <xf numFmtId="0" fontId="53" fillId="7" borderId="1" xfId="4" applyNumberFormat="1" applyFont="1" applyFill="1" applyBorder="1" applyAlignment="1">
      <alignment horizontal="center" wrapText="1"/>
    </xf>
    <xf numFmtId="0" fontId="53" fillId="6" borderId="1" xfId="4" applyNumberFormat="1" applyFont="1" applyFill="1" applyBorder="1" applyAlignment="1">
      <alignment horizontal="center" wrapText="1"/>
    </xf>
    <xf numFmtId="0" fontId="46" fillId="6" borderId="1" xfId="3" applyFont="1" applyFill="1" applyBorder="1" applyAlignment="1">
      <alignment horizontal="left" wrapText="1"/>
    </xf>
    <xf numFmtId="0" fontId="46" fillId="6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vertical="center" wrapText="1"/>
    </xf>
    <xf numFmtId="0" fontId="0" fillId="0" borderId="1" xfId="0" applyBorder="1" applyAlignment="1"/>
    <xf numFmtId="173" fontId="18" fillId="8" borderId="1" xfId="0" applyNumberFormat="1" applyFont="1" applyFill="1" applyBorder="1" applyAlignment="1">
      <alignment horizontal="center" vertical="center"/>
    </xf>
    <xf numFmtId="49" fontId="47" fillId="10" borderId="1" xfId="1" applyNumberFormat="1" applyFont="1" applyFill="1" applyBorder="1" applyAlignment="1" applyProtection="1">
      <alignment vertical="center" wrapText="1"/>
    </xf>
    <xf numFmtId="49" fontId="15" fillId="4" borderId="1" xfId="1" applyNumberFormat="1" applyFont="1" applyFill="1" applyBorder="1" applyAlignment="1" applyProtection="1">
      <alignment vertical="center" wrapText="1"/>
    </xf>
    <xf numFmtId="0" fontId="47" fillId="11" borderId="1" xfId="0" applyFont="1" applyFill="1" applyBorder="1" applyAlignment="1">
      <alignment vertical="center" wrapText="1"/>
    </xf>
    <xf numFmtId="173" fontId="15" fillId="3" borderId="1" xfId="3" applyNumberFormat="1" applyFont="1" applyFill="1" applyBorder="1" applyAlignment="1">
      <alignment horizontal="center" vertical="center" wrapText="1"/>
    </xf>
    <xf numFmtId="173" fontId="11" fillId="11" borderId="1" xfId="3" applyNumberFormat="1" applyFont="1" applyFill="1" applyBorder="1" applyAlignment="1">
      <alignment horizontal="center" vertical="center" wrapText="1"/>
    </xf>
    <xf numFmtId="173" fontId="11" fillId="18" borderId="1" xfId="3" applyNumberFormat="1" applyFont="1" applyFill="1" applyBorder="1" applyAlignment="1">
      <alignment horizontal="center" vertical="center"/>
    </xf>
    <xf numFmtId="0" fontId="11" fillId="0" borderId="1" xfId="4" applyFont="1" applyBorder="1" applyAlignment="1">
      <alignment vertical="center" wrapText="1"/>
    </xf>
    <xf numFmtId="172" fontId="61" fillId="0" borderId="1" xfId="1" quotePrefix="1" applyNumberFormat="1" applyFont="1" applyFill="1" applyBorder="1" applyAlignment="1">
      <alignment horizontal="center" vertical="center" wrapText="1"/>
    </xf>
    <xf numFmtId="0" fontId="11" fillId="0" borderId="1" xfId="4" applyFont="1" applyBorder="1" applyAlignment="1">
      <alignment wrapText="1"/>
    </xf>
    <xf numFmtId="172" fontId="61" fillId="0" borderId="9" xfId="1" quotePrefix="1" applyNumberFormat="1" applyFont="1" applyFill="1" applyBorder="1" applyAlignment="1">
      <alignment horizontal="center" vertical="center" wrapText="1"/>
    </xf>
    <xf numFmtId="172" fontId="61" fillId="0" borderId="1" xfId="1" applyNumberFormat="1" applyFont="1" applyFill="1" applyBorder="1" applyAlignment="1" applyProtection="1">
      <alignment horizontal="center" vertical="center" wrapText="1"/>
    </xf>
    <xf numFmtId="172" fontId="11" fillId="0" borderId="1" xfId="3" applyNumberFormat="1" applyFont="1" applyFill="1" applyBorder="1" applyAlignment="1">
      <alignment horizontal="center" vertical="center"/>
    </xf>
    <xf numFmtId="173" fontId="15" fillId="0" borderId="1" xfId="1" quotePrefix="1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/>
    <xf numFmtId="3" fontId="15" fillId="7" borderId="1" xfId="5" applyNumberFormat="1" applyFont="1" applyFill="1" applyBorder="1" applyAlignment="1">
      <alignment horizontal="center" vertical="center"/>
    </xf>
    <xf numFmtId="172" fontId="15" fillId="0" borderId="1" xfId="4" applyNumberFormat="1" applyFont="1" applyBorder="1" applyAlignment="1">
      <alignment horizontal="center" vertical="center" wrapText="1"/>
    </xf>
    <xf numFmtId="173" fontId="61" fillId="0" borderId="1" xfId="0" applyNumberFormat="1" applyFont="1" applyBorder="1" applyAlignment="1">
      <alignment horizontal="center" vertical="center"/>
    </xf>
    <xf numFmtId="173" fontId="61" fillId="11" borderId="1" xfId="0" applyNumberFormat="1" applyFont="1" applyFill="1" applyBorder="1" applyAlignment="1">
      <alignment horizontal="center" vertical="center"/>
    </xf>
    <xf numFmtId="173" fontId="11" fillId="0" borderId="3" xfId="0" applyNumberFormat="1" applyFont="1" applyFill="1" applyBorder="1" applyAlignment="1">
      <alignment horizontal="center" vertical="center"/>
    </xf>
    <xf numFmtId="173" fontId="15" fillId="3" borderId="3" xfId="0" applyNumberFormat="1" applyFont="1" applyFill="1" applyBorder="1" applyAlignment="1">
      <alignment horizontal="center" vertical="center"/>
    </xf>
    <xf numFmtId="173" fontId="50" fillId="0" borderId="3" xfId="0" applyNumberFormat="1" applyFont="1" applyFill="1" applyBorder="1" applyAlignment="1">
      <alignment horizontal="center" vertical="center"/>
    </xf>
    <xf numFmtId="173" fontId="52" fillId="0" borderId="3" xfId="0" applyNumberFormat="1" applyFont="1" applyFill="1" applyBorder="1" applyAlignment="1">
      <alignment horizontal="center" vertical="center"/>
    </xf>
    <xf numFmtId="173" fontId="56" fillId="0" borderId="3" xfId="0" applyNumberFormat="1" applyFont="1" applyFill="1" applyBorder="1" applyAlignment="1">
      <alignment horizontal="center" vertical="center"/>
    </xf>
    <xf numFmtId="173" fontId="46" fillId="0" borderId="3" xfId="0" applyNumberFormat="1" applyFont="1" applyFill="1" applyBorder="1" applyAlignment="1">
      <alignment horizontal="center" vertical="center"/>
    </xf>
    <xf numFmtId="173" fontId="46" fillId="6" borderId="3" xfId="0" applyNumberFormat="1" applyFont="1" applyFill="1" applyBorder="1" applyAlignment="1">
      <alignment horizontal="center" vertical="center"/>
    </xf>
    <xf numFmtId="173" fontId="4" fillId="0" borderId="1" xfId="0" applyNumberFormat="1" applyFont="1" applyBorder="1" applyAlignment="1">
      <alignment horizontal="center" vertical="center" wrapText="1"/>
    </xf>
    <xf numFmtId="173" fontId="1" fillId="0" borderId="1" xfId="0" applyNumberFormat="1" applyFont="1" applyBorder="1" applyAlignment="1">
      <alignment horizontal="center" vertical="center"/>
    </xf>
    <xf numFmtId="0" fontId="49" fillId="3" borderId="1" xfId="4" applyNumberFormat="1" applyFont="1" applyFill="1" applyBorder="1" applyAlignment="1">
      <alignment horizontal="center" vertical="center" wrapText="1"/>
    </xf>
    <xf numFmtId="0" fontId="62" fillId="7" borderId="1" xfId="4" applyNumberFormat="1" applyFont="1" applyFill="1" applyBorder="1" applyAlignment="1">
      <alignment horizontal="center" vertical="center" wrapText="1"/>
    </xf>
    <xf numFmtId="172" fontId="3" fillId="0" borderId="0" xfId="0" applyNumberFormat="1" applyFont="1" applyFill="1" applyBorder="1" applyAlignment="1">
      <alignment horizontal="right" vertical="center" wrapText="1"/>
    </xf>
    <xf numFmtId="172" fontId="3" fillId="0" borderId="0" xfId="0" applyNumberFormat="1" applyFont="1" applyFill="1" applyBorder="1" applyAlignment="1">
      <alignment horizontal="center" vertical="center" wrapText="1"/>
    </xf>
    <xf numFmtId="0" fontId="58" fillId="0" borderId="0" xfId="0" applyFont="1" applyFill="1"/>
    <xf numFmtId="0" fontId="1" fillId="0" borderId="9" xfId="0" applyFont="1" applyBorder="1"/>
    <xf numFmtId="0" fontId="1" fillId="0" borderId="0" xfId="0" applyFont="1" applyBorder="1"/>
    <xf numFmtId="172" fontId="3" fillId="0" borderId="16" xfId="0" applyNumberFormat="1" applyFont="1" applyFill="1" applyBorder="1" applyAlignment="1">
      <alignment horizontal="right" vertical="center" wrapText="1"/>
    </xf>
    <xf numFmtId="172" fontId="3" fillId="0" borderId="16" xfId="0" applyNumberFormat="1" applyFont="1" applyFill="1" applyBorder="1" applyAlignment="1">
      <alignment horizontal="center" vertical="center" wrapText="1"/>
    </xf>
    <xf numFmtId="173" fontId="60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172" fontId="40" fillId="0" borderId="6" xfId="0" applyNumberFormat="1" applyFont="1" applyBorder="1" applyAlignment="1">
      <alignment horizontal="center" vertical="center" wrapText="1"/>
    </xf>
    <xf numFmtId="172" fontId="40" fillId="0" borderId="0" xfId="0" applyNumberFormat="1" applyFont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72" fontId="63" fillId="0" borderId="0" xfId="0" applyNumberFormat="1" applyFont="1" applyAlignment="1">
      <alignment horizontal="center" vertical="center"/>
    </xf>
    <xf numFmtId="0" fontId="3" fillId="0" borderId="1" xfId="0" applyFont="1" applyBorder="1" applyAlignment="1"/>
    <xf numFmtId="172" fontId="40" fillId="7" borderId="17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vertical="center" wrapText="1"/>
    </xf>
    <xf numFmtId="172" fontId="9" fillId="0" borderId="0" xfId="0" applyNumberFormat="1" applyFont="1" applyAlignment="1">
      <alignment horizontal="center" vertical="center"/>
    </xf>
    <xf numFmtId="172" fontId="3" fillId="7" borderId="17" xfId="0" applyNumberFormat="1" applyFont="1" applyFill="1" applyBorder="1" applyAlignment="1">
      <alignment horizontal="center" vertical="center" wrapText="1"/>
    </xf>
    <xf numFmtId="172" fontId="40" fillId="7" borderId="18" xfId="0" applyNumberFormat="1" applyFont="1" applyFill="1" applyBorder="1" applyAlignment="1">
      <alignment horizontal="center" vertical="center"/>
    </xf>
    <xf numFmtId="172" fontId="6" fillId="7" borderId="5" xfId="0" applyNumberFormat="1" applyFont="1" applyFill="1" applyBorder="1" applyAlignment="1">
      <alignment horizontal="center" vertical="center" wrapText="1"/>
    </xf>
    <xf numFmtId="172" fontId="61" fillId="0" borderId="0" xfId="0" applyNumberFormat="1" applyFont="1" applyFill="1" applyBorder="1" applyAlignment="1">
      <alignment horizontal="center" vertical="center" wrapText="1"/>
    </xf>
    <xf numFmtId="172" fontId="38" fillId="7" borderId="5" xfId="0" applyNumberFormat="1" applyFont="1" applyFill="1" applyBorder="1" applyAlignment="1">
      <alignment horizontal="center" vertical="center" wrapText="1"/>
    </xf>
    <xf numFmtId="172" fontId="11" fillId="0" borderId="0" xfId="0" applyNumberFormat="1" applyFont="1" applyBorder="1" applyAlignment="1">
      <alignment horizontal="center" vertical="center" wrapText="1"/>
    </xf>
    <xf numFmtId="172" fontId="40" fillId="7" borderId="17" xfId="0" applyNumberFormat="1" applyFont="1" applyFill="1" applyBorder="1" applyAlignment="1">
      <alignment horizontal="center" vertical="center"/>
    </xf>
    <xf numFmtId="172" fontId="40" fillId="7" borderId="18" xfId="0" applyNumberFormat="1" applyFont="1" applyFill="1" applyBorder="1" applyAlignment="1">
      <alignment horizontal="center" vertical="center" wrapText="1"/>
    </xf>
    <xf numFmtId="172" fontId="6" fillId="7" borderId="18" xfId="0" applyNumberFormat="1" applyFont="1" applyFill="1" applyBorder="1" applyAlignment="1">
      <alignment horizontal="center" vertical="center" wrapText="1"/>
    </xf>
    <xf numFmtId="173" fontId="1" fillId="0" borderId="1" xfId="0" applyNumberFormat="1" applyFont="1" applyFill="1" applyBorder="1" applyAlignment="1">
      <alignment horizontal="center" vertical="center"/>
    </xf>
    <xf numFmtId="173" fontId="8" fillId="0" borderId="1" xfId="0" applyNumberFormat="1" applyFont="1" applyFill="1" applyBorder="1" applyAlignment="1">
      <alignment horizontal="center" vertical="center"/>
    </xf>
    <xf numFmtId="172" fontId="61" fillId="0" borderId="0" xfId="0" applyNumberFormat="1" applyFont="1" applyBorder="1" applyAlignment="1">
      <alignment horizontal="center" vertical="center" wrapText="1"/>
    </xf>
    <xf numFmtId="172" fontId="39" fillId="7" borderId="17" xfId="0" applyNumberFormat="1" applyFont="1" applyFill="1" applyBorder="1" applyAlignment="1">
      <alignment horizontal="center" vertical="center" wrapText="1"/>
    </xf>
    <xf numFmtId="172" fontId="11" fillId="0" borderId="0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vertical="center" wrapText="1"/>
    </xf>
    <xf numFmtId="172" fontId="6" fillId="0" borderId="12" xfId="0" applyNumberFormat="1" applyFont="1" applyFill="1" applyBorder="1" applyAlignment="1">
      <alignment horizontal="center" vertical="center" wrapText="1"/>
    </xf>
    <xf numFmtId="172" fontId="3" fillId="0" borderId="12" xfId="0" applyNumberFormat="1" applyFont="1" applyFill="1" applyBorder="1" applyAlignment="1">
      <alignment horizontal="center" vertical="center" wrapText="1"/>
    </xf>
    <xf numFmtId="172" fontId="48" fillId="0" borderId="0" xfId="0" applyNumberFormat="1" applyFont="1" applyBorder="1" applyAlignment="1">
      <alignment horizontal="center" vertical="center" wrapText="1"/>
    </xf>
    <xf numFmtId="172" fontId="3" fillId="7" borderId="18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vertical="center" wrapText="1"/>
    </xf>
    <xf numFmtId="172" fontId="38" fillId="7" borderId="17" xfId="0" applyNumberFormat="1" applyFont="1" applyFill="1" applyBorder="1" applyAlignment="1">
      <alignment horizontal="center" vertical="center" wrapText="1"/>
    </xf>
    <xf numFmtId="0" fontId="3" fillId="7" borderId="12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/>
    </xf>
    <xf numFmtId="0" fontId="3" fillId="7" borderId="8" xfId="0" applyFont="1" applyFill="1" applyBorder="1" applyAlignment="1">
      <alignment vertical="center" wrapText="1"/>
    </xf>
    <xf numFmtId="173" fontId="9" fillId="0" borderId="8" xfId="0" applyNumberFormat="1" applyFont="1" applyBorder="1" applyAlignment="1">
      <alignment horizontal="center" vertical="center"/>
    </xf>
    <xf numFmtId="173" fontId="8" fillId="7" borderId="8" xfId="0" applyNumberFormat="1" applyFont="1" applyFill="1" applyBorder="1" applyAlignment="1">
      <alignment horizontal="center" vertical="center"/>
    </xf>
    <xf numFmtId="173" fontId="1" fillId="7" borderId="8" xfId="0" applyNumberFormat="1" applyFont="1" applyFill="1" applyBorder="1" applyAlignment="1">
      <alignment horizontal="center" vertical="center"/>
    </xf>
    <xf numFmtId="173" fontId="3" fillId="0" borderId="1" xfId="0" applyNumberFormat="1" applyFont="1" applyBorder="1" applyAlignment="1">
      <alignment horizontal="center"/>
    </xf>
    <xf numFmtId="172" fontId="6" fillId="7" borderId="19" xfId="0" applyNumberFormat="1" applyFont="1" applyFill="1" applyBorder="1" applyAlignment="1">
      <alignment horizontal="center" vertical="center" wrapText="1"/>
    </xf>
    <xf numFmtId="0" fontId="3" fillId="0" borderId="0" xfId="0" applyFont="1" applyBorder="1"/>
    <xf numFmtId="0" fontId="3" fillId="0" borderId="0" xfId="0" applyFont="1" applyBorder="1" applyAlignment="1">
      <alignment vertical="center" wrapText="1"/>
    </xf>
    <xf numFmtId="173" fontId="3" fillId="0" borderId="0" xfId="0" applyNumberFormat="1" applyFont="1" applyBorder="1" applyAlignment="1">
      <alignment horizontal="center"/>
    </xf>
    <xf numFmtId="172" fontId="6" fillId="0" borderId="0" xfId="0" applyNumberFormat="1" applyFont="1" applyBorder="1" applyAlignment="1">
      <alignment horizontal="center" vertical="center" wrapText="1"/>
    </xf>
    <xf numFmtId="173" fontId="9" fillId="0" borderId="0" xfId="0" applyNumberFormat="1" applyFont="1" applyBorder="1" applyAlignment="1">
      <alignment horizontal="center" vertical="center"/>
    </xf>
    <xf numFmtId="173" fontId="39" fillId="7" borderId="0" xfId="0" applyNumberFormat="1" applyFont="1" applyFill="1" applyBorder="1" applyAlignment="1">
      <alignment horizontal="center" vertical="center"/>
    </xf>
    <xf numFmtId="173" fontId="45" fillId="0" borderId="0" xfId="0" applyNumberFormat="1" applyFont="1" applyFill="1" applyBorder="1" applyAlignment="1">
      <alignment horizontal="center" vertical="center"/>
    </xf>
    <xf numFmtId="173" fontId="1" fillId="7" borderId="0" xfId="0" applyNumberFormat="1" applyFont="1" applyFill="1" applyBorder="1" applyAlignment="1">
      <alignment horizontal="center" vertical="center"/>
    </xf>
    <xf numFmtId="173" fontId="3" fillId="0" borderId="1" xfId="0" applyNumberFormat="1" applyFont="1" applyBorder="1" applyAlignment="1">
      <alignment horizontal="center" vertical="center"/>
    </xf>
    <xf numFmtId="172" fontId="6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Alignment="1"/>
    <xf numFmtId="0" fontId="15" fillId="0" borderId="1" xfId="0" applyFont="1" applyBorder="1" applyAlignment="1">
      <alignment horizontal="left" wrapText="1"/>
    </xf>
    <xf numFmtId="3" fontId="16" fillId="0" borderId="1" xfId="0" applyNumberFormat="1" applyFont="1" applyFill="1" applyBorder="1" applyAlignment="1">
      <alignment horizontal="center" vertical="center" wrapText="1"/>
    </xf>
    <xf numFmtId="3" fontId="16" fillId="0" borderId="21" xfId="0" applyNumberFormat="1" applyFont="1" applyFill="1" applyBorder="1" applyAlignment="1">
      <alignment horizontal="center" vertical="center" wrapText="1"/>
    </xf>
    <xf numFmtId="3" fontId="16" fillId="0" borderId="22" xfId="0" applyNumberFormat="1" applyFont="1" applyFill="1" applyBorder="1" applyAlignment="1">
      <alignment horizontal="center" vertical="center" wrapText="1"/>
    </xf>
    <xf numFmtId="3" fontId="16" fillId="7" borderId="22" xfId="0" applyNumberFormat="1" applyFont="1" applyFill="1" applyBorder="1" applyAlignment="1">
      <alignment horizontal="center" vertical="center" wrapText="1"/>
    </xf>
    <xf numFmtId="3" fontId="16" fillId="7" borderId="20" xfId="0" applyNumberFormat="1" applyFont="1" applyFill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wrapText="1"/>
    </xf>
    <xf numFmtId="3" fontId="11" fillId="0" borderId="1" xfId="0" applyNumberFormat="1" applyFont="1" applyFill="1" applyBorder="1" applyAlignment="1">
      <alignment horizontal="center" wrapText="1"/>
    </xf>
    <xf numFmtId="3" fontId="11" fillId="0" borderId="2" xfId="0" applyNumberFormat="1" applyFont="1" applyFill="1" applyBorder="1" applyAlignment="1">
      <alignment horizontal="center" wrapText="1"/>
    </xf>
    <xf numFmtId="3" fontId="11" fillId="0" borderId="3" xfId="0" applyNumberFormat="1" applyFont="1" applyFill="1" applyBorder="1" applyAlignment="1">
      <alignment horizontal="center" wrapText="1"/>
    </xf>
    <xf numFmtId="0" fontId="11" fillId="0" borderId="1" xfId="0" applyFont="1" applyBorder="1" applyAlignment="1">
      <alignment horizontal="left" wrapText="1"/>
    </xf>
    <xf numFmtId="3" fontId="12" fillId="0" borderId="21" xfId="0" applyNumberFormat="1" applyFont="1" applyFill="1" applyBorder="1" applyAlignment="1">
      <alignment horizontal="center" vertical="center" wrapText="1"/>
    </xf>
    <xf numFmtId="3" fontId="12" fillId="0" borderId="22" xfId="0" applyNumberFormat="1" applyFont="1" applyFill="1" applyBorder="1" applyAlignment="1">
      <alignment horizontal="center" vertical="center" wrapText="1"/>
    </xf>
    <xf numFmtId="3" fontId="12" fillId="0" borderId="3" xfId="0" applyNumberFormat="1" applyFont="1" applyFill="1" applyBorder="1" applyAlignment="1">
      <alignment horizontal="center" vertical="center" wrapText="1"/>
    </xf>
    <xf numFmtId="3" fontId="61" fillId="0" borderId="1" xfId="0" applyNumberFormat="1" applyFont="1" applyBorder="1" applyAlignment="1">
      <alignment horizontal="center" vertical="center"/>
    </xf>
    <xf numFmtId="3" fontId="62" fillId="0" borderId="1" xfId="0" applyNumberFormat="1" applyFont="1" applyFill="1" applyBorder="1" applyAlignment="1">
      <alignment horizontal="center" vertical="center" wrapText="1"/>
    </xf>
    <xf numFmtId="3" fontId="12" fillId="7" borderId="22" xfId="0" applyNumberFormat="1" applyFont="1" applyFill="1" applyBorder="1" applyAlignment="1">
      <alignment horizontal="center" vertical="center" wrapText="1"/>
    </xf>
    <xf numFmtId="3" fontId="61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left" wrapText="1"/>
    </xf>
    <xf numFmtId="3" fontId="12" fillId="7" borderId="21" xfId="0" applyNumberFormat="1" applyFont="1" applyFill="1" applyBorder="1" applyAlignment="1">
      <alignment horizontal="center" vertical="center" wrapText="1"/>
    </xf>
    <xf numFmtId="3" fontId="62" fillId="7" borderId="20" xfId="0" applyNumberFormat="1" applyFont="1" applyFill="1" applyBorder="1" applyAlignment="1">
      <alignment horizontal="center" vertical="center" wrapText="1"/>
    </xf>
    <xf numFmtId="3" fontId="62" fillId="7" borderId="1" xfId="0" applyNumberFormat="1" applyFont="1" applyFill="1" applyBorder="1" applyAlignment="1">
      <alignment horizontal="center" vertical="center" wrapText="1"/>
    </xf>
    <xf numFmtId="3" fontId="15" fillId="0" borderId="1" xfId="0" applyNumberFormat="1" applyFont="1" applyFill="1" applyBorder="1" applyAlignment="1">
      <alignment wrapText="1"/>
    </xf>
    <xf numFmtId="3" fontId="0" fillId="0" borderId="1" xfId="0" applyNumberFormat="1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center" vertical="center" wrapText="1"/>
    </xf>
    <xf numFmtId="3" fontId="0" fillId="0" borderId="24" xfId="0" applyNumberFormat="1" applyFont="1" applyFill="1" applyBorder="1" applyAlignment="1">
      <alignment horizontal="center" vertical="center" wrapText="1"/>
    </xf>
    <xf numFmtId="3" fontId="0" fillId="0" borderId="3" xfId="0" applyNumberFormat="1" applyFont="1" applyFill="1" applyBorder="1" applyAlignment="1">
      <alignment horizontal="center" vertical="center" wrapText="1"/>
    </xf>
    <xf numFmtId="3" fontId="64" fillId="0" borderId="1" xfId="0" applyNumberFormat="1" applyFont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top" wrapText="1"/>
    </xf>
    <xf numFmtId="3" fontId="11" fillId="0" borderId="1" xfId="0" applyNumberFormat="1" applyFont="1" applyFill="1" applyBorder="1" applyAlignment="1">
      <alignment horizontal="center" vertical="center" wrapText="1"/>
    </xf>
    <xf numFmtId="3" fontId="11" fillId="0" borderId="21" xfId="0" applyNumberFormat="1" applyFont="1" applyFill="1" applyBorder="1" applyAlignment="1">
      <alignment horizontal="center" vertical="center" wrapText="1"/>
    </xf>
    <xf numFmtId="3" fontId="11" fillId="0" borderId="22" xfId="0" applyNumberFormat="1" applyFont="1" applyFill="1" applyBorder="1" applyAlignment="1">
      <alignment horizontal="center" vertical="center" wrapText="1"/>
    </xf>
    <xf numFmtId="3" fontId="11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Border="1"/>
    <xf numFmtId="0" fontId="46" fillId="0" borderId="1" xfId="0" applyFont="1" applyBorder="1"/>
    <xf numFmtId="0" fontId="0" fillId="0" borderId="1" xfId="0" applyBorder="1"/>
    <xf numFmtId="0" fontId="15" fillId="0" borderId="1" xfId="0" applyFont="1" applyBorder="1"/>
    <xf numFmtId="3" fontId="11" fillId="0" borderId="1" xfId="0" applyNumberFormat="1" applyFont="1" applyBorder="1" applyAlignment="1">
      <alignment horizontal="center"/>
    </xf>
    <xf numFmtId="3" fontId="12" fillId="0" borderId="23" xfId="0" applyNumberFormat="1" applyFont="1" applyFill="1" applyBorder="1" applyAlignment="1">
      <alignment horizontal="center" vertical="center" wrapText="1"/>
    </xf>
    <xf numFmtId="3" fontId="12" fillId="0" borderId="24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/>
    <xf numFmtId="3" fontId="11" fillId="0" borderId="1" xfId="0" applyNumberFormat="1" applyFont="1" applyFill="1" applyBorder="1" applyAlignment="1">
      <alignment horizontal="center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3" xfId="0" applyNumberFormat="1" applyFont="1" applyBorder="1" applyAlignment="1">
      <alignment horizontal="center" vertical="center" wrapText="1"/>
    </xf>
    <xf numFmtId="3" fontId="0" fillId="0" borderId="24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12" fillId="4" borderId="1" xfId="0" applyNumberFormat="1" applyFont="1" applyFill="1" applyBorder="1" applyAlignment="1">
      <alignment horizontal="center" vertical="center" wrapText="1"/>
    </xf>
    <xf numFmtId="3" fontId="12" fillId="16" borderId="1" xfId="0" applyNumberFormat="1" applyFont="1" applyFill="1" applyBorder="1" applyAlignment="1">
      <alignment horizontal="center" vertical="center" wrapText="1"/>
    </xf>
    <xf numFmtId="3" fontId="12" fillId="7" borderId="23" xfId="0" applyNumberFormat="1" applyFont="1" applyFill="1" applyBorder="1" applyAlignment="1">
      <alignment horizontal="center" vertical="center" wrapText="1"/>
    </xf>
    <xf numFmtId="3" fontId="12" fillId="7" borderId="24" xfId="0" applyNumberFormat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wrapText="1"/>
    </xf>
    <xf numFmtId="3" fontId="12" fillId="0" borderId="8" xfId="0" applyNumberFormat="1" applyFont="1" applyFill="1" applyBorder="1" applyAlignment="1">
      <alignment horizontal="center" vertical="center" wrapText="1"/>
    </xf>
    <xf numFmtId="3" fontId="12" fillId="7" borderId="8" xfId="0" applyNumberFormat="1" applyFont="1" applyFill="1" applyBorder="1" applyAlignment="1">
      <alignment horizontal="center" vertical="center" wrapText="1"/>
    </xf>
    <xf numFmtId="3" fontId="12" fillId="7" borderId="10" xfId="0" applyNumberFormat="1" applyFont="1" applyFill="1" applyBorder="1" applyAlignment="1">
      <alignment horizontal="center" vertical="center" wrapText="1"/>
    </xf>
    <xf numFmtId="3" fontId="11" fillId="0" borderId="8" xfId="0" applyNumberFormat="1" applyFont="1" applyBorder="1" applyAlignment="1">
      <alignment horizontal="center" vertical="center"/>
    </xf>
    <xf numFmtId="3" fontId="11" fillId="0" borderId="10" xfId="0" applyNumberFormat="1" applyFont="1" applyBorder="1" applyAlignment="1">
      <alignment horizontal="center" vertical="center"/>
    </xf>
    <xf numFmtId="0" fontId="38" fillId="0" borderId="0" xfId="0" applyFont="1"/>
    <xf numFmtId="0" fontId="39" fillId="0" borderId="0" xfId="0" applyFont="1"/>
    <xf numFmtId="0" fontId="65" fillId="0" borderId="0" xfId="0" applyFont="1"/>
    <xf numFmtId="0" fontId="6" fillId="0" borderId="0" xfId="0" applyFont="1" applyAlignment="1"/>
    <xf numFmtId="0" fontId="66" fillId="0" borderId="0" xfId="0" applyFont="1"/>
    <xf numFmtId="0" fontId="39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172" fontId="38" fillId="3" borderId="1" xfId="0" applyNumberFormat="1" applyFont="1" applyFill="1" applyBorder="1" applyAlignment="1">
      <alignment horizontal="center" vertical="center" wrapText="1"/>
    </xf>
    <xf numFmtId="175" fontId="4" fillId="3" borderId="1" xfId="0" applyNumberFormat="1" applyFont="1" applyFill="1" applyBorder="1" applyAlignment="1">
      <alignment horizontal="center" vertical="center"/>
    </xf>
    <xf numFmtId="0" fontId="40" fillId="0" borderId="1" xfId="0" applyFont="1" applyBorder="1"/>
    <xf numFmtId="0" fontId="40" fillId="0" borderId="1" xfId="0" applyFont="1" applyBorder="1" applyAlignment="1">
      <alignment vertical="center" wrapText="1"/>
    </xf>
    <xf numFmtId="172" fontId="67" fillId="0" borderId="1" xfId="0" applyNumberFormat="1" applyFont="1" applyBorder="1" applyAlignment="1">
      <alignment horizontal="center" vertical="center"/>
    </xf>
    <xf numFmtId="175" fontId="67" fillId="0" borderId="1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vertical="center" wrapText="1"/>
    </xf>
    <xf numFmtId="172" fontId="60" fillId="0" borderId="1" xfId="0" applyNumberFormat="1" applyFont="1" applyBorder="1" applyAlignment="1">
      <alignment horizontal="center" vertical="center"/>
    </xf>
    <xf numFmtId="175" fontId="60" fillId="0" borderId="1" xfId="0" applyNumberFormat="1" applyFont="1" applyBorder="1" applyAlignment="1">
      <alignment horizontal="center" vertical="center"/>
    </xf>
    <xf numFmtId="172" fontId="60" fillId="7" borderId="1" xfId="0" applyNumberFormat="1" applyFont="1" applyFill="1" applyBorder="1" applyAlignment="1">
      <alignment horizontal="center" vertical="center"/>
    </xf>
    <xf numFmtId="175" fontId="60" fillId="7" borderId="1" xfId="0" applyNumberFormat="1" applyFont="1" applyFill="1" applyBorder="1" applyAlignment="1">
      <alignment horizontal="center" vertical="center"/>
    </xf>
    <xf numFmtId="172" fontId="67" fillId="7" borderId="1" xfId="0" applyNumberFormat="1" applyFont="1" applyFill="1" applyBorder="1" applyAlignment="1">
      <alignment horizontal="center" vertical="center"/>
    </xf>
    <xf numFmtId="175" fontId="67" fillId="7" borderId="1" xfId="0" applyNumberFormat="1" applyFont="1" applyFill="1" applyBorder="1" applyAlignment="1">
      <alignment horizontal="center" vertical="center"/>
    </xf>
    <xf numFmtId="0" fontId="40" fillId="19" borderId="1" xfId="0" applyFont="1" applyFill="1" applyBorder="1"/>
    <xf numFmtId="0" fontId="40" fillId="19" borderId="1" xfId="0" applyFont="1" applyFill="1" applyBorder="1" applyAlignment="1">
      <alignment vertical="center" wrapText="1"/>
    </xf>
    <xf numFmtId="172" fontId="40" fillId="19" borderId="1" xfId="0" applyNumberFormat="1" applyFont="1" applyFill="1" applyBorder="1" applyAlignment="1">
      <alignment horizontal="center" vertical="center" wrapText="1"/>
    </xf>
    <xf numFmtId="172" fontId="67" fillId="19" borderId="1" xfId="0" applyNumberFormat="1" applyFont="1" applyFill="1" applyBorder="1" applyAlignment="1">
      <alignment horizontal="center" vertical="center"/>
    </xf>
    <xf numFmtId="175" fontId="4" fillId="19" borderId="1" xfId="0" applyNumberFormat="1" applyFont="1" applyFill="1" applyBorder="1" applyAlignment="1">
      <alignment horizontal="center" vertical="center"/>
    </xf>
    <xf numFmtId="0" fontId="40" fillId="7" borderId="1" xfId="0" applyFont="1" applyFill="1" applyBorder="1"/>
    <xf numFmtId="0" fontId="60" fillId="7" borderId="1" xfId="0" applyFont="1" applyFill="1" applyBorder="1" applyAlignment="1">
      <alignment vertical="center" wrapText="1"/>
    </xf>
    <xf numFmtId="175" fontId="40" fillId="7" borderId="1" xfId="0" applyNumberFormat="1" applyFont="1" applyFill="1" applyBorder="1" applyAlignment="1">
      <alignment horizontal="center" vertical="center"/>
    </xf>
    <xf numFmtId="0" fontId="40" fillId="20" borderId="1" xfId="0" applyFont="1" applyFill="1" applyBorder="1"/>
    <xf numFmtId="0" fontId="40" fillId="20" borderId="1" xfId="0" applyFont="1" applyFill="1" applyBorder="1" applyAlignment="1">
      <alignment vertical="center" wrapText="1"/>
    </xf>
    <xf numFmtId="172" fontId="40" fillId="20" borderId="1" xfId="0" applyNumberFormat="1" applyFont="1" applyFill="1" applyBorder="1" applyAlignment="1">
      <alignment horizontal="center" vertical="center" wrapText="1"/>
    </xf>
    <xf numFmtId="172" fontId="67" fillId="20" borderId="1" xfId="0" applyNumberFormat="1" applyFont="1" applyFill="1" applyBorder="1" applyAlignment="1">
      <alignment horizontal="center" vertical="center"/>
    </xf>
    <xf numFmtId="175" fontId="59" fillId="20" borderId="1" xfId="0" applyNumberFormat="1" applyFont="1" applyFill="1" applyBorder="1" applyAlignment="1">
      <alignment horizontal="center" vertical="center"/>
    </xf>
    <xf numFmtId="175" fontId="40" fillId="0" borderId="1" xfId="0" applyNumberFormat="1" applyFont="1" applyBorder="1" applyAlignment="1">
      <alignment horizontal="center" vertical="center"/>
    </xf>
    <xf numFmtId="0" fontId="60" fillId="19" borderId="1" xfId="0" applyFont="1" applyFill="1" applyBorder="1" applyAlignment="1">
      <alignment vertical="center" wrapText="1"/>
    </xf>
    <xf numFmtId="175" fontId="67" fillId="19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/>
    <xf numFmtId="172" fontId="3" fillId="0" borderId="1" xfId="0" applyNumberFormat="1" applyFont="1" applyBorder="1" applyAlignment="1">
      <alignment horizontal="center" vertical="center"/>
    </xf>
    <xf numFmtId="175" fontId="3" fillId="0" borderId="1" xfId="0" applyNumberFormat="1" applyFont="1" applyBorder="1" applyAlignment="1">
      <alignment horizontal="center" vertical="center"/>
    </xf>
    <xf numFmtId="0" fontId="3" fillId="19" borderId="1" xfId="0" applyFont="1" applyFill="1" applyBorder="1"/>
    <xf numFmtId="0" fontId="3" fillId="19" borderId="1" xfId="0" applyFont="1" applyFill="1" applyBorder="1" applyAlignment="1">
      <alignment vertical="center" wrapText="1"/>
    </xf>
    <xf numFmtId="172" fontId="6" fillId="19" borderId="1" xfId="0" applyNumberFormat="1" applyFont="1" applyFill="1" applyBorder="1" applyAlignment="1">
      <alignment horizontal="center" vertical="center" wrapText="1"/>
    </xf>
    <xf numFmtId="172" fontId="59" fillId="19" borderId="1" xfId="0" applyNumberFormat="1" applyFont="1" applyFill="1" applyBorder="1" applyAlignment="1">
      <alignment horizontal="center" vertical="center"/>
    </xf>
    <xf numFmtId="0" fontId="60" fillId="7" borderId="1" xfId="0" applyFont="1" applyFill="1" applyBorder="1"/>
    <xf numFmtId="0" fontId="39" fillId="7" borderId="1" xfId="0" applyFont="1" applyFill="1" applyBorder="1"/>
    <xf numFmtId="172" fontId="59" fillId="7" borderId="1" xfId="0" applyNumberFormat="1" applyFont="1" applyFill="1" applyBorder="1" applyAlignment="1">
      <alignment horizontal="center" vertical="center"/>
    </xf>
    <xf numFmtId="175" fontId="59" fillId="7" borderId="1" xfId="0" applyNumberFormat="1" applyFont="1" applyFill="1" applyBorder="1" applyAlignment="1">
      <alignment horizontal="center" vertical="center"/>
    </xf>
    <xf numFmtId="172" fontId="4" fillId="0" borderId="1" xfId="0" applyNumberFormat="1" applyFont="1" applyBorder="1" applyAlignment="1">
      <alignment horizontal="center" vertical="center"/>
    </xf>
    <xf numFmtId="175" fontId="4" fillId="0" borderId="1" xfId="0" applyNumberFormat="1" applyFont="1" applyBorder="1" applyAlignment="1">
      <alignment horizontal="center" vertical="center"/>
    </xf>
    <xf numFmtId="172" fontId="40" fillId="0" borderId="1" xfId="0" applyNumberFormat="1" applyFont="1" applyBorder="1" applyAlignment="1">
      <alignment horizontal="center" vertical="center"/>
    </xf>
    <xf numFmtId="172" fontId="39" fillId="0" borderId="1" xfId="0" applyNumberFormat="1" applyFont="1" applyBorder="1" applyAlignment="1">
      <alignment horizontal="center" vertical="center"/>
    </xf>
    <xf numFmtId="175" fontId="39" fillId="0" borderId="1" xfId="0" applyNumberFormat="1" applyFont="1" applyBorder="1" applyAlignment="1">
      <alignment horizontal="center" vertical="center"/>
    </xf>
    <xf numFmtId="172" fontId="59" fillId="0" borderId="1" xfId="0" applyNumberFormat="1" applyFont="1" applyBorder="1" applyAlignment="1">
      <alignment horizontal="center" vertical="center"/>
    </xf>
    <xf numFmtId="175" fontId="59" fillId="0" borderId="1" xfId="0" applyNumberFormat="1" applyFont="1" applyBorder="1" applyAlignment="1">
      <alignment horizontal="center" vertical="center"/>
    </xf>
    <xf numFmtId="172" fontId="39" fillId="7" borderId="1" xfId="0" applyNumberFormat="1" applyFont="1" applyFill="1" applyBorder="1" applyAlignment="1">
      <alignment horizontal="center" vertical="center"/>
    </xf>
    <xf numFmtId="175" fontId="39" fillId="7" borderId="1" xfId="0" applyNumberFormat="1" applyFont="1" applyFill="1" applyBorder="1" applyAlignment="1">
      <alignment horizontal="center" vertical="center"/>
    </xf>
    <xf numFmtId="172" fontId="4" fillId="7" borderId="1" xfId="0" applyNumberFormat="1" applyFont="1" applyFill="1" applyBorder="1" applyAlignment="1">
      <alignment horizontal="center" vertical="center"/>
    </xf>
    <xf numFmtId="0" fontId="3" fillId="20" borderId="1" xfId="0" applyFont="1" applyFill="1" applyBorder="1"/>
    <xf numFmtId="0" fontId="3" fillId="20" borderId="1" xfId="0" applyFont="1" applyFill="1" applyBorder="1" applyAlignment="1">
      <alignment vertical="center" wrapText="1"/>
    </xf>
    <xf numFmtId="172" fontId="6" fillId="20" borderId="1" xfId="0" applyNumberFormat="1" applyFont="1" applyFill="1" applyBorder="1" applyAlignment="1">
      <alignment horizontal="center" vertical="center" wrapText="1"/>
    </xf>
    <xf numFmtId="172" fontId="4" fillId="20" borderId="1" xfId="0" applyNumberFormat="1" applyFont="1" applyFill="1" applyBorder="1" applyAlignment="1">
      <alignment horizontal="center" vertical="center"/>
    </xf>
    <xf numFmtId="175" fontId="3" fillId="7" borderId="1" xfId="0" applyNumberFormat="1" applyFont="1" applyFill="1" applyBorder="1" applyAlignment="1">
      <alignment horizontal="center" vertical="center"/>
    </xf>
    <xf numFmtId="175" fontId="4" fillId="7" borderId="1" xfId="0" applyNumberFormat="1" applyFont="1" applyFill="1" applyBorder="1" applyAlignment="1">
      <alignment horizontal="center" vertical="center"/>
    </xf>
    <xf numFmtId="172" fontId="38" fillId="20" borderId="1" xfId="0" applyNumberFormat="1" applyFont="1" applyFill="1" applyBorder="1" applyAlignment="1">
      <alignment horizontal="center" vertical="center" wrapText="1"/>
    </xf>
    <xf numFmtId="0" fontId="39" fillId="20" borderId="1" xfId="0" applyFont="1" applyFill="1" applyBorder="1"/>
    <xf numFmtId="172" fontId="6" fillId="0" borderId="1" xfId="0" applyNumberFormat="1" applyFont="1" applyBorder="1" applyAlignment="1">
      <alignment horizontal="center" vertical="center"/>
    </xf>
    <xf numFmtId="175" fontId="6" fillId="0" borderId="1" xfId="0" applyNumberFormat="1" applyFont="1" applyBorder="1" applyAlignment="1">
      <alignment horizontal="center" vertical="center"/>
    </xf>
    <xf numFmtId="172" fontId="5" fillId="7" borderId="1" xfId="0" applyNumberFormat="1" applyFont="1" applyFill="1" applyBorder="1" applyAlignment="1">
      <alignment horizontal="center" vertical="center"/>
    </xf>
    <xf numFmtId="175" fontId="5" fillId="7" borderId="1" xfId="0" applyNumberFormat="1" applyFont="1" applyFill="1" applyBorder="1" applyAlignment="1">
      <alignment horizontal="center" vertical="center"/>
    </xf>
    <xf numFmtId="172" fontId="38" fillId="19" borderId="1" xfId="0" applyNumberFormat="1" applyFont="1" applyFill="1" applyBorder="1" applyAlignment="1">
      <alignment horizontal="center" vertical="center" wrapText="1"/>
    </xf>
    <xf numFmtId="172" fontId="4" fillId="19" borderId="1" xfId="0" applyNumberFormat="1" applyFont="1" applyFill="1" applyBorder="1" applyAlignment="1">
      <alignment horizontal="center" vertical="center"/>
    </xf>
    <xf numFmtId="175" fontId="6" fillId="7" borderId="1" xfId="0" applyNumberFormat="1" applyFont="1" applyFill="1" applyBorder="1" applyAlignment="1">
      <alignment horizontal="center" vertical="center"/>
    </xf>
    <xf numFmtId="172" fontId="6" fillId="20" borderId="1" xfId="0" applyNumberFormat="1" applyFont="1" applyFill="1" applyBorder="1" applyAlignment="1">
      <alignment horizontal="center" vertical="center"/>
    </xf>
    <xf numFmtId="0" fontId="38" fillId="10" borderId="1" xfId="0" applyFont="1" applyFill="1" applyBorder="1"/>
    <xf numFmtId="172" fontId="3" fillId="10" borderId="1" xfId="0" applyNumberFormat="1" applyFont="1" applyFill="1" applyBorder="1" applyAlignment="1">
      <alignment horizontal="center" vertical="center" wrapText="1"/>
    </xf>
    <xf numFmtId="0" fontId="39" fillId="10" borderId="1" xfId="0" applyFont="1" applyFill="1" applyBorder="1" applyAlignment="1">
      <alignment horizontal="center" vertical="center"/>
    </xf>
    <xf numFmtId="0" fontId="39" fillId="7" borderId="1" xfId="0" applyFont="1" applyFill="1" applyBorder="1" applyAlignment="1">
      <alignment horizontal="center" vertical="center"/>
    </xf>
    <xf numFmtId="173" fontId="38" fillId="0" borderId="1" xfId="0" applyNumberFormat="1" applyFont="1" applyBorder="1"/>
    <xf numFmtId="0" fontId="39" fillId="0" borderId="1" xfId="0" applyFont="1" applyBorder="1"/>
    <xf numFmtId="0" fontId="38" fillId="0" borderId="1" xfId="0" applyFont="1" applyBorder="1"/>
    <xf numFmtId="0" fontId="39" fillId="0" borderId="0" xfId="0" applyFont="1" applyBorder="1"/>
    <xf numFmtId="172" fontId="3" fillId="0" borderId="0" xfId="0" applyNumberFormat="1" applyFont="1" applyBorder="1" applyAlignment="1">
      <alignment horizontal="center" vertical="center" wrapText="1"/>
    </xf>
    <xf numFmtId="0" fontId="11" fillId="7" borderId="1" xfId="4" applyNumberFormat="1" applyFont="1" applyFill="1" applyBorder="1" applyAlignment="1">
      <alignment horizontal="center" vertical="center" wrapText="1"/>
    </xf>
    <xf numFmtId="0" fontId="50" fillId="7" borderId="1" xfId="4" applyNumberFormat="1" applyFont="1" applyFill="1" applyBorder="1" applyAlignment="1">
      <alignment horizontal="center" vertical="center" wrapText="1"/>
    </xf>
    <xf numFmtId="0" fontId="52" fillId="7" borderId="1" xfId="4" applyNumberFormat="1" applyFont="1" applyFill="1" applyBorder="1" applyAlignment="1">
      <alignment horizontal="center" vertical="center" wrapText="1"/>
    </xf>
    <xf numFmtId="0" fontId="52" fillId="0" borderId="1" xfId="4" applyFont="1" applyBorder="1" applyAlignment="1">
      <alignment vertical="center" wrapText="1"/>
    </xf>
    <xf numFmtId="0" fontId="46" fillId="7" borderId="1" xfId="4" applyNumberFormat="1" applyFont="1" applyFill="1" applyBorder="1" applyAlignment="1">
      <alignment horizontal="center" vertical="center" wrapText="1"/>
    </xf>
    <xf numFmtId="0" fontId="46" fillId="6" borderId="1" xfId="4" applyNumberFormat="1" applyFont="1" applyFill="1" applyBorder="1" applyAlignment="1">
      <alignment horizontal="center" vertical="center" wrapText="1"/>
    </xf>
    <xf numFmtId="0" fontId="61" fillId="7" borderId="1" xfId="0" applyFont="1" applyFill="1" applyBorder="1" applyAlignment="1">
      <alignment horizontal="center" vertical="center"/>
    </xf>
    <xf numFmtId="0" fontId="47" fillId="10" borderId="1" xfId="4" applyNumberFormat="1" applyFont="1" applyFill="1" applyBorder="1" applyAlignment="1">
      <alignment horizontal="center" vertical="center" wrapText="1"/>
    </xf>
    <xf numFmtId="0" fontId="11" fillId="0" borderId="1" xfId="4" applyNumberFormat="1" applyFont="1" applyBorder="1" applyAlignment="1">
      <alignment horizontal="center" vertical="center" wrapText="1"/>
    </xf>
    <xf numFmtId="0" fontId="50" fillId="3" borderId="1" xfId="4" applyNumberFormat="1" applyFont="1" applyFill="1" applyBorder="1" applyAlignment="1">
      <alignment horizontal="center" vertical="center" wrapText="1"/>
    </xf>
    <xf numFmtId="0" fontId="50" fillId="0" borderId="1" xfId="4" applyNumberFormat="1" applyFont="1" applyBorder="1" applyAlignment="1">
      <alignment horizontal="center" vertical="center" wrapText="1"/>
    </xf>
    <xf numFmtId="0" fontId="52" fillId="0" borderId="1" xfId="4" applyNumberFormat="1" applyFont="1" applyBorder="1" applyAlignment="1">
      <alignment horizontal="center" vertical="center" wrapText="1"/>
    </xf>
    <xf numFmtId="0" fontId="56" fillId="0" borderId="1" xfId="4" applyNumberFormat="1" applyFont="1" applyBorder="1" applyAlignment="1">
      <alignment horizontal="center" vertical="center" wrapText="1"/>
    </xf>
    <xf numFmtId="0" fontId="56" fillId="0" borderId="1" xfId="4" applyFont="1" applyBorder="1" applyAlignment="1">
      <alignment vertical="center" wrapText="1"/>
    </xf>
    <xf numFmtId="0" fontId="46" fillId="0" borderId="1" xfId="4" applyNumberFormat="1" applyFont="1" applyBorder="1" applyAlignment="1">
      <alignment horizontal="center" vertical="center" wrapText="1"/>
    </xf>
    <xf numFmtId="3" fontId="47" fillId="0" borderId="1" xfId="1" quotePrefix="1" applyNumberFormat="1" applyFont="1" applyFill="1" applyBorder="1" applyAlignment="1">
      <alignment horizontal="center" vertical="center" wrapText="1"/>
    </xf>
    <xf numFmtId="3" fontId="61" fillId="0" borderId="1" xfId="1" quotePrefix="1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172" fontId="36" fillId="0" borderId="1" xfId="1" quotePrefix="1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40" fillId="7" borderId="1" xfId="0" applyFont="1" applyFill="1" applyBorder="1" applyAlignment="1">
      <alignment vertical="center" wrapText="1"/>
    </xf>
    <xf numFmtId="172" fontId="38" fillId="20" borderId="1" xfId="0" applyNumberFormat="1" applyFont="1" applyFill="1" applyBorder="1" applyAlignment="1">
      <alignment horizontal="center" vertical="center"/>
    </xf>
    <xf numFmtId="173" fontId="1" fillId="0" borderId="0" xfId="0" applyNumberFormat="1" applyFont="1" applyBorder="1" applyAlignment="1">
      <alignment horizontal="center" vertical="center"/>
    </xf>
    <xf numFmtId="172" fontId="6" fillId="7" borderId="0" xfId="0" applyNumberFormat="1" applyFont="1" applyFill="1" applyBorder="1" applyAlignment="1">
      <alignment horizontal="center" vertical="center" wrapText="1"/>
    </xf>
    <xf numFmtId="172" fontId="39" fillId="7" borderId="0" xfId="0" applyNumberFormat="1" applyFont="1" applyFill="1" applyBorder="1" applyAlignment="1">
      <alignment horizontal="center" vertical="center" wrapText="1"/>
    </xf>
    <xf numFmtId="172" fontId="3" fillId="7" borderId="0" xfId="0" applyNumberFormat="1" applyFont="1" applyFill="1" applyBorder="1" applyAlignment="1">
      <alignment horizontal="center" vertical="center" wrapText="1"/>
    </xf>
    <xf numFmtId="172" fontId="38" fillId="7" borderId="0" xfId="0" applyNumberFormat="1" applyFont="1" applyFill="1" applyBorder="1" applyAlignment="1">
      <alignment horizontal="center" vertical="center" wrapText="1"/>
    </xf>
    <xf numFmtId="173" fontId="44" fillId="0" borderId="0" xfId="0" applyNumberFormat="1" applyFont="1" applyFill="1" applyBorder="1" applyAlignment="1">
      <alignment horizontal="center" vertical="center"/>
    </xf>
    <xf numFmtId="173" fontId="45" fillId="7" borderId="0" xfId="0" applyNumberFormat="1" applyFont="1" applyFill="1" applyBorder="1" applyAlignment="1">
      <alignment horizontal="center" vertical="center"/>
    </xf>
    <xf numFmtId="172" fontId="3" fillId="7" borderId="17" xfId="0" applyNumberFormat="1" applyFont="1" applyFill="1" applyBorder="1" applyAlignment="1">
      <alignment horizontal="center" vertical="center"/>
    </xf>
    <xf numFmtId="173" fontId="1" fillId="0" borderId="0" xfId="0" applyNumberFormat="1" applyFont="1"/>
    <xf numFmtId="0" fontId="39" fillId="0" borderId="1" xfId="0" applyFont="1" applyBorder="1" applyAlignment="1">
      <alignment horizontal="center" vertical="center" wrapText="1"/>
    </xf>
    <xf numFmtId="172" fontId="6" fillId="21" borderId="1" xfId="0" applyNumberFormat="1" applyFont="1" applyFill="1" applyBorder="1" applyAlignment="1">
      <alignment horizontal="center" vertical="center" wrapText="1"/>
    </xf>
    <xf numFmtId="172" fontId="40" fillId="21" borderId="1" xfId="0" applyNumberFormat="1" applyFont="1" applyFill="1" applyBorder="1" applyAlignment="1">
      <alignment horizontal="center" vertical="center" wrapText="1"/>
    </xf>
    <xf numFmtId="172" fontId="3" fillId="21" borderId="1" xfId="0" applyNumberFormat="1" applyFont="1" applyFill="1" applyBorder="1" applyAlignment="1">
      <alignment horizontal="center" vertical="center"/>
    </xf>
    <xf numFmtId="172" fontId="39" fillId="21" borderId="1" xfId="0" applyNumberFormat="1" applyFont="1" applyFill="1" applyBorder="1" applyAlignment="1">
      <alignment horizontal="center" vertical="center" wrapText="1"/>
    </xf>
    <xf numFmtId="172" fontId="6" fillId="21" borderId="1" xfId="0" applyNumberFormat="1" applyFont="1" applyFill="1" applyBorder="1" applyAlignment="1">
      <alignment horizontal="center" vertical="center"/>
    </xf>
    <xf numFmtId="172" fontId="3" fillId="21" borderId="1" xfId="0" applyNumberFormat="1" applyFont="1" applyFill="1" applyBorder="1" applyAlignment="1">
      <alignment horizontal="center" vertical="center" wrapText="1"/>
    </xf>
    <xf numFmtId="172" fontId="38" fillId="21" borderId="1" xfId="0" applyNumberFormat="1" applyFont="1" applyFill="1" applyBorder="1" applyAlignment="1">
      <alignment horizontal="center" vertical="center" wrapText="1"/>
    </xf>
    <xf numFmtId="172" fontId="6" fillId="2" borderId="1" xfId="0" applyNumberFormat="1" applyFont="1" applyFill="1" applyBorder="1" applyAlignment="1">
      <alignment horizontal="center" vertical="center" wrapText="1"/>
    </xf>
    <xf numFmtId="172" fontId="3" fillId="2" borderId="1" xfId="0" applyNumberFormat="1" applyFont="1" applyFill="1" applyBorder="1" applyAlignment="1">
      <alignment horizontal="center" vertical="center" wrapText="1"/>
    </xf>
    <xf numFmtId="172" fontId="68" fillId="7" borderId="1" xfId="0" applyNumberFormat="1" applyFont="1" applyFill="1" applyBorder="1" applyAlignment="1">
      <alignment horizontal="center" vertical="center"/>
    </xf>
    <xf numFmtId="172" fontId="65" fillId="7" borderId="1" xfId="0" applyNumberFormat="1" applyFont="1" applyFill="1" applyBorder="1" applyAlignment="1">
      <alignment horizontal="center" vertical="center"/>
    </xf>
    <xf numFmtId="175" fontId="65" fillId="7" borderId="1" xfId="0" applyNumberFormat="1" applyFont="1" applyFill="1" applyBorder="1" applyAlignment="1">
      <alignment horizontal="center" vertical="center"/>
    </xf>
    <xf numFmtId="172" fontId="59" fillId="20" borderId="1" xfId="0" applyNumberFormat="1" applyFont="1" applyFill="1" applyBorder="1" applyAlignment="1">
      <alignment horizontal="center" vertical="center"/>
    </xf>
    <xf numFmtId="172" fontId="38" fillId="7" borderId="1" xfId="0" applyNumberFormat="1" applyFon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right" wrapText="1"/>
    </xf>
    <xf numFmtId="177" fontId="0" fillId="6" borderId="1" xfId="0" applyNumberFormat="1" applyFill="1" applyBorder="1" applyAlignment="1">
      <alignment horizontal="right" wrapText="1"/>
    </xf>
    <xf numFmtId="0" fontId="0" fillId="6" borderId="1" xfId="0" applyNumberFormat="1" applyFill="1" applyBorder="1" applyAlignment="1">
      <alignment horizontal="right" wrapText="1"/>
    </xf>
    <xf numFmtId="3" fontId="11" fillId="0" borderId="8" xfId="3" applyNumberFormat="1" applyFont="1" applyBorder="1" applyAlignment="1">
      <alignment horizontal="center" vertical="center" wrapText="1"/>
    </xf>
    <xf numFmtId="173" fontId="11" fillId="7" borderId="1" xfId="3" applyNumberFormat="1" applyFont="1" applyFill="1" applyBorder="1" applyAlignment="1">
      <alignment horizontal="center" vertical="center" wrapText="1"/>
    </xf>
    <xf numFmtId="173" fontId="11" fillId="7" borderId="1" xfId="3" applyNumberFormat="1" applyFont="1" applyFill="1" applyBorder="1" applyAlignment="1">
      <alignment horizontal="center" vertical="center"/>
    </xf>
    <xf numFmtId="3" fontId="21" fillId="0" borderId="1" xfId="3" applyNumberFormat="1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172" fontId="15" fillId="3" borderId="1" xfId="3" applyNumberFormat="1" applyFont="1" applyFill="1" applyBorder="1" applyAlignment="1">
      <alignment horizontal="center" vertical="center" wrapText="1"/>
    </xf>
    <xf numFmtId="172" fontId="61" fillId="0" borderId="1" xfId="1" quotePrefix="1" applyNumberFormat="1" applyFont="1" applyFill="1" applyBorder="1" applyAlignment="1">
      <alignment horizontal="center" vertical="top" wrapText="1"/>
    </xf>
    <xf numFmtId="3" fontId="36" fillId="0" borderId="1" xfId="1" quotePrefix="1" applyNumberFormat="1" applyFont="1" applyFill="1" applyBorder="1" applyAlignment="1">
      <alignment horizontal="center" vertical="center" wrapText="1"/>
    </xf>
    <xf numFmtId="172" fontId="46" fillId="0" borderId="1" xfId="0" applyNumberFormat="1" applyFont="1" applyFill="1" applyBorder="1" applyAlignment="1">
      <alignment horizontal="center" vertical="center"/>
    </xf>
    <xf numFmtId="172" fontId="11" fillId="7" borderId="1" xfId="0" applyNumberFormat="1" applyFont="1" applyFill="1" applyBorder="1" applyAlignment="1">
      <alignment horizontal="center" vertical="center"/>
    </xf>
    <xf numFmtId="172" fontId="11" fillId="0" borderId="1" xfId="0" applyNumberFormat="1" applyFont="1" applyBorder="1" applyAlignment="1">
      <alignment horizontal="center" vertical="center"/>
    </xf>
    <xf numFmtId="0" fontId="0" fillId="0" borderId="1" xfId="0" applyBorder="1" applyAlignment="1"/>
    <xf numFmtId="172" fontId="36" fillId="0" borderId="1" xfId="1" quotePrefix="1" applyNumberFormat="1" applyFont="1" applyFill="1" applyBorder="1" applyAlignment="1">
      <alignment horizontal="center" vertical="center" wrapText="1"/>
    </xf>
    <xf numFmtId="2" fontId="22" fillId="15" borderId="1" xfId="2" applyNumberFormat="1" applyFont="1" applyFill="1" applyBorder="1" applyAlignment="1">
      <alignment horizontal="center" vertical="center"/>
    </xf>
    <xf numFmtId="172" fontId="36" fillId="0" borderId="1" xfId="1" quotePrefix="1" applyNumberFormat="1" applyFont="1" applyFill="1" applyBorder="1" applyAlignment="1">
      <alignment horizontal="center" vertical="top" wrapText="1"/>
    </xf>
    <xf numFmtId="173" fontId="15" fillId="18" borderId="1" xfId="0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1" fillId="0" borderId="3" xfId="3" applyFont="1" applyFill="1" applyBorder="1" applyAlignment="1">
      <alignment horizontal="left" vertical="center" wrapText="1"/>
    </xf>
    <xf numFmtId="0" fontId="15" fillId="22" borderId="1" xfId="0" applyFont="1" applyFill="1" applyBorder="1" applyAlignment="1">
      <alignment horizontal="center" vertical="center"/>
    </xf>
    <xf numFmtId="0" fontId="15" fillId="22" borderId="3" xfId="3" applyFont="1" applyFill="1" applyBorder="1" applyAlignment="1">
      <alignment horizontal="left" vertical="center" wrapText="1"/>
    </xf>
    <xf numFmtId="172" fontId="15" fillId="22" borderId="1" xfId="1" quotePrefix="1" applyNumberFormat="1" applyFont="1" applyFill="1" applyBorder="1" applyAlignment="1">
      <alignment horizontal="center" vertical="center" wrapText="1"/>
    </xf>
    <xf numFmtId="173" fontId="15" fillId="22" borderId="1" xfId="0" applyNumberFormat="1" applyFont="1" applyFill="1" applyBorder="1" applyAlignment="1">
      <alignment horizontal="center" vertical="center"/>
    </xf>
    <xf numFmtId="0" fontId="50" fillId="0" borderId="3" xfId="3" applyFont="1" applyFill="1" applyBorder="1" applyAlignment="1">
      <alignment horizontal="left" vertical="center" wrapText="1"/>
    </xf>
    <xf numFmtId="0" fontId="52" fillId="0" borderId="3" xfId="3" applyFont="1" applyFill="1" applyBorder="1" applyAlignment="1">
      <alignment horizontal="left" vertical="center" wrapText="1"/>
    </xf>
    <xf numFmtId="0" fontId="46" fillId="0" borderId="3" xfId="3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46" fillId="6" borderId="3" xfId="3" applyFont="1" applyFill="1" applyBorder="1" applyAlignment="1">
      <alignment horizontal="left" vertical="center" wrapText="1"/>
    </xf>
    <xf numFmtId="0" fontId="15" fillId="10" borderId="1" xfId="0" applyFont="1" applyFill="1" applyBorder="1" applyAlignment="1">
      <alignment horizontal="center" vertical="center"/>
    </xf>
    <xf numFmtId="0" fontId="15" fillId="10" borderId="3" xfId="3" applyFont="1" applyFill="1" applyBorder="1" applyAlignment="1">
      <alignment horizontal="left" vertical="center" wrapText="1"/>
    </xf>
    <xf numFmtId="0" fontId="11" fillId="0" borderId="3" xfId="4" applyFont="1" applyBorder="1" applyAlignment="1">
      <alignment vertical="center" wrapText="1"/>
    </xf>
    <xf numFmtId="0" fontId="52" fillId="0" borderId="3" xfId="4" applyFont="1" applyBorder="1" applyAlignment="1">
      <alignment vertical="center" wrapText="1"/>
    </xf>
    <xf numFmtId="172" fontId="36" fillId="0" borderId="1" xfId="1" quotePrefix="1" applyNumberFormat="1" applyFont="1" applyFill="1" applyBorder="1" applyAlignment="1">
      <alignment horizontal="center" vertical="center" wrapText="1"/>
    </xf>
    <xf numFmtId="172" fontId="36" fillId="0" borderId="1" xfId="1" quotePrefix="1" applyNumberFormat="1" applyFont="1" applyFill="1" applyBorder="1" applyAlignment="1">
      <alignment horizontal="center" vertical="top" wrapText="1"/>
    </xf>
    <xf numFmtId="3" fontId="33" fillId="0" borderId="1" xfId="1" applyNumberFormat="1" applyFont="1" applyFill="1" applyBorder="1" applyAlignment="1">
      <alignment horizontal="center" vertical="center" wrapText="1"/>
    </xf>
    <xf numFmtId="3" fontId="54" fillId="7" borderId="20" xfId="0" applyNumberFormat="1" applyFont="1" applyFill="1" applyBorder="1" applyAlignment="1">
      <alignment horizontal="center" vertical="center" wrapText="1"/>
    </xf>
    <xf numFmtId="3" fontId="54" fillId="7" borderId="1" xfId="0" applyNumberFormat="1" applyFont="1" applyFill="1" applyBorder="1" applyAlignment="1">
      <alignment horizontal="center" vertical="center" wrapText="1"/>
    </xf>
    <xf numFmtId="3" fontId="4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17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7" fillId="0" borderId="0" xfId="0" applyFont="1" applyBorder="1" applyAlignment="1"/>
    <xf numFmtId="0" fontId="0" fillId="0" borderId="0" xfId="0" applyAlignment="1"/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" fillId="0" borderId="0" xfId="3" applyFont="1" applyAlignment="1">
      <alignment horizontal="center"/>
    </xf>
    <xf numFmtId="0" fontId="11" fillId="0" borderId="8" xfId="3" applyFont="1" applyBorder="1" applyAlignment="1">
      <alignment horizontal="left"/>
    </xf>
    <xf numFmtId="0" fontId="11" fillId="0" borderId="6" xfId="3" applyFont="1" applyBorder="1" applyAlignment="1">
      <alignment horizontal="left"/>
    </xf>
    <xf numFmtId="0" fontId="11" fillId="0" borderId="8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3" fontId="11" fillId="0" borderId="3" xfId="3" applyNumberFormat="1" applyFont="1" applyBorder="1" applyAlignment="1">
      <alignment horizontal="center" vertical="center" wrapText="1"/>
    </xf>
    <xf numFmtId="3" fontId="11" fillId="0" borderId="2" xfId="3" applyNumberFormat="1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3" fontId="11" fillId="0" borderId="3" xfId="3" applyNumberFormat="1" applyFont="1" applyBorder="1" applyAlignment="1">
      <alignment horizontal="center" vertical="top" wrapText="1"/>
    </xf>
    <xf numFmtId="3" fontId="11" fillId="0" borderId="2" xfId="3" applyNumberFormat="1" applyFont="1" applyBorder="1" applyAlignment="1">
      <alignment horizontal="center" vertical="top" wrapText="1"/>
    </xf>
    <xf numFmtId="0" fontId="15" fillId="0" borderId="0" xfId="2" applyFont="1" applyFill="1" applyAlignment="1">
      <alignment horizontal="center"/>
    </xf>
    <xf numFmtId="0" fontId="15" fillId="0" borderId="0" xfId="2" applyFont="1" applyAlignment="1">
      <alignment horizontal="center"/>
    </xf>
    <xf numFmtId="0" fontId="15" fillId="0" borderId="15" xfId="2" applyFont="1" applyBorder="1" applyAlignment="1">
      <alignment horizontal="center"/>
    </xf>
    <xf numFmtId="0" fontId="15" fillId="0" borderId="6" xfId="2" applyFont="1" applyBorder="1" applyAlignment="1">
      <alignment horizontal="center"/>
    </xf>
    <xf numFmtId="0" fontId="0" fillId="0" borderId="6" xfId="0" applyBorder="1" applyAlignment="1"/>
    <xf numFmtId="0" fontId="0" fillId="0" borderId="7" xfId="0" applyBorder="1" applyAlignment="1"/>
    <xf numFmtId="0" fontId="1" fillId="0" borderId="1" xfId="2" applyFont="1" applyBorder="1" applyAlignment="1">
      <alignment horizontal="center" vertical="center"/>
    </xf>
    <xf numFmtId="3" fontId="10" fillId="0" borderId="1" xfId="2" applyNumberFormat="1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2" fontId="10" fillId="0" borderId="1" xfId="2" applyNumberFormat="1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 wrapText="1"/>
    </xf>
    <xf numFmtId="0" fontId="10" fillId="0" borderId="12" xfId="2" applyFont="1" applyBorder="1" applyAlignment="1">
      <alignment horizontal="center" vertical="center" wrapText="1"/>
    </xf>
    <xf numFmtId="0" fontId="10" fillId="0" borderId="6" xfId="2" applyFont="1" applyBorder="1" applyAlignment="1">
      <alignment horizontal="center" vertical="center" wrapText="1"/>
    </xf>
    <xf numFmtId="2" fontId="10" fillId="0" borderId="8" xfId="2" applyNumberFormat="1" applyFont="1" applyBorder="1" applyAlignment="1">
      <alignment horizontal="center" vertical="center" wrapText="1"/>
    </xf>
    <xf numFmtId="2" fontId="10" fillId="0" borderId="12" xfId="2" applyNumberFormat="1" applyFont="1" applyBorder="1" applyAlignment="1">
      <alignment horizontal="center" vertical="center" wrapText="1"/>
    </xf>
    <xf numFmtId="2" fontId="10" fillId="0" borderId="6" xfId="2" applyNumberFormat="1" applyFont="1" applyBorder="1" applyAlignment="1">
      <alignment horizontal="center" vertical="center" wrapText="1"/>
    </xf>
    <xf numFmtId="0" fontId="1" fillId="0" borderId="8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1" fillId="0" borderId="6" xfId="2" applyFont="1" applyBorder="1" applyAlignment="1">
      <alignment horizontal="center" vertical="center"/>
    </xf>
    <xf numFmtId="3" fontId="10" fillId="0" borderId="8" xfId="2" applyNumberFormat="1" applyFont="1" applyFill="1" applyBorder="1" applyAlignment="1">
      <alignment horizontal="center" vertical="center" wrapText="1"/>
    </xf>
    <xf numFmtId="3" fontId="10" fillId="0" borderId="12" xfId="2" applyNumberFormat="1" applyFont="1" applyFill="1" applyBorder="1" applyAlignment="1">
      <alignment horizontal="center" vertical="center" wrapText="1"/>
    </xf>
    <xf numFmtId="3" fontId="10" fillId="0" borderId="6" xfId="2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11" fillId="0" borderId="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5" fillId="0" borderId="3" xfId="0" applyNumberFormat="1" applyFont="1" applyBorder="1" applyAlignment="1">
      <alignment horizontal="center" vertical="center" wrapText="1"/>
    </xf>
    <xf numFmtId="3" fontId="15" fillId="0" borderId="2" xfId="0" applyNumberFormat="1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6" fillId="0" borderId="0" xfId="0" applyFont="1" applyFill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top" wrapText="1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9" fillId="0" borderId="0" xfId="4" applyFont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/>
    </xf>
    <xf numFmtId="0" fontId="59" fillId="10" borderId="4" xfId="0" applyFont="1" applyFill="1" applyBorder="1" applyAlignment="1">
      <alignment horizontal="center" vertical="center"/>
    </xf>
    <xf numFmtId="0" fontId="59" fillId="10" borderId="2" xfId="0" applyFont="1" applyFill="1" applyBorder="1" applyAlignment="1">
      <alignment horizontal="center" vertical="center"/>
    </xf>
    <xf numFmtId="0" fontId="5" fillId="21" borderId="8" xfId="0" applyFont="1" applyFill="1" applyBorder="1" applyAlignment="1">
      <alignment horizontal="center" vertical="center" wrapText="1"/>
    </xf>
    <xf numFmtId="0" fontId="5" fillId="21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0" fillId="0" borderId="4" xfId="0" applyBorder="1" applyAlignment="1"/>
    <xf numFmtId="0" fontId="6" fillId="0" borderId="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0" xfId="0" applyFont="1" applyAlignment="1"/>
    <xf numFmtId="0" fontId="39" fillId="0" borderId="1" xfId="0" applyFont="1" applyBorder="1" applyAlignment="1">
      <alignment horizontal="left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/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1" fillId="0" borderId="8" xfId="0" applyFont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6" xfId="0" applyBorder="1" applyAlignment="1">
      <alignment wrapText="1"/>
    </xf>
    <xf numFmtId="0" fontId="16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0" fontId="16" fillId="0" borderId="4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0" borderId="3" xfId="0" applyFont="1" applyBorder="1" applyAlignment="1">
      <alignment horizont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</cellXfs>
  <cellStyles count="7">
    <cellStyle name="Normal" xfId="1"/>
    <cellStyle name="Обычный" xfId="0" builtinId="0"/>
    <cellStyle name="Обычный 2" xfId="2"/>
    <cellStyle name="Обычный 2 2" xfId="3"/>
    <cellStyle name="Обычный 3" xfId="4"/>
    <cellStyle name="Обычный 4" xfId="5"/>
    <cellStyle name="Обычный 4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B45"/>
  <sheetViews>
    <sheetView tabSelected="1" workbookViewId="0">
      <selection activeCell="A3" sqref="A3:A4"/>
    </sheetView>
  </sheetViews>
  <sheetFormatPr defaultRowHeight="14.3"/>
  <cols>
    <col min="1" max="1" width="50" style="111" customWidth="1"/>
    <col min="2" max="3" width="9.75" style="111" customWidth="1"/>
    <col min="4" max="4" width="7.375" style="111" customWidth="1"/>
    <col min="5" max="5" width="9.75" style="111" hidden="1" customWidth="1"/>
    <col min="6" max="6" width="8.875" style="111" hidden="1" customWidth="1"/>
    <col min="7" max="7" width="8.75" style="111" hidden="1" customWidth="1"/>
    <col min="8" max="9" width="9.125" style="111" customWidth="1"/>
    <col min="10" max="10" width="7.375" style="111" customWidth="1"/>
    <col min="11" max="12" width="9.75" style="111" hidden="1" customWidth="1"/>
    <col min="13" max="13" width="8.75" style="111" hidden="1" customWidth="1"/>
    <col min="14" max="15" width="9.75" style="111" hidden="1" customWidth="1"/>
    <col min="16" max="16" width="8.75" style="111" hidden="1" customWidth="1"/>
    <col min="17" max="18" width="9.75" style="111" customWidth="1"/>
    <col min="19" max="19" width="7.375" style="111" customWidth="1"/>
    <col min="20" max="21" width="9.75" style="111" hidden="1" customWidth="1"/>
    <col min="22" max="22" width="8.75" style="111" hidden="1" customWidth="1"/>
    <col min="23" max="24" width="9.75" style="111" hidden="1" customWidth="1"/>
    <col min="25" max="25" width="8.75" style="111" hidden="1" customWidth="1"/>
    <col min="26" max="27" width="9.75" style="111" customWidth="1"/>
    <col min="28" max="28" width="7.375" style="111" customWidth="1"/>
  </cols>
  <sheetData>
    <row r="1" spans="1:28" ht="18.350000000000001">
      <c r="A1" s="782" t="s">
        <v>136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</row>
    <row r="2" spans="1:28">
      <c r="D2" s="119"/>
      <c r="G2" s="119"/>
      <c r="J2" s="119"/>
      <c r="M2" s="119"/>
      <c r="P2" s="119"/>
      <c r="S2" s="119"/>
      <c r="V2" s="119"/>
      <c r="Y2" s="119"/>
      <c r="AB2" s="119" t="s">
        <v>137</v>
      </c>
    </row>
    <row r="3" spans="1:28" ht="14.45" customHeight="1">
      <c r="A3" s="784"/>
      <c r="B3" s="779" t="s">
        <v>176</v>
      </c>
      <c r="C3" s="779" t="s">
        <v>177</v>
      </c>
      <c r="D3" s="781" t="s">
        <v>138</v>
      </c>
      <c r="E3" s="779" t="s">
        <v>314</v>
      </c>
      <c r="F3" s="779" t="s">
        <v>315</v>
      </c>
      <c r="G3" s="781" t="s">
        <v>138</v>
      </c>
      <c r="H3" s="779" t="s">
        <v>316</v>
      </c>
      <c r="I3" s="779" t="s">
        <v>317</v>
      </c>
      <c r="J3" s="781" t="s">
        <v>138</v>
      </c>
      <c r="K3" s="779" t="s">
        <v>338</v>
      </c>
      <c r="L3" s="779" t="s">
        <v>339</v>
      </c>
      <c r="M3" s="781" t="s">
        <v>138</v>
      </c>
      <c r="N3" s="779" t="s">
        <v>340</v>
      </c>
      <c r="O3" s="779" t="s">
        <v>341</v>
      </c>
      <c r="P3" s="781" t="s">
        <v>138</v>
      </c>
      <c r="Q3" s="779" t="s">
        <v>342</v>
      </c>
      <c r="R3" s="779" t="s">
        <v>343</v>
      </c>
      <c r="S3" s="781" t="s">
        <v>138</v>
      </c>
      <c r="T3" s="779" t="s">
        <v>487</v>
      </c>
      <c r="U3" s="779" t="s">
        <v>488</v>
      </c>
      <c r="V3" s="781" t="s">
        <v>138</v>
      </c>
      <c r="W3" s="779" t="s">
        <v>489</v>
      </c>
      <c r="X3" s="779" t="s">
        <v>490</v>
      </c>
      <c r="Y3" s="781" t="s">
        <v>138</v>
      </c>
      <c r="Z3" s="779" t="s">
        <v>484</v>
      </c>
      <c r="AA3" s="779" t="s">
        <v>485</v>
      </c>
      <c r="AB3" s="781" t="s">
        <v>138</v>
      </c>
    </row>
    <row r="4" spans="1:28" ht="34.15" customHeight="1">
      <c r="A4" s="785"/>
      <c r="B4" s="780"/>
      <c r="C4" s="780"/>
      <c r="D4" s="781"/>
      <c r="E4" s="780"/>
      <c r="F4" s="780"/>
      <c r="G4" s="781"/>
      <c r="H4" s="780"/>
      <c r="I4" s="780"/>
      <c r="J4" s="781"/>
      <c r="K4" s="780"/>
      <c r="L4" s="780"/>
      <c r="M4" s="781"/>
      <c r="N4" s="780"/>
      <c r="O4" s="780"/>
      <c r="P4" s="781"/>
      <c r="Q4" s="780"/>
      <c r="R4" s="780"/>
      <c r="S4" s="781"/>
      <c r="T4" s="780"/>
      <c r="U4" s="780"/>
      <c r="V4" s="781"/>
      <c r="W4" s="780"/>
      <c r="X4" s="780"/>
      <c r="Y4" s="781"/>
      <c r="Z4" s="780"/>
      <c r="AA4" s="780"/>
      <c r="AB4" s="781"/>
    </row>
    <row r="5" spans="1:28">
      <c r="A5" s="120" t="s">
        <v>139</v>
      </c>
      <c r="B5" s="121">
        <v>37445.282115514907</v>
      </c>
      <c r="C5" s="121">
        <v>34902.174127193401</v>
      </c>
      <c r="D5" s="122">
        <f>B5/C5*100</f>
        <v>107.28638846122796</v>
      </c>
      <c r="E5" s="406">
        <v>38003.127215888097</v>
      </c>
      <c r="F5" s="406">
        <v>35450.916752326229</v>
      </c>
      <c r="G5" s="122">
        <f>E5/F5*100</f>
        <v>107.19927916502863</v>
      </c>
      <c r="H5" s="121">
        <v>38674.732523160783</v>
      </c>
      <c r="I5" s="121">
        <v>36029.481624972257</v>
      </c>
      <c r="J5" s="122">
        <f>H5/I5*100</f>
        <v>107.34190662447689</v>
      </c>
      <c r="K5" s="406">
        <v>38644.89920431278</v>
      </c>
      <c r="L5" s="406">
        <v>36030.058005007239</v>
      </c>
      <c r="M5" s="462">
        <f>K5/L5*100</f>
        <v>107.2573882588314</v>
      </c>
      <c r="N5" s="406">
        <v>38386.525986640809</v>
      </c>
      <c r="O5" s="406">
        <v>35927.076348830553</v>
      </c>
      <c r="P5" s="122">
        <f>N5/O5*100</f>
        <v>106.84567153177302</v>
      </c>
      <c r="Q5" s="121">
        <v>38005.178497503613</v>
      </c>
      <c r="R5" s="121">
        <v>35512.539870817811</v>
      </c>
      <c r="S5" s="122">
        <f>Q5/R5*100</f>
        <v>107.01903788282434</v>
      </c>
      <c r="T5" s="121">
        <v>37963.644281301036</v>
      </c>
      <c r="U5" s="121">
        <v>35470.779076504667</v>
      </c>
      <c r="V5" s="122">
        <f>T5/U5*100</f>
        <v>107.02794037711905</v>
      </c>
      <c r="W5" s="121">
        <v>38047.111530388676</v>
      </c>
      <c r="X5" s="121">
        <v>35505.359317722963</v>
      </c>
      <c r="Y5" s="122">
        <f>W5/X5*100</f>
        <v>107.15878464972177</v>
      </c>
      <c r="Z5" s="121">
        <v>39144.488447473872</v>
      </c>
      <c r="AA5" s="121">
        <v>36475.859162194742</v>
      </c>
      <c r="AB5" s="122">
        <f>Z5/AA5*100</f>
        <v>107.31615196070561</v>
      </c>
    </row>
    <row r="6" spans="1:28">
      <c r="A6" s="123" t="s">
        <v>140</v>
      </c>
      <c r="B6" s="124">
        <v>40604.511864596418</v>
      </c>
      <c r="C6" s="124">
        <v>37540.351110523487</v>
      </c>
      <c r="D6" s="125">
        <f>B6/C6*100</f>
        <v>108.16231245427529</v>
      </c>
      <c r="E6" s="708">
        <v>41175.174713487067</v>
      </c>
      <c r="F6" s="708">
        <v>37961.467620854921</v>
      </c>
      <c r="G6" s="125">
        <f>E6/F6*100</f>
        <v>108.46570824060193</v>
      </c>
      <c r="H6" s="708">
        <v>41691.291507603979</v>
      </c>
      <c r="I6" s="708">
        <v>38220.673772087517</v>
      </c>
      <c r="J6" s="125">
        <f>H6/I6*100</f>
        <v>109.08047240666659</v>
      </c>
      <c r="K6" s="708">
        <v>41800.827979561414</v>
      </c>
      <c r="L6" s="708">
        <v>38385.899044603226</v>
      </c>
      <c r="M6" s="125">
        <f>K6/L6*100</f>
        <v>108.8963109369671</v>
      </c>
      <c r="N6" s="708">
        <v>41819.333097890245</v>
      </c>
      <c r="O6" s="708">
        <v>38584.580684277811</v>
      </c>
      <c r="P6" s="125">
        <f>N6/O6*100</f>
        <v>108.38353652222146</v>
      </c>
      <c r="Q6" s="708">
        <v>41666.082028086843</v>
      </c>
      <c r="R6" s="708">
        <v>38476.039126575015</v>
      </c>
      <c r="S6" s="125">
        <f>Q6/R6*100</f>
        <v>108.29098569896323</v>
      </c>
      <c r="T6" s="748">
        <v>41628.879210688319</v>
      </c>
      <c r="U6" s="748">
        <v>38453.054391407888</v>
      </c>
      <c r="V6" s="125">
        <f>T6/U6*100</f>
        <v>108.25896634101983</v>
      </c>
      <c r="W6" s="748">
        <v>41609.38158414272</v>
      </c>
      <c r="X6" s="748">
        <v>38460.61430016275</v>
      </c>
      <c r="Y6" s="125">
        <f>W6/X6*100</f>
        <v>108.18699165698622</v>
      </c>
      <c r="Z6" s="748">
        <v>42472.470023880196</v>
      </c>
      <c r="AA6" s="748">
        <v>39222.844206520043</v>
      </c>
      <c r="AB6" s="125">
        <f>Z6/AA6*100</f>
        <v>108.28503358973637</v>
      </c>
    </row>
    <row r="7" spans="1:28">
      <c r="A7" s="463" t="s">
        <v>141</v>
      </c>
      <c r="B7" s="126">
        <v>21102.663070468472</v>
      </c>
      <c r="C7" s="126">
        <v>19392.825460520075</v>
      </c>
      <c r="D7" s="127">
        <f>B7/C7*100</f>
        <v>108.81685659178073</v>
      </c>
      <c r="E7" s="126">
        <v>21583.375313828979</v>
      </c>
      <c r="F7" s="126">
        <v>19812.314676599039</v>
      </c>
      <c r="G7" s="127">
        <f>E7/F7*100</f>
        <v>108.93919093321185</v>
      </c>
      <c r="H7" s="407">
        <v>21828.40897839058</v>
      </c>
      <c r="I7" s="407">
        <v>20114.320362917933</v>
      </c>
      <c r="J7" s="127">
        <f>H7/I7*100</f>
        <v>108.52173269862342</v>
      </c>
      <c r="K7" s="126">
        <v>22260.531989126739</v>
      </c>
      <c r="L7" s="126">
        <v>20511.412050594317</v>
      </c>
      <c r="M7" s="127">
        <f>K7/L7*100</f>
        <v>108.52754522320535</v>
      </c>
      <c r="N7" s="126">
        <v>22675.490797879393</v>
      </c>
      <c r="O7" s="126">
        <v>20906.725702826516</v>
      </c>
      <c r="P7" s="127">
        <f>N7/O7*100</f>
        <v>108.46026833754148</v>
      </c>
      <c r="Q7" s="126">
        <v>22902.17492432725</v>
      </c>
      <c r="R7" s="126">
        <v>21081.862539779337</v>
      </c>
      <c r="S7" s="127">
        <f>Q7/R7*100</f>
        <v>108.6344950836918</v>
      </c>
      <c r="T7" s="126">
        <v>23018.130294912437</v>
      </c>
      <c r="U7" s="126">
        <v>21222.755750267082</v>
      </c>
      <c r="V7" s="127">
        <f>T7/U7*100</f>
        <v>108.45966737671549</v>
      </c>
      <c r="W7" s="126">
        <v>23045.425054839307</v>
      </c>
      <c r="X7" s="126">
        <v>21282.339271824705</v>
      </c>
      <c r="Y7" s="127">
        <f>W7/X7*100</f>
        <v>108.28426687731982</v>
      </c>
      <c r="Z7" s="126">
        <v>23300.952453188576</v>
      </c>
      <c r="AA7" s="126">
        <v>21563.549078381489</v>
      </c>
      <c r="AB7" s="127">
        <f>Z7/AA7*100</f>
        <v>108.05713089478819</v>
      </c>
    </row>
    <row r="8" spans="1:28">
      <c r="A8" s="128" t="s">
        <v>142</v>
      </c>
      <c r="B8" s="129">
        <f>B7/B5*100</f>
        <v>56.355999683401748</v>
      </c>
      <c r="C8" s="129">
        <f>C7/C5*100</f>
        <v>55.563373759603429</v>
      </c>
      <c r="D8" s="130"/>
      <c r="E8" s="129">
        <f>E7/E5*100</f>
        <v>56.79368224414317</v>
      </c>
      <c r="F8" s="129">
        <f>F7/F5*100</f>
        <v>55.886607432511568</v>
      </c>
      <c r="G8" s="130"/>
      <c r="H8" s="129">
        <f>H7/H5*100</f>
        <v>56.441008261190696</v>
      </c>
      <c r="I8" s="129">
        <f>I7/I5*100</f>
        <v>55.827393167312664</v>
      </c>
      <c r="J8" s="130"/>
      <c r="K8" s="129">
        <f>K7/K5*100</f>
        <v>57.602768922845215</v>
      </c>
      <c r="L8" s="129">
        <f>L7/L5*100</f>
        <v>56.928612348455744</v>
      </c>
      <c r="M8" s="130"/>
      <c r="N8" s="129">
        <f>N7/N5*100</f>
        <v>59.071484629192192</v>
      </c>
      <c r="O8" s="129">
        <f>O7/O5*100</f>
        <v>58.192115327823061</v>
      </c>
      <c r="P8" s="130"/>
      <c r="Q8" s="129">
        <f>Q7/Q5*100</f>
        <v>60.260669281770603</v>
      </c>
      <c r="R8" s="129">
        <f>R7/R5*100</f>
        <v>59.364558593859442</v>
      </c>
      <c r="S8" s="130"/>
      <c r="T8" s="749">
        <f>T7/T5*100</f>
        <v>60.632035545254539</v>
      </c>
      <c r="U8" s="749">
        <f>U7/U5*100</f>
        <v>59.83165947523473</v>
      </c>
      <c r="V8" s="130"/>
      <c r="W8" s="749">
        <f>W7/W5*100</f>
        <v>60.570761163912948</v>
      </c>
      <c r="X8" s="749">
        <f>X7/X5*100</f>
        <v>59.94120234463125</v>
      </c>
      <c r="Y8" s="130"/>
      <c r="Z8" s="749">
        <f>Z7/Z5*100</f>
        <v>59.525499955006481</v>
      </c>
      <c r="AA8" s="749">
        <f>AA7/AA5*100</f>
        <v>59.117316421516797</v>
      </c>
      <c r="AB8" s="130"/>
    </row>
    <row r="9" spans="1:28">
      <c r="A9" s="464" t="s">
        <v>143</v>
      </c>
      <c r="B9" s="131">
        <v>19666.462449233491</v>
      </c>
      <c r="C9" s="131">
        <v>17977.971804996214</v>
      </c>
      <c r="D9" s="132">
        <f>B9/C9*100</f>
        <v>109.3919973985499</v>
      </c>
      <c r="E9" s="131">
        <v>20262.800064131254</v>
      </c>
      <c r="F9" s="131">
        <v>18478.362572577415</v>
      </c>
      <c r="G9" s="132">
        <f>E9/F9*100</f>
        <v>109.65690268574994</v>
      </c>
      <c r="H9" s="131">
        <v>20571.954092067957</v>
      </c>
      <c r="I9" s="131">
        <v>18865.156408945957</v>
      </c>
      <c r="J9" s="132">
        <f>H9/I9*100</f>
        <v>109.04735506095579</v>
      </c>
      <c r="K9" s="131">
        <v>21282.028882415187</v>
      </c>
      <c r="L9" s="131">
        <v>19508.999858510866</v>
      </c>
      <c r="M9" s="132">
        <f>K9/L9*100</f>
        <v>109.08826201631669</v>
      </c>
      <c r="N9" s="131">
        <v>21919.929715931579</v>
      </c>
      <c r="O9" s="131">
        <v>20057.674571836276</v>
      </c>
      <c r="P9" s="132">
        <f>N9/O9*100</f>
        <v>109.28450173735575</v>
      </c>
      <c r="Q9" s="131">
        <v>22266.171141216299</v>
      </c>
      <c r="R9" s="131">
        <v>20356.681980762052</v>
      </c>
      <c r="S9" s="132">
        <f>Q9/R9*100</f>
        <v>109.38015911561027</v>
      </c>
      <c r="T9" s="131">
        <v>22445.40606458344</v>
      </c>
      <c r="U9" s="131">
        <v>20621.029051199745</v>
      </c>
      <c r="V9" s="132">
        <f>T9/U9*100</f>
        <v>108.84716766003271</v>
      </c>
      <c r="W9" s="131">
        <v>22492.34821114533</v>
      </c>
      <c r="X9" s="131">
        <v>20749.870024416847</v>
      </c>
      <c r="Y9" s="132">
        <f>W9/X9*100</f>
        <v>108.39753783844463</v>
      </c>
      <c r="Z9" s="131">
        <v>22869.234901708984</v>
      </c>
      <c r="AA9" s="131">
        <v>21172.11429727466</v>
      </c>
      <c r="AB9" s="132">
        <f>Z9/AA9*100</f>
        <v>108.01582959833532</v>
      </c>
    </row>
    <row r="10" spans="1:28">
      <c r="A10" s="128" t="s">
        <v>142</v>
      </c>
      <c r="B10" s="129">
        <f>B9/B5*100</f>
        <v>52.520534866220117</v>
      </c>
      <c r="C10" s="129">
        <f>C9/C5*100</f>
        <v>51.509604357251206</v>
      </c>
      <c r="D10" s="130"/>
      <c r="E10" s="129">
        <f>E9/E5*100</f>
        <v>53.318770187049012</v>
      </c>
      <c r="F10" s="129">
        <f>F9/F5*100</f>
        <v>52.1237933046256</v>
      </c>
      <c r="G10" s="130"/>
      <c r="H10" s="129">
        <f>H9/H5*100</f>
        <v>53.192233662503597</v>
      </c>
      <c r="I10" s="129">
        <f>I9/I5*100</f>
        <v>52.36033258904952</v>
      </c>
      <c r="J10" s="130"/>
      <c r="K10" s="129">
        <f>K9/K5*100</f>
        <v>55.070732025716104</v>
      </c>
      <c r="L10" s="129">
        <f>L9/L5*100</f>
        <v>54.146456982666038</v>
      </c>
      <c r="M10" s="130"/>
      <c r="N10" s="129">
        <f>N9/N5*100</f>
        <v>57.103186997333651</v>
      </c>
      <c r="O10" s="129">
        <f>O9/O5*100</f>
        <v>55.828852804743093</v>
      </c>
      <c r="P10" s="130"/>
      <c r="Q10" s="129">
        <f>Q9/Q5*100</f>
        <v>58.587203169375627</v>
      </c>
      <c r="R10" s="129">
        <f>R9/R5*100</f>
        <v>57.32251777769919</v>
      </c>
      <c r="S10" s="130"/>
      <c r="T10" s="749">
        <f>T9/T5*100</f>
        <v>59.123423184214452</v>
      </c>
      <c r="U10" s="749">
        <f>U9/U5*100</f>
        <v>58.135258339614026</v>
      </c>
      <c r="V10" s="130"/>
      <c r="W10" s="749">
        <f>W9/W5*100</f>
        <v>59.117098004090074</v>
      </c>
      <c r="X10" s="749">
        <f>X9/X5*100</f>
        <v>58.441515374438922</v>
      </c>
      <c r="Y10" s="130"/>
      <c r="Z10" s="749">
        <f>Z9/Z5*100</f>
        <v>58.422617867126107</v>
      </c>
      <c r="AA10" s="749">
        <f>AA9/AA5*100</f>
        <v>58.044182600689531</v>
      </c>
      <c r="AB10" s="130"/>
    </row>
    <row r="11" spans="1:28" ht="27.2">
      <c r="A11" s="133" t="s">
        <v>144</v>
      </c>
      <c r="B11" s="134">
        <v>22740.447095442276</v>
      </c>
      <c r="C11" s="134">
        <v>20947.897086713579</v>
      </c>
      <c r="D11" s="135">
        <f>B11/C11*100</f>
        <v>108.55718357460158</v>
      </c>
      <c r="E11" s="236">
        <v>23399.095814383469</v>
      </c>
      <c r="F11" s="236">
        <v>21414.616786367977</v>
      </c>
      <c r="G11" s="135">
        <f>E11/F11*100</f>
        <v>109.26693691422375</v>
      </c>
      <c r="H11" s="236">
        <v>23691.39016189408</v>
      </c>
      <c r="I11" s="236">
        <v>21743.42551590945</v>
      </c>
      <c r="J11" s="135">
        <f>H11/I11*100</f>
        <v>108.95886733467697</v>
      </c>
      <c r="K11" s="236">
        <v>24065.145885572205</v>
      </c>
      <c r="L11" s="236">
        <v>22111.932148631669</v>
      </c>
      <c r="M11" s="135">
        <f>K11/L11*100</f>
        <v>108.83330196480097</v>
      </c>
      <c r="N11" s="707">
        <v>24431.065693704641</v>
      </c>
      <c r="O11" s="707">
        <v>22462.763621549853</v>
      </c>
      <c r="P11" s="135">
        <f>N11/O11*100</f>
        <v>108.76251072804986</v>
      </c>
      <c r="Q11" s="707">
        <v>24623.38092610618</v>
      </c>
      <c r="R11" s="707">
        <v>22609.309547226927</v>
      </c>
      <c r="S11" s="135">
        <f>Q11/R11*100</f>
        <v>108.90815075388396</v>
      </c>
      <c r="T11" s="236">
        <v>24749.386112582633</v>
      </c>
      <c r="U11" s="236">
        <v>22778.465089461923</v>
      </c>
      <c r="V11" s="135">
        <f>T11/U11*100</f>
        <v>108.6525629158065</v>
      </c>
      <c r="W11" s="236">
        <v>24785.527347493149</v>
      </c>
      <c r="X11" s="236">
        <v>22839.952202612869</v>
      </c>
      <c r="Y11" s="135">
        <f>W11/X11*100</f>
        <v>108.51829779511408</v>
      </c>
      <c r="Z11" s="236">
        <v>25156.075541961054</v>
      </c>
      <c r="AA11" s="236">
        <v>23192.07652717382</v>
      </c>
      <c r="AB11" s="135">
        <f>Z11/AA11*100</f>
        <v>108.46840520074193</v>
      </c>
    </row>
    <row r="12" spans="1:28">
      <c r="A12" s="128" t="s">
        <v>142</v>
      </c>
      <c r="B12" s="129">
        <f>B11/B5*100</f>
        <v>60.7298057610844</v>
      </c>
      <c r="C12" s="129">
        <f>C11/C5*100</f>
        <v>60.018888824442605</v>
      </c>
      <c r="D12" s="130"/>
      <c r="E12" s="129">
        <f>E11/E5*100</f>
        <v>61.571500896381316</v>
      </c>
      <c r="F12" s="129">
        <f>F11/F5*100</f>
        <v>60.406383665558629</v>
      </c>
      <c r="G12" s="130"/>
      <c r="H12" s="129">
        <f>H11/H5*100</f>
        <v>61.258058210761334</v>
      </c>
      <c r="I12" s="129">
        <f>I11/I5*100</f>
        <v>60.34898237569687</v>
      </c>
      <c r="J12" s="130"/>
      <c r="K12" s="129">
        <f>K11/K5*100</f>
        <v>62.272502661584198</v>
      </c>
      <c r="L12" s="129">
        <f>L11/L5*100</f>
        <v>61.370792535384446</v>
      </c>
      <c r="M12" s="130"/>
      <c r="N12" s="129">
        <f>N11/N5*100</f>
        <v>63.644898999735176</v>
      </c>
      <c r="O12" s="129">
        <f>O11/O5*100</f>
        <v>62.523216204541029</v>
      </c>
      <c r="P12" s="130"/>
      <c r="Q12" s="129">
        <f>Q11/Q5*100</f>
        <v>64.789541582401938</v>
      </c>
      <c r="R12" s="129">
        <f>R11/R5*100</f>
        <v>63.665706900919176</v>
      </c>
      <c r="S12" s="130"/>
      <c r="T12" s="749">
        <f>T11/T5*100</f>
        <v>65.192334880170932</v>
      </c>
      <c r="U12" s="749">
        <f>U11/U5*100</f>
        <v>64.217549437897887</v>
      </c>
      <c r="V12" s="130"/>
      <c r="W12" s="749">
        <f>W11/W5*100</f>
        <v>65.144307545387932</v>
      </c>
      <c r="X12" s="749">
        <f>X11/X5*100</f>
        <v>64.328182115346195</v>
      </c>
      <c r="Y12" s="130"/>
      <c r="Z12" s="749">
        <f>Z11/Z5*100</f>
        <v>64.26466800228286</v>
      </c>
      <c r="AA12" s="749">
        <f>AA11/AA5*100</f>
        <v>63.581988361253337</v>
      </c>
      <c r="AB12" s="130"/>
    </row>
    <row r="13" spans="1:28" ht="40.75">
      <c r="A13" s="465" t="s">
        <v>145</v>
      </c>
      <c r="B13" s="136">
        <v>21019.8510253024</v>
      </c>
      <c r="C13" s="136">
        <v>19282.349759175151</v>
      </c>
      <c r="D13" s="137">
        <f>B13/C13*100</f>
        <v>109.01083782748258</v>
      </c>
      <c r="E13" s="136">
        <v>21513.200276838823</v>
      </c>
      <c r="F13" s="136">
        <v>19701.221925313705</v>
      </c>
      <c r="G13" s="137">
        <f>E13/F13*100</f>
        <v>109.19728917523102</v>
      </c>
      <c r="H13" s="136">
        <v>21769.679466426649</v>
      </c>
      <c r="I13" s="136">
        <v>20012.366115048393</v>
      </c>
      <c r="J13" s="137">
        <f>H13/I13*100</f>
        <v>108.78113732916788</v>
      </c>
      <c r="K13" s="136">
        <v>22195.376897106071</v>
      </c>
      <c r="L13" s="136">
        <v>20408.982065140335</v>
      </c>
      <c r="M13" s="137">
        <f>K13/L13*100</f>
        <v>108.75298349650176</v>
      </c>
      <c r="N13" s="136">
        <v>22592.204516371934</v>
      </c>
      <c r="O13" s="136">
        <v>20791.216484970602</v>
      </c>
      <c r="P13" s="137">
        <f>N13/O13*100</f>
        <v>108.66225423944394</v>
      </c>
      <c r="Q13" s="136">
        <v>22810.381065679914</v>
      </c>
      <c r="R13" s="136">
        <v>20958.750576672301</v>
      </c>
      <c r="S13" s="137">
        <f>Q13/R13*100</f>
        <v>108.83464156049709</v>
      </c>
      <c r="T13" s="136">
        <v>22924.939833338412</v>
      </c>
      <c r="U13" s="136">
        <v>21100.762554756602</v>
      </c>
      <c r="V13" s="137">
        <f>T13/U13*100</f>
        <v>108.64507751247405</v>
      </c>
      <c r="W13" s="136">
        <v>22949.959861838546</v>
      </c>
      <c r="X13" s="136">
        <v>21160.825325122521</v>
      </c>
      <c r="Y13" s="137">
        <f>W13/X13*100</f>
        <v>108.45493741017715</v>
      </c>
      <c r="Z13" s="136">
        <v>23227.610279646226</v>
      </c>
      <c r="AA13" s="136">
        <v>21462.639379768389</v>
      </c>
      <c r="AB13" s="137">
        <f>Z13/AA13*100</f>
        <v>108.22345690410087</v>
      </c>
    </row>
    <row r="14" spans="1:28">
      <c r="A14" s="128" t="s">
        <v>142</v>
      </c>
      <c r="B14" s="129">
        <f>B13/B5*100</f>
        <v>56.134844866325984</v>
      </c>
      <c r="C14" s="129">
        <f>C13/C5*100</f>
        <v>55.246844190579104</v>
      </c>
      <c r="D14" s="138"/>
      <c r="E14" s="129">
        <f>E13/E5*100</f>
        <v>56.609026290459397</v>
      </c>
      <c r="F14" s="129">
        <f>F13/F5*100</f>
        <v>55.573236830387309</v>
      </c>
      <c r="G14" s="138"/>
      <c r="H14" s="129">
        <f>H13/H5*100</f>
        <v>56.289153269229828</v>
      </c>
      <c r="I14" s="129">
        <f>I13/I5*100</f>
        <v>55.544418660682858</v>
      </c>
      <c r="J14" s="138"/>
      <c r="K14" s="129">
        <f>K13/K5*100</f>
        <v>57.434169461177063</v>
      </c>
      <c r="L14" s="129">
        <f>L13/L5*100</f>
        <v>56.644321977788714</v>
      </c>
      <c r="M14" s="138"/>
      <c r="N14" s="129">
        <f>N13/N5*100</f>
        <v>58.854517140296622</v>
      </c>
      <c r="O14" s="129">
        <f>O13/O5*100</f>
        <v>57.870605119938659</v>
      </c>
      <c r="P14" s="138"/>
      <c r="Q14" s="129">
        <f>Q13/Q5*100</f>
        <v>60.019139410641699</v>
      </c>
      <c r="R14" s="129">
        <f>R13/R5*100</f>
        <v>59.01788678847781</v>
      </c>
      <c r="S14" s="138"/>
      <c r="T14" s="749">
        <f>T13/T5*100</f>
        <v>60.386562637323181</v>
      </c>
      <c r="U14" s="749">
        <f>U13/U5*100</f>
        <v>59.487733577110632</v>
      </c>
      <c r="V14" s="138"/>
      <c r="W14" s="749">
        <f>W13/W5*100</f>
        <v>60.319848048144586</v>
      </c>
      <c r="X14" s="749">
        <f>X13/X5*100</f>
        <v>59.598961204033841</v>
      </c>
      <c r="Y14" s="138"/>
      <c r="Z14" s="749">
        <f>Z13/Z5*100</f>
        <v>59.338137247122923</v>
      </c>
      <c r="AA14" s="749">
        <f>AA13/AA5*100</f>
        <v>58.840668520875461</v>
      </c>
      <c r="AB14" s="138"/>
    </row>
    <row r="15" spans="1:28">
      <c r="A15" s="139" t="s">
        <v>146</v>
      </c>
      <c r="B15" s="124">
        <v>23278.576943110304</v>
      </c>
      <c r="C15" s="124">
        <v>21779.577765864677</v>
      </c>
      <c r="D15" s="140">
        <f>B15/C15*100</f>
        <v>106.88259062393313</v>
      </c>
      <c r="E15" s="708">
        <v>23502.121876770336</v>
      </c>
      <c r="F15" s="708">
        <v>21876.660560483939</v>
      </c>
      <c r="G15" s="140">
        <f>E15/F15*100</f>
        <v>107.43011627296757</v>
      </c>
      <c r="H15" s="708">
        <v>23823.482733203244</v>
      </c>
      <c r="I15" s="708">
        <v>22271.999659901474</v>
      </c>
      <c r="J15" s="140">
        <f>H15/I15*100</f>
        <v>106.96606993980456</v>
      </c>
      <c r="K15" s="708">
        <v>24135.405843378499</v>
      </c>
      <c r="L15" s="708">
        <v>22596.699695067608</v>
      </c>
      <c r="M15" s="140">
        <f>K15/L15*100</f>
        <v>106.80942867354545</v>
      </c>
      <c r="N15" s="708">
        <v>24419.543009680958</v>
      </c>
      <c r="O15" s="708">
        <v>22817.634493202135</v>
      </c>
      <c r="P15" s="140">
        <f>N15/O15*100</f>
        <v>107.02048460350291</v>
      </c>
      <c r="Q15" s="708">
        <v>24537.917020840883</v>
      </c>
      <c r="R15" s="708">
        <v>22993.887176638054</v>
      </c>
      <c r="S15" s="140">
        <f>Q15/R15*100</f>
        <v>106.71495790312294</v>
      </c>
      <c r="T15" s="748">
        <v>24610.934569485296</v>
      </c>
      <c r="U15" s="748">
        <v>23074.446834231974</v>
      </c>
      <c r="V15" s="140">
        <f>T15/U15*100</f>
        <v>106.65882803731562</v>
      </c>
      <c r="W15" s="748">
        <v>24652.679753694567</v>
      </c>
      <c r="X15" s="748">
        <v>23152.856015839905</v>
      </c>
      <c r="Y15" s="140">
        <f>W15/X15*100</f>
        <v>106.47792106869478</v>
      </c>
      <c r="Z15" s="748">
        <v>25243.819971354977</v>
      </c>
      <c r="AA15" s="748">
        <v>23737.193301253334</v>
      </c>
      <c r="AB15" s="140">
        <f>Z15/AA15*100</f>
        <v>106.3471137930283</v>
      </c>
    </row>
    <row r="16" spans="1:28">
      <c r="A16" s="141" t="s">
        <v>147</v>
      </c>
      <c r="B16" s="124">
        <v>59621.71801837832</v>
      </c>
      <c r="C16" s="124">
        <v>59328.691178116889</v>
      </c>
      <c r="D16" s="140">
        <f>B16/C16*100</f>
        <v>100.49390410346606</v>
      </c>
      <c r="E16" s="708">
        <v>65003.950903686564</v>
      </c>
      <c r="F16" s="708">
        <v>62217.255053280453</v>
      </c>
      <c r="G16" s="140">
        <f>E16/F16*100</f>
        <v>104.47897588541908</v>
      </c>
      <c r="H16" s="708">
        <v>65928.535715213147</v>
      </c>
      <c r="I16" s="708">
        <v>62286.119340280478</v>
      </c>
      <c r="J16" s="140">
        <f>H16/I16*100</f>
        <v>105.84787816854262</v>
      </c>
      <c r="K16" s="708">
        <v>64897.765577753977</v>
      </c>
      <c r="L16" s="708">
        <v>61652.517396041643</v>
      </c>
      <c r="M16" s="140">
        <f>K16/L16*100</f>
        <v>105.26377237909948</v>
      </c>
      <c r="N16" s="708">
        <v>64725.599235240894</v>
      </c>
      <c r="O16" s="708">
        <v>61574.163377868281</v>
      </c>
      <c r="P16" s="140">
        <f>N16/O16*100</f>
        <v>105.11811396938174</v>
      </c>
      <c r="Q16" s="708">
        <v>64571.830205087019</v>
      </c>
      <c r="R16" s="708">
        <v>61097.327914548201</v>
      </c>
      <c r="S16" s="140">
        <f>Q16/R16*100</f>
        <v>105.68683182904222</v>
      </c>
      <c r="T16" s="748">
        <v>64809.751063281903</v>
      </c>
      <c r="U16" s="748">
        <v>61759.455857667977</v>
      </c>
      <c r="V16" s="140">
        <f>T16/U16*100</f>
        <v>104.93899300642107</v>
      </c>
      <c r="W16" s="748">
        <v>65060.617444620373</v>
      </c>
      <c r="X16" s="748">
        <v>61671.373152519263</v>
      </c>
      <c r="Y16" s="140">
        <f>W16/X16*100</f>
        <v>105.49565238918741</v>
      </c>
      <c r="Z16" s="748">
        <v>66736.200892346955</v>
      </c>
      <c r="AA16" s="748">
        <v>62363.246982232748</v>
      </c>
      <c r="AB16" s="140">
        <f>Z16/AA16*100</f>
        <v>107.01206900173119</v>
      </c>
    </row>
    <row r="17" spans="1:28">
      <c r="A17" s="141" t="s">
        <v>148</v>
      </c>
      <c r="B17" s="124">
        <v>69468.505888858461</v>
      </c>
      <c r="C17" s="124">
        <v>64762.197957938872</v>
      </c>
      <c r="D17" s="140">
        <f>B17/C17*100</f>
        <v>107.26706022852434</v>
      </c>
      <c r="E17" s="708">
        <v>71619.71078806679</v>
      </c>
      <c r="F17" s="708">
        <v>66161.423852300417</v>
      </c>
      <c r="G17" s="140">
        <f>E17/F17*100</f>
        <v>108.24995385218963</v>
      </c>
      <c r="H17" s="708">
        <v>72179.639394283135</v>
      </c>
      <c r="I17" s="708">
        <v>66794.34981309039</v>
      </c>
      <c r="J17" s="140">
        <f>H17/I17*100</f>
        <v>108.06249270523978</v>
      </c>
      <c r="K17" s="708">
        <v>72085.492269219365</v>
      </c>
      <c r="L17" s="708">
        <v>66599.354318687867</v>
      </c>
      <c r="M17" s="140">
        <f>K17/L17*100</f>
        <v>108.23752423226134</v>
      </c>
      <c r="N17" s="708">
        <v>72254.839536916901</v>
      </c>
      <c r="O17" s="708">
        <v>66813.471862193721</v>
      </c>
      <c r="P17" s="140">
        <f>N17/O17*100</f>
        <v>108.14411753058768</v>
      </c>
      <c r="Q17" s="708">
        <v>72587.203285138967</v>
      </c>
      <c r="R17" s="708">
        <v>67190.698451812263</v>
      </c>
      <c r="S17" s="140">
        <f>Q17/R17*100</f>
        <v>108.03162484937847</v>
      </c>
      <c r="T17" s="748">
        <v>72319.386743225914</v>
      </c>
      <c r="U17" s="748">
        <v>66788.976619238121</v>
      </c>
      <c r="V17" s="140">
        <f>T17/U17*100</f>
        <v>108.28042351287472</v>
      </c>
      <c r="W17" s="748">
        <v>72077.346746715382</v>
      </c>
      <c r="X17" s="748">
        <v>66556.169620123808</v>
      </c>
      <c r="Y17" s="140">
        <f>W17/X17*100</f>
        <v>108.29551513872306</v>
      </c>
      <c r="Z17" s="748">
        <v>74417.48558065675</v>
      </c>
      <c r="AA17" s="748">
        <v>68990.056552154565</v>
      </c>
      <c r="AB17" s="140">
        <f>Z17/AA17*100</f>
        <v>107.86697286499425</v>
      </c>
    </row>
    <row r="18" spans="1:28">
      <c r="A18" s="142" t="s">
        <v>149</v>
      </c>
      <c r="B18" s="124">
        <v>37030.149184533773</v>
      </c>
      <c r="C18" s="124">
        <v>33957.192118697829</v>
      </c>
      <c r="D18" s="140">
        <f>B18/C18*100</f>
        <v>109.04950284197345</v>
      </c>
      <c r="E18" s="708">
        <v>37355.038990617482</v>
      </c>
      <c r="F18" s="708">
        <v>34220.79228850401</v>
      </c>
      <c r="G18" s="140">
        <f>E18/F18*100</f>
        <v>109.15889578385472</v>
      </c>
      <c r="H18" s="708">
        <v>37866.725144868695</v>
      </c>
      <c r="I18" s="708">
        <v>34439.294039192129</v>
      </c>
      <c r="J18" s="140">
        <f>H18/I18*100</f>
        <v>109.95209455157857</v>
      </c>
      <c r="K18" s="708">
        <v>38001.311168547727</v>
      </c>
      <c r="L18" s="708">
        <v>34673.812410593659</v>
      </c>
      <c r="M18" s="140">
        <f>K18/L18*100</f>
        <v>109.59657599386863</v>
      </c>
      <c r="N18" s="708">
        <v>38000.727663665806</v>
      </c>
      <c r="O18" s="708">
        <v>34935.107990649201</v>
      </c>
      <c r="P18" s="140">
        <f>N18/O18*100</f>
        <v>108.77518304462421</v>
      </c>
      <c r="Q18" s="708">
        <v>37814.158411855387</v>
      </c>
      <c r="R18" s="708">
        <v>34812.761899180274</v>
      </c>
      <c r="S18" s="140">
        <f>Q18/R18*100</f>
        <v>108.62154092044558</v>
      </c>
      <c r="T18" s="748">
        <v>37833.218692448332</v>
      </c>
      <c r="U18" s="748">
        <v>34874.68153345264</v>
      </c>
      <c r="V18" s="140">
        <f>T18/U18*100</f>
        <v>108.48333813789179</v>
      </c>
      <c r="W18" s="748">
        <v>37856.758016106593</v>
      </c>
      <c r="X18" s="748">
        <v>34943.665582339694</v>
      </c>
      <c r="Y18" s="140">
        <f>W18/X18*100</f>
        <v>108.33653935618923</v>
      </c>
      <c r="Z18" s="748">
        <v>38516.808699663481</v>
      </c>
      <c r="AA18" s="748">
        <v>35497.144695748735</v>
      </c>
      <c r="AB18" s="140">
        <f>Z18/AA18*100</f>
        <v>108.50677999539606</v>
      </c>
    </row>
    <row r="19" spans="1:28">
      <c r="A19" s="143" t="s">
        <v>150</v>
      </c>
      <c r="B19" s="116"/>
      <c r="C19" s="113"/>
      <c r="D19" s="144"/>
      <c r="E19" s="116"/>
      <c r="F19" s="113"/>
      <c r="G19" s="144"/>
      <c r="H19" s="116"/>
      <c r="I19" s="113"/>
      <c r="J19" s="144"/>
      <c r="K19" s="116"/>
      <c r="L19" s="113"/>
      <c r="M19" s="144"/>
      <c r="N19" s="116"/>
      <c r="O19" s="113"/>
      <c r="P19" s="144"/>
      <c r="Q19" s="116"/>
      <c r="R19" s="113"/>
      <c r="S19" s="144"/>
      <c r="T19" s="750"/>
      <c r="U19" s="751"/>
      <c r="V19" s="144"/>
      <c r="W19" s="750"/>
      <c r="X19" s="751"/>
      <c r="Y19" s="144"/>
      <c r="Z19" s="750"/>
      <c r="AA19" s="751"/>
      <c r="AB19" s="144"/>
    </row>
    <row r="20" spans="1:28">
      <c r="A20" s="145" t="s">
        <v>151</v>
      </c>
      <c r="B20" s="146">
        <v>29092.436815356286</v>
      </c>
      <c r="C20" s="146">
        <v>26703.864748317836</v>
      </c>
      <c r="D20" s="147">
        <f>B20/C20*100</f>
        <v>108.94466808288084</v>
      </c>
      <c r="E20" s="146">
        <v>29391.691589640355</v>
      </c>
      <c r="F20" s="146">
        <v>26902.212167325939</v>
      </c>
      <c r="G20" s="147">
        <f>E20/F20*100</f>
        <v>109.25380934040068</v>
      </c>
      <c r="H20" s="146">
        <v>29487.85214224258</v>
      </c>
      <c r="I20" s="146">
        <v>27063.031876451882</v>
      </c>
      <c r="J20" s="147">
        <f>H20/I20*100</f>
        <v>108.95989879057338</v>
      </c>
      <c r="K20" s="146">
        <v>29505.568236960407</v>
      </c>
      <c r="L20" s="146">
        <v>27211.279308044734</v>
      </c>
      <c r="M20" s="147">
        <f>K20/L20*100</f>
        <v>108.43138943576751</v>
      </c>
      <c r="N20" s="146">
        <v>29585.533328577796</v>
      </c>
      <c r="O20" s="146">
        <v>27272.341697768286</v>
      </c>
      <c r="P20" s="147">
        <f>N20/O20*100</f>
        <v>108.48182256017569</v>
      </c>
      <c r="Q20" s="146">
        <v>29617.317782840855</v>
      </c>
      <c r="R20" s="146">
        <v>27292.144628384529</v>
      </c>
      <c r="S20" s="147">
        <f>Q20/R20*100</f>
        <v>108.519569224465</v>
      </c>
      <c r="T20" s="146">
        <v>29691.939560592353</v>
      </c>
      <c r="U20" s="146">
        <v>27474.760774979499</v>
      </c>
      <c r="V20" s="147">
        <f>T20/U20*100</f>
        <v>108.06987476168301</v>
      </c>
      <c r="W20" s="146">
        <v>29715.597319770513</v>
      </c>
      <c r="X20" s="146">
        <v>27493.843501782732</v>
      </c>
      <c r="Y20" s="147">
        <f>W20/X20*100</f>
        <v>108.08091388839003</v>
      </c>
      <c r="Z20" s="146">
        <v>29939.236708066677</v>
      </c>
      <c r="AA20" s="146">
        <v>27714.634420358427</v>
      </c>
      <c r="AB20" s="147">
        <f>Z20/AA20*100</f>
        <v>108.02681447630469</v>
      </c>
    </row>
    <row r="21" spans="1:28">
      <c r="A21" s="128" t="s">
        <v>142</v>
      </c>
      <c r="B21" s="129">
        <f>B20/B5*100</f>
        <v>77.693197037771171</v>
      </c>
      <c r="C21" s="129">
        <f>C20/C5*100</f>
        <v>76.510605474035501</v>
      </c>
      <c r="D21" s="144"/>
      <c r="E21" s="129">
        <f>E20/E5*100</f>
        <v>77.340192091750993</v>
      </c>
      <c r="F21" s="129">
        <f>F20/F5*100</f>
        <v>75.885801078926008</v>
      </c>
      <c r="G21" s="144"/>
      <c r="H21" s="129">
        <f>H20/H5*100</f>
        <v>76.245781724756483</v>
      </c>
      <c r="I21" s="129">
        <f>I20/I5*100</f>
        <v>75.113575482846599</v>
      </c>
      <c r="J21" s="144"/>
      <c r="K21" s="129">
        <f>K20/K5*100</f>
        <v>76.350485690146613</v>
      </c>
      <c r="L21" s="129">
        <f>L20/L5*100</f>
        <v>75.523828755044121</v>
      </c>
      <c r="M21" s="144"/>
      <c r="N21" s="129">
        <f>N20/N5*100</f>
        <v>77.072703424305928</v>
      </c>
      <c r="O21" s="129">
        <f>O20/O5*100</f>
        <v>75.910272889923078</v>
      </c>
      <c r="P21" s="144"/>
      <c r="Q21" s="129">
        <f>Q20/Q5*100</f>
        <v>77.929689988921595</v>
      </c>
      <c r="R21" s="129">
        <f>R20/R5*100</f>
        <v>76.852133718578841</v>
      </c>
      <c r="S21" s="144"/>
      <c r="T21" s="749">
        <f>T20/T5*100</f>
        <v>78.211510308606208</v>
      </c>
      <c r="U21" s="749">
        <f>U20/U5*100</f>
        <v>77.457449456412945</v>
      </c>
      <c r="V21" s="144"/>
      <c r="W21" s="749">
        <f>W20/W5*100</f>
        <v>78.102111105165804</v>
      </c>
      <c r="X21" s="749">
        <f>X20/X5*100</f>
        <v>77.43575626358701</v>
      </c>
      <c r="Y21" s="144"/>
      <c r="Z21" s="749">
        <f>Z20/Z5*100</f>
        <v>76.483913561013111</v>
      </c>
      <c r="AA21" s="749">
        <f>AA20/AA5*100</f>
        <v>75.980758389052966</v>
      </c>
      <c r="AB21" s="144"/>
    </row>
    <row r="22" spans="1:28">
      <c r="A22" s="148" t="s">
        <v>152</v>
      </c>
      <c r="B22" s="149">
        <v>38108.137027498997</v>
      </c>
      <c r="C22" s="149">
        <v>36535.567921747825</v>
      </c>
      <c r="D22" s="150">
        <f t="shared" ref="D22:D42" si="0">B22/C22*100</f>
        <v>104.30421420879324</v>
      </c>
      <c r="E22" s="149">
        <v>37839.333817254854</v>
      </c>
      <c r="F22" s="149">
        <v>36453.876357212364</v>
      </c>
      <c r="G22" s="150">
        <f>E22/F22*100</f>
        <v>103.80057650513312</v>
      </c>
      <c r="H22" s="149">
        <v>37888.142165224119</v>
      </c>
      <c r="I22" s="149">
        <v>36564.111837199045</v>
      </c>
      <c r="J22" s="150">
        <f>H22/I22*100</f>
        <v>103.62111989461222</v>
      </c>
      <c r="K22" s="149">
        <v>38066.935286499276</v>
      </c>
      <c r="L22" s="149">
        <v>36619.176974293834</v>
      </c>
      <c r="M22" s="150">
        <f>K22/L22*100</f>
        <v>103.95355229644223</v>
      </c>
      <c r="N22" s="149">
        <v>37928.446726119422</v>
      </c>
      <c r="O22" s="149">
        <v>36490.872564093974</v>
      </c>
      <c r="P22" s="150">
        <f>N22/O22*100</f>
        <v>103.93954449705316</v>
      </c>
      <c r="Q22" s="149">
        <v>37778.934772012988</v>
      </c>
      <c r="R22" s="149">
        <v>36303.465935440458</v>
      </c>
      <c r="S22" s="150">
        <f>Q22/R22*100</f>
        <v>104.06426438510417</v>
      </c>
      <c r="T22" s="149">
        <v>37834.229071557231</v>
      </c>
      <c r="U22" s="149">
        <v>36325.846722187634</v>
      </c>
      <c r="V22" s="150">
        <f>T22/U22*100</f>
        <v>104.15236666306882</v>
      </c>
      <c r="W22" s="149">
        <v>37744.502400061916</v>
      </c>
      <c r="X22" s="149">
        <v>36239.072825751267</v>
      </c>
      <c r="Y22" s="150">
        <f>W22/X22*100</f>
        <v>104.15416139797291</v>
      </c>
      <c r="Z22" s="149">
        <v>38082.630656463516</v>
      </c>
      <c r="AA22" s="149">
        <v>36492.222929209849</v>
      </c>
      <c r="AB22" s="150">
        <f>Z22/AA22*100</f>
        <v>104.35821005023138</v>
      </c>
    </row>
    <row r="23" spans="1:28">
      <c r="A23" s="128" t="s">
        <v>142</v>
      </c>
      <c r="B23" s="129">
        <f>B22/B5*100</f>
        <v>101.77019606886458</v>
      </c>
      <c r="C23" s="129">
        <f>C22/C5*100</f>
        <v>104.67991990585421</v>
      </c>
      <c r="D23" s="144"/>
      <c r="E23" s="129">
        <f>E22/E5*100</f>
        <v>99.569000209633359</v>
      </c>
      <c r="F23" s="129">
        <f>F22/F5*100</f>
        <v>102.82914998191217</v>
      </c>
      <c r="G23" s="144"/>
      <c r="H23" s="129">
        <f>H22/H5*100</f>
        <v>97.966138854443003</v>
      </c>
      <c r="I23" s="129">
        <f>I22/I5*100</f>
        <v>101.48386873225573</v>
      </c>
      <c r="J23" s="144"/>
      <c r="K23" s="129">
        <f>K22/K5*100</f>
        <v>98.50442379275502</v>
      </c>
      <c r="L23" s="129">
        <f>L22/L5*100</f>
        <v>101.63507638318185</v>
      </c>
      <c r="M23" s="144"/>
      <c r="N23" s="129">
        <f>N22/N5*100</f>
        <v>98.806666535333761</v>
      </c>
      <c r="O23" s="129">
        <f>O22/O5*100</f>
        <v>101.56927941975933</v>
      </c>
      <c r="P23" s="144"/>
      <c r="Q23" s="129">
        <f>Q22/Q5*100</f>
        <v>99.404702899881173</v>
      </c>
      <c r="R23" s="129">
        <f>R22/R5*100</f>
        <v>102.2271740278216</v>
      </c>
      <c r="S23" s="144"/>
      <c r="T23" s="749">
        <f>T22/T5*100</f>
        <v>99.659107516694462</v>
      </c>
      <c r="U23" s="749">
        <f>U22/U5*100</f>
        <v>102.41062550060917</v>
      </c>
      <c r="V23" s="144"/>
      <c r="W23" s="749">
        <f>W22/W5*100</f>
        <v>99.20464624473513</v>
      </c>
      <c r="X23" s="749">
        <f>X22/X5*100</f>
        <v>102.06648664350246</v>
      </c>
      <c r="Y23" s="144"/>
      <c r="Z23" s="749">
        <f>Z22/Z5*100</f>
        <v>97.287337673513832</v>
      </c>
      <c r="AA23" s="749">
        <f>AA22/AA5*100</f>
        <v>100.04486190974239</v>
      </c>
      <c r="AB23" s="144"/>
    </row>
    <row r="24" spans="1:28">
      <c r="A24" s="151" t="s">
        <v>153</v>
      </c>
      <c r="B24" s="152">
        <v>101706.65756385341</v>
      </c>
      <c r="C24" s="152">
        <v>97105.928400198944</v>
      </c>
      <c r="D24" s="153">
        <f t="shared" si="0"/>
        <v>104.73784581379384</v>
      </c>
      <c r="E24" s="152">
        <v>99471.936772898363</v>
      </c>
      <c r="F24" s="152">
        <v>95457.331117059526</v>
      </c>
      <c r="G24" s="153">
        <f>E24/F24*100</f>
        <v>104.20565461956579</v>
      </c>
      <c r="H24" s="152">
        <v>101219.85927274424</v>
      </c>
      <c r="I24" s="152">
        <v>95817.97877592346</v>
      </c>
      <c r="J24" s="153">
        <f>H24/I24*100</f>
        <v>105.63764813851211</v>
      </c>
      <c r="K24" s="152">
        <v>99541.140574597375</v>
      </c>
      <c r="L24" s="152">
        <v>94877.598609434688</v>
      </c>
      <c r="M24" s="153">
        <f>K24/L24*100</f>
        <v>104.91532462194817</v>
      </c>
      <c r="N24" s="152">
        <v>98032.930932506308</v>
      </c>
      <c r="O24" s="152">
        <v>93003.531628904166</v>
      </c>
      <c r="P24" s="153">
        <f>N24/O24*100</f>
        <v>105.40775088377296</v>
      </c>
      <c r="Q24" s="152">
        <v>96484.274835968448</v>
      </c>
      <c r="R24" s="152">
        <v>91008.51967309849</v>
      </c>
      <c r="S24" s="153">
        <f>Q24/R24*100</f>
        <v>106.01675006091607</v>
      </c>
      <c r="T24" s="152">
        <v>96210.128831465467</v>
      </c>
      <c r="U24" s="152">
        <v>90960.114821529656</v>
      </c>
      <c r="V24" s="153">
        <f>T24/U24*100</f>
        <v>105.77177592644505</v>
      </c>
      <c r="W24" s="152">
        <v>95158.497869761166</v>
      </c>
      <c r="X24" s="152">
        <v>90213.94309528805</v>
      </c>
      <c r="Y24" s="153">
        <f>W24/X24*100</f>
        <v>105.4809208031739</v>
      </c>
      <c r="Z24" s="152">
        <v>95761.381659431921</v>
      </c>
      <c r="AA24" s="152">
        <v>90864.296060097287</v>
      </c>
      <c r="AB24" s="153">
        <f>Z24/AA24*100</f>
        <v>105.38944977474509</v>
      </c>
    </row>
    <row r="25" spans="1:28">
      <c r="A25" s="128" t="s">
        <v>142</v>
      </c>
      <c r="B25" s="129">
        <f>B24/B5*100</f>
        <v>271.61407744264994</v>
      </c>
      <c r="C25" s="129">
        <f>C24/C5*100</f>
        <v>278.22315035824829</v>
      </c>
      <c r="D25" s="144"/>
      <c r="E25" s="129">
        <f>E24/E5*100</f>
        <v>261.746714179121</v>
      </c>
      <c r="F25" s="129">
        <f>F24/F5*100</f>
        <v>269.26618508616082</v>
      </c>
      <c r="G25" s="144"/>
      <c r="H25" s="129">
        <f>H24/H5*100</f>
        <v>261.7209032076114</v>
      </c>
      <c r="I25" s="129">
        <f>I24/I5*100</f>
        <v>265.94326216869973</v>
      </c>
      <c r="J25" s="144"/>
      <c r="K25" s="129">
        <f>K24/K5*100</f>
        <v>257.57898875173817</v>
      </c>
      <c r="L25" s="129">
        <f>L24/L5*100</f>
        <v>263.32901988736512</v>
      </c>
      <c r="M25" s="144"/>
      <c r="N25" s="129">
        <f>N24/N5*100</f>
        <v>255.38370147541744</v>
      </c>
      <c r="O25" s="129">
        <f>O24/O5*100</f>
        <v>258.86752021204052</v>
      </c>
      <c r="P25" s="144"/>
      <c r="Q25" s="129">
        <f>Q24/Q5*100</f>
        <v>253.87138976943908</v>
      </c>
      <c r="R25" s="129">
        <f>R24/R5*100</f>
        <v>256.27150297938596</v>
      </c>
      <c r="S25" s="144"/>
      <c r="T25" s="749">
        <f>T24/T5*100</f>
        <v>253.42701063831666</v>
      </c>
      <c r="U25" s="749">
        <f>U24/U5*100</f>
        <v>256.43675495636444</v>
      </c>
      <c r="V25" s="144"/>
      <c r="W25" s="749">
        <f>W24/W5*100</f>
        <v>250.10702269410638</v>
      </c>
      <c r="X25" s="749">
        <f>X24/X5*100</f>
        <v>254.08542492979808</v>
      </c>
      <c r="Y25" s="144"/>
      <c r="Z25" s="749">
        <f>Z24/Z5*100</f>
        <v>244.63567019895933</v>
      </c>
      <c r="AA25" s="749">
        <f>AA24/AA5*100</f>
        <v>249.10803514197474</v>
      </c>
      <c r="AB25" s="144"/>
    </row>
    <row r="26" spans="1:28" ht="25.85">
      <c r="A26" s="141" t="s">
        <v>154</v>
      </c>
      <c r="B26" s="708">
        <v>42851.627818886569</v>
      </c>
      <c r="C26" s="708">
        <v>40734.904882113129</v>
      </c>
      <c r="D26" s="140">
        <f>B26/C26*100</f>
        <v>105.19633700606209</v>
      </c>
      <c r="E26" s="708">
        <v>43470.372463624459</v>
      </c>
      <c r="F26" s="708">
        <v>41253.959125969384</v>
      </c>
      <c r="G26" s="140">
        <f t="shared" ref="G26:G43" si="1">E26/F26*100</f>
        <v>105.37260758631004</v>
      </c>
      <c r="H26" s="708">
        <v>44016.204809724957</v>
      </c>
      <c r="I26" s="708">
        <v>41399.728723651882</v>
      </c>
      <c r="J26" s="140">
        <f t="shared" ref="J26:J43" si="2">H26/I26*100</f>
        <v>106.32003195851442</v>
      </c>
      <c r="K26" s="708">
        <v>44123.045789980468</v>
      </c>
      <c r="L26" s="708">
        <v>41479.634108701539</v>
      </c>
      <c r="M26" s="140">
        <f t="shared" ref="M26:M36" si="3">K26/L26*100</f>
        <v>106.37279411470122</v>
      </c>
      <c r="N26" s="708">
        <v>44124.344515318509</v>
      </c>
      <c r="O26" s="708">
        <v>41442.425038447145</v>
      </c>
      <c r="P26" s="140">
        <f t="shared" ref="P26:P36" si="4">N26/O26*100</f>
        <v>106.47143470581966</v>
      </c>
      <c r="Q26" s="708">
        <v>43892.932121089136</v>
      </c>
      <c r="R26" s="708">
        <v>41231.992215395883</v>
      </c>
      <c r="S26" s="140">
        <f t="shared" ref="S26:S36" si="5">Q26/R26*100</f>
        <v>106.45358073360245</v>
      </c>
      <c r="T26" s="748">
        <v>43733.57546776894</v>
      </c>
      <c r="U26" s="748">
        <v>41052.846886463332</v>
      </c>
      <c r="V26" s="140">
        <f t="shared" ref="V26:V36" si="6">T26/U26*100</f>
        <v>106.52994563012766</v>
      </c>
      <c r="W26" s="748">
        <v>43609.073706734293</v>
      </c>
      <c r="X26" s="748">
        <v>40911.829783189569</v>
      </c>
      <c r="Y26" s="140">
        <f t="shared" ref="Y26:Y36" si="7">W26/X26*100</f>
        <v>106.59282153313272</v>
      </c>
      <c r="Z26" s="748">
        <v>44536.173676613762</v>
      </c>
      <c r="AA26" s="748">
        <v>41682.076133698094</v>
      </c>
      <c r="AB26" s="140">
        <f t="shared" ref="AB26:AB36" si="8">Z26/AA26*100</f>
        <v>106.84730178449115</v>
      </c>
    </row>
    <row r="27" spans="1:28" ht="38.75">
      <c r="A27" s="141" t="s">
        <v>155</v>
      </c>
      <c r="B27" s="708">
        <v>27850.460842056167</v>
      </c>
      <c r="C27" s="708">
        <v>26157.581823474611</v>
      </c>
      <c r="D27" s="140">
        <f>B27/C27*100</f>
        <v>106.47184831536039</v>
      </c>
      <c r="E27" s="708">
        <v>28188.093739268741</v>
      </c>
      <c r="F27" s="708">
        <v>26351.523848171881</v>
      </c>
      <c r="G27" s="140">
        <f t="shared" si="1"/>
        <v>106.96950165644508</v>
      </c>
      <c r="H27" s="708">
        <v>28498.405248208237</v>
      </c>
      <c r="I27" s="708">
        <v>26658.161902151562</v>
      </c>
      <c r="J27" s="140">
        <f t="shared" si="2"/>
        <v>106.90311414872214</v>
      </c>
      <c r="K27" s="708">
        <v>28526.054853752037</v>
      </c>
      <c r="L27" s="708">
        <v>26737.515605363518</v>
      </c>
      <c r="M27" s="140">
        <f t="shared" si="3"/>
        <v>106.6892499467293</v>
      </c>
      <c r="N27" s="708">
        <v>28563.149540345144</v>
      </c>
      <c r="O27" s="708">
        <v>26765.749257277294</v>
      </c>
      <c r="P27" s="140">
        <f t="shared" si="4"/>
        <v>106.71529971304336</v>
      </c>
      <c r="Q27" s="708">
        <v>28532.58648637194</v>
      </c>
      <c r="R27" s="708">
        <v>26748.095085757988</v>
      </c>
      <c r="S27" s="140">
        <f t="shared" si="5"/>
        <v>106.6714709772514</v>
      </c>
      <c r="T27" s="748">
        <v>28525.48392726434</v>
      </c>
      <c r="U27" s="748">
        <v>26766.434882432884</v>
      </c>
      <c r="V27" s="140">
        <f t="shared" si="6"/>
        <v>106.57184661520216</v>
      </c>
      <c r="W27" s="748">
        <v>28557.532656407104</v>
      </c>
      <c r="X27" s="748">
        <v>26793.173868262726</v>
      </c>
      <c r="Y27" s="140">
        <f t="shared" si="7"/>
        <v>106.58510558256151</v>
      </c>
      <c r="Z27" s="748">
        <v>29023.453004786792</v>
      </c>
      <c r="AA27" s="748">
        <v>27209.000276972216</v>
      </c>
      <c r="AB27" s="140">
        <f t="shared" si="8"/>
        <v>106.6685755056947</v>
      </c>
    </row>
    <row r="28" spans="1:28">
      <c r="A28" s="142" t="s">
        <v>156</v>
      </c>
      <c r="B28" s="708">
        <v>32312.199881438642</v>
      </c>
      <c r="C28" s="708">
        <v>30019.260892147086</v>
      </c>
      <c r="D28" s="140">
        <f t="shared" si="0"/>
        <v>107.63822599606834</v>
      </c>
      <c r="E28" s="708">
        <v>32837.93514789152</v>
      </c>
      <c r="F28" s="708">
        <v>30436.394073951265</v>
      </c>
      <c r="G28" s="140">
        <f t="shared" si="1"/>
        <v>107.89036003445491</v>
      </c>
      <c r="H28" s="708">
        <v>33385.815289909857</v>
      </c>
      <c r="I28" s="708">
        <v>30930.045287725854</v>
      </c>
      <c r="J28" s="140">
        <f t="shared" si="2"/>
        <v>107.93975559796074</v>
      </c>
      <c r="K28" s="708">
        <v>33665.761705541416</v>
      </c>
      <c r="L28" s="708">
        <v>31107.242365144048</v>
      </c>
      <c r="M28" s="140">
        <f t="shared" si="3"/>
        <v>108.22483494475297</v>
      </c>
      <c r="N28" s="708">
        <v>33860.904406865462</v>
      </c>
      <c r="O28" s="708">
        <v>31418.829523201483</v>
      </c>
      <c r="P28" s="140">
        <f t="shared" si="4"/>
        <v>107.77264755156015</v>
      </c>
      <c r="Q28" s="708">
        <v>33886.149361745884</v>
      </c>
      <c r="R28" s="708">
        <v>31386.617497819472</v>
      </c>
      <c r="S28" s="140">
        <f t="shared" si="5"/>
        <v>107.96368663842182</v>
      </c>
      <c r="T28" s="748">
        <v>33854.061534050146</v>
      </c>
      <c r="U28" s="748">
        <v>31185.231038334394</v>
      </c>
      <c r="V28" s="140">
        <f t="shared" si="6"/>
        <v>108.55799494457841</v>
      </c>
      <c r="W28" s="748">
        <v>33958.441269891446</v>
      </c>
      <c r="X28" s="748">
        <v>31237.852559244693</v>
      </c>
      <c r="Y28" s="140">
        <f t="shared" si="7"/>
        <v>108.70926932473022</v>
      </c>
      <c r="Z28" s="748">
        <v>34450.285966885691</v>
      </c>
      <c r="AA28" s="748">
        <v>31719.147439218727</v>
      </c>
      <c r="AB28" s="140">
        <f t="shared" si="8"/>
        <v>108.6103781096275</v>
      </c>
    </row>
    <row r="29" spans="1:28" ht="25.85">
      <c r="A29" s="142" t="s">
        <v>157</v>
      </c>
      <c r="B29" s="708">
        <v>31572.595863885173</v>
      </c>
      <c r="C29" s="708">
        <v>29152.126631965086</v>
      </c>
      <c r="D29" s="140">
        <f t="shared" si="0"/>
        <v>108.30289077183846</v>
      </c>
      <c r="E29" s="708">
        <v>31483.564887117209</v>
      </c>
      <c r="F29" s="708">
        <v>29152.291774782952</v>
      </c>
      <c r="G29" s="140">
        <f t="shared" si="1"/>
        <v>107.99687767378492</v>
      </c>
      <c r="H29" s="708">
        <v>31663.312186627707</v>
      </c>
      <c r="I29" s="708">
        <v>29312.504283830738</v>
      </c>
      <c r="J29" s="140">
        <f t="shared" si="2"/>
        <v>108.01981256884187</v>
      </c>
      <c r="K29" s="708">
        <v>31642.741354744361</v>
      </c>
      <c r="L29" s="708">
        <v>29399.117209580381</v>
      </c>
      <c r="M29" s="140">
        <f t="shared" si="3"/>
        <v>107.63160379670462</v>
      </c>
      <c r="N29" s="708">
        <v>31635.357143981677</v>
      </c>
      <c r="O29" s="708">
        <v>29463.820191810235</v>
      </c>
      <c r="P29" s="140">
        <f t="shared" si="4"/>
        <v>107.37018125292199</v>
      </c>
      <c r="Q29" s="708">
        <v>31211.880388747868</v>
      </c>
      <c r="R29" s="708">
        <v>29105.271372868632</v>
      </c>
      <c r="S29" s="140">
        <f t="shared" si="5"/>
        <v>107.23789511834951</v>
      </c>
      <c r="T29" s="748">
        <v>31009.082646056559</v>
      </c>
      <c r="U29" s="748">
        <v>29009.696955028769</v>
      </c>
      <c r="V29" s="140">
        <f t="shared" si="6"/>
        <v>106.8921288427358</v>
      </c>
      <c r="W29" s="748">
        <v>30993.64121010945</v>
      </c>
      <c r="X29" s="748">
        <v>28965.547162817209</v>
      </c>
      <c r="Y29" s="140">
        <f t="shared" si="7"/>
        <v>107.00174602569112</v>
      </c>
      <c r="Z29" s="748">
        <v>31373.254653509946</v>
      </c>
      <c r="AA29" s="748">
        <v>29325.285388328393</v>
      </c>
      <c r="AB29" s="140">
        <f t="shared" si="8"/>
        <v>106.98362944490441</v>
      </c>
    </row>
    <row r="30" spans="1:28">
      <c r="A30" s="142" t="s">
        <v>158</v>
      </c>
      <c r="B30" s="708">
        <v>42756.802910381259</v>
      </c>
      <c r="C30" s="708">
        <v>39815.945879720173</v>
      </c>
      <c r="D30" s="140">
        <f t="shared" si="0"/>
        <v>107.38612876244385</v>
      </c>
      <c r="E30" s="708">
        <v>44430.614411628987</v>
      </c>
      <c r="F30" s="708">
        <v>41224.230298434573</v>
      </c>
      <c r="G30" s="140">
        <f t="shared" si="1"/>
        <v>107.77791141273576</v>
      </c>
      <c r="H30" s="708">
        <v>44797.679070155973</v>
      </c>
      <c r="I30" s="708">
        <v>41564.373655613424</v>
      </c>
      <c r="J30" s="140">
        <f t="shared" si="2"/>
        <v>107.77903076642627</v>
      </c>
      <c r="K30" s="708">
        <v>44951.947208315731</v>
      </c>
      <c r="L30" s="708">
        <v>41734.548536132264</v>
      </c>
      <c r="M30" s="140">
        <f t="shared" si="3"/>
        <v>107.70919725991035</v>
      </c>
      <c r="N30" s="708">
        <v>44879.417929088304</v>
      </c>
      <c r="O30" s="708">
        <v>41757.695073409428</v>
      </c>
      <c r="P30" s="140">
        <f t="shared" si="4"/>
        <v>107.47580260402528</v>
      </c>
      <c r="Q30" s="708">
        <v>44083.287287904968</v>
      </c>
      <c r="R30" s="708">
        <v>40845.868359239132</v>
      </c>
      <c r="S30" s="140">
        <f t="shared" si="5"/>
        <v>107.92593977974163</v>
      </c>
      <c r="T30" s="748">
        <v>44076.954331481655</v>
      </c>
      <c r="U30" s="748">
        <v>40841.373592166943</v>
      </c>
      <c r="V30" s="140">
        <f t="shared" si="6"/>
        <v>107.92231126118459</v>
      </c>
      <c r="W30" s="748">
        <v>43946.697177861613</v>
      </c>
      <c r="X30" s="748">
        <v>40724.770660872789</v>
      </c>
      <c r="Y30" s="140">
        <f t="shared" si="7"/>
        <v>107.91146632554118</v>
      </c>
      <c r="Z30" s="748">
        <v>44522.365311490415</v>
      </c>
      <c r="AA30" s="748">
        <v>41270.129859487097</v>
      </c>
      <c r="AB30" s="140">
        <f t="shared" si="8"/>
        <v>107.88036156677055</v>
      </c>
    </row>
    <row r="31" spans="1:28" ht="25.85">
      <c r="A31" s="142" t="s">
        <v>159</v>
      </c>
      <c r="B31" s="708">
        <v>22283.058553864794</v>
      </c>
      <c r="C31" s="708">
        <v>21113.867554325589</v>
      </c>
      <c r="D31" s="140">
        <f t="shared" si="0"/>
        <v>105.53755012685808</v>
      </c>
      <c r="E31" s="708">
        <v>22513.428359442401</v>
      </c>
      <c r="F31" s="708">
        <v>21338.321457662401</v>
      </c>
      <c r="G31" s="140">
        <f t="shared" si="1"/>
        <v>105.50702595849231</v>
      </c>
      <c r="H31" s="708">
        <v>22806.614786720977</v>
      </c>
      <c r="I31" s="708">
        <v>21590.421255220292</v>
      </c>
      <c r="J31" s="140">
        <f t="shared" si="2"/>
        <v>105.63302363174884</v>
      </c>
      <c r="K31" s="708">
        <v>22817.495228495944</v>
      </c>
      <c r="L31" s="708">
        <v>21621.994728331472</v>
      </c>
      <c r="M31" s="140">
        <f t="shared" si="3"/>
        <v>105.52909440218296</v>
      </c>
      <c r="N31" s="708">
        <v>23042.729939763885</v>
      </c>
      <c r="O31" s="708">
        <v>21722.406539848562</v>
      </c>
      <c r="P31" s="140">
        <f t="shared" si="4"/>
        <v>106.07816356577833</v>
      </c>
      <c r="Q31" s="708">
        <v>23858.442958501619</v>
      </c>
      <c r="R31" s="708">
        <v>22560.296247538186</v>
      </c>
      <c r="S31" s="140">
        <f t="shared" si="5"/>
        <v>105.75412085337791</v>
      </c>
      <c r="T31" s="748">
        <v>23949.15946104081</v>
      </c>
      <c r="U31" s="748">
        <v>22728.762934001563</v>
      </c>
      <c r="V31" s="140">
        <f t="shared" si="6"/>
        <v>105.36939265275001</v>
      </c>
      <c r="W31" s="748">
        <v>23940.35626812591</v>
      </c>
      <c r="X31" s="748">
        <v>22685.109326338774</v>
      </c>
      <c r="Y31" s="140">
        <f t="shared" si="7"/>
        <v>105.53335196110216</v>
      </c>
      <c r="Z31" s="748">
        <v>24122.42788341457</v>
      </c>
      <c r="AA31" s="748">
        <v>22805.482687540363</v>
      </c>
      <c r="AB31" s="140">
        <f t="shared" si="8"/>
        <v>105.77468678877695</v>
      </c>
    </row>
    <row r="32" spans="1:28">
      <c r="A32" s="142" t="s">
        <v>160</v>
      </c>
      <c r="B32" s="708">
        <v>57339.473555852484</v>
      </c>
      <c r="C32" s="708">
        <v>53992.314258403821</v>
      </c>
      <c r="D32" s="140">
        <f t="shared" si="0"/>
        <v>106.19932548441871</v>
      </c>
      <c r="E32" s="708">
        <v>57911.39276304363</v>
      </c>
      <c r="F32" s="708">
        <v>54669.258529013867</v>
      </c>
      <c r="G32" s="140">
        <f t="shared" si="1"/>
        <v>105.93045217964519</v>
      </c>
      <c r="H32" s="708">
        <v>57991.695361127851</v>
      </c>
      <c r="I32" s="708">
        <v>54591.816092250228</v>
      </c>
      <c r="J32" s="140">
        <f t="shared" si="2"/>
        <v>106.22781858572436</v>
      </c>
      <c r="K32" s="708">
        <v>57802.803207071272</v>
      </c>
      <c r="L32" s="708">
        <v>54307.430590625736</v>
      </c>
      <c r="M32" s="140">
        <f t="shared" si="3"/>
        <v>106.43626954623203</v>
      </c>
      <c r="N32" s="708">
        <v>57363.165250701975</v>
      </c>
      <c r="O32" s="708">
        <v>53990.364264918091</v>
      </c>
      <c r="P32" s="140">
        <f t="shared" si="4"/>
        <v>106.24704247082745</v>
      </c>
      <c r="Q32" s="708">
        <v>56318.492072173285</v>
      </c>
      <c r="R32" s="708">
        <v>52891.299551189295</v>
      </c>
      <c r="S32" s="140">
        <f t="shared" si="5"/>
        <v>106.47969051633356</v>
      </c>
      <c r="T32" s="748">
        <v>56134.162769603965</v>
      </c>
      <c r="U32" s="748">
        <v>52533.658365826603</v>
      </c>
      <c r="V32" s="140">
        <f t="shared" si="6"/>
        <v>106.8537096326029</v>
      </c>
      <c r="W32" s="748">
        <v>56290.9186112225</v>
      </c>
      <c r="X32" s="748">
        <v>52512.615800994266</v>
      </c>
      <c r="Y32" s="140">
        <f t="shared" si="7"/>
        <v>107.19503828288953</v>
      </c>
      <c r="Z32" s="748">
        <v>57659.213600177594</v>
      </c>
      <c r="AA32" s="748">
        <v>53568.878319766663</v>
      </c>
      <c r="AB32" s="140">
        <f t="shared" si="8"/>
        <v>107.63565601653006</v>
      </c>
    </row>
    <row r="33" spans="1:28">
      <c r="A33" s="142" t="s">
        <v>161</v>
      </c>
      <c r="B33" s="708">
        <v>83526.29132023493</v>
      </c>
      <c r="C33" s="708">
        <v>74505.302607805759</v>
      </c>
      <c r="D33" s="140">
        <f t="shared" si="0"/>
        <v>112.10784789361297</v>
      </c>
      <c r="E33" s="708">
        <v>82283.188793449051</v>
      </c>
      <c r="F33" s="708">
        <v>75654.991190852088</v>
      </c>
      <c r="G33" s="140">
        <f t="shared" si="1"/>
        <v>108.76108436240017</v>
      </c>
      <c r="H33" s="708">
        <v>81538.231086483807</v>
      </c>
      <c r="I33" s="708">
        <v>74579.138980640259</v>
      </c>
      <c r="J33" s="140">
        <f t="shared" si="2"/>
        <v>109.33115104432896</v>
      </c>
      <c r="K33" s="708">
        <v>81578.03328933478</v>
      </c>
      <c r="L33" s="708">
        <v>73753.64661348793</v>
      </c>
      <c r="M33" s="140">
        <f t="shared" si="3"/>
        <v>110.60881330634564</v>
      </c>
      <c r="N33" s="708">
        <v>81180.971508654548</v>
      </c>
      <c r="O33" s="708">
        <v>74249.373463780154</v>
      </c>
      <c r="P33" s="140">
        <f t="shared" si="4"/>
        <v>109.33556435766521</v>
      </c>
      <c r="Q33" s="708">
        <v>80357.16439710946</v>
      </c>
      <c r="R33" s="708">
        <v>73568.845774207875</v>
      </c>
      <c r="S33" s="140">
        <f t="shared" si="5"/>
        <v>109.22716477533953</v>
      </c>
      <c r="T33" s="748">
        <v>80006.299607659879</v>
      </c>
      <c r="U33" s="748">
        <v>72801.582708744449</v>
      </c>
      <c r="V33" s="140">
        <f t="shared" si="6"/>
        <v>109.89637399469621</v>
      </c>
      <c r="W33" s="748">
        <v>79591.825557240329</v>
      </c>
      <c r="X33" s="748">
        <v>72843.036583387337</v>
      </c>
      <c r="Y33" s="140">
        <f t="shared" si="7"/>
        <v>109.26483750595335</v>
      </c>
      <c r="Z33" s="748">
        <v>85519.105283975092</v>
      </c>
      <c r="AA33" s="748">
        <v>78179.053393388822</v>
      </c>
      <c r="AB33" s="140">
        <f t="shared" si="8"/>
        <v>109.38877048517317</v>
      </c>
    </row>
    <row r="34" spans="1:28" ht="25.85">
      <c r="A34" s="142" t="s">
        <v>162</v>
      </c>
      <c r="B34" s="708">
        <v>30210.120843052679</v>
      </c>
      <c r="C34" s="708">
        <v>28462.242322045411</v>
      </c>
      <c r="D34" s="140">
        <f t="shared" si="0"/>
        <v>106.1410429341101</v>
      </c>
      <c r="E34" s="708">
        <v>30378.30753737178</v>
      </c>
      <c r="F34" s="708">
        <v>28435.82391888016</v>
      </c>
      <c r="G34" s="140">
        <f t="shared" si="1"/>
        <v>106.831114245302</v>
      </c>
      <c r="H34" s="708">
        <v>30673.451168985423</v>
      </c>
      <c r="I34" s="708">
        <v>28717.482406536656</v>
      </c>
      <c r="J34" s="140">
        <f t="shared" si="2"/>
        <v>106.81107325063965</v>
      </c>
      <c r="K34" s="708">
        <v>30630.371576096495</v>
      </c>
      <c r="L34" s="708">
        <v>28879.012874361964</v>
      </c>
      <c r="M34" s="140">
        <f t="shared" si="3"/>
        <v>106.06446871765947</v>
      </c>
      <c r="N34" s="708">
        <v>30514.793785958656</v>
      </c>
      <c r="O34" s="708">
        <v>28979.203817692654</v>
      </c>
      <c r="P34" s="140">
        <f t="shared" si="4"/>
        <v>105.29893774144506</v>
      </c>
      <c r="Q34" s="708">
        <v>30389.290398816695</v>
      </c>
      <c r="R34" s="708">
        <v>28928.434606893872</v>
      </c>
      <c r="S34" s="140">
        <f t="shared" si="5"/>
        <v>105.04989575749353</v>
      </c>
      <c r="T34" s="748">
        <v>30511.104396509167</v>
      </c>
      <c r="U34" s="748">
        <v>28761.423885697313</v>
      </c>
      <c r="V34" s="140">
        <f t="shared" si="6"/>
        <v>106.0834279893978</v>
      </c>
      <c r="W34" s="748">
        <v>30435.466752753917</v>
      </c>
      <c r="X34" s="748">
        <v>28715.516108286298</v>
      </c>
      <c r="Y34" s="140">
        <f t="shared" si="7"/>
        <v>105.98962121377753</v>
      </c>
      <c r="Z34" s="748">
        <v>31416.864183520862</v>
      </c>
      <c r="AA34" s="748">
        <v>29465.837321685911</v>
      </c>
      <c r="AB34" s="140">
        <f t="shared" si="8"/>
        <v>106.6213182423262</v>
      </c>
    </row>
    <row r="35" spans="1:28" ht="25.85">
      <c r="A35" s="142" t="s">
        <v>163</v>
      </c>
      <c r="B35" s="708">
        <v>55788.254842577364</v>
      </c>
      <c r="C35" s="708">
        <v>51339.423689900323</v>
      </c>
      <c r="D35" s="140">
        <f>B35/C35*100</f>
        <v>108.66552608683106</v>
      </c>
      <c r="E35" s="708">
        <v>55960.593038442836</v>
      </c>
      <c r="F35" s="708">
        <v>51706.256643690882</v>
      </c>
      <c r="G35" s="140">
        <f t="shared" si="1"/>
        <v>108.2278947866381</v>
      </c>
      <c r="H35" s="708">
        <v>56943.223688096034</v>
      </c>
      <c r="I35" s="708">
        <v>52655.970150015833</v>
      </c>
      <c r="J35" s="140">
        <f t="shared" si="2"/>
        <v>108.14200844817007</v>
      </c>
      <c r="K35" s="708">
        <v>57139.773291488673</v>
      </c>
      <c r="L35" s="708">
        <v>52936.568856314763</v>
      </c>
      <c r="M35" s="140">
        <f t="shared" si="3"/>
        <v>107.94007720179717</v>
      </c>
      <c r="N35" s="708">
        <v>56573.116281980336</v>
      </c>
      <c r="O35" s="708">
        <v>52694.763385890532</v>
      </c>
      <c r="P35" s="140">
        <f t="shared" si="4"/>
        <v>107.3600347489714</v>
      </c>
      <c r="Q35" s="708">
        <v>54502.010745459898</v>
      </c>
      <c r="R35" s="708">
        <v>50715.452253775009</v>
      </c>
      <c r="S35" s="140">
        <f t="shared" si="5"/>
        <v>107.46628162307876</v>
      </c>
      <c r="T35" s="748">
        <v>53915.146798136768</v>
      </c>
      <c r="U35" s="748">
        <v>50674.110466825834</v>
      </c>
      <c r="V35" s="140">
        <f t="shared" si="6"/>
        <v>106.39584257415373</v>
      </c>
      <c r="W35" s="748">
        <v>54166.494742068877</v>
      </c>
      <c r="X35" s="748">
        <v>50904.036065797096</v>
      </c>
      <c r="Y35" s="140">
        <f t="shared" si="7"/>
        <v>106.40903733459331</v>
      </c>
      <c r="Z35" s="748">
        <v>56293.164853616865</v>
      </c>
      <c r="AA35" s="748">
        <v>52864.179519136262</v>
      </c>
      <c r="AB35" s="140">
        <f t="shared" si="8"/>
        <v>106.48640604218467</v>
      </c>
    </row>
    <row r="36" spans="1:28">
      <c r="A36" s="154" t="s">
        <v>164</v>
      </c>
      <c r="B36" s="155">
        <v>23511.777810486812</v>
      </c>
      <c r="C36" s="155">
        <v>21637.10566529159</v>
      </c>
      <c r="D36" s="137">
        <f>B36/C36*100</f>
        <v>108.66415395013951</v>
      </c>
      <c r="E36" s="136">
        <v>23816.606480506962</v>
      </c>
      <c r="F36" s="136">
        <v>22048.147034621681</v>
      </c>
      <c r="G36" s="137">
        <f t="shared" si="1"/>
        <v>108.02089827824675</v>
      </c>
      <c r="H36" s="136">
        <v>24301.039105988159</v>
      </c>
      <c r="I36" s="136">
        <v>22494.497486121971</v>
      </c>
      <c r="J36" s="137">
        <f t="shared" si="2"/>
        <v>108.03103790596229</v>
      </c>
      <c r="K36" s="136">
        <v>24571.285510780992</v>
      </c>
      <c r="L36" s="136">
        <v>22901.625122354249</v>
      </c>
      <c r="M36" s="137">
        <f t="shared" si="3"/>
        <v>107.29057601592207</v>
      </c>
      <c r="N36" s="136">
        <v>24523.954377931612</v>
      </c>
      <c r="O36" s="136">
        <v>22940.179864766167</v>
      </c>
      <c r="P36" s="137">
        <f t="shared" si="4"/>
        <v>106.90393241248279</v>
      </c>
      <c r="Q36" s="136">
        <v>23722.507582245609</v>
      </c>
      <c r="R36" s="136">
        <v>22178.660908956132</v>
      </c>
      <c r="S36" s="137">
        <f t="shared" si="5"/>
        <v>106.9609553057644</v>
      </c>
      <c r="T36" s="136">
        <v>23767.165292283054</v>
      </c>
      <c r="U36" s="136">
        <v>22241.714904557481</v>
      </c>
      <c r="V36" s="137">
        <f t="shared" si="6"/>
        <v>106.8585106601335</v>
      </c>
      <c r="W36" s="136">
        <v>23767.548403610024</v>
      </c>
      <c r="X36" s="136">
        <v>22249.403043050304</v>
      </c>
      <c r="Y36" s="137">
        <f t="shared" si="7"/>
        <v>106.82330828212454</v>
      </c>
      <c r="Z36" s="136">
        <v>24663.389459713046</v>
      </c>
      <c r="AA36" s="136">
        <v>23000.460443683969</v>
      </c>
      <c r="AB36" s="137">
        <f t="shared" si="8"/>
        <v>107.22998141754907</v>
      </c>
    </row>
    <row r="37" spans="1:28">
      <c r="A37" s="128" t="s">
        <v>142</v>
      </c>
      <c r="B37" s="129">
        <f>B36/B5*100</f>
        <v>62.789693339618481</v>
      </c>
      <c r="C37" s="129">
        <f>C36/C5*100</f>
        <v>61.993575490282794</v>
      </c>
      <c r="D37" s="144"/>
      <c r="E37" s="129">
        <f>E36/E5*100</f>
        <v>62.670122764396794</v>
      </c>
      <c r="F37" s="129">
        <f>F36/F5*100</f>
        <v>62.19344675529419</v>
      </c>
      <c r="G37" s="144"/>
      <c r="H37" s="129">
        <f>H36/H5*100</f>
        <v>62.834407688366603</v>
      </c>
      <c r="I37" s="129">
        <f>I36/I5*100</f>
        <v>62.433586251018646</v>
      </c>
      <c r="J37" s="144"/>
      <c r="K37" s="129">
        <f>K36/K5*100</f>
        <v>63.582221759395431</v>
      </c>
      <c r="L37" s="129">
        <f>L36/L5*100</f>
        <v>63.5625541295868</v>
      </c>
      <c r="M37" s="144"/>
      <c r="N37" s="129">
        <f>N36/N5*100</f>
        <v>63.88688152313231</v>
      </c>
      <c r="O37" s="129">
        <f>O36/O5*100</f>
        <v>63.852064225963332</v>
      </c>
      <c r="P37" s="144"/>
      <c r="Q37" s="129">
        <f>Q36/Q5*100</f>
        <v>62.419145285171687</v>
      </c>
      <c r="R37" s="129">
        <f>R36/R5*100</f>
        <v>62.453040502409394</v>
      </c>
      <c r="S37" s="144"/>
      <c r="T37" s="749">
        <f>T36/T5*100</f>
        <v>62.60506793334789</v>
      </c>
      <c r="U37" s="749">
        <f>U36/U5*100</f>
        <v>62.704331519151978</v>
      </c>
      <c r="V37" s="144"/>
      <c r="W37" s="749">
        <f>W36/W5*100</f>
        <v>62.468732704259565</v>
      </c>
      <c r="X37" s="749">
        <f>X36/X5*100</f>
        <v>62.664914454039121</v>
      </c>
      <c r="Y37" s="144"/>
      <c r="Z37" s="749">
        <f>Z36/Z5*100</f>
        <v>63.006033385281491</v>
      </c>
      <c r="AA37" s="749">
        <f>AA36/AA5*100</f>
        <v>63.056665345179056</v>
      </c>
      <c r="AB37" s="144"/>
    </row>
    <row r="38" spans="1:28" ht="25.85">
      <c r="A38" s="142" t="s">
        <v>165</v>
      </c>
      <c r="B38" s="708">
        <v>29524.856503039184</v>
      </c>
      <c r="C38" s="708">
        <v>27632.340976816286</v>
      </c>
      <c r="D38" s="140">
        <f>B38/C38*100</f>
        <v>106.84891492838314</v>
      </c>
      <c r="E38" s="708">
        <v>30067.926420180698</v>
      </c>
      <c r="F38" s="708">
        <v>27900.64302463127</v>
      </c>
      <c r="G38" s="140">
        <f t="shared" si="1"/>
        <v>107.76786181464027</v>
      </c>
      <c r="H38" s="708">
        <v>30224.565714321077</v>
      </c>
      <c r="I38" s="708">
        <v>27988.960884558594</v>
      </c>
      <c r="J38" s="140">
        <f t="shared" si="2"/>
        <v>107.98745204933941</v>
      </c>
      <c r="K38" s="708">
        <v>30072.498658067918</v>
      </c>
      <c r="L38" s="708">
        <v>27891.196307238726</v>
      </c>
      <c r="M38" s="140">
        <f t="shared" ref="M38:M45" si="9">K38/L38*100</f>
        <v>107.82075579261929</v>
      </c>
      <c r="N38" s="708">
        <v>29176.278710502505</v>
      </c>
      <c r="O38" s="708">
        <v>27528.3209960165</v>
      </c>
      <c r="P38" s="140">
        <f t="shared" ref="P38:P45" si="10">N38/O38*100</f>
        <v>105.98640837820975</v>
      </c>
      <c r="Q38" s="708">
        <v>27220.507637352188</v>
      </c>
      <c r="R38" s="708">
        <v>25468.241678734896</v>
      </c>
      <c r="S38" s="140">
        <f t="shared" ref="S38:S45" si="11">Q38/R38*100</f>
        <v>106.88019997894229</v>
      </c>
      <c r="T38" s="748">
        <v>26955.017772092862</v>
      </c>
      <c r="U38" s="748">
        <v>25369.986422411243</v>
      </c>
      <c r="V38" s="140">
        <f t="shared" ref="V38:V45" si="12">T38/U38*100</f>
        <v>106.24766337392062</v>
      </c>
      <c r="W38" s="748">
        <v>26857.877695205425</v>
      </c>
      <c r="X38" s="748">
        <v>25290.802209956517</v>
      </c>
      <c r="Y38" s="140">
        <f t="shared" ref="Y38:Y45" si="13">W38/X38*100</f>
        <v>106.19622688216658</v>
      </c>
      <c r="Z38" s="748">
        <v>27310.494540001004</v>
      </c>
      <c r="AA38" s="748">
        <v>25757.711510885332</v>
      </c>
      <c r="AB38" s="140">
        <f t="shared" ref="AB38:AB45" si="14">Z38/AA38*100</f>
        <v>106.02841998777515</v>
      </c>
    </row>
    <row r="39" spans="1:28" ht="25.85">
      <c r="A39" s="142" t="s">
        <v>166</v>
      </c>
      <c r="B39" s="708">
        <v>38511.477747042198</v>
      </c>
      <c r="C39" s="708">
        <v>37242.158394604943</v>
      </c>
      <c r="D39" s="140">
        <f>B39/C39*100</f>
        <v>103.40828621957941</v>
      </c>
      <c r="E39" s="708">
        <v>39057.008386367772</v>
      </c>
      <c r="F39" s="708">
        <v>37809.550799125966</v>
      </c>
      <c r="G39" s="140">
        <f t="shared" si="1"/>
        <v>103.29931871941373</v>
      </c>
      <c r="H39" s="708">
        <v>39896.710741786948</v>
      </c>
      <c r="I39" s="708">
        <v>39121.397772372125</v>
      </c>
      <c r="J39" s="140">
        <f t="shared" si="2"/>
        <v>101.98181305771838</v>
      </c>
      <c r="K39" s="708">
        <v>40486.017503207244</v>
      </c>
      <c r="L39" s="708">
        <v>39713.915413829985</v>
      </c>
      <c r="M39" s="140">
        <f t="shared" si="9"/>
        <v>101.94416007923606</v>
      </c>
      <c r="N39" s="708">
        <v>40274.410950734062</v>
      </c>
      <c r="O39" s="708">
        <v>39558.05776968081</v>
      </c>
      <c r="P39" s="140">
        <f t="shared" si="10"/>
        <v>101.81089067927469</v>
      </c>
      <c r="Q39" s="708">
        <v>40582.967240771446</v>
      </c>
      <c r="R39" s="708">
        <v>39660.858405877596</v>
      </c>
      <c r="S39" s="140">
        <f t="shared" si="11"/>
        <v>102.32498456149703</v>
      </c>
      <c r="T39" s="748">
        <v>40499.648041229062</v>
      </c>
      <c r="U39" s="748">
        <v>39669.967769112183</v>
      </c>
      <c r="V39" s="140">
        <f t="shared" si="12"/>
        <v>102.09145688482985</v>
      </c>
      <c r="W39" s="748">
        <v>40826.753601701428</v>
      </c>
      <c r="X39" s="748">
        <v>39756.27654574858</v>
      </c>
      <c r="Y39" s="140">
        <f t="shared" si="13"/>
        <v>102.69259887736474</v>
      </c>
      <c r="Z39" s="748">
        <v>43475.832771489877</v>
      </c>
      <c r="AA39" s="748">
        <v>42311.294328386713</v>
      </c>
      <c r="AB39" s="140">
        <f t="shared" si="14"/>
        <v>102.75231108286344</v>
      </c>
    </row>
    <row r="40" spans="1:28">
      <c r="A40" s="142" t="s">
        <v>167</v>
      </c>
      <c r="B40" s="708">
        <v>27784.0243437635</v>
      </c>
      <c r="C40" s="708">
        <v>26178.208958894484</v>
      </c>
      <c r="D40" s="140">
        <f>B40/C40*100</f>
        <v>106.13416825952646</v>
      </c>
      <c r="E40" s="708">
        <v>29013.208293465563</v>
      </c>
      <c r="F40" s="708">
        <v>27335.037239814279</v>
      </c>
      <c r="G40" s="140">
        <f t="shared" si="1"/>
        <v>106.13926748637085</v>
      </c>
      <c r="H40" s="708">
        <v>31193.601609409146</v>
      </c>
      <c r="I40" s="708">
        <v>29245.233343004544</v>
      </c>
      <c r="J40" s="140">
        <f t="shared" si="2"/>
        <v>106.66217377564762</v>
      </c>
      <c r="K40" s="708">
        <v>29905.372814229882</v>
      </c>
      <c r="L40" s="708">
        <v>28131.93029664606</v>
      </c>
      <c r="M40" s="140">
        <f t="shared" si="9"/>
        <v>106.30402001882983</v>
      </c>
      <c r="N40" s="708">
        <v>28771.813844184151</v>
      </c>
      <c r="O40" s="708">
        <v>27127.181737416689</v>
      </c>
      <c r="P40" s="140">
        <f t="shared" si="10"/>
        <v>106.06267220342691</v>
      </c>
      <c r="Q40" s="708">
        <v>28918.001159799845</v>
      </c>
      <c r="R40" s="708">
        <v>27193.390280920321</v>
      </c>
      <c r="S40" s="140">
        <f t="shared" si="11"/>
        <v>106.34202231153782</v>
      </c>
      <c r="T40" s="748">
        <v>29052.536589667397</v>
      </c>
      <c r="U40" s="748">
        <v>27290.264247099421</v>
      </c>
      <c r="V40" s="140">
        <f t="shared" si="12"/>
        <v>106.4575129306609</v>
      </c>
      <c r="W40" s="748">
        <v>29301.838332900265</v>
      </c>
      <c r="X40" s="748">
        <v>27470.130652720305</v>
      </c>
      <c r="Y40" s="140">
        <f t="shared" si="13"/>
        <v>106.66799770025328</v>
      </c>
      <c r="Z40" s="748">
        <v>30259.622258606647</v>
      </c>
      <c r="AA40" s="748">
        <v>28263.626998578737</v>
      </c>
      <c r="AB40" s="140">
        <f t="shared" si="14"/>
        <v>107.06206340795639</v>
      </c>
    </row>
    <row r="41" spans="1:28" ht="25.85">
      <c r="A41" s="142" t="s">
        <v>168</v>
      </c>
      <c r="B41" s="708">
        <v>29605.448983802016</v>
      </c>
      <c r="C41" s="708">
        <v>27976.388214389903</v>
      </c>
      <c r="D41" s="140">
        <f t="shared" si="0"/>
        <v>105.82298457159023</v>
      </c>
      <c r="E41" s="708">
        <v>30142.874384068582</v>
      </c>
      <c r="F41" s="708">
        <v>28477.896413777835</v>
      </c>
      <c r="G41" s="140">
        <f t="shared" si="1"/>
        <v>105.84656235172349</v>
      </c>
      <c r="H41" s="708">
        <v>30970.66628657496</v>
      </c>
      <c r="I41" s="708">
        <v>29102.987974457086</v>
      </c>
      <c r="J41" s="140">
        <f t="shared" si="2"/>
        <v>106.41747958579745</v>
      </c>
      <c r="K41" s="708">
        <v>31139.015837186173</v>
      </c>
      <c r="L41" s="708">
        <v>29236.168277705809</v>
      </c>
      <c r="M41" s="140">
        <f t="shared" si="9"/>
        <v>106.50853949603029</v>
      </c>
      <c r="N41" s="708">
        <v>30884.684217730013</v>
      </c>
      <c r="O41" s="708">
        <v>29018.898198306772</v>
      </c>
      <c r="P41" s="140">
        <f t="shared" si="10"/>
        <v>106.42955499782589</v>
      </c>
      <c r="Q41" s="708">
        <v>30637.1450357182</v>
      </c>
      <c r="R41" s="708">
        <v>28718.809388888829</v>
      </c>
      <c r="S41" s="140">
        <f t="shared" si="11"/>
        <v>106.67971858043519</v>
      </c>
      <c r="T41" s="748">
        <v>30816.497502561702</v>
      </c>
      <c r="U41" s="748">
        <v>28678.758109898834</v>
      </c>
      <c r="V41" s="140">
        <f t="shared" si="12"/>
        <v>107.45408634666435</v>
      </c>
      <c r="W41" s="748">
        <v>31051.070907531204</v>
      </c>
      <c r="X41" s="748">
        <v>28706.124905360819</v>
      </c>
      <c r="Y41" s="140">
        <f t="shared" si="13"/>
        <v>108.16880024699005</v>
      </c>
      <c r="Z41" s="748">
        <v>31833.949003179983</v>
      </c>
      <c r="AA41" s="748">
        <v>29333.031634673171</v>
      </c>
      <c r="AB41" s="140">
        <f t="shared" si="14"/>
        <v>108.52594235622955</v>
      </c>
    </row>
    <row r="42" spans="1:28" ht="25.85">
      <c r="A42" s="142" t="s">
        <v>169</v>
      </c>
      <c r="B42" s="708">
        <v>34634.067238283402</v>
      </c>
      <c r="C42" s="708">
        <v>33526.738707013996</v>
      </c>
      <c r="D42" s="140">
        <f t="shared" si="0"/>
        <v>103.3028220876066</v>
      </c>
      <c r="E42" s="708">
        <v>35091.839670006935</v>
      </c>
      <c r="F42" s="708">
        <v>33405.798968331364</v>
      </c>
      <c r="G42" s="140">
        <f t="shared" si="1"/>
        <v>105.04714975766314</v>
      </c>
      <c r="H42" s="708">
        <v>35974.855276133378</v>
      </c>
      <c r="I42" s="708">
        <v>33923.572461063355</v>
      </c>
      <c r="J42" s="140">
        <f t="shared" si="2"/>
        <v>106.04677711176922</v>
      </c>
      <c r="K42" s="708">
        <v>35911.705252055297</v>
      </c>
      <c r="L42" s="708">
        <v>33970.309275172513</v>
      </c>
      <c r="M42" s="140">
        <f t="shared" si="9"/>
        <v>105.71497881033916</v>
      </c>
      <c r="N42" s="708">
        <v>35376.06760957549</v>
      </c>
      <c r="O42" s="708">
        <v>33369.282098357406</v>
      </c>
      <c r="P42" s="140">
        <f t="shared" si="10"/>
        <v>106.01387079680946</v>
      </c>
      <c r="Q42" s="708">
        <v>35374.144640119084</v>
      </c>
      <c r="R42" s="708">
        <v>33029.047347726031</v>
      </c>
      <c r="S42" s="140">
        <f t="shared" si="11"/>
        <v>107.10010575752953</v>
      </c>
      <c r="T42" s="748">
        <v>35673.557810664126</v>
      </c>
      <c r="U42" s="748">
        <v>33048.604568576236</v>
      </c>
      <c r="V42" s="140">
        <f t="shared" si="12"/>
        <v>107.94270522569593</v>
      </c>
      <c r="W42" s="748">
        <v>35977.548179347992</v>
      </c>
      <c r="X42" s="748">
        <v>33049.540293263293</v>
      </c>
      <c r="Y42" s="140">
        <f t="shared" si="13"/>
        <v>108.85945117572946</v>
      </c>
      <c r="Z42" s="748">
        <v>37682.288345258698</v>
      </c>
      <c r="AA42" s="748">
        <v>34003.96766040659</v>
      </c>
      <c r="AB42" s="140">
        <f t="shared" si="14"/>
        <v>110.8173279118103</v>
      </c>
    </row>
    <row r="43" spans="1:28">
      <c r="A43" s="142" t="s">
        <v>170</v>
      </c>
      <c r="B43" s="708">
        <v>31778.163714307524</v>
      </c>
      <c r="C43" s="708">
        <v>31384.999599130515</v>
      </c>
      <c r="D43" s="140">
        <f>B43/C43*100</f>
        <v>101.25271346247811</v>
      </c>
      <c r="E43" s="708">
        <v>31571.542811120406</v>
      </c>
      <c r="F43" s="708">
        <v>31639.76006315037</v>
      </c>
      <c r="G43" s="140">
        <f t="shared" si="1"/>
        <v>99.784393902185712</v>
      </c>
      <c r="H43" s="708">
        <v>31740.813298367044</v>
      </c>
      <c r="I43" s="708">
        <v>31591.057033417514</v>
      </c>
      <c r="J43" s="140">
        <f t="shared" si="2"/>
        <v>100.47404638847988</v>
      </c>
      <c r="K43" s="708">
        <v>31611.574200997682</v>
      </c>
      <c r="L43" s="708">
        <v>31342.055951683622</v>
      </c>
      <c r="M43" s="140">
        <f t="shared" si="9"/>
        <v>100.85992523824711</v>
      </c>
      <c r="N43" s="708">
        <v>30235.382494523041</v>
      </c>
      <c r="O43" s="708">
        <v>30597.791335416034</v>
      </c>
      <c r="P43" s="140">
        <f t="shared" si="10"/>
        <v>98.815571892362314</v>
      </c>
      <c r="Q43" s="708">
        <v>26574.357546128733</v>
      </c>
      <c r="R43" s="708">
        <v>26050.734416857937</v>
      </c>
      <c r="S43" s="140">
        <f t="shared" si="11"/>
        <v>102.010012926668</v>
      </c>
      <c r="T43" s="748">
        <v>26257.176202762843</v>
      </c>
      <c r="U43" s="748">
        <v>26327.683286725831</v>
      </c>
      <c r="V43" s="140">
        <f t="shared" si="12"/>
        <v>99.732194119797327</v>
      </c>
      <c r="W43" s="748">
        <v>26281.579224681664</v>
      </c>
      <c r="X43" s="748">
        <v>26192.66922113701</v>
      </c>
      <c r="Y43" s="140">
        <f t="shared" si="13"/>
        <v>100.33944613584057</v>
      </c>
      <c r="Z43" s="748">
        <v>26793.86026588875</v>
      </c>
      <c r="AA43" s="748">
        <v>26651.702156810836</v>
      </c>
      <c r="AB43" s="140">
        <f t="shared" si="14"/>
        <v>100.53339223229156</v>
      </c>
    </row>
    <row r="44" spans="1:28" ht="64.55">
      <c r="A44" s="142" t="s">
        <v>344</v>
      </c>
      <c r="B44" s="708"/>
      <c r="C44" s="708"/>
      <c r="D44" s="140"/>
      <c r="E44" s="708"/>
      <c r="F44" s="708"/>
      <c r="G44" s="140"/>
      <c r="H44" s="708"/>
      <c r="I44" s="708"/>
      <c r="J44" s="140"/>
      <c r="K44" s="708"/>
      <c r="L44" s="708"/>
      <c r="M44" s="140"/>
      <c r="N44" s="708">
        <v>6750</v>
      </c>
      <c r="O44" s="708">
        <v>6750</v>
      </c>
      <c r="P44" s="140">
        <f t="shared" si="10"/>
        <v>100</v>
      </c>
      <c r="Q44" s="708">
        <v>6000</v>
      </c>
      <c r="R44" s="708">
        <v>6000</v>
      </c>
      <c r="S44" s="140">
        <f t="shared" si="11"/>
        <v>100</v>
      </c>
      <c r="T44" s="748">
        <v>7920</v>
      </c>
      <c r="U44" s="748">
        <v>6300</v>
      </c>
      <c r="V44" s="140">
        <f t="shared" si="12"/>
        <v>125.71428571428571</v>
      </c>
      <c r="W44" s="748">
        <v>7012.9870129870133</v>
      </c>
      <c r="X44" s="748">
        <v>7200</v>
      </c>
      <c r="Y44" s="140">
        <f t="shared" si="13"/>
        <v>97.402597402597408</v>
      </c>
      <c r="Z44" s="748">
        <v>7125</v>
      </c>
      <c r="AA44" s="748">
        <v>7500</v>
      </c>
      <c r="AB44" s="140">
        <f t="shared" si="14"/>
        <v>95</v>
      </c>
    </row>
    <row r="45" spans="1:28" ht="26.5">
      <c r="A45" s="156" t="s">
        <v>171</v>
      </c>
      <c r="B45" s="708">
        <v>79883.459357277883</v>
      </c>
      <c r="C45" s="708">
        <v>70839.79289940829</v>
      </c>
      <c r="D45" s="140">
        <f>B45/C45*100</f>
        <v>112.76636490272</v>
      </c>
      <c r="E45" s="708">
        <v>80437.415506958248</v>
      </c>
      <c r="F45" s="708">
        <v>70943.125</v>
      </c>
      <c r="G45" s="140">
        <f>E45/F45*100</f>
        <v>113.38296065610056</v>
      </c>
      <c r="H45" s="708">
        <v>81577.222222222219</v>
      </c>
      <c r="I45" s="708">
        <v>72718.155339805831</v>
      </c>
      <c r="J45" s="140">
        <f>H45/I45*100</f>
        <v>112.18274424181789</v>
      </c>
      <c r="K45" s="708">
        <v>82334.817813765185</v>
      </c>
      <c r="L45" s="708">
        <v>73730.819851933091</v>
      </c>
      <c r="M45" s="140">
        <f t="shared" si="9"/>
        <v>111.66947279185382</v>
      </c>
      <c r="N45" s="708">
        <v>81869.059917355378</v>
      </c>
      <c r="O45" s="708">
        <v>71612.739005736134</v>
      </c>
      <c r="P45" s="140">
        <f t="shared" si="10"/>
        <v>114.32192240377472</v>
      </c>
      <c r="Q45" s="708">
        <v>82091.596638655465</v>
      </c>
      <c r="R45" s="708">
        <v>72246.70468948035</v>
      </c>
      <c r="S45" s="140">
        <f t="shared" si="11"/>
        <v>113.62676954123916</v>
      </c>
      <c r="T45" s="748">
        <v>81639.680170575695</v>
      </c>
      <c r="U45" s="748">
        <v>72370.859813084113</v>
      </c>
      <c r="V45" s="140">
        <f t="shared" si="12"/>
        <v>112.80739289464105</v>
      </c>
      <c r="W45" s="748">
        <v>81586.440030557671</v>
      </c>
      <c r="X45" s="748">
        <v>73204.731328151407</v>
      </c>
      <c r="Y45" s="140">
        <f t="shared" si="13"/>
        <v>111.44968166720533</v>
      </c>
      <c r="Z45" s="748">
        <v>85042.221067221064</v>
      </c>
      <c r="AA45" s="748">
        <v>74811.935683364252</v>
      </c>
      <c r="AB45" s="140">
        <f t="shared" si="14"/>
        <v>113.67467007825556</v>
      </c>
    </row>
  </sheetData>
  <mergeCells count="29">
    <mergeCell ref="A3:A4"/>
    <mergeCell ref="B3:B4"/>
    <mergeCell ref="C3:C4"/>
    <mergeCell ref="O3:O4"/>
    <mergeCell ref="E3:E4"/>
    <mergeCell ref="F3:F4"/>
    <mergeCell ref="G3:G4"/>
    <mergeCell ref="H3:H4"/>
    <mergeCell ref="I3:I4"/>
    <mergeCell ref="J3:J4"/>
    <mergeCell ref="P3:P4"/>
    <mergeCell ref="Q3:Q4"/>
    <mergeCell ref="R3:R4"/>
    <mergeCell ref="S3:S4"/>
    <mergeCell ref="D3:D4"/>
    <mergeCell ref="K3:K4"/>
    <mergeCell ref="L3:L4"/>
    <mergeCell ref="M3:M4"/>
    <mergeCell ref="N3:N4"/>
    <mergeCell ref="Z3:Z4"/>
    <mergeCell ref="AA3:AA4"/>
    <mergeCell ref="AB3:AB4"/>
    <mergeCell ref="A1:AB1"/>
    <mergeCell ref="T3:T4"/>
    <mergeCell ref="U3:U4"/>
    <mergeCell ref="V3:V4"/>
    <mergeCell ref="W3:W4"/>
    <mergeCell ref="X3:X4"/>
    <mergeCell ref="Y3:Y4"/>
  </mergeCells>
  <pageMargins left="0.70866141732283472" right="0.31496062992125984" top="0.74803149606299213" bottom="0.74803149606299213" header="0.31496062992125984" footer="0.31496062992125984"/>
  <pageSetup paperSize="9" scale="85" fitToHeight="2" orientation="landscape" r:id="rId1"/>
  <headerFooter differentFirst="1">
    <oddHeader>&amp;R&amp;P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A106"/>
  <sheetViews>
    <sheetView topLeftCell="R79" workbookViewId="0">
      <selection activeCell="W99" sqref="W99"/>
    </sheetView>
  </sheetViews>
  <sheetFormatPr defaultRowHeight="14.3"/>
  <cols>
    <col min="1" max="1" width="32.75" style="176" customWidth="1"/>
    <col min="2" max="2" width="13.75" style="176" customWidth="1"/>
    <col min="3" max="3" width="15.875" style="176" customWidth="1"/>
    <col min="4" max="4" width="12.75" style="176" customWidth="1"/>
    <col min="5" max="5" width="15.875" style="176" customWidth="1"/>
    <col min="6" max="6" width="12.75" style="176" customWidth="1"/>
    <col min="8" max="8" width="32.75" style="176" customWidth="1"/>
    <col min="9" max="9" width="13.75" style="176" customWidth="1"/>
    <col min="10" max="10" width="15.875" style="176" customWidth="1"/>
    <col min="11" max="11" width="12.75" style="176" customWidth="1"/>
    <col min="12" max="12" width="15.875" style="176" customWidth="1"/>
    <col min="13" max="13" width="12.75" style="176" customWidth="1"/>
    <col min="15" max="15" width="32.75" style="176" customWidth="1"/>
    <col min="16" max="16" width="15.25" style="176" customWidth="1"/>
    <col min="17" max="17" width="16.125" style="176" customWidth="1"/>
    <col min="18" max="18" width="13.25" style="176" customWidth="1"/>
    <col min="19" max="19" width="15.875" style="176" customWidth="1"/>
    <col min="20" max="20" width="13" style="176" customWidth="1"/>
    <col min="22" max="22" width="31.75" style="176" customWidth="1"/>
    <col min="23" max="23" width="15.25" style="176" customWidth="1"/>
    <col min="24" max="24" width="14.625" style="176" customWidth="1"/>
    <col min="25" max="25" width="13.25" style="176" customWidth="1"/>
    <col min="26" max="26" width="15.875" style="176" customWidth="1"/>
    <col min="27" max="27" width="13" style="176" customWidth="1"/>
  </cols>
  <sheetData>
    <row r="1" spans="1:27">
      <c r="A1" s="796" t="s">
        <v>200</v>
      </c>
      <c r="B1" s="796"/>
      <c r="C1" s="796"/>
      <c r="D1" s="796"/>
      <c r="E1" s="783"/>
      <c r="F1" s="783"/>
      <c r="H1" s="796" t="s">
        <v>200</v>
      </c>
      <c r="I1" s="796"/>
      <c r="J1" s="796"/>
      <c r="K1" s="796"/>
      <c r="L1" s="783"/>
      <c r="M1" s="783"/>
      <c r="O1" s="796" t="s">
        <v>200</v>
      </c>
      <c r="P1" s="796"/>
      <c r="Q1" s="796"/>
      <c r="R1" s="796"/>
      <c r="S1" s="783"/>
      <c r="T1" s="783"/>
      <c r="V1" s="796" t="s">
        <v>200</v>
      </c>
      <c r="W1" s="796"/>
      <c r="X1" s="796"/>
      <c r="Y1" s="796"/>
      <c r="Z1" s="783"/>
      <c r="AA1" s="783"/>
    </row>
    <row r="2" spans="1:27">
      <c r="A2" s="797" t="s">
        <v>201</v>
      </c>
      <c r="B2" s="797"/>
      <c r="C2" s="797"/>
      <c r="D2" s="797"/>
      <c r="E2" s="783"/>
      <c r="F2" s="783"/>
      <c r="H2" s="797" t="s">
        <v>201</v>
      </c>
      <c r="I2" s="797"/>
      <c r="J2" s="797"/>
      <c r="K2" s="797"/>
      <c r="L2" s="783"/>
      <c r="M2" s="783"/>
      <c r="O2" s="797" t="s">
        <v>201</v>
      </c>
      <c r="P2" s="797"/>
      <c r="Q2" s="797"/>
      <c r="R2" s="797"/>
      <c r="S2" s="783"/>
      <c r="T2" s="783"/>
      <c r="V2" s="797" t="s">
        <v>201</v>
      </c>
      <c r="W2" s="797"/>
      <c r="X2" s="797"/>
      <c r="Y2" s="797"/>
      <c r="Z2" s="783"/>
      <c r="AA2" s="783"/>
    </row>
    <row r="3" spans="1:27" ht="7.15" customHeight="1">
      <c r="A3" s="177"/>
      <c r="B3" s="177"/>
      <c r="C3" s="177"/>
      <c r="D3" s="177"/>
      <c r="H3" s="798"/>
      <c r="I3" s="799"/>
      <c r="J3" s="799"/>
      <c r="K3" s="799"/>
      <c r="L3" s="800"/>
      <c r="M3" s="801"/>
      <c r="O3" s="798"/>
      <c r="P3" s="799"/>
      <c r="Q3" s="799"/>
      <c r="R3" s="799"/>
      <c r="S3" s="800"/>
      <c r="T3" s="801"/>
      <c r="V3" s="798"/>
      <c r="W3" s="799"/>
      <c r="X3" s="799"/>
      <c r="Y3" s="799"/>
      <c r="Z3" s="800"/>
      <c r="AA3" s="801"/>
    </row>
    <row r="4" spans="1:27" ht="14.95" customHeight="1">
      <c r="A4" s="812" t="s">
        <v>202</v>
      </c>
      <c r="B4" s="815" t="s">
        <v>203</v>
      </c>
      <c r="C4" s="806" t="s">
        <v>204</v>
      </c>
      <c r="D4" s="809" t="s">
        <v>205</v>
      </c>
      <c r="E4" s="806" t="s">
        <v>206</v>
      </c>
      <c r="F4" s="809" t="s">
        <v>205</v>
      </c>
      <c r="H4" s="802" t="s">
        <v>202</v>
      </c>
      <c r="I4" s="803" t="s">
        <v>320</v>
      </c>
      <c r="J4" s="804" t="s">
        <v>321</v>
      </c>
      <c r="K4" s="805" t="s">
        <v>205</v>
      </c>
      <c r="L4" s="804" t="s">
        <v>322</v>
      </c>
      <c r="M4" s="805" t="s">
        <v>205</v>
      </c>
      <c r="O4" s="802" t="s">
        <v>202</v>
      </c>
      <c r="P4" s="803" t="s">
        <v>347</v>
      </c>
      <c r="Q4" s="804" t="s">
        <v>348</v>
      </c>
      <c r="R4" s="805" t="s">
        <v>205</v>
      </c>
      <c r="S4" s="804" t="s">
        <v>349</v>
      </c>
      <c r="T4" s="805" t="s">
        <v>205</v>
      </c>
      <c r="V4" s="802" t="s">
        <v>202</v>
      </c>
      <c r="W4" s="803" t="s">
        <v>491</v>
      </c>
      <c r="X4" s="804" t="s">
        <v>492</v>
      </c>
      <c r="Y4" s="805" t="s">
        <v>205</v>
      </c>
      <c r="Z4" s="804" t="s">
        <v>493</v>
      </c>
      <c r="AA4" s="805" t="s">
        <v>205</v>
      </c>
    </row>
    <row r="5" spans="1:27">
      <c r="A5" s="813"/>
      <c r="B5" s="816"/>
      <c r="C5" s="807"/>
      <c r="D5" s="810"/>
      <c r="E5" s="807"/>
      <c r="F5" s="810"/>
      <c r="H5" s="802"/>
      <c r="I5" s="803"/>
      <c r="J5" s="804"/>
      <c r="K5" s="805"/>
      <c r="L5" s="804"/>
      <c r="M5" s="805"/>
      <c r="O5" s="802"/>
      <c r="P5" s="803"/>
      <c r="Q5" s="804"/>
      <c r="R5" s="805"/>
      <c r="S5" s="804"/>
      <c r="T5" s="805"/>
      <c r="V5" s="802"/>
      <c r="W5" s="803"/>
      <c r="X5" s="804"/>
      <c r="Y5" s="805"/>
      <c r="Z5" s="804"/>
      <c r="AA5" s="805"/>
    </row>
    <row r="6" spans="1:27" ht="59.95" customHeight="1">
      <c r="A6" s="814"/>
      <c r="B6" s="817"/>
      <c r="C6" s="808"/>
      <c r="D6" s="811"/>
      <c r="E6" s="808"/>
      <c r="F6" s="811"/>
      <c r="H6" s="802"/>
      <c r="I6" s="803"/>
      <c r="J6" s="804"/>
      <c r="K6" s="805"/>
      <c r="L6" s="804"/>
      <c r="M6" s="805"/>
      <c r="O6" s="802"/>
      <c r="P6" s="803"/>
      <c r="Q6" s="804"/>
      <c r="R6" s="805"/>
      <c r="S6" s="804"/>
      <c r="T6" s="805"/>
      <c r="V6" s="802"/>
      <c r="W6" s="803"/>
      <c r="X6" s="804"/>
      <c r="Y6" s="805"/>
      <c r="Z6" s="804"/>
      <c r="AA6" s="805"/>
    </row>
    <row r="7" spans="1:27">
      <c r="A7" s="178" t="s">
        <v>207</v>
      </c>
      <c r="B7" s="179">
        <v>10701</v>
      </c>
      <c r="C7" s="164">
        <v>21102.7</v>
      </c>
      <c r="D7" s="180">
        <f>C7/B7</f>
        <v>1.9720306513409962</v>
      </c>
      <c r="E7" s="164">
        <v>29092.400000000001</v>
      </c>
      <c r="F7" s="181">
        <f>E7/B7</f>
        <v>2.7186618073077282</v>
      </c>
      <c r="H7" s="423" t="s">
        <v>207</v>
      </c>
      <c r="I7" s="477">
        <v>10932</v>
      </c>
      <c r="J7" s="164">
        <v>21828.40897839058</v>
      </c>
      <c r="K7" s="424">
        <f>J7/I7</f>
        <v>1.9967443265999434</v>
      </c>
      <c r="L7" s="164">
        <v>29487.85214224258</v>
      </c>
      <c r="M7" s="181">
        <f>L7/I7</f>
        <v>2.6973885969852343</v>
      </c>
      <c r="O7" s="423" t="s">
        <v>207</v>
      </c>
      <c r="P7" s="477">
        <v>11008</v>
      </c>
      <c r="Q7" s="164">
        <v>22902.17492432725</v>
      </c>
      <c r="R7" s="424">
        <f>Q7/P7</f>
        <v>2.0805028092593796</v>
      </c>
      <c r="S7" s="475">
        <v>29617.317782840855</v>
      </c>
      <c r="T7" s="181">
        <f>S7/P7</f>
        <v>2.690526688121444</v>
      </c>
      <c r="V7" s="423" t="s">
        <v>207</v>
      </c>
      <c r="W7" s="477">
        <v>10899</v>
      </c>
      <c r="X7" s="164">
        <v>23300.952453188576</v>
      </c>
      <c r="Y7" s="424">
        <f>X7/W7</f>
        <v>2.1378981973748581</v>
      </c>
      <c r="Z7" s="164">
        <v>29939.236708066677</v>
      </c>
      <c r="AA7" s="181">
        <f>Z7/W7</f>
        <v>2.7469709797290283</v>
      </c>
    </row>
    <row r="8" spans="1:27">
      <c r="A8" s="182" t="s">
        <v>3</v>
      </c>
      <c r="B8" s="183"/>
      <c r="C8" s="184"/>
      <c r="D8" s="185"/>
      <c r="E8" s="184"/>
      <c r="F8" s="186"/>
      <c r="H8" s="425" t="s">
        <v>3</v>
      </c>
      <c r="I8" s="476"/>
      <c r="J8" s="184"/>
      <c r="K8" s="461"/>
      <c r="L8" s="184"/>
      <c r="M8" s="186"/>
      <c r="O8" s="425" t="s">
        <v>3</v>
      </c>
      <c r="P8" s="476"/>
      <c r="Q8" s="184"/>
      <c r="R8" s="709"/>
      <c r="S8" s="184"/>
      <c r="T8" s="186"/>
      <c r="V8" s="425" t="s">
        <v>3</v>
      </c>
      <c r="W8" s="476"/>
      <c r="X8" s="164"/>
      <c r="Y8" s="752"/>
      <c r="Z8" s="164"/>
      <c r="AA8" s="186"/>
    </row>
    <row r="9" spans="1:27">
      <c r="A9" s="187" t="s">
        <v>4</v>
      </c>
      <c r="B9" s="113">
        <v>8837</v>
      </c>
      <c r="C9" s="470">
        <v>31249.1</v>
      </c>
      <c r="D9" s="188">
        <f>C9/B9</f>
        <v>3.5361661197238878</v>
      </c>
      <c r="E9" s="470">
        <v>29200.400000000001</v>
      </c>
      <c r="F9" s="189">
        <f t="shared" ref="F9:F72" si="0">E9/B9</f>
        <v>3.3043340500169744</v>
      </c>
      <c r="H9" s="426" t="s">
        <v>4</v>
      </c>
      <c r="I9" s="113">
        <v>8913</v>
      </c>
      <c r="J9" s="470">
        <v>31153.146069366194</v>
      </c>
      <c r="K9" s="188">
        <f>J9/I9</f>
        <v>3.4952480724072919</v>
      </c>
      <c r="L9" s="470">
        <v>28659.368452768409</v>
      </c>
      <c r="M9" s="189">
        <f t="shared" ref="M9:M26" si="1">L9/I9</f>
        <v>3.2154570237594982</v>
      </c>
      <c r="O9" s="426" t="s">
        <v>4</v>
      </c>
      <c r="P9" s="113">
        <v>8943</v>
      </c>
      <c r="Q9" s="710">
        <v>31522.100226650495</v>
      </c>
      <c r="R9" s="188">
        <f>Q9/P9</f>
        <v>3.5247791822263776</v>
      </c>
      <c r="S9" s="710">
        <v>28718.807162003985</v>
      </c>
      <c r="T9" s="189">
        <f t="shared" ref="T9:T26" si="2">S9/P9</f>
        <v>3.211316914011404</v>
      </c>
      <c r="V9" s="426" t="s">
        <v>4</v>
      </c>
      <c r="W9" s="116">
        <v>8936</v>
      </c>
      <c r="X9" s="753">
        <v>31223.533260551925</v>
      </c>
      <c r="Y9" s="188">
        <f>X9/W9</f>
        <v>3.4941286101781475</v>
      </c>
      <c r="Z9" s="753">
        <v>29382.844364763434</v>
      </c>
      <c r="AA9" s="189">
        <f t="shared" ref="AA9:AA26" si="3">Z9/W9</f>
        <v>3.2881428340156038</v>
      </c>
    </row>
    <row r="10" spans="1:27">
      <c r="A10" s="187" t="s">
        <v>5</v>
      </c>
      <c r="B10" s="113">
        <v>9916</v>
      </c>
      <c r="C10" s="470">
        <v>25545.200000000001</v>
      </c>
      <c r="D10" s="188">
        <f t="shared" ref="D10:D26" si="4">C10/B10</f>
        <v>2.5761597418313835</v>
      </c>
      <c r="E10" s="470">
        <v>24838.6</v>
      </c>
      <c r="F10" s="181">
        <f t="shared" si="0"/>
        <v>2.5049011698265429</v>
      </c>
      <c r="H10" s="426" t="s">
        <v>5</v>
      </c>
      <c r="I10" s="113">
        <v>10266</v>
      </c>
      <c r="J10" s="470">
        <v>25779.246959132633</v>
      </c>
      <c r="K10" s="188">
        <f t="shared" ref="K10:K26" si="5">J10/I10</f>
        <v>2.5111286732059841</v>
      </c>
      <c r="L10" s="470">
        <v>25070.268029823561</v>
      </c>
      <c r="M10" s="181">
        <f t="shared" si="1"/>
        <v>2.4420677995152502</v>
      </c>
      <c r="O10" s="426" t="s">
        <v>5</v>
      </c>
      <c r="P10" s="113">
        <v>10320</v>
      </c>
      <c r="Q10" s="710">
        <v>26357.194487692428</v>
      </c>
      <c r="R10" s="188">
        <f t="shared" ref="R10:R26" si="6">Q10/P10</f>
        <v>2.553991713923685</v>
      </c>
      <c r="S10" s="710">
        <v>25224.746811596848</v>
      </c>
      <c r="T10" s="181">
        <f t="shared" si="2"/>
        <v>2.4442584119764388</v>
      </c>
      <c r="V10" s="426" t="s">
        <v>5</v>
      </c>
      <c r="W10" s="113">
        <v>10226</v>
      </c>
      <c r="X10" s="753">
        <v>26238.529648104352</v>
      </c>
      <c r="Y10" s="188">
        <f t="shared" ref="Y10:Y25" si="7">X10/W10</f>
        <v>2.565864428721333</v>
      </c>
      <c r="Z10" s="753">
        <v>25443.814606277923</v>
      </c>
      <c r="AA10" s="181">
        <f t="shared" si="3"/>
        <v>2.4881492867473032</v>
      </c>
    </row>
    <row r="11" spans="1:27">
      <c r="A11" s="187" t="s">
        <v>6</v>
      </c>
      <c r="B11" s="113">
        <v>10070</v>
      </c>
      <c r="C11" s="470">
        <v>24130.3</v>
      </c>
      <c r="D11" s="188">
        <f t="shared" si="4"/>
        <v>2.3962562065541211</v>
      </c>
      <c r="E11" s="470">
        <v>30028.2</v>
      </c>
      <c r="F11" s="181">
        <f>E11/B11</f>
        <v>2.9819463753723934</v>
      </c>
      <c r="H11" s="426" t="s">
        <v>6</v>
      </c>
      <c r="I11" s="113">
        <v>10343</v>
      </c>
      <c r="J11" s="470">
        <v>24922.725472099959</v>
      </c>
      <c r="K11" s="188">
        <f t="shared" si="5"/>
        <v>2.4096224956105541</v>
      </c>
      <c r="L11" s="470">
        <v>30807.494503636055</v>
      </c>
      <c r="M11" s="181">
        <f t="shared" si="1"/>
        <v>2.9785840185280921</v>
      </c>
      <c r="O11" s="426" t="s">
        <v>6</v>
      </c>
      <c r="P11" s="113">
        <v>10427</v>
      </c>
      <c r="Q11" s="710">
        <v>25803.140913877607</v>
      </c>
      <c r="R11" s="188">
        <f t="shared" si="6"/>
        <v>2.4746466782274488</v>
      </c>
      <c r="S11" s="710">
        <v>31572.753092647305</v>
      </c>
      <c r="T11" s="188">
        <f t="shared" si="2"/>
        <v>3.0279805401982647</v>
      </c>
      <c r="V11" s="426" t="s">
        <v>6</v>
      </c>
      <c r="W11" s="113">
        <v>10295</v>
      </c>
      <c r="X11" s="753">
        <v>26209.708076463561</v>
      </c>
      <c r="Y11" s="188">
        <f t="shared" si="7"/>
        <v>2.5458677101955862</v>
      </c>
      <c r="Z11" s="753">
        <v>32033.630839725669</v>
      </c>
      <c r="AA11" s="188">
        <f t="shared" si="3"/>
        <v>3.1115717182832121</v>
      </c>
    </row>
    <row r="12" spans="1:27">
      <c r="A12" s="187" t="s">
        <v>8</v>
      </c>
      <c r="B12" s="113">
        <v>8960</v>
      </c>
      <c r="C12" s="470">
        <v>21623</v>
      </c>
      <c r="D12" s="188">
        <f t="shared" si="4"/>
        <v>2.4132812499999998</v>
      </c>
      <c r="E12" s="470">
        <v>25792.3</v>
      </c>
      <c r="F12" s="181">
        <f t="shared" si="0"/>
        <v>2.8786049107142855</v>
      </c>
      <c r="H12" s="426" t="s">
        <v>8</v>
      </c>
      <c r="I12" s="113">
        <v>9126</v>
      </c>
      <c r="J12" s="470">
        <v>22571.340149037951</v>
      </c>
      <c r="K12" s="188">
        <f t="shared" si="5"/>
        <v>2.4733004765546736</v>
      </c>
      <c r="L12" s="470">
        <v>25839.048649351909</v>
      </c>
      <c r="M12" s="181">
        <f t="shared" si="1"/>
        <v>2.8313662775971848</v>
      </c>
      <c r="O12" s="426" t="s">
        <v>8</v>
      </c>
      <c r="P12" s="113">
        <v>9174</v>
      </c>
      <c r="Q12" s="710">
        <v>24067.933206486301</v>
      </c>
      <c r="R12" s="188">
        <f t="shared" si="6"/>
        <v>2.623493918300229</v>
      </c>
      <c r="S12" s="710">
        <v>25822.00442591355</v>
      </c>
      <c r="T12" s="181">
        <f t="shared" si="2"/>
        <v>2.8146941820267659</v>
      </c>
      <c r="V12" s="426" t="s">
        <v>8</v>
      </c>
      <c r="W12" s="113">
        <v>9056</v>
      </c>
      <c r="X12" s="753">
        <v>24645.888386039314</v>
      </c>
      <c r="Y12" s="188">
        <f t="shared" si="7"/>
        <v>2.721498275843564</v>
      </c>
      <c r="Z12" s="753">
        <v>26164.613059804811</v>
      </c>
      <c r="AA12" s="181">
        <f t="shared" si="3"/>
        <v>2.8892019721515911</v>
      </c>
    </row>
    <row r="13" spans="1:27">
      <c r="A13" s="187" t="s">
        <v>9</v>
      </c>
      <c r="B13" s="113">
        <v>10378</v>
      </c>
      <c r="C13" s="470">
        <v>17300.8</v>
      </c>
      <c r="D13" s="181">
        <f t="shared" si="4"/>
        <v>1.6670649450761226</v>
      </c>
      <c r="E13" s="470">
        <v>16743.3</v>
      </c>
      <c r="F13" s="190">
        <f t="shared" si="0"/>
        <v>1.6133455386394295</v>
      </c>
      <c r="H13" s="426" t="s">
        <v>9</v>
      </c>
      <c r="I13" s="113">
        <v>10637</v>
      </c>
      <c r="J13" s="470">
        <v>17720.801381119923</v>
      </c>
      <c r="K13" s="181">
        <f t="shared" si="5"/>
        <v>1.6659585767716389</v>
      </c>
      <c r="L13" s="470">
        <v>17040.397031404318</v>
      </c>
      <c r="M13" s="190">
        <f t="shared" si="1"/>
        <v>1.6019927640692224</v>
      </c>
      <c r="O13" s="426" t="s">
        <v>9</v>
      </c>
      <c r="P13" s="113">
        <v>10756</v>
      </c>
      <c r="Q13" s="710">
        <v>18038.508682329986</v>
      </c>
      <c r="R13" s="181">
        <f t="shared" si="6"/>
        <v>1.6770647715070646</v>
      </c>
      <c r="S13" s="710">
        <v>17558.516417930037</v>
      </c>
      <c r="T13" s="190">
        <f t="shared" si="2"/>
        <v>1.632439235582934</v>
      </c>
      <c r="V13" s="426" t="s">
        <v>9</v>
      </c>
      <c r="W13" s="113">
        <v>10639</v>
      </c>
      <c r="X13" s="753">
        <v>18262.812507270624</v>
      </c>
      <c r="Y13" s="181">
        <f t="shared" si="7"/>
        <v>1.7165910806721143</v>
      </c>
      <c r="Z13" s="753">
        <v>17937.279226464878</v>
      </c>
      <c r="AA13" s="190">
        <f t="shared" si="3"/>
        <v>1.6859929717515629</v>
      </c>
    </row>
    <row r="14" spans="1:27">
      <c r="A14" s="187" t="s">
        <v>10</v>
      </c>
      <c r="B14" s="113">
        <v>10387</v>
      </c>
      <c r="C14" s="470">
        <v>25611.5</v>
      </c>
      <c r="D14" s="189">
        <f t="shared" si="4"/>
        <v>2.4657263887551748</v>
      </c>
      <c r="E14" s="470">
        <v>33619.800000000003</v>
      </c>
      <c r="F14" s="189">
        <f t="shared" si="0"/>
        <v>3.2367189756426304</v>
      </c>
      <c r="H14" s="426" t="s">
        <v>10</v>
      </c>
      <c r="I14" s="116">
        <v>10389</v>
      </c>
      <c r="J14" s="470">
        <v>26328.835298343598</v>
      </c>
      <c r="K14" s="189">
        <f t="shared" si="5"/>
        <v>2.5342992875487149</v>
      </c>
      <c r="L14" s="470">
        <v>34618.295501821405</v>
      </c>
      <c r="M14" s="189">
        <f t="shared" si="1"/>
        <v>3.3322067091944754</v>
      </c>
      <c r="O14" s="426" t="s">
        <v>10</v>
      </c>
      <c r="P14" s="116">
        <v>10528</v>
      </c>
      <c r="Q14" s="710">
        <v>26947.958094889167</v>
      </c>
      <c r="R14" s="189">
        <f t="shared" si="6"/>
        <v>2.5596464755783783</v>
      </c>
      <c r="S14" s="710">
        <v>34897.885134224736</v>
      </c>
      <c r="T14" s="189">
        <f t="shared" si="2"/>
        <v>3.314768724755389</v>
      </c>
      <c r="V14" s="426" t="s">
        <v>10</v>
      </c>
      <c r="W14" s="116">
        <v>10478</v>
      </c>
      <c r="X14" s="753">
        <v>27374.215922170693</v>
      </c>
      <c r="Y14" s="189">
        <f t="shared" si="7"/>
        <v>2.61254208075689</v>
      </c>
      <c r="Z14" s="753">
        <v>35324.540526350269</v>
      </c>
      <c r="AA14" s="189">
        <f t="shared" si="3"/>
        <v>3.3713056429042059</v>
      </c>
    </row>
    <row r="15" spans="1:27">
      <c r="A15" s="187" t="s">
        <v>11</v>
      </c>
      <c r="B15" s="113">
        <v>10270</v>
      </c>
      <c r="C15" s="470">
        <v>16589.7</v>
      </c>
      <c r="D15" s="181">
        <f t="shared" si="4"/>
        <v>1.6153554040895814</v>
      </c>
      <c r="E15" s="470">
        <v>16359.8</v>
      </c>
      <c r="F15" s="190">
        <f t="shared" si="0"/>
        <v>1.5929698149951315</v>
      </c>
      <c r="H15" s="426" t="s">
        <v>11</v>
      </c>
      <c r="I15" s="113">
        <v>10426</v>
      </c>
      <c r="J15" s="470">
        <v>18452.85967170808</v>
      </c>
      <c r="K15" s="181">
        <f t="shared" si="5"/>
        <v>1.7698887082014272</v>
      </c>
      <c r="L15" s="470">
        <v>18073.071208542468</v>
      </c>
      <c r="M15" s="190">
        <f t="shared" si="1"/>
        <v>1.7334616543777543</v>
      </c>
      <c r="O15" s="426" t="s">
        <v>11</v>
      </c>
      <c r="P15" s="113">
        <v>10525</v>
      </c>
      <c r="Q15" s="710">
        <v>18769.839549954995</v>
      </c>
      <c r="R15" s="181">
        <f t="shared" si="6"/>
        <v>1.7833576769553439</v>
      </c>
      <c r="S15" s="710">
        <v>18633.216003852031</v>
      </c>
      <c r="T15" s="190">
        <f t="shared" si="2"/>
        <v>1.7703768174681265</v>
      </c>
      <c r="V15" s="426" t="s">
        <v>11</v>
      </c>
      <c r="W15" s="113">
        <v>10417</v>
      </c>
      <c r="X15" s="753">
        <v>18860.423514425169</v>
      </c>
      <c r="Y15" s="181">
        <f t="shared" si="7"/>
        <v>1.8105427200177757</v>
      </c>
      <c r="Z15" s="753">
        <v>18930.559262416464</v>
      </c>
      <c r="AA15" s="190">
        <f t="shared" si="3"/>
        <v>1.8172755363748165</v>
      </c>
    </row>
    <row r="16" spans="1:27">
      <c r="A16" s="187" t="s">
        <v>12</v>
      </c>
      <c r="B16" s="113">
        <v>9254</v>
      </c>
      <c r="C16" s="470">
        <v>24213.200000000001</v>
      </c>
      <c r="D16" s="188">
        <f t="shared" si="4"/>
        <v>2.6165117786902963</v>
      </c>
      <c r="E16" s="470">
        <v>24034.9</v>
      </c>
      <c r="F16" s="181">
        <f t="shared" si="0"/>
        <v>2.5972444348389887</v>
      </c>
      <c r="H16" s="426" t="s">
        <v>12</v>
      </c>
      <c r="I16" s="113">
        <v>9490</v>
      </c>
      <c r="J16" s="470">
        <v>26004.565776949701</v>
      </c>
      <c r="K16" s="188">
        <f t="shared" si="5"/>
        <v>2.7402071419335829</v>
      </c>
      <c r="L16" s="470">
        <v>24316.122948529544</v>
      </c>
      <c r="M16" s="181">
        <f t="shared" si="1"/>
        <v>2.5622890356722388</v>
      </c>
      <c r="O16" s="426" t="s">
        <v>12</v>
      </c>
      <c r="P16" s="113">
        <v>9509</v>
      </c>
      <c r="Q16" s="710">
        <v>26783.224767098385</v>
      </c>
      <c r="R16" s="188">
        <f t="shared" si="6"/>
        <v>2.8166184422229872</v>
      </c>
      <c r="S16" s="710">
        <v>24867.35884791335</v>
      </c>
      <c r="T16" s="181">
        <f t="shared" si="2"/>
        <v>2.6151392205188086</v>
      </c>
      <c r="V16" s="426" t="s">
        <v>12</v>
      </c>
      <c r="W16" s="113">
        <v>9411</v>
      </c>
      <c r="X16" s="753">
        <v>27646.646152747162</v>
      </c>
      <c r="Y16" s="188">
        <f t="shared" si="7"/>
        <v>2.9376948414352526</v>
      </c>
      <c r="Z16" s="753">
        <v>25508.598368114108</v>
      </c>
      <c r="AA16" s="181">
        <f t="shared" si="3"/>
        <v>2.7105088054525668</v>
      </c>
    </row>
    <row r="17" spans="1:27">
      <c r="A17" s="187" t="s">
        <v>13</v>
      </c>
      <c r="B17" s="113">
        <v>9050</v>
      </c>
      <c r="C17" s="470">
        <v>25823.8</v>
      </c>
      <c r="D17" s="188">
        <f t="shared" si="4"/>
        <v>2.8534585635359115</v>
      </c>
      <c r="E17" s="470">
        <v>29497.1</v>
      </c>
      <c r="F17" s="189">
        <f t="shared" si="0"/>
        <v>3.2593480662983425</v>
      </c>
      <c r="H17" s="426" t="s">
        <v>13</v>
      </c>
      <c r="I17" s="113">
        <v>9315</v>
      </c>
      <c r="J17" s="470">
        <v>26484.844643793465</v>
      </c>
      <c r="K17" s="188">
        <f t="shared" si="5"/>
        <v>2.8432468753401468</v>
      </c>
      <c r="L17" s="470">
        <v>29702.003073248197</v>
      </c>
      <c r="M17" s="189">
        <f t="shared" si="1"/>
        <v>3.1886208344871925</v>
      </c>
      <c r="O17" s="426" t="s">
        <v>13</v>
      </c>
      <c r="P17" s="113">
        <v>9329</v>
      </c>
      <c r="Q17" s="710">
        <v>27109.293918149418</v>
      </c>
      <c r="R17" s="188">
        <f t="shared" si="6"/>
        <v>2.9059163809786064</v>
      </c>
      <c r="S17" s="710">
        <v>30044.650647220107</v>
      </c>
      <c r="T17" s="189">
        <f t="shared" si="2"/>
        <v>3.2205649745117491</v>
      </c>
      <c r="V17" s="426" t="s">
        <v>13</v>
      </c>
      <c r="W17" s="113">
        <v>9237</v>
      </c>
      <c r="X17" s="753">
        <v>28297.812033184364</v>
      </c>
      <c r="Y17" s="188">
        <f t="shared" si="7"/>
        <v>3.0635284219101835</v>
      </c>
      <c r="Z17" s="753">
        <v>31201.117209194643</v>
      </c>
      <c r="AA17" s="189">
        <f t="shared" si="3"/>
        <v>3.3778409883289644</v>
      </c>
    </row>
    <row r="18" spans="1:27">
      <c r="A18" s="187" t="s">
        <v>14</v>
      </c>
      <c r="B18" s="117">
        <v>12495</v>
      </c>
      <c r="C18" s="470">
        <v>33543.699999999997</v>
      </c>
      <c r="D18" s="189">
        <f t="shared" si="4"/>
        <v>2.6845698279311723</v>
      </c>
      <c r="E18" s="470">
        <v>47621.2</v>
      </c>
      <c r="F18" s="189">
        <f t="shared" si="0"/>
        <v>3.811220488195278</v>
      </c>
      <c r="H18" s="426" t="s">
        <v>14</v>
      </c>
      <c r="I18" s="116">
        <v>12821</v>
      </c>
      <c r="J18" s="470">
        <v>34543.320508797129</v>
      </c>
      <c r="K18" s="189">
        <f t="shared" si="5"/>
        <v>2.6942766171747232</v>
      </c>
      <c r="L18" s="470">
        <v>47501.791212903336</v>
      </c>
      <c r="M18" s="189">
        <f t="shared" si="1"/>
        <v>3.7049989246473234</v>
      </c>
      <c r="O18" s="426" t="s">
        <v>14</v>
      </c>
      <c r="P18" s="113">
        <v>13040</v>
      </c>
      <c r="Q18" s="710">
        <v>35454.776449274454</v>
      </c>
      <c r="R18" s="189">
        <f t="shared" si="6"/>
        <v>2.7189245743308632</v>
      </c>
      <c r="S18" s="710">
        <v>47356.877536827044</v>
      </c>
      <c r="T18" s="189">
        <f t="shared" si="2"/>
        <v>3.6316623877934848</v>
      </c>
      <c r="V18" s="426" t="s">
        <v>14</v>
      </c>
      <c r="W18" s="116">
        <v>12925</v>
      </c>
      <c r="X18" s="753">
        <v>35836.101577257374</v>
      </c>
      <c r="Y18" s="189">
        <f t="shared" si="7"/>
        <v>2.7726190775440909</v>
      </c>
      <c r="Z18" s="753">
        <v>47801.750580542721</v>
      </c>
      <c r="AA18" s="189">
        <f t="shared" si="3"/>
        <v>3.6983946290555298</v>
      </c>
    </row>
    <row r="19" spans="1:27">
      <c r="A19" s="187" t="s">
        <v>15</v>
      </c>
      <c r="B19" s="113">
        <v>9694</v>
      </c>
      <c r="C19" s="470">
        <v>22571.1</v>
      </c>
      <c r="D19" s="188">
        <f t="shared" si="4"/>
        <v>2.328357747060037</v>
      </c>
      <c r="E19" s="470">
        <v>20543</v>
      </c>
      <c r="F19" s="181">
        <f t="shared" si="0"/>
        <v>2.1191458634206728</v>
      </c>
      <c r="H19" s="426" t="s">
        <v>15</v>
      </c>
      <c r="I19" s="113">
        <v>9928</v>
      </c>
      <c r="J19" s="470">
        <v>23490.226289120401</v>
      </c>
      <c r="K19" s="188">
        <f t="shared" si="5"/>
        <v>2.3660582482997987</v>
      </c>
      <c r="L19" s="470">
        <v>21328.902531350708</v>
      </c>
      <c r="M19" s="181">
        <f t="shared" si="1"/>
        <v>2.1483584338588546</v>
      </c>
      <c r="O19" s="426" t="s">
        <v>15</v>
      </c>
      <c r="P19" s="113">
        <v>10035</v>
      </c>
      <c r="Q19" s="710">
        <v>24821.360382974599</v>
      </c>
      <c r="R19" s="188">
        <f t="shared" si="6"/>
        <v>2.4734788622794817</v>
      </c>
      <c r="S19" s="710">
        <v>21826.642962884413</v>
      </c>
      <c r="T19" s="181">
        <f t="shared" si="2"/>
        <v>2.1750516156337234</v>
      </c>
      <c r="V19" s="426" t="s">
        <v>15</v>
      </c>
      <c r="W19" s="113">
        <v>9921</v>
      </c>
      <c r="X19" s="753">
        <v>25443.744570888957</v>
      </c>
      <c r="Y19" s="188">
        <f t="shared" si="7"/>
        <v>2.5646350741748773</v>
      </c>
      <c r="Z19" s="753">
        <v>22436.009001329789</v>
      </c>
      <c r="AA19" s="181">
        <f t="shared" si="3"/>
        <v>2.2614664853673814</v>
      </c>
    </row>
    <row r="20" spans="1:27">
      <c r="A20" s="187" t="s">
        <v>16</v>
      </c>
      <c r="B20" s="113">
        <v>9614</v>
      </c>
      <c r="C20" s="470">
        <v>23624.2</v>
      </c>
      <c r="D20" s="188">
        <f t="shared" si="4"/>
        <v>2.4572706469731642</v>
      </c>
      <c r="E20" s="470">
        <v>21689.599999999999</v>
      </c>
      <c r="F20" s="181">
        <f t="shared" si="0"/>
        <v>2.2560432702309132</v>
      </c>
      <c r="H20" s="426" t="s">
        <v>16</v>
      </c>
      <c r="I20" s="113">
        <v>9877</v>
      </c>
      <c r="J20" s="470">
        <v>23545.013901689708</v>
      </c>
      <c r="K20" s="188">
        <f t="shared" si="5"/>
        <v>2.3838224057598167</v>
      </c>
      <c r="L20" s="470">
        <v>22461.137452425439</v>
      </c>
      <c r="M20" s="181">
        <f t="shared" si="1"/>
        <v>2.2740849906272591</v>
      </c>
      <c r="O20" s="426" t="s">
        <v>16</v>
      </c>
      <c r="P20" s="113">
        <v>10026</v>
      </c>
      <c r="Q20" s="710">
        <v>24520.334690305888</v>
      </c>
      <c r="R20" s="188">
        <f t="shared" si="6"/>
        <v>2.4456747147721813</v>
      </c>
      <c r="S20" s="710">
        <v>22710.516987860836</v>
      </c>
      <c r="T20" s="181">
        <f t="shared" si="2"/>
        <v>2.2651622768662314</v>
      </c>
      <c r="V20" s="426" t="s">
        <v>16</v>
      </c>
      <c r="W20" s="113">
        <v>9924</v>
      </c>
      <c r="X20" s="753">
        <v>23903.76227381128</v>
      </c>
      <c r="Y20" s="188">
        <f t="shared" si="7"/>
        <v>2.408682212193801</v>
      </c>
      <c r="Z20" s="753">
        <v>23212.834063503451</v>
      </c>
      <c r="AA20" s="181">
        <f t="shared" si="3"/>
        <v>2.3390602643594773</v>
      </c>
    </row>
    <row r="21" spans="1:27">
      <c r="A21" s="187" t="s">
        <v>17</v>
      </c>
      <c r="B21" s="113">
        <v>10516</v>
      </c>
      <c r="C21" s="470">
        <v>17895.8</v>
      </c>
      <c r="D21" s="181">
        <f t="shared" si="4"/>
        <v>1.7017687333586915</v>
      </c>
      <c r="E21" s="470">
        <v>22389.8</v>
      </c>
      <c r="F21" s="181">
        <f t="shared" si="0"/>
        <v>2.1291175351844807</v>
      </c>
      <c r="H21" s="426" t="s">
        <v>17</v>
      </c>
      <c r="I21" s="113">
        <v>10847</v>
      </c>
      <c r="J21" s="470">
        <v>19757.401627039395</v>
      </c>
      <c r="K21" s="181">
        <f t="shared" si="5"/>
        <v>1.8214623054337047</v>
      </c>
      <c r="L21" s="470">
        <v>22867.667332092125</v>
      </c>
      <c r="M21" s="181">
        <f t="shared" si="1"/>
        <v>2.1082020219500439</v>
      </c>
      <c r="O21" s="426" t="s">
        <v>17</v>
      </c>
      <c r="P21" s="113">
        <v>10913</v>
      </c>
      <c r="Q21" s="710">
        <v>20653.981031808795</v>
      </c>
      <c r="R21" s="181">
        <f t="shared" si="6"/>
        <v>1.8926034116932828</v>
      </c>
      <c r="S21" s="710">
        <v>23168.348919236283</v>
      </c>
      <c r="T21" s="181">
        <f t="shared" si="2"/>
        <v>2.1230045742908716</v>
      </c>
      <c r="V21" s="426" t="s">
        <v>17</v>
      </c>
      <c r="W21" s="113">
        <v>10779</v>
      </c>
      <c r="X21" s="753">
        <v>20883.732285153674</v>
      </c>
      <c r="Y21" s="181">
        <f t="shared" si="7"/>
        <v>1.937446171737051</v>
      </c>
      <c r="Z21" s="753">
        <v>23700.771343964851</v>
      </c>
      <c r="AA21" s="181">
        <f t="shared" si="3"/>
        <v>2.1987912926955051</v>
      </c>
    </row>
    <row r="22" spans="1:27">
      <c r="A22" s="187" t="s">
        <v>18</v>
      </c>
      <c r="B22" s="113">
        <v>9116</v>
      </c>
      <c r="C22" s="470">
        <v>25190.9</v>
      </c>
      <c r="D22" s="188">
        <f t="shared" si="4"/>
        <v>2.7633720930232561</v>
      </c>
      <c r="E22" s="470">
        <v>24305.599999999999</v>
      </c>
      <c r="F22" s="181">
        <f t="shared" si="0"/>
        <v>2.6662571303203157</v>
      </c>
      <c r="H22" s="426" t="s">
        <v>18</v>
      </c>
      <c r="I22" s="113">
        <v>9275</v>
      </c>
      <c r="J22" s="470">
        <v>25685.938427001645</v>
      </c>
      <c r="K22" s="188">
        <f t="shared" si="5"/>
        <v>2.7693734153101506</v>
      </c>
      <c r="L22" s="470">
        <v>25177.82763826607</v>
      </c>
      <c r="M22" s="181">
        <f t="shared" si="1"/>
        <v>2.7145905809451287</v>
      </c>
      <c r="O22" s="426" t="s">
        <v>18</v>
      </c>
      <c r="P22" s="113">
        <v>9345</v>
      </c>
      <c r="Q22" s="710">
        <v>26481.877317561648</v>
      </c>
      <c r="R22" s="188">
        <f t="shared" si="6"/>
        <v>2.8338017461275173</v>
      </c>
      <c r="S22" s="710">
        <v>25179.949474685094</v>
      </c>
      <c r="T22" s="181">
        <f t="shared" si="2"/>
        <v>2.6944836248994215</v>
      </c>
      <c r="V22" s="426" t="s">
        <v>18</v>
      </c>
      <c r="W22" s="113">
        <v>9250</v>
      </c>
      <c r="X22" s="753">
        <v>26990.293840096958</v>
      </c>
      <c r="Y22" s="188">
        <f t="shared" si="7"/>
        <v>2.9178696043348062</v>
      </c>
      <c r="Z22" s="753">
        <v>25600.366382719312</v>
      </c>
      <c r="AA22" s="181">
        <f t="shared" si="3"/>
        <v>2.7676071765101957</v>
      </c>
    </row>
    <row r="23" spans="1:27">
      <c r="A23" s="187" t="s">
        <v>19</v>
      </c>
      <c r="B23" s="118">
        <v>10578.97</v>
      </c>
      <c r="C23" s="470">
        <v>19828.5</v>
      </c>
      <c r="D23" s="181">
        <f t="shared" si="4"/>
        <v>1.8743318111309515</v>
      </c>
      <c r="E23" s="470">
        <v>28082.5</v>
      </c>
      <c r="F23" s="181">
        <f t="shared" si="0"/>
        <v>2.6545589977096071</v>
      </c>
      <c r="H23" s="426" t="s">
        <v>19</v>
      </c>
      <c r="I23" s="116">
        <v>10808</v>
      </c>
      <c r="J23" s="470">
        <v>20390.248764236392</v>
      </c>
      <c r="K23" s="181">
        <f t="shared" si="5"/>
        <v>1.8865885237080304</v>
      </c>
      <c r="L23" s="470">
        <v>28344.238903616246</v>
      </c>
      <c r="M23" s="181">
        <f t="shared" si="1"/>
        <v>2.6225239548127539</v>
      </c>
      <c r="O23" s="426" t="s">
        <v>19</v>
      </c>
      <c r="P23" s="116">
        <v>10889</v>
      </c>
      <c r="Q23" s="710">
        <v>20564.294450216188</v>
      </c>
      <c r="R23" s="181">
        <f t="shared" si="6"/>
        <v>1.8885383827914581</v>
      </c>
      <c r="S23" s="710">
        <v>28751.534160064773</v>
      </c>
      <c r="T23" s="181">
        <f t="shared" si="2"/>
        <v>2.6404200716378705</v>
      </c>
      <c r="V23" s="426" t="s">
        <v>19</v>
      </c>
      <c r="W23" s="116">
        <v>10768</v>
      </c>
      <c r="X23" s="753">
        <v>20886.463953830891</v>
      </c>
      <c r="Y23" s="181">
        <f t="shared" si="7"/>
        <v>1.9396790447465537</v>
      </c>
      <c r="Z23" s="753">
        <v>29169.525384312845</v>
      </c>
      <c r="AA23" s="181">
        <f t="shared" si="3"/>
        <v>2.7089083752147887</v>
      </c>
    </row>
    <row r="24" spans="1:27">
      <c r="A24" s="187" t="s">
        <v>20</v>
      </c>
      <c r="B24" s="113">
        <v>9897</v>
      </c>
      <c r="C24" s="470">
        <v>25513.200000000001</v>
      </c>
      <c r="D24" s="188">
        <f t="shared" si="4"/>
        <v>2.5778720824492272</v>
      </c>
      <c r="E24" s="470">
        <v>27941</v>
      </c>
      <c r="F24" s="181">
        <f t="shared" si="0"/>
        <v>2.8231787410326361</v>
      </c>
      <c r="H24" s="426" t="s">
        <v>20</v>
      </c>
      <c r="I24" s="113">
        <v>10009</v>
      </c>
      <c r="J24" s="470">
        <v>26391.818956157866</v>
      </c>
      <c r="K24" s="188">
        <f t="shared" si="5"/>
        <v>2.6368087677248342</v>
      </c>
      <c r="L24" s="470">
        <v>28193.564386264163</v>
      </c>
      <c r="M24" s="181">
        <f t="shared" si="1"/>
        <v>2.8168212994569051</v>
      </c>
      <c r="O24" s="426" t="s">
        <v>20</v>
      </c>
      <c r="P24" s="113">
        <v>10070</v>
      </c>
      <c r="Q24" s="710">
        <v>26829.520721062094</v>
      </c>
      <c r="R24" s="188">
        <f t="shared" si="6"/>
        <v>2.6643019583974272</v>
      </c>
      <c r="S24" s="710">
        <v>29197.344937111047</v>
      </c>
      <c r="T24" s="181">
        <f t="shared" si="2"/>
        <v>2.899438424737939</v>
      </c>
      <c r="V24" s="426" t="s">
        <v>20</v>
      </c>
      <c r="W24" s="113">
        <v>9986</v>
      </c>
      <c r="X24" s="753">
        <v>26920.057326264305</v>
      </c>
      <c r="Y24" s="188">
        <f t="shared" si="7"/>
        <v>2.6957798243805633</v>
      </c>
      <c r="Z24" s="753">
        <v>29391.896757815903</v>
      </c>
      <c r="AA24" s="181">
        <f t="shared" si="3"/>
        <v>2.9433103102158924</v>
      </c>
    </row>
    <row r="25" spans="1:27">
      <c r="A25" s="187" t="s">
        <v>21</v>
      </c>
      <c r="B25" s="113">
        <v>10004</v>
      </c>
      <c r="C25" s="470">
        <v>22242</v>
      </c>
      <c r="D25" s="188">
        <f t="shared" si="4"/>
        <v>2.2233106757297083</v>
      </c>
      <c r="E25" s="470">
        <v>21418.5</v>
      </c>
      <c r="F25" s="181">
        <f t="shared" si="0"/>
        <v>2.1409936025589764</v>
      </c>
      <c r="H25" s="426" t="s">
        <v>21</v>
      </c>
      <c r="I25" s="113">
        <v>10217</v>
      </c>
      <c r="J25" s="470">
        <v>23003.29538721453</v>
      </c>
      <c r="K25" s="188">
        <f t="shared" si="5"/>
        <v>2.2514725836561151</v>
      </c>
      <c r="L25" s="470">
        <v>21999.080411639461</v>
      </c>
      <c r="M25" s="181">
        <f t="shared" si="1"/>
        <v>2.1531839494606499</v>
      </c>
      <c r="O25" s="426" t="s">
        <v>21</v>
      </c>
      <c r="P25" s="113">
        <v>10301</v>
      </c>
      <c r="Q25" s="710">
        <v>23680.09343277524</v>
      </c>
      <c r="R25" s="188">
        <f t="shared" si="6"/>
        <v>2.2988150114333794</v>
      </c>
      <c r="S25" s="710">
        <v>22363.854356819054</v>
      </c>
      <c r="T25" s="181">
        <f t="shared" si="2"/>
        <v>2.1710372154954913</v>
      </c>
      <c r="V25" s="426" t="s">
        <v>21</v>
      </c>
      <c r="W25" s="113">
        <v>10186</v>
      </c>
      <c r="X25" s="753">
        <v>24263.299071858124</v>
      </c>
      <c r="Y25" s="188">
        <f t="shared" si="7"/>
        <v>2.3820242560237701</v>
      </c>
      <c r="Z25" s="753">
        <v>22672.977000677183</v>
      </c>
      <c r="AA25" s="181">
        <f t="shared" si="3"/>
        <v>2.2258960338383256</v>
      </c>
    </row>
    <row r="26" spans="1:27">
      <c r="A26" s="187" t="s">
        <v>22</v>
      </c>
      <c r="B26" s="115">
        <v>17642</v>
      </c>
      <c r="C26" s="470">
        <v>48815.5</v>
      </c>
      <c r="D26" s="189">
        <f t="shared" si="4"/>
        <v>2.7670048747307563</v>
      </c>
      <c r="E26" s="470">
        <v>57456.7</v>
      </c>
      <c r="F26" s="189">
        <f t="shared" si="0"/>
        <v>3.256813286475456</v>
      </c>
      <c r="H26" s="426" t="s">
        <v>22</v>
      </c>
      <c r="I26" s="116">
        <v>18192</v>
      </c>
      <c r="J26" s="470">
        <v>47398.321945436233</v>
      </c>
      <c r="K26" s="189">
        <f t="shared" si="5"/>
        <v>2.605448655751772</v>
      </c>
      <c r="L26" s="470">
        <v>57379.00795904149</v>
      </c>
      <c r="M26" s="189">
        <f t="shared" si="1"/>
        <v>3.1540791534213661</v>
      </c>
      <c r="O26" s="426" t="s">
        <v>22</v>
      </c>
      <c r="P26" s="116">
        <v>18279</v>
      </c>
      <c r="Q26" s="710">
        <v>31276.363566746884</v>
      </c>
      <c r="R26" s="181">
        <f t="shared" si="6"/>
        <v>1.7110544103477698</v>
      </c>
      <c r="S26" s="710">
        <v>53350.70951259818</v>
      </c>
      <c r="T26" s="181">
        <f t="shared" si="2"/>
        <v>2.9186886324524415</v>
      </c>
      <c r="V26" s="426" t="s">
        <v>22</v>
      </c>
      <c r="W26" s="116">
        <v>18099</v>
      </c>
      <c r="X26" s="753">
        <v>32178.288904304194</v>
      </c>
      <c r="Y26" s="181">
        <f>X26/W26</f>
        <v>1.7779042435661747</v>
      </c>
      <c r="Z26" s="753">
        <v>53949.137494460476</v>
      </c>
      <c r="AA26" s="181">
        <f t="shared" si="3"/>
        <v>2.9807800151644002</v>
      </c>
    </row>
    <row r="27" spans="1:27">
      <c r="A27" s="191" t="s">
        <v>23</v>
      </c>
      <c r="B27" s="183"/>
      <c r="C27" s="478"/>
      <c r="D27" s="185"/>
      <c r="E27" s="478"/>
      <c r="F27" s="186"/>
      <c r="H27" s="427" t="s">
        <v>23</v>
      </c>
      <c r="I27" s="476"/>
      <c r="J27" s="478"/>
      <c r="K27" s="461"/>
      <c r="L27" s="478"/>
      <c r="M27" s="186"/>
      <c r="O27" s="427" t="s">
        <v>23</v>
      </c>
      <c r="P27" s="476"/>
      <c r="Q27" s="184"/>
      <c r="R27" s="709"/>
      <c r="S27" s="184"/>
      <c r="T27" s="186"/>
      <c r="V27" s="427" t="s">
        <v>23</v>
      </c>
      <c r="W27" s="476"/>
      <c r="X27" s="184"/>
      <c r="Y27" s="752"/>
      <c r="Z27" s="164"/>
      <c r="AA27" s="186"/>
    </row>
    <row r="28" spans="1:27">
      <c r="A28" s="192" t="s">
        <v>24</v>
      </c>
      <c r="B28" s="113">
        <v>13389</v>
      </c>
      <c r="C28" s="470">
        <v>22968</v>
      </c>
      <c r="D28" s="181">
        <f t="shared" ref="D28:D37" si="8">C28/B28</f>
        <v>1.7154380461572933</v>
      </c>
      <c r="E28" s="470">
        <v>33209.9</v>
      </c>
      <c r="F28" s="181">
        <f t="shared" si="0"/>
        <v>2.4803868847561432</v>
      </c>
      <c r="H28" s="192" t="s">
        <v>24</v>
      </c>
      <c r="I28" s="113">
        <v>13661</v>
      </c>
      <c r="J28" s="470">
        <v>24197.936734028684</v>
      </c>
      <c r="K28" s="181">
        <f t="shared" ref="K28:K37" si="9">J28/I28</f>
        <v>1.7713151843956287</v>
      </c>
      <c r="L28" s="470">
        <v>34884.65126243305</v>
      </c>
      <c r="M28" s="181">
        <f t="shared" ref="M28:M37" si="10">L28/I28</f>
        <v>2.5535942656052302</v>
      </c>
      <c r="O28" s="192" t="s">
        <v>24</v>
      </c>
      <c r="P28" s="116">
        <v>13762</v>
      </c>
      <c r="Q28" s="710">
        <v>24890.400721500722</v>
      </c>
      <c r="R28" s="181">
        <f t="shared" ref="R28:R37" si="11">Q28/P28</f>
        <v>1.8086325186383319</v>
      </c>
      <c r="S28" s="710">
        <v>37406.355686922623</v>
      </c>
      <c r="T28" s="181">
        <f t="shared" ref="T28:T37" si="12">S28/P28</f>
        <v>2.7180900804332673</v>
      </c>
      <c r="V28" s="192" t="s">
        <v>24</v>
      </c>
      <c r="W28" s="116">
        <v>13646</v>
      </c>
      <c r="X28" s="753">
        <v>25133.711248236952</v>
      </c>
      <c r="Y28" s="181">
        <f t="shared" ref="Y28:Y37" si="13">X28/W28</f>
        <v>1.8418372598737325</v>
      </c>
      <c r="Z28" s="753">
        <v>37602.003295469134</v>
      </c>
      <c r="AA28" s="181">
        <f t="shared" ref="AA28:AA37" si="14">Z28/W28</f>
        <v>2.7555329983489032</v>
      </c>
    </row>
    <row r="29" spans="1:27">
      <c r="A29" s="192" t="s">
        <v>25</v>
      </c>
      <c r="B29" s="113">
        <v>12914</v>
      </c>
      <c r="C29" s="470">
        <v>27618.799999999999</v>
      </c>
      <c r="D29" s="188">
        <f t="shared" si="8"/>
        <v>2.1386712095400342</v>
      </c>
      <c r="E29" s="470">
        <v>29084.5</v>
      </c>
      <c r="F29" s="181">
        <f t="shared" si="0"/>
        <v>2.2521681895617158</v>
      </c>
      <c r="H29" s="192" t="s">
        <v>25</v>
      </c>
      <c r="I29" s="113">
        <v>13095</v>
      </c>
      <c r="J29" s="470">
        <v>27822.591035992609</v>
      </c>
      <c r="K29" s="188">
        <f t="shared" si="9"/>
        <v>2.1246728549822533</v>
      </c>
      <c r="L29" s="470">
        <v>28749.20989872915</v>
      </c>
      <c r="M29" s="181">
        <f t="shared" si="10"/>
        <v>2.1954341274325428</v>
      </c>
      <c r="O29" s="192" t="s">
        <v>25</v>
      </c>
      <c r="P29" s="113">
        <v>13203</v>
      </c>
      <c r="Q29" s="710">
        <v>27992.31070919698</v>
      </c>
      <c r="R29" s="188">
        <f t="shared" si="11"/>
        <v>2.1201477474208117</v>
      </c>
      <c r="S29" s="710">
        <v>28743.002623727312</v>
      </c>
      <c r="T29" s="181">
        <f t="shared" si="12"/>
        <v>2.1770054248070374</v>
      </c>
      <c r="V29" s="192" t="s">
        <v>25</v>
      </c>
      <c r="W29" s="113">
        <v>13258</v>
      </c>
      <c r="X29" s="753">
        <v>28755.855049246107</v>
      </c>
      <c r="Y29" s="188">
        <f t="shared" si="13"/>
        <v>2.1689436603745742</v>
      </c>
      <c r="Z29" s="753">
        <v>29352.575386666667</v>
      </c>
      <c r="AA29" s="181">
        <f t="shared" si="14"/>
        <v>2.2139519827022678</v>
      </c>
    </row>
    <row r="30" spans="1:27">
      <c r="A30" s="192" t="s">
        <v>26</v>
      </c>
      <c r="B30" s="113">
        <v>12377</v>
      </c>
      <c r="C30" s="470">
        <v>28093.4</v>
      </c>
      <c r="D30" s="188">
        <f t="shared" si="8"/>
        <v>2.2698068998949665</v>
      </c>
      <c r="E30" s="470">
        <v>28431.7</v>
      </c>
      <c r="F30" s="181">
        <f t="shared" si="0"/>
        <v>2.2971398561848591</v>
      </c>
      <c r="H30" s="192" t="s">
        <v>26</v>
      </c>
      <c r="I30" s="113">
        <v>12700</v>
      </c>
      <c r="J30" s="470">
        <v>28242.535547278807</v>
      </c>
      <c r="K30" s="188">
        <f t="shared" si="9"/>
        <v>2.2238216966361266</v>
      </c>
      <c r="L30" s="470">
        <v>30898.682907003982</v>
      </c>
      <c r="M30" s="181">
        <f t="shared" si="10"/>
        <v>2.4329671580318095</v>
      </c>
      <c r="O30" s="192" t="s">
        <v>26</v>
      </c>
      <c r="P30" s="113">
        <v>12803</v>
      </c>
      <c r="Q30" s="710">
        <v>28958.913938763377</v>
      </c>
      <c r="R30" s="188">
        <f t="shared" si="11"/>
        <v>2.2618850221638191</v>
      </c>
      <c r="S30" s="710">
        <v>31945.257885709707</v>
      </c>
      <c r="T30" s="181">
        <f t="shared" si="12"/>
        <v>2.4951384742411706</v>
      </c>
      <c r="V30" s="192" t="s">
        <v>26</v>
      </c>
      <c r="W30" s="113">
        <v>12693</v>
      </c>
      <c r="X30" s="753">
        <v>28998.39334643917</v>
      </c>
      <c r="Y30" s="188">
        <f t="shared" si="13"/>
        <v>2.2845972856250825</v>
      </c>
      <c r="Z30" s="753">
        <v>32765.7870447682</v>
      </c>
      <c r="AA30" s="181">
        <f t="shared" si="14"/>
        <v>2.5814060541060586</v>
      </c>
    </row>
    <row r="31" spans="1:27">
      <c r="A31" s="192" t="s">
        <v>27</v>
      </c>
      <c r="B31" s="113">
        <v>11192</v>
      </c>
      <c r="C31" s="470">
        <v>21878.400000000001</v>
      </c>
      <c r="D31" s="181">
        <f t="shared" si="8"/>
        <v>1.9548248749106505</v>
      </c>
      <c r="E31" s="470">
        <v>26361.1</v>
      </c>
      <c r="F31" s="181">
        <f t="shared" si="0"/>
        <v>2.3553520371694066</v>
      </c>
      <c r="H31" s="192" t="s">
        <v>27</v>
      </c>
      <c r="I31" s="113">
        <v>11550</v>
      </c>
      <c r="J31" s="470">
        <v>22522.764701404336</v>
      </c>
      <c r="K31" s="181">
        <f t="shared" si="9"/>
        <v>1.9500229178705053</v>
      </c>
      <c r="L31" s="470">
        <v>26601.816975669448</v>
      </c>
      <c r="M31" s="181">
        <f t="shared" si="10"/>
        <v>2.3031876169410777</v>
      </c>
      <c r="O31" s="192" t="s">
        <v>27</v>
      </c>
      <c r="P31" s="113">
        <v>11559</v>
      </c>
      <c r="Q31" s="710">
        <v>23376.119187631382</v>
      </c>
      <c r="R31" s="188">
        <f t="shared" si="11"/>
        <v>2.0223305811602548</v>
      </c>
      <c r="S31" s="710">
        <v>26832.976977997081</v>
      </c>
      <c r="T31" s="181">
        <f t="shared" si="12"/>
        <v>2.3213925926115651</v>
      </c>
      <c r="V31" s="192" t="s">
        <v>27</v>
      </c>
      <c r="W31" s="113">
        <v>11434</v>
      </c>
      <c r="X31" s="753">
        <v>23540.764088518892</v>
      </c>
      <c r="Y31" s="188">
        <f t="shared" si="13"/>
        <v>2.0588389092635029</v>
      </c>
      <c r="Z31" s="753">
        <v>27549.203235831759</v>
      </c>
      <c r="AA31" s="181">
        <f t="shared" si="14"/>
        <v>2.4094108129991043</v>
      </c>
    </row>
    <row r="32" spans="1:27">
      <c r="A32" s="192" t="s">
        <v>28</v>
      </c>
      <c r="B32" s="113">
        <v>10922</v>
      </c>
      <c r="C32" s="470">
        <v>25994.3</v>
      </c>
      <c r="D32" s="188">
        <f t="shared" si="8"/>
        <v>2.3799945065006409</v>
      </c>
      <c r="E32" s="470">
        <v>24535.3</v>
      </c>
      <c r="F32" s="181">
        <f t="shared" si="0"/>
        <v>2.2464109137520598</v>
      </c>
      <c r="H32" s="192" t="s">
        <v>28</v>
      </c>
      <c r="I32" s="116">
        <v>11142</v>
      </c>
      <c r="J32" s="470">
        <v>26634.953978700338</v>
      </c>
      <c r="K32" s="188">
        <f t="shared" si="9"/>
        <v>2.3905002673398257</v>
      </c>
      <c r="L32" s="470">
        <v>23689.013382012577</v>
      </c>
      <c r="M32" s="181">
        <f t="shared" si="10"/>
        <v>2.1261006445891741</v>
      </c>
      <c r="O32" s="192" t="s">
        <v>28</v>
      </c>
      <c r="P32" s="116">
        <v>11331</v>
      </c>
      <c r="Q32" s="710">
        <v>26933.900340454773</v>
      </c>
      <c r="R32" s="188">
        <f t="shared" si="11"/>
        <v>2.3770100026877392</v>
      </c>
      <c r="S32" s="710">
        <v>23654.897724730963</v>
      </c>
      <c r="T32" s="181">
        <f t="shared" si="12"/>
        <v>2.0876266635540519</v>
      </c>
      <c r="V32" s="192" t="s">
        <v>28</v>
      </c>
      <c r="W32" s="116">
        <v>11272</v>
      </c>
      <c r="X32" s="753">
        <v>27024.919784803737</v>
      </c>
      <c r="Y32" s="188">
        <f t="shared" si="13"/>
        <v>2.3975265955290754</v>
      </c>
      <c r="Z32" s="753">
        <v>23822.182641459141</v>
      </c>
      <c r="AA32" s="181">
        <f t="shared" si="14"/>
        <v>2.1133944855801228</v>
      </c>
    </row>
    <row r="33" spans="1:27">
      <c r="A33" s="192" t="s">
        <v>29</v>
      </c>
      <c r="B33" s="113">
        <v>9908</v>
      </c>
      <c r="C33" s="470">
        <v>33716.6</v>
      </c>
      <c r="D33" s="189">
        <f t="shared" si="8"/>
        <v>3.4029672991522002</v>
      </c>
      <c r="E33" s="470">
        <v>41542.1</v>
      </c>
      <c r="F33" s="189">
        <f t="shared" si="0"/>
        <v>4.1927836092046826</v>
      </c>
      <c r="H33" s="192" t="s">
        <v>29</v>
      </c>
      <c r="I33" s="113">
        <v>9978</v>
      </c>
      <c r="J33" s="470">
        <v>34503.458728795042</v>
      </c>
      <c r="K33" s="189">
        <f t="shared" si="9"/>
        <v>3.4579533702941512</v>
      </c>
      <c r="L33" s="470">
        <v>41677.399683319432</v>
      </c>
      <c r="M33" s="189">
        <f t="shared" si="10"/>
        <v>4.1769292125996627</v>
      </c>
      <c r="O33" s="192" t="s">
        <v>29</v>
      </c>
      <c r="P33" s="113">
        <v>10034</v>
      </c>
      <c r="Q33" s="710">
        <v>34558.63222840603</v>
      </c>
      <c r="R33" s="189">
        <f t="shared" si="11"/>
        <v>3.4441531022928076</v>
      </c>
      <c r="S33" s="710">
        <v>42180.022330729167</v>
      </c>
      <c r="T33" s="189">
        <f t="shared" si="12"/>
        <v>4.2037096203636803</v>
      </c>
      <c r="V33" s="192" t="s">
        <v>29</v>
      </c>
      <c r="W33" s="113">
        <v>10088</v>
      </c>
      <c r="X33" s="753">
        <v>34819.225949656124</v>
      </c>
      <c r="Y33" s="189">
        <f t="shared" si="13"/>
        <v>3.4515489640816934</v>
      </c>
      <c r="Z33" s="753">
        <v>42083.978991860895</v>
      </c>
      <c r="AA33" s="189">
        <f t="shared" si="14"/>
        <v>4.1716870531186458</v>
      </c>
    </row>
    <row r="34" spans="1:27">
      <c r="A34" s="192" t="s">
        <v>30</v>
      </c>
      <c r="B34" s="113">
        <v>14632</v>
      </c>
      <c r="C34" s="470">
        <v>27508.9</v>
      </c>
      <c r="D34" s="181">
        <f t="shared" si="8"/>
        <v>1.8800505740841991</v>
      </c>
      <c r="E34" s="470">
        <v>25793.8</v>
      </c>
      <c r="F34" s="190">
        <f t="shared" si="0"/>
        <v>1.7628348824494258</v>
      </c>
      <c r="H34" s="192" t="s">
        <v>30</v>
      </c>
      <c r="I34" s="113">
        <v>14909</v>
      </c>
      <c r="J34" s="470">
        <v>27805.85714082214</v>
      </c>
      <c r="K34" s="181">
        <f t="shared" si="9"/>
        <v>1.8650383755330431</v>
      </c>
      <c r="L34" s="470">
        <v>26180.350197963155</v>
      </c>
      <c r="M34" s="190">
        <f t="shared" si="10"/>
        <v>1.7560098060207361</v>
      </c>
      <c r="O34" s="192" t="s">
        <v>30</v>
      </c>
      <c r="P34" s="113">
        <v>14971</v>
      </c>
      <c r="Q34" s="710">
        <v>27874.255694276093</v>
      </c>
      <c r="R34" s="181">
        <f t="shared" si="11"/>
        <v>1.8618833541030053</v>
      </c>
      <c r="S34" s="710">
        <v>26023.602030069422</v>
      </c>
      <c r="T34" s="190">
        <f t="shared" si="12"/>
        <v>1.7382674524126258</v>
      </c>
      <c r="V34" s="192" t="s">
        <v>30</v>
      </c>
      <c r="W34" s="113">
        <v>14822</v>
      </c>
      <c r="X34" s="753">
        <v>27713.617761178863</v>
      </c>
      <c r="Y34" s="181">
        <f t="shared" si="13"/>
        <v>1.8697623641329688</v>
      </c>
      <c r="Z34" s="753">
        <v>26230.254843569281</v>
      </c>
      <c r="AA34" s="190">
        <f t="shared" si="14"/>
        <v>1.7696839052468818</v>
      </c>
    </row>
    <row r="35" spans="1:27">
      <c r="A35" s="192" t="s">
        <v>31</v>
      </c>
      <c r="B35" s="113">
        <v>10851</v>
      </c>
      <c r="C35" s="470">
        <v>19176.5</v>
      </c>
      <c r="D35" s="181">
        <f t="shared" si="8"/>
        <v>1.7672564740576906</v>
      </c>
      <c r="E35" s="470">
        <v>25190.400000000001</v>
      </c>
      <c r="F35" s="181">
        <f t="shared" si="0"/>
        <v>2.3214818910699475</v>
      </c>
      <c r="H35" s="192" t="s">
        <v>31</v>
      </c>
      <c r="I35" s="113">
        <v>11021</v>
      </c>
      <c r="J35" s="470">
        <v>19786.991548844271</v>
      </c>
      <c r="K35" s="181">
        <f t="shared" si="9"/>
        <v>1.7953898510883106</v>
      </c>
      <c r="L35" s="470">
        <v>25571.850374821173</v>
      </c>
      <c r="M35" s="181">
        <f t="shared" si="10"/>
        <v>2.3202840372762159</v>
      </c>
      <c r="O35" s="192" t="s">
        <v>31</v>
      </c>
      <c r="P35" s="116">
        <v>11130</v>
      </c>
      <c r="Q35" s="710">
        <v>19984.41129300524</v>
      </c>
      <c r="R35" s="181">
        <f t="shared" si="11"/>
        <v>1.7955445905665086</v>
      </c>
      <c r="S35" s="710">
        <v>25619.5450233105</v>
      </c>
      <c r="T35" s="181">
        <f t="shared" si="12"/>
        <v>2.3018459140440699</v>
      </c>
      <c r="V35" s="192" t="s">
        <v>31</v>
      </c>
      <c r="W35" s="116">
        <v>11035</v>
      </c>
      <c r="X35" s="753">
        <v>20074.50022231834</v>
      </c>
      <c r="Y35" s="181">
        <f t="shared" si="13"/>
        <v>1.8191663092268546</v>
      </c>
      <c r="Z35" s="753">
        <v>25659.590962210976</v>
      </c>
      <c r="AA35" s="181">
        <f t="shared" si="14"/>
        <v>2.3252914329144518</v>
      </c>
    </row>
    <row r="36" spans="1:27">
      <c r="A36" s="192" t="s">
        <v>32</v>
      </c>
      <c r="B36" s="113">
        <v>11234</v>
      </c>
      <c r="C36" s="470">
        <v>14897</v>
      </c>
      <c r="D36" s="190">
        <f t="shared" si="8"/>
        <v>1.3260637350899056</v>
      </c>
      <c r="E36" s="470">
        <v>17835</v>
      </c>
      <c r="F36" s="190">
        <f t="shared" si="0"/>
        <v>1.5875912408759123</v>
      </c>
      <c r="H36" s="192" t="s">
        <v>32</v>
      </c>
      <c r="I36" s="113">
        <v>11516</v>
      </c>
      <c r="J36" s="470">
        <v>15300.507672904523</v>
      </c>
      <c r="K36" s="190">
        <f t="shared" si="9"/>
        <v>1.3286303988281107</v>
      </c>
      <c r="L36" s="470">
        <v>17900.684419468271</v>
      </c>
      <c r="M36" s="190">
        <f t="shared" si="10"/>
        <v>1.5544185845318055</v>
      </c>
      <c r="O36" s="192" t="s">
        <v>32</v>
      </c>
      <c r="P36" s="113">
        <v>11568</v>
      </c>
      <c r="Q36" s="710">
        <v>15510.632916231014</v>
      </c>
      <c r="R36" s="190">
        <f t="shared" si="11"/>
        <v>1.3408223475303436</v>
      </c>
      <c r="S36" s="710">
        <v>17806.50884132104</v>
      </c>
      <c r="T36" s="190">
        <f t="shared" si="12"/>
        <v>1.5392901833783748</v>
      </c>
      <c r="V36" s="192" t="s">
        <v>32</v>
      </c>
      <c r="W36" s="113">
        <v>11438</v>
      </c>
      <c r="X36" s="753">
        <v>15829.846484281257</v>
      </c>
      <c r="Y36" s="190">
        <f t="shared" si="13"/>
        <v>1.383969792295966</v>
      </c>
      <c r="Z36" s="753">
        <v>17737.510236812021</v>
      </c>
      <c r="AA36" s="190">
        <f t="shared" si="14"/>
        <v>1.5507527746819392</v>
      </c>
    </row>
    <row r="37" spans="1:27">
      <c r="A37" s="192" t="s">
        <v>33</v>
      </c>
      <c r="B37" s="113">
        <v>11658.9</v>
      </c>
      <c r="C37" s="470">
        <v>29797.4</v>
      </c>
      <c r="D37" s="189">
        <f t="shared" si="8"/>
        <v>2.5557642659256019</v>
      </c>
      <c r="E37" s="470">
        <v>47066.400000000001</v>
      </c>
      <c r="F37" s="189">
        <f t="shared" si="0"/>
        <v>4.0369503126366988</v>
      </c>
      <c r="H37" s="192" t="s">
        <v>33</v>
      </c>
      <c r="I37" s="116">
        <v>11745</v>
      </c>
      <c r="J37" s="470">
        <v>31404.05452010376</v>
      </c>
      <c r="K37" s="189">
        <f t="shared" si="9"/>
        <v>2.6738232882165822</v>
      </c>
      <c r="L37" s="470">
        <v>46911.919960387298</v>
      </c>
      <c r="M37" s="189">
        <f t="shared" si="10"/>
        <v>3.9942034874744401</v>
      </c>
      <c r="O37" s="192" t="s">
        <v>33</v>
      </c>
      <c r="P37" s="113">
        <v>11786</v>
      </c>
      <c r="Q37" s="710">
        <v>34539.950294669667</v>
      </c>
      <c r="R37" s="189">
        <f t="shared" si="11"/>
        <v>2.9305914046045873</v>
      </c>
      <c r="S37" s="710">
        <v>46770.027098526087</v>
      </c>
      <c r="T37" s="189">
        <f t="shared" si="12"/>
        <v>3.9682697351540885</v>
      </c>
      <c r="V37" s="192" t="s">
        <v>33</v>
      </c>
      <c r="W37" s="116">
        <v>11806</v>
      </c>
      <c r="X37" s="753">
        <v>35581.629188172046</v>
      </c>
      <c r="Y37" s="189">
        <f t="shared" si="13"/>
        <v>3.0138598329808612</v>
      </c>
      <c r="Z37" s="753">
        <v>47211.404200941703</v>
      </c>
      <c r="AA37" s="189">
        <f t="shared" si="14"/>
        <v>3.9989331018924026</v>
      </c>
    </row>
    <row r="38" spans="1:27">
      <c r="A38" s="193" t="s">
        <v>34</v>
      </c>
      <c r="B38" s="183"/>
      <c r="C38" s="478"/>
      <c r="D38" s="185"/>
      <c r="E38" s="478"/>
      <c r="F38" s="186"/>
      <c r="H38" s="428" t="s">
        <v>34</v>
      </c>
      <c r="I38" s="476"/>
      <c r="J38" s="478"/>
      <c r="K38" s="461"/>
      <c r="L38" s="478"/>
      <c r="M38" s="186"/>
      <c r="O38" s="428" t="s">
        <v>34</v>
      </c>
      <c r="P38" s="476"/>
      <c r="Q38" s="184"/>
      <c r="R38" s="709"/>
      <c r="S38" s="184"/>
      <c r="T38" s="186"/>
      <c r="V38" s="428" t="s">
        <v>34</v>
      </c>
      <c r="W38" s="476"/>
      <c r="X38" s="164"/>
      <c r="Y38" s="752"/>
      <c r="Z38" s="164"/>
      <c r="AA38" s="186"/>
    </row>
    <row r="39" spans="1:27">
      <c r="A39" s="194" t="s">
        <v>35</v>
      </c>
      <c r="B39" s="113">
        <v>9458</v>
      </c>
      <c r="C39" s="470">
        <v>21279.5</v>
      </c>
      <c r="D39" s="188">
        <f t="shared" ref="D39:D46" si="15">C39/B39</f>
        <v>2.2498942694015649</v>
      </c>
      <c r="E39" s="470">
        <v>22810.9</v>
      </c>
      <c r="F39" s="181">
        <f t="shared" si="0"/>
        <v>2.4118101078452105</v>
      </c>
      <c r="H39" s="194" t="s">
        <v>35</v>
      </c>
      <c r="I39" s="113">
        <v>9648</v>
      </c>
      <c r="J39" s="470">
        <v>20956.402553511078</v>
      </c>
      <c r="K39" s="188">
        <f t="shared" ref="K39:K46" si="16">J39/I39</f>
        <v>2.1720981087801698</v>
      </c>
      <c r="L39" s="470">
        <v>22790.984140777753</v>
      </c>
      <c r="M39" s="181">
        <f t="shared" ref="M39:M46" si="17">L39/I39</f>
        <v>2.362249599997694</v>
      </c>
      <c r="O39" s="194" t="s">
        <v>35</v>
      </c>
      <c r="P39" s="113">
        <v>9628</v>
      </c>
      <c r="Q39" s="710">
        <v>21892.171717171717</v>
      </c>
      <c r="R39" s="188">
        <f t="shared" ref="R39:R46" si="18">Q39/P39</f>
        <v>2.2738026295359073</v>
      </c>
      <c r="S39" s="710">
        <v>23070.816083749702</v>
      </c>
      <c r="T39" s="181">
        <f t="shared" ref="T39:T46" si="19">S39/P39</f>
        <v>2.3962210307176672</v>
      </c>
      <c r="V39" s="194" t="s">
        <v>35</v>
      </c>
      <c r="W39" s="116">
        <v>9513</v>
      </c>
      <c r="X39" s="753">
        <v>22832.288888888888</v>
      </c>
      <c r="Y39" s="188">
        <f t="shared" ref="Y39:Y46" si="20">X39/W39</f>
        <v>2.4001144632491211</v>
      </c>
      <c r="Z39" s="753">
        <v>23587.156698731353</v>
      </c>
      <c r="AA39" s="181">
        <f t="shared" ref="AA39:AA46" si="21">Z39/W39</f>
        <v>2.4794656468759961</v>
      </c>
    </row>
    <row r="40" spans="1:27">
      <c r="A40" s="194" t="s">
        <v>39</v>
      </c>
      <c r="B40" s="113">
        <v>8899</v>
      </c>
      <c r="C40" s="470">
        <v>10547.1</v>
      </c>
      <c r="D40" s="190">
        <f t="shared" si="15"/>
        <v>1.1852005843353186</v>
      </c>
      <c r="E40" s="470">
        <v>12456.1</v>
      </c>
      <c r="F40" s="190">
        <f t="shared" si="0"/>
        <v>1.3997190695583774</v>
      </c>
      <c r="H40" s="194" t="s">
        <v>39</v>
      </c>
      <c r="I40" s="116">
        <v>9082</v>
      </c>
      <c r="J40" s="470">
        <v>10793.538341890668</v>
      </c>
      <c r="K40" s="190">
        <f t="shared" si="16"/>
        <v>1.188453902432357</v>
      </c>
      <c r="L40" s="470">
        <v>13969.63601532567</v>
      </c>
      <c r="M40" s="190">
        <f t="shared" si="17"/>
        <v>1.5381673657042139</v>
      </c>
      <c r="O40" s="194" t="s">
        <v>39</v>
      </c>
      <c r="P40" s="116">
        <v>9114</v>
      </c>
      <c r="Q40" s="710">
        <v>11927.864985882743</v>
      </c>
      <c r="R40" s="190">
        <f t="shared" si="18"/>
        <v>1.3087409464431361</v>
      </c>
      <c r="S40" s="710">
        <v>12368.257891012032</v>
      </c>
      <c r="T40" s="190">
        <f t="shared" si="19"/>
        <v>1.3570614319741092</v>
      </c>
      <c r="V40" s="194" t="s">
        <v>39</v>
      </c>
      <c r="W40" s="116">
        <v>9074</v>
      </c>
      <c r="X40" s="753">
        <v>11651.595006897231</v>
      </c>
      <c r="Y40" s="190">
        <f t="shared" si="20"/>
        <v>1.2840638094442618</v>
      </c>
      <c r="Z40" s="753">
        <v>11691.946541950114</v>
      </c>
      <c r="AA40" s="190">
        <f t="shared" si="21"/>
        <v>1.2885107496087849</v>
      </c>
    </row>
    <row r="41" spans="1:27">
      <c r="A41" s="173" t="s">
        <v>107</v>
      </c>
      <c r="B41" s="113">
        <v>10210</v>
      </c>
      <c r="C41" s="470">
        <v>16446.7</v>
      </c>
      <c r="D41" s="181">
        <f t="shared" si="15"/>
        <v>1.6108423114593537</v>
      </c>
      <c r="E41" s="470">
        <v>18876.900000000001</v>
      </c>
      <c r="F41" s="190">
        <f t="shared" si="0"/>
        <v>1.8488638589618023</v>
      </c>
      <c r="H41" s="173" t="s">
        <v>107</v>
      </c>
      <c r="I41" s="116">
        <v>10422</v>
      </c>
      <c r="J41" s="470">
        <v>17123.361299850789</v>
      </c>
      <c r="K41" s="181">
        <f t="shared" si="16"/>
        <v>1.6430014680340423</v>
      </c>
      <c r="L41" s="470">
        <v>19284.882326820421</v>
      </c>
      <c r="M41" s="190">
        <f t="shared" si="17"/>
        <v>1.8504012979102304</v>
      </c>
      <c r="O41" s="173" t="s">
        <v>107</v>
      </c>
      <c r="P41" s="116">
        <v>10442</v>
      </c>
      <c r="Q41" s="710">
        <v>18887.706168124416</v>
      </c>
      <c r="R41" s="181">
        <f t="shared" si="18"/>
        <v>1.8088207401000207</v>
      </c>
      <c r="S41" s="710">
        <v>20066.928771386498</v>
      </c>
      <c r="T41" s="190">
        <f t="shared" si="19"/>
        <v>1.9217514624963128</v>
      </c>
      <c r="V41" s="173" t="s">
        <v>107</v>
      </c>
      <c r="W41" s="116">
        <v>10273</v>
      </c>
      <c r="X41" s="753">
        <v>19354.214005843834</v>
      </c>
      <c r="Y41" s="181">
        <f t="shared" si="20"/>
        <v>1.8839885141481392</v>
      </c>
      <c r="Z41" s="753">
        <v>20442.636655670751</v>
      </c>
      <c r="AA41" s="190">
        <f t="shared" si="21"/>
        <v>1.9899383486489586</v>
      </c>
    </row>
    <row r="42" spans="1:27">
      <c r="A42" s="194" t="s">
        <v>43</v>
      </c>
      <c r="B42" s="113">
        <v>10685</v>
      </c>
      <c r="C42" s="470">
        <v>23389</v>
      </c>
      <c r="D42" s="188">
        <f t="shared" si="15"/>
        <v>2.1889564810481983</v>
      </c>
      <c r="E42" s="470">
        <v>27080.799999999999</v>
      </c>
      <c r="F42" s="181">
        <f t="shared" si="0"/>
        <v>2.5344688816097332</v>
      </c>
      <c r="H42" s="194" t="s">
        <v>43</v>
      </c>
      <c r="I42" s="113">
        <v>10913</v>
      </c>
      <c r="J42" s="470">
        <v>24500.715241596325</v>
      </c>
      <c r="K42" s="188">
        <f t="shared" si="16"/>
        <v>2.2450944049845436</v>
      </c>
      <c r="L42" s="470">
        <v>27980.181352379117</v>
      </c>
      <c r="M42" s="181">
        <f t="shared" si="17"/>
        <v>2.5639312152826093</v>
      </c>
      <c r="O42" s="194" t="s">
        <v>43</v>
      </c>
      <c r="P42" s="113">
        <v>10930</v>
      </c>
      <c r="Q42" s="710">
        <v>26312.822235388088</v>
      </c>
      <c r="R42" s="188">
        <f t="shared" si="18"/>
        <v>2.4073945320574648</v>
      </c>
      <c r="S42" s="710">
        <v>28564.159027419661</v>
      </c>
      <c r="T42" s="181">
        <f t="shared" si="19"/>
        <v>2.6133722806422379</v>
      </c>
      <c r="V42" s="194" t="s">
        <v>43</v>
      </c>
      <c r="W42" s="113">
        <v>10882</v>
      </c>
      <c r="X42" s="753">
        <v>27147.399340770105</v>
      </c>
      <c r="Y42" s="188">
        <f t="shared" si="20"/>
        <v>2.494706794777624</v>
      </c>
      <c r="Z42" s="753">
        <v>29317.562828495691</v>
      </c>
      <c r="AA42" s="181">
        <f t="shared" si="21"/>
        <v>2.6941336912787808</v>
      </c>
    </row>
    <row r="43" spans="1:27">
      <c r="A43" s="194" t="s">
        <v>45</v>
      </c>
      <c r="B43" s="113">
        <v>9741</v>
      </c>
      <c r="C43" s="470">
        <v>13022.2</v>
      </c>
      <c r="D43" s="190">
        <f t="shared" si="15"/>
        <v>1.3368442665024125</v>
      </c>
      <c r="E43" s="470">
        <v>11910.1</v>
      </c>
      <c r="F43" s="190">
        <f t="shared" si="0"/>
        <v>1.2226773431885845</v>
      </c>
      <c r="H43" s="194" t="s">
        <v>45</v>
      </c>
      <c r="I43" s="113">
        <v>9941</v>
      </c>
      <c r="J43" s="470">
        <v>13182.988095238095</v>
      </c>
      <c r="K43" s="190">
        <f t="shared" si="16"/>
        <v>1.3261229348393617</v>
      </c>
      <c r="L43" s="470">
        <v>12330.717143001926</v>
      </c>
      <c r="M43" s="190">
        <f t="shared" si="17"/>
        <v>1.2403900153909995</v>
      </c>
      <c r="O43" s="194" t="s">
        <v>45</v>
      </c>
      <c r="P43" s="113">
        <v>9963</v>
      </c>
      <c r="Q43" s="710">
        <v>14846.215912815471</v>
      </c>
      <c r="R43" s="190">
        <f t="shared" si="18"/>
        <v>1.4901350911186861</v>
      </c>
      <c r="S43" s="710">
        <v>12626.247945934439</v>
      </c>
      <c r="T43" s="190">
        <f t="shared" si="19"/>
        <v>1.2673138558601265</v>
      </c>
      <c r="V43" s="194" t="s">
        <v>45</v>
      </c>
      <c r="W43" s="113">
        <v>9854</v>
      </c>
      <c r="X43" s="753">
        <v>15793.701624668434</v>
      </c>
      <c r="Y43" s="181">
        <f t="shared" si="20"/>
        <v>1.6027706134228166</v>
      </c>
      <c r="Z43" s="753">
        <v>13512.700706083178</v>
      </c>
      <c r="AA43" s="190">
        <f t="shared" si="21"/>
        <v>1.3712909180112827</v>
      </c>
    </row>
    <row r="44" spans="1:27">
      <c r="A44" s="194" t="s">
        <v>46</v>
      </c>
      <c r="B44" s="113">
        <v>9858</v>
      </c>
      <c r="C44" s="470">
        <v>18618.8</v>
      </c>
      <c r="D44" s="181">
        <f t="shared" si="15"/>
        <v>1.8886995333739094</v>
      </c>
      <c r="E44" s="470">
        <v>23422.799999999999</v>
      </c>
      <c r="F44" s="181">
        <f t="shared" si="0"/>
        <v>2.3760194765672549</v>
      </c>
      <c r="H44" s="194" t="s">
        <v>46</v>
      </c>
      <c r="I44" s="113">
        <v>10002</v>
      </c>
      <c r="J44" s="470">
        <v>19020.439475252027</v>
      </c>
      <c r="K44" s="181">
        <f t="shared" si="16"/>
        <v>1.9016636148022423</v>
      </c>
      <c r="L44" s="470">
        <v>24158.600587421384</v>
      </c>
      <c r="M44" s="181">
        <f t="shared" si="17"/>
        <v>2.4153769833454692</v>
      </c>
      <c r="O44" s="194" t="s">
        <v>46</v>
      </c>
      <c r="P44" s="113">
        <v>9890</v>
      </c>
      <c r="Q44" s="710">
        <v>20744.6554673272</v>
      </c>
      <c r="R44" s="188">
        <f t="shared" si="18"/>
        <v>2.0975384699016382</v>
      </c>
      <c r="S44" s="710">
        <v>24189.496421108939</v>
      </c>
      <c r="T44" s="181">
        <f t="shared" si="19"/>
        <v>2.4458540365125319</v>
      </c>
      <c r="V44" s="194" t="s">
        <v>46</v>
      </c>
      <c r="W44" s="113">
        <v>9757</v>
      </c>
      <c r="X44" s="753">
        <v>22055.382025579471</v>
      </c>
      <c r="Y44" s="188">
        <f t="shared" si="20"/>
        <v>2.2604675643721914</v>
      </c>
      <c r="Z44" s="753">
        <v>24633.553189574301</v>
      </c>
      <c r="AA44" s="181">
        <f t="shared" si="21"/>
        <v>2.5247056666572001</v>
      </c>
    </row>
    <row r="45" spans="1:27">
      <c r="A45" s="194" t="s">
        <v>47</v>
      </c>
      <c r="B45" s="113">
        <v>10232</v>
      </c>
      <c r="C45" s="470">
        <v>22101.5</v>
      </c>
      <c r="D45" s="188">
        <f t="shared" si="15"/>
        <v>2.1600371383893666</v>
      </c>
      <c r="E45" s="470">
        <v>24166.5</v>
      </c>
      <c r="F45" s="181">
        <f t="shared" si="0"/>
        <v>2.3618549648162626</v>
      </c>
      <c r="H45" s="194" t="s">
        <v>47</v>
      </c>
      <c r="I45" s="113">
        <v>10428</v>
      </c>
      <c r="J45" s="470">
        <v>21736.867856135719</v>
      </c>
      <c r="K45" s="188">
        <f t="shared" si="16"/>
        <v>2.0844714092957153</v>
      </c>
      <c r="L45" s="470">
        <v>24507.344062848671</v>
      </c>
      <c r="M45" s="181">
        <f t="shared" si="17"/>
        <v>2.3501480689344718</v>
      </c>
      <c r="O45" s="194" t="s">
        <v>47</v>
      </c>
      <c r="P45" s="113">
        <v>10421</v>
      </c>
      <c r="Q45" s="710">
        <v>23660.167471737761</v>
      </c>
      <c r="R45" s="188">
        <f t="shared" si="18"/>
        <v>2.2704315777504807</v>
      </c>
      <c r="S45" s="710">
        <v>25025.557138262189</v>
      </c>
      <c r="T45" s="181">
        <f t="shared" si="19"/>
        <v>2.4014544802094031</v>
      </c>
      <c r="V45" s="194" t="s">
        <v>47</v>
      </c>
      <c r="W45" s="113">
        <v>10280</v>
      </c>
      <c r="X45" s="753">
        <v>23290.2294459185</v>
      </c>
      <c r="Y45" s="188">
        <f t="shared" si="20"/>
        <v>2.2655865219765077</v>
      </c>
      <c r="Z45" s="753">
        <v>25274.034173049124</v>
      </c>
      <c r="AA45" s="181">
        <f t="shared" si="21"/>
        <v>2.4585636355106151</v>
      </c>
    </row>
    <row r="46" spans="1:27">
      <c r="A46" s="173" t="s">
        <v>108</v>
      </c>
      <c r="B46" s="113">
        <v>10711</v>
      </c>
      <c r="C46" s="470">
        <v>26716.6</v>
      </c>
      <c r="D46" s="188">
        <f t="shared" si="15"/>
        <v>2.494314256371954</v>
      </c>
      <c r="E46" s="470">
        <v>23152.400000000001</v>
      </c>
      <c r="F46" s="181">
        <f t="shared" si="0"/>
        <v>2.1615535430865465</v>
      </c>
      <c r="H46" s="173" t="s">
        <v>108</v>
      </c>
      <c r="I46" s="116">
        <v>10937</v>
      </c>
      <c r="J46" s="470">
        <v>29120.148387831945</v>
      </c>
      <c r="K46" s="188">
        <f t="shared" si="16"/>
        <v>2.6625352827861337</v>
      </c>
      <c r="L46" s="470">
        <v>20772.224281165811</v>
      </c>
      <c r="M46" s="190">
        <f t="shared" si="17"/>
        <v>1.8992616148089796</v>
      </c>
      <c r="O46" s="173" t="s">
        <v>108</v>
      </c>
      <c r="P46" s="116">
        <v>10964</v>
      </c>
      <c r="Q46" s="710">
        <v>29815.250996436669</v>
      </c>
      <c r="R46" s="188">
        <f t="shared" si="18"/>
        <v>2.7193771430533262</v>
      </c>
      <c r="S46" s="710">
        <v>21556.845743519782</v>
      </c>
      <c r="T46" s="190">
        <f t="shared" si="19"/>
        <v>1.9661479153155583</v>
      </c>
      <c r="V46" s="173" t="s">
        <v>108</v>
      </c>
      <c r="W46" s="116">
        <v>10821</v>
      </c>
      <c r="X46" s="753">
        <v>30216.094752558049</v>
      </c>
      <c r="Y46" s="188">
        <f t="shared" si="20"/>
        <v>2.7923569681691203</v>
      </c>
      <c r="Z46" s="753">
        <v>22304.992328759839</v>
      </c>
      <c r="AA46" s="181">
        <f t="shared" si="21"/>
        <v>2.0612690443359987</v>
      </c>
    </row>
    <row r="47" spans="1:27">
      <c r="A47" s="191" t="s">
        <v>92</v>
      </c>
      <c r="B47" s="195"/>
      <c r="C47" s="478"/>
      <c r="D47" s="185"/>
      <c r="E47" s="478"/>
      <c r="F47" s="186"/>
      <c r="H47" s="427" t="s">
        <v>92</v>
      </c>
      <c r="I47" s="429"/>
      <c r="J47" s="478"/>
      <c r="K47" s="461"/>
      <c r="L47" s="478"/>
      <c r="M47" s="186"/>
      <c r="O47" s="427" t="s">
        <v>92</v>
      </c>
      <c r="P47" s="429"/>
      <c r="Q47" s="184"/>
      <c r="R47" s="709"/>
      <c r="S47" s="184"/>
      <c r="T47" s="186"/>
      <c r="V47" s="427" t="s">
        <v>92</v>
      </c>
      <c r="W47" s="429"/>
      <c r="X47" s="164"/>
      <c r="Y47" s="752"/>
      <c r="Z47" s="164"/>
      <c r="AA47" s="186"/>
    </row>
    <row r="48" spans="1:27">
      <c r="A48" s="194" t="s">
        <v>36</v>
      </c>
      <c r="B48" s="113">
        <v>9562</v>
      </c>
      <c r="C48" s="470">
        <v>8611</v>
      </c>
      <c r="D48" s="196">
        <f t="shared" ref="D48:D54" si="22">C48/B48</f>
        <v>0.90054381928466853</v>
      </c>
      <c r="E48" s="470">
        <v>8568</v>
      </c>
      <c r="F48" s="197">
        <f t="shared" si="0"/>
        <v>0.89604685212298685</v>
      </c>
      <c r="H48" s="194" t="s">
        <v>36</v>
      </c>
      <c r="I48" s="113">
        <v>9742</v>
      </c>
      <c r="J48" s="470">
        <v>9054.7946553697711</v>
      </c>
      <c r="K48" s="196">
        <f t="shared" ref="K48:K54" si="23">J48/I48</f>
        <v>0.92945952118351172</v>
      </c>
      <c r="L48" s="470">
        <v>8750.3775085603684</v>
      </c>
      <c r="M48" s="197">
        <f t="shared" ref="M48:M54" si="24">L48/I48</f>
        <v>0.89821161040447217</v>
      </c>
      <c r="O48" s="194" t="s">
        <v>36</v>
      </c>
      <c r="P48" s="116">
        <v>9535</v>
      </c>
      <c r="Q48" s="710">
        <v>9296.8931384496809</v>
      </c>
      <c r="R48" s="196">
        <f t="shared" ref="R48:R54" si="25">Q48/P48</f>
        <v>0.9750281214944605</v>
      </c>
      <c r="S48" s="710">
        <v>8723.5918808727511</v>
      </c>
      <c r="T48" s="197">
        <f t="shared" ref="T48:T54" si="26">S48/P48</f>
        <v>0.91490213748009974</v>
      </c>
      <c r="V48" s="194" t="s">
        <v>36</v>
      </c>
      <c r="W48" s="116">
        <v>9530</v>
      </c>
      <c r="X48" s="753">
        <v>9061.1364773918322</v>
      </c>
      <c r="Y48" s="196">
        <f t="shared" ref="Y48:Y54" si="27">X48/W48</f>
        <v>0.95080130927511353</v>
      </c>
      <c r="Z48" s="753">
        <v>8844.337164701863</v>
      </c>
      <c r="AA48" s="197">
        <f t="shared" ref="AA48:AA54" si="28">Z48/W48</f>
        <v>0.92805216838424587</v>
      </c>
    </row>
    <row r="49" spans="1:27">
      <c r="A49" s="194" t="s">
        <v>37</v>
      </c>
      <c r="B49" s="113">
        <v>9246</v>
      </c>
      <c r="C49" s="470">
        <v>8677.6</v>
      </c>
      <c r="D49" s="197">
        <f t="shared" si="22"/>
        <v>0.93852476746701285</v>
      </c>
      <c r="E49" s="470">
        <v>7037.5</v>
      </c>
      <c r="F49" s="197">
        <f t="shared" si="0"/>
        <v>0.76113995241185373</v>
      </c>
      <c r="H49" s="194" t="s">
        <v>37</v>
      </c>
      <c r="I49" s="113">
        <v>9283</v>
      </c>
      <c r="J49" s="470">
        <v>8974.2131616595143</v>
      </c>
      <c r="K49" s="197">
        <f t="shared" si="23"/>
        <v>0.9667363095615118</v>
      </c>
      <c r="L49" s="470">
        <v>7037.5375375375379</v>
      </c>
      <c r="M49" s="197">
        <f t="shared" si="24"/>
        <v>0.75811025934908305</v>
      </c>
      <c r="O49" s="194" t="s">
        <v>37</v>
      </c>
      <c r="P49" s="113">
        <v>9280</v>
      </c>
      <c r="Q49" s="710">
        <v>8901.2820512820508</v>
      </c>
      <c r="R49" s="197">
        <f t="shared" si="25"/>
        <v>0.95918987621573826</v>
      </c>
      <c r="S49" s="710">
        <v>7037.5375375375379</v>
      </c>
      <c r="T49" s="197">
        <f t="shared" si="26"/>
        <v>0.7583553380967174</v>
      </c>
      <c r="V49" s="194" t="s">
        <v>37</v>
      </c>
      <c r="W49" s="113">
        <v>9302</v>
      </c>
      <c r="X49" s="753">
        <v>8685.0249287749284</v>
      </c>
      <c r="Y49" s="197">
        <f t="shared" si="27"/>
        <v>0.93367285839334857</v>
      </c>
      <c r="Z49" s="753">
        <v>7037.5375375375379</v>
      </c>
      <c r="AA49" s="197">
        <f t="shared" si="28"/>
        <v>0.75656176494705851</v>
      </c>
    </row>
    <row r="50" spans="1:27" ht="14.95" customHeight="1">
      <c r="A50" s="198" t="s">
        <v>38</v>
      </c>
      <c r="B50" s="116">
        <v>11169</v>
      </c>
      <c r="C50" s="470">
        <v>12933.7</v>
      </c>
      <c r="D50" s="199">
        <f t="shared" si="22"/>
        <v>1.1579998209329394</v>
      </c>
      <c r="E50" s="470">
        <v>12038.7</v>
      </c>
      <c r="F50" s="190">
        <f t="shared" si="0"/>
        <v>1.077867311308085</v>
      </c>
      <c r="H50" s="198" t="s">
        <v>38</v>
      </c>
      <c r="I50" s="113">
        <v>11547</v>
      </c>
      <c r="J50" s="470">
        <v>12642.463935969869</v>
      </c>
      <c r="K50" s="199">
        <f t="shared" si="23"/>
        <v>1.0948700039811092</v>
      </c>
      <c r="L50" s="470">
        <v>12269.162482674983</v>
      </c>
      <c r="M50" s="190">
        <f t="shared" si="24"/>
        <v>1.0625411347254683</v>
      </c>
      <c r="O50" s="198" t="s">
        <v>38</v>
      </c>
      <c r="P50" s="116">
        <v>11364</v>
      </c>
      <c r="Q50" s="710">
        <v>12714.308660583069</v>
      </c>
      <c r="R50" s="199">
        <f t="shared" si="25"/>
        <v>1.1188233597837969</v>
      </c>
      <c r="S50" s="710">
        <v>12569.452131621367</v>
      </c>
      <c r="T50" s="190">
        <f t="shared" si="26"/>
        <v>1.1060763931380999</v>
      </c>
      <c r="V50" s="198" t="s">
        <v>38</v>
      </c>
      <c r="W50" s="116">
        <v>11162</v>
      </c>
      <c r="X50" s="753">
        <v>13331.694792636261</v>
      </c>
      <c r="Y50" s="199">
        <f t="shared" si="27"/>
        <v>1.1943822605837897</v>
      </c>
      <c r="Z50" s="753">
        <v>12295.816982802226</v>
      </c>
      <c r="AA50" s="190">
        <f t="shared" si="28"/>
        <v>1.1015782998389381</v>
      </c>
    </row>
    <row r="51" spans="1:27" ht="14.95" customHeight="1">
      <c r="A51" s="198" t="s">
        <v>40</v>
      </c>
      <c r="B51" s="113">
        <v>9535</v>
      </c>
      <c r="C51" s="470">
        <v>20850.400000000001</v>
      </c>
      <c r="D51" s="200">
        <f t="shared" si="22"/>
        <v>2.1867226009438911</v>
      </c>
      <c r="E51" s="470">
        <v>13124.7</v>
      </c>
      <c r="F51" s="190">
        <f t="shared" si="0"/>
        <v>1.3764761405348716</v>
      </c>
      <c r="H51" s="198" t="s">
        <v>40</v>
      </c>
      <c r="I51" s="113">
        <v>9675</v>
      </c>
      <c r="J51" s="470">
        <v>21881.31426892422</v>
      </c>
      <c r="K51" s="200">
        <f>J51/I51</f>
        <v>2.2616345497596093</v>
      </c>
      <c r="L51" s="470">
        <v>14043.538067867772</v>
      </c>
      <c r="M51" s="190">
        <f t="shared" si="24"/>
        <v>1.4515284824669532</v>
      </c>
      <c r="O51" s="198" t="s">
        <v>40</v>
      </c>
      <c r="P51" s="116">
        <v>9628</v>
      </c>
      <c r="Q51" s="710">
        <v>22362.329696290413</v>
      </c>
      <c r="R51" s="200">
        <f t="shared" si="25"/>
        <v>2.3226349913056099</v>
      </c>
      <c r="S51" s="710">
        <v>14828.41246081081</v>
      </c>
      <c r="T51" s="190">
        <f t="shared" si="26"/>
        <v>1.5401342398017044</v>
      </c>
      <c r="V51" s="198" t="s">
        <v>40</v>
      </c>
      <c r="W51" s="116">
        <v>9523</v>
      </c>
      <c r="X51" s="753">
        <v>21940.134567206936</v>
      </c>
      <c r="Y51" s="200">
        <f t="shared" si="27"/>
        <v>2.3039099619034902</v>
      </c>
      <c r="Z51" s="753">
        <v>15119.758575875507</v>
      </c>
      <c r="AA51" s="190">
        <f t="shared" si="28"/>
        <v>1.5877096057834197</v>
      </c>
    </row>
    <row r="52" spans="1:27" ht="26.5" customHeight="1">
      <c r="A52" s="194" t="s">
        <v>135</v>
      </c>
      <c r="B52" s="113">
        <v>9464</v>
      </c>
      <c r="C52" s="470">
        <v>4148.1000000000004</v>
      </c>
      <c r="D52" s="201">
        <f t="shared" si="22"/>
        <v>0.43830304311073548</v>
      </c>
      <c r="E52" s="470">
        <v>7581.8</v>
      </c>
      <c r="F52" s="201">
        <f t="shared" si="0"/>
        <v>0.80112003381234154</v>
      </c>
      <c r="H52" s="194" t="s">
        <v>135</v>
      </c>
      <c r="I52" s="113">
        <v>9688</v>
      </c>
      <c r="J52" s="470">
        <v>6280.5112168560609</v>
      </c>
      <c r="K52" s="201">
        <f t="shared" si="23"/>
        <v>0.64827737581090639</v>
      </c>
      <c r="L52" s="470">
        <v>8386.6426774847878</v>
      </c>
      <c r="M52" s="201">
        <f t="shared" si="24"/>
        <v>0.86567327389397064</v>
      </c>
      <c r="O52" s="194" t="s">
        <v>135</v>
      </c>
      <c r="P52" s="113">
        <v>9675</v>
      </c>
      <c r="Q52" s="710">
        <v>8725.7702353336699</v>
      </c>
      <c r="R52" s="201">
        <f t="shared" si="25"/>
        <v>0.90188839641691676</v>
      </c>
      <c r="S52" s="710">
        <v>9569.9475108738625</v>
      </c>
      <c r="T52" s="201">
        <f t="shared" si="26"/>
        <v>0.98914186158902973</v>
      </c>
      <c r="V52" s="198" t="s">
        <v>135</v>
      </c>
      <c r="W52" s="116">
        <v>9550</v>
      </c>
      <c r="X52" s="753">
        <v>9276.5506774060304</v>
      </c>
      <c r="Y52" s="201">
        <f t="shared" si="27"/>
        <v>0.97136656307916547</v>
      </c>
      <c r="Z52" s="753">
        <v>10717.157360707364</v>
      </c>
      <c r="AA52" s="754">
        <f t="shared" si="28"/>
        <v>1.1222154304405616</v>
      </c>
    </row>
    <row r="53" spans="1:27">
      <c r="A53" s="194" t="s">
        <v>42</v>
      </c>
      <c r="B53" s="113">
        <v>10080</v>
      </c>
      <c r="C53" s="470">
        <v>5002.1000000000004</v>
      </c>
      <c r="D53" s="201">
        <f t="shared" si="22"/>
        <v>0.49624007936507941</v>
      </c>
      <c r="E53" s="470">
        <v>21103.5</v>
      </c>
      <c r="F53" s="181">
        <f t="shared" si="0"/>
        <v>2.0936011904761904</v>
      </c>
      <c r="H53" s="194" t="s">
        <v>42</v>
      </c>
      <c r="I53" s="113">
        <v>10038</v>
      </c>
      <c r="J53" s="470">
        <v>4499.8884234587249</v>
      </c>
      <c r="K53" s="201">
        <f t="shared" si="23"/>
        <v>0.44828535798552749</v>
      </c>
      <c r="L53" s="470">
        <v>13538.624819532908</v>
      </c>
      <c r="M53" s="190">
        <f t="shared" si="24"/>
        <v>1.3487372802881956</v>
      </c>
      <c r="O53" s="194" t="s">
        <v>42</v>
      </c>
      <c r="P53" s="116">
        <v>9973</v>
      </c>
      <c r="Q53" s="710">
        <v>4397.3898783666373</v>
      </c>
      <c r="R53" s="201">
        <f t="shared" si="25"/>
        <v>0.44092949747985932</v>
      </c>
      <c r="S53" s="710">
        <v>11198.362881642512</v>
      </c>
      <c r="T53" s="190">
        <f t="shared" si="26"/>
        <v>1.1228680318502469</v>
      </c>
      <c r="V53" s="194" t="s">
        <v>42</v>
      </c>
      <c r="W53" s="116">
        <v>10055</v>
      </c>
      <c r="X53" s="753">
        <v>5523.4342866282786</v>
      </c>
      <c r="Y53" s="201">
        <f t="shared" si="27"/>
        <v>0.54932215680042551</v>
      </c>
      <c r="Z53" s="753">
        <v>10188.715431211498</v>
      </c>
      <c r="AA53" s="190">
        <f t="shared" si="28"/>
        <v>1.0132984019106412</v>
      </c>
    </row>
    <row r="54" spans="1:27">
      <c r="A54" s="194" t="s">
        <v>44</v>
      </c>
      <c r="B54" s="113">
        <v>8997</v>
      </c>
      <c r="C54" s="470">
        <v>20709.599999999999</v>
      </c>
      <c r="D54" s="188">
        <f t="shared" si="22"/>
        <v>2.3018339446482159</v>
      </c>
      <c r="E54" s="470">
        <v>21827.9</v>
      </c>
      <c r="F54" s="181">
        <f t="shared" si="0"/>
        <v>2.4261309325330669</v>
      </c>
      <c r="H54" s="194" t="s">
        <v>44</v>
      </c>
      <c r="I54" s="113">
        <v>9201</v>
      </c>
      <c r="J54" s="470">
        <v>20675.296889701614</v>
      </c>
      <c r="K54" s="188">
        <f t="shared" si="23"/>
        <v>2.2470706325075116</v>
      </c>
      <c r="L54" s="470">
        <v>22245.43204935579</v>
      </c>
      <c r="M54" s="181">
        <f t="shared" si="24"/>
        <v>2.4177189489572646</v>
      </c>
      <c r="O54" s="194" t="s">
        <v>44</v>
      </c>
      <c r="P54" s="113">
        <v>9182</v>
      </c>
      <c r="Q54" s="710">
        <v>25812.904518205025</v>
      </c>
      <c r="R54" s="188">
        <f t="shared" si="25"/>
        <v>2.8112507643438276</v>
      </c>
      <c r="S54" s="710">
        <v>22850.035192374849</v>
      </c>
      <c r="T54" s="181">
        <f t="shared" si="26"/>
        <v>2.4885684156365553</v>
      </c>
      <c r="V54" s="194" t="s">
        <v>44</v>
      </c>
      <c r="W54" s="113">
        <v>9078</v>
      </c>
      <c r="X54" s="753">
        <v>27252.058723290225</v>
      </c>
      <c r="Y54" s="188">
        <f t="shared" si="27"/>
        <v>3.0019892843456955</v>
      </c>
      <c r="Z54" s="753">
        <v>23226.934162693185</v>
      </c>
      <c r="AA54" s="181">
        <f t="shared" si="28"/>
        <v>2.5585959641653653</v>
      </c>
    </row>
    <row r="55" spans="1:27">
      <c r="A55" s="193" t="s">
        <v>48</v>
      </c>
      <c r="B55" s="183"/>
      <c r="C55" s="478"/>
      <c r="D55" s="185"/>
      <c r="E55" s="478"/>
      <c r="F55" s="186"/>
      <c r="H55" s="428" t="s">
        <v>48</v>
      </c>
      <c r="I55" s="476"/>
      <c r="J55" s="478"/>
      <c r="K55" s="461"/>
      <c r="L55" s="478"/>
      <c r="M55" s="186"/>
      <c r="O55" s="428" t="s">
        <v>48</v>
      </c>
      <c r="P55" s="476"/>
      <c r="Q55" s="184"/>
      <c r="R55" s="709"/>
      <c r="S55" s="184"/>
      <c r="T55" s="186"/>
      <c r="V55" s="428" t="s">
        <v>48</v>
      </c>
      <c r="W55" s="476"/>
      <c r="X55" s="164"/>
      <c r="Y55" s="752"/>
      <c r="Z55" s="164"/>
      <c r="AA55" s="186"/>
    </row>
    <row r="56" spans="1:27">
      <c r="A56" s="202" t="s">
        <v>49</v>
      </c>
      <c r="B56" s="113">
        <v>9142</v>
      </c>
      <c r="C56" s="470">
        <v>16372.5</v>
      </c>
      <c r="D56" s="203">
        <f t="shared" ref="D56:D69" si="29">C56/B56</f>
        <v>1.7909100853204989</v>
      </c>
      <c r="E56" s="470">
        <v>19929.099999999999</v>
      </c>
      <c r="F56" s="181">
        <f t="shared" si="0"/>
        <v>2.1799496827827607</v>
      </c>
      <c r="H56" s="192" t="s">
        <v>49</v>
      </c>
      <c r="I56" s="113">
        <v>9320</v>
      </c>
      <c r="J56" s="470">
        <v>16983.372963066311</v>
      </c>
      <c r="K56" s="203">
        <f t="shared" ref="K56:K69" si="30">J56/I56</f>
        <v>1.8222503179255698</v>
      </c>
      <c r="L56" s="470">
        <v>21196.34369806094</v>
      </c>
      <c r="M56" s="181">
        <f t="shared" ref="M56:M69" si="31">L56/I56</f>
        <v>2.2742858045129766</v>
      </c>
      <c r="O56" s="192" t="s">
        <v>49</v>
      </c>
      <c r="P56" s="116">
        <v>9276</v>
      </c>
      <c r="Q56" s="710">
        <v>17403.707614042552</v>
      </c>
      <c r="R56" s="203">
        <f t="shared" ref="R56:R69" si="32">Q56/P56</f>
        <v>1.8762082378226124</v>
      </c>
      <c r="S56" s="710">
        <v>21939.824007704785</v>
      </c>
      <c r="T56" s="181">
        <f t="shared" ref="T56:T69" si="33">S56/P56</f>
        <v>2.3652246666348411</v>
      </c>
      <c r="V56" s="192" t="s">
        <v>49</v>
      </c>
      <c r="W56" s="116">
        <v>9169</v>
      </c>
      <c r="X56" s="753">
        <v>17690.496693046538</v>
      </c>
      <c r="Y56" s="203">
        <f t="shared" ref="Y56:Y69" si="34">X56/W56</f>
        <v>1.9293812512865676</v>
      </c>
      <c r="Z56" s="753">
        <v>22639.410836854244</v>
      </c>
      <c r="AA56" s="181">
        <f t="shared" ref="AA56:AA69" si="35">Z56/W56</f>
        <v>2.469125404826507</v>
      </c>
    </row>
    <row r="57" spans="1:27">
      <c r="A57" s="192" t="s">
        <v>50</v>
      </c>
      <c r="B57" s="113">
        <v>9535</v>
      </c>
      <c r="C57" s="470">
        <v>22308.400000000001</v>
      </c>
      <c r="D57" s="188">
        <f t="shared" si="29"/>
        <v>2.339632931305716</v>
      </c>
      <c r="E57" s="470">
        <v>25012.799999999999</v>
      </c>
      <c r="F57" s="181">
        <f t="shared" si="0"/>
        <v>2.6232616675406395</v>
      </c>
      <c r="H57" s="192" t="s">
        <v>50</v>
      </c>
      <c r="I57" s="113">
        <v>9791</v>
      </c>
      <c r="J57" s="470">
        <v>23098.105130545562</v>
      </c>
      <c r="K57" s="188">
        <f t="shared" si="30"/>
        <v>2.3591160382540663</v>
      </c>
      <c r="L57" s="470">
        <v>26432.055309786374</v>
      </c>
      <c r="M57" s="181">
        <f t="shared" si="31"/>
        <v>2.6996277509739937</v>
      </c>
      <c r="O57" s="192" t="s">
        <v>50</v>
      </c>
      <c r="P57" s="113">
        <v>9857</v>
      </c>
      <c r="Q57" s="710">
        <v>23451.479211871247</v>
      </c>
      <c r="R57" s="188">
        <f t="shared" si="32"/>
        <v>2.379170052944227</v>
      </c>
      <c r="S57" s="710">
        <v>27057.605242023317</v>
      </c>
      <c r="T57" s="181">
        <f t="shared" si="33"/>
        <v>2.7450142276578386</v>
      </c>
      <c r="V57" s="192" t="s">
        <v>50</v>
      </c>
      <c r="W57" s="113">
        <v>9723</v>
      </c>
      <c r="X57" s="753">
        <v>24306.25830210224</v>
      </c>
      <c r="Y57" s="188">
        <f t="shared" si="34"/>
        <v>2.4998722927185271</v>
      </c>
      <c r="Z57" s="753">
        <v>28332.288262833841</v>
      </c>
      <c r="AA57" s="181">
        <f t="shared" si="35"/>
        <v>2.9139451057115955</v>
      </c>
    </row>
    <row r="58" spans="1:27">
      <c r="A58" s="192" t="s">
        <v>51</v>
      </c>
      <c r="B58" s="113">
        <v>8659</v>
      </c>
      <c r="C58" s="470">
        <v>19797.900000000001</v>
      </c>
      <c r="D58" s="188">
        <f t="shared" si="29"/>
        <v>2.2863956576971938</v>
      </c>
      <c r="E58" s="470">
        <v>24899.5</v>
      </c>
      <c r="F58" s="181">
        <f t="shared" si="0"/>
        <v>2.8755629980367248</v>
      </c>
      <c r="H58" s="192" t="s">
        <v>51</v>
      </c>
      <c r="I58" s="113">
        <v>8864</v>
      </c>
      <c r="J58" s="470">
        <v>20629.39104245065</v>
      </c>
      <c r="K58" s="188">
        <f t="shared" si="30"/>
        <v>2.3273229966663638</v>
      </c>
      <c r="L58" s="470">
        <v>25625.443277492257</v>
      </c>
      <c r="M58" s="181">
        <f t="shared" si="31"/>
        <v>2.8909570484535489</v>
      </c>
      <c r="O58" s="192" t="s">
        <v>51</v>
      </c>
      <c r="P58" s="113">
        <v>8875</v>
      </c>
      <c r="Q58" s="710">
        <v>22068.126213842825</v>
      </c>
      <c r="R58" s="188">
        <f t="shared" si="32"/>
        <v>2.4865494325456705</v>
      </c>
      <c r="S58" s="710">
        <v>26249.501869198033</v>
      </c>
      <c r="T58" s="181">
        <f t="shared" si="33"/>
        <v>2.9576903514589334</v>
      </c>
      <c r="V58" s="192" t="s">
        <v>51</v>
      </c>
      <c r="W58" s="113">
        <v>8759</v>
      </c>
      <c r="X58" s="753">
        <v>23055.551599300234</v>
      </c>
      <c r="Y58" s="188">
        <f t="shared" si="34"/>
        <v>2.6322127639342656</v>
      </c>
      <c r="Z58" s="753">
        <v>27163.593713996885</v>
      </c>
      <c r="AA58" s="188">
        <f t="shared" si="35"/>
        <v>3.1012208829771533</v>
      </c>
    </row>
    <row r="59" spans="1:27">
      <c r="A59" s="192" t="s">
        <v>52</v>
      </c>
      <c r="B59" s="113">
        <v>8848</v>
      </c>
      <c r="C59" s="470">
        <v>16402.3</v>
      </c>
      <c r="D59" s="181">
        <f t="shared" si="29"/>
        <v>1.8537861663652802</v>
      </c>
      <c r="E59" s="470">
        <v>27893.200000000001</v>
      </c>
      <c r="F59" s="189">
        <f>E59/B59</f>
        <v>3.1524864376130202</v>
      </c>
      <c r="H59" s="192" t="s">
        <v>52</v>
      </c>
      <c r="I59" s="113">
        <v>8995</v>
      </c>
      <c r="J59" s="470">
        <v>17338.270886324099</v>
      </c>
      <c r="K59" s="181">
        <f t="shared" si="30"/>
        <v>1.9275454014812783</v>
      </c>
      <c r="L59" s="470">
        <v>28712.377980478057</v>
      </c>
      <c r="M59" s="189">
        <f t="shared" si="31"/>
        <v>3.1920375742610401</v>
      </c>
      <c r="O59" s="192" t="s">
        <v>52</v>
      </c>
      <c r="P59" s="113">
        <v>9086</v>
      </c>
      <c r="Q59" s="710">
        <v>18427.504624935023</v>
      </c>
      <c r="R59" s="188">
        <f t="shared" si="32"/>
        <v>2.0281206939175682</v>
      </c>
      <c r="S59" s="710">
        <v>29169.570965119779</v>
      </c>
      <c r="T59" s="189">
        <f t="shared" si="33"/>
        <v>3.2103864148271826</v>
      </c>
      <c r="V59" s="192" t="s">
        <v>52</v>
      </c>
      <c r="W59" s="113">
        <v>9034</v>
      </c>
      <c r="X59" s="753">
        <v>18470.054293445697</v>
      </c>
      <c r="Y59" s="188">
        <f t="shared" si="34"/>
        <v>2.0445045708928156</v>
      </c>
      <c r="Z59" s="753">
        <v>29633.13460312222</v>
      </c>
      <c r="AA59" s="189">
        <f t="shared" si="35"/>
        <v>3.2801787251629642</v>
      </c>
    </row>
    <row r="60" spans="1:27">
      <c r="A60" s="192" t="s">
        <v>53</v>
      </c>
      <c r="B60" s="113">
        <v>9075</v>
      </c>
      <c r="C60" s="470">
        <v>17547.7</v>
      </c>
      <c r="D60" s="181">
        <f t="shared" si="29"/>
        <v>1.9336308539944904</v>
      </c>
      <c r="E60" s="470">
        <v>21158.3</v>
      </c>
      <c r="F60" s="181">
        <f t="shared" si="0"/>
        <v>2.3314931129476584</v>
      </c>
      <c r="H60" s="192" t="s">
        <v>53</v>
      </c>
      <c r="I60" s="113">
        <v>9272</v>
      </c>
      <c r="J60" s="470">
        <v>18533.871166276942</v>
      </c>
      <c r="K60" s="188">
        <f t="shared" si="30"/>
        <v>1.998907589115287</v>
      </c>
      <c r="L60" s="470">
        <v>21450.739011199556</v>
      </c>
      <c r="M60" s="181">
        <f t="shared" si="31"/>
        <v>2.3134964421052153</v>
      </c>
      <c r="O60" s="192" t="s">
        <v>53</v>
      </c>
      <c r="P60" s="116">
        <v>9372</v>
      </c>
      <c r="Q60" s="710">
        <v>19806.419831582014</v>
      </c>
      <c r="R60" s="188">
        <f t="shared" si="32"/>
        <v>2.1133610575738384</v>
      </c>
      <c r="S60" s="710">
        <v>21714.683204095607</v>
      </c>
      <c r="T60" s="181">
        <f t="shared" si="33"/>
        <v>2.3169743068817334</v>
      </c>
      <c r="V60" s="192" t="s">
        <v>53</v>
      </c>
      <c r="W60" s="116">
        <v>9265</v>
      </c>
      <c r="X60" s="753">
        <v>20111.055024472767</v>
      </c>
      <c r="Y60" s="188">
        <f t="shared" si="34"/>
        <v>2.1706481407957656</v>
      </c>
      <c r="Z60" s="753">
        <v>22054.25608473596</v>
      </c>
      <c r="AA60" s="181">
        <f t="shared" si="35"/>
        <v>2.38038381918359</v>
      </c>
    </row>
    <row r="61" spans="1:27">
      <c r="A61" s="192" t="s">
        <v>54</v>
      </c>
      <c r="B61" s="113">
        <v>8931</v>
      </c>
      <c r="C61" s="470">
        <v>16310.7</v>
      </c>
      <c r="D61" s="181">
        <f t="shared" si="29"/>
        <v>1.8263016459523012</v>
      </c>
      <c r="E61" s="470">
        <v>21027.9</v>
      </c>
      <c r="F61" s="181">
        <f t="shared" si="0"/>
        <v>2.3544843802485724</v>
      </c>
      <c r="H61" s="192" t="s">
        <v>54</v>
      </c>
      <c r="I61" s="113">
        <v>9131</v>
      </c>
      <c r="J61" s="470">
        <v>16546.843928347676</v>
      </c>
      <c r="K61" s="181">
        <f t="shared" si="30"/>
        <v>1.8121612012208603</v>
      </c>
      <c r="L61" s="470">
        <v>21745.267290535234</v>
      </c>
      <c r="M61" s="181">
        <f t="shared" si="31"/>
        <v>2.3814770880007923</v>
      </c>
      <c r="O61" s="192" t="s">
        <v>54</v>
      </c>
      <c r="P61" s="113">
        <v>9188</v>
      </c>
      <c r="Q61" s="710">
        <v>17003.631526216297</v>
      </c>
      <c r="R61" s="181">
        <f t="shared" si="32"/>
        <v>1.8506346894009902</v>
      </c>
      <c r="S61" s="710">
        <v>22117.489862778344</v>
      </c>
      <c r="T61" s="181">
        <f t="shared" si="33"/>
        <v>2.4072148305157102</v>
      </c>
      <c r="V61" s="192" t="s">
        <v>54</v>
      </c>
      <c r="W61" s="113">
        <v>9071</v>
      </c>
      <c r="X61" s="753">
        <v>17127.619979831878</v>
      </c>
      <c r="Y61" s="181">
        <f t="shared" si="34"/>
        <v>1.8881732973025993</v>
      </c>
      <c r="Z61" s="753">
        <v>22724.682896080205</v>
      </c>
      <c r="AA61" s="181">
        <f t="shared" si="35"/>
        <v>2.5052015098754499</v>
      </c>
    </row>
    <row r="62" spans="1:27">
      <c r="A62" s="192" t="s">
        <v>55</v>
      </c>
      <c r="B62" s="114">
        <v>10278</v>
      </c>
      <c r="C62" s="470">
        <v>18213.400000000001</v>
      </c>
      <c r="D62" s="181">
        <f t="shared" si="29"/>
        <v>1.7720762794317961</v>
      </c>
      <c r="E62" s="470">
        <v>26218.6</v>
      </c>
      <c r="F62" s="181">
        <f t="shared" si="0"/>
        <v>2.5509437633780889</v>
      </c>
      <c r="H62" s="192" t="s">
        <v>55</v>
      </c>
      <c r="I62" s="113">
        <v>10541</v>
      </c>
      <c r="J62" s="470">
        <v>18581.312767527037</v>
      </c>
      <c r="K62" s="181">
        <f t="shared" si="30"/>
        <v>1.7627656548265855</v>
      </c>
      <c r="L62" s="470">
        <v>26736.209267075024</v>
      </c>
      <c r="M62" s="181">
        <f t="shared" si="31"/>
        <v>2.5364016001399321</v>
      </c>
      <c r="O62" s="192" t="s">
        <v>55</v>
      </c>
      <c r="P62" s="113">
        <v>10629</v>
      </c>
      <c r="Q62" s="710">
        <v>19259.833933209226</v>
      </c>
      <c r="R62" s="181">
        <f t="shared" si="32"/>
        <v>1.8120080847877718</v>
      </c>
      <c r="S62" s="710">
        <v>26868.755822667823</v>
      </c>
      <c r="T62" s="181">
        <f t="shared" si="33"/>
        <v>2.5278724078152059</v>
      </c>
      <c r="V62" s="192" t="s">
        <v>55</v>
      </c>
      <c r="W62" s="113">
        <v>10673</v>
      </c>
      <c r="X62" s="753">
        <v>19333.842620707695</v>
      </c>
      <c r="Y62" s="181">
        <f t="shared" si="34"/>
        <v>1.8114721840820478</v>
      </c>
      <c r="Z62" s="753">
        <v>26951.129321234584</v>
      </c>
      <c r="AA62" s="181">
        <f t="shared" si="35"/>
        <v>2.5251690547394907</v>
      </c>
    </row>
    <row r="63" spans="1:27">
      <c r="A63" s="192" t="s">
        <v>56</v>
      </c>
      <c r="B63" s="114">
        <v>9943</v>
      </c>
      <c r="C63" s="470">
        <v>19054.400000000001</v>
      </c>
      <c r="D63" s="181">
        <f t="shared" si="29"/>
        <v>1.9163632706426634</v>
      </c>
      <c r="E63" s="470">
        <v>22954.400000000001</v>
      </c>
      <c r="F63" s="181">
        <f t="shared" si="0"/>
        <v>2.3085990143819775</v>
      </c>
      <c r="H63" s="192" t="s">
        <v>56</v>
      </c>
      <c r="I63" s="113">
        <v>10051</v>
      </c>
      <c r="J63" s="470">
        <v>19939.204231567266</v>
      </c>
      <c r="K63" s="188">
        <f t="shared" si="30"/>
        <v>1.9838030277153782</v>
      </c>
      <c r="L63" s="470">
        <v>23681.199728071701</v>
      </c>
      <c r="M63" s="181">
        <f t="shared" si="31"/>
        <v>2.3561038432068151</v>
      </c>
      <c r="O63" s="192" t="s">
        <v>56</v>
      </c>
      <c r="P63" s="116">
        <v>10129</v>
      </c>
      <c r="Q63" s="710">
        <v>20873.161755149406</v>
      </c>
      <c r="R63" s="188">
        <f t="shared" si="32"/>
        <v>2.0607327233832962</v>
      </c>
      <c r="S63" s="710">
        <v>24156.421908334298</v>
      </c>
      <c r="T63" s="181">
        <f t="shared" si="33"/>
        <v>2.3848772739988449</v>
      </c>
      <c r="V63" s="192" t="s">
        <v>56</v>
      </c>
      <c r="W63" s="116">
        <v>10169</v>
      </c>
      <c r="X63" s="753">
        <v>21254.264289263523</v>
      </c>
      <c r="Y63" s="188">
        <f t="shared" si="34"/>
        <v>2.0901036767886247</v>
      </c>
      <c r="Z63" s="753">
        <v>24656.669962331944</v>
      </c>
      <c r="AA63" s="181">
        <f t="shared" si="35"/>
        <v>2.42468973963339</v>
      </c>
    </row>
    <row r="64" spans="1:27">
      <c r="A64" s="192" t="s">
        <v>57</v>
      </c>
      <c r="B64" s="113">
        <v>9630</v>
      </c>
      <c r="C64" s="470">
        <v>17104</v>
      </c>
      <c r="D64" s="181">
        <f t="shared" si="29"/>
        <v>1.776116303219107</v>
      </c>
      <c r="E64" s="470">
        <v>19546.8</v>
      </c>
      <c r="F64" s="181">
        <f t="shared" si="0"/>
        <v>2.0297819314641745</v>
      </c>
      <c r="H64" s="192" t="s">
        <v>57</v>
      </c>
      <c r="I64" s="113">
        <v>9832</v>
      </c>
      <c r="J64" s="470">
        <v>17701.797710602601</v>
      </c>
      <c r="K64" s="181">
        <f t="shared" si="30"/>
        <v>1.8004269437146665</v>
      </c>
      <c r="L64" s="470">
        <v>20467.085956634819</v>
      </c>
      <c r="M64" s="181">
        <f t="shared" si="31"/>
        <v>2.081680833669123</v>
      </c>
      <c r="O64" s="192" t="s">
        <v>57</v>
      </c>
      <c r="P64" s="113">
        <v>9909</v>
      </c>
      <c r="Q64" s="710">
        <v>18416.185958542381</v>
      </c>
      <c r="R64" s="181">
        <f t="shared" si="32"/>
        <v>1.858531230047672</v>
      </c>
      <c r="S64" s="710">
        <v>21016.428527586409</v>
      </c>
      <c r="T64" s="181">
        <f t="shared" si="33"/>
        <v>2.1209434380448489</v>
      </c>
      <c r="V64" s="192" t="s">
        <v>57</v>
      </c>
      <c r="W64" s="113">
        <v>9779</v>
      </c>
      <c r="X64" s="753">
        <v>18514.388717959664</v>
      </c>
      <c r="Y64" s="181">
        <f t="shared" si="34"/>
        <v>1.8932803679271566</v>
      </c>
      <c r="Z64" s="753">
        <v>21557.786547495103</v>
      </c>
      <c r="AA64" s="181">
        <f t="shared" si="35"/>
        <v>2.2044980619178958</v>
      </c>
    </row>
    <row r="65" spans="1:27">
      <c r="A65" s="192" t="s">
        <v>58</v>
      </c>
      <c r="B65" s="113">
        <v>9007</v>
      </c>
      <c r="C65" s="470">
        <v>13877.9</v>
      </c>
      <c r="D65" s="181">
        <f t="shared" si="29"/>
        <v>1.5407904962806704</v>
      </c>
      <c r="E65" s="470">
        <v>18625.2</v>
      </c>
      <c r="F65" s="181">
        <f t="shared" si="0"/>
        <v>2.067858332408127</v>
      </c>
      <c r="H65" s="192" t="s">
        <v>58</v>
      </c>
      <c r="I65" s="113">
        <v>9138</v>
      </c>
      <c r="J65" s="470">
        <v>14543.487865469822</v>
      </c>
      <c r="K65" s="181">
        <f t="shared" si="30"/>
        <v>1.5915394906401643</v>
      </c>
      <c r="L65" s="470">
        <v>18760.078021493755</v>
      </c>
      <c r="M65" s="181">
        <f t="shared" si="31"/>
        <v>2.0529741761319493</v>
      </c>
      <c r="O65" s="192" t="s">
        <v>58</v>
      </c>
      <c r="P65" s="116">
        <v>9165</v>
      </c>
      <c r="Q65" s="710">
        <v>15060.543071506663</v>
      </c>
      <c r="R65" s="181">
        <f t="shared" si="32"/>
        <v>1.6432671109118018</v>
      </c>
      <c r="S65" s="710">
        <v>18890.16345606438</v>
      </c>
      <c r="T65" s="181">
        <f t="shared" si="33"/>
        <v>2.0611198533621802</v>
      </c>
      <c r="V65" s="192" t="s">
        <v>58</v>
      </c>
      <c r="W65" s="116">
        <v>9053</v>
      </c>
      <c r="X65" s="753">
        <v>15254.209532932709</v>
      </c>
      <c r="Y65" s="181">
        <f t="shared" si="34"/>
        <v>1.6849894546484823</v>
      </c>
      <c r="Z65" s="753">
        <v>19155.270972892595</v>
      </c>
      <c r="AA65" s="181">
        <f t="shared" si="35"/>
        <v>2.1159031230412677</v>
      </c>
    </row>
    <row r="66" spans="1:27">
      <c r="A66" s="192" t="s">
        <v>59</v>
      </c>
      <c r="B66" s="113">
        <v>9182</v>
      </c>
      <c r="C66" s="470">
        <v>22040</v>
      </c>
      <c r="D66" s="188">
        <f t="shared" si="29"/>
        <v>2.4003485079503375</v>
      </c>
      <c r="E66" s="470">
        <v>23850.9</v>
      </c>
      <c r="F66" s="181">
        <f t="shared" si="0"/>
        <v>2.597571335221085</v>
      </c>
      <c r="H66" s="192" t="s">
        <v>59</v>
      </c>
      <c r="I66" s="113">
        <v>9477</v>
      </c>
      <c r="J66" s="470">
        <v>23500.340685907464</v>
      </c>
      <c r="K66" s="188">
        <f t="shared" si="30"/>
        <v>2.4797236135810343</v>
      </c>
      <c r="L66" s="470">
        <v>24099.021831591173</v>
      </c>
      <c r="M66" s="181">
        <f t="shared" si="31"/>
        <v>2.5428956243105598</v>
      </c>
      <c r="O66" s="192" t="s">
        <v>59</v>
      </c>
      <c r="P66" s="113">
        <v>9473</v>
      </c>
      <c r="Q66" s="710">
        <v>24783.754367390673</v>
      </c>
      <c r="R66" s="188">
        <f t="shared" si="32"/>
        <v>2.6162519125293646</v>
      </c>
      <c r="S66" s="710">
        <v>24375.028009466547</v>
      </c>
      <c r="T66" s="181">
        <f t="shared" si="33"/>
        <v>2.5731054586157023</v>
      </c>
      <c r="V66" s="192" t="s">
        <v>59</v>
      </c>
      <c r="W66" s="113">
        <v>9345</v>
      </c>
      <c r="X66" s="753">
        <v>25119.770580271415</v>
      </c>
      <c r="Y66" s="188">
        <f t="shared" si="34"/>
        <v>2.6880439358235866</v>
      </c>
      <c r="Z66" s="753">
        <v>25150.781619498877</v>
      </c>
      <c r="AA66" s="181">
        <f t="shared" si="35"/>
        <v>2.6913623990903024</v>
      </c>
    </row>
    <row r="67" spans="1:27">
      <c r="A67" s="192" t="s">
        <v>60</v>
      </c>
      <c r="B67" s="113">
        <v>10691</v>
      </c>
      <c r="C67" s="470">
        <v>16770.7</v>
      </c>
      <c r="D67" s="181">
        <f t="shared" si="29"/>
        <v>1.5686745861004583</v>
      </c>
      <c r="E67" s="470">
        <v>22309.200000000001</v>
      </c>
      <c r="F67" s="181">
        <f t="shared" si="0"/>
        <v>2.0867271536806662</v>
      </c>
      <c r="H67" s="192" t="s">
        <v>60</v>
      </c>
      <c r="I67" s="113">
        <v>10882</v>
      </c>
      <c r="J67" s="470">
        <v>18434.087796208391</v>
      </c>
      <c r="K67" s="181">
        <f t="shared" si="30"/>
        <v>1.6939981433751508</v>
      </c>
      <c r="L67" s="470">
        <v>22250.105859382049</v>
      </c>
      <c r="M67" s="181">
        <f t="shared" si="31"/>
        <v>2.0446706358557294</v>
      </c>
      <c r="O67" s="192" t="s">
        <v>60</v>
      </c>
      <c r="P67" s="113">
        <v>10920</v>
      </c>
      <c r="Q67" s="710">
        <v>19887.49940409906</v>
      </c>
      <c r="R67" s="181">
        <f t="shared" si="32"/>
        <v>1.8211995791299507</v>
      </c>
      <c r="S67" s="710">
        <v>21859.052339658236</v>
      </c>
      <c r="T67" s="181">
        <f t="shared" si="33"/>
        <v>2.0017447197489227</v>
      </c>
      <c r="V67" s="192" t="s">
        <v>60</v>
      </c>
      <c r="W67" s="113">
        <v>10773</v>
      </c>
      <c r="X67" s="753">
        <v>20628.057896233819</v>
      </c>
      <c r="Y67" s="181">
        <f t="shared" si="34"/>
        <v>1.9147923416164316</v>
      </c>
      <c r="Z67" s="753">
        <v>21936.741690559356</v>
      </c>
      <c r="AA67" s="181">
        <f t="shared" si="35"/>
        <v>2.0362704623187002</v>
      </c>
    </row>
    <row r="68" spans="1:27">
      <c r="A68" s="192" t="s">
        <v>61</v>
      </c>
      <c r="B68" s="113">
        <v>9153</v>
      </c>
      <c r="C68" s="470">
        <v>15245.3</v>
      </c>
      <c r="D68" s="181">
        <f t="shared" si="29"/>
        <v>1.6656069048399431</v>
      </c>
      <c r="E68" s="470">
        <v>15376.1</v>
      </c>
      <c r="F68" s="190">
        <f t="shared" si="0"/>
        <v>1.6798973014312248</v>
      </c>
      <c r="H68" s="192" t="s">
        <v>61</v>
      </c>
      <c r="I68" s="116">
        <v>9367</v>
      </c>
      <c r="J68" s="470">
        <v>16333.45203366663</v>
      </c>
      <c r="K68" s="181">
        <f t="shared" si="30"/>
        <v>1.7437228604320092</v>
      </c>
      <c r="L68" s="470">
        <v>15550.176419179988</v>
      </c>
      <c r="M68" s="190">
        <f t="shared" si="31"/>
        <v>1.6601021051756153</v>
      </c>
      <c r="O68" s="192" t="s">
        <v>61</v>
      </c>
      <c r="P68" s="116">
        <v>9379</v>
      </c>
      <c r="Q68" s="710">
        <v>18081.251442429173</v>
      </c>
      <c r="R68" s="181">
        <f t="shared" si="32"/>
        <v>1.927844273635694</v>
      </c>
      <c r="S68" s="710">
        <v>15554.922636016594</v>
      </c>
      <c r="T68" s="190">
        <f t="shared" si="33"/>
        <v>1.6584841279471791</v>
      </c>
      <c r="V68" s="192" t="s">
        <v>61</v>
      </c>
      <c r="W68" s="116">
        <v>9243</v>
      </c>
      <c r="X68" s="753">
        <v>18047.620717957161</v>
      </c>
      <c r="Y68" s="181">
        <f t="shared" si="34"/>
        <v>1.9525717535385871</v>
      </c>
      <c r="Z68" s="753">
        <v>15792.302184298931</v>
      </c>
      <c r="AA68" s="190">
        <f t="shared" si="35"/>
        <v>1.7085688828625913</v>
      </c>
    </row>
    <row r="69" spans="1:27">
      <c r="A69" s="204" t="s">
        <v>62</v>
      </c>
      <c r="B69" s="113">
        <v>9900</v>
      </c>
      <c r="C69" s="470">
        <v>16678.3</v>
      </c>
      <c r="D69" s="181">
        <f t="shared" si="29"/>
        <v>1.6846767676767676</v>
      </c>
      <c r="E69" s="470">
        <v>22837</v>
      </c>
      <c r="F69" s="181">
        <f t="shared" si="0"/>
        <v>2.3067676767676768</v>
      </c>
      <c r="H69" s="192" t="s">
        <v>62</v>
      </c>
      <c r="I69" s="116">
        <v>10131</v>
      </c>
      <c r="J69" s="470">
        <v>16286.993176963842</v>
      </c>
      <c r="K69" s="181">
        <f t="shared" si="30"/>
        <v>1.6076392436051568</v>
      </c>
      <c r="L69" s="470">
        <v>22311.122052888033</v>
      </c>
      <c r="M69" s="181">
        <f t="shared" si="31"/>
        <v>2.2022625656784163</v>
      </c>
      <c r="O69" s="192" t="s">
        <v>62</v>
      </c>
      <c r="P69" s="116">
        <v>10196</v>
      </c>
      <c r="Q69" s="710">
        <v>17033.227092759658</v>
      </c>
      <c r="R69" s="181">
        <f t="shared" si="32"/>
        <v>1.6705793539387661</v>
      </c>
      <c r="S69" s="710">
        <v>22293.221313551232</v>
      </c>
      <c r="T69" s="181">
        <f t="shared" si="33"/>
        <v>2.186467370885762</v>
      </c>
      <c r="V69" s="192" t="s">
        <v>62</v>
      </c>
      <c r="W69" s="116">
        <v>10080</v>
      </c>
      <c r="X69" s="753">
        <v>17050.851487579755</v>
      </c>
      <c r="Y69" s="181">
        <f t="shared" si="34"/>
        <v>1.691552726942436</v>
      </c>
      <c r="Z69" s="753">
        <v>22849.788739715244</v>
      </c>
      <c r="AA69" s="181">
        <f t="shared" si="35"/>
        <v>2.2668441210034964</v>
      </c>
    </row>
    <row r="70" spans="1:27">
      <c r="A70" s="193" t="s">
        <v>63</v>
      </c>
      <c r="B70" s="183"/>
      <c r="C70" s="478"/>
      <c r="D70" s="185"/>
      <c r="E70" s="478"/>
      <c r="F70" s="186"/>
      <c r="H70" s="428" t="s">
        <v>63</v>
      </c>
      <c r="I70" s="476"/>
      <c r="J70" s="478"/>
      <c r="K70" s="461"/>
      <c r="L70" s="478"/>
      <c r="M70" s="186"/>
      <c r="O70" s="428" t="s">
        <v>63</v>
      </c>
      <c r="P70" s="476"/>
      <c r="Q70" s="184"/>
      <c r="R70" s="709"/>
      <c r="S70" s="184"/>
      <c r="T70" s="186"/>
      <c r="V70" s="428" t="s">
        <v>63</v>
      </c>
      <c r="W70" s="476"/>
      <c r="X70" s="164"/>
      <c r="Y70" s="752"/>
      <c r="Z70" s="164"/>
      <c r="AA70" s="186"/>
    </row>
    <row r="71" spans="1:27">
      <c r="A71" s="202" t="s">
        <v>64</v>
      </c>
      <c r="B71" s="113">
        <v>10069</v>
      </c>
      <c r="C71" s="470">
        <v>15233</v>
      </c>
      <c r="D71" s="181">
        <f>C71/B71</f>
        <v>1.5128612573244613</v>
      </c>
      <c r="E71" s="470">
        <v>21739.599999999999</v>
      </c>
      <c r="F71" s="181">
        <f t="shared" si="0"/>
        <v>2.1590624689641471</v>
      </c>
      <c r="H71" s="192" t="s">
        <v>64</v>
      </c>
      <c r="I71" s="113">
        <v>10249</v>
      </c>
      <c r="J71" s="470">
        <v>17236.638876089772</v>
      </c>
      <c r="K71" s="181">
        <f>J71/I71</f>
        <v>1.6817873818021047</v>
      </c>
      <c r="L71" s="470">
        <v>21451.580142496601</v>
      </c>
      <c r="M71" s="181">
        <f>L71/I71</f>
        <v>2.0930412862227143</v>
      </c>
      <c r="O71" s="192" t="s">
        <v>64</v>
      </c>
      <c r="P71" s="113">
        <v>10289</v>
      </c>
      <c r="Q71" s="710">
        <v>18341.990884932588</v>
      </c>
      <c r="R71" s="181">
        <f>Q71/P71</f>
        <v>1.7826796467035269</v>
      </c>
      <c r="S71" s="710">
        <v>21422.188936091177</v>
      </c>
      <c r="T71" s="181">
        <f>S71/P71</f>
        <v>2.0820477146555718</v>
      </c>
      <c r="V71" s="192" t="s">
        <v>64</v>
      </c>
      <c r="W71" s="113">
        <v>10175</v>
      </c>
      <c r="X71" s="753">
        <v>17126.174074242866</v>
      </c>
      <c r="Y71" s="181">
        <f>X71/W71</f>
        <v>1.6831620711786601</v>
      </c>
      <c r="Z71" s="753">
        <v>21247.767009206513</v>
      </c>
      <c r="AA71" s="181">
        <f>Z71/W71</f>
        <v>2.0882326298974458</v>
      </c>
    </row>
    <row r="72" spans="1:27">
      <c r="A72" s="192" t="s">
        <v>65</v>
      </c>
      <c r="B72" s="113">
        <v>10653</v>
      </c>
      <c r="C72" s="470">
        <v>22970.6</v>
      </c>
      <c r="D72" s="188">
        <f>C72/B72</f>
        <v>2.1562564535811508</v>
      </c>
      <c r="E72" s="470">
        <v>29511.200000000001</v>
      </c>
      <c r="F72" s="181">
        <f t="shared" si="0"/>
        <v>2.7702243499483714</v>
      </c>
      <c r="H72" s="192" t="s">
        <v>65</v>
      </c>
      <c r="I72" s="113">
        <v>10653</v>
      </c>
      <c r="J72" s="470">
        <v>23588.951130396708</v>
      </c>
      <c r="K72" s="188">
        <f>J72/I72</f>
        <v>2.214301241940928</v>
      </c>
      <c r="L72" s="470">
        <v>29966.593299269542</v>
      </c>
      <c r="M72" s="181">
        <f>L72/I72</f>
        <v>2.8129722424922128</v>
      </c>
      <c r="O72" s="192" t="s">
        <v>65</v>
      </c>
      <c r="P72" s="113">
        <v>10724</v>
      </c>
      <c r="Q72" s="710">
        <v>24510.090489313032</v>
      </c>
      <c r="R72" s="188">
        <f>Q72/P72</f>
        <v>2.2855362261575003</v>
      </c>
      <c r="S72" s="710">
        <v>30895.531249625234</v>
      </c>
      <c r="T72" s="181">
        <f>S72/P72</f>
        <v>2.8809708364066799</v>
      </c>
      <c r="V72" s="192" t="s">
        <v>65</v>
      </c>
      <c r="W72" s="113">
        <v>10168</v>
      </c>
      <c r="X72" s="753">
        <v>25165.876798475681</v>
      </c>
      <c r="Y72" s="188">
        <f>X72/W72</f>
        <v>2.4750075529578757</v>
      </c>
      <c r="Z72" s="753">
        <v>31696.148308173917</v>
      </c>
      <c r="AA72" s="188">
        <f>Z72/W72</f>
        <v>3.11724511292033</v>
      </c>
    </row>
    <row r="73" spans="1:27">
      <c r="A73" s="192" t="s">
        <v>66</v>
      </c>
      <c r="B73" s="113">
        <v>10674</v>
      </c>
      <c r="C73" s="470">
        <v>22092.7</v>
      </c>
      <c r="D73" s="188">
        <f>C73/B73</f>
        <v>2.069767659733933</v>
      </c>
      <c r="E73" s="470">
        <v>26186.1</v>
      </c>
      <c r="F73" s="181">
        <f t="shared" ref="F73:F97" si="36">E73/B73</f>
        <v>2.4532602585722314</v>
      </c>
      <c r="H73" s="192" t="s">
        <v>66</v>
      </c>
      <c r="I73" s="113">
        <v>10943</v>
      </c>
      <c r="J73" s="470">
        <v>23316.188488290103</v>
      </c>
      <c r="K73" s="188">
        <f>J73/I73</f>
        <v>2.1306943697605871</v>
      </c>
      <c r="L73" s="470">
        <v>26807.063644072347</v>
      </c>
      <c r="M73" s="181">
        <f>L73/I73</f>
        <v>2.4496996841882797</v>
      </c>
      <c r="O73" s="192" t="s">
        <v>66</v>
      </c>
      <c r="P73" s="113">
        <v>11124</v>
      </c>
      <c r="Q73" s="710">
        <v>24529.315174340441</v>
      </c>
      <c r="R73" s="188">
        <f>Q73/P73</f>
        <v>2.205080472342722</v>
      </c>
      <c r="S73" s="710">
        <v>26785.749223829567</v>
      </c>
      <c r="T73" s="181">
        <f>S73/P73</f>
        <v>2.4079242380285479</v>
      </c>
      <c r="V73" s="192" t="s">
        <v>66</v>
      </c>
      <c r="W73" s="113">
        <v>11029</v>
      </c>
      <c r="X73" s="753">
        <v>25272.433572359845</v>
      </c>
      <c r="Y73" s="188">
        <f>X73/W73</f>
        <v>2.2914528581339964</v>
      </c>
      <c r="Z73" s="753">
        <v>27986.12419204949</v>
      </c>
      <c r="AA73" s="181">
        <f>Z73/W73</f>
        <v>2.5375033268700236</v>
      </c>
    </row>
    <row r="74" spans="1:27">
      <c r="A74" s="204" t="s">
        <v>67</v>
      </c>
      <c r="B74" s="113">
        <v>9945</v>
      </c>
      <c r="C74" s="470">
        <v>23482.1</v>
      </c>
      <c r="D74" s="188">
        <f>C74/B74</f>
        <v>2.3611965811965812</v>
      </c>
      <c r="E74" s="470">
        <v>25834.2</v>
      </c>
      <c r="F74" s="181">
        <f t="shared" si="36"/>
        <v>2.597707390648567</v>
      </c>
      <c r="H74" s="192" t="s">
        <v>67</v>
      </c>
      <c r="I74" s="113">
        <v>10277</v>
      </c>
      <c r="J74" s="470">
        <v>23791.891344802349</v>
      </c>
      <c r="K74" s="188">
        <f>J74/I74</f>
        <v>2.3150619193152036</v>
      </c>
      <c r="L74" s="470">
        <v>25783.573860309418</v>
      </c>
      <c r="M74" s="181">
        <f>L74/I74</f>
        <v>2.5088619110936476</v>
      </c>
      <c r="O74" s="192" t="s">
        <v>67</v>
      </c>
      <c r="P74" s="113">
        <v>10240</v>
      </c>
      <c r="Q74" s="710">
        <v>24255.96648696376</v>
      </c>
      <c r="R74" s="188">
        <f>Q74/P74</f>
        <v>2.3687467272425549</v>
      </c>
      <c r="S74" s="710">
        <v>26295.883013513845</v>
      </c>
      <c r="T74" s="181">
        <f>S74/P74</f>
        <v>2.5679573255384613</v>
      </c>
      <c r="V74" s="192" t="s">
        <v>67</v>
      </c>
      <c r="W74" s="113">
        <v>10080</v>
      </c>
      <c r="X74" s="753">
        <v>24382.538950485352</v>
      </c>
      <c r="Y74" s="188">
        <f>X74/W74</f>
        <v>2.4189026736592609</v>
      </c>
      <c r="Z74" s="753">
        <v>26612.252308824431</v>
      </c>
      <c r="AA74" s="181">
        <f>Z74/W74</f>
        <v>2.6401043957167092</v>
      </c>
    </row>
    <row r="75" spans="1:27">
      <c r="A75" s="193" t="s">
        <v>68</v>
      </c>
      <c r="B75" s="183"/>
      <c r="C75" s="478"/>
      <c r="D75" s="185"/>
      <c r="E75" s="478"/>
      <c r="F75" s="186"/>
      <c r="H75" s="428" t="s">
        <v>68</v>
      </c>
      <c r="I75" s="476"/>
      <c r="J75" s="478"/>
      <c r="K75" s="461"/>
      <c r="L75" s="478"/>
      <c r="M75" s="186"/>
      <c r="O75" s="428" t="s">
        <v>68</v>
      </c>
      <c r="P75" s="476"/>
      <c r="Q75" s="184"/>
      <c r="R75" s="709"/>
      <c r="S75" s="184"/>
      <c r="T75" s="186"/>
      <c r="V75" s="428" t="s">
        <v>68</v>
      </c>
      <c r="W75" s="476"/>
      <c r="X75" s="164"/>
      <c r="Y75" s="752"/>
      <c r="Z75" s="164"/>
      <c r="AA75" s="186"/>
    </row>
    <row r="76" spans="1:27">
      <c r="A76" s="202" t="s">
        <v>69</v>
      </c>
      <c r="B76" s="113">
        <v>9890</v>
      </c>
      <c r="C76" s="470">
        <v>10430.200000000001</v>
      </c>
      <c r="D76" s="190">
        <f t="shared" ref="D76:D87" si="37">C76/B76</f>
        <v>1.0546208291203236</v>
      </c>
      <c r="E76" s="470">
        <v>15882</v>
      </c>
      <c r="F76" s="190">
        <f t="shared" si="36"/>
        <v>1.6058645096056623</v>
      </c>
      <c r="H76" s="192" t="s">
        <v>69</v>
      </c>
      <c r="I76" s="113">
        <v>10045</v>
      </c>
      <c r="J76" s="470">
        <v>10890.682797941872</v>
      </c>
      <c r="K76" s="190">
        <f t="shared" ref="K76:K87" si="38">J76/I76</f>
        <v>1.0841894273710175</v>
      </c>
      <c r="L76" s="470">
        <v>16843.567670970828</v>
      </c>
      <c r="M76" s="190">
        <f t="shared" ref="M76:M87" si="39">L76/I76</f>
        <v>1.6768111170702666</v>
      </c>
      <c r="O76" s="192" t="s">
        <v>69</v>
      </c>
      <c r="P76" s="113">
        <v>10194</v>
      </c>
      <c r="Q76" s="710">
        <v>11298.951605354301</v>
      </c>
      <c r="R76" s="190">
        <f t="shared" ref="R76:R87" si="40">Q76/P76</f>
        <v>1.1083923489654994</v>
      </c>
      <c r="S76" s="710">
        <v>17350.284691719538</v>
      </c>
      <c r="T76" s="190">
        <f t="shared" ref="T76:T87" si="41">S76/P76</f>
        <v>1.7020094851598526</v>
      </c>
      <c r="V76" s="192" t="s">
        <v>69</v>
      </c>
      <c r="W76" s="113">
        <v>10095</v>
      </c>
      <c r="X76" s="753">
        <v>11942.544425336773</v>
      </c>
      <c r="Y76" s="190">
        <f t="shared" ref="Y76:Y87" si="42">X76/W76</f>
        <v>1.183015792504881</v>
      </c>
      <c r="Z76" s="753">
        <v>17317.795138888891</v>
      </c>
      <c r="AA76" s="190">
        <f t="shared" ref="AA76:AA87" si="43">Z76/W76</f>
        <v>1.7154824307963239</v>
      </c>
    </row>
    <row r="77" spans="1:27">
      <c r="A77" s="192" t="s">
        <v>70</v>
      </c>
      <c r="B77" s="113">
        <v>9967</v>
      </c>
      <c r="C77" s="470">
        <v>16065.3</v>
      </c>
      <c r="D77" s="181">
        <f t="shared" si="37"/>
        <v>1.6118491020367212</v>
      </c>
      <c r="E77" s="470">
        <v>20271.599999999999</v>
      </c>
      <c r="F77" s="181">
        <f t="shared" si="36"/>
        <v>2.0338717768636498</v>
      </c>
      <c r="H77" s="192" t="s">
        <v>70</v>
      </c>
      <c r="I77" s="113">
        <v>10120</v>
      </c>
      <c r="J77" s="470">
        <v>16803.242784240731</v>
      </c>
      <c r="K77" s="181">
        <f t="shared" si="38"/>
        <v>1.6603994846087677</v>
      </c>
      <c r="L77" s="470">
        <v>20775.265118123814</v>
      </c>
      <c r="M77" s="181">
        <f t="shared" si="39"/>
        <v>2.0528918100912859</v>
      </c>
      <c r="O77" s="192" t="s">
        <v>70</v>
      </c>
      <c r="P77" s="113">
        <v>10243</v>
      </c>
      <c r="Q77" s="710">
        <v>17177.026294047435</v>
      </c>
      <c r="R77" s="181">
        <f t="shared" si="40"/>
        <v>1.6769526792978069</v>
      </c>
      <c r="S77" s="710">
        <v>21458.312110065086</v>
      </c>
      <c r="T77" s="181">
        <f t="shared" si="41"/>
        <v>2.0949245445733755</v>
      </c>
      <c r="V77" s="192" t="s">
        <v>70</v>
      </c>
      <c r="W77" s="113">
        <v>10168</v>
      </c>
      <c r="X77" s="753">
        <v>17385.905146443514</v>
      </c>
      <c r="Y77" s="181">
        <f t="shared" si="42"/>
        <v>1.7098647862355933</v>
      </c>
      <c r="Z77" s="753">
        <v>21773.514296800691</v>
      </c>
      <c r="AA77" s="181">
        <f t="shared" si="43"/>
        <v>2.1413763077105323</v>
      </c>
    </row>
    <row r="78" spans="1:27">
      <c r="A78" s="192" t="s">
        <v>71</v>
      </c>
      <c r="B78" s="113">
        <v>9991</v>
      </c>
      <c r="C78" s="470">
        <v>5178.8</v>
      </c>
      <c r="D78" s="197">
        <f t="shared" si="37"/>
        <v>0.5183465118606746</v>
      </c>
      <c r="E78" s="470">
        <v>8179</v>
      </c>
      <c r="F78" s="197">
        <f t="shared" si="36"/>
        <v>0.8186367730957862</v>
      </c>
      <c r="H78" s="192" t="s">
        <v>71</v>
      </c>
      <c r="I78" s="113">
        <v>10080</v>
      </c>
      <c r="J78" s="470">
        <v>5268.8966887683473</v>
      </c>
      <c r="K78" s="197">
        <f t="shared" si="38"/>
        <v>0.52270800483812974</v>
      </c>
      <c r="L78" s="470">
        <v>8095.30303</v>
      </c>
      <c r="M78" s="197">
        <f t="shared" si="39"/>
        <v>0.80310545932539679</v>
      </c>
      <c r="O78" s="192" t="s">
        <v>71</v>
      </c>
      <c r="P78" s="116">
        <v>10139</v>
      </c>
      <c r="Q78" s="710">
        <v>6441.0001992141651</v>
      </c>
      <c r="R78" s="197">
        <f t="shared" si="40"/>
        <v>0.63526977011679309</v>
      </c>
      <c r="S78" s="710">
        <v>7437.4496261715603</v>
      </c>
      <c r="T78" s="197">
        <f t="shared" si="41"/>
        <v>0.73354863656884906</v>
      </c>
      <c r="V78" s="192" t="s">
        <v>71</v>
      </c>
      <c r="W78" s="116">
        <v>10008</v>
      </c>
      <c r="X78" s="753">
        <v>6712.9203049382713</v>
      </c>
      <c r="Y78" s="197">
        <f t="shared" si="42"/>
        <v>0.67075542615290484</v>
      </c>
      <c r="Z78" s="753">
        <v>7657.656879481865</v>
      </c>
      <c r="AA78" s="197">
        <f t="shared" si="43"/>
        <v>0.76515356509610966</v>
      </c>
    </row>
    <row r="79" spans="1:27">
      <c r="A79" s="192" t="s">
        <v>72</v>
      </c>
      <c r="B79" s="113">
        <v>9647</v>
      </c>
      <c r="C79" s="470">
        <v>14878.7</v>
      </c>
      <c r="D79" s="181">
        <f t="shared" si="37"/>
        <v>1.5423136726443454</v>
      </c>
      <c r="E79" s="470">
        <v>16483.400000000001</v>
      </c>
      <c r="F79" s="190">
        <f t="shared" si="36"/>
        <v>1.7086555405825647</v>
      </c>
      <c r="H79" s="192" t="s">
        <v>72</v>
      </c>
      <c r="I79" s="113">
        <v>9752</v>
      </c>
      <c r="J79" s="470">
        <v>16406.843343130276</v>
      </c>
      <c r="K79" s="181">
        <f t="shared" si="38"/>
        <v>1.6824080540535558</v>
      </c>
      <c r="L79" s="470">
        <v>17017.942949566241</v>
      </c>
      <c r="M79" s="190">
        <f t="shared" si="39"/>
        <v>1.7450720826052339</v>
      </c>
      <c r="O79" s="192" t="s">
        <v>72</v>
      </c>
      <c r="P79" s="113">
        <v>9861</v>
      </c>
      <c r="Q79" s="710">
        <v>16853.174318448499</v>
      </c>
      <c r="R79" s="181">
        <f t="shared" si="40"/>
        <v>1.7090735542489097</v>
      </c>
      <c r="S79" s="710">
        <v>17286.388888888891</v>
      </c>
      <c r="T79" s="190">
        <f t="shared" si="41"/>
        <v>1.7530056676694949</v>
      </c>
      <c r="V79" s="192" t="s">
        <v>72</v>
      </c>
      <c r="W79" s="113">
        <v>9802</v>
      </c>
      <c r="X79" s="753">
        <v>16498.271815837743</v>
      </c>
      <c r="Y79" s="181">
        <f t="shared" si="42"/>
        <v>1.6831536233256217</v>
      </c>
      <c r="Z79" s="753">
        <v>17951.425892589257</v>
      </c>
      <c r="AA79" s="190">
        <f t="shared" si="43"/>
        <v>1.8314043963057802</v>
      </c>
    </row>
    <row r="80" spans="1:27">
      <c r="A80" s="192" t="s">
        <v>73</v>
      </c>
      <c r="B80" s="113">
        <v>9542</v>
      </c>
      <c r="C80" s="470">
        <v>17759.400000000001</v>
      </c>
      <c r="D80" s="181">
        <f t="shared" si="37"/>
        <v>1.8611821421085728</v>
      </c>
      <c r="E80" s="470">
        <v>18342.2</v>
      </c>
      <c r="F80" s="190">
        <f t="shared" si="36"/>
        <v>1.9222594843848251</v>
      </c>
      <c r="H80" s="192" t="s">
        <v>73</v>
      </c>
      <c r="I80" s="113">
        <v>9772</v>
      </c>
      <c r="J80" s="470">
        <v>18112.835413994289</v>
      </c>
      <c r="K80" s="181">
        <f t="shared" si="38"/>
        <v>1.853544352639612</v>
      </c>
      <c r="L80" s="470">
        <v>18782.99118818311</v>
      </c>
      <c r="M80" s="190">
        <f t="shared" si="39"/>
        <v>1.9221235354260244</v>
      </c>
      <c r="O80" s="192" t="s">
        <v>73</v>
      </c>
      <c r="P80" s="113">
        <v>9878</v>
      </c>
      <c r="Q80" s="710">
        <v>18352.877062905569</v>
      </c>
      <c r="R80" s="181">
        <f t="shared" si="40"/>
        <v>1.8579547542929307</v>
      </c>
      <c r="S80" s="710">
        <v>19138.118788211057</v>
      </c>
      <c r="T80" s="190">
        <f t="shared" si="41"/>
        <v>1.9374487536152112</v>
      </c>
      <c r="V80" s="192" t="s">
        <v>73</v>
      </c>
      <c r="W80" s="116">
        <v>9708</v>
      </c>
      <c r="X80" s="753">
        <v>18468.356325787649</v>
      </c>
      <c r="Y80" s="181">
        <f t="shared" si="42"/>
        <v>1.9023852828376235</v>
      </c>
      <c r="Z80" s="753">
        <v>19553.815158177713</v>
      </c>
      <c r="AA80" s="181">
        <f t="shared" si="43"/>
        <v>2.0141960401913588</v>
      </c>
    </row>
    <row r="81" spans="1:27">
      <c r="A81" s="192" t="s">
        <v>90</v>
      </c>
      <c r="B81" s="113">
        <v>11102.5</v>
      </c>
      <c r="C81" s="470">
        <v>6977.2</v>
      </c>
      <c r="D81" s="197">
        <f t="shared" si="37"/>
        <v>0.62843503715379423</v>
      </c>
      <c r="E81" s="470">
        <v>17713.3</v>
      </c>
      <c r="F81" s="190">
        <f t="shared" si="36"/>
        <v>1.5954334609322225</v>
      </c>
      <c r="H81" s="192" t="s">
        <v>90</v>
      </c>
      <c r="I81" s="113">
        <v>11247</v>
      </c>
      <c r="J81" s="470">
        <v>7224.7157390783959</v>
      </c>
      <c r="K81" s="197">
        <f t="shared" si="38"/>
        <v>0.64236825278548915</v>
      </c>
      <c r="L81" s="470">
        <v>17859.291922290387</v>
      </c>
      <c r="M81" s="190">
        <f t="shared" si="39"/>
        <v>1.5879160595972603</v>
      </c>
      <c r="O81" s="192" t="s">
        <v>90</v>
      </c>
      <c r="P81" s="113">
        <v>11250</v>
      </c>
      <c r="Q81" s="710">
        <v>7852.4678432545616</v>
      </c>
      <c r="R81" s="197">
        <f t="shared" si="40"/>
        <v>0.69799714162262771</v>
      </c>
      <c r="S81" s="710">
        <v>18288.995512905949</v>
      </c>
      <c r="T81" s="190">
        <f t="shared" si="41"/>
        <v>1.6256884900360844</v>
      </c>
      <c r="V81" s="192" t="s">
        <v>90</v>
      </c>
      <c r="W81" s="113">
        <v>11197</v>
      </c>
      <c r="X81" s="753">
        <v>8595.6142985881652</v>
      </c>
      <c r="Y81" s="197">
        <f t="shared" si="42"/>
        <v>0.76767118858517147</v>
      </c>
      <c r="Z81" s="753">
        <v>18708.725808634455</v>
      </c>
      <c r="AA81" s="190">
        <f t="shared" si="43"/>
        <v>1.6708695015302719</v>
      </c>
    </row>
    <row r="82" spans="1:27">
      <c r="A82" s="192" t="s">
        <v>74</v>
      </c>
      <c r="B82" s="113">
        <v>11787</v>
      </c>
      <c r="C82" s="470">
        <v>18808.099999999999</v>
      </c>
      <c r="D82" s="181">
        <f t="shared" si="37"/>
        <v>1.5956647153643844</v>
      </c>
      <c r="E82" s="470">
        <v>20286.900000000001</v>
      </c>
      <c r="F82" s="190">
        <f t="shared" si="36"/>
        <v>1.7211249681852889</v>
      </c>
      <c r="H82" s="192" t="s">
        <v>74</v>
      </c>
      <c r="I82" s="113">
        <v>11975</v>
      </c>
      <c r="J82" s="470">
        <v>20308.123466356708</v>
      </c>
      <c r="K82" s="181">
        <f t="shared" si="38"/>
        <v>1.6958766986519171</v>
      </c>
      <c r="L82" s="470">
        <v>23148.776929601358</v>
      </c>
      <c r="M82" s="190">
        <f t="shared" si="39"/>
        <v>1.9330920191733911</v>
      </c>
      <c r="O82" s="192" t="s">
        <v>74</v>
      </c>
      <c r="P82" s="113">
        <v>12119</v>
      </c>
      <c r="Q82" s="710">
        <v>21285.194585448393</v>
      </c>
      <c r="R82" s="181">
        <f t="shared" si="40"/>
        <v>1.7563490870078713</v>
      </c>
      <c r="S82" s="710">
        <v>23304.695216832421</v>
      </c>
      <c r="T82" s="190">
        <f t="shared" si="41"/>
        <v>1.9229883007535622</v>
      </c>
      <c r="V82" s="192" t="s">
        <v>74</v>
      </c>
      <c r="W82" s="113">
        <v>12013</v>
      </c>
      <c r="X82" s="753">
        <v>22093.180327868853</v>
      </c>
      <c r="Y82" s="181">
        <f t="shared" si="42"/>
        <v>1.8391059958269254</v>
      </c>
      <c r="Z82" s="753">
        <v>24185.704139610389</v>
      </c>
      <c r="AA82" s="181">
        <f t="shared" si="43"/>
        <v>2.0132942761683501</v>
      </c>
    </row>
    <row r="83" spans="1:27">
      <c r="A83" s="192" t="s">
        <v>75</v>
      </c>
      <c r="B83" s="113">
        <v>10506</v>
      </c>
      <c r="C83" s="470">
        <v>28874.5</v>
      </c>
      <c r="D83" s="188">
        <f t="shared" si="37"/>
        <v>2.7483818770226538</v>
      </c>
      <c r="E83" s="470">
        <v>25408.3</v>
      </c>
      <c r="F83" s="181">
        <f t="shared" si="36"/>
        <v>2.4184561203122024</v>
      </c>
      <c r="H83" s="192" t="s">
        <v>75</v>
      </c>
      <c r="I83" s="113">
        <v>10660</v>
      </c>
      <c r="J83" s="470">
        <v>29566.317935987234</v>
      </c>
      <c r="K83" s="188">
        <f t="shared" si="38"/>
        <v>2.7735757913684083</v>
      </c>
      <c r="L83" s="470">
        <v>25147.486689305329</v>
      </c>
      <c r="M83" s="181">
        <f t="shared" si="39"/>
        <v>2.359051284174984</v>
      </c>
      <c r="O83" s="192" t="s">
        <v>75</v>
      </c>
      <c r="P83" s="113">
        <v>10726</v>
      </c>
      <c r="Q83" s="710">
        <v>29947.746581121119</v>
      </c>
      <c r="R83" s="188">
        <f t="shared" si="40"/>
        <v>2.7920703506545888</v>
      </c>
      <c r="S83" s="710">
        <v>25002.029203799004</v>
      </c>
      <c r="T83" s="181">
        <f t="shared" si="41"/>
        <v>2.3309741939025734</v>
      </c>
      <c r="V83" s="192" t="s">
        <v>75</v>
      </c>
      <c r="W83" s="113">
        <v>10648</v>
      </c>
      <c r="X83" s="753">
        <v>30427.274534051761</v>
      </c>
      <c r="Y83" s="188">
        <f t="shared" si="42"/>
        <v>2.8575577135660932</v>
      </c>
      <c r="Z83" s="753">
        <v>25669.819397575302</v>
      </c>
      <c r="AA83" s="181">
        <f t="shared" si="43"/>
        <v>2.4107644062335933</v>
      </c>
    </row>
    <row r="84" spans="1:27">
      <c r="A84" s="192" t="s">
        <v>76</v>
      </c>
      <c r="B84" s="113">
        <v>9531</v>
      </c>
      <c r="C84" s="470">
        <v>19411.599999999999</v>
      </c>
      <c r="D84" s="188">
        <f t="shared" si="37"/>
        <v>2.0366803063686914</v>
      </c>
      <c r="E84" s="470">
        <v>22469.200000000001</v>
      </c>
      <c r="F84" s="181">
        <f t="shared" si="36"/>
        <v>2.3574860979960133</v>
      </c>
      <c r="H84" s="192" t="s">
        <v>76</v>
      </c>
      <c r="I84" s="113">
        <v>9756</v>
      </c>
      <c r="J84" s="470">
        <v>19986.425491993643</v>
      </c>
      <c r="K84" s="188">
        <f t="shared" si="38"/>
        <v>2.0486290992203404</v>
      </c>
      <c r="L84" s="470">
        <v>23854.202461513793</v>
      </c>
      <c r="M84" s="181">
        <f t="shared" si="39"/>
        <v>2.445080203107195</v>
      </c>
      <c r="O84" s="192" t="s">
        <v>76</v>
      </c>
      <c r="P84" s="113">
        <v>9881</v>
      </c>
      <c r="Q84" s="710">
        <v>20298.345477464183</v>
      </c>
      <c r="R84" s="188">
        <f t="shared" si="40"/>
        <v>2.0542804855241559</v>
      </c>
      <c r="S84" s="710">
        <v>23929.521103466883</v>
      </c>
      <c r="T84" s="181">
        <f t="shared" si="41"/>
        <v>2.4217711874776726</v>
      </c>
      <c r="V84" s="192" t="s">
        <v>76</v>
      </c>
      <c r="W84" s="113">
        <v>9759</v>
      </c>
      <c r="X84" s="753">
        <v>20001.593560003741</v>
      </c>
      <c r="Y84" s="188">
        <f t="shared" si="42"/>
        <v>2.0495535977050663</v>
      </c>
      <c r="Z84" s="753">
        <v>24014.683262723371</v>
      </c>
      <c r="AA84" s="181">
        <f t="shared" si="43"/>
        <v>2.4607729544751891</v>
      </c>
    </row>
    <row r="85" spans="1:27">
      <c r="A85" s="192" t="s">
        <v>77</v>
      </c>
      <c r="B85" s="113">
        <v>11233</v>
      </c>
      <c r="C85" s="470">
        <v>16466.400000000001</v>
      </c>
      <c r="D85" s="190">
        <f t="shared" si="37"/>
        <v>1.4658951304193004</v>
      </c>
      <c r="E85" s="470">
        <v>39719</v>
      </c>
      <c r="F85" s="189">
        <f t="shared" si="36"/>
        <v>3.535920947209116</v>
      </c>
      <c r="H85" s="192" t="s">
        <v>77</v>
      </c>
      <c r="I85" s="113">
        <v>11544</v>
      </c>
      <c r="J85" s="470">
        <v>17217.663190416992</v>
      </c>
      <c r="K85" s="190">
        <f t="shared" si="38"/>
        <v>1.4914815653514373</v>
      </c>
      <c r="L85" s="470">
        <v>40098.65363430907</v>
      </c>
      <c r="M85" s="189">
        <f t="shared" si="39"/>
        <v>3.4735493446213677</v>
      </c>
      <c r="O85" s="192" t="s">
        <v>77</v>
      </c>
      <c r="P85" s="113">
        <v>11559</v>
      </c>
      <c r="Q85" s="710">
        <v>18253.298422751224</v>
      </c>
      <c r="R85" s="181">
        <f t="shared" si="40"/>
        <v>1.5791416578208517</v>
      </c>
      <c r="S85" s="710">
        <v>34584.865828977905</v>
      </c>
      <c r="T85" s="181">
        <f t="shared" si="41"/>
        <v>2.9920292264882695</v>
      </c>
      <c r="V85" s="192" t="s">
        <v>77</v>
      </c>
      <c r="W85" s="113">
        <v>11404</v>
      </c>
      <c r="X85" s="753">
        <v>18441.239697630579</v>
      </c>
      <c r="Y85" s="181">
        <f t="shared" si="42"/>
        <v>1.6170852067371606</v>
      </c>
      <c r="Z85" s="753">
        <v>32979.289688681369</v>
      </c>
      <c r="AA85" s="181">
        <f t="shared" si="43"/>
        <v>2.8919054444652201</v>
      </c>
    </row>
    <row r="86" spans="1:27">
      <c r="A86" s="192" t="s">
        <v>78</v>
      </c>
      <c r="B86" s="113">
        <v>9222</v>
      </c>
      <c r="C86" s="470">
        <v>18233.7</v>
      </c>
      <c r="D86" s="181">
        <f t="shared" si="37"/>
        <v>1.9771958360442421</v>
      </c>
      <c r="E86" s="470">
        <v>25362.7</v>
      </c>
      <c r="F86" s="181">
        <f t="shared" si="36"/>
        <v>2.7502385599653003</v>
      </c>
      <c r="H86" s="192" t="s">
        <v>78</v>
      </c>
      <c r="I86" s="113">
        <v>9453</v>
      </c>
      <c r="J86" s="470">
        <v>19265.936570516194</v>
      </c>
      <c r="K86" s="188">
        <f t="shared" si="38"/>
        <v>2.0380764382223839</v>
      </c>
      <c r="L86" s="470">
        <v>25561.742894013973</v>
      </c>
      <c r="M86" s="181">
        <f t="shared" si="39"/>
        <v>2.7040878973885509</v>
      </c>
      <c r="O86" s="192" t="s">
        <v>78</v>
      </c>
      <c r="P86" s="116">
        <v>9555</v>
      </c>
      <c r="Q86" s="710">
        <v>20149.056927527465</v>
      </c>
      <c r="R86" s="188">
        <f t="shared" si="40"/>
        <v>2.1087448380457841</v>
      </c>
      <c r="S86" s="710">
        <v>25884.797897747321</v>
      </c>
      <c r="T86" s="181">
        <f t="shared" si="41"/>
        <v>2.709031700444513</v>
      </c>
      <c r="V86" s="192" t="s">
        <v>78</v>
      </c>
      <c r="W86" s="116">
        <v>9408</v>
      </c>
      <c r="X86" s="753">
        <v>20275.991504141301</v>
      </c>
      <c r="Y86" s="188">
        <f t="shared" si="42"/>
        <v>2.1551861717837268</v>
      </c>
      <c r="Z86" s="753">
        <v>26485.351149036836</v>
      </c>
      <c r="AA86" s="181">
        <f t="shared" si="43"/>
        <v>2.8151946374401398</v>
      </c>
    </row>
    <row r="87" spans="1:27">
      <c r="A87" s="192" t="s">
        <v>79</v>
      </c>
      <c r="B87" s="113">
        <v>10997</v>
      </c>
      <c r="C87" s="470">
        <v>23557.599999999999</v>
      </c>
      <c r="D87" s="188">
        <f t="shared" si="37"/>
        <v>2.1421842320632898</v>
      </c>
      <c r="E87" s="470">
        <v>20555.400000000001</v>
      </c>
      <c r="F87" s="190">
        <f t="shared" si="36"/>
        <v>1.8691825043193599</v>
      </c>
      <c r="H87" s="192" t="s">
        <v>79</v>
      </c>
      <c r="I87" s="113">
        <v>11268</v>
      </c>
      <c r="J87" s="470">
        <v>24411.183361084131</v>
      </c>
      <c r="K87" s="188">
        <f t="shared" si="38"/>
        <v>2.1664166987117617</v>
      </c>
      <c r="L87" s="470">
        <v>21379.844955327815</v>
      </c>
      <c r="M87" s="190">
        <f t="shared" si="39"/>
        <v>1.8973948309662598</v>
      </c>
      <c r="O87" s="192" t="s">
        <v>79</v>
      </c>
      <c r="P87" s="113">
        <v>11455</v>
      </c>
      <c r="Q87" s="710">
        <v>25177.702189655971</v>
      </c>
      <c r="R87" s="188">
        <f t="shared" si="40"/>
        <v>2.1979661448848513</v>
      </c>
      <c r="S87" s="710">
        <v>21718.004827210527</v>
      </c>
      <c r="T87" s="190">
        <f t="shared" si="41"/>
        <v>1.8959410586827172</v>
      </c>
      <c r="V87" s="192" t="s">
        <v>79</v>
      </c>
      <c r="W87" s="113">
        <v>11324</v>
      </c>
      <c r="X87" s="753">
        <v>25556.588300870335</v>
      </c>
      <c r="Y87" s="188">
        <f t="shared" si="42"/>
        <v>2.2568516690984048</v>
      </c>
      <c r="Z87" s="753">
        <v>22000.749902860989</v>
      </c>
      <c r="AA87" s="190">
        <f t="shared" si="43"/>
        <v>1.9428426265331145</v>
      </c>
    </row>
    <row r="88" spans="1:27">
      <c r="A88" s="191" t="s">
        <v>80</v>
      </c>
      <c r="B88" s="183"/>
      <c r="C88" s="478"/>
      <c r="D88" s="185"/>
      <c r="E88" s="478"/>
      <c r="F88" s="186"/>
      <c r="H88" s="427" t="s">
        <v>80</v>
      </c>
      <c r="I88" s="476"/>
      <c r="J88" s="478"/>
      <c r="K88" s="461"/>
      <c r="L88" s="478"/>
      <c r="M88" s="186"/>
      <c r="O88" s="427" t="s">
        <v>80</v>
      </c>
      <c r="P88" s="476"/>
      <c r="Q88" s="184"/>
      <c r="R88" s="709"/>
      <c r="S88" s="184"/>
      <c r="T88" s="186"/>
      <c r="V88" s="427" t="s">
        <v>80</v>
      </c>
      <c r="W88" s="476"/>
      <c r="X88" s="164"/>
      <c r="Y88" s="752"/>
      <c r="Z88" s="164"/>
      <c r="AA88" s="186"/>
    </row>
    <row r="89" spans="1:27">
      <c r="A89" s="202" t="s">
        <v>81</v>
      </c>
      <c r="B89" s="113">
        <v>17388</v>
      </c>
      <c r="C89" s="470">
        <v>22908</v>
      </c>
      <c r="D89" s="190">
        <f t="shared" ref="D89:D97" si="44">C89/B89</f>
        <v>1.3174603174603174</v>
      </c>
      <c r="E89" s="470">
        <v>25337.3</v>
      </c>
      <c r="F89" s="190">
        <f t="shared" si="36"/>
        <v>1.4571716126063952</v>
      </c>
      <c r="H89" s="192" t="s">
        <v>81</v>
      </c>
      <c r="I89" s="113">
        <v>17495</v>
      </c>
      <c r="J89" s="470">
        <v>23438.020927721613</v>
      </c>
      <c r="K89" s="190">
        <f t="shared" ref="K89:K97" si="45">J89/I89</f>
        <v>1.3396982525133816</v>
      </c>
      <c r="L89" s="470">
        <v>25666.032417603215</v>
      </c>
      <c r="M89" s="190">
        <f t="shared" ref="M89:M97" si="46">L89/I89</f>
        <v>1.4670495808861512</v>
      </c>
      <c r="O89" s="192" t="s">
        <v>81</v>
      </c>
      <c r="P89" s="116">
        <v>17525</v>
      </c>
      <c r="Q89" s="710">
        <v>24051.22117415144</v>
      </c>
      <c r="R89" s="190">
        <f t="shared" ref="R89:R97" si="47">Q89/P89</f>
        <v>1.3723949314779709</v>
      </c>
      <c r="S89" s="710">
        <v>26013.991039823901</v>
      </c>
      <c r="T89" s="190">
        <f t="shared" ref="T89:T97" si="48">S89/P89</f>
        <v>1.4843932119728331</v>
      </c>
      <c r="V89" s="192" t="s">
        <v>81</v>
      </c>
      <c r="W89" s="116">
        <v>17551</v>
      </c>
      <c r="X89" s="753">
        <v>24512.558261362454</v>
      </c>
      <c r="Y89" s="190">
        <f t="shared" ref="Y89:Y97" si="49">X89/W89</f>
        <v>1.3966473854117973</v>
      </c>
      <c r="Z89" s="753">
        <v>26404.689723567051</v>
      </c>
      <c r="AA89" s="190">
        <f t="shared" ref="AA89:AA97" si="50">Z89/W89</f>
        <v>1.5044550010578914</v>
      </c>
    </row>
    <row r="90" spans="1:27">
      <c r="A90" s="202" t="s">
        <v>82</v>
      </c>
      <c r="B90" s="113">
        <v>20394</v>
      </c>
      <c r="C90" s="470">
        <v>40678</v>
      </c>
      <c r="D90" s="181">
        <f t="shared" si="44"/>
        <v>1.9946062567421792</v>
      </c>
      <c r="E90" s="470">
        <v>60316.800000000003</v>
      </c>
      <c r="F90" s="181">
        <f t="shared" si="36"/>
        <v>2.9575757575757575</v>
      </c>
      <c r="H90" s="192" t="s">
        <v>82</v>
      </c>
      <c r="I90" s="113">
        <v>20397</v>
      </c>
      <c r="J90" s="470">
        <v>41609.20421784473</v>
      </c>
      <c r="K90" s="188">
        <f t="shared" si="45"/>
        <v>2.0399668685514896</v>
      </c>
      <c r="L90" s="470">
        <v>66696.115469700075</v>
      </c>
      <c r="M90" s="188">
        <f t="shared" si="46"/>
        <v>3.2698982923812361</v>
      </c>
      <c r="O90" s="192" t="s">
        <v>82</v>
      </c>
      <c r="P90" s="113">
        <v>20356</v>
      </c>
      <c r="Q90" s="710">
        <v>42041.731796122142</v>
      </c>
      <c r="R90" s="188">
        <f t="shared" si="47"/>
        <v>2.065323825708496</v>
      </c>
      <c r="S90" s="710">
        <v>81275.680987066109</v>
      </c>
      <c r="T90" s="188">
        <f t="shared" si="48"/>
        <v>3.9927137446976868</v>
      </c>
      <c r="V90" s="192" t="s">
        <v>82</v>
      </c>
      <c r="W90" s="113">
        <v>20290</v>
      </c>
      <c r="X90" s="753">
        <v>42296.278581418585</v>
      </c>
      <c r="Y90" s="188">
        <f t="shared" si="49"/>
        <v>2.0845874116026901</v>
      </c>
      <c r="Z90" s="753">
        <v>78463.46607076576</v>
      </c>
      <c r="AA90" s="188">
        <f t="shared" si="50"/>
        <v>3.867100348485252</v>
      </c>
    </row>
    <row r="91" spans="1:27">
      <c r="A91" s="192" t="s">
        <v>83</v>
      </c>
      <c r="B91" s="113">
        <v>13223</v>
      </c>
      <c r="C91" s="470">
        <v>23703.1</v>
      </c>
      <c r="D91" s="181">
        <f t="shared" si="44"/>
        <v>1.7925659835135748</v>
      </c>
      <c r="E91" s="470">
        <v>29179.9</v>
      </c>
      <c r="F91" s="181">
        <f t="shared" si="36"/>
        <v>2.206753384254708</v>
      </c>
      <c r="H91" s="192" t="s">
        <v>83</v>
      </c>
      <c r="I91" s="113">
        <v>13207</v>
      </c>
      <c r="J91" s="470">
        <v>23916.416546057957</v>
      </c>
      <c r="K91" s="181">
        <f t="shared" si="45"/>
        <v>1.8108894181917132</v>
      </c>
      <c r="L91" s="470">
        <v>29503.381282087215</v>
      </c>
      <c r="M91" s="181">
        <f t="shared" si="46"/>
        <v>2.233919988043251</v>
      </c>
      <c r="O91" s="192" t="s">
        <v>83</v>
      </c>
      <c r="P91" s="113">
        <v>13156</v>
      </c>
      <c r="Q91" s="710">
        <v>24285.680991489131</v>
      </c>
      <c r="R91" s="181">
        <f t="shared" si="47"/>
        <v>1.8459775761241359</v>
      </c>
      <c r="S91" s="710">
        <v>29210.879277583663</v>
      </c>
      <c r="T91" s="181">
        <f t="shared" si="48"/>
        <v>2.2203465550002783</v>
      </c>
      <c r="V91" s="192" t="s">
        <v>83</v>
      </c>
      <c r="W91" s="113">
        <v>13066</v>
      </c>
      <c r="X91" s="753">
        <v>25308.695412672623</v>
      </c>
      <c r="Y91" s="181">
        <f t="shared" si="49"/>
        <v>1.9369887810096911</v>
      </c>
      <c r="Z91" s="753">
        <v>29814.629475757683</v>
      </c>
      <c r="AA91" s="181">
        <f t="shared" si="50"/>
        <v>2.2818482684645405</v>
      </c>
    </row>
    <row r="92" spans="1:27">
      <c r="A92" s="192" t="s">
        <v>84</v>
      </c>
      <c r="B92" s="113">
        <v>13799</v>
      </c>
      <c r="C92" s="470">
        <v>28275.599999999999</v>
      </c>
      <c r="D92" s="188">
        <f t="shared" si="44"/>
        <v>2.049105007609247</v>
      </c>
      <c r="E92" s="470">
        <v>26590.799999999999</v>
      </c>
      <c r="F92" s="190">
        <f>E92/B92</f>
        <v>1.9270092035654758</v>
      </c>
      <c r="H92" s="192" t="s">
        <v>84</v>
      </c>
      <c r="I92" s="113">
        <v>13803</v>
      </c>
      <c r="J92" s="470">
        <v>29024.237695964301</v>
      </c>
      <c r="K92" s="188">
        <f t="shared" si="45"/>
        <v>2.1027485109008404</v>
      </c>
      <c r="L92" s="470">
        <v>26055.457976210328</v>
      </c>
      <c r="M92" s="190">
        <f t="shared" si="46"/>
        <v>1.8876663027030594</v>
      </c>
      <c r="O92" s="192" t="s">
        <v>84</v>
      </c>
      <c r="P92" s="113">
        <v>13804</v>
      </c>
      <c r="Q92" s="710">
        <v>28376.757584718416</v>
      </c>
      <c r="R92" s="188">
        <f t="shared" si="47"/>
        <v>2.0556909290581293</v>
      </c>
      <c r="S92" s="710">
        <v>25700.402064506754</v>
      </c>
      <c r="T92" s="190">
        <f t="shared" si="48"/>
        <v>1.8618083211030683</v>
      </c>
      <c r="V92" s="192" t="s">
        <v>84</v>
      </c>
      <c r="W92" s="116">
        <v>13805</v>
      </c>
      <c r="X92" s="753">
        <v>27987.106613554526</v>
      </c>
      <c r="Y92" s="188">
        <f t="shared" si="49"/>
        <v>2.0273166688558151</v>
      </c>
      <c r="Z92" s="753">
        <v>25422.63447636877</v>
      </c>
      <c r="AA92" s="190">
        <f t="shared" si="50"/>
        <v>1.8415526603671692</v>
      </c>
    </row>
    <row r="93" spans="1:27">
      <c r="A93" s="192" t="s">
        <v>85</v>
      </c>
      <c r="B93" s="116">
        <v>12176</v>
      </c>
      <c r="C93" s="470">
        <v>26302.799999999999</v>
      </c>
      <c r="D93" s="188">
        <f t="shared" si="44"/>
        <v>2.1602168199737188</v>
      </c>
      <c r="E93" s="470">
        <v>28686.9</v>
      </c>
      <c r="F93" s="181">
        <f t="shared" si="36"/>
        <v>2.3560200394218134</v>
      </c>
      <c r="H93" s="192" t="s">
        <v>85</v>
      </c>
      <c r="I93" s="113">
        <v>12180</v>
      </c>
      <c r="J93" s="470">
        <v>26782.254921420714</v>
      </c>
      <c r="K93" s="188">
        <f t="shared" si="45"/>
        <v>2.1988715042217333</v>
      </c>
      <c r="L93" s="470">
        <v>30173.978945383911</v>
      </c>
      <c r="M93" s="181">
        <f t="shared" si="46"/>
        <v>2.4773381728558221</v>
      </c>
      <c r="O93" s="192" t="s">
        <v>85</v>
      </c>
      <c r="P93" s="113">
        <v>12052</v>
      </c>
      <c r="Q93" s="710">
        <v>26447.166481737378</v>
      </c>
      <c r="R93" s="188">
        <f t="shared" si="47"/>
        <v>2.194421380827861</v>
      </c>
      <c r="S93" s="710">
        <v>31833.012902178256</v>
      </c>
      <c r="T93" s="181">
        <f t="shared" si="48"/>
        <v>2.6413054183685909</v>
      </c>
      <c r="V93" s="192" t="s">
        <v>85</v>
      </c>
      <c r="W93" s="116">
        <v>12004</v>
      </c>
      <c r="X93" s="753">
        <v>28771.159503495983</v>
      </c>
      <c r="Y93" s="188">
        <f t="shared" si="49"/>
        <v>2.3967976927270898</v>
      </c>
      <c r="Z93" s="753">
        <v>32106.387044309035</v>
      </c>
      <c r="AA93" s="181">
        <f t="shared" si="50"/>
        <v>2.6746407067901563</v>
      </c>
    </row>
    <row r="94" spans="1:27">
      <c r="A94" s="192" t="s">
        <v>86</v>
      </c>
      <c r="B94" s="113">
        <v>18983</v>
      </c>
      <c r="C94" s="470">
        <v>40928.6</v>
      </c>
      <c r="D94" s="205">
        <f t="shared" si="44"/>
        <v>2.1560659537480902</v>
      </c>
      <c r="E94" s="470">
        <v>38467.9</v>
      </c>
      <c r="F94" s="181">
        <f t="shared" si="36"/>
        <v>2.0264394458199444</v>
      </c>
      <c r="H94" s="192" t="s">
        <v>86</v>
      </c>
      <c r="I94" s="113">
        <v>18989</v>
      </c>
      <c r="J94" s="470">
        <v>43116.309493911722</v>
      </c>
      <c r="K94" s="205">
        <f t="shared" si="45"/>
        <v>2.2705940014698891</v>
      </c>
      <c r="L94" s="470">
        <v>39140.714099923724</v>
      </c>
      <c r="M94" s="181">
        <f t="shared" si="46"/>
        <v>2.0612309284282335</v>
      </c>
      <c r="O94" s="192" t="s">
        <v>86</v>
      </c>
      <c r="P94" s="113">
        <v>18943</v>
      </c>
      <c r="Q94" s="710">
        <v>44568.727625030799</v>
      </c>
      <c r="R94" s="205">
        <f t="shared" si="47"/>
        <v>2.352780849127952</v>
      </c>
      <c r="S94" s="710">
        <v>38694.698391679347</v>
      </c>
      <c r="T94" s="181">
        <f t="shared" si="48"/>
        <v>2.0426911466863404</v>
      </c>
      <c r="V94" s="192" t="s">
        <v>86</v>
      </c>
      <c r="W94" s="113">
        <v>18831</v>
      </c>
      <c r="X94" s="753">
        <v>45154.487756554307</v>
      </c>
      <c r="Y94" s="205">
        <f t="shared" si="49"/>
        <v>2.3978805032422232</v>
      </c>
      <c r="Z94" s="753">
        <v>38217.071620689654</v>
      </c>
      <c r="AA94" s="181">
        <f t="shared" si="50"/>
        <v>2.0294764813705939</v>
      </c>
    </row>
    <row r="95" spans="1:27">
      <c r="A95" s="192" t="s">
        <v>87</v>
      </c>
      <c r="B95" s="113">
        <v>14637</v>
      </c>
      <c r="C95" s="470">
        <v>42410.3</v>
      </c>
      <c r="D95" s="188">
        <f t="shared" si="44"/>
        <v>2.8974721595955457</v>
      </c>
      <c r="E95" s="470">
        <v>83117.899999999994</v>
      </c>
      <c r="F95" s="189">
        <f t="shared" si="36"/>
        <v>5.6786158365785333</v>
      </c>
      <c r="H95" s="192" t="s">
        <v>87</v>
      </c>
      <c r="I95" s="113">
        <v>14595</v>
      </c>
      <c r="J95" s="470">
        <v>44248.285491996234</v>
      </c>
      <c r="K95" s="188">
        <f t="shared" si="45"/>
        <v>3.0317427538195432</v>
      </c>
      <c r="L95" s="470">
        <v>78377.972028601696</v>
      </c>
      <c r="M95" s="189">
        <f t="shared" si="46"/>
        <v>5.3701933558480093</v>
      </c>
      <c r="O95" s="192" t="s">
        <v>87</v>
      </c>
      <c r="P95" s="113">
        <v>14500</v>
      </c>
      <c r="Q95" s="710">
        <v>46180.090920767565</v>
      </c>
      <c r="R95" s="188">
        <f t="shared" si="47"/>
        <v>3.1848338566046595</v>
      </c>
      <c r="S95" s="710">
        <v>75092.21188406623</v>
      </c>
      <c r="T95" s="189">
        <f t="shared" si="48"/>
        <v>5.1787732333838781</v>
      </c>
      <c r="V95" s="192" t="s">
        <v>87</v>
      </c>
      <c r="W95" s="113">
        <v>14373</v>
      </c>
      <c r="X95" s="753">
        <v>46670.625032635093</v>
      </c>
      <c r="Y95" s="188">
        <f t="shared" si="49"/>
        <v>3.2471039471672647</v>
      </c>
      <c r="Z95" s="753">
        <v>73228.218690496826</v>
      </c>
      <c r="AA95" s="189">
        <f t="shared" si="50"/>
        <v>5.0948458004937613</v>
      </c>
    </row>
    <row r="96" spans="1:27">
      <c r="A96" s="192" t="s">
        <v>88</v>
      </c>
      <c r="B96" s="113">
        <v>13401.95</v>
      </c>
      <c r="C96" s="470">
        <v>14682.9</v>
      </c>
      <c r="D96" s="190">
        <f t="shared" si="44"/>
        <v>1.0955793746432421</v>
      </c>
      <c r="E96" s="470">
        <v>13259.2</v>
      </c>
      <c r="F96" s="197">
        <f t="shared" si="36"/>
        <v>0.98934856494763823</v>
      </c>
      <c r="H96" s="192" t="s">
        <v>88</v>
      </c>
      <c r="I96" s="113">
        <v>13412</v>
      </c>
      <c r="J96" s="470">
        <v>17667.362589657074</v>
      </c>
      <c r="K96" s="190">
        <f t="shared" si="45"/>
        <v>1.3172802408035396</v>
      </c>
      <c r="L96" s="470">
        <v>19271.907665094339</v>
      </c>
      <c r="M96" s="197">
        <f t="shared" si="46"/>
        <v>1.4369152747609857</v>
      </c>
      <c r="O96" s="192" t="s">
        <v>88</v>
      </c>
      <c r="P96" s="116">
        <v>13315</v>
      </c>
      <c r="Q96" s="710">
        <v>17204.685593171271</v>
      </c>
      <c r="R96" s="190">
        <f t="shared" si="47"/>
        <v>1.292128095619322</v>
      </c>
      <c r="S96" s="710">
        <v>17551.527411167513</v>
      </c>
      <c r="T96" s="190">
        <f t="shared" si="48"/>
        <v>1.318177049280324</v>
      </c>
      <c r="V96" s="192" t="s">
        <v>88</v>
      </c>
      <c r="W96" s="116">
        <v>13201</v>
      </c>
      <c r="X96" s="753">
        <v>17558.53465953148</v>
      </c>
      <c r="Y96" s="190">
        <f t="shared" si="49"/>
        <v>1.3300912551724475</v>
      </c>
      <c r="Z96" s="753">
        <v>17043.354280510019</v>
      </c>
      <c r="AA96" s="190">
        <f t="shared" si="50"/>
        <v>1.2910653950844646</v>
      </c>
    </row>
    <row r="97" spans="1:27">
      <c r="A97" s="192" t="s">
        <v>89</v>
      </c>
      <c r="B97" s="113">
        <v>20157</v>
      </c>
      <c r="C97" s="470">
        <v>66186.399999999994</v>
      </c>
      <c r="D97" s="188">
        <f t="shared" si="44"/>
        <v>3.283544178201121</v>
      </c>
      <c r="E97" s="470">
        <v>55634.5</v>
      </c>
      <c r="F97" s="181">
        <f t="shared" si="36"/>
        <v>2.7600585404574094</v>
      </c>
      <c r="H97" s="192" t="s">
        <v>89</v>
      </c>
      <c r="I97" s="113">
        <v>20777</v>
      </c>
      <c r="J97" s="470">
        <v>56220.807599742599</v>
      </c>
      <c r="K97" s="188">
        <f t="shared" si="45"/>
        <v>2.7059155604631369</v>
      </c>
      <c r="L97" s="470">
        <v>56261.349304812837</v>
      </c>
      <c r="M97" s="181">
        <f t="shared" si="46"/>
        <v>2.7078668385624893</v>
      </c>
      <c r="O97" s="192" t="s">
        <v>89</v>
      </c>
      <c r="P97" s="113">
        <v>20650</v>
      </c>
      <c r="Q97" s="710">
        <v>48761.948438213913</v>
      </c>
      <c r="R97" s="188">
        <f t="shared" si="47"/>
        <v>2.3613534352645962</v>
      </c>
      <c r="S97" s="710">
        <v>53960.953556910572</v>
      </c>
      <c r="T97" s="181">
        <f t="shared" si="48"/>
        <v>2.6131212376227881</v>
      </c>
      <c r="V97" s="192" t="s">
        <v>89</v>
      </c>
      <c r="W97" s="113">
        <v>20637</v>
      </c>
      <c r="X97" s="753">
        <v>51278.967203895692</v>
      </c>
      <c r="Y97" s="188">
        <f t="shared" si="49"/>
        <v>2.4848072493044384</v>
      </c>
      <c r="Z97" s="755">
        <v>56540.394055164317</v>
      </c>
      <c r="AA97" s="181">
        <f t="shared" si="50"/>
        <v>2.7397583977886475</v>
      </c>
    </row>
    <row r="98" spans="1:27">
      <c r="A98" s="207"/>
      <c r="B98" s="206"/>
      <c r="H98" s="207"/>
      <c r="I98" s="206"/>
      <c r="O98" s="207"/>
      <c r="P98" s="206"/>
      <c r="V98" s="207"/>
      <c r="W98" s="206"/>
    </row>
    <row r="99" spans="1:27">
      <c r="A99" s="207"/>
      <c r="B99" s="208"/>
      <c r="H99" s="207"/>
      <c r="I99" s="208"/>
      <c r="O99" s="207"/>
      <c r="P99" s="208"/>
      <c r="V99" s="207"/>
      <c r="W99" s="208"/>
    </row>
    <row r="100" spans="1:27">
      <c r="A100" s="209" t="s">
        <v>208</v>
      </c>
      <c r="B100" s="210"/>
      <c r="C100" s="211"/>
      <c r="D100" s="210"/>
      <c r="E100"/>
      <c r="F100"/>
      <c r="H100" s="209" t="s">
        <v>208</v>
      </c>
      <c r="I100" s="210"/>
      <c r="J100" s="211"/>
      <c r="K100" s="210"/>
      <c r="L100"/>
      <c r="M100"/>
      <c r="O100" s="209" t="s">
        <v>208</v>
      </c>
      <c r="P100" s="210"/>
      <c r="Q100" s="211"/>
      <c r="R100" s="210"/>
      <c r="S100"/>
      <c r="T100"/>
      <c r="V100" s="209" t="s">
        <v>208</v>
      </c>
      <c r="W100" s="210"/>
      <c r="X100" s="211"/>
      <c r="Y100" s="210"/>
      <c r="Z100"/>
      <c r="AA100"/>
    </row>
    <row r="101" spans="1:27">
      <c r="A101" s="212" t="s">
        <v>209</v>
      </c>
      <c r="C101" s="213" t="s">
        <v>210</v>
      </c>
      <c r="E101"/>
      <c r="F101"/>
      <c r="H101" s="212" t="s">
        <v>209</v>
      </c>
      <c r="J101" s="213" t="s">
        <v>210</v>
      </c>
      <c r="L101"/>
      <c r="M101"/>
      <c r="O101" s="212" t="s">
        <v>209</v>
      </c>
      <c r="Q101" s="213" t="s">
        <v>210</v>
      </c>
      <c r="S101"/>
      <c r="T101"/>
      <c r="V101" s="212" t="s">
        <v>209</v>
      </c>
      <c r="X101" s="213" t="s">
        <v>210</v>
      </c>
      <c r="Z101"/>
      <c r="AA101"/>
    </row>
    <row r="102" spans="1:27">
      <c r="A102" s="214" t="s">
        <v>211</v>
      </c>
      <c r="C102" s="215" t="s">
        <v>212</v>
      </c>
      <c r="E102"/>
      <c r="F102"/>
      <c r="H102" s="214" t="s">
        <v>211</v>
      </c>
      <c r="J102" s="215" t="s">
        <v>212</v>
      </c>
      <c r="L102"/>
      <c r="M102"/>
      <c r="O102" s="214" t="s">
        <v>211</v>
      </c>
      <c r="Q102" s="215" t="s">
        <v>212</v>
      </c>
      <c r="S102"/>
      <c r="T102"/>
      <c r="V102" s="214" t="s">
        <v>211</v>
      </c>
      <c r="X102" s="215" t="s">
        <v>212</v>
      </c>
      <c r="Z102"/>
      <c r="AA102"/>
    </row>
    <row r="103" spans="1:27">
      <c r="A103" s="216" t="s">
        <v>213</v>
      </c>
      <c r="B103" s="217"/>
      <c r="C103" s="218" t="s">
        <v>214</v>
      </c>
      <c r="D103" s="217"/>
      <c r="E103" s="219"/>
      <c r="F103" s="219"/>
      <c r="H103" s="216" t="s">
        <v>213</v>
      </c>
      <c r="I103" s="217"/>
      <c r="J103" s="218" t="s">
        <v>214</v>
      </c>
      <c r="K103" s="217"/>
      <c r="L103" s="219"/>
      <c r="M103" s="219"/>
      <c r="O103" s="216" t="s">
        <v>213</v>
      </c>
      <c r="P103" s="217"/>
      <c r="Q103" s="218" t="s">
        <v>214</v>
      </c>
      <c r="R103" s="217"/>
      <c r="S103" s="219"/>
      <c r="T103" s="219"/>
      <c r="V103" s="216" t="s">
        <v>213</v>
      </c>
      <c r="W103" s="217"/>
      <c r="X103" s="218" t="s">
        <v>214</v>
      </c>
      <c r="Y103" s="217"/>
      <c r="Z103" s="219"/>
      <c r="AA103" s="219"/>
    </row>
    <row r="104" spans="1:27">
      <c r="A104" s="220" t="s">
        <v>215</v>
      </c>
      <c r="C104" s="221" t="s">
        <v>216</v>
      </c>
      <c r="D104" s="222"/>
      <c r="E104" s="223"/>
      <c r="F104" s="223"/>
      <c r="H104" s="220" t="s">
        <v>215</v>
      </c>
      <c r="J104" s="221" t="s">
        <v>216</v>
      </c>
      <c r="K104" s="222"/>
      <c r="L104" s="223"/>
      <c r="M104" s="223"/>
      <c r="O104" s="220" t="s">
        <v>215</v>
      </c>
      <c r="Q104" s="221" t="s">
        <v>216</v>
      </c>
      <c r="R104" s="222"/>
      <c r="S104" s="223"/>
      <c r="T104" s="223"/>
      <c r="V104" s="220" t="s">
        <v>215</v>
      </c>
      <c r="X104" s="221" t="s">
        <v>216</v>
      </c>
      <c r="Y104" s="222"/>
      <c r="Z104" s="223"/>
      <c r="AA104" s="223"/>
    </row>
    <row r="105" spans="1:27">
      <c r="A105" s="224" t="s">
        <v>217</v>
      </c>
      <c r="C105" s="225" t="s">
        <v>217</v>
      </c>
      <c r="D105" s="226"/>
      <c r="H105" s="224" t="s">
        <v>217</v>
      </c>
      <c r="J105" s="225" t="s">
        <v>217</v>
      </c>
      <c r="K105" s="226"/>
      <c r="O105" s="224" t="s">
        <v>217</v>
      </c>
      <c r="Q105" s="225" t="s">
        <v>217</v>
      </c>
      <c r="R105" s="226"/>
      <c r="V105" s="224" t="s">
        <v>217</v>
      </c>
      <c r="X105" s="225" t="s">
        <v>217</v>
      </c>
      <c r="Y105" s="226"/>
    </row>
    <row r="106" spans="1:27">
      <c r="B106" s="227"/>
      <c r="C106" s="227"/>
      <c r="D106" s="227"/>
      <c r="E106" s="227"/>
      <c r="F106" s="227"/>
      <c r="I106" s="227"/>
      <c r="J106" s="227"/>
      <c r="K106" s="227"/>
      <c r="L106" s="227"/>
      <c r="M106" s="227"/>
      <c r="P106" s="227"/>
      <c r="Q106" s="227"/>
      <c r="R106" s="227"/>
      <c r="S106" s="227"/>
      <c r="T106" s="227"/>
      <c r="W106" s="227"/>
      <c r="X106" s="227"/>
      <c r="Y106" s="227"/>
      <c r="Z106" s="227"/>
      <c r="AA106" s="227"/>
    </row>
  </sheetData>
  <mergeCells count="35">
    <mergeCell ref="O1:T1"/>
    <mergeCell ref="O2:T2"/>
    <mergeCell ref="O3:T3"/>
    <mergeCell ref="O4:O6"/>
    <mergeCell ref="P4:P6"/>
    <mergeCell ref="Q4:Q6"/>
    <mergeCell ref="R4:R6"/>
    <mergeCell ref="S4:S6"/>
    <mergeCell ref="T4:T6"/>
    <mergeCell ref="H1:M1"/>
    <mergeCell ref="H2:M2"/>
    <mergeCell ref="H3:M3"/>
    <mergeCell ref="H4:H6"/>
    <mergeCell ref="I4:I6"/>
    <mergeCell ref="J4:J6"/>
    <mergeCell ref="K4:K6"/>
    <mergeCell ref="L4:L6"/>
    <mergeCell ref="M4:M6"/>
    <mergeCell ref="E4:E6"/>
    <mergeCell ref="F4:F6"/>
    <mergeCell ref="A1:F1"/>
    <mergeCell ref="A2:F2"/>
    <mergeCell ref="A4:A6"/>
    <mergeCell ref="B4:B6"/>
    <mergeCell ref="C4:C6"/>
    <mergeCell ref="D4:D6"/>
    <mergeCell ref="V1:AA1"/>
    <mergeCell ref="V2:AA2"/>
    <mergeCell ref="V3:AA3"/>
    <mergeCell ref="V4:V6"/>
    <mergeCell ref="W4:W6"/>
    <mergeCell ref="X4:X6"/>
    <mergeCell ref="Y4:Y6"/>
    <mergeCell ref="Z4:Z6"/>
    <mergeCell ref="AA4:AA6"/>
  </mergeCells>
  <pageMargins left="0.78740157480314965" right="0.35433070866141736" top="0.74803149606299213" bottom="0.74803149606299213" header="0.31496062992125984" footer="0.31496062992125984"/>
  <pageSetup paperSize="9" scale="83" fitToHeight="2" orientation="portrait" r:id="rId1"/>
  <headerFooter differentFirst="1"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Q4149"/>
  <sheetViews>
    <sheetView topLeftCell="AC19" workbookViewId="0">
      <selection activeCell="AH25" sqref="AH25"/>
    </sheetView>
  </sheetViews>
  <sheetFormatPr defaultRowHeight="14.3"/>
  <cols>
    <col min="1" max="1" width="35.625" style="229" customWidth="1"/>
    <col min="2" max="2" width="15.25" style="229" customWidth="1"/>
    <col min="3" max="3" width="11.75" style="230" customWidth="1"/>
    <col min="4" max="4" width="11.75" style="231" customWidth="1"/>
    <col min="5" max="5" width="11.375" style="231" customWidth="1"/>
    <col min="6" max="6" width="12.75" style="231" customWidth="1"/>
    <col min="7" max="7" width="10.25" customWidth="1"/>
    <col min="8" max="8" width="10.375" customWidth="1"/>
    <col min="9" max="9" width="11.375" customWidth="1"/>
    <col min="10" max="10" width="12.375" customWidth="1"/>
    <col min="12" max="12" width="35.625" style="229" customWidth="1"/>
    <col min="13" max="13" width="15.25" style="229" customWidth="1"/>
    <col min="14" max="14" width="12.125" style="230" customWidth="1"/>
    <col min="15" max="15" width="11.25" style="231" customWidth="1"/>
    <col min="16" max="16" width="11.375" style="231" customWidth="1"/>
    <col min="17" max="17" width="12.375" style="231" customWidth="1"/>
    <col min="18" max="19" width="10.25" customWidth="1"/>
    <col min="20" max="20" width="11.375" customWidth="1"/>
    <col min="21" max="21" width="12.375" customWidth="1"/>
    <col min="23" max="23" width="35.625" style="229" customWidth="1"/>
    <col min="24" max="24" width="15.25" style="229" customWidth="1"/>
    <col min="25" max="25" width="12.25" style="230" customWidth="1"/>
    <col min="26" max="26" width="12.25" style="231" customWidth="1"/>
    <col min="27" max="27" width="11.375" style="231" customWidth="1"/>
    <col min="28" max="28" width="12.375" style="231" customWidth="1"/>
    <col min="29" max="30" width="12.25" customWidth="1"/>
    <col min="31" max="31" width="11.375" customWidth="1"/>
    <col min="32" max="32" width="12.375" customWidth="1"/>
    <col min="34" max="34" width="35.625" style="229" customWidth="1"/>
    <col min="35" max="35" width="15.25" style="229" customWidth="1"/>
    <col min="36" max="36" width="11.25" style="230" customWidth="1"/>
    <col min="37" max="37" width="11.875" style="231" customWidth="1"/>
    <col min="38" max="38" width="11.375" style="231" customWidth="1"/>
    <col min="39" max="39" width="12.375" style="231" customWidth="1"/>
    <col min="40" max="41" width="10.25" customWidth="1"/>
    <col min="42" max="42" width="11.375" customWidth="1"/>
    <col min="43" max="43" width="12.375" customWidth="1"/>
  </cols>
  <sheetData>
    <row r="1" spans="1:43">
      <c r="A1" s="228"/>
      <c r="L1" s="228"/>
      <c r="W1" s="228"/>
      <c r="AH1" s="228"/>
      <c r="AN1">
        <v>33</v>
      </c>
    </row>
    <row r="2" spans="1:43" ht="15.65">
      <c r="A2" s="826" t="s">
        <v>218</v>
      </c>
      <c r="B2" s="826"/>
      <c r="C2" s="826"/>
      <c r="D2" s="826"/>
      <c r="E2" s="826"/>
      <c r="F2" s="826"/>
      <c r="G2" s="826"/>
      <c r="H2" s="826"/>
      <c r="I2" s="826"/>
      <c r="J2" s="826"/>
      <c r="L2" s="826" t="s">
        <v>218</v>
      </c>
      <c r="M2" s="826"/>
      <c r="N2" s="826"/>
      <c r="O2" s="826"/>
      <c r="P2" s="826"/>
      <c r="Q2" s="826"/>
      <c r="R2" s="826"/>
      <c r="S2" s="826"/>
      <c r="T2" s="826"/>
      <c r="U2" s="826"/>
      <c r="W2" s="826" t="s">
        <v>218</v>
      </c>
      <c r="X2" s="826"/>
      <c r="Y2" s="826"/>
      <c r="Z2" s="826"/>
      <c r="AA2" s="826"/>
      <c r="AB2" s="826"/>
      <c r="AC2" s="826"/>
      <c r="AD2" s="826"/>
      <c r="AE2" s="826"/>
      <c r="AF2" s="826"/>
      <c r="AH2" s="826" t="s">
        <v>218</v>
      </c>
      <c r="AI2" s="826"/>
      <c r="AJ2" s="826"/>
      <c r="AK2" s="826"/>
      <c r="AL2" s="826"/>
      <c r="AM2" s="826"/>
      <c r="AN2" s="826"/>
      <c r="AO2" s="826"/>
      <c r="AP2" s="826"/>
      <c r="AQ2" s="826"/>
    </row>
    <row r="3" spans="1:43" ht="53.5" customHeight="1">
      <c r="A3" s="827"/>
      <c r="B3" s="820" t="s">
        <v>219</v>
      </c>
      <c r="C3" s="829" t="s">
        <v>174</v>
      </c>
      <c r="D3" s="830"/>
      <c r="E3" s="823" t="s">
        <v>175</v>
      </c>
      <c r="F3" s="823"/>
      <c r="G3" s="829" t="s">
        <v>144</v>
      </c>
      <c r="H3" s="830"/>
      <c r="I3" s="823" t="s">
        <v>175</v>
      </c>
      <c r="J3" s="823"/>
      <c r="L3" s="827"/>
      <c r="M3" s="820" t="s">
        <v>323</v>
      </c>
      <c r="N3" s="829" t="s">
        <v>174</v>
      </c>
      <c r="O3" s="830"/>
      <c r="P3" s="823" t="s">
        <v>175</v>
      </c>
      <c r="Q3" s="823"/>
      <c r="R3" s="829" t="s">
        <v>144</v>
      </c>
      <c r="S3" s="830"/>
      <c r="T3" s="823" t="s">
        <v>175</v>
      </c>
      <c r="U3" s="823"/>
      <c r="W3" s="827"/>
      <c r="X3" s="820" t="s">
        <v>350</v>
      </c>
      <c r="Y3" s="829" t="s">
        <v>174</v>
      </c>
      <c r="Z3" s="830"/>
      <c r="AA3" s="823" t="s">
        <v>175</v>
      </c>
      <c r="AB3" s="823"/>
      <c r="AC3" s="829" t="s">
        <v>144</v>
      </c>
      <c r="AD3" s="830"/>
      <c r="AE3" s="823" t="s">
        <v>175</v>
      </c>
      <c r="AF3" s="823"/>
      <c r="AH3" s="827"/>
      <c r="AI3" s="820" t="s">
        <v>494</v>
      </c>
      <c r="AJ3" s="829" t="s">
        <v>174</v>
      </c>
      <c r="AK3" s="830"/>
      <c r="AL3" s="823" t="s">
        <v>175</v>
      </c>
      <c r="AM3" s="823"/>
      <c r="AN3" s="829" t="s">
        <v>144</v>
      </c>
      <c r="AO3" s="830"/>
      <c r="AP3" s="823" t="s">
        <v>175</v>
      </c>
      <c r="AQ3" s="823"/>
    </row>
    <row r="4" spans="1:43" ht="64.55">
      <c r="A4" s="828"/>
      <c r="B4" s="821"/>
      <c r="C4" s="234" t="s">
        <v>176</v>
      </c>
      <c r="D4" s="234" t="s">
        <v>177</v>
      </c>
      <c r="E4" s="234" t="s">
        <v>178</v>
      </c>
      <c r="F4" s="233" t="s">
        <v>179</v>
      </c>
      <c r="G4" s="234" t="s">
        <v>176</v>
      </c>
      <c r="H4" s="234" t="s">
        <v>177</v>
      </c>
      <c r="I4" s="234" t="s">
        <v>178</v>
      </c>
      <c r="J4" s="233" t="s">
        <v>179</v>
      </c>
      <c r="L4" s="828"/>
      <c r="M4" s="821"/>
      <c r="N4" s="234" t="s">
        <v>316</v>
      </c>
      <c r="O4" s="234" t="s">
        <v>317</v>
      </c>
      <c r="P4" s="234" t="s">
        <v>178</v>
      </c>
      <c r="Q4" s="233" t="s">
        <v>179</v>
      </c>
      <c r="R4" s="234" t="s">
        <v>316</v>
      </c>
      <c r="S4" s="234" t="s">
        <v>317</v>
      </c>
      <c r="T4" s="234" t="s">
        <v>178</v>
      </c>
      <c r="U4" s="233" t="s">
        <v>179</v>
      </c>
      <c r="W4" s="828"/>
      <c r="X4" s="821"/>
      <c r="Y4" s="234" t="s">
        <v>342</v>
      </c>
      <c r="Z4" s="234" t="s">
        <v>343</v>
      </c>
      <c r="AA4" s="234" t="s">
        <v>178</v>
      </c>
      <c r="AB4" s="233" t="s">
        <v>179</v>
      </c>
      <c r="AC4" s="234" t="s">
        <v>342</v>
      </c>
      <c r="AD4" s="234" t="s">
        <v>343</v>
      </c>
      <c r="AE4" s="234" t="s">
        <v>178</v>
      </c>
      <c r="AF4" s="233" t="s">
        <v>179</v>
      </c>
      <c r="AH4" s="828"/>
      <c r="AI4" s="821"/>
      <c r="AJ4" s="234" t="s">
        <v>484</v>
      </c>
      <c r="AK4" s="234" t="s">
        <v>495</v>
      </c>
      <c r="AL4" s="234" t="s">
        <v>178</v>
      </c>
      <c r="AM4" s="233" t="s">
        <v>179</v>
      </c>
      <c r="AN4" s="234" t="s">
        <v>484</v>
      </c>
      <c r="AO4" s="234" t="s">
        <v>495</v>
      </c>
      <c r="AP4" s="234" t="s">
        <v>178</v>
      </c>
      <c r="AQ4" s="233" t="s">
        <v>179</v>
      </c>
    </row>
    <row r="5" spans="1:43">
      <c r="A5" s="235" t="s">
        <v>180</v>
      </c>
      <c r="B5" s="236">
        <v>37445.282115514899</v>
      </c>
      <c r="C5" s="236">
        <v>21102.663070468472</v>
      </c>
      <c r="D5" s="236">
        <v>19392.825460520075</v>
      </c>
      <c r="E5" s="237">
        <f>C5/D5*100</f>
        <v>108.81685659178073</v>
      </c>
      <c r="F5" s="237">
        <f>C5/$B5*100</f>
        <v>56.355999683401755</v>
      </c>
      <c r="G5" s="236">
        <v>22740.447095442276</v>
      </c>
      <c r="H5" s="236">
        <v>20947.897086713579</v>
      </c>
      <c r="I5" s="237">
        <f>G5/H5*100</f>
        <v>108.55718357460158</v>
      </c>
      <c r="J5" s="237">
        <f>G5/$B5*100</f>
        <v>60.729805761084407</v>
      </c>
      <c r="L5" s="235" t="s">
        <v>180</v>
      </c>
      <c r="M5" s="430">
        <v>38674.732523160783</v>
      </c>
      <c r="N5" s="236">
        <v>21828.40897839058</v>
      </c>
      <c r="O5" s="236">
        <v>20114.320362917933</v>
      </c>
      <c r="P5" s="237">
        <f>N5/O5*100</f>
        <v>108.52173269862342</v>
      </c>
      <c r="Q5" s="237">
        <f>N5/$M5*100</f>
        <v>56.441008261190696</v>
      </c>
      <c r="R5" s="236">
        <v>23691.39016189408</v>
      </c>
      <c r="S5" s="236">
        <v>21743.42551590945</v>
      </c>
      <c r="T5" s="237">
        <f t="shared" ref="T5:T13" si="0">R5/S5*100</f>
        <v>108.95886733467697</v>
      </c>
      <c r="U5" s="237">
        <f>R5/$M5*100</f>
        <v>61.258058210761334</v>
      </c>
      <c r="W5" s="235" t="s">
        <v>180</v>
      </c>
      <c r="X5" s="164">
        <v>38005.178497503613</v>
      </c>
      <c r="Y5" s="164">
        <v>22902.17492432725</v>
      </c>
      <c r="Z5" s="164">
        <v>21081.862539779337</v>
      </c>
      <c r="AA5" s="237">
        <f>Y5/Z5*100</f>
        <v>108.6344950836918</v>
      </c>
      <c r="AB5" s="237">
        <f t="shared" ref="AB5:AB13" si="1">Y5/$X5*100</f>
        <v>60.260669281770603</v>
      </c>
      <c r="AC5" s="164">
        <v>24623.38092610618</v>
      </c>
      <c r="AD5" s="164">
        <v>22609.309547226927</v>
      </c>
      <c r="AE5" s="237">
        <f t="shared" ref="AE5:AE13" si="2">AC5/AD5*100</f>
        <v>108.90815075388396</v>
      </c>
      <c r="AF5" s="237">
        <f>AC5/$X5*100</f>
        <v>64.789541582401938</v>
      </c>
      <c r="AH5" s="235" t="s">
        <v>180</v>
      </c>
      <c r="AI5" s="164">
        <v>39144.488447473872</v>
      </c>
      <c r="AJ5" s="164">
        <v>23300.952453188576</v>
      </c>
      <c r="AK5" s="164">
        <v>21563.549078381489</v>
      </c>
      <c r="AL5" s="165">
        <f>AJ5/AK5*100</f>
        <v>108.05713089478819</v>
      </c>
      <c r="AM5" s="165">
        <f>AJ5/$AI5*100</f>
        <v>59.525499955006481</v>
      </c>
      <c r="AN5" s="164">
        <v>25156.075541961054</v>
      </c>
      <c r="AO5" s="164">
        <v>23192.07652717382</v>
      </c>
      <c r="AP5" s="165">
        <f>AN5/AO5*100</f>
        <v>108.46840520074193</v>
      </c>
      <c r="AQ5" s="165">
        <f>AN5/$AI5*100</f>
        <v>64.26466800228286</v>
      </c>
    </row>
    <row r="6" spans="1:43">
      <c r="A6" s="238" t="s">
        <v>3</v>
      </c>
      <c r="B6" s="236">
        <v>48035.642320708554</v>
      </c>
      <c r="C6" s="236">
        <v>25545.456790935379</v>
      </c>
      <c r="D6" s="236">
        <v>23146.143891481766</v>
      </c>
      <c r="E6" s="239">
        <f t="shared" ref="E6:E11" si="3">C6/D6*100</f>
        <v>110.36592924809652</v>
      </c>
      <c r="F6" s="237">
        <f t="shared" ref="F6:F13" si="4">C6/B6*100</f>
        <v>53.180212768639358</v>
      </c>
      <c r="G6" s="236">
        <v>25295.019859669272</v>
      </c>
      <c r="H6" s="236">
        <v>22909.899942035299</v>
      </c>
      <c r="I6" s="239">
        <f t="shared" ref="I6:I13" si="5">G6/H6*100</f>
        <v>110.41087007655467</v>
      </c>
      <c r="J6" s="237">
        <f t="shared" ref="J6:J12" si="6">G6/$B6*100</f>
        <v>52.65885629422381</v>
      </c>
      <c r="L6" s="238" t="s">
        <v>3</v>
      </c>
      <c r="M6" s="430">
        <v>49171.792944210283</v>
      </c>
      <c r="N6" s="236">
        <v>26267.798189056641</v>
      </c>
      <c r="O6" s="236">
        <v>23939.887821704215</v>
      </c>
      <c r="P6" s="239">
        <f t="shared" ref="P6:P11" si="7">N6/O6*100</f>
        <v>109.7239819362976</v>
      </c>
      <c r="Q6" s="237">
        <f t="shared" ref="Q6:Q12" si="8">N6/$M6*100</f>
        <v>53.420460423031081</v>
      </c>
      <c r="R6" s="236">
        <v>26070.095752087673</v>
      </c>
      <c r="S6" s="236">
        <v>23665.798022053226</v>
      </c>
      <c r="T6" s="239">
        <f t="shared" si="0"/>
        <v>110.15937737571315</v>
      </c>
      <c r="U6" s="237">
        <f t="shared" ref="U6:U12" si="9">R6/$M6*100</f>
        <v>53.018395692153199</v>
      </c>
      <c r="W6" s="238" t="s">
        <v>3</v>
      </c>
      <c r="X6" s="164">
        <v>46833.081071282482</v>
      </c>
      <c r="Y6" s="164">
        <v>26867.329236729202</v>
      </c>
      <c r="Z6" s="164">
        <v>24620.92467305719</v>
      </c>
      <c r="AA6" s="239">
        <f t="shared" ref="AA6:AA11" si="10">Y6/Z6*100</f>
        <v>109.12396505615511</v>
      </c>
      <c r="AB6" s="237">
        <f t="shared" si="1"/>
        <v>57.368271790266526</v>
      </c>
      <c r="AC6" s="164">
        <v>26576.144585747657</v>
      </c>
      <c r="AD6" s="164">
        <v>24276.391283967274</v>
      </c>
      <c r="AE6" s="239">
        <f t="shared" si="2"/>
        <v>109.47320907329087</v>
      </c>
      <c r="AF6" s="237">
        <f>AC6/$X6*100</f>
        <v>56.746521855560452</v>
      </c>
      <c r="AH6" s="238" t="s">
        <v>3</v>
      </c>
      <c r="AI6" s="164">
        <v>48396.092972067614</v>
      </c>
      <c r="AJ6" s="164">
        <v>27199.018815446354</v>
      </c>
      <c r="AK6" s="164">
        <v>25179.464636659421</v>
      </c>
      <c r="AL6" s="167">
        <f t="shared" ref="AL6:AL12" si="11">AJ6/AK6*100</f>
        <v>108.02063986637197</v>
      </c>
      <c r="AM6" s="165">
        <f t="shared" ref="AM6:AM12" si="12">AJ6/$AI6*100</f>
        <v>56.200856608703084</v>
      </c>
      <c r="AN6" s="164">
        <v>27022.961326021872</v>
      </c>
      <c r="AO6" s="164">
        <v>24922.62297801426</v>
      </c>
      <c r="AP6" s="167">
        <f t="shared" ref="AP6:AP12" si="13">AN6/AO6*100</f>
        <v>108.42743699112427</v>
      </c>
      <c r="AQ6" s="165">
        <f>AN6/$AI6*100</f>
        <v>55.837072099226063</v>
      </c>
    </row>
    <row r="7" spans="1:43" ht="27.2">
      <c r="A7" s="238" t="s">
        <v>23</v>
      </c>
      <c r="B7" s="236">
        <v>42189.183276732561</v>
      </c>
      <c r="C7" s="236">
        <v>25647.925384389349</v>
      </c>
      <c r="D7" s="236">
        <v>24323.813877748064</v>
      </c>
      <c r="E7" s="239">
        <f t="shared" si="3"/>
        <v>105.4436837631479</v>
      </c>
      <c r="F7" s="237">
        <f t="shared" si="4"/>
        <v>60.792656772131082</v>
      </c>
      <c r="G7" s="236">
        <v>32700.451544167368</v>
      </c>
      <c r="H7" s="236">
        <v>31710.773033143636</v>
      </c>
      <c r="I7" s="239">
        <f t="shared" si="5"/>
        <v>103.12095359513731</v>
      </c>
      <c r="J7" s="237">
        <f t="shared" si="6"/>
        <v>77.50908883368156</v>
      </c>
      <c r="L7" s="238" t="s">
        <v>23</v>
      </c>
      <c r="M7" s="430">
        <v>43403.982477766222</v>
      </c>
      <c r="N7" s="236">
        <v>26296.157805160012</v>
      </c>
      <c r="O7" s="236">
        <v>24957.014913096504</v>
      </c>
      <c r="P7" s="239">
        <f t="shared" si="7"/>
        <v>105.3657975391952</v>
      </c>
      <c r="Q7" s="237">
        <f t="shared" si="8"/>
        <v>60.584665977667541</v>
      </c>
      <c r="R7" s="236">
        <v>33633.620958846725</v>
      </c>
      <c r="S7" s="236">
        <v>32138.078203047553</v>
      </c>
      <c r="T7" s="239">
        <f t="shared" si="0"/>
        <v>104.65349155711917</v>
      </c>
      <c r="U7" s="237">
        <f>R7/$M7*100</f>
        <v>77.489711862443997</v>
      </c>
      <c r="W7" s="238" t="s">
        <v>23</v>
      </c>
      <c r="X7" s="164">
        <v>43358.860158164061</v>
      </c>
      <c r="Y7" s="164">
        <v>26668.629871962909</v>
      </c>
      <c r="Z7" s="164">
        <v>25398.48478543033</v>
      </c>
      <c r="AA7" s="239">
        <f t="shared" si="10"/>
        <v>105.00086952927677</v>
      </c>
      <c r="AB7" s="237">
        <f t="shared" si="1"/>
        <v>61.506759575047219</v>
      </c>
      <c r="AC7" s="164">
        <v>34426.590318233248</v>
      </c>
      <c r="AD7" s="164">
        <v>32730.175266421676</v>
      </c>
      <c r="AE7" s="239">
        <f t="shared" si="2"/>
        <v>105.18303075985035</v>
      </c>
      <c r="AF7" s="237">
        <f t="shared" ref="AF7:AF12" si="14">AC7/$X7*100</f>
        <v>79.399205128207342</v>
      </c>
      <c r="AH7" s="238" t="s">
        <v>23</v>
      </c>
      <c r="AI7" s="164">
        <v>44695.638112592118</v>
      </c>
      <c r="AJ7" s="164">
        <v>26935.197587149156</v>
      </c>
      <c r="AK7" s="164">
        <v>25625.520084202013</v>
      </c>
      <c r="AL7" s="167">
        <f t="shared" si="11"/>
        <v>105.11083286756218</v>
      </c>
      <c r="AM7" s="165">
        <f t="shared" si="12"/>
        <v>60.263593327154432</v>
      </c>
      <c r="AN7" s="164">
        <v>35206.774216010526</v>
      </c>
      <c r="AO7" s="164">
        <v>33461.821153276047</v>
      </c>
      <c r="AP7" s="167">
        <f t="shared" si="13"/>
        <v>105.2147582008209</v>
      </c>
      <c r="AQ7" s="165">
        <f t="shared" ref="AQ7:AQ12" si="15">AN7/$AI7*100</f>
        <v>78.770044914274777</v>
      </c>
    </row>
    <row r="8" spans="1:43">
      <c r="A8" s="240" t="s">
        <v>34</v>
      </c>
      <c r="B8" s="236">
        <v>26912.969188760257</v>
      </c>
      <c r="C8" s="236">
        <v>21647.91596359446</v>
      </c>
      <c r="D8" s="236">
        <v>20152.561459359826</v>
      </c>
      <c r="E8" s="239">
        <f t="shared" si="3"/>
        <v>107.42017091599104</v>
      </c>
      <c r="F8" s="237">
        <f t="shared" si="4"/>
        <v>80.436743384804018</v>
      </c>
      <c r="G8" s="236">
        <v>20849.053834528604</v>
      </c>
      <c r="H8" s="236">
        <v>19219.216363898122</v>
      </c>
      <c r="I8" s="239">
        <f t="shared" si="5"/>
        <v>108.48024934925031</v>
      </c>
      <c r="J8" s="237">
        <f>G8/$B8*100</f>
        <v>77.468426795642671</v>
      </c>
      <c r="L8" s="240" t="s">
        <v>34</v>
      </c>
      <c r="M8" s="430">
        <v>27839.100814866459</v>
      </c>
      <c r="N8" s="236">
        <v>22240.159741842836</v>
      </c>
      <c r="O8" s="236">
        <v>20794.01088767785</v>
      </c>
      <c r="P8" s="239">
        <f t="shared" si="7"/>
        <v>106.95464122807566</v>
      </c>
      <c r="Q8" s="237">
        <f t="shared" si="8"/>
        <v>79.888211511365654</v>
      </c>
      <c r="R8" s="236">
        <v>21397.111730443907</v>
      </c>
      <c r="S8" s="236">
        <v>19846.60098677102</v>
      </c>
      <c r="T8" s="239">
        <f t="shared" si="0"/>
        <v>107.81247501628313</v>
      </c>
      <c r="U8" s="237">
        <f t="shared" si="9"/>
        <v>76.859924006660293</v>
      </c>
      <c r="W8" s="240" t="s">
        <v>34</v>
      </c>
      <c r="X8" s="164">
        <v>27942.33344705771</v>
      </c>
      <c r="Y8" s="164">
        <v>23967.528551832907</v>
      </c>
      <c r="Z8" s="164">
        <v>22344.219160723234</v>
      </c>
      <c r="AA8" s="239">
        <f t="shared" si="10"/>
        <v>107.26500836495165</v>
      </c>
      <c r="AB8" s="237">
        <f t="shared" si="1"/>
        <v>85.774971504237968</v>
      </c>
      <c r="AC8" s="164">
        <v>23036.221567528009</v>
      </c>
      <c r="AD8" s="164">
        <v>21392.021918728555</v>
      </c>
      <c r="AE8" s="239">
        <f t="shared" si="2"/>
        <v>107.68604134310451</v>
      </c>
      <c r="AF8" s="237">
        <f t="shared" si="14"/>
        <v>82.442010833399777</v>
      </c>
      <c r="AH8" s="240" t="s">
        <v>34</v>
      </c>
      <c r="AI8" s="164">
        <v>28652.709702121509</v>
      </c>
      <c r="AJ8" s="164">
        <v>24474.399561397622</v>
      </c>
      <c r="AK8" s="164">
        <v>23272.284481440838</v>
      </c>
      <c r="AL8" s="167">
        <f>AJ8/AK8*100</f>
        <v>105.16543651275596</v>
      </c>
      <c r="AM8" s="165">
        <f t="shared" si="12"/>
        <v>85.417399665992093</v>
      </c>
      <c r="AN8" s="164">
        <v>23581.483180601626</v>
      </c>
      <c r="AO8" s="164">
        <v>22335.527351356595</v>
      </c>
      <c r="AP8" s="167">
        <f>AN8/AO8*100</f>
        <v>105.57835868231405</v>
      </c>
      <c r="AQ8" s="165">
        <f t="shared" si="15"/>
        <v>82.301057825799987</v>
      </c>
    </row>
    <row r="9" spans="1:43" ht="27.2">
      <c r="A9" s="238" t="s">
        <v>92</v>
      </c>
      <c r="B9" s="236">
        <v>22461.602800270713</v>
      </c>
      <c r="C9" s="236">
        <v>17575.370653066606</v>
      </c>
      <c r="D9" s="236">
        <v>14906.692677440173</v>
      </c>
      <c r="E9" s="239">
        <f t="shared" si="3"/>
        <v>117.90254909907156</v>
      </c>
      <c r="F9" s="237">
        <f t="shared" si="4"/>
        <v>78.246289053133751</v>
      </c>
      <c r="G9" s="236">
        <v>16851.217719978373</v>
      </c>
      <c r="H9" s="236">
        <v>14465.786833606759</v>
      </c>
      <c r="I9" s="239">
        <f>G9/H9*100</f>
        <v>116.4901564900003</v>
      </c>
      <c r="J9" s="237">
        <f>G9/$B9*100</f>
        <v>75.022329750107048</v>
      </c>
      <c r="L9" s="238" t="s">
        <v>92</v>
      </c>
      <c r="M9" s="430">
        <v>23334.410207322053</v>
      </c>
      <c r="N9" s="236">
        <v>17780.504881113229</v>
      </c>
      <c r="O9" s="236">
        <v>15793.503310049135</v>
      </c>
      <c r="P9" s="239">
        <f t="shared" si="7"/>
        <v>112.58113245716548</v>
      </c>
      <c r="Q9" s="237">
        <f>N9/$M9*100</f>
        <v>76.198647075870483</v>
      </c>
      <c r="R9" s="236">
        <v>17168.738034091897</v>
      </c>
      <c r="S9" s="236">
        <v>15326.391197817264</v>
      </c>
      <c r="T9" s="239">
        <f t="shared" si="0"/>
        <v>112.02074782312104</v>
      </c>
      <c r="U9" s="237">
        <f t="shared" si="9"/>
        <v>73.576910157791588</v>
      </c>
      <c r="W9" s="238" t="s">
        <v>92</v>
      </c>
      <c r="X9" s="164">
        <v>23581.849381714223</v>
      </c>
      <c r="Y9" s="164">
        <v>21446.815842075506</v>
      </c>
      <c r="Z9" s="164">
        <v>18947.1426678182</v>
      </c>
      <c r="AA9" s="239">
        <f t="shared" si="10"/>
        <v>113.19287672068366</v>
      </c>
      <c r="AB9" s="237">
        <f t="shared" si="1"/>
        <v>90.946284555212799</v>
      </c>
      <c r="AC9" s="164">
        <v>20434.708951090794</v>
      </c>
      <c r="AD9" s="164">
        <v>18150.178523486065</v>
      </c>
      <c r="AE9" s="239">
        <f t="shared" si="2"/>
        <v>112.58682070068116</v>
      </c>
      <c r="AF9" s="237">
        <f t="shared" si="14"/>
        <v>86.654395167735331</v>
      </c>
      <c r="AH9" s="238" t="s">
        <v>92</v>
      </c>
      <c r="AI9" s="164">
        <v>24345.54086018321</v>
      </c>
      <c r="AJ9" s="164">
        <v>22374.3751326237</v>
      </c>
      <c r="AK9" s="164">
        <v>19803.044835987719</v>
      </c>
      <c r="AL9" s="167">
        <f t="shared" si="11"/>
        <v>112.98451989546147</v>
      </c>
      <c r="AM9" s="165">
        <f t="shared" si="12"/>
        <v>91.903380833147466</v>
      </c>
      <c r="AN9" s="164">
        <v>21335.497478032146</v>
      </c>
      <c r="AO9" s="164">
        <v>18971.35209801748</v>
      </c>
      <c r="AP9" s="167">
        <f t="shared" si="13"/>
        <v>112.46165991648915</v>
      </c>
      <c r="AQ9" s="165">
        <f t="shared" si="15"/>
        <v>87.636161383976699</v>
      </c>
    </row>
    <row r="10" spans="1:43">
      <c r="A10" s="240" t="s">
        <v>48</v>
      </c>
      <c r="B10" s="236">
        <v>27373.582827171751</v>
      </c>
      <c r="C10" s="236">
        <v>17315.146334193596</v>
      </c>
      <c r="D10" s="236">
        <v>16240.210976281189</v>
      </c>
      <c r="E10" s="239">
        <f t="shared" si="3"/>
        <v>106.61897409758008</v>
      </c>
      <c r="F10" s="237">
        <f t="shared" si="4"/>
        <v>63.254950743992922</v>
      </c>
      <c r="G10" s="236">
        <v>17030.96342559062</v>
      </c>
      <c r="H10" s="236">
        <v>16001.818129491152</v>
      </c>
      <c r="I10" s="239">
        <f t="shared" si="5"/>
        <v>106.43142727764645</v>
      </c>
      <c r="J10" s="237">
        <f t="shared" si="6"/>
        <v>62.216785917717829</v>
      </c>
      <c r="L10" s="240" t="s">
        <v>48</v>
      </c>
      <c r="M10" s="430">
        <v>28302.914526860903</v>
      </c>
      <c r="N10" s="236">
        <v>18169.830277624711</v>
      </c>
      <c r="O10" s="236">
        <v>16988.015231810838</v>
      </c>
      <c r="P10" s="239">
        <f t="shared" si="7"/>
        <v>106.95675762993709</v>
      </c>
      <c r="Q10" s="237">
        <f t="shared" si="8"/>
        <v>64.197735750431704</v>
      </c>
      <c r="R10" s="236">
        <v>17839.61179155486</v>
      </c>
      <c r="S10" s="236">
        <v>16717.19297229702</v>
      </c>
      <c r="T10" s="239">
        <f t="shared" si="0"/>
        <v>106.71415841832935</v>
      </c>
      <c r="U10" s="237">
        <f t="shared" si="9"/>
        <v>63.031006134100295</v>
      </c>
      <c r="W10" s="240" t="s">
        <v>48</v>
      </c>
      <c r="X10" s="164">
        <v>28331.045244597448</v>
      </c>
      <c r="Y10" s="164">
        <v>19087.128839687557</v>
      </c>
      <c r="Z10" s="164">
        <v>17651.025668611932</v>
      </c>
      <c r="AA10" s="239">
        <f t="shared" si="10"/>
        <v>108.13608907514869</v>
      </c>
      <c r="AB10" s="237">
        <f t="shared" si="1"/>
        <v>67.371777761455348</v>
      </c>
      <c r="AC10" s="164">
        <v>18698.124407139239</v>
      </c>
      <c r="AD10" s="164">
        <v>17347.666844969423</v>
      </c>
      <c r="AE10" s="239">
        <f t="shared" si="2"/>
        <v>107.78466392188891</v>
      </c>
      <c r="AF10" s="237">
        <f t="shared" si="14"/>
        <v>65.998710057140769</v>
      </c>
      <c r="AH10" s="240" t="s">
        <v>48</v>
      </c>
      <c r="AI10" s="164">
        <v>29166.358773899683</v>
      </c>
      <c r="AJ10" s="164">
        <v>19368.351031993079</v>
      </c>
      <c r="AK10" s="164">
        <v>17869.601737799134</v>
      </c>
      <c r="AL10" s="167">
        <f t="shared" si="11"/>
        <v>108.38714435937136</v>
      </c>
      <c r="AM10" s="165">
        <f t="shared" si="12"/>
        <v>66.406475975072283</v>
      </c>
      <c r="AN10" s="164">
        <v>19022.817461957591</v>
      </c>
      <c r="AO10" s="164">
        <v>17610.47010413825</v>
      </c>
      <c r="AP10" s="167">
        <f t="shared" si="13"/>
        <v>108.01992990231111</v>
      </c>
      <c r="AQ10" s="165">
        <f t="shared" si="15"/>
        <v>65.221776943170156</v>
      </c>
    </row>
    <row r="11" spans="1:43">
      <c r="A11" s="240" t="s">
        <v>63</v>
      </c>
      <c r="B11" s="236">
        <v>42143.694389265307</v>
      </c>
      <c r="C11" s="236">
        <v>22177.593330483764</v>
      </c>
      <c r="D11" s="236">
        <v>20793.27197133865</v>
      </c>
      <c r="E11" s="239">
        <f t="shared" si="3"/>
        <v>106.65754461853456</v>
      </c>
      <c r="F11" s="237">
        <f t="shared" si="4"/>
        <v>52.623752264425974</v>
      </c>
      <c r="G11" s="236">
        <v>21939.908790881615</v>
      </c>
      <c r="H11" s="236">
        <v>20622.883864313881</v>
      </c>
      <c r="I11" s="239">
        <f t="shared" si="5"/>
        <v>106.38623063211219</v>
      </c>
      <c r="J11" s="237">
        <f t="shared" si="6"/>
        <v>52.059766256443972</v>
      </c>
      <c r="L11" s="240" t="s">
        <v>63</v>
      </c>
      <c r="M11" s="430">
        <v>43941.755337336224</v>
      </c>
      <c r="N11" s="236">
        <v>22999.335936463649</v>
      </c>
      <c r="O11" s="236">
        <v>21621.114618610958</v>
      </c>
      <c r="P11" s="239">
        <f t="shared" si="7"/>
        <v>106.37442306820921</v>
      </c>
      <c r="Q11" s="237">
        <f t="shared" si="8"/>
        <v>52.340503377482698</v>
      </c>
      <c r="R11" s="236">
        <v>22821.968849939363</v>
      </c>
      <c r="S11" s="236">
        <v>21472.257255376986</v>
      </c>
      <c r="T11" s="239">
        <f t="shared" si="0"/>
        <v>106.28583934380904</v>
      </c>
      <c r="U11" s="237">
        <f t="shared" si="9"/>
        <v>51.936862045536216</v>
      </c>
      <c r="W11" s="240" t="s">
        <v>63</v>
      </c>
      <c r="X11" s="164">
        <v>43152.753973153456</v>
      </c>
      <c r="Y11" s="164">
        <v>23874.084193640436</v>
      </c>
      <c r="Z11" s="164">
        <v>22304.166956820587</v>
      </c>
      <c r="AA11" s="239">
        <f t="shared" si="10"/>
        <v>107.03867236942364</v>
      </c>
      <c r="AB11" s="237">
        <f t="shared" si="1"/>
        <v>55.324589963581872</v>
      </c>
      <c r="AC11" s="164">
        <v>23789.880181566146</v>
      </c>
      <c r="AD11" s="164">
        <v>22228.230168873506</v>
      </c>
      <c r="AE11" s="239">
        <f t="shared" si="2"/>
        <v>107.02552565286749</v>
      </c>
      <c r="AF11" s="237">
        <f>AC11/$X11*100</f>
        <v>55.129459863364694</v>
      </c>
      <c r="AH11" s="240" t="s">
        <v>63</v>
      </c>
      <c r="AI11" s="164">
        <v>43852.781350032761</v>
      </c>
      <c r="AJ11" s="164">
        <v>24239.278897023243</v>
      </c>
      <c r="AK11" s="164">
        <v>22649.531142350235</v>
      </c>
      <c r="AL11" s="167">
        <f t="shared" si="11"/>
        <v>107.0188991758001</v>
      </c>
      <c r="AM11" s="165">
        <f t="shared" si="12"/>
        <v>55.274211009662977</v>
      </c>
      <c r="AN11" s="164">
        <v>24214.145771008367</v>
      </c>
      <c r="AO11" s="164">
        <v>22764.223574563664</v>
      </c>
      <c r="AP11" s="167">
        <f t="shared" si="13"/>
        <v>106.36930221536227</v>
      </c>
      <c r="AQ11" s="165">
        <f t="shared" si="15"/>
        <v>55.216898508058435</v>
      </c>
    </row>
    <row r="12" spans="1:43">
      <c r="A12" s="241" t="s">
        <v>68</v>
      </c>
      <c r="B12" s="236">
        <v>31604.667281707061</v>
      </c>
      <c r="C12" s="236">
        <v>18347.427610372011</v>
      </c>
      <c r="D12" s="236">
        <v>17085.689625630432</v>
      </c>
      <c r="E12" s="239">
        <f>C12/D12*100</f>
        <v>107.38476474984557</v>
      </c>
      <c r="F12" s="237">
        <f t="shared" si="4"/>
        <v>58.052905435874003</v>
      </c>
      <c r="G12" s="236">
        <v>19828.742138434925</v>
      </c>
      <c r="H12" s="236">
        <v>18426.900410484839</v>
      </c>
      <c r="I12" s="239">
        <f t="shared" si="5"/>
        <v>107.60758291802806</v>
      </c>
      <c r="J12" s="237">
        <f t="shared" si="6"/>
        <v>62.739917372621413</v>
      </c>
      <c r="L12" s="241" t="s">
        <v>68</v>
      </c>
      <c r="M12" s="430">
        <v>33075.771640999075</v>
      </c>
      <c r="N12" s="236">
        <v>19123.135749331926</v>
      </c>
      <c r="O12" s="236">
        <v>17662.171846977391</v>
      </c>
      <c r="P12" s="239">
        <f>N12/O12*100</f>
        <v>108.27171151437165</v>
      </c>
      <c r="Q12" s="237">
        <f t="shared" si="8"/>
        <v>57.816143964507972</v>
      </c>
      <c r="R12" s="236">
        <v>20786.49223171825</v>
      </c>
      <c r="S12" s="236">
        <v>19168.22868254155</v>
      </c>
      <c r="T12" s="239">
        <f t="shared" si="0"/>
        <v>108.44242614160073</v>
      </c>
      <c r="U12" s="237">
        <f t="shared" si="9"/>
        <v>62.845071181808351</v>
      </c>
      <c r="W12" s="241" t="s">
        <v>68</v>
      </c>
      <c r="X12" s="164">
        <v>32817.729954752045</v>
      </c>
      <c r="Y12" s="164">
        <v>19814.381715286556</v>
      </c>
      <c r="Z12" s="164">
        <v>18393.608587902178</v>
      </c>
      <c r="AA12" s="239">
        <f>Y12/Z12*100</f>
        <v>107.72427618318925</v>
      </c>
      <c r="AB12" s="237">
        <f t="shared" si="1"/>
        <v>60.377063686628972</v>
      </c>
      <c r="AC12" s="164">
        <v>21528.607877027309</v>
      </c>
      <c r="AD12" s="164">
        <v>19975.672211383233</v>
      </c>
      <c r="AE12" s="239">
        <f t="shared" si="2"/>
        <v>107.77413470350763</v>
      </c>
      <c r="AF12" s="237">
        <f t="shared" si="14"/>
        <v>65.600539423994931</v>
      </c>
      <c r="AH12" s="241" t="s">
        <v>68</v>
      </c>
      <c r="AI12" s="164">
        <v>33822.251431323784</v>
      </c>
      <c r="AJ12" s="164">
        <v>20076.372230596804</v>
      </c>
      <c r="AK12" s="164">
        <v>18594.061682598334</v>
      </c>
      <c r="AL12" s="167">
        <f t="shared" si="11"/>
        <v>107.97195671016691</v>
      </c>
      <c r="AM12" s="165">
        <f t="shared" si="12"/>
        <v>59.358473729526715</v>
      </c>
      <c r="AN12" s="164">
        <v>21916.857700698976</v>
      </c>
      <c r="AO12" s="164">
        <v>20299.914595062237</v>
      </c>
      <c r="AP12" s="167">
        <f t="shared" si="13"/>
        <v>107.9652704845864</v>
      </c>
      <c r="AQ12" s="165">
        <f t="shared" si="15"/>
        <v>64.800114638143597</v>
      </c>
    </row>
    <row r="13" spans="1:43" ht="27.2">
      <c r="A13" s="238" t="s">
        <v>80</v>
      </c>
      <c r="B13" s="236">
        <v>46621.5</v>
      </c>
      <c r="C13" s="236">
        <v>28809.208007974881</v>
      </c>
      <c r="D13" s="236">
        <v>26095.240450364392</v>
      </c>
      <c r="E13" s="239">
        <f>C13/D13*100</f>
        <v>110.40023970184414</v>
      </c>
      <c r="F13" s="237">
        <f t="shared" si="4"/>
        <v>61.793824754619401</v>
      </c>
      <c r="G13" s="236">
        <v>46755.7</v>
      </c>
      <c r="H13" s="236">
        <v>42330.9</v>
      </c>
      <c r="I13" s="239">
        <f t="shared" si="5"/>
        <v>110.4528842996487</v>
      </c>
      <c r="J13" s="237">
        <f>G13/$B13*100</f>
        <v>100.28785002627542</v>
      </c>
      <c r="L13" s="238" t="s">
        <v>80</v>
      </c>
      <c r="M13" s="236">
        <v>48156.486343387311</v>
      </c>
      <c r="N13" s="236">
        <v>28966.636357278388</v>
      </c>
      <c r="O13" s="236">
        <v>26243.008381196181</v>
      </c>
      <c r="P13" s="239">
        <f>N13/O13*100</f>
        <v>110.3784899067965</v>
      </c>
      <c r="Q13" s="237">
        <f>N13/$M13*100</f>
        <v>60.151058677178568</v>
      </c>
      <c r="R13" s="236">
        <v>50469.028363125202</v>
      </c>
      <c r="S13" s="236">
        <v>44311.651021762016</v>
      </c>
      <c r="T13" s="239">
        <f t="shared" si="0"/>
        <v>113.8956170654513</v>
      </c>
      <c r="U13" s="237">
        <f>R13/$M13*100</f>
        <v>104.80214026257637</v>
      </c>
      <c r="W13" s="238" t="s">
        <v>80</v>
      </c>
      <c r="X13" s="164">
        <v>47558.436170349676</v>
      </c>
      <c r="Y13" s="164">
        <v>29034.356947231881</v>
      </c>
      <c r="Z13" s="164">
        <v>26487.282366534335</v>
      </c>
      <c r="AA13" s="239">
        <f>Y13/Z13*100</f>
        <v>109.61621711676874</v>
      </c>
      <c r="AB13" s="237">
        <f t="shared" si="1"/>
        <v>61.049856314100929</v>
      </c>
      <c r="AC13" s="164">
        <v>48741.48095946994</v>
      </c>
      <c r="AD13" s="164">
        <v>43238.036975992618</v>
      </c>
      <c r="AE13" s="239">
        <f t="shared" si="2"/>
        <v>112.7282466281553</v>
      </c>
      <c r="AF13" s="237">
        <f>AC13/$X13*100</f>
        <v>102.48756032448736</v>
      </c>
      <c r="AH13" s="238" t="s">
        <v>80</v>
      </c>
      <c r="AI13" s="164">
        <v>49022.39130159888</v>
      </c>
      <c r="AJ13" s="164">
        <v>30180.915272692422</v>
      </c>
      <c r="AK13" s="164">
        <v>27631.692352864695</v>
      </c>
      <c r="AL13" s="167">
        <f>AJ13/AK13*100</f>
        <v>109.22572127422893</v>
      </c>
      <c r="AM13" s="165">
        <f>AJ13/$AI13*100</f>
        <v>61.565571306000457</v>
      </c>
      <c r="AN13" s="164">
        <v>49740.846424071518</v>
      </c>
      <c r="AO13" s="164">
        <v>43833.744164066688</v>
      </c>
      <c r="AP13" s="167">
        <f>AN13/AO13*100</f>
        <v>113.47615261405677</v>
      </c>
      <c r="AQ13" s="165">
        <f>AN13/$AI13*100</f>
        <v>101.46556523130931</v>
      </c>
    </row>
    <row r="14" spans="1:43" ht="41.45" customHeight="1">
      <c r="A14" s="818" t="s">
        <v>218</v>
      </c>
      <c r="B14" s="818"/>
      <c r="C14" s="818"/>
      <c r="D14" s="818"/>
      <c r="E14" s="818"/>
      <c r="F14" s="818"/>
      <c r="G14" s="243"/>
      <c r="H14" s="243"/>
      <c r="I14" s="243"/>
      <c r="J14" s="243"/>
      <c r="L14" s="818" t="s">
        <v>218</v>
      </c>
      <c r="M14" s="818"/>
      <c r="N14" s="818"/>
      <c r="O14" s="818"/>
      <c r="P14" s="818"/>
      <c r="Q14" s="818"/>
      <c r="R14" s="243"/>
      <c r="S14" s="243"/>
      <c r="T14" s="243"/>
      <c r="U14" s="243"/>
      <c r="W14" s="818" t="s">
        <v>218</v>
      </c>
      <c r="X14" s="818"/>
      <c r="Y14" s="818"/>
      <c r="Z14" s="818"/>
      <c r="AA14" s="818"/>
      <c r="AB14" s="818"/>
      <c r="AC14" s="243"/>
      <c r="AD14" s="243"/>
      <c r="AE14" s="243"/>
      <c r="AF14" s="243"/>
      <c r="AH14" s="818" t="s">
        <v>218</v>
      </c>
      <c r="AI14" s="818"/>
      <c r="AJ14" s="818"/>
      <c r="AK14" s="818"/>
      <c r="AL14" s="818"/>
      <c r="AM14" s="818"/>
      <c r="AN14" s="243"/>
      <c r="AO14" s="243"/>
      <c r="AP14" s="243"/>
      <c r="AQ14" s="243"/>
    </row>
    <row r="15" spans="1:43" ht="35" customHeight="1">
      <c r="A15" s="819"/>
      <c r="B15" s="823" t="s">
        <v>219</v>
      </c>
      <c r="C15" s="822" t="s">
        <v>174</v>
      </c>
      <c r="D15" s="822"/>
      <c r="E15" s="823" t="s">
        <v>175</v>
      </c>
      <c r="F15" s="823"/>
      <c r="G15" s="230"/>
      <c r="H15" s="230"/>
      <c r="I15" s="230"/>
      <c r="J15" s="230"/>
      <c r="L15" s="819"/>
      <c r="M15" s="820" t="s">
        <v>323</v>
      </c>
      <c r="N15" s="822" t="s">
        <v>174</v>
      </c>
      <c r="O15" s="822"/>
      <c r="P15" s="823" t="s">
        <v>175</v>
      </c>
      <c r="Q15" s="823"/>
      <c r="R15" s="230"/>
      <c r="S15" s="230"/>
      <c r="T15" s="230"/>
      <c r="U15" s="230"/>
      <c r="W15" s="819"/>
      <c r="X15" s="820" t="s">
        <v>350</v>
      </c>
      <c r="Y15" s="822" t="s">
        <v>174</v>
      </c>
      <c r="Z15" s="822"/>
      <c r="AA15" s="823" t="s">
        <v>175</v>
      </c>
      <c r="AB15" s="823"/>
      <c r="AC15" s="230"/>
      <c r="AD15" s="230"/>
      <c r="AE15" s="230"/>
      <c r="AF15" s="230"/>
      <c r="AH15" s="819"/>
      <c r="AI15" s="820" t="s">
        <v>494</v>
      </c>
      <c r="AJ15" s="822" t="s">
        <v>174</v>
      </c>
      <c r="AK15" s="822"/>
      <c r="AL15" s="823" t="s">
        <v>175</v>
      </c>
      <c r="AM15" s="823"/>
      <c r="AN15" s="230"/>
      <c r="AO15" s="230"/>
      <c r="AP15" s="230"/>
      <c r="AQ15" s="230"/>
    </row>
    <row r="16" spans="1:43" ht="64.55">
      <c r="A16" s="819"/>
      <c r="B16" s="823"/>
      <c r="C16" s="244" t="s">
        <v>176</v>
      </c>
      <c r="D16" s="234" t="s">
        <v>177</v>
      </c>
      <c r="E16" s="234" t="s">
        <v>178</v>
      </c>
      <c r="F16" s="232" t="s">
        <v>179</v>
      </c>
      <c r="G16" s="230"/>
      <c r="H16" s="230"/>
      <c r="I16" s="230"/>
      <c r="J16" s="230"/>
      <c r="L16" s="819"/>
      <c r="M16" s="821"/>
      <c r="N16" s="244" t="s">
        <v>316</v>
      </c>
      <c r="O16" s="234" t="s">
        <v>317</v>
      </c>
      <c r="P16" s="234" t="s">
        <v>178</v>
      </c>
      <c r="Q16" s="232" t="s">
        <v>179</v>
      </c>
      <c r="R16" s="230"/>
      <c r="S16" s="230"/>
      <c r="T16" s="230"/>
      <c r="U16" s="230"/>
      <c r="W16" s="819"/>
      <c r="X16" s="821"/>
      <c r="Y16" s="244" t="s">
        <v>342</v>
      </c>
      <c r="Z16" s="234" t="s">
        <v>343</v>
      </c>
      <c r="AA16" s="234" t="s">
        <v>178</v>
      </c>
      <c r="AB16" s="232" t="s">
        <v>179</v>
      </c>
      <c r="AC16" s="230"/>
      <c r="AD16" s="230"/>
      <c r="AE16" s="230"/>
      <c r="AF16" s="230"/>
      <c r="AH16" s="819"/>
      <c r="AI16" s="821"/>
      <c r="AJ16" s="244" t="s">
        <v>484</v>
      </c>
      <c r="AK16" s="234" t="s">
        <v>485</v>
      </c>
      <c r="AL16" s="234" t="s">
        <v>178</v>
      </c>
      <c r="AM16" s="232" t="s">
        <v>179</v>
      </c>
      <c r="AN16" s="230"/>
      <c r="AO16" s="230"/>
      <c r="AP16" s="230"/>
      <c r="AQ16" s="230"/>
    </row>
    <row r="17" spans="1:43" ht="31.25">
      <c r="A17" s="245" t="s">
        <v>80</v>
      </c>
      <c r="B17" s="246">
        <f>B13</f>
        <v>46621.5</v>
      </c>
      <c r="C17" s="247">
        <f>C13</f>
        <v>28809.208007974881</v>
      </c>
      <c r="D17" s="246">
        <f>D13</f>
        <v>26095.240450364392</v>
      </c>
      <c r="E17" s="239">
        <f>C17/D17*100</f>
        <v>110.40023970184414</v>
      </c>
      <c r="F17" s="237">
        <f>C17/$B17*100</f>
        <v>61.793824754619401</v>
      </c>
      <c r="G17" s="230"/>
      <c r="H17" s="230"/>
      <c r="I17" s="230"/>
      <c r="J17" s="230"/>
      <c r="L17" s="245" t="s">
        <v>80</v>
      </c>
      <c r="M17" s="246">
        <f>M13</f>
        <v>48156.486343387311</v>
      </c>
      <c r="N17" s="247">
        <f>N13</f>
        <v>28966.636357278388</v>
      </c>
      <c r="O17" s="246">
        <f>O13</f>
        <v>26243.008381196181</v>
      </c>
      <c r="P17" s="239">
        <f>N17/O17*100</f>
        <v>110.3784899067965</v>
      </c>
      <c r="Q17" s="237">
        <f>N17/$M17*100</f>
        <v>60.151058677178568</v>
      </c>
      <c r="R17" s="230"/>
      <c r="S17" s="230"/>
      <c r="T17" s="230"/>
      <c r="U17" s="230"/>
      <c r="W17" s="245" t="s">
        <v>80</v>
      </c>
      <c r="X17" s="246">
        <f>X13</f>
        <v>47558.436170349676</v>
      </c>
      <c r="Y17" s="247">
        <f>Y13</f>
        <v>29034.356947231881</v>
      </c>
      <c r="Z17" s="246">
        <f>Z13</f>
        <v>26487.282366534335</v>
      </c>
      <c r="AA17" s="239">
        <f t="shared" ref="AA17:AA25" si="16">Y17/Z17*100</f>
        <v>109.61621711676874</v>
      </c>
      <c r="AB17" s="237">
        <f>Y17/X17*100</f>
        <v>61.049856314100929</v>
      </c>
      <c r="AC17" s="230"/>
      <c r="AD17" s="230"/>
      <c r="AE17" s="230"/>
      <c r="AF17" s="230"/>
      <c r="AH17" s="245" t="s">
        <v>80</v>
      </c>
      <c r="AI17" s="246">
        <f>AI13</f>
        <v>49022.39130159888</v>
      </c>
      <c r="AJ17" s="247">
        <f>AJ13</f>
        <v>30180.915272692422</v>
      </c>
      <c r="AK17" s="246">
        <f>AK13</f>
        <v>27631.692352864695</v>
      </c>
      <c r="AL17" s="239">
        <f>AJ17/AK17*100</f>
        <v>109.22572127422893</v>
      </c>
      <c r="AM17" s="237">
        <f t="shared" ref="AM17:AM25" si="17">AJ17/AI17*100</f>
        <v>61.565571306000457</v>
      </c>
      <c r="AN17" s="230"/>
      <c r="AO17" s="230"/>
      <c r="AP17" s="230"/>
      <c r="AQ17" s="230"/>
    </row>
    <row r="18" spans="1:43" ht="31.25">
      <c r="A18" s="245" t="s">
        <v>23</v>
      </c>
      <c r="B18" s="246">
        <f>B7</f>
        <v>42189.183276732561</v>
      </c>
      <c r="C18" s="247">
        <f>C7</f>
        <v>25647.925384389349</v>
      </c>
      <c r="D18" s="246">
        <f>D7</f>
        <v>24323.813877748064</v>
      </c>
      <c r="E18" s="239">
        <f>C18/D18*100</f>
        <v>105.4436837631479</v>
      </c>
      <c r="F18" s="237">
        <f>C18/$B18*100</f>
        <v>60.792656772131082</v>
      </c>
      <c r="G18" s="230"/>
      <c r="H18" s="230"/>
      <c r="I18" s="230"/>
      <c r="J18" s="230"/>
      <c r="L18" s="245" t="s">
        <v>23</v>
      </c>
      <c r="M18" s="246">
        <f>M7</f>
        <v>43403.982477766222</v>
      </c>
      <c r="N18" s="247">
        <f>N7</f>
        <v>26296.157805160012</v>
      </c>
      <c r="O18" s="246">
        <f>O7</f>
        <v>24957.014913096504</v>
      </c>
      <c r="P18" s="239">
        <f>N18/O18*100</f>
        <v>105.3657975391952</v>
      </c>
      <c r="Q18" s="237">
        <f t="shared" ref="Q18:Q24" si="18">N18/$M18*100</f>
        <v>60.584665977667541</v>
      </c>
      <c r="R18" s="230"/>
      <c r="S18" s="230"/>
      <c r="T18" s="230"/>
      <c r="U18" s="230"/>
      <c r="W18" s="248" t="s">
        <v>3</v>
      </c>
      <c r="X18" s="246">
        <f t="shared" ref="X18:Z20" si="19">X6</f>
        <v>46833.081071282482</v>
      </c>
      <c r="Y18" s="247">
        <f t="shared" si="19"/>
        <v>26867.329236729202</v>
      </c>
      <c r="Z18" s="246">
        <f t="shared" si="19"/>
        <v>24620.92467305719</v>
      </c>
      <c r="AA18" s="239">
        <f t="shared" si="16"/>
        <v>109.12396505615511</v>
      </c>
      <c r="AB18" s="237">
        <f t="shared" ref="AB18:AB23" si="20">Y18/X18*100</f>
        <v>57.368271790266526</v>
      </c>
      <c r="AC18" s="230"/>
      <c r="AD18" s="230"/>
      <c r="AE18" s="230"/>
      <c r="AF18" s="230"/>
      <c r="AH18" s="248" t="s">
        <v>3</v>
      </c>
      <c r="AI18" s="246">
        <f t="shared" ref="AI18:AK20" si="21">AI6</f>
        <v>48396.092972067614</v>
      </c>
      <c r="AJ18" s="247">
        <f t="shared" si="21"/>
        <v>27199.018815446354</v>
      </c>
      <c r="AK18" s="246">
        <f t="shared" si="21"/>
        <v>25179.464636659421</v>
      </c>
      <c r="AL18" s="239">
        <f t="shared" ref="AL18:AL25" si="22">AJ18/AK18*100</f>
        <v>108.02063986637197</v>
      </c>
      <c r="AM18" s="237">
        <f t="shared" si="17"/>
        <v>56.200856608703084</v>
      </c>
      <c r="AN18" s="230"/>
      <c r="AO18" s="230"/>
      <c r="AP18" s="230"/>
      <c r="AQ18" s="230"/>
    </row>
    <row r="19" spans="1:43" ht="15.65" customHeight="1">
      <c r="A19" s="248" t="s">
        <v>3</v>
      </c>
      <c r="B19" s="246">
        <f>B6</f>
        <v>48035.642320708554</v>
      </c>
      <c r="C19" s="247">
        <f>C6</f>
        <v>25545.456790935379</v>
      </c>
      <c r="D19" s="246">
        <f>D6</f>
        <v>23146.143891481766</v>
      </c>
      <c r="E19" s="239">
        <f t="shared" ref="E19:E25" si="23">C19/D19*100</f>
        <v>110.36592924809652</v>
      </c>
      <c r="F19" s="237">
        <f t="shared" ref="F19:F25" si="24">C19/$B19*100</f>
        <v>53.180212768639358</v>
      </c>
      <c r="G19" s="230"/>
      <c r="H19" s="230"/>
      <c r="I19" s="230"/>
      <c r="J19" s="230"/>
      <c r="L19" s="248" t="s">
        <v>3</v>
      </c>
      <c r="M19" s="246">
        <f>M6</f>
        <v>49171.792944210283</v>
      </c>
      <c r="N19" s="247">
        <f>N6</f>
        <v>26267.798189056641</v>
      </c>
      <c r="O19" s="246">
        <f>O6</f>
        <v>23939.887821704215</v>
      </c>
      <c r="P19" s="239">
        <f t="shared" ref="P19:P25" si="25">N19/O19*100</f>
        <v>109.7239819362976</v>
      </c>
      <c r="Q19" s="237">
        <f t="shared" si="18"/>
        <v>53.420460423031081</v>
      </c>
      <c r="R19" s="230"/>
      <c r="S19" s="230"/>
      <c r="T19" s="230"/>
      <c r="U19" s="230"/>
      <c r="W19" s="245" t="s">
        <v>23</v>
      </c>
      <c r="X19" s="246">
        <f t="shared" si="19"/>
        <v>43358.860158164061</v>
      </c>
      <c r="Y19" s="247">
        <f t="shared" si="19"/>
        <v>26668.629871962909</v>
      </c>
      <c r="Z19" s="246">
        <f t="shared" si="19"/>
        <v>25398.48478543033</v>
      </c>
      <c r="AA19" s="239">
        <f t="shared" si="16"/>
        <v>105.00086952927677</v>
      </c>
      <c r="AB19" s="237">
        <f t="shared" si="20"/>
        <v>61.506759575047219</v>
      </c>
      <c r="AC19" s="230"/>
      <c r="AD19" s="230"/>
      <c r="AE19" s="230"/>
      <c r="AF19" s="230"/>
      <c r="AH19" s="245" t="s">
        <v>23</v>
      </c>
      <c r="AI19" s="246">
        <f t="shared" si="21"/>
        <v>44695.638112592118</v>
      </c>
      <c r="AJ19" s="247">
        <f t="shared" si="21"/>
        <v>26935.197587149156</v>
      </c>
      <c r="AK19" s="246">
        <f t="shared" si="21"/>
        <v>25625.520084202013</v>
      </c>
      <c r="AL19" s="239">
        <f t="shared" si="22"/>
        <v>105.11083286756218</v>
      </c>
      <c r="AM19" s="237">
        <f t="shared" si="17"/>
        <v>60.263593327154432</v>
      </c>
      <c r="AN19" s="230"/>
      <c r="AO19" s="230"/>
      <c r="AP19" s="230"/>
      <c r="AQ19" s="230"/>
    </row>
    <row r="20" spans="1:43" ht="15.65" customHeight="1">
      <c r="A20" s="248" t="s">
        <v>63</v>
      </c>
      <c r="B20" s="246">
        <f>B11</f>
        <v>42143.694389265307</v>
      </c>
      <c r="C20" s="247">
        <f>C11</f>
        <v>22177.593330483764</v>
      </c>
      <c r="D20" s="246">
        <f>D11</f>
        <v>20793.27197133865</v>
      </c>
      <c r="E20" s="249">
        <f t="shared" si="23"/>
        <v>106.65754461853456</v>
      </c>
      <c r="F20" s="249">
        <f t="shared" si="24"/>
        <v>52.623752264425974</v>
      </c>
      <c r="G20" s="230"/>
      <c r="H20" s="230"/>
      <c r="I20" s="230"/>
      <c r="J20" s="230"/>
      <c r="L20" s="248" t="s">
        <v>63</v>
      </c>
      <c r="M20" s="246">
        <f>M11</f>
        <v>43941.755337336224</v>
      </c>
      <c r="N20" s="247">
        <f>N11</f>
        <v>22999.335936463649</v>
      </c>
      <c r="O20" s="246">
        <f>O11</f>
        <v>21621.114618610958</v>
      </c>
      <c r="P20" s="249">
        <f t="shared" si="25"/>
        <v>106.37442306820921</v>
      </c>
      <c r="Q20" s="237">
        <f t="shared" si="18"/>
        <v>52.340503377482698</v>
      </c>
      <c r="R20" s="230"/>
      <c r="S20" s="230"/>
      <c r="T20" s="230"/>
      <c r="U20" s="230"/>
      <c r="W20" s="248" t="s">
        <v>34</v>
      </c>
      <c r="X20" s="246">
        <f t="shared" si="19"/>
        <v>27942.33344705771</v>
      </c>
      <c r="Y20" s="247">
        <f t="shared" si="19"/>
        <v>23967.528551832907</v>
      </c>
      <c r="Z20" s="246">
        <f t="shared" si="19"/>
        <v>22344.219160723234</v>
      </c>
      <c r="AA20" s="249">
        <f t="shared" si="16"/>
        <v>107.26500836495165</v>
      </c>
      <c r="AB20" s="237">
        <f t="shared" si="20"/>
        <v>85.774971504237968</v>
      </c>
      <c r="AC20" s="230"/>
      <c r="AD20" s="230"/>
      <c r="AE20" s="230"/>
      <c r="AF20" s="230"/>
      <c r="AH20" s="248" t="s">
        <v>34</v>
      </c>
      <c r="AI20" s="246">
        <f t="shared" si="21"/>
        <v>28652.709702121509</v>
      </c>
      <c r="AJ20" s="247">
        <f t="shared" si="21"/>
        <v>24474.399561397622</v>
      </c>
      <c r="AK20" s="246">
        <f t="shared" si="21"/>
        <v>23272.284481440838</v>
      </c>
      <c r="AL20" s="249">
        <f t="shared" si="22"/>
        <v>105.16543651275596</v>
      </c>
      <c r="AM20" s="237">
        <f t="shared" si="17"/>
        <v>85.417399665992093</v>
      </c>
      <c r="AN20" s="230"/>
      <c r="AO20" s="230"/>
      <c r="AP20" s="230"/>
      <c r="AQ20" s="230"/>
    </row>
    <row r="21" spans="1:43" ht="15.65" customHeight="1">
      <c r="A21" s="248" t="s">
        <v>34</v>
      </c>
      <c r="B21" s="246">
        <f>B8</f>
        <v>26912.969188760257</v>
      </c>
      <c r="C21" s="247">
        <f>C8</f>
        <v>21647.91596359446</v>
      </c>
      <c r="D21" s="246">
        <f>D8</f>
        <v>20152.561459359826</v>
      </c>
      <c r="E21" s="239">
        <f t="shared" si="23"/>
        <v>107.42017091599104</v>
      </c>
      <c r="F21" s="237">
        <f t="shared" si="24"/>
        <v>80.436743384804018</v>
      </c>
      <c r="G21" s="230"/>
      <c r="H21" s="230"/>
      <c r="I21" s="230"/>
      <c r="J21" s="230"/>
      <c r="L21" s="248" t="s">
        <v>34</v>
      </c>
      <c r="M21" s="246">
        <f>M8</f>
        <v>27839.100814866459</v>
      </c>
      <c r="N21" s="247">
        <f>N8</f>
        <v>22240.159741842836</v>
      </c>
      <c r="O21" s="246">
        <f>O8</f>
        <v>20794.01088767785</v>
      </c>
      <c r="P21" s="239">
        <f t="shared" si="25"/>
        <v>106.95464122807566</v>
      </c>
      <c r="Q21" s="237">
        <f t="shared" si="18"/>
        <v>79.888211511365654</v>
      </c>
      <c r="R21" s="230"/>
      <c r="S21" s="230"/>
      <c r="T21" s="230"/>
      <c r="U21" s="230"/>
      <c r="W21" s="248" t="s">
        <v>63</v>
      </c>
      <c r="X21" s="246">
        <f>X11</f>
        <v>43152.753973153456</v>
      </c>
      <c r="Y21" s="247">
        <f>Y11</f>
        <v>23874.084193640436</v>
      </c>
      <c r="Z21" s="246">
        <f>Z11</f>
        <v>22304.166956820587</v>
      </c>
      <c r="AA21" s="239">
        <f t="shared" si="16"/>
        <v>107.03867236942364</v>
      </c>
      <c r="AB21" s="237">
        <f t="shared" si="20"/>
        <v>55.324589963581872</v>
      </c>
      <c r="AC21" s="230"/>
      <c r="AD21" s="230"/>
      <c r="AE21" s="230"/>
      <c r="AF21" s="230"/>
      <c r="AH21" s="248" t="s">
        <v>63</v>
      </c>
      <c r="AI21" s="246">
        <f>AI11</f>
        <v>43852.781350032761</v>
      </c>
      <c r="AJ21" s="247">
        <f>AJ11</f>
        <v>24239.278897023243</v>
      </c>
      <c r="AK21" s="246">
        <f>AK11</f>
        <v>22649.531142350235</v>
      </c>
      <c r="AL21" s="239">
        <f t="shared" si="22"/>
        <v>107.0188991758001</v>
      </c>
      <c r="AM21" s="237">
        <f t="shared" si="17"/>
        <v>55.274211009662977</v>
      </c>
      <c r="AN21" s="230"/>
      <c r="AO21" s="230"/>
      <c r="AP21" s="230"/>
      <c r="AQ21" s="230"/>
    </row>
    <row r="22" spans="1:43" ht="15.65" customHeight="1">
      <c r="A22" s="250" t="s">
        <v>180</v>
      </c>
      <c r="B22" s="247">
        <f>B5</f>
        <v>37445.282115514899</v>
      </c>
      <c r="C22" s="247">
        <f>C5</f>
        <v>21102.663070468472</v>
      </c>
      <c r="D22" s="247">
        <f>D5</f>
        <v>19392.825460520075</v>
      </c>
      <c r="E22" s="251">
        <f t="shared" si="23"/>
        <v>108.81685659178073</v>
      </c>
      <c r="F22" s="252">
        <f t="shared" si="24"/>
        <v>56.355999683401755</v>
      </c>
      <c r="G22" s="230"/>
      <c r="H22" s="230"/>
      <c r="I22" s="230"/>
      <c r="J22" s="230"/>
      <c r="L22" s="250" t="s">
        <v>180</v>
      </c>
      <c r="M22" s="247">
        <f>M5</f>
        <v>38674.732523160783</v>
      </c>
      <c r="N22" s="247">
        <f>N5</f>
        <v>21828.40897839058</v>
      </c>
      <c r="O22" s="247">
        <f>O5</f>
        <v>20114.320362917933</v>
      </c>
      <c r="P22" s="251">
        <f t="shared" si="25"/>
        <v>108.52173269862342</v>
      </c>
      <c r="Q22" s="252">
        <f>N22/$M22*100</f>
        <v>56.441008261190696</v>
      </c>
      <c r="R22" s="230"/>
      <c r="S22" s="230"/>
      <c r="T22" s="230"/>
      <c r="U22" s="230"/>
      <c r="W22" s="250" t="s">
        <v>180</v>
      </c>
      <c r="X22" s="247">
        <f>X5</f>
        <v>38005.178497503613</v>
      </c>
      <c r="Y22" s="247">
        <f>Y5</f>
        <v>22902.17492432725</v>
      </c>
      <c r="Z22" s="247">
        <f>Z5</f>
        <v>21081.862539779337</v>
      </c>
      <c r="AA22" s="251">
        <f t="shared" si="16"/>
        <v>108.6344950836918</v>
      </c>
      <c r="AB22" s="252">
        <f>Y22/X22*100</f>
        <v>60.260669281770603</v>
      </c>
      <c r="AC22" s="230"/>
      <c r="AD22" s="230"/>
      <c r="AE22" s="230"/>
      <c r="AF22" s="230"/>
      <c r="AH22" s="250" t="s">
        <v>180</v>
      </c>
      <c r="AI22" s="247">
        <f>AI5</f>
        <v>39144.488447473872</v>
      </c>
      <c r="AJ22" s="247">
        <f>AJ5</f>
        <v>23300.952453188576</v>
      </c>
      <c r="AK22" s="247">
        <f>AK5</f>
        <v>21563.549078381489</v>
      </c>
      <c r="AL22" s="251">
        <f>AJ22/AK22*100</f>
        <v>108.05713089478819</v>
      </c>
      <c r="AM22" s="252">
        <f t="shared" si="17"/>
        <v>59.525499955006481</v>
      </c>
      <c r="AN22" s="230"/>
      <c r="AO22" s="230"/>
      <c r="AP22" s="230"/>
      <c r="AQ22" s="230"/>
    </row>
    <row r="23" spans="1:43" ht="31.6" customHeight="1">
      <c r="A23" s="248" t="s">
        <v>68</v>
      </c>
      <c r="B23" s="246">
        <f>B12</f>
        <v>31604.667281707061</v>
      </c>
      <c r="C23" s="247">
        <f>C12</f>
        <v>18347.427610372011</v>
      </c>
      <c r="D23" s="246">
        <f>D12</f>
        <v>17085.689625630432</v>
      </c>
      <c r="E23" s="239">
        <f t="shared" si="23"/>
        <v>107.38476474984557</v>
      </c>
      <c r="F23" s="237">
        <f t="shared" si="24"/>
        <v>58.052905435874003</v>
      </c>
      <c r="G23" s="230"/>
      <c r="H23" s="230"/>
      <c r="I23" s="230"/>
      <c r="J23" s="230"/>
      <c r="L23" s="248" t="s">
        <v>68</v>
      </c>
      <c r="M23" s="246">
        <f>M12</f>
        <v>33075.771640999075</v>
      </c>
      <c r="N23" s="247">
        <f>N12</f>
        <v>19123.135749331926</v>
      </c>
      <c r="O23" s="246">
        <f>O12</f>
        <v>17662.171846977391</v>
      </c>
      <c r="P23" s="239">
        <f t="shared" si="25"/>
        <v>108.27171151437165</v>
      </c>
      <c r="Q23" s="237">
        <f t="shared" si="18"/>
        <v>57.816143964507972</v>
      </c>
      <c r="R23" s="230"/>
      <c r="S23" s="230"/>
      <c r="T23" s="230"/>
      <c r="U23" s="230"/>
      <c r="W23" s="262" t="s">
        <v>92</v>
      </c>
      <c r="X23" s="246">
        <f>X9</f>
        <v>23581.849381714223</v>
      </c>
      <c r="Y23" s="247">
        <f>Y9</f>
        <v>21446.815842075506</v>
      </c>
      <c r="Z23" s="246">
        <f>Z9</f>
        <v>18947.1426678182</v>
      </c>
      <c r="AA23" s="239">
        <f t="shared" si="16"/>
        <v>113.19287672068366</v>
      </c>
      <c r="AB23" s="237">
        <f t="shared" si="20"/>
        <v>90.946284555212799</v>
      </c>
      <c r="AC23" s="230"/>
      <c r="AD23" s="230"/>
      <c r="AE23" s="230"/>
      <c r="AF23" s="230"/>
      <c r="AH23" s="262" t="s">
        <v>92</v>
      </c>
      <c r="AI23" s="246">
        <f>AI9</f>
        <v>24345.54086018321</v>
      </c>
      <c r="AJ23" s="247">
        <f>AJ9</f>
        <v>22374.3751326237</v>
      </c>
      <c r="AK23" s="246">
        <f>AK9</f>
        <v>19803.044835987719</v>
      </c>
      <c r="AL23" s="239">
        <f t="shared" si="22"/>
        <v>112.98451989546147</v>
      </c>
      <c r="AM23" s="237">
        <f t="shared" si="17"/>
        <v>91.903380833147466</v>
      </c>
      <c r="AN23" s="230"/>
      <c r="AO23" s="230"/>
      <c r="AP23" s="230"/>
      <c r="AQ23" s="230"/>
    </row>
    <row r="24" spans="1:43" ht="31.25">
      <c r="A24" s="253" t="s">
        <v>92</v>
      </c>
      <c r="B24" s="246">
        <f t="shared" ref="B24:D25" si="26">B9</f>
        <v>22461.602800270713</v>
      </c>
      <c r="C24" s="247">
        <f t="shared" si="26"/>
        <v>17575.370653066606</v>
      </c>
      <c r="D24" s="246">
        <f t="shared" si="26"/>
        <v>14906.692677440173</v>
      </c>
      <c r="E24" s="239">
        <f t="shared" si="23"/>
        <v>117.90254909907156</v>
      </c>
      <c r="F24" s="237">
        <f t="shared" si="24"/>
        <v>78.246289053133751</v>
      </c>
      <c r="G24" s="230"/>
      <c r="H24" s="230"/>
      <c r="I24" s="230"/>
      <c r="J24" s="230"/>
      <c r="L24" s="245" t="s">
        <v>48</v>
      </c>
      <c r="M24" s="246">
        <f>M10</f>
        <v>28302.914526860903</v>
      </c>
      <c r="N24" s="247">
        <f>N10</f>
        <v>18169.830277624711</v>
      </c>
      <c r="O24" s="246">
        <f>O10</f>
        <v>16988.015231810838</v>
      </c>
      <c r="P24" s="239">
        <f t="shared" si="25"/>
        <v>106.95675762993709</v>
      </c>
      <c r="Q24" s="237">
        <f t="shared" si="18"/>
        <v>64.197735750431704</v>
      </c>
      <c r="R24" s="230"/>
      <c r="S24" s="230"/>
      <c r="T24" s="230"/>
      <c r="U24" s="230"/>
      <c r="W24" s="248" t="s">
        <v>68</v>
      </c>
      <c r="X24" s="246">
        <f>X12</f>
        <v>32817.729954752045</v>
      </c>
      <c r="Y24" s="247">
        <f>Y12</f>
        <v>19814.381715286556</v>
      </c>
      <c r="Z24" s="246">
        <f>Z12</f>
        <v>18393.608587902178</v>
      </c>
      <c r="AA24" s="239">
        <f t="shared" si="16"/>
        <v>107.72427618318925</v>
      </c>
      <c r="AB24" s="237">
        <f>Y24/X24*100</f>
        <v>60.377063686628972</v>
      </c>
      <c r="AC24" s="230"/>
      <c r="AD24" s="230"/>
      <c r="AE24" s="230"/>
      <c r="AF24" s="230"/>
      <c r="AH24" s="248" t="s">
        <v>68</v>
      </c>
      <c r="AI24" s="246">
        <f>AI12</f>
        <v>33822.251431323784</v>
      </c>
      <c r="AJ24" s="247">
        <f>AJ12</f>
        <v>20076.372230596804</v>
      </c>
      <c r="AK24" s="246">
        <f>AK12</f>
        <v>18594.061682598334</v>
      </c>
      <c r="AL24" s="239">
        <f t="shared" si="22"/>
        <v>107.97195671016691</v>
      </c>
      <c r="AM24" s="237">
        <f t="shared" si="17"/>
        <v>59.358473729526715</v>
      </c>
      <c r="AN24" s="230"/>
      <c r="AO24" s="230"/>
      <c r="AP24" s="230"/>
      <c r="AQ24" s="230"/>
    </row>
    <row r="25" spans="1:43" ht="31.25">
      <c r="A25" s="245" t="s">
        <v>48</v>
      </c>
      <c r="B25" s="246">
        <f t="shared" si="26"/>
        <v>27373.582827171751</v>
      </c>
      <c r="C25" s="247">
        <f t="shared" si="26"/>
        <v>17315.146334193596</v>
      </c>
      <c r="D25" s="246">
        <f t="shared" si="26"/>
        <v>16240.210976281189</v>
      </c>
      <c r="E25" s="239">
        <f t="shared" si="23"/>
        <v>106.61897409758008</v>
      </c>
      <c r="F25" s="237">
        <f t="shared" si="24"/>
        <v>63.254950743992922</v>
      </c>
      <c r="G25" s="230"/>
      <c r="H25" s="230"/>
      <c r="I25" s="230"/>
      <c r="J25" s="230"/>
      <c r="L25" s="262" t="s">
        <v>92</v>
      </c>
      <c r="M25" s="246">
        <f>M9</f>
        <v>23334.410207322053</v>
      </c>
      <c r="N25" s="247">
        <f>N9</f>
        <v>17780.504881113229</v>
      </c>
      <c r="O25" s="246">
        <f>O9</f>
        <v>15793.503310049135</v>
      </c>
      <c r="P25" s="239">
        <f t="shared" si="25"/>
        <v>112.58113245716548</v>
      </c>
      <c r="Q25" s="237">
        <f>N25/$M25*100</f>
        <v>76.198647075870483</v>
      </c>
      <c r="R25" s="230"/>
      <c r="S25" s="230"/>
      <c r="T25" s="230"/>
      <c r="U25" s="230"/>
      <c r="W25" s="245" t="s">
        <v>48</v>
      </c>
      <c r="X25" s="246">
        <f>X10</f>
        <v>28331.045244597448</v>
      </c>
      <c r="Y25" s="247">
        <f>Y10</f>
        <v>19087.128839687557</v>
      </c>
      <c r="Z25" s="246">
        <f>Z10</f>
        <v>17651.025668611932</v>
      </c>
      <c r="AA25" s="239">
        <f t="shared" si="16"/>
        <v>108.13608907514869</v>
      </c>
      <c r="AB25" s="237">
        <f>Y25/X25*100</f>
        <v>67.371777761455348</v>
      </c>
      <c r="AC25" s="230"/>
      <c r="AD25" s="230"/>
      <c r="AE25" s="230"/>
      <c r="AF25" s="230"/>
      <c r="AH25" s="248" t="s">
        <v>48</v>
      </c>
      <c r="AI25" s="246">
        <f>AI10</f>
        <v>29166.358773899683</v>
      </c>
      <c r="AJ25" s="247">
        <f>AJ10</f>
        <v>19368.351031993079</v>
      </c>
      <c r="AK25" s="246">
        <f>AK10</f>
        <v>17869.601737799134</v>
      </c>
      <c r="AL25" s="239">
        <f t="shared" si="22"/>
        <v>108.38714435937136</v>
      </c>
      <c r="AM25" s="237">
        <f t="shared" si="17"/>
        <v>66.406475975072283</v>
      </c>
      <c r="AN25" s="230"/>
      <c r="AO25" s="230"/>
      <c r="AP25" s="230"/>
      <c r="AQ25" s="230"/>
    </row>
    <row r="26" spans="1:43" ht="21.6" customHeight="1">
      <c r="A26" s="242"/>
      <c r="B26" s="242"/>
      <c r="C26" s="242"/>
      <c r="D26" s="242"/>
      <c r="E26" s="242"/>
      <c r="F26" s="242"/>
      <c r="G26" s="243"/>
      <c r="H26" s="243"/>
      <c r="I26" s="243"/>
      <c r="J26" s="243"/>
      <c r="L26" s="242"/>
      <c r="M26" s="242"/>
      <c r="N26" s="242"/>
      <c r="O26" s="242"/>
      <c r="P26" s="242"/>
      <c r="Q26" s="242"/>
      <c r="R26" s="243"/>
      <c r="S26" s="243"/>
      <c r="T26" s="243"/>
      <c r="U26" s="243"/>
      <c r="W26" s="242"/>
      <c r="X26" s="242"/>
      <c r="Y26" s="242"/>
      <c r="Z26" s="242"/>
      <c r="AA26" s="242"/>
      <c r="AB26" s="242"/>
      <c r="AC26" s="243"/>
      <c r="AD26" s="243"/>
      <c r="AE26" s="243"/>
      <c r="AF26" s="243"/>
      <c r="AH26" s="242"/>
      <c r="AI26" s="242"/>
      <c r="AJ26" s="242"/>
      <c r="AK26" s="242"/>
      <c r="AL26" s="242"/>
      <c r="AM26" s="242"/>
      <c r="AN26" s="243"/>
      <c r="AO26" s="243"/>
      <c r="AP26" s="243"/>
      <c r="AQ26" s="243"/>
    </row>
    <row r="27" spans="1:43" ht="55.9" customHeight="1">
      <c r="A27" s="819"/>
      <c r="B27" s="823" t="s">
        <v>219</v>
      </c>
      <c r="C27" s="822" t="s">
        <v>144</v>
      </c>
      <c r="D27" s="822"/>
      <c r="E27" s="823" t="s">
        <v>175</v>
      </c>
      <c r="F27" s="823"/>
      <c r="G27" s="254"/>
      <c r="H27" s="254"/>
      <c r="I27" s="254"/>
      <c r="J27" s="254"/>
      <c r="L27" s="819"/>
      <c r="M27" s="820" t="s">
        <v>323</v>
      </c>
      <c r="N27" s="824" t="s">
        <v>144</v>
      </c>
      <c r="O27" s="825"/>
      <c r="P27" s="823" t="s">
        <v>175</v>
      </c>
      <c r="Q27" s="823"/>
      <c r="R27" s="254"/>
      <c r="S27" s="254"/>
      <c r="T27" s="254"/>
      <c r="U27" s="254"/>
      <c r="W27" s="819"/>
      <c r="X27" s="820" t="s">
        <v>350</v>
      </c>
      <c r="Y27" s="824" t="s">
        <v>144</v>
      </c>
      <c r="Z27" s="825"/>
      <c r="AA27" s="823" t="s">
        <v>175</v>
      </c>
      <c r="AB27" s="823"/>
      <c r="AC27" s="254"/>
      <c r="AD27" s="254"/>
      <c r="AE27" s="254"/>
      <c r="AF27" s="254"/>
      <c r="AH27" s="819"/>
      <c r="AI27" s="820" t="s">
        <v>494</v>
      </c>
      <c r="AJ27" s="824" t="s">
        <v>144</v>
      </c>
      <c r="AK27" s="825"/>
      <c r="AL27" s="823" t="s">
        <v>175</v>
      </c>
      <c r="AM27" s="823"/>
      <c r="AN27" s="254"/>
      <c r="AO27" s="254"/>
      <c r="AP27" s="254"/>
      <c r="AQ27" s="254"/>
    </row>
    <row r="28" spans="1:43" ht="64.55">
      <c r="A28" s="819"/>
      <c r="B28" s="823"/>
      <c r="C28" s="255" t="s">
        <v>176</v>
      </c>
      <c r="D28" s="234" t="s">
        <v>177</v>
      </c>
      <c r="E28" s="234" t="s">
        <v>178</v>
      </c>
      <c r="F28" s="232" t="s">
        <v>179</v>
      </c>
      <c r="L28" s="819"/>
      <c r="M28" s="821"/>
      <c r="N28" s="255" t="s">
        <v>316</v>
      </c>
      <c r="O28" s="234" t="s">
        <v>317</v>
      </c>
      <c r="P28" s="234" t="s">
        <v>178</v>
      </c>
      <c r="Q28" s="233" t="s">
        <v>179</v>
      </c>
      <c r="W28" s="819"/>
      <c r="X28" s="821"/>
      <c r="Y28" s="255" t="s">
        <v>342</v>
      </c>
      <c r="Z28" s="234" t="s">
        <v>343</v>
      </c>
      <c r="AA28" s="234" t="s">
        <v>178</v>
      </c>
      <c r="AB28" s="233" t="s">
        <v>179</v>
      </c>
      <c r="AH28" s="819"/>
      <c r="AI28" s="821"/>
      <c r="AJ28" s="255" t="s">
        <v>484</v>
      </c>
      <c r="AK28" s="234" t="s">
        <v>485</v>
      </c>
      <c r="AL28" s="234" t="s">
        <v>178</v>
      </c>
      <c r="AM28" s="233" t="s">
        <v>179</v>
      </c>
    </row>
    <row r="29" spans="1:43" ht="31.25">
      <c r="A29" s="245" t="s">
        <v>80</v>
      </c>
      <c r="B29" s="256">
        <f>B13</f>
        <v>46621.5</v>
      </c>
      <c r="C29" s="257">
        <f>G13</f>
        <v>46755.7</v>
      </c>
      <c r="D29" s="256">
        <f>H13</f>
        <v>42330.9</v>
      </c>
      <c r="E29" s="239">
        <f>C29/D29*100</f>
        <v>110.4528842996487</v>
      </c>
      <c r="F29" s="237">
        <f>C29/B29*100</f>
        <v>100.28785002627542</v>
      </c>
      <c r="L29" s="245" t="s">
        <v>80</v>
      </c>
      <c r="M29" s="256">
        <f>M13</f>
        <v>48156.486343387311</v>
      </c>
      <c r="N29" s="257">
        <f>R13</f>
        <v>50469.028363125202</v>
      </c>
      <c r="O29" s="256">
        <f>S13</f>
        <v>44311.651021762016</v>
      </c>
      <c r="P29" s="239">
        <f>N29/O29*100</f>
        <v>113.8956170654513</v>
      </c>
      <c r="Q29" s="237">
        <f t="shared" ref="Q29:Q36" si="27">N29/M29*100</f>
        <v>104.80214026257637</v>
      </c>
      <c r="W29" s="245" t="s">
        <v>80</v>
      </c>
      <c r="X29" s="256">
        <f>X13</f>
        <v>47558.436170349676</v>
      </c>
      <c r="Y29" s="257">
        <f>AC13</f>
        <v>48741.48095946994</v>
      </c>
      <c r="Z29" s="256">
        <f>AD13</f>
        <v>43238.036975992618</v>
      </c>
      <c r="AA29" s="239">
        <f>Y29/Z29*100</f>
        <v>112.7282466281553</v>
      </c>
      <c r="AB29" s="237">
        <f>Y29/X29*100</f>
        <v>102.48756032448736</v>
      </c>
      <c r="AH29" s="245" t="s">
        <v>80</v>
      </c>
      <c r="AI29" s="256">
        <f>AI13</f>
        <v>49022.39130159888</v>
      </c>
      <c r="AJ29" s="257">
        <f>AN13</f>
        <v>49740.846424071518</v>
      </c>
      <c r="AK29" s="256">
        <f>AO13</f>
        <v>43833.744164066688</v>
      </c>
      <c r="AL29" s="239">
        <f t="shared" ref="AL29:AL37" si="28">AJ29/AK29*100</f>
        <v>113.47615261405677</v>
      </c>
      <c r="AM29" s="237">
        <f>AJ29/AI29*100</f>
        <v>101.46556523130931</v>
      </c>
    </row>
    <row r="30" spans="1:43" ht="31.25">
      <c r="A30" s="245" t="s">
        <v>23</v>
      </c>
      <c r="B30" s="256">
        <f>B7</f>
        <v>42189.183276732561</v>
      </c>
      <c r="C30" s="257">
        <f>G7</f>
        <v>32700.451544167368</v>
      </c>
      <c r="D30" s="256">
        <f>H7</f>
        <v>31710.773033143636</v>
      </c>
      <c r="E30" s="239">
        <f>C30/D30*100</f>
        <v>103.12095359513731</v>
      </c>
      <c r="F30" s="237">
        <f>C30/B30*100</f>
        <v>77.50908883368156</v>
      </c>
      <c r="G30" s="230"/>
      <c r="H30" s="230"/>
      <c r="I30" s="230"/>
      <c r="J30" s="230"/>
      <c r="L30" s="245" t="s">
        <v>23</v>
      </c>
      <c r="M30" s="256">
        <f>M7</f>
        <v>43403.982477766222</v>
      </c>
      <c r="N30" s="257">
        <f>R7</f>
        <v>33633.620958846725</v>
      </c>
      <c r="O30" s="256">
        <f>S7</f>
        <v>32138.078203047553</v>
      </c>
      <c r="P30" s="239">
        <f>N30/O30*100</f>
        <v>104.65349155711917</v>
      </c>
      <c r="Q30" s="237">
        <f t="shared" si="27"/>
        <v>77.489711862443997</v>
      </c>
      <c r="R30" s="230"/>
      <c r="S30" s="230"/>
      <c r="T30" s="230"/>
      <c r="U30" s="230"/>
      <c r="W30" s="245" t="s">
        <v>23</v>
      </c>
      <c r="X30" s="256">
        <f>X7</f>
        <v>43358.860158164061</v>
      </c>
      <c r="Y30" s="257">
        <f>AC7</f>
        <v>34426.590318233248</v>
      </c>
      <c r="Z30" s="256">
        <f>AD7</f>
        <v>32730.175266421676</v>
      </c>
      <c r="AA30" s="239">
        <f>Y30/Z30*100</f>
        <v>105.18303075985035</v>
      </c>
      <c r="AB30" s="237">
        <f>Y30/X30*100</f>
        <v>79.399205128207342</v>
      </c>
      <c r="AC30" s="230"/>
      <c r="AD30" s="230"/>
      <c r="AE30" s="230"/>
      <c r="AF30" s="230"/>
      <c r="AH30" s="245" t="s">
        <v>23</v>
      </c>
      <c r="AI30" s="256">
        <f>AI7</f>
        <v>44695.638112592118</v>
      </c>
      <c r="AJ30" s="257">
        <f>AN7</f>
        <v>35206.774216010526</v>
      </c>
      <c r="AK30" s="256">
        <f>AO7</f>
        <v>33461.821153276047</v>
      </c>
      <c r="AL30" s="239">
        <f t="shared" si="28"/>
        <v>105.2147582008209</v>
      </c>
      <c r="AM30" s="237">
        <f>AJ30/AI30*100</f>
        <v>78.770044914274777</v>
      </c>
      <c r="AN30" s="230"/>
      <c r="AO30" s="230"/>
      <c r="AP30" s="230"/>
      <c r="AQ30" s="230"/>
    </row>
    <row r="31" spans="1:43" ht="31.25">
      <c r="A31" s="258" t="s">
        <v>3</v>
      </c>
      <c r="B31" s="256">
        <f>B6</f>
        <v>48035.642320708554</v>
      </c>
      <c r="C31" s="257">
        <f>G6</f>
        <v>25295.019859669272</v>
      </c>
      <c r="D31" s="256">
        <f>H6</f>
        <v>22909.899942035299</v>
      </c>
      <c r="E31" s="239">
        <f t="shared" ref="E31:E36" si="29">C31/D31*100</f>
        <v>110.41087007655467</v>
      </c>
      <c r="F31" s="237">
        <f>C31/B31*100</f>
        <v>52.65885629422381</v>
      </c>
      <c r="G31" s="230"/>
      <c r="H31" s="230"/>
      <c r="I31" s="230"/>
      <c r="J31" s="230"/>
      <c r="L31" s="258" t="s">
        <v>3</v>
      </c>
      <c r="M31" s="256">
        <f>M6</f>
        <v>49171.792944210283</v>
      </c>
      <c r="N31" s="257">
        <f>R6</f>
        <v>26070.095752087673</v>
      </c>
      <c r="O31" s="256">
        <f>S6</f>
        <v>23665.798022053226</v>
      </c>
      <c r="P31" s="239">
        <f t="shared" ref="P31:P37" si="30">N31/O31*100</f>
        <v>110.15937737571315</v>
      </c>
      <c r="Q31" s="237">
        <f t="shared" si="27"/>
        <v>53.018395692153199</v>
      </c>
      <c r="R31" s="230"/>
      <c r="S31" s="230"/>
      <c r="T31" s="230"/>
      <c r="U31" s="230"/>
      <c r="W31" s="258" t="s">
        <v>3</v>
      </c>
      <c r="X31" s="256">
        <f>X6</f>
        <v>46833.081071282482</v>
      </c>
      <c r="Y31" s="257">
        <f>AC6</f>
        <v>26576.144585747657</v>
      </c>
      <c r="Z31" s="256">
        <f>AD6</f>
        <v>24276.391283967274</v>
      </c>
      <c r="AA31" s="239">
        <f t="shared" ref="AA31:AA37" si="31">Y31/Z31*100</f>
        <v>109.47320907329087</v>
      </c>
      <c r="AB31" s="237">
        <f>Y31/X31*100</f>
        <v>56.746521855560452</v>
      </c>
      <c r="AC31" s="230"/>
      <c r="AD31" s="230"/>
      <c r="AE31" s="230"/>
      <c r="AF31" s="230"/>
      <c r="AH31" s="248" t="s">
        <v>3</v>
      </c>
      <c r="AI31" s="256">
        <f>AI6</f>
        <v>48396.092972067614</v>
      </c>
      <c r="AJ31" s="257">
        <f>AN6</f>
        <v>27022.961326021872</v>
      </c>
      <c r="AK31" s="256">
        <f>AO6</f>
        <v>24922.62297801426</v>
      </c>
      <c r="AL31" s="239">
        <f t="shared" si="28"/>
        <v>108.42743699112427</v>
      </c>
      <c r="AM31" s="237">
        <f>AJ31/AI31*100</f>
        <v>55.837072099226063</v>
      </c>
      <c r="AN31" s="230"/>
      <c r="AO31" s="230"/>
      <c r="AP31" s="230"/>
      <c r="AQ31" s="230"/>
    </row>
    <row r="32" spans="1:43" ht="15.65">
      <c r="A32" s="259" t="s">
        <v>180</v>
      </c>
      <c r="B32" s="257">
        <f>B5</f>
        <v>37445.282115514899</v>
      </c>
      <c r="C32" s="257">
        <f>G5</f>
        <v>22740.447095442276</v>
      </c>
      <c r="D32" s="257">
        <f>H5</f>
        <v>20947.897086713579</v>
      </c>
      <c r="E32" s="260">
        <f>C32/D32*100</f>
        <v>108.55718357460158</v>
      </c>
      <c r="F32" s="260">
        <f>C32/$B32*100</f>
        <v>60.729805761084407</v>
      </c>
      <c r="G32" s="230"/>
      <c r="H32" s="230"/>
      <c r="I32" s="230"/>
      <c r="J32" s="230"/>
      <c r="L32" s="259" t="s">
        <v>180</v>
      </c>
      <c r="M32" s="257">
        <f>M5</f>
        <v>38674.732523160783</v>
      </c>
      <c r="N32" s="257">
        <f>R5</f>
        <v>23691.39016189408</v>
      </c>
      <c r="O32" s="257">
        <f>S5</f>
        <v>21743.42551590945</v>
      </c>
      <c r="P32" s="260">
        <f t="shared" si="30"/>
        <v>108.95886733467697</v>
      </c>
      <c r="Q32" s="260">
        <f>N32/M32*100</f>
        <v>61.258058210761334</v>
      </c>
      <c r="R32" s="230"/>
      <c r="S32" s="230"/>
      <c r="T32" s="230"/>
      <c r="U32" s="230"/>
      <c r="W32" s="259" t="s">
        <v>180</v>
      </c>
      <c r="X32" s="257">
        <f>X5</f>
        <v>38005.178497503613</v>
      </c>
      <c r="Y32" s="257">
        <f>AC5</f>
        <v>24623.38092610618</v>
      </c>
      <c r="Z32" s="257">
        <f>AD5</f>
        <v>22609.309547226927</v>
      </c>
      <c r="AA32" s="260">
        <f t="shared" si="31"/>
        <v>108.90815075388396</v>
      </c>
      <c r="AB32" s="260">
        <f>Y32/$X32*100</f>
        <v>64.789541582401938</v>
      </c>
      <c r="AC32" s="230"/>
      <c r="AD32" s="230"/>
      <c r="AE32" s="230"/>
      <c r="AF32" s="230"/>
      <c r="AH32" s="259" t="s">
        <v>180</v>
      </c>
      <c r="AI32" s="257">
        <f>AI5</f>
        <v>39144.488447473872</v>
      </c>
      <c r="AJ32" s="257">
        <f>AN5</f>
        <v>25156.075541961054</v>
      </c>
      <c r="AK32" s="257">
        <f>AO5</f>
        <v>23192.07652717382</v>
      </c>
      <c r="AL32" s="260">
        <f t="shared" si="28"/>
        <v>108.46840520074193</v>
      </c>
      <c r="AM32" s="260">
        <f>AJ32/$AI32*100</f>
        <v>64.26466800228286</v>
      </c>
      <c r="AN32" s="230"/>
      <c r="AO32" s="230"/>
      <c r="AP32" s="230"/>
      <c r="AQ32" s="230"/>
    </row>
    <row r="33" spans="1:43" ht="15.65">
      <c r="A33" s="248" t="s">
        <v>63</v>
      </c>
      <c r="B33" s="256">
        <f>B11</f>
        <v>42143.694389265307</v>
      </c>
      <c r="C33" s="257">
        <f>G11</f>
        <v>21939.908790881615</v>
      </c>
      <c r="D33" s="256">
        <f>H11</f>
        <v>20622.883864313881</v>
      </c>
      <c r="E33" s="239">
        <f>C33/D33*100</f>
        <v>106.38623063211219</v>
      </c>
      <c r="F33" s="237">
        <f>C33/B33*100</f>
        <v>52.059766256443972</v>
      </c>
      <c r="G33" s="230"/>
      <c r="H33" s="230"/>
      <c r="I33" s="230"/>
      <c r="J33" s="230"/>
      <c r="L33" s="248" t="s">
        <v>63</v>
      </c>
      <c r="M33" s="256">
        <f>M11</f>
        <v>43941.755337336224</v>
      </c>
      <c r="N33" s="257">
        <f>R11</f>
        <v>22821.968849939363</v>
      </c>
      <c r="O33" s="256">
        <f>S11</f>
        <v>21472.257255376986</v>
      </c>
      <c r="P33" s="239">
        <f t="shared" si="30"/>
        <v>106.28583934380904</v>
      </c>
      <c r="Q33" s="237">
        <f>N33/M33*100</f>
        <v>51.936862045536216</v>
      </c>
      <c r="R33" s="230"/>
      <c r="S33" s="230"/>
      <c r="T33" s="230"/>
      <c r="U33" s="230"/>
      <c r="W33" s="248" t="s">
        <v>63</v>
      </c>
      <c r="X33" s="256">
        <f>X11</f>
        <v>43152.753973153456</v>
      </c>
      <c r="Y33" s="257">
        <f>AC11</f>
        <v>23789.880181566146</v>
      </c>
      <c r="Z33" s="256">
        <f>AD11</f>
        <v>22228.230168873506</v>
      </c>
      <c r="AA33" s="239">
        <f t="shared" si="31"/>
        <v>107.02552565286749</v>
      </c>
      <c r="AB33" s="237">
        <f>Y33/X33*100</f>
        <v>55.129459863364694</v>
      </c>
      <c r="AC33" s="230"/>
      <c r="AD33" s="230"/>
      <c r="AE33" s="230"/>
      <c r="AF33" s="230"/>
      <c r="AH33" s="248" t="s">
        <v>63</v>
      </c>
      <c r="AI33" s="256">
        <f>AI11</f>
        <v>43852.781350032761</v>
      </c>
      <c r="AJ33" s="257">
        <f>AN11</f>
        <v>24214.145771008367</v>
      </c>
      <c r="AK33" s="256">
        <f>AO11</f>
        <v>22764.223574563664</v>
      </c>
      <c r="AL33" s="239">
        <f t="shared" si="28"/>
        <v>106.36930221536227</v>
      </c>
      <c r="AM33" s="237">
        <f>AJ33/AI33*100</f>
        <v>55.216898508058435</v>
      </c>
      <c r="AN33" s="230"/>
      <c r="AO33" s="230"/>
      <c r="AP33" s="230"/>
      <c r="AQ33" s="230"/>
    </row>
    <row r="34" spans="1:43" ht="15.65">
      <c r="A34" s="248" t="s">
        <v>34</v>
      </c>
      <c r="B34" s="256">
        <f>B8</f>
        <v>26912.969188760257</v>
      </c>
      <c r="C34" s="257">
        <f>G8</f>
        <v>20849.053834528604</v>
      </c>
      <c r="D34" s="256">
        <f>H8</f>
        <v>19219.216363898122</v>
      </c>
      <c r="E34" s="239">
        <f>C34/D34*100</f>
        <v>108.48024934925031</v>
      </c>
      <c r="F34" s="237">
        <f>C34/B34*100</f>
        <v>77.468426795642671</v>
      </c>
      <c r="G34" s="230"/>
      <c r="H34" s="230"/>
      <c r="I34" s="230"/>
      <c r="J34" s="230"/>
      <c r="L34" s="248" t="s">
        <v>34</v>
      </c>
      <c r="M34" s="256">
        <f>M8</f>
        <v>27839.100814866459</v>
      </c>
      <c r="N34" s="257">
        <f>R8</f>
        <v>21397.111730443907</v>
      </c>
      <c r="O34" s="256">
        <f>S8</f>
        <v>19846.60098677102</v>
      </c>
      <c r="P34" s="239">
        <f t="shared" si="30"/>
        <v>107.81247501628313</v>
      </c>
      <c r="Q34" s="237">
        <f t="shared" si="27"/>
        <v>76.859924006660293</v>
      </c>
      <c r="R34" s="230"/>
      <c r="S34" s="230"/>
      <c r="T34" s="230"/>
      <c r="U34" s="230"/>
      <c r="W34" s="248" t="s">
        <v>34</v>
      </c>
      <c r="X34" s="256">
        <f>X8</f>
        <v>27942.33344705771</v>
      </c>
      <c r="Y34" s="257">
        <f>AC8</f>
        <v>23036.221567528009</v>
      </c>
      <c r="Z34" s="256">
        <f>AD8</f>
        <v>21392.021918728555</v>
      </c>
      <c r="AA34" s="239">
        <f t="shared" si="31"/>
        <v>107.68604134310451</v>
      </c>
      <c r="AB34" s="237">
        <f>Y34/X34*100</f>
        <v>82.442010833399777</v>
      </c>
      <c r="AC34" s="230"/>
      <c r="AD34" s="230"/>
      <c r="AE34" s="230"/>
      <c r="AF34" s="230"/>
      <c r="AH34" s="248" t="s">
        <v>34</v>
      </c>
      <c r="AI34" s="256">
        <f>AI8</f>
        <v>28652.709702121509</v>
      </c>
      <c r="AJ34" s="257">
        <f>AN8</f>
        <v>23581.483180601626</v>
      </c>
      <c r="AK34" s="256">
        <f>AO8</f>
        <v>22335.527351356595</v>
      </c>
      <c r="AL34" s="239">
        <f t="shared" si="28"/>
        <v>105.57835868231405</v>
      </c>
      <c r="AM34" s="237">
        <f>AJ34/AI34*100</f>
        <v>82.301057825799987</v>
      </c>
      <c r="AN34" s="230"/>
      <c r="AO34" s="230"/>
      <c r="AP34" s="230"/>
      <c r="AQ34" s="230"/>
    </row>
    <row r="35" spans="1:43" ht="15.65">
      <c r="A35" s="248" t="s">
        <v>68</v>
      </c>
      <c r="B35" s="246">
        <f>B12</f>
        <v>31604.667281707061</v>
      </c>
      <c r="C35" s="261">
        <f>G12</f>
        <v>19828.742138434925</v>
      </c>
      <c r="D35" s="246">
        <f>H12</f>
        <v>18426.900410484839</v>
      </c>
      <c r="E35" s="239">
        <f t="shared" si="29"/>
        <v>107.60758291802806</v>
      </c>
      <c r="F35" s="237">
        <f>C35/B35*100</f>
        <v>62.739917372621413</v>
      </c>
      <c r="G35" s="230"/>
      <c r="H35" s="230"/>
      <c r="I35" s="230"/>
      <c r="J35" s="230"/>
      <c r="L35" s="248" t="s">
        <v>68</v>
      </c>
      <c r="M35" s="246">
        <f>M12</f>
        <v>33075.771640999075</v>
      </c>
      <c r="N35" s="261">
        <f>R12</f>
        <v>20786.49223171825</v>
      </c>
      <c r="O35" s="246">
        <f>S12</f>
        <v>19168.22868254155</v>
      </c>
      <c r="P35" s="239">
        <f t="shared" si="30"/>
        <v>108.44242614160073</v>
      </c>
      <c r="Q35" s="237">
        <f t="shared" si="27"/>
        <v>62.845071181808351</v>
      </c>
      <c r="R35" s="230"/>
      <c r="S35" s="230"/>
      <c r="T35" s="230"/>
      <c r="U35" s="230"/>
      <c r="W35" s="248" t="s">
        <v>68</v>
      </c>
      <c r="X35" s="246">
        <f>X12</f>
        <v>32817.729954752045</v>
      </c>
      <c r="Y35" s="261">
        <f>AC12</f>
        <v>21528.607877027309</v>
      </c>
      <c r="Z35" s="246">
        <f>AD12</f>
        <v>19975.672211383233</v>
      </c>
      <c r="AA35" s="239">
        <f t="shared" si="31"/>
        <v>107.77413470350763</v>
      </c>
      <c r="AB35" s="237">
        <f>Y35/X35*100</f>
        <v>65.600539423994931</v>
      </c>
      <c r="AC35" s="230"/>
      <c r="AD35" s="230"/>
      <c r="AE35" s="230"/>
      <c r="AF35" s="230"/>
      <c r="AH35" s="248" t="s">
        <v>68</v>
      </c>
      <c r="AI35" s="246">
        <f>AI12</f>
        <v>33822.251431323784</v>
      </c>
      <c r="AJ35" s="261">
        <f>AN12</f>
        <v>21916.857700698976</v>
      </c>
      <c r="AK35" s="246">
        <f>AO12</f>
        <v>20299.914595062237</v>
      </c>
      <c r="AL35" s="239">
        <f t="shared" si="28"/>
        <v>107.9652704845864</v>
      </c>
      <c r="AM35" s="237">
        <f>AJ35/AI35*100</f>
        <v>64.800114638143597</v>
      </c>
      <c r="AN35" s="230"/>
      <c r="AO35" s="230"/>
      <c r="AP35" s="230"/>
      <c r="AQ35" s="230"/>
    </row>
    <row r="36" spans="1:43" ht="31.25">
      <c r="A36" s="245" t="s">
        <v>48</v>
      </c>
      <c r="B36" s="246">
        <f>B10</f>
        <v>27373.582827171751</v>
      </c>
      <c r="C36" s="261">
        <f>G10</f>
        <v>17030.96342559062</v>
      </c>
      <c r="D36" s="246">
        <f>H10</f>
        <v>16001.818129491152</v>
      </c>
      <c r="E36" s="239">
        <f t="shared" si="29"/>
        <v>106.43142727764645</v>
      </c>
      <c r="F36" s="237">
        <f>C36/B36*100</f>
        <v>62.216785917717829</v>
      </c>
      <c r="G36" s="230"/>
      <c r="H36" s="230"/>
      <c r="I36" s="230"/>
      <c r="J36" s="230"/>
      <c r="L36" s="245" t="s">
        <v>48</v>
      </c>
      <c r="M36" s="246">
        <f>M10</f>
        <v>28302.914526860903</v>
      </c>
      <c r="N36" s="261">
        <f>R10</f>
        <v>17839.61179155486</v>
      </c>
      <c r="O36" s="246">
        <f>S10</f>
        <v>16717.19297229702</v>
      </c>
      <c r="P36" s="239">
        <f t="shared" si="30"/>
        <v>106.71415841832935</v>
      </c>
      <c r="Q36" s="237">
        <f t="shared" si="27"/>
        <v>63.031006134100295</v>
      </c>
      <c r="R36" s="230"/>
      <c r="S36" s="230"/>
      <c r="T36" s="230"/>
      <c r="U36" s="230"/>
      <c r="W36" s="262" t="s">
        <v>92</v>
      </c>
      <c r="X36" s="246">
        <f>X9</f>
        <v>23581.849381714223</v>
      </c>
      <c r="Y36" s="261">
        <f>AC9</f>
        <v>20434.708951090794</v>
      </c>
      <c r="Z36" s="246">
        <f>AD9</f>
        <v>18150.178523486065</v>
      </c>
      <c r="AA36" s="239">
        <f>Y36/Z36*100</f>
        <v>112.58682070068116</v>
      </c>
      <c r="AB36" s="237">
        <f>Y36/X36*100</f>
        <v>86.654395167735331</v>
      </c>
      <c r="AC36" s="230"/>
      <c r="AD36" s="230"/>
      <c r="AE36" s="230"/>
      <c r="AF36" s="230"/>
      <c r="AH36" s="262" t="s">
        <v>92</v>
      </c>
      <c r="AI36" s="246">
        <f>AI9</f>
        <v>24345.54086018321</v>
      </c>
      <c r="AJ36" s="261">
        <f>AN9</f>
        <v>21335.497478032146</v>
      </c>
      <c r="AK36" s="246">
        <f>AO9</f>
        <v>18971.35209801748</v>
      </c>
      <c r="AL36" s="239">
        <f t="shared" si="28"/>
        <v>112.46165991648915</v>
      </c>
      <c r="AM36" s="237">
        <f>AJ36/AI36*100</f>
        <v>87.636161383976699</v>
      </c>
      <c r="AN36" s="230"/>
      <c r="AO36" s="230"/>
      <c r="AP36" s="230"/>
      <c r="AQ36" s="230"/>
    </row>
    <row r="37" spans="1:43" ht="31.25">
      <c r="A37" s="262" t="s">
        <v>92</v>
      </c>
      <c r="B37" s="246">
        <f>B9</f>
        <v>22461.602800270713</v>
      </c>
      <c r="C37" s="261">
        <f>G9</f>
        <v>16851.217719978373</v>
      </c>
      <c r="D37" s="246">
        <f>H9</f>
        <v>14465.786833606759</v>
      </c>
      <c r="E37" s="239">
        <f>C37/D37*100</f>
        <v>116.4901564900003</v>
      </c>
      <c r="F37" s="237">
        <f>C37/B37*100</f>
        <v>75.022329750107048</v>
      </c>
      <c r="G37" s="230"/>
      <c r="H37" s="230"/>
      <c r="I37" s="230"/>
      <c r="J37" s="230"/>
      <c r="L37" s="262" t="s">
        <v>92</v>
      </c>
      <c r="M37" s="246">
        <f>M9</f>
        <v>23334.410207322053</v>
      </c>
      <c r="N37" s="261">
        <f>R9</f>
        <v>17168.738034091897</v>
      </c>
      <c r="O37" s="246">
        <f>S9</f>
        <v>15326.391197817264</v>
      </c>
      <c r="P37" s="239">
        <f t="shared" si="30"/>
        <v>112.02074782312104</v>
      </c>
      <c r="Q37" s="237">
        <f>N37/M37*100</f>
        <v>73.576910157791588</v>
      </c>
      <c r="R37" s="230"/>
      <c r="S37" s="230"/>
      <c r="T37" s="230"/>
      <c r="U37" s="230"/>
      <c r="W37" s="245" t="s">
        <v>48</v>
      </c>
      <c r="X37" s="246">
        <f>X10</f>
        <v>28331.045244597448</v>
      </c>
      <c r="Y37" s="261">
        <f>AC10</f>
        <v>18698.124407139239</v>
      </c>
      <c r="Z37" s="246">
        <f>AD10</f>
        <v>17347.666844969423</v>
      </c>
      <c r="AA37" s="239">
        <f t="shared" si="31"/>
        <v>107.78466392188891</v>
      </c>
      <c r="AB37" s="237">
        <f>Y37/X37*100</f>
        <v>65.998710057140769</v>
      </c>
      <c r="AC37" s="230"/>
      <c r="AD37" s="230"/>
      <c r="AE37" s="230"/>
      <c r="AF37" s="230"/>
      <c r="AH37" s="248" t="s">
        <v>48</v>
      </c>
      <c r="AI37" s="246">
        <f>AI10</f>
        <v>29166.358773899683</v>
      </c>
      <c r="AJ37" s="261">
        <f>AN10</f>
        <v>19022.817461957591</v>
      </c>
      <c r="AK37" s="246">
        <f>AO10</f>
        <v>17610.47010413825</v>
      </c>
      <c r="AL37" s="239">
        <f t="shared" si="28"/>
        <v>108.01992990231111</v>
      </c>
      <c r="AM37" s="237">
        <f>AJ37/AI37*100</f>
        <v>65.221776943170156</v>
      </c>
      <c r="AN37" s="230"/>
      <c r="AO37" s="230"/>
      <c r="AP37" s="230"/>
      <c r="AQ37" s="230"/>
    </row>
    <row r="38" spans="1:43">
      <c r="A38" s="263"/>
      <c r="B38" s="264"/>
      <c r="C38" s="264"/>
      <c r="D38" s="264"/>
      <c r="E38" s="265"/>
      <c r="F38" s="266"/>
      <c r="G38" s="230"/>
      <c r="H38" s="230"/>
      <c r="I38" s="230"/>
      <c r="J38" s="230"/>
      <c r="L38" s="263"/>
      <c r="M38" s="264"/>
      <c r="N38" s="264"/>
      <c r="O38" s="264"/>
      <c r="P38" s="265"/>
      <c r="Q38" s="266"/>
      <c r="R38" s="230"/>
      <c r="S38" s="230"/>
      <c r="T38" s="230"/>
      <c r="U38" s="230"/>
      <c r="W38" s="263"/>
      <c r="X38" s="264"/>
      <c r="Y38" s="264"/>
      <c r="Z38" s="264"/>
      <c r="AA38" s="265"/>
      <c r="AB38" s="266"/>
      <c r="AC38" s="230"/>
      <c r="AD38" s="230"/>
      <c r="AE38" s="230"/>
      <c r="AF38" s="230"/>
      <c r="AH38" s="263"/>
      <c r="AI38" s="264"/>
      <c r="AJ38" s="264"/>
      <c r="AK38" s="264"/>
      <c r="AL38" s="265"/>
      <c r="AM38" s="266"/>
      <c r="AN38" s="230"/>
      <c r="AO38" s="230"/>
      <c r="AP38" s="230"/>
      <c r="AQ38" s="230"/>
    </row>
    <row r="39" spans="1:43">
      <c r="D39" s="230"/>
      <c r="G39" s="230"/>
      <c r="H39" s="230"/>
      <c r="I39" s="230"/>
      <c r="J39" s="230"/>
      <c r="O39" s="230"/>
      <c r="R39" s="230"/>
      <c r="S39" s="230"/>
      <c r="T39" s="230"/>
      <c r="U39" s="230"/>
      <c r="Z39" s="230"/>
      <c r="AC39" s="230"/>
      <c r="AD39" s="230"/>
      <c r="AE39" s="230"/>
      <c r="AF39" s="230"/>
      <c r="AK39" s="230"/>
      <c r="AN39" s="230"/>
      <c r="AO39" s="230"/>
      <c r="AP39" s="230"/>
      <c r="AQ39" s="230"/>
    </row>
    <row r="40" spans="1:43">
      <c r="D40" s="230"/>
      <c r="G40" s="230"/>
      <c r="H40" s="230"/>
      <c r="I40" s="230"/>
      <c r="J40" s="230"/>
      <c r="O40" s="230"/>
      <c r="R40" s="230"/>
      <c r="S40" s="230"/>
      <c r="T40" s="230"/>
      <c r="U40" s="230"/>
      <c r="Z40" s="230"/>
      <c r="AC40" s="230"/>
      <c r="AD40" s="230"/>
      <c r="AE40" s="230"/>
      <c r="AF40" s="230"/>
      <c r="AK40" s="230"/>
      <c r="AN40" s="230"/>
      <c r="AO40" s="230"/>
      <c r="AP40" s="230"/>
      <c r="AQ40" s="230"/>
    </row>
    <row r="41" spans="1:43">
      <c r="D41" s="230"/>
      <c r="G41" s="230"/>
      <c r="H41" s="230"/>
      <c r="I41" s="230"/>
      <c r="J41" s="230"/>
      <c r="O41" s="230"/>
      <c r="R41" s="230"/>
      <c r="S41" s="230"/>
      <c r="T41" s="230"/>
      <c r="U41" s="230"/>
      <c r="Z41" s="230"/>
      <c r="AC41" s="230"/>
      <c r="AD41" s="230"/>
      <c r="AE41" s="230"/>
      <c r="AF41" s="230"/>
      <c r="AK41" s="230"/>
      <c r="AN41" s="230"/>
      <c r="AO41" s="230"/>
      <c r="AP41" s="230"/>
      <c r="AQ41" s="230"/>
    </row>
    <row r="42" spans="1:43">
      <c r="D42" s="230"/>
      <c r="G42" s="230"/>
      <c r="H42" s="230"/>
      <c r="I42" s="230"/>
      <c r="J42" s="230"/>
      <c r="O42" s="230"/>
      <c r="R42" s="230"/>
      <c r="S42" s="230"/>
      <c r="T42" s="230"/>
      <c r="U42" s="230"/>
      <c r="Z42" s="230"/>
      <c r="AC42" s="230"/>
      <c r="AD42" s="230"/>
      <c r="AE42" s="230"/>
      <c r="AF42" s="230"/>
      <c r="AK42" s="230"/>
      <c r="AN42" s="230"/>
      <c r="AO42" s="230"/>
      <c r="AP42" s="230"/>
      <c r="AQ42" s="230"/>
    </row>
    <row r="43" spans="1:43">
      <c r="D43" s="230"/>
      <c r="G43" s="230"/>
      <c r="H43" s="230"/>
      <c r="I43" s="230"/>
      <c r="J43" s="230"/>
      <c r="O43" s="230"/>
      <c r="R43" s="230"/>
      <c r="S43" s="230"/>
      <c r="T43" s="230"/>
      <c r="U43" s="230"/>
      <c r="Z43" s="230"/>
      <c r="AC43" s="230"/>
      <c r="AD43" s="230"/>
      <c r="AE43" s="230"/>
      <c r="AF43" s="230"/>
      <c r="AK43" s="230"/>
      <c r="AN43" s="230"/>
      <c r="AO43" s="230"/>
      <c r="AP43" s="230"/>
      <c r="AQ43" s="230"/>
    </row>
    <row r="44" spans="1:43">
      <c r="D44" s="230"/>
      <c r="G44" s="230"/>
      <c r="H44" s="230"/>
      <c r="I44" s="230"/>
      <c r="J44" s="230"/>
      <c r="O44" s="230"/>
      <c r="R44" s="230"/>
      <c r="S44" s="230"/>
      <c r="T44" s="230"/>
      <c r="U44" s="230"/>
      <c r="Z44" s="230"/>
      <c r="AC44" s="230"/>
      <c r="AD44" s="230"/>
      <c r="AE44" s="230"/>
      <c r="AF44" s="230"/>
      <c r="AK44" s="230"/>
      <c r="AN44" s="230"/>
      <c r="AO44" s="230"/>
      <c r="AP44" s="230"/>
      <c r="AQ44" s="230"/>
    </row>
    <row r="45" spans="1:43">
      <c r="D45" s="230"/>
      <c r="G45" s="230"/>
      <c r="H45" s="230"/>
      <c r="I45" s="230"/>
      <c r="J45" s="230"/>
      <c r="O45" s="230"/>
      <c r="R45" s="230"/>
      <c r="S45" s="230"/>
      <c r="T45" s="230"/>
      <c r="U45" s="230"/>
      <c r="Z45" s="230"/>
      <c r="AC45" s="230"/>
      <c r="AD45" s="230"/>
      <c r="AE45" s="230"/>
      <c r="AF45" s="230"/>
      <c r="AK45" s="230"/>
      <c r="AN45" s="230"/>
      <c r="AO45" s="230"/>
      <c r="AP45" s="230"/>
      <c r="AQ45" s="230"/>
    </row>
    <row r="46" spans="1:43">
      <c r="D46" s="230"/>
      <c r="G46" s="230"/>
      <c r="H46" s="230"/>
      <c r="I46" s="230"/>
      <c r="J46" s="230"/>
      <c r="O46" s="230"/>
      <c r="R46" s="230"/>
      <c r="S46" s="230"/>
      <c r="T46" s="230"/>
      <c r="U46" s="230"/>
      <c r="Z46" s="230"/>
      <c r="AC46" s="230"/>
      <c r="AD46" s="230"/>
      <c r="AE46" s="230"/>
      <c r="AF46" s="230"/>
      <c r="AK46" s="230"/>
      <c r="AN46" s="230"/>
      <c r="AO46" s="230"/>
      <c r="AP46" s="230"/>
      <c r="AQ46" s="230"/>
    </row>
    <row r="47" spans="1:43">
      <c r="D47" s="230"/>
      <c r="G47" s="230"/>
      <c r="H47" s="230"/>
      <c r="I47" s="230"/>
      <c r="J47" s="230"/>
      <c r="O47" s="230"/>
      <c r="R47" s="230"/>
      <c r="S47" s="230"/>
      <c r="T47" s="230"/>
      <c r="U47" s="230"/>
      <c r="Z47" s="230"/>
      <c r="AC47" s="230"/>
      <c r="AD47" s="230"/>
      <c r="AE47" s="230"/>
      <c r="AF47" s="230"/>
      <c r="AK47" s="230"/>
      <c r="AN47" s="230"/>
      <c r="AO47" s="230"/>
      <c r="AP47" s="230"/>
      <c r="AQ47" s="230"/>
    </row>
    <row r="48" spans="1:43">
      <c r="D48" s="230"/>
      <c r="G48" s="230"/>
      <c r="H48" s="230"/>
      <c r="I48" s="230"/>
      <c r="J48" s="230"/>
      <c r="O48" s="230"/>
      <c r="R48" s="230"/>
      <c r="S48" s="230"/>
      <c r="T48" s="230"/>
      <c r="U48" s="230"/>
      <c r="Z48" s="230"/>
      <c r="AC48" s="230"/>
      <c r="AD48" s="230"/>
      <c r="AE48" s="230"/>
      <c r="AF48" s="230"/>
      <c r="AK48" s="230"/>
      <c r="AN48" s="230"/>
      <c r="AO48" s="230"/>
      <c r="AP48" s="230"/>
      <c r="AQ48" s="230"/>
    </row>
    <row r="49" spans="4:43">
      <c r="D49" s="230"/>
      <c r="G49" s="230"/>
      <c r="H49" s="230"/>
      <c r="I49" s="230"/>
      <c r="J49" s="230"/>
      <c r="O49" s="230"/>
      <c r="R49" s="230"/>
      <c r="S49" s="230"/>
      <c r="T49" s="230"/>
      <c r="U49" s="230"/>
      <c r="Z49" s="230"/>
      <c r="AC49" s="230"/>
      <c r="AD49" s="230"/>
      <c r="AE49" s="230"/>
      <c r="AF49" s="230"/>
      <c r="AK49" s="230"/>
      <c r="AN49" s="230"/>
      <c r="AO49" s="230"/>
      <c r="AP49" s="230"/>
      <c r="AQ49" s="230"/>
    </row>
    <row r="50" spans="4:43">
      <c r="D50" s="230"/>
      <c r="G50" s="230"/>
      <c r="H50" s="230"/>
      <c r="I50" s="230"/>
      <c r="J50" s="230"/>
      <c r="O50" s="230"/>
      <c r="R50" s="230"/>
      <c r="S50" s="230"/>
      <c r="T50" s="230"/>
      <c r="U50" s="230"/>
      <c r="Z50" s="230"/>
      <c r="AC50" s="230"/>
      <c r="AD50" s="230"/>
      <c r="AE50" s="230"/>
      <c r="AF50" s="230"/>
      <c r="AK50" s="230"/>
      <c r="AN50" s="230"/>
      <c r="AO50" s="230"/>
      <c r="AP50" s="230"/>
      <c r="AQ50" s="230"/>
    </row>
    <row r="51" spans="4:43">
      <c r="D51" s="230"/>
      <c r="G51" s="230"/>
      <c r="H51" s="230"/>
      <c r="I51" s="230"/>
      <c r="J51" s="230"/>
      <c r="O51" s="230"/>
      <c r="R51" s="230"/>
      <c r="S51" s="230"/>
      <c r="T51" s="230"/>
      <c r="U51" s="230"/>
      <c r="Z51" s="230"/>
      <c r="AC51" s="230"/>
      <c r="AD51" s="230"/>
      <c r="AE51" s="230"/>
      <c r="AF51" s="230"/>
      <c r="AK51" s="230"/>
      <c r="AN51" s="230"/>
      <c r="AO51" s="230"/>
      <c r="AP51" s="230"/>
      <c r="AQ51" s="230"/>
    </row>
    <row r="52" spans="4:43">
      <c r="D52" s="230"/>
      <c r="G52" s="230"/>
      <c r="H52" s="230"/>
      <c r="I52" s="230"/>
      <c r="J52" s="230"/>
      <c r="O52" s="230"/>
      <c r="R52" s="230"/>
      <c r="S52" s="230"/>
      <c r="T52" s="230"/>
      <c r="U52" s="230"/>
      <c r="Z52" s="230"/>
      <c r="AC52" s="230"/>
      <c r="AD52" s="230"/>
      <c r="AE52" s="230"/>
      <c r="AF52" s="230"/>
      <c r="AK52" s="230"/>
      <c r="AN52" s="230"/>
      <c r="AO52" s="230"/>
      <c r="AP52" s="230"/>
      <c r="AQ52" s="230"/>
    </row>
    <row r="53" spans="4:43">
      <c r="D53" s="230"/>
      <c r="G53" s="230"/>
      <c r="H53" s="230"/>
      <c r="I53" s="230"/>
      <c r="J53" s="230"/>
      <c r="O53" s="230"/>
      <c r="R53" s="230"/>
      <c r="S53" s="230"/>
      <c r="T53" s="230"/>
      <c r="U53" s="230"/>
      <c r="Z53" s="230"/>
      <c r="AC53" s="230"/>
      <c r="AD53" s="230"/>
      <c r="AE53" s="230"/>
      <c r="AF53" s="230"/>
      <c r="AK53" s="230"/>
      <c r="AN53" s="230"/>
      <c r="AO53" s="230"/>
      <c r="AP53" s="230"/>
      <c r="AQ53" s="230"/>
    </row>
    <row r="54" spans="4:43">
      <c r="D54" s="230"/>
      <c r="G54" s="230"/>
      <c r="H54" s="230"/>
      <c r="I54" s="230"/>
      <c r="J54" s="230"/>
      <c r="O54" s="230"/>
      <c r="R54" s="230"/>
      <c r="S54" s="230"/>
      <c r="T54" s="230"/>
      <c r="U54" s="230"/>
      <c r="Z54" s="230"/>
      <c r="AC54" s="230"/>
      <c r="AD54" s="230"/>
      <c r="AE54" s="230"/>
      <c r="AF54" s="230"/>
      <c r="AK54" s="230"/>
      <c r="AN54" s="230"/>
      <c r="AO54" s="230"/>
      <c r="AP54" s="230"/>
      <c r="AQ54" s="230"/>
    </row>
    <row r="55" spans="4:43">
      <c r="D55" s="230"/>
      <c r="G55" s="230"/>
      <c r="H55" s="230"/>
      <c r="I55" s="230"/>
      <c r="J55" s="230"/>
      <c r="O55" s="230"/>
      <c r="R55" s="230"/>
      <c r="S55" s="230"/>
      <c r="T55" s="230"/>
      <c r="U55" s="230"/>
      <c r="Z55" s="230"/>
      <c r="AC55" s="230"/>
      <c r="AD55" s="230"/>
      <c r="AE55" s="230"/>
      <c r="AF55" s="230"/>
      <c r="AK55" s="230"/>
      <c r="AN55" s="230"/>
      <c r="AO55" s="230"/>
      <c r="AP55" s="230"/>
      <c r="AQ55" s="230"/>
    </row>
    <row r="56" spans="4:43">
      <c r="D56" s="230"/>
      <c r="G56" s="230"/>
      <c r="H56" s="230"/>
      <c r="I56" s="230"/>
      <c r="J56" s="230"/>
      <c r="O56" s="230"/>
      <c r="R56" s="230"/>
      <c r="S56" s="230"/>
      <c r="T56" s="230"/>
      <c r="U56" s="230"/>
      <c r="Z56" s="230"/>
      <c r="AC56" s="230"/>
      <c r="AD56" s="230"/>
      <c r="AE56" s="230"/>
      <c r="AF56" s="230"/>
      <c r="AK56" s="230"/>
      <c r="AN56" s="230"/>
      <c r="AO56" s="230"/>
      <c r="AP56" s="230"/>
      <c r="AQ56" s="230"/>
    </row>
    <row r="57" spans="4:43">
      <c r="D57" s="230"/>
      <c r="G57" s="230"/>
      <c r="H57" s="230"/>
      <c r="I57" s="230"/>
      <c r="J57" s="230"/>
      <c r="O57" s="230"/>
      <c r="R57" s="230"/>
      <c r="S57" s="230"/>
      <c r="T57" s="230"/>
      <c r="U57" s="230"/>
      <c r="Z57" s="230"/>
      <c r="AC57" s="230"/>
      <c r="AD57" s="230"/>
      <c r="AE57" s="230"/>
      <c r="AF57" s="230"/>
      <c r="AK57" s="230"/>
      <c r="AN57" s="230"/>
      <c r="AO57" s="230"/>
      <c r="AP57" s="230"/>
      <c r="AQ57" s="230"/>
    </row>
    <row r="58" spans="4:43">
      <c r="D58" s="230"/>
      <c r="G58" s="230"/>
      <c r="H58" s="230"/>
      <c r="I58" s="230"/>
      <c r="J58" s="230"/>
      <c r="O58" s="230"/>
      <c r="R58" s="230"/>
      <c r="S58" s="230"/>
      <c r="T58" s="230"/>
      <c r="U58" s="230"/>
      <c r="Z58" s="230"/>
      <c r="AC58" s="230"/>
      <c r="AD58" s="230"/>
      <c r="AE58" s="230"/>
      <c r="AF58" s="230"/>
      <c r="AK58" s="230"/>
      <c r="AN58" s="230"/>
      <c r="AO58" s="230"/>
      <c r="AP58" s="230"/>
      <c r="AQ58" s="230"/>
    </row>
    <row r="59" spans="4:43">
      <c r="D59" s="230"/>
      <c r="G59" s="230"/>
      <c r="H59" s="230"/>
      <c r="I59" s="230"/>
      <c r="J59" s="230"/>
      <c r="O59" s="230"/>
      <c r="R59" s="230"/>
      <c r="S59" s="230"/>
      <c r="T59" s="230"/>
      <c r="U59" s="230"/>
      <c r="Z59" s="230"/>
      <c r="AC59" s="230"/>
      <c r="AD59" s="230"/>
      <c r="AE59" s="230"/>
      <c r="AF59" s="230"/>
      <c r="AK59" s="230"/>
      <c r="AN59" s="230"/>
      <c r="AO59" s="230"/>
      <c r="AP59" s="230"/>
      <c r="AQ59" s="230"/>
    </row>
    <row r="60" spans="4:43">
      <c r="D60" s="230"/>
      <c r="G60" s="230"/>
      <c r="H60" s="230"/>
      <c r="I60" s="230"/>
      <c r="J60" s="230"/>
      <c r="O60" s="230"/>
      <c r="R60" s="230"/>
      <c r="S60" s="230"/>
      <c r="T60" s="230"/>
      <c r="U60" s="230"/>
      <c r="Z60" s="230"/>
      <c r="AC60" s="230"/>
      <c r="AD60" s="230"/>
      <c r="AE60" s="230"/>
      <c r="AF60" s="230"/>
      <c r="AK60" s="230"/>
      <c r="AN60" s="230"/>
      <c r="AO60" s="230"/>
      <c r="AP60" s="230"/>
      <c r="AQ60" s="230"/>
    </row>
    <row r="61" spans="4:43">
      <c r="D61" s="230"/>
      <c r="G61" s="230"/>
      <c r="H61" s="230"/>
      <c r="I61" s="230"/>
      <c r="J61" s="230"/>
      <c r="O61" s="230"/>
      <c r="R61" s="230"/>
      <c r="S61" s="230"/>
      <c r="T61" s="230"/>
      <c r="U61" s="230"/>
      <c r="Z61" s="230"/>
      <c r="AC61" s="230"/>
      <c r="AD61" s="230"/>
      <c r="AE61" s="230"/>
      <c r="AF61" s="230"/>
      <c r="AK61" s="230"/>
      <c r="AN61" s="230"/>
      <c r="AO61" s="230"/>
      <c r="AP61" s="230"/>
      <c r="AQ61" s="230"/>
    </row>
    <row r="62" spans="4:43">
      <c r="D62" s="230"/>
      <c r="G62" s="230"/>
      <c r="H62" s="230"/>
      <c r="I62" s="230"/>
      <c r="J62" s="230"/>
      <c r="O62" s="230"/>
      <c r="R62" s="230"/>
      <c r="S62" s="230"/>
      <c r="T62" s="230"/>
      <c r="U62" s="230"/>
      <c r="Z62" s="230"/>
      <c r="AC62" s="230"/>
      <c r="AD62" s="230"/>
      <c r="AE62" s="230"/>
      <c r="AF62" s="230"/>
      <c r="AK62" s="230"/>
      <c r="AN62" s="230"/>
      <c r="AO62" s="230"/>
      <c r="AP62" s="230"/>
      <c r="AQ62" s="230"/>
    </row>
    <row r="63" spans="4:43">
      <c r="D63" s="230"/>
      <c r="G63" s="230"/>
      <c r="H63" s="230"/>
      <c r="I63" s="230"/>
      <c r="J63" s="230"/>
      <c r="O63" s="230"/>
      <c r="R63" s="230"/>
      <c r="S63" s="230"/>
      <c r="T63" s="230"/>
      <c r="U63" s="230"/>
      <c r="Z63" s="230"/>
      <c r="AC63" s="230"/>
      <c r="AD63" s="230"/>
      <c r="AE63" s="230"/>
      <c r="AF63" s="230"/>
      <c r="AK63" s="230"/>
      <c r="AN63" s="230"/>
      <c r="AO63" s="230"/>
      <c r="AP63" s="230"/>
      <c r="AQ63" s="230"/>
    </row>
    <row r="64" spans="4:43">
      <c r="D64" s="230"/>
      <c r="G64" s="230"/>
      <c r="H64" s="230"/>
      <c r="I64" s="230"/>
      <c r="J64" s="230"/>
      <c r="O64" s="230"/>
      <c r="R64" s="230"/>
      <c r="S64" s="230"/>
      <c r="T64" s="230"/>
      <c r="U64" s="230"/>
      <c r="Z64" s="230"/>
      <c r="AC64" s="230"/>
      <c r="AD64" s="230"/>
      <c r="AE64" s="230"/>
      <c r="AF64" s="230"/>
      <c r="AK64" s="230"/>
      <c r="AN64" s="230"/>
      <c r="AO64" s="230"/>
      <c r="AP64" s="230"/>
      <c r="AQ64" s="230"/>
    </row>
    <row r="65" spans="4:43">
      <c r="D65" s="230"/>
      <c r="G65" s="230"/>
      <c r="H65" s="230"/>
      <c r="I65" s="230"/>
      <c r="J65" s="230"/>
      <c r="O65" s="230"/>
      <c r="R65" s="230"/>
      <c r="S65" s="230"/>
      <c r="T65" s="230"/>
      <c r="U65" s="230"/>
      <c r="Z65" s="230"/>
      <c r="AC65" s="230"/>
      <c r="AD65" s="230"/>
      <c r="AE65" s="230"/>
      <c r="AF65" s="230"/>
      <c r="AK65" s="230"/>
      <c r="AN65" s="230"/>
      <c r="AO65" s="230"/>
      <c r="AP65" s="230"/>
      <c r="AQ65" s="230"/>
    </row>
    <row r="66" spans="4:43">
      <c r="D66" s="230"/>
      <c r="G66" s="230"/>
      <c r="H66" s="230"/>
      <c r="I66" s="230"/>
      <c r="J66" s="230"/>
      <c r="O66" s="230"/>
      <c r="R66" s="230"/>
      <c r="S66" s="230"/>
      <c r="T66" s="230"/>
      <c r="U66" s="230"/>
      <c r="Z66" s="230"/>
      <c r="AC66" s="230"/>
      <c r="AD66" s="230"/>
      <c r="AE66" s="230"/>
      <c r="AF66" s="230"/>
      <c r="AK66" s="230"/>
      <c r="AN66" s="230"/>
      <c r="AO66" s="230"/>
      <c r="AP66" s="230"/>
      <c r="AQ66" s="230"/>
    </row>
    <row r="67" spans="4:43">
      <c r="D67" s="230"/>
      <c r="G67" s="230"/>
      <c r="H67" s="230"/>
      <c r="I67" s="230"/>
      <c r="J67" s="230"/>
      <c r="O67" s="230"/>
      <c r="R67" s="230"/>
      <c r="S67" s="230"/>
      <c r="T67" s="230"/>
      <c r="U67" s="230"/>
      <c r="Z67" s="230"/>
      <c r="AC67" s="230"/>
      <c r="AD67" s="230"/>
      <c r="AE67" s="230"/>
      <c r="AF67" s="230"/>
      <c r="AK67" s="230"/>
      <c r="AN67" s="230"/>
      <c r="AO67" s="230"/>
      <c r="AP67" s="230"/>
      <c r="AQ67" s="230"/>
    </row>
    <row r="68" spans="4:43">
      <c r="D68" s="230"/>
      <c r="G68" s="230"/>
      <c r="H68" s="230"/>
      <c r="I68" s="230"/>
      <c r="J68" s="230"/>
      <c r="O68" s="230"/>
      <c r="R68" s="230"/>
      <c r="S68" s="230"/>
      <c r="T68" s="230"/>
      <c r="U68" s="230"/>
      <c r="Z68" s="230"/>
      <c r="AC68" s="230"/>
      <c r="AD68" s="230"/>
      <c r="AE68" s="230"/>
      <c r="AF68" s="230"/>
      <c r="AK68" s="230"/>
      <c r="AN68" s="230"/>
      <c r="AO68" s="230"/>
      <c r="AP68" s="230"/>
      <c r="AQ68" s="230"/>
    </row>
    <row r="69" spans="4:43">
      <c r="D69" s="230"/>
      <c r="G69" s="230"/>
      <c r="H69" s="230"/>
      <c r="I69" s="230"/>
      <c r="J69" s="230"/>
      <c r="O69" s="230"/>
      <c r="R69" s="230"/>
      <c r="S69" s="230"/>
      <c r="T69" s="230"/>
      <c r="U69" s="230"/>
      <c r="Z69" s="230"/>
      <c r="AC69" s="230"/>
      <c r="AD69" s="230"/>
      <c r="AE69" s="230"/>
      <c r="AF69" s="230"/>
      <c r="AK69" s="230"/>
      <c r="AN69" s="230"/>
      <c r="AO69" s="230"/>
      <c r="AP69" s="230"/>
      <c r="AQ69" s="230"/>
    </row>
    <row r="70" spans="4:43">
      <c r="D70" s="230"/>
      <c r="G70" s="230"/>
      <c r="H70" s="230"/>
      <c r="I70" s="230"/>
      <c r="J70" s="230"/>
      <c r="O70" s="230"/>
      <c r="R70" s="230"/>
      <c r="S70" s="230"/>
      <c r="T70" s="230"/>
      <c r="U70" s="230"/>
      <c r="Z70" s="230"/>
      <c r="AC70" s="230"/>
      <c r="AD70" s="230"/>
      <c r="AE70" s="230"/>
      <c r="AF70" s="230"/>
      <c r="AK70" s="230"/>
      <c r="AN70" s="230"/>
      <c r="AO70" s="230"/>
      <c r="AP70" s="230"/>
      <c r="AQ70" s="230"/>
    </row>
    <row r="71" spans="4:43">
      <c r="D71" s="230"/>
      <c r="G71" s="230"/>
      <c r="H71" s="230"/>
      <c r="I71" s="230"/>
      <c r="J71" s="230"/>
      <c r="O71" s="230"/>
      <c r="R71" s="230"/>
      <c r="S71" s="230"/>
      <c r="T71" s="230"/>
      <c r="U71" s="230"/>
      <c r="Z71" s="230"/>
      <c r="AC71" s="230"/>
      <c r="AD71" s="230"/>
      <c r="AE71" s="230"/>
      <c r="AF71" s="230"/>
      <c r="AK71" s="230"/>
      <c r="AN71" s="230"/>
      <c r="AO71" s="230"/>
      <c r="AP71" s="230"/>
      <c r="AQ71" s="230"/>
    </row>
    <row r="72" spans="4:43">
      <c r="D72" s="230"/>
      <c r="G72" s="230"/>
      <c r="H72" s="230"/>
      <c r="I72" s="230"/>
      <c r="J72" s="230"/>
      <c r="O72" s="230"/>
      <c r="R72" s="230"/>
      <c r="S72" s="230"/>
      <c r="T72" s="230"/>
      <c r="U72" s="230"/>
      <c r="Z72" s="230"/>
      <c r="AC72" s="230"/>
      <c r="AD72" s="230"/>
      <c r="AE72" s="230"/>
      <c r="AF72" s="230"/>
      <c r="AK72" s="230"/>
      <c r="AN72" s="230"/>
      <c r="AO72" s="230"/>
      <c r="AP72" s="230"/>
      <c r="AQ72" s="230"/>
    </row>
    <row r="73" spans="4:43">
      <c r="D73" s="230"/>
      <c r="G73" s="230"/>
      <c r="H73" s="230"/>
      <c r="I73" s="230"/>
      <c r="J73" s="230"/>
      <c r="O73" s="230"/>
      <c r="R73" s="230"/>
      <c r="S73" s="230"/>
      <c r="T73" s="230"/>
      <c r="U73" s="230"/>
      <c r="Z73" s="230"/>
      <c r="AC73" s="230"/>
      <c r="AD73" s="230"/>
      <c r="AE73" s="230"/>
      <c r="AF73" s="230"/>
      <c r="AK73" s="230"/>
      <c r="AN73" s="230"/>
      <c r="AO73" s="230"/>
      <c r="AP73" s="230"/>
      <c r="AQ73" s="230"/>
    </row>
    <row r="74" spans="4:43">
      <c r="D74" s="230"/>
      <c r="G74" s="230"/>
      <c r="H74" s="230"/>
      <c r="I74" s="230"/>
      <c r="J74" s="230"/>
      <c r="O74" s="230"/>
      <c r="R74" s="230"/>
      <c r="S74" s="230"/>
      <c r="T74" s="230"/>
      <c r="U74" s="230"/>
      <c r="Z74" s="230"/>
      <c r="AC74" s="230"/>
      <c r="AD74" s="230"/>
      <c r="AE74" s="230"/>
      <c r="AF74" s="230"/>
      <c r="AK74" s="230"/>
      <c r="AN74" s="230"/>
      <c r="AO74" s="230"/>
      <c r="AP74" s="230"/>
      <c r="AQ74" s="230"/>
    </row>
    <row r="75" spans="4:43">
      <c r="D75" s="230"/>
      <c r="G75" s="230"/>
      <c r="H75" s="230"/>
      <c r="I75" s="230"/>
      <c r="J75" s="230"/>
      <c r="O75" s="230"/>
      <c r="R75" s="230"/>
      <c r="S75" s="230"/>
      <c r="T75" s="230"/>
      <c r="U75" s="230"/>
      <c r="Z75" s="230"/>
      <c r="AC75" s="230"/>
      <c r="AD75" s="230"/>
      <c r="AE75" s="230"/>
      <c r="AF75" s="230"/>
      <c r="AK75" s="230"/>
      <c r="AN75" s="230"/>
      <c r="AO75" s="230"/>
      <c r="AP75" s="230"/>
      <c r="AQ75" s="230"/>
    </row>
    <row r="76" spans="4:43">
      <c r="D76" s="230"/>
      <c r="G76" s="230"/>
      <c r="H76" s="230"/>
      <c r="I76" s="230"/>
      <c r="J76" s="230"/>
      <c r="O76" s="230"/>
      <c r="R76" s="230"/>
      <c r="S76" s="230"/>
      <c r="T76" s="230"/>
      <c r="U76" s="230"/>
      <c r="Z76" s="230"/>
      <c r="AC76" s="230"/>
      <c r="AD76" s="230"/>
      <c r="AE76" s="230"/>
      <c r="AF76" s="230"/>
      <c r="AK76" s="230"/>
      <c r="AN76" s="230"/>
      <c r="AO76" s="230"/>
      <c r="AP76" s="230"/>
      <c r="AQ76" s="230"/>
    </row>
    <row r="77" spans="4:43">
      <c r="D77" s="230"/>
      <c r="G77" s="230"/>
      <c r="H77" s="230"/>
      <c r="I77" s="230"/>
      <c r="J77" s="230"/>
      <c r="O77" s="230"/>
      <c r="R77" s="230"/>
      <c r="S77" s="230"/>
      <c r="T77" s="230"/>
      <c r="U77" s="230"/>
      <c r="Z77" s="230"/>
      <c r="AC77" s="230"/>
      <c r="AD77" s="230"/>
      <c r="AE77" s="230"/>
      <c r="AF77" s="230"/>
      <c r="AK77" s="230"/>
      <c r="AN77" s="230"/>
      <c r="AO77" s="230"/>
      <c r="AP77" s="230"/>
      <c r="AQ77" s="230"/>
    </row>
    <row r="78" spans="4:43">
      <c r="D78" s="230"/>
      <c r="G78" s="230"/>
      <c r="H78" s="230"/>
      <c r="I78" s="230"/>
      <c r="J78" s="230"/>
      <c r="O78" s="230"/>
      <c r="R78" s="230"/>
      <c r="S78" s="230"/>
      <c r="T78" s="230"/>
      <c r="U78" s="230"/>
      <c r="Z78" s="230"/>
      <c r="AC78" s="230"/>
      <c r="AD78" s="230"/>
      <c r="AE78" s="230"/>
      <c r="AF78" s="230"/>
      <c r="AK78" s="230"/>
      <c r="AN78" s="230"/>
      <c r="AO78" s="230"/>
      <c r="AP78" s="230"/>
      <c r="AQ78" s="230"/>
    </row>
    <row r="79" spans="4:43">
      <c r="D79" s="230"/>
      <c r="G79" s="230"/>
      <c r="H79" s="230"/>
      <c r="I79" s="230"/>
      <c r="J79" s="230"/>
      <c r="O79" s="230"/>
      <c r="R79" s="230"/>
      <c r="S79" s="230"/>
      <c r="T79" s="230"/>
      <c r="U79" s="230"/>
      <c r="Z79" s="230"/>
      <c r="AC79" s="230"/>
      <c r="AD79" s="230"/>
      <c r="AE79" s="230"/>
      <c r="AF79" s="230"/>
      <c r="AK79" s="230"/>
      <c r="AN79" s="230"/>
      <c r="AO79" s="230"/>
      <c r="AP79" s="230"/>
      <c r="AQ79" s="230"/>
    </row>
    <row r="80" spans="4:43">
      <c r="D80" s="230"/>
      <c r="G80" s="230"/>
      <c r="H80" s="230"/>
      <c r="I80" s="230"/>
      <c r="J80" s="230"/>
      <c r="O80" s="230"/>
      <c r="R80" s="230"/>
      <c r="S80" s="230"/>
      <c r="T80" s="230"/>
      <c r="U80" s="230"/>
      <c r="Z80" s="230"/>
      <c r="AC80" s="230"/>
      <c r="AD80" s="230"/>
      <c r="AE80" s="230"/>
      <c r="AF80" s="230"/>
      <c r="AK80" s="230"/>
      <c r="AN80" s="230"/>
      <c r="AO80" s="230"/>
      <c r="AP80" s="230"/>
      <c r="AQ80" s="230"/>
    </row>
    <row r="81" spans="4:43">
      <c r="D81" s="230"/>
      <c r="G81" s="230"/>
      <c r="H81" s="230"/>
      <c r="I81" s="230"/>
      <c r="J81" s="230"/>
      <c r="O81" s="230"/>
      <c r="R81" s="230"/>
      <c r="S81" s="230"/>
      <c r="T81" s="230"/>
      <c r="U81" s="230"/>
      <c r="Z81" s="230"/>
      <c r="AC81" s="230"/>
      <c r="AD81" s="230"/>
      <c r="AE81" s="230"/>
      <c r="AF81" s="230"/>
      <c r="AK81" s="230"/>
      <c r="AN81" s="230"/>
      <c r="AO81" s="230"/>
      <c r="AP81" s="230"/>
      <c r="AQ81" s="230"/>
    </row>
    <row r="82" spans="4:43">
      <c r="D82" s="230"/>
      <c r="G82" s="230"/>
      <c r="H82" s="230"/>
      <c r="I82" s="230"/>
      <c r="J82" s="230"/>
      <c r="O82" s="230"/>
      <c r="R82" s="230"/>
      <c r="S82" s="230"/>
      <c r="T82" s="230"/>
      <c r="U82" s="230"/>
      <c r="Z82" s="230"/>
      <c r="AC82" s="230"/>
      <c r="AD82" s="230"/>
      <c r="AE82" s="230"/>
      <c r="AF82" s="230"/>
      <c r="AK82" s="230"/>
      <c r="AN82" s="230"/>
      <c r="AO82" s="230"/>
      <c r="AP82" s="230"/>
      <c r="AQ82" s="230"/>
    </row>
    <row r="83" spans="4:43">
      <c r="D83" s="230"/>
      <c r="G83" s="230"/>
      <c r="H83" s="230"/>
      <c r="I83" s="230"/>
      <c r="J83" s="230"/>
      <c r="O83" s="230"/>
      <c r="R83" s="230"/>
      <c r="S83" s="230"/>
      <c r="T83" s="230"/>
      <c r="U83" s="230"/>
      <c r="Z83" s="230"/>
      <c r="AC83" s="230"/>
      <c r="AD83" s="230"/>
      <c r="AE83" s="230"/>
      <c r="AF83" s="230"/>
      <c r="AK83" s="230"/>
      <c r="AN83" s="230"/>
      <c r="AO83" s="230"/>
      <c r="AP83" s="230"/>
      <c r="AQ83" s="230"/>
    </row>
    <row r="84" spans="4:43">
      <c r="D84" s="230"/>
      <c r="G84" s="230"/>
      <c r="H84" s="230"/>
      <c r="I84" s="230"/>
      <c r="J84" s="230"/>
      <c r="O84" s="230"/>
      <c r="R84" s="230"/>
      <c r="S84" s="230"/>
      <c r="T84" s="230"/>
      <c r="U84" s="230"/>
      <c r="Z84" s="230"/>
      <c r="AC84" s="230"/>
      <c r="AD84" s="230"/>
      <c r="AE84" s="230"/>
      <c r="AF84" s="230"/>
      <c r="AK84" s="230"/>
      <c r="AN84" s="230"/>
      <c r="AO84" s="230"/>
      <c r="AP84" s="230"/>
      <c r="AQ84" s="230"/>
    </row>
    <row r="85" spans="4:43">
      <c r="D85" s="230"/>
      <c r="G85" s="230"/>
      <c r="H85" s="230"/>
      <c r="I85" s="230"/>
      <c r="J85" s="230"/>
      <c r="O85" s="230"/>
      <c r="R85" s="230"/>
      <c r="S85" s="230"/>
      <c r="T85" s="230"/>
      <c r="U85" s="230"/>
      <c r="Z85" s="230"/>
      <c r="AC85" s="230"/>
      <c r="AD85" s="230"/>
      <c r="AE85" s="230"/>
      <c r="AF85" s="230"/>
      <c r="AK85" s="230"/>
      <c r="AN85" s="230"/>
      <c r="AO85" s="230"/>
      <c r="AP85" s="230"/>
      <c r="AQ85" s="230"/>
    </row>
    <row r="86" spans="4:43">
      <c r="D86" s="230"/>
      <c r="G86" s="230"/>
      <c r="H86" s="230"/>
      <c r="I86" s="230"/>
      <c r="J86" s="230"/>
      <c r="O86" s="230"/>
      <c r="R86" s="230"/>
      <c r="S86" s="230"/>
      <c r="T86" s="230"/>
      <c r="U86" s="230"/>
      <c r="Z86" s="230"/>
      <c r="AC86" s="230"/>
      <c r="AD86" s="230"/>
      <c r="AE86" s="230"/>
      <c r="AF86" s="230"/>
      <c r="AK86" s="230"/>
      <c r="AN86" s="230"/>
      <c r="AO86" s="230"/>
      <c r="AP86" s="230"/>
      <c r="AQ86" s="230"/>
    </row>
    <row r="87" spans="4:43">
      <c r="D87" s="230"/>
      <c r="G87" s="230"/>
      <c r="H87" s="230"/>
      <c r="I87" s="230"/>
      <c r="J87" s="230"/>
      <c r="O87" s="230"/>
      <c r="R87" s="230"/>
      <c r="S87" s="230"/>
      <c r="T87" s="230"/>
      <c r="U87" s="230"/>
      <c r="Z87" s="230"/>
      <c r="AC87" s="230"/>
      <c r="AD87" s="230"/>
      <c r="AE87" s="230"/>
      <c r="AF87" s="230"/>
      <c r="AK87" s="230"/>
      <c r="AN87" s="230"/>
      <c r="AO87" s="230"/>
      <c r="AP87" s="230"/>
      <c r="AQ87" s="230"/>
    </row>
    <row r="88" spans="4:43">
      <c r="D88" s="230"/>
      <c r="G88" s="230"/>
      <c r="H88" s="230"/>
      <c r="I88" s="230"/>
      <c r="J88" s="230"/>
      <c r="O88" s="230"/>
      <c r="R88" s="230"/>
      <c r="S88" s="230"/>
      <c r="T88" s="230"/>
      <c r="U88" s="230"/>
      <c r="Z88" s="230"/>
      <c r="AC88" s="230"/>
      <c r="AD88" s="230"/>
      <c r="AE88" s="230"/>
      <c r="AF88" s="230"/>
      <c r="AK88" s="230"/>
      <c r="AN88" s="230"/>
      <c r="AO88" s="230"/>
      <c r="AP88" s="230"/>
      <c r="AQ88" s="230"/>
    </row>
    <row r="89" spans="4:43">
      <c r="D89" s="230"/>
      <c r="G89" s="230"/>
      <c r="H89" s="230"/>
      <c r="I89" s="230"/>
      <c r="J89" s="230"/>
      <c r="O89" s="230"/>
      <c r="R89" s="230"/>
      <c r="S89" s="230"/>
      <c r="T89" s="230"/>
      <c r="U89" s="230"/>
      <c r="Z89" s="230"/>
      <c r="AC89" s="230"/>
      <c r="AD89" s="230"/>
      <c r="AE89" s="230"/>
      <c r="AF89" s="230"/>
      <c r="AK89" s="230"/>
      <c r="AN89" s="230"/>
      <c r="AO89" s="230"/>
      <c r="AP89" s="230"/>
      <c r="AQ89" s="230"/>
    </row>
    <row r="90" spans="4:43">
      <c r="D90" s="230"/>
      <c r="G90" s="230"/>
      <c r="H90" s="230"/>
      <c r="I90" s="230"/>
      <c r="J90" s="230"/>
      <c r="O90" s="230"/>
      <c r="R90" s="230"/>
      <c r="S90" s="230"/>
      <c r="T90" s="230"/>
      <c r="U90" s="230"/>
      <c r="Z90" s="230"/>
      <c r="AC90" s="230"/>
      <c r="AD90" s="230"/>
      <c r="AE90" s="230"/>
      <c r="AF90" s="230"/>
      <c r="AK90" s="230"/>
      <c r="AN90" s="230"/>
      <c r="AO90" s="230"/>
      <c r="AP90" s="230"/>
      <c r="AQ90" s="230"/>
    </row>
    <row r="91" spans="4:43">
      <c r="D91" s="230"/>
      <c r="G91" s="230"/>
      <c r="H91" s="230"/>
      <c r="I91" s="230"/>
      <c r="J91" s="230"/>
      <c r="O91" s="230"/>
      <c r="R91" s="230"/>
      <c r="S91" s="230"/>
      <c r="T91" s="230"/>
      <c r="U91" s="230"/>
      <c r="Z91" s="230"/>
      <c r="AC91" s="230"/>
      <c r="AD91" s="230"/>
      <c r="AE91" s="230"/>
      <c r="AF91" s="230"/>
      <c r="AK91" s="230"/>
      <c r="AN91" s="230"/>
      <c r="AO91" s="230"/>
      <c r="AP91" s="230"/>
      <c r="AQ91" s="230"/>
    </row>
    <row r="92" spans="4:43">
      <c r="D92" s="230"/>
      <c r="G92" s="230"/>
      <c r="H92" s="230"/>
      <c r="I92" s="230"/>
      <c r="J92" s="230"/>
      <c r="O92" s="230"/>
      <c r="R92" s="230"/>
      <c r="S92" s="230"/>
      <c r="T92" s="230"/>
      <c r="U92" s="230"/>
      <c r="Z92" s="230"/>
      <c r="AC92" s="230"/>
      <c r="AD92" s="230"/>
      <c r="AE92" s="230"/>
      <c r="AF92" s="230"/>
      <c r="AK92" s="230"/>
      <c r="AN92" s="230"/>
      <c r="AO92" s="230"/>
      <c r="AP92" s="230"/>
      <c r="AQ92" s="230"/>
    </row>
    <row r="93" spans="4:43">
      <c r="D93" s="230"/>
      <c r="G93" s="230"/>
      <c r="H93" s="230"/>
      <c r="I93" s="230"/>
      <c r="J93" s="230"/>
      <c r="O93" s="230"/>
      <c r="R93" s="230"/>
      <c r="S93" s="230"/>
      <c r="T93" s="230"/>
      <c r="U93" s="230"/>
      <c r="Z93" s="230"/>
      <c r="AC93" s="230"/>
      <c r="AD93" s="230"/>
      <c r="AE93" s="230"/>
      <c r="AF93" s="230"/>
      <c r="AK93" s="230"/>
      <c r="AN93" s="230"/>
      <c r="AO93" s="230"/>
      <c r="AP93" s="230"/>
      <c r="AQ93" s="230"/>
    </row>
    <row r="94" spans="4:43">
      <c r="D94" s="230"/>
      <c r="G94" s="230"/>
      <c r="H94" s="230"/>
      <c r="I94" s="230"/>
      <c r="J94" s="230"/>
      <c r="O94" s="230"/>
      <c r="R94" s="230"/>
      <c r="S94" s="230"/>
      <c r="T94" s="230"/>
      <c r="U94" s="230"/>
      <c r="Z94" s="230"/>
      <c r="AC94" s="230"/>
      <c r="AD94" s="230"/>
      <c r="AE94" s="230"/>
      <c r="AF94" s="230"/>
      <c r="AK94" s="230"/>
      <c r="AN94" s="230"/>
      <c r="AO94" s="230"/>
      <c r="AP94" s="230"/>
      <c r="AQ94" s="230"/>
    </row>
    <row r="95" spans="4:43">
      <c r="D95" s="230"/>
      <c r="G95" s="230"/>
      <c r="H95" s="230"/>
      <c r="I95" s="230"/>
      <c r="J95" s="230"/>
      <c r="O95" s="230"/>
      <c r="R95" s="230"/>
      <c r="S95" s="230"/>
      <c r="T95" s="230"/>
      <c r="U95" s="230"/>
      <c r="Z95" s="230"/>
      <c r="AC95" s="230"/>
      <c r="AD95" s="230"/>
      <c r="AE95" s="230"/>
      <c r="AF95" s="230"/>
      <c r="AK95" s="230"/>
      <c r="AN95" s="230"/>
      <c r="AO95" s="230"/>
      <c r="AP95" s="230"/>
      <c r="AQ95" s="230"/>
    </row>
    <row r="96" spans="4:43">
      <c r="D96" s="230"/>
      <c r="G96" s="230"/>
      <c r="H96" s="230"/>
      <c r="I96" s="230"/>
      <c r="J96" s="230"/>
      <c r="O96" s="230"/>
      <c r="R96" s="230"/>
      <c r="S96" s="230"/>
      <c r="T96" s="230"/>
      <c r="U96" s="230"/>
      <c r="Z96" s="230"/>
      <c r="AC96" s="230"/>
      <c r="AD96" s="230"/>
      <c r="AE96" s="230"/>
      <c r="AF96" s="230"/>
      <c r="AK96" s="230"/>
      <c r="AN96" s="230"/>
      <c r="AO96" s="230"/>
      <c r="AP96" s="230"/>
      <c r="AQ96" s="230"/>
    </row>
    <row r="97" spans="4:43">
      <c r="D97" s="230"/>
      <c r="G97" s="230"/>
      <c r="H97" s="230"/>
      <c r="I97" s="230"/>
      <c r="J97" s="230"/>
      <c r="O97" s="230"/>
      <c r="R97" s="230"/>
      <c r="S97" s="230"/>
      <c r="T97" s="230"/>
      <c r="U97" s="230"/>
      <c r="Z97" s="230"/>
      <c r="AC97" s="230"/>
      <c r="AD97" s="230"/>
      <c r="AE97" s="230"/>
      <c r="AF97" s="230"/>
      <c r="AK97" s="230"/>
      <c r="AN97" s="230"/>
      <c r="AO97" s="230"/>
      <c r="AP97" s="230"/>
      <c r="AQ97" s="230"/>
    </row>
    <row r="98" spans="4:43">
      <c r="D98" s="230"/>
      <c r="G98" s="230"/>
      <c r="H98" s="230"/>
      <c r="I98" s="230"/>
      <c r="J98" s="230"/>
      <c r="O98" s="230"/>
      <c r="R98" s="230"/>
      <c r="S98" s="230"/>
      <c r="T98" s="230"/>
      <c r="U98" s="230"/>
      <c r="Z98" s="230"/>
      <c r="AC98" s="230"/>
      <c r="AD98" s="230"/>
      <c r="AE98" s="230"/>
      <c r="AF98" s="230"/>
      <c r="AK98" s="230"/>
      <c r="AN98" s="230"/>
      <c r="AO98" s="230"/>
      <c r="AP98" s="230"/>
      <c r="AQ98" s="230"/>
    </row>
    <row r="99" spans="4:43">
      <c r="D99" s="230"/>
      <c r="G99" s="230"/>
      <c r="H99" s="230"/>
      <c r="I99" s="230"/>
      <c r="J99" s="230"/>
      <c r="O99" s="230"/>
      <c r="R99" s="230"/>
      <c r="S99" s="230"/>
      <c r="T99" s="230"/>
      <c r="U99" s="230"/>
      <c r="Z99" s="230"/>
      <c r="AC99" s="230"/>
      <c r="AD99" s="230"/>
      <c r="AE99" s="230"/>
      <c r="AF99" s="230"/>
      <c r="AK99" s="230"/>
      <c r="AN99" s="230"/>
      <c r="AO99" s="230"/>
      <c r="AP99" s="230"/>
      <c r="AQ99" s="230"/>
    </row>
    <row r="100" spans="4:43">
      <c r="D100" s="230"/>
      <c r="G100" s="230"/>
      <c r="H100" s="230"/>
      <c r="I100" s="230"/>
      <c r="J100" s="230"/>
      <c r="O100" s="230"/>
      <c r="R100" s="230"/>
      <c r="S100" s="230"/>
      <c r="T100" s="230"/>
      <c r="U100" s="230"/>
      <c r="Z100" s="230"/>
      <c r="AC100" s="230"/>
      <c r="AD100" s="230"/>
      <c r="AE100" s="230"/>
      <c r="AF100" s="230"/>
      <c r="AK100" s="230"/>
      <c r="AN100" s="230"/>
      <c r="AO100" s="230"/>
      <c r="AP100" s="230"/>
      <c r="AQ100" s="230"/>
    </row>
    <row r="101" spans="4:43">
      <c r="D101" s="230"/>
      <c r="G101" s="230"/>
      <c r="H101" s="230"/>
      <c r="I101" s="230"/>
      <c r="J101" s="230"/>
      <c r="O101" s="230"/>
      <c r="R101" s="230"/>
      <c r="S101" s="230"/>
      <c r="T101" s="230"/>
      <c r="U101" s="230"/>
      <c r="Z101" s="230"/>
      <c r="AC101" s="230"/>
      <c r="AD101" s="230"/>
      <c r="AE101" s="230"/>
      <c r="AF101" s="230"/>
      <c r="AK101" s="230"/>
      <c r="AN101" s="230"/>
      <c r="AO101" s="230"/>
      <c r="AP101" s="230"/>
      <c r="AQ101" s="230"/>
    </row>
    <row r="102" spans="4:43">
      <c r="D102" s="230"/>
      <c r="G102" s="230"/>
      <c r="H102" s="230"/>
      <c r="I102" s="230"/>
      <c r="J102" s="230"/>
      <c r="O102" s="230"/>
      <c r="R102" s="230"/>
      <c r="S102" s="230"/>
      <c r="T102" s="230"/>
      <c r="U102" s="230"/>
      <c r="Z102" s="230"/>
      <c r="AC102" s="230"/>
      <c r="AD102" s="230"/>
      <c r="AE102" s="230"/>
      <c r="AF102" s="230"/>
      <c r="AK102" s="230"/>
      <c r="AN102" s="230"/>
      <c r="AO102" s="230"/>
      <c r="AP102" s="230"/>
      <c r="AQ102" s="230"/>
    </row>
    <row r="103" spans="4:43">
      <c r="D103" s="230"/>
      <c r="G103" s="230"/>
      <c r="H103" s="230"/>
      <c r="I103" s="230"/>
      <c r="J103" s="230"/>
      <c r="O103" s="230"/>
      <c r="R103" s="230"/>
      <c r="S103" s="230"/>
      <c r="T103" s="230"/>
      <c r="U103" s="230"/>
      <c r="Z103" s="230"/>
      <c r="AC103" s="230"/>
      <c r="AD103" s="230"/>
      <c r="AE103" s="230"/>
      <c r="AF103" s="230"/>
      <c r="AK103" s="230"/>
      <c r="AN103" s="230"/>
      <c r="AO103" s="230"/>
      <c r="AP103" s="230"/>
      <c r="AQ103" s="230"/>
    </row>
    <row r="104" spans="4:43">
      <c r="D104" s="230"/>
      <c r="G104" s="230"/>
      <c r="H104" s="230"/>
      <c r="I104" s="230"/>
      <c r="J104" s="230"/>
      <c r="O104" s="230"/>
      <c r="R104" s="230"/>
      <c r="S104" s="230"/>
      <c r="T104" s="230"/>
      <c r="U104" s="230"/>
      <c r="Z104" s="230"/>
      <c r="AC104" s="230"/>
      <c r="AD104" s="230"/>
      <c r="AE104" s="230"/>
      <c r="AF104" s="230"/>
      <c r="AK104" s="230"/>
      <c r="AN104" s="230"/>
      <c r="AO104" s="230"/>
      <c r="AP104" s="230"/>
      <c r="AQ104" s="230"/>
    </row>
    <row r="105" spans="4:43">
      <c r="D105" s="230"/>
      <c r="G105" s="230"/>
      <c r="H105" s="230"/>
      <c r="I105" s="230"/>
      <c r="J105" s="230"/>
      <c r="O105" s="230"/>
      <c r="R105" s="230"/>
      <c r="S105" s="230"/>
      <c r="T105" s="230"/>
      <c r="U105" s="230"/>
      <c r="Z105" s="230"/>
      <c r="AC105" s="230"/>
      <c r="AD105" s="230"/>
      <c r="AE105" s="230"/>
      <c r="AF105" s="230"/>
      <c r="AK105" s="230"/>
      <c r="AN105" s="230"/>
      <c r="AO105" s="230"/>
      <c r="AP105" s="230"/>
      <c r="AQ105" s="230"/>
    </row>
    <row r="106" spans="4:43">
      <c r="D106" s="230"/>
      <c r="G106" s="230"/>
      <c r="H106" s="230"/>
      <c r="I106" s="230"/>
      <c r="J106" s="230"/>
      <c r="O106" s="230"/>
      <c r="R106" s="230"/>
      <c r="S106" s="230"/>
      <c r="T106" s="230"/>
      <c r="U106" s="230"/>
      <c r="Z106" s="230"/>
      <c r="AC106" s="230"/>
      <c r="AD106" s="230"/>
      <c r="AE106" s="230"/>
      <c r="AF106" s="230"/>
      <c r="AK106" s="230"/>
      <c r="AN106" s="230"/>
      <c r="AO106" s="230"/>
      <c r="AP106" s="230"/>
      <c r="AQ106" s="230"/>
    </row>
    <row r="107" spans="4:43">
      <c r="D107" s="230"/>
      <c r="G107" s="230"/>
      <c r="H107" s="230"/>
      <c r="I107" s="230"/>
      <c r="J107" s="230"/>
      <c r="O107" s="230"/>
      <c r="R107" s="230"/>
      <c r="S107" s="230"/>
      <c r="T107" s="230"/>
      <c r="U107" s="230"/>
      <c r="Z107" s="230"/>
      <c r="AC107" s="230"/>
      <c r="AD107" s="230"/>
      <c r="AE107" s="230"/>
      <c r="AF107" s="230"/>
      <c r="AK107" s="230"/>
      <c r="AN107" s="230"/>
      <c r="AO107" s="230"/>
      <c r="AP107" s="230"/>
      <c r="AQ107" s="230"/>
    </row>
    <row r="108" spans="4:43">
      <c r="D108" s="230"/>
      <c r="G108" s="230"/>
      <c r="H108" s="230"/>
      <c r="I108" s="230"/>
      <c r="J108" s="230"/>
      <c r="O108" s="230"/>
      <c r="R108" s="230"/>
      <c r="S108" s="230"/>
      <c r="T108" s="230"/>
      <c r="U108" s="230"/>
      <c r="Z108" s="230"/>
      <c r="AC108" s="230"/>
      <c r="AD108" s="230"/>
      <c r="AE108" s="230"/>
      <c r="AF108" s="230"/>
      <c r="AK108" s="230"/>
      <c r="AN108" s="230"/>
      <c r="AO108" s="230"/>
      <c r="AP108" s="230"/>
      <c r="AQ108" s="230"/>
    </row>
    <row r="109" spans="4:43">
      <c r="D109" s="230"/>
      <c r="G109" s="230"/>
      <c r="H109" s="230"/>
      <c r="I109" s="230"/>
      <c r="J109" s="230"/>
      <c r="O109" s="230"/>
      <c r="R109" s="230"/>
      <c r="S109" s="230"/>
      <c r="T109" s="230"/>
      <c r="U109" s="230"/>
      <c r="Z109" s="230"/>
      <c r="AC109" s="230"/>
      <c r="AD109" s="230"/>
      <c r="AE109" s="230"/>
      <c r="AF109" s="230"/>
      <c r="AK109" s="230"/>
      <c r="AN109" s="230"/>
      <c r="AO109" s="230"/>
      <c r="AP109" s="230"/>
      <c r="AQ109" s="230"/>
    </row>
    <row r="110" spans="4:43">
      <c r="D110" s="230"/>
      <c r="G110" s="230"/>
      <c r="H110" s="230"/>
      <c r="I110" s="230"/>
      <c r="J110" s="230"/>
      <c r="O110" s="230"/>
      <c r="R110" s="230"/>
      <c r="S110" s="230"/>
      <c r="T110" s="230"/>
      <c r="U110" s="230"/>
      <c r="Z110" s="230"/>
      <c r="AC110" s="230"/>
      <c r="AD110" s="230"/>
      <c r="AE110" s="230"/>
      <c r="AF110" s="230"/>
      <c r="AK110" s="230"/>
      <c r="AN110" s="230"/>
      <c r="AO110" s="230"/>
      <c r="AP110" s="230"/>
      <c r="AQ110" s="230"/>
    </row>
    <row r="111" spans="4:43">
      <c r="D111" s="230"/>
      <c r="G111" s="230"/>
      <c r="H111" s="230"/>
      <c r="I111" s="230"/>
      <c r="J111" s="230"/>
      <c r="O111" s="230"/>
      <c r="R111" s="230"/>
      <c r="S111" s="230"/>
      <c r="T111" s="230"/>
      <c r="U111" s="230"/>
      <c r="Z111" s="230"/>
      <c r="AC111" s="230"/>
      <c r="AD111" s="230"/>
      <c r="AE111" s="230"/>
      <c r="AF111" s="230"/>
      <c r="AK111" s="230"/>
      <c r="AN111" s="230"/>
      <c r="AO111" s="230"/>
      <c r="AP111" s="230"/>
      <c r="AQ111" s="230"/>
    </row>
    <row r="112" spans="4:43">
      <c r="D112" s="230"/>
      <c r="G112" s="230"/>
      <c r="H112" s="230"/>
      <c r="I112" s="230"/>
      <c r="J112" s="230"/>
      <c r="O112" s="230"/>
      <c r="R112" s="230"/>
      <c r="S112" s="230"/>
      <c r="T112" s="230"/>
      <c r="U112" s="230"/>
      <c r="Z112" s="230"/>
      <c r="AC112" s="230"/>
      <c r="AD112" s="230"/>
      <c r="AE112" s="230"/>
      <c r="AF112" s="230"/>
      <c r="AK112" s="230"/>
      <c r="AN112" s="230"/>
      <c r="AO112" s="230"/>
      <c r="AP112" s="230"/>
      <c r="AQ112" s="230"/>
    </row>
    <row r="113" spans="4:43">
      <c r="D113" s="230"/>
      <c r="G113" s="230"/>
      <c r="H113" s="230"/>
      <c r="I113" s="230"/>
      <c r="J113" s="230"/>
      <c r="O113" s="230"/>
      <c r="R113" s="230"/>
      <c r="S113" s="230"/>
      <c r="T113" s="230"/>
      <c r="U113" s="230"/>
      <c r="Z113" s="230"/>
      <c r="AC113" s="230"/>
      <c r="AD113" s="230"/>
      <c r="AE113" s="230"/>
      <c r="AF113" s="230"/>
      <c r="AK113" s="230"/>
      <c r="AN113" s="230"/>
      <c r="AO113" s="230"/>
      <c r="AP113" s="230"/>
      <c r="AQ113" s="230"/>
    </row>
    <row r="114" spans="4:43">
      <c r="D114" s="230"/>
      <c r="G114" s="230"/>
      <c r="H114" s="230"/>
      <c r="I114" s="230"/>
      <c r="J114" s="230"/>
      <c r="O114" s="230"/>
      <c r="R114" s="230"/>
      <c r="S114" s="230"/>
      <c r="T114" s="230"/>
      <c r="U114" s="230"/>
      <c r="Z114" s="230"/>
      <c r="AC114" s="230"/>
      <c r="AD114" s="230"/>
      <c r="AE114" s="230"/>
      <c r="AF114" s="230"/>
      <c r="AK114" s="230"/>
      <c r="AN114" s="230"/>
      <c r="AO114" s="230"/>
      <c r="AP114" s="230"/>
      <c r="AQ114" s="230"/>
    </row>
    <row r="115" spans="4:43">
      <c r="D115" s="230"/>
      <c r="G115" s="230"/>
      <c r="H115" s="230"/>
      <c r="I115" s="230"/>
      <c r="J115" s="230"/>
      <c r="O115" s="230"/>
      <c r="R115" s="230"/>
      <c r="S115" s="230"/>
      <c r="T115" s="230"/>
      <c r="U115" s="230"/>
      <c r="Z115" s="230"/>
      <c r="AC115" s="230"/>
      <c r="AD115" s="230"/>
      <c r="AE115" s="230"/>
      <c r="AF115" s="230"/>
      <c r="AK115" s="230"/>
      <c r="AN115" s="230"/>
      <c r="AO115" s="230"/>
      <c r="AP115" s="230"/>
      <c r="AQ115" s="230"/>
    </row>
    <row r="116" spans="4:43">
      <c r="D116" s="230"/>
      <c r="G116" s="230"/>
      <c r="H116" s="230"/>
      <c r="I116" s="230"/>
      <c r="J116" s="230"/>
      <c r="O116" s="230"/>
      <c r="R116" s="230"/>
      <c r="S116" s="230"/>
      <c r="T116" s="230"/>
      <c r="U116" s="230"/>
      <c r="Z116" s="230"/>
      <c r="AC116" s="230"/>
      <c r="AD116" s="230"/>
      <c r="AE116" s="230"/>
      <c r="AF116" s="230"/>
      <c r="AK116" s="230"/>
      <c r="AN116" s="230"/>
      <c r="AO116" s="230"/>
      <c r="AP116" s="230"/>
      <c r="AQ116" s="230"/>
    </row>
    <row r="117" spans="4:43">
      <c r="D117" s="230"/>
      <c r="G117" s="230"/>
      <c r="H117" s="230"/>
      <c r="I117" s="230"/>
      <c r="J117" s="230"/>
      <c r="O117" s="230"/>
      <c r="R117" s="230"/>
      <c r="S117" s="230"/>
      <c r="T117" s="230"/>
      <c r="U117" s="230"/>
      <c r="Z117" s="230"/>
      <c r="AC117" s="230"/>
      <c r="AD117" s="230"/>
      <c r="AE117" s="230"/>
      <c r="AF117" s="230"/>
      <c r="AK117" s="230"/>
      <c r="AN117" s="230"/>
      <c r="AO117" s="230"/>
      <c r="AP117" s="230"/>
      <c r="AQ117" s="230"/>
    </row>
    <row r="118" spans="4:43">
      <c r="D118" s="230"/>
      <c r="G118" s="230"/>
      <c r="H118" s="230"/>
      <c r="I118" s="230"/>
      <c r="J118" s="230"/>
      <c r="O118" s="230"/>
      <c r="R118" s="230"/>
      <c r="S118" s="230"/>
      <c r="T118" s="230"/>
      <c r="U118" s="230"/>
      <c r="Z118" s="230"/>
      <c r="AC118" s="230"/>
      <c r="AD118" s="230"/>
      <c r="AE118" s="230"/>
      <c r="AF118" s="230"/>
      <c r="AK118" s="230"/>
      <c r="AN118" s="230"/>
      <c r="AO118" s="230"/>
      <c r="AP118" s="230"/>
      <c r="AQ118" s="230"/>
    </row>
    <row r="119" spans="4:43">
      <c r="D119" s="230"/>
      <c r="G119" s="230"/>
      <c r="H119" s="230"/>
      <c r="I119" s="230"/>
      <c r="J119" s="230"/>
      <c r="O119" s="230"/>
      <c r="R119" s="230"/>
      <c r="S119" s="230"/>
      <c r="T119" s="230"/>
      <c r="U119" s="230"/>
      <c r="Z119" s="230"/>
      <c r="AC119" s="230"/>
      <c r="AD119" s="230"/>
      <c r="AE119" s="230"/>
      <c r="AF119" s="230"/>
      <c r="AK119" s="230"/>
      <c r="AN119" s="230"/>
      <c r="AO119" s="230"/>
      <c r="AP119" s="230"/>
      <c r="AQ119" s="230"/>
    </row>
    <row r="120" spans="4:43">
      <c r="D120" s="230"/>
      <c r="G120" s="230"/>
      <c r="H120" s="230"/>
      <c r="I120" s="230"/>
      <c r="J120" s="230"/>
      <c r="O120" s="230"/>
      <c r="R120" s="230"/>
      <c r="S120" s="230"/>
      <c r="T120" s="230"/>
      <c r="U120" s="230"/>
      <c r="Z120" s="230"/>
      <c r="AC120" s="230"/>
      <c r="AD120" s="230"/>
      <c r="AE120" s="230"/>
      <c r="AF120" s="230"/>
      <c r="AK120" s="230"/>
      <c r="AN120" s="230"/>
      <c r="AO120" s="230"/>
      <c r="AP120" s="230"/>
      <c r="AQ120" s="230"/>
    </row>
    <row r="121" spans="4:43">
      <c r="D121" s="230"/>
      <c r="G121" s="230"/>
      <c r="H121" s="230"/>
      <c r="I121" s="230"/>
      <c r="J121" s="230"/>
      <c r="O121" s="230"/>
      <c r="R121" s="230"/>
      <c r="S121" s="230"/>
      <c r="T121" s="230"/>
      <c r="U121" s="230"/>
      <c r="Z121" s="230"/>
      <c r="AC121" s="230"/>
      <c r="AD121" s="230"/>
      <c r="AE121" s="230"/>
      <c r="AF121" s="230"/>
      <c r="AK121" s="230"/>
      <c r="AN121" s="230"/>
      <c r="AO121" s="230"/>
      <c r="AP121" s="230"/>
      <c r="AQ121" s="230"/>
    </row>
    <row r="122" spans="4:43">
      <c r="D122" s="230"/>
      <c r="G122" s="230"/>
      <c r="H122" s="230"/>
      <c r="I122" s="230"/>
      <c r="J122" s="230"/>
      <c r="O122" s="230"/>
      <c r="R122" s="230"/>
      <c r="S122" s="230"/>
      <c r="T122" s="230"/>
      <c r="U122" s="230"/>
      <c r="Z122" s="230"/>
      <c r="AC122" s="230"/>
      <c r="AD122" s="230"/>
      <c r="AE122" s="230"/>
      <c r="AF122" s="230"/>
      <c r="AK122" s="230"/>
      <c r="AN122" s="230"/>
      <c r="AO122" s="230"/>
      <c r="AP122" s="230"/>
      <c r="AQ122" s="230"/>
    </row>
    <row r="123" spans="4:43">
      <c r="D123" s="230"/>
      <c r="G123" s="230"/>
      <c r="H123" s="230"/>
      <c r="I123" s="230"/>
      <c r="J123" s="230"/>
      <c r="O123" s="230"/>
      <c r="R123" s="230"/>
      <c r="S123" s="230"/>
      <c r="T123" s="230"/>
      <c r="U123" s="230"/>
      <c r="Z123" s="230"/>
      <c r="AC123" s="230"/>
      <c r="AD123" s="230"/>
      <c r="AE123" s="230"/>
      <c r="AF123" s="230"/>
      <c r="AK123" s="230"/>
      <c r="AN123" s="230"/>
      <c r="AO123" s="230"/>
      <c r="AP123" s="230"/>
      <c r="AQ123" s="230"/>
    </row>
    <row r="124" spans="4:43">
      <c r="D124" s="230"/>
      <c r="G124" s="230"/>
      <c r="H124" s="230"/>
      <c r="I124" s="230"/>
      <c r="J124" s="230"/>
      <c r="O124" s="230"/>
      <c r="R124" s="230"/>
      <c r="S124" s="230"/>
      <c r="T124" s="230"/>
      <c r="U124" s="230"/>
      <c r="Z124" s="230"/>
      <c r="AC124" s="230"/>
      <c r="AD124" s="230"/>
      <c r="AE124" s="230"/>
      <c r="AF124" s="230"/>
      <c r="AK124" s="230"/>
      <c r="AN124" s="230"/>
      <c r="AO124" s="230"/>
      <c r="AP124" s="230"/>
      <c r="AQ124" s="230"/>
    </row>
    <row r="125" spans="4:43">
      <c r="D125" s="230"/>
      <c r="G125" s="230"/>
      <c r="H125" s="230"/>
      <c r="I125" s="230"/>
      <c r="J125" s="230"/>
      <c r="O125" s="230"/>
      <c r="R125" s="230"/>
      <c r="S125" s="230"/>
      <c r="T125" s="230"/>
      <c r="U125" s="230"/>
      <c r="Z125" s="230"/>
      <c r="AC125" s="230"/>
      <c r="AD125" s="230"/>
      <c r="AE125" s="230"/>
      <c r="AF125" s="230"/>
      <c r="AK125" s="230"/>
      <c r="AN125" s="230"/>
      <c r="AO125" s="230"/>
      <c r="AP125" s="230"/>
      <c r="AQ125" s="230"/>
    </row>
    <row r="126" spans="4:43">
      <c r="D126" s="230"/>
      <c r="G126" s="230"/>
      <c r="H126" s="230"/>
      <c r="I126" s="230"/>
      <c r="J126" s="230"/>
      <c r="O126" s="230"/>
      <c r="R126" s="230"/>
      <c r="S126" s="230"/>
      <c r="T126" s="230"/>
      <c r="U126" s="230"/>
      <c r="Z126" s="230"/>
      <c r="AC126" s="230"/>
      <c r="AD126" s="230"/>
      <c r="AE126" s="230"/>
      <c r="AF126" s="230"/>
      <c r="AK126" s="230"/>
      <c r="AN126" s="230"/>
      <c r="AO126" s="230"/>
      <c r="AP126" s="230"/>
      <c r="AQ126" s="230"/>
    </row>
    <row r="127" spans="4:43">
      <c r="D127" s="230"/>
      <c r="G127" s="230"/>
      <c r="H127" s="230"/>
      <c r="I127" s="230"/>
      <c r="J127" s="230"/>
      <c r="O127" s="230"/>
      <c r="R127" s="230"/>
      <c r="S127" s="230"/>
      <c r="T127" s="230"/>
      <c r="U127" s="230"/>
      <c r="Z127" s="230"/>
      <c r="AC127" s="230"/>
      <c r="AD127" s="230"/>
      <c r="AE127" s="230"/>
      <c r="AF127" s="230"/>
      <c r="AK127" s="230"/>
      <c r="AN127" s="230"/>
      <c r="AO127" s="230"/>
      <c r="AP127" s="230"/>
      <c r="AQ127" s="230"/>
    </row>
    <row r="128" spans="4:43">
      <c r="D128" s="230"/>
      <c r="G128" s="230"/>
      <c r="H128" s="230"/>
      <c r="I128" s="230"/>
      <c r="J128" s="230"/>
      <c r="O128" s="230"/>
      <c r="R128" s="230"/>
      <c r="S128" s="230"/>
      <c r="T128" s="230"/>
      <c r="U128" s="230"/>
      <c r="Z128" s="230"/>
      <c r="AC128" s="230"/>
      <c r="AD128" s="230"/>
      <c r="AE128" s="230"/>
      <c r="AF128" s="230"/>
      <c r="AK128" s="230"/>
      <c r="AN128" s="230"/>
      <c r="AO128" s="230"/>
      <c r="AP128" s="230"/>
      <c r="AQ128" s="230"/>
    </row>
    <row r="129" spans="4:43">
      <c r="D129" s="230"/>
      <c r="G129" s="230"/>
      <c r="H129" s="230"/>
      <c r="I129" s="230"/>
      <c r="J129" s="230"/>
      <c r="O129" s="230"/>
      <c r="R129" s="230"/>
      <c r="S129" s="230"/>
      <c r="T129" s="230"/>
      <c r="U129" s="230"/>
      <c r="Z129" s="230"/>
      <c r="AC129" s="230"/>
      <c r="AD129" s="230"/>
      <c r="AE129" s="230"/>
      <c r="AF129" s="230"/>
      <c r="AK129" s="230"/>
      <c r="AN129" s="230"/>
      <c r="AO129" s="230"/>
      <c r="AP129" s="230"/>
      <c r="AQ129" s="230"/>
    </row>
    <row r="130" spans="4:43">
      <c r="D130" s="230"/>
      <c r="G130" s="230"/>
      <c r="H130" s="230"/>
      <c r="I130" s="230"/>
      <c r="J130" s="230"/>
      <c r="O130" s="230"/>
      <c r="R130" s="230"/>
      <c r="S130" s="230"/>
      <c r="T130" s="230"/>
      <c r="U130" s="230"/>
      <c r="Z130" s="230"/>
      <c r="AC130" s="230"/>
      <c r="AD130" s="230"/>
      <c r="AE130" s="230"/>
      <c r="AF130" s="230"/>
      <c r="AK130" s="230"/>
      <c r="AN130" s="230"/>
      <c r="AO130" s="230"/>
      <c r="AP130" s="230"/>
      <c r="AQ130" s="230"/>
    </row>
    <row r="131" spans="4:43">
      <c r="D131" s="230"/>
      <c r="G131" s="230"/>
      <c r="H131" s="230"/>
      <c r="I131" s="230"/>
      <c r="J131" s="230"/>
      <c r="O131" s="230"/>
      <c r="R131" s="230"/>
      <c r="S131" s="230"/>
      <c r="T131" s="230"/>
      <c r="U131" s="230"/>
      <c r="Z131" s="230"/>
      <c r="AC131" s="230"/>
      <c r="AD131" s="230"/>
      <c r="AE131" s="230"/>
      <c r="AF131" s="230"/>
      <c r="AK131" s="230"/>
      <c r="AN131" s="230"/>
      <c r="AO131" s="230"/>
      <c r="AP131" s="230"/>
      <c r="AQ131" s="230"/>
    </row>
    <row r="132" spans="4:43">
      <c r="D132" s="230"/>
      <c r="G132" s="230"/>
      <c r="H132" s="230"/>
      <c r="I132" s="230"/>
      <c r="J132" s="230"/>
      <c r="O132" s="230"/>
      <c r="R132" s="230"/>
      <c r="S132" s="230"/>
      <c r="T132" s="230"/>
      <c r="U132" s="230"/>
      <c r="Z132" s="230"/>
      <c r="AC132" s="230"/>
      <c r="AD132" s="230"/>
      <c r="AE132" s="230"/>
      <c r="AF132" s="230"/>
      <c r="AK132" s="230"/>
      <c r="AN132" s="230"/>
      <c r="AO132" s="230"/>
      <c r="AP132" s="230"/>
      <c r="AQ132" s="230"/>
    </row>
    <row r="133" spans="4:43">
      <c r="D133" s="230"/>
      <c r="G133" s="230"/>
      <c r="H133" s="230"/>
      <c r="I133" s="230"/>
      <c r="J133" s="230"/>
      <c r="O133" s="230"/>
      <c r="R133" s="230"/>
      <c r="S133" s="230"/>
      <c r="T133" s="230"/>
      <c r="U133" s="230"/>
      <c r="Z133" s="230"/>
      <c r="AC133" s="230"/>
      <c r="AD133" s="230"/>
      <c r="AE133" s="230"/>
      <c r="AF133" s="230"/>
      <c r="AK133" s="230"/>
      <c r="AN133" s="230"/>
      <c r="AO133" s="230"/>
      <c r="AP133" s="230"/>
      <c r="AQ133" s="230"/>
    </row>
    <row r="134" spans="4:43">
      <c r="D134" s="230"/>
      <c r="G134" s="230"/>
      <c r="H134" s="230"/>
      <c r="I134" s="230"/>
      <c r="J134" s="230"/>
      <c r="O134" s="230"/>
      <c r="R134" s="230"/>
      <c r="S134" s="230"/>
      <c r="T134" s="230"/>
      <c r="U134" s="230"/>
      <c r="Z134" s="230"/>
      <c r="AC134" s="230"/>
      <c r="AD134" s="230"/>
      <c r="AE134" s="230"/>
      <c r="AF134" s="230"/>
      <c r="AK134" s="230"/>
      <c r="AN134" s="230"/>
      <c r="AO134" s="230"/>
      <c r="AP134" s="230"/>
      <c r="AQ134" s="230"/>
    </row>
    <row r="135" spans="4:43">
      <c r="D135" s="230"/>
      <c r="G135" s="230"/>
      <c r="H135" s="230"/>
      <c r="I135" s="230"/>
      <c r="J135" s="230"/>
      <c r="O135" s="230"/>
      <c r="R135" s="230"/>
      <c r="S135" s="230"/>
      <c r="T135" s="230"/>
      <c r="U135" s="230"/>
      <c r="Z135" s="230"/>
      <c r="AC135" s="230"/>
      <c r="AD135" s="230"/>
      <c r="AE135" s="230"/>
      <c r="AF135" s="230"/>
      <c r="AK135" s="230"/>
      <c r="AN135" s="230"/>
      <c r="AO135" s="230"/>
      <c r="AP135" s="230"/>
      <c r="AQ135" s="230"/>
    </row>
    <row r="136" spans="4:43">
      <c r="D136" s="230"/>
      <c r="G136" s="230"/>
      <c r="H136" s="230"/>
      <c r="I136" s="230"/>
      <c r="J136" s="230"/>
      <c r="O136" s="230"/>
      <c r="R136" s="230"/>
      <c r="S136" s="230"/>
      <c r="T136" s="230"/>
      <c r="U136" s="230"/>
      <c r="Z136" s="230"/>
      <c r="AC136" s="230"/>
      <c r="AD136" s="230"/>
      <c r="AE136" s="230"/>
      <c r="AF136" s="230"/>
      <c r="AK136" s="230"/>
      <c r="AN136" s="230"/>
      <c r="AO136" s="230"/>
      <c r="AP136" s="230"/>
      <c r="AQ136" s="230"/>
    </row>
    <row r="137" spans="4:43">
      <c r="D137" s="230"/>
      <c r="G137" s="230"/>
      <c r="H137" s="230"/>
      <c r="I137" s="230"/>
      <c r="J137" s="230"/>
      <c r="O137" s="230"/>
      <c r="R137" s="230"/>
      <c r="S137" s="230"/>
      <c r="T137" s="230"/>
      <c r="U137" s="230"/>
      <c r="Z137" s="230"/>
      <c r="AC137" s="230"/>
      <c r="AD137" s="230"/>
      <c r="AE137" s="230"/>
      <c r="AF137" s="230"/>
      <c r="AK137" s="230"/>
      <c r="AN137" s="230"/>
      <c r="AO137" s="230"/>
      <c r="AP137" s="230"/>
      <c r="AQ137" s="230"/>
    </row>
    <row r="138" spans="4:43">
      <c r="D138" s="230"/>
      <c r="G138" s="230"/>
      <c r="H138" s="230"/>
      <c r="I138" s="230"/>
      <c r="J138" s="230"/>
      <c r="O138" s="230"/>
      <c r="R138" s="230"/>
      <c r="S138" s="230"/>
      <c r="T138" s="230"/>
      <c r="U138" s="230"/>
      <c r="Z138" s="230"/>
      <c r="AC138" s="230"/>
      <c r="AD138" s="230"/>
      <c r="AE138" s="230"/>
      <c r="AF138" s="230"/>
      <c r="AK138" s="230"/>
      <c r="AN138" s="230"/>
      <c r="AO138" s="230"/>
      <c r="AP138" s="230"/>
      <c r="AQ138" s="230"/>
    </row>
    <row r="139" spans="4:43">
      <c r="D139" s="230"/>
      <c r="G139" s="230"/>
      <c r="H139" s="230"/>
      <c r="I139" s="230"/>
      <c r="J139" s="230"/>
      <c r="O139" s="230"/>
      <c r="R139" s="230"/>
      <c r="S139" s="230"/>
      <c r="T139" s="230"/>
      <c r="U139" s="230"/>
      <c r="Z139" s="230"/>
      <c r="AC139" s="230"/>
      <c r="AD139" s="230"/>
      <c r="AE139" s="230"/>
      <c r="AF139" s="230"/>
      <c r="AK139" s="230"/>
      <c r="AN139" s="230"/>
      <c r="AO139" s="230"/>
      <c r="AP139" s="230"/>
      <c r="AQ139" s="230"/>
    </row>
    <row r="140" spans="4:43">
      <c r="D140" s="230"/>
      <c r="G140" s="230"/>
      <c r="H140" s="230"/>
      <c r="I140" s="230"/>
      <c r="J140" s="230"/>
      <c r="O140" s="230"/>
      <c r="R140" s="230"/>
      <c r="S140" s="230"/>
      <c r="T140" s="230"/>
      <c r="U140" s="230"/>
      <c r="Z140" s="230"/>
      <c r="AC140" s="230"/>
      <c r="AD140" s="230"/>
      <c r="AE140" s="230"/>
      <c r="AF140" s="230"/>
      <c r="AK140" s="230"/>
      <c r="AN140" s="230"/>
      <c r="AO140" s="230"/>
      <c r="AP140" s="230"/>
      <c r="AQ140" s="230"/>
    </row>
    <row r="141" spans="4:43">
      <c r="D141" s="230"/>
      <c r="G141" s="230"/>
      <c r="H141" s="230"/>
      <c r="I141" s="230"/>
      <c r="J141" s="230"/>
      <c r="O141" s="230"/>
      <c r="R141" s="230"/>
      <c r="S141" s="230"/>
      <c r="T141" s="230"/>
      <c r="U141" s="230"/>
      <c r="Z141" s="230"/>
      <c r="AC141" s="230"/>
      <c r="AD141" s="230"/>
      <c r="AE141" s="230"/>
      <c r="AF141" s="230"/>
      <c r="AK141" s="230"/>
      <c r="AN141" s="230"/>
      <c r="AO141" s="230"/>
      <c r="AP141" s="230"/>
      <c r="AQ141" s="230"/>
    </row>
    <row r="142" spans="4:43">
      <c r="D142" s="230"/>
      <c r="G142" s="230"/>
      <c r="H142" s="230"/>
      <c r="I142" s="230"/>
      <c r="J142" s="230"/>
      <c r="O142" s="230"/>
      <c r="R142" s="230"/>
      <c r="S142" s="230"/>
      <c r="T142" s="230"/>
      <c r="U142" s="230"/>
      <c r="Z142" s="230"/>
      <c r="AC142" s="230"/>
      <c r="AD142" s="230"/>
      <c r="AE142" s="230"/>
      <c r="AF142" s="230"/>
      <c r="AK142" s="230"/>
      <c r="AN142" s="230"/>
      <c r="AO142" s="230"/>
      <c r="AP142" s="230"/>
      <c r="AQ142" s="230"/>
    </row>
    <row r="143" spans="4:43">
      <c r="D143" s="230"/>
      <c r="G143" s="230"/>
      <c r="H143" s="230"/>
      <c r="I143" s="230"/>
      <c r="J143" s="230"/>
      <c r="O143" s="230"/>
      <c r="R143" s="230"/>
      <c r="S143" s="230"/>
      <c r="T143" s="230"/>
      <c r="U143" s="230"/>
      <c r="Z143" s="230"/>
      <c r="AC143" s="230"/>
      <c r="AD143" s="230"/>
      <c r="AE143" s="230"/>
      <c r="AF143" s="230"/>
      <c r="AK143" s="230"/>
      <c r="AN143" s="230"/>
      <c r="AO143" s="230"/>
      <c r="AP143" s="230"/>
      <c r="AQ143" s="230"/>
    </row>
    <row r="144" spans="4:43">
      <c r="D144" s="230"/>
      <c r="G144" s="230"/>
      <c r="H144" s="230"/>
      <c r="I144" s="230"/>
      <c r="J144" s="230"/>
      <c r="O144" s="230"/>
      <c r="R144" s="230"/>
      <c r="S144" s="230"/>
      <c r="T144" s="230"/>
      <c r="U144" s="230"/>
      <c r="Z144" s="230"/>
      <c r="AC144" s="230"/>
      <c r="AD144" s="230"/>
      <c r="AE144" s="230"/>
      <c r="AF144" s="230"/>
      <c r="AK144" s="230"/>
      <c r="AN144" s="230"/>
      <c r="AO144" s="230"/>
      <c r="AP144" s="230"/>
      <c r="AQ144" s="230"/>
    </row>
    <row r="145" spans="4:43">
      <c r="D145" s="230"/>
      <c r="G145" s="230"/>
      <c r="H145" s="230"/>
      <c r="I145" s="230"/>
      <c r="J145" s="230"/>
      <c r="O145" s="230"/>
      <c r="R145" s="230"/>
      <c r="S145" s="230"/>
      <c r="T145" s="230"/>
      <c r="U145" s="230"/>
      <c r="Z145" s="230"/>
      <c r="AC145" s="230"/>
      <c r="AD145" s="230"/>
      <c r="AE145" s="230"/>
      <c r="AF145" s="230"/>
      <c r="AK145" s="230"/>
      <c r="AN145" s="230"/>
      <c r="AO145" s="230"/>
      <c r="AP145" s="230"/>
      <c r="AQ145" s="230"/>
    </row>
    <row r="146" spans="4:43">
      <c r="D146" s="230"/>
      <c r="G146" s="230"/>
      <c r="H146" s="230"/>
      <c r="I146" s="230"/>
      <c r="J146" s="230"/>
      <c r="O146" s="230"/>
      <c r="R146" s="230"/>
      <c r="S146" s="230"/>
      <c r="T146" s="230"/>
      <c r="U146" s="230"/>
      <c r="Z146" s="230"/>
      <c r="AC146" s="230"/>
      <c r="AD146" s="230"/>
      <c r="AE146" s="230"/>
      <c r="AF146" s="230"/>
      <c r="AK146" s="230"/>
      <c r="AN146" s="230"/>
      <c r="AO146" s="230"/>
      <c r="AP146" s="230"/>
      <c r="AQ146" s="230"/>
    </row>
    <row r="147" spans="4:43">
      <c r="D147" s="230"/>
      <c r="G147" s="230"/>
      <c r="H147" s="230"/>
      <c r="I147" s="230"/>
      <c r="J147" s="230"/>
      <c r="O147" s="230"/>
      <c r="R147" s="230"/>
      <c r="S147" s="230"/>
      <c r="T147" s="230"/>
      <c r="U147" s="230"/>
      <c r="Z147" s="230"/>
      <c r="AC147" s="230"/>
      <c r="AD147" s="230"/>
      <c r="AE147" s="230"/>
      <c r="AF147" s="230"/>
      <c r="AK147" s="230"/>
      <c r="AN147" s="230"/>
      <c r="AO147" s="230"/>
      <c r="AP147" s="230"/>
      <c r="AQ147" s="230"/>
    </row>
    <row r="148" spans="4:43">
      <c r="D148" s="230"/>
      <c r="G148" s="230"/>
      <c r="H148" s="230"/>
      <c r="I148" s="230"/>
      <c r="J148" s="230"/>
      <c r="O148" s="230"/>
      <c r="R148" s="230"/>
      <c r="S148" s="230"/>
      <c r="T148" s="230"/>
      <c r="U148" s="230"/>
      <c r="Z148" s="230"/>
      <c r="AC148" s="230"/>
      <c r="AD148" s="230"/>
      <c r="AE148" s="230"/>
      <c r="AF148" s="230"/>
      <c r="AK148" s="230"/>
      <c r="AN148" s="230"/>
      <c r="AO148" s="230"/>
      <c r="AP148" s="230"/>
      <c r="AQ148" s="230"/>
    </row>
    <row r="149" spans="4:43">
      <c r="D149" s="230"/>
      <c r="G149" s="230"/>
      <c r="H149" s="230"/>
      <c r="I149" s="230"/>
      <c r="J149" s="230"/>
      <c r="O149" s="230"/>
      <c r="R149" s="230"/>
      <c r="S149" s="230"/>
      <c r="T149" s="230"/>
      <c r="U149" s="230"/>
      <c r="Z149" s="230"/>
      <c r="AC149" s="230"/>
      <c r="AD149" s="230"/>
      <c r="AE149" s="230"/>
      <c r="AF149" s="230"/>
      <c r="AK149" s="230"/>
      <c r="AN149" s="230"/>
      <c r="AO149" s="230"/>
      <c r="AP149" s="230"/>
      <c r="AQ149" s="230"/>
    </row>
    <row r="150" spans="4:43">
      <c r="D150" s="230"/>
      <c r="G150" s="230"/>
      <c r="H150" s="230"/>
      <c r="I150" s="230"/>
      <c r="J150" s="230"/>
      <c r="O150" s="230"/>
      <c r="R150" s="230"/>
      <c r="S150" s="230"/>
      <c r="T150" s="230"/>
      <c r="U150" s="230"/>
      <c r="Z150" s="230"/>
      <c r="AC150" s="230"/>
      <c r="AD150" s="230"/>
      <c r="AE150" s="230"/>
      <c r="AF150" s="230"/>
      <c r="AK150" s="230"/>
      <c r="AN150" s="230"/>
      <c r="AO150" s="230"/>
      <c r="AP150" s="230"/>
      <c r="AQ150" s="230"/>
    </row>
    <row r="151" spans="4:43">
      <c r="D151" s="230"/>
      <c r="G151" s="230"/>
      <c r="H151" s="230"/>
      <c r="I151" s="230"/>
      <c r="J151" s="230"/>
      <c r="O151" s="230"/>
      <c r="R151" s="230"/>
      <c r="S151" s="230"/>
      <c r="T151" s="230"/>
      <c r="U151" s="230"/>
      <c r="Z151" s="230"/>
      <c r="AC151" s="230"/>
      <c r="AD151" s="230"/>
      <c r="AE151" s="230"/>
      <c r="AF151" s="230"/>
      <c r="AK151" s="230"/>
      <c r="AN151" s="230"/>
      <c r="AO151" s="230"/>
      <c r="AP151" s="230"/>
      <c r="AQ151" s="230"/>
    </row>
    <row r="152" spans="4:43">
      <c r="D152" s="230"/>
      <c r="G152" s="230"/>
      <c r="H152" s="230"/>
      <c r="I152" s="230"/>
      <c r="J152" s="230"/>
      <c r="O152" s="230"/>
      <c r="R152" s="230"/>
      <c r="S152" s="230"/>
      <c r="T152" s="230"/>
      <c r="U152" s="230"/>
      <c r="Z152" s="230"/>
      <c r="AC152" s="230"/>
      <c r="AD152" s="230"/>
      <c r="AE152" s="230"/>
      <c r="AF152" s="230"/>
      <c r="AK152" s="230"/>
      <c r="AN152" s="230"/>
      <c r="AO152" s="230"/>
      <c r="AP152" s="230"/>
      <c r="AQ152" s="230"/>
    </row>
    <row r="153" spans="4:43">
      <c r="D153" s="230"/>
      <c r="G153" s="230"/>
      <c r="H153" s="230"/>
      <c r="I153" s="230"/>
      <c r="J153" s="230"/>
      <c r="O153" s="230"/>
      <c r="R153" s="230"/>
      <c r="S153" s="230"/>
      <c r="T153" s="230"/>
      <c r="U153" s="230"/>
      <c r="Z153" s="230"/>
      <c r="AC153" s="230"/>
      <c r="AD153" s="230"/>
      <c r="AE153" s="230"/>
      <c r="AF153" s="230"/>
      <c r="AK153" s="230"/>
      <c r="AN153" s="230"/>
      <c r="AO153" s="230"/>
      <c r="AP153" s="230"/>
      <c r="AQ153" s="230"/>
    </row>
    <row r="154" spans="4:43">
      <c r="D154" s="230"/>
      <c r="G154" s="230"/>
      <c r="H154" s="230"/>
      <c r="I154" s="230"/>
      <c r="J154" s="230"/>
      <c r="O154" s="230"/>
      <c r="R154" s="230"/>
      <c r="S154" s="230"/>
      <c r="T154" s="230"/>
      <c r="U154" s="230"/>
      <c r="Z154" s="230"/>
      <c r="AC154" s="230"/>
      <c r="AD154" s="230"/>
      <c r="AE154" s="230"/>
      <c r="AF154" s="230"/>
      <c r="AK154" s="230"/>
      <c r="AN154" s="230"/>
      <c r="AO154" s="230"/>
      <c r="AP154" s="230"/>
      <c r="AQ154" s="230"/>
    </row>
    <row r="155" spans="4:43">
      <c r="D155" s="230"/>
      <c r="G155" s="230"/>
      <c r="H155" s="230"/>
      <c r="I155" s="230"/>
      <c r="J155" s="230"/>
      <c r="O155" s="230"/>
      <c r="R155" s="230"/>
      <c r="S155" s="230"/>
      <c r="T155" s="230"/>
      <c r="U155" s="230"/>
      <c r="Z155" s="230"/>
      <c r="AC155" s="230"/>
      <c r="AD155" s="230"/>
      <c r="AE155" s="230"/>
      <c r="AF155" s="230"/>
      <c r="AK155" s="230"/>
      <c r="AN155" s="230"/>
      <c r="AO155" s="230"/>
      <c r="AP155" s="230"/>
      <c r="AQ155" s="230"/>
    </row>
    <row r="156" spans="4:43">
      <c r="D156" s="230"/>
      <c r="G156" s="230"/>
      <c r="H156" s="230"/>
      <c r="I156" s="230"/>
      <c r="J156" s="230"/>
      <c r="O156" s="230"/>
      <c r="R156" s="230"/>
      <c r="S156" s="230"/>
      <c r="T156" s="230"/>
      <c r="U156" s="230"/>
      <c r="Z156" s="230"/>
      <c r="AC156" s="230"/>
      <c r="AD156" s="230"/>
      <c r="AE156" s="230"/>
      <c r="AF156" s="230"/>
      <c r="AK156" s="230"/>
      <c r="AN156" s="230"/>
      <c r="AO156" s="230"/>
      <c r="AP156" s="230"/>
      <c r="AQ156" s="230"/>
    </row>
    <row r="157" spans="4:43">
      <c r="D157" s="230"/>
      <c r="G157" s="230"/>
      <c r="H157" s="230"/>
      <c r="I157" s="230"/>
      <c r="J157" s="230"/>
      <c r="O157" s="230"/>
      <c r="R157" s="230"/>
      <c r="S157" s="230"/>
      <c r="T157" s="230"/>
      <c r="U157" s="230"/>
      <c r="Z157" s="230"/>
      <c r="AC157" s="230"/>
      <c r="AD157" s="230"/>
      <c r="AE157" s="230"/>
      <c r="AF157" s="230"/>
      <c r="AK157" s="230"/>
      <c r="AN157" s="230"/>
      <c r="AO157" s="230"/>
      <c r="AP157" s="230"/>
      <c r="AQ157" s="230"/>
    </row>
    <row r="158" spans="4:43">
      <c r="D158" s="230"/>
      <c r="G158" s="230"/>
      <c r="H158" s="230"/>
      <c r="I158" s="230"/>
      <c r="J158" s="230"/>
      <c r="O158" s="230"/>
      <c r="R158" s="230"/>
      <c r="S158" s="230"/>
      <c r="T158" s="230"/>
      <c r="U158" s="230"/>
      <c r="Z158" s="230"/>
      <c r="AC158" s="230"/>
      <c r="AD158" s="230"/>
      <c r="AE158" s="230"/>
      <c r="AF158" s="230"/>
      <c r="AK158" s="230"/>
      <c r="AN158" s="230"/>
      <c r="AO158" s="230"/>
      <c r="AP158" s="230"/>
      <c r="AQ158" s="230"/>
    </row>
    <row r="159" spans="4:43">
      <c r="D159" s="230"/>
      <c r="G159" s="230"/>
      <c r="H159" s="230"/>
      <c r="I159" s="230"/>
      <c r="J159" s="230"/>
      <c r="O159" s="230"/>
      <c r="R159" s="230"/>
      <c r="S159" s="230"/>
      <c r="T159" s="230"/>
      <c r="U159" s="230"/>
      <c r="Z159" s="230"/>
      <c r="AC159" s="230"/>
      <c r="AD159" s="230"/>
      <c r="AE159" s="230"/>
      <c r="AF159" s="230"/>
      <c r="AK159" s="230"/>
      <c r="AN159" s="230"/>
      <c r="AO159" s="230"/>
      <c r="AP159" s="230"/>
      <c r="AQ159" s="230"/>
    </row>
    <row r="160" spans="4:43">
      <c r="D160" s="230"/>
      <c r="G160" s="230"/>
      <c r="H160" s="230"/>
      <c r="I160" s="230"/>
      <c r="J160" s="230"/>
      <c r="O160" s="230"/>
      <c r="R160" s="230"/>
      <c r="S160" s="230"/>
      <c r="T160" s="230"/>
      <c r="U160" s="230"/>
      <c r="Z160" s="230"/>
      <c r="AC160" s="230"/>
      <c r="AD160" s="230"/>
      <c r="AE160" s="230"/>
      <c r="AF160" s="230"/>
      <c r="AK160" s="230"/>
      <c r="AN160" s="230"/>
      <c r="AO160" s="230"/>
      <c r="AP160" s="230"/>
      <c r="AQ160" s="230"/>
    </row>
    <row r="161" spans="4:43">
      <c r="D161" s="230"/>
      <c r="G161" s="230"/>
      <c r="H161" s="230"/>
      <c r="I161" s="230"/>
      <c r="J161" s="230"/>
      <c r="O161" s="230"/>
      <c r="R161" s="230"/>
      <c r="S161" s="230"/>
      <c r="T161" s="230"/>
      <c r="U161" s="230"/>
      <c r="Z161" s="230"/>
      <c r="AC161" s="230"/>
      <c r="AD161" s="230"/>
      <c r="AE161" s="230"/>
      <c r="AF161" s="230"/>
      <c r="AK161" s="230"/>
      <c r="AN161" s="230"/>
      <c r="AO161" s="230"/>
      <c r="AP161" s="230"/>
      <c r="AQ161" s="230"/>
    </row>
    <row r="162" spans="4:43">
      <c r="D162" s="230"/>
      <c r="G162" s="230"/>
      <c r="H162" s="230"/>
      <c r="I162" s="230"/>
      <c r="J162" s="230"/>
      <c r="O162" s="230"/>
      <c r="R162" s="230"/>
      <c r="S162" s="230"/>
      <c r="T162" s="230"/>
      <c r="U162" s="230"/>
      <c r="Z162" s="230"/>
      <c r="AC162" s="230"/>
      <c r="AD162" s="230"/>
      <c r="AE162" s="230"/>
      <c r="AF162" s="230"/>
      <c r="AK162" s="230"/>
      <c r="AN162" s="230"/>
      <c r="AO162" s="230"/>
      <c r="AP162" s="230"/>
      <c r="AQ162" s="230"/>
    </row>
    <row r="163" spans="4:43">
      <c r="D163" s="230"/>
      <c r="G163" s="230"/>
      <c r="H163" s="230"/>
      <c r="I163" s="230"/>
      <c r="J163" s="230"/>
      <c r="O163" s="230"/>
      <c r="R163" s="230"/>
      <c r="S163" s="230"/>
      <c r="T163" s="230"/>
      <c r="U163" s="230"/>
      <c r="Z163" s="230"/>
      <c r="AC163" s="230"/>
      <c r="AD163" s="230"/>
      <c r="AE163" s="230"/>
      <c r="AF163" s="230"/>
      <c r="AK163" s="230"/>
      <c r="AN163" s="230"/>
      <c r="AO163" s="230"/>
      <c r="AP163" s="230"/>
      <c r="AQ163" s="230"/>
    </row>
    <row r="164" spans="4:43">
      <c r="D164" s="230"/>
      <c r="G164" s="230"/>
      <c r="H164" s="230"/>
      <c r="I164" s="230"/>
      <c r="J164" s="230"/>
      <c r="O164" s="230"/>
      <c r="R164" s="230"/>
      <c r="S164" s="230"/>
      <c r="T164" s="230"/>
      <c r="U164" s="230"/>
      <c r="Z164" s="230"/>
      <c r="AC164" s="230"/>
      <c r="AD164" s="230"/>
      <c r="AE164" s="230"/>
      <c r="AF164" s="230"/>
      <c r="AK164" s="230"/>
      <c r="AN164" s="230"/>
      <c r="AO164" s="230"/>
      <c r="AP164" s="230"/>
      <c r="AQ164" s="230"/>
    </row>
    <row r="165" spans="4:43">
      <c r="D165" s="230"/>
      <c r="G165" s="230"/>
      <c r="H165" s="230"/>
      <c r="I165" s="230"/>
      <c r="J165" s="230"/>
      <c r="O165" s="230"/>
      <c r="R165" s="230"/>
      <c r="S165" s="230"/>
      <c r="T165" s="230"/>
      <c r="U165" s="230"/>
      <c r="Z165" s="230"/>
      <c r="AC165" s="230"/>
      <c r="AD165" s="230"/>
      <c r="AE165" s="230"/>
      <c r="AF165" s="230"/>
      <c r="AK165" s="230"/>
      <c r="AN165" s="230"/>
      <c r="AO165" s="230"/>
      <c r="AP165" s="230"/>
      <c r="AQ165" s="230"/>
    </row>
    <row r="166" spans="4:43">
      <c r="D166" s="230"/>
      <c r="G166" s="230"/>
      <c r="H166" s="230"/>
      <c r="I166" s="230"/>
      <c r="J166" s="230"/>
      <c r="O166" s="230"/>
      <c r="R166" s="230"/>
      <c r="S166" s="230"/>
      <c r="T166" s="230"/>
      <c r="U166" s="230"/>
      <c r="Z166" s="230"/>
      <c r="AC166" s="230"/>
      <c r="AD166" s="230"/>
      <c r="AE166" s="230"/>
      <c r="AF166" s="230"/>
      <c r="AK166" s="230"/>
      <c r="AN166" s="230"/>
      <c r="AO166" s="230"/>
      <c r="AP166" s="230"/>
      <c r="AQ166" s="230"/>
    </row>
    <row r="167" spans="4:43">
      <c r="D167" s="230"/>
      <c r="G167" s="230"/>
      <c r="H167" s="230"/>
      <c r="I167" s="230"/>
      <c r="J167" s="230"/>
      <c r="O167" s="230"/>
      <c r="R167" s="230"/>
      <c r="S167" s="230"/>
      <c r="T167" s="230"/>
      <c r="U167" s="230"/>
      <c r="Z167" s="230"/>
      <c r="AC167" s="230"/>
      <c r="AD167" s="230"/>
      <c r="AE167" s="230"/>
      <c r="AF167" s="230"/>
      <c r="AK167" s="230"/>
      <c r="AN167" s="230"/>
      <c r="AO167" s="230"/>
      <c r="AP167" s="230"/>
      <c r="AQ167" s="230"/>
    </row>
    <row r="168" spans="4:43">
      <c r="D168" s="230"/>
      <c r="G168" s="230"/>
      <c r="H168" s="230"/>
      <c r="I168" s="230"/>
      <c r="J168" s="230"/>
      <c r="O168" s="230"/>
      <c r="R168" s="230"/>
      <c r="S168" s="230"/>
      <c r="T168" s="230"/>
      <c r="U168" s="230"/>
      <c r="Z168" s="230"/>
      <c r="AC168" s="230"/>
      <c r="AD168" s="230"/>
      <c r="AE168" s="230"/>
      <c r="AF168" s="230"/>
      <c r="AK168" s="230"/>
      <c r="AN168" s="230"/>
      <c r="AO168" s="230"/>
      <c r="AP168" s="230"/>
      <c r="AQ168" s="230"/>
    </row>
    <row r="169" spans="4:43">
      <c r="D169" s="230"/>
      <c r="G169" s="230"/>
      <c r="H169" s="230"/>
      <c r="I169" s="230"/>
      <c r="J169" s="230"/>
      <c r="O169" s="230"/>
      <c r="R169" s="230"/>
      <c r="S169" s="230"/>
      <c r="T169" s="230"/>
      <c r="U169" s="230"/>
      <c r="Z169" s="230"/>
      <c r="AC169" s="230"/>
      <c r="AD169" s="230"/>
      <c r="AE169" s="230"/>
      <c r="AF169" s="230"/>
      <c r="AK169" s="230"/>
      <c r="AN169" s="230"/>
      <c r="AO169" s="230"/>
      <c r="AP169" s="230"/>
      <c r="AQ169" s="230"/>
    </row>
    <row r="170" spans="4:43">
      <c r="D170" s="230"/>
      <c r="G170" s="230"/>
      <c r="H170" s="230"/>
      <c r="I170" s="230"/>
      <c r="J170" s="230"/>
      <c r="O170" s="230"/>
      <c r="R170" s="230"/>
      <c r="S170" s="230"/>
      <c r="T170" s="230"/>
      <c r="U170" s="230"/>
      <c r="Z170" s="230"/>
      <c r="AC170" s="230"/>
      <c r="AD170" s="230"/>
      <c r="AE170" s="230"/>
      <c r="AF170" s="230"/>
      <c r="AK170" s="230"/>
      <c r="AN170" s="230"/>
      <c r="AO170" s="230"/>
      <c r="AP170" s="230"/>
      <c r="AQ170" s="230"/>
    </row>
    <row r="171" spans="4:43">
      <c r="D171" s="230"/>
      <c r="G171" s="230"/>
      <c r="H171" s="230"/>
      <c r="I171" s="230"/>
      <c r="J171" s="230"/>
      <c r="O171" s="230"/>
      <c r="R171" s="230"/>
      <c r="S171" s="230"/>
      <c r="T171" s="230"/>
      <c r="U171" s="230"/>
      <c r="Z171" s="230"/>
      <c r="AC171" s="230"/>
      <c r="AD171" s="230"/>
      <c r="AE171" s="230"/>
      <c r="AF171" s="230"/>
      <c r="AK171" s="230"/>
      <c r="AN171" s="230"/>
      <c r="AO171" s="230"/>
      <c r="AP171" s="230"/>
      <c r="AQ171" s="230"/>
    </row>
    <row r="172" spans="4:43">
      <c r="D172" s="230"/>
      <c r="G172" s="230"/>
      <c r="H172" s="230"/>
      <c r="I172" s="230"/>
      <c r="J172" s="230"/>
      <c r="O172" s="230"/>
      <c r="R172" s="230"/>
      <c r="S172" s="230"/>
      <c r="T172" s="230"/>
      <c r="U172" s="230"/>
      <c r="Z172" s="230"/>
      <c r="AC172" s="230"/>
      <c r="AD172" s="230"/>
      <c r="AE172" s="230"/>
      <c r="AF172" s="230"/>
      <c r="AK172" s="230"/>
      <c r="AN172" s="230"/>
      <c r="AO172" s="230"/>
      <c r="AP172" s="230"/>
      <c r="AQ172" s="230"/>
    </row>
    <row r="173" spans="4:43">
      <c r="D173" s="230"/>
      <c r="G173" s="230"/>
      <c r="H173" s="230"/>
      <c r="I173" s="230"/>
      <c r="J173" s="230"/>
      <c r="O173" s="230"/>
      <c r="R173" s="230"/>
      <c r="S173" s="230"/>
      <c r="T173" s="230"/>
      <c r="U173" s="230"/>
      <c r="Z173" s="230"/>
      <c r="AC173" s="230"/>
      <c r="AD173" s="230"/>
      <c r="AE173" s="230"/>
      <c r="AF173" s="230"/>
      <c r="AK173" s="230"/>
      <c r="AN173" s="230"/>
      <c r="AO173" s="230"/>
      <c r="AP173" s="230"/>
      <c r="AQ173" s="230"/>
    </row>
    <row r="174" spans="4:43">
      <c r="D174" s="230"/>
      <c r="G174" s="230"/>
      <c r="H174" s="230"/>
      <c r="I174" s="230"/>
      <c r="J174" s="230"/>
      <c r="O174" s="230"/>
      <c r="R174" s="230"/>
      <c r="S174" s="230"/>
      <c r="T174" s="230"/>
      <c r="U174" s="230"/>
      <c r="Z174" s="230"/>
      <c r="AC174" s="230"/>
      <c r="AD174" s="230"/>
      <c r="AE174" s="230"/>
      <c r="AF174" s="230"/>
      <c r="AK174" s="230"/>
      <c r="AN174" s="230"/>
      <c r="AO174" s="230"/>
      <c r="AP174" s="230"/>
      <c r="AQ174" s="230"/>
    </row>
    <row r="175" spans="4:43">
      <c r="D175" s="230"/>
      <c r="G175" s="230"/>
      <c r="H175" s="230"/>
      <c r="I175" s="230"/>
      <c r="J175" s="230"/>
      <c r="O175" s="230"/>
      <c r="R175" s="230"/>
      <c r="S175" s="230"/>
      <c r="T175" s="230"/>
      <c r="U175" s="230"/>
      <c r="Z175" s="230"/>
      <c r="AC175" s="230"/>
      <c r="AD175" s="230"/>
      <c r="AE175" s="230"/>
      <c r="AF175" s="230"/>
      <c r="AK175" s="230"/>
      <c r="AN175" s="230"/>
      <c r="AO175" s="230"/>
      <c r="AP175" s="230"/>
      <c r="AQ175" s="230"/>
    </row>
    <row r="176" spans="4:43">
      <c r="D176" s="230"/>
      <c r="G176" s="230"/>
      <c r="H176" s="230"/>
      <c r="I176" s="230"/>
      <c r="J176" s="230"/>
      <c r="O176" s="230"/>
      <c r="R176" s="230"/>
      <c r="S176" s="230"/>
      <c r="T176" s="230"/>
      <c r="U176" s="230"/>
      <c r="Z176" s="230"/>
      <c r="AC176" s="230"/>
      <c r="AD176" s="230"/>
      <c r="AE176" s="230"/>
      <c r="AF176" s="230"/>
      <c r="AK176" s="230"/>
      <c r="AN176" s="230"/>
      <c r="AO176" s="230"/>
      <c r="AP176" s="230"/>
      <c r="AQ176" s="230"/>
    </row>
    <row r="177" spans="4:43">
      <c r="D177" s="230"/>
      <c r="G177" s="230"/>
      <c r="H177" s="230"/>
      <c r="I177" s="230"/>
      <c r="J177" s="230"/>
      <c r="O177" s="230"/>
      <c r="R177" s="230"/>
      <c r="S177" s="230"/>
      <c r="T177" s="230"/>
      <c r="U177" s="230"/>
      <c r="Z177" s="230"/>
      <c r="AC177" s="230"/>
      <c r="AD177" s="230"/>
      <c r="AE177" s="230"/>
      <c r="AF177" s="230"/>
      <c r="AK177" s="230"/>
      <c r="AN177" s="230"/>
      <c r="AO177" s="230"/>
      <c r="AP177" s="230"/>
      <c r="AQ177" s="230"/>
    </row>
    <row r="178" spans="4:43">
      <c r="D178" s="230"/>
      <c r="G178" s="230"/>
      <c r="H178" s="230"/>
      <c r="I178" s="230"/>
      <c r="J178" s="230"/>
      <c r="O178" s="230"/>
      <c r="R178" s="230"/>
      <c r="S178" s="230"/>
      <c r="T178" s="230"/>
      <c r="U178" s="230"/>
      <c r="Z178" s="230"/>
      <c r="AC178" s="230"/>
      <c r="AD178" s="230"/>
      <c r="AE178" s="230"/>
      <c r="AF178" s="230"/>
      <c r="AK178" s="230"/>
      <c r="AN178" s="230"/>
      <c r="AO178" s="230"/>
      <c r="AP178" s="230"/>
      <c r="AQ178" s="230"/>
    </row>
    <row r="179" spans="4:43">
      <c r="D179" s="230"/>
      <c r="G179" s="230"/>
      <c r="H179" s="230"/>
      <c r="I179" s="230"/>
      <c r="J179" s="230"/>
      <c r="O179" s="230"/>
      <c r="R179" s="230"/>
      <c r="S179" s="230"/>
      <c r="T179" s="230"/>
      <c r="U179" s="230"/>
      <c r="Z179" s="230"/>
      <c r="AC179" s="230"/>
      <c r="AD179" s="230"/>
      <c r="AE179" s="230"/>
      <c r="AF179" s="230"/>
      <c r="AK179" s="230"/>
      <c r="AN179" s="230"/>
      <c r="AO179" s="230"/>
      <c r="AP179" s="230"/>
      <c r="AQ179" s="230"/>
    </row>
    <row r="180" spans="4:43">
      <c r="D180" s="230"/>
      <c r="G180" s="230"/>
      <c r="H180" s="230"/>
      <c r="I180" s="230"/>
      <c r="J180" s="230"/>
      <c r="O180" s="230"/>
      <c r="R180" s="230"/>
      <c r="S180" s="230"/>
      <c r="T180" s="230"/>
      <c r="U180" s="230"/>
      <c r="Z180" s="230"/>
      <c r="AC180" s="230"/>
      <c r="AD180" s="230"/>
      <c r="AE180" s="230"/>
      <c r="AF180" s="230"/>
      <c r="AK180" s="230"/>
      <c r="AN180" s="230"/>
      <c r="AO180" s="230"/>
      <c r="AP180" s="230"/>
      <c r="AQ180" s="230"/>
    </row>
    <row r="181" spans="4:43">
      <c r="D181" s="230"/>
      <c r="G181" s="230"/>
      <c r="H181" s="230"/>
      <c r="I181" s="230"/>
      <c r="J181" s="230"/>
      <c r="O181" s="230"/>
      <c r="R181" s="230"/>
      <c r="S181" s="230"/>
      <c r="T181" s="230"/>
      <c r="U181" s="230"/>
      <c r="Z181" s="230"/>
      <c r="AC181" s="230"/>
      <c r="AD181" s="230"/>
      <c r="AE181" s="230"/>
      <c r="AF181" s="230"/>
      <c r="AK181" s="230"/>
      <c r="AN181" s="230"/>
      <c r="AO181" s="230"/>
      <c r="AP181" s="230"/>
      <c r="AQ181" s="230"/>
    </row>
    <row r="182" spans="4:43">
      <c r="D182" s="230"/>
      <c r="G182" s="230"/>
      <c r="H182" s="230"/>
      <c r="I182" s="230"/>
      <c r="J182" s="230"/>
      <c r="O182" s="230"/>
      <c r="R182" s="230"/>
      <c r="S182" s="230"/>
      <c r="T182" s="230"/>
      <c r="U182" s="230"/>
      <c r="Z182" s="230"/>
      <c r="AC182" s="230"/>
      <c r="AD182" s="230"/>
      <c r="AE182" s="230"/>
      <c r="AF182" s="230"/>
      <c r="AK182" s="230"/>
      <c r="AN182" s="230"/>
      <c r="AO182" s="230"/>
      <c r="AP182" s="230"/>
      <c r="AQ182" s="230"/>
    </row>
    <row r="183" spans="4:43">
      <c r="D183" s="230"/>
      <c r="G183" s="230"/>
      <c r="H183" s="230"/>
      <c r="I183" s="230"/>
      <c r="J183" s="230"/>
      <c r="O183" s="230"/>
      <c r="R183" s="230"/>
      <c r="S183" s="230"/>
      <c r="T183" s="230"/>
      <c r="U183" s="230"/>
      <c r="Z183" s="230"/>
      <c r="AC183" s="230"/>
      <c r="AD183" s="230"/>
      <c r="AE183" s="230"/>
      <c r="AF183" s="230"/>
      <c r="AK183" s="230"/>
      <c r="AN183" s="230"/>
      <c r="AO183" s="230"/>
      <c r="AP183" s="230"/>
      <c r="AQ183" s="230"/>
    </row>
    <row r="184" spans="4:43">
      <c r="D184" s="230"/>
      <c r="G184" s="230"/>
      <c r="H184" s="230"/>
      <c r="I184" s="230"/>
      <c r="J184" s="230"/>
      <c r="O184" s="230"/>
      <c r="R184" s="230"/>
      <c r="S184" s="230"/>
      <c r="T184" s="230"/>
      <c r="U184" s="230"/>
      <c r="Z184" s="230"/>
      <c r="AC184" s="230"/>
      <c r="AD184" s="230"/>
      <c r="AE184" s="230"/>
      <c r="AF184" s="230"/>
      <c r="AK184" s="230"/>
      <c r="AN184" s="230"/>
      <c r="AO184" s="230"/>
      <c r="AP184" s="230"/>
      <c r="AQ184" s="230"/>
    </row>
    <row r="185" spans="4:43">
      <c r="D185" s="230"/>
      <c r="G185" s="230"/>
      <c r="H185" s="230"/>
      <c r="I185" s="230"/>
      <c r="J185" s="230"/>
      <c r="O185" s="230"/>
      <c r="R185" s="230"/>
      <c r="S185" s="230"/>
      <c r="T185" s="230"/>
      <c r="U185" s="230"/>
      <c r="Z185" s="230"/>
      <c r="AC185" s="230"/>
      <c r="AD185" s="230"/>
      <c r="AE185" s="230"/>
      <c r="AF185" s="230"/>
      <c r="AK185" s="230"/>
      <c r="AN185" s="230"/>
      <c r="AO185" s="230"/>
      <c r="AP185" s="230"/>
      <c r="AQ185" s="230"/>
    </row>
    <row r="186" spans="4:43">
      <c r="D186" s="230"/>
      <c r="G186" s="230"/>
      <c r="H186" s="230"/>
      <c r="I186" s="230"/>
      <c r="J186" s="230"/>
      <c r="O186" s="230"/>
      <c r="R186" s="230"/>
      <c r="S186" s="230"/>
      <c r="T186" s="230"/>
      <c r="U186" s="230"/>
      <c r="Z186" s="230"/>
      <c r="AC186" s="230"/>
      <c r="AD186" s="230"/>
      <c r="AE186" s="230"/>
      <c r="AF186" s="230"/>
      <c r="AK186" s="230"/>
      <c r="AN186" s="230"/>
      <c r="AO186" s="230"/>
      <c r="AP186" s="230"/>
      <c r="AQ186" s="230"/>
    </row>
    <row r="187" spans="4:43">
      <c r="D187" s="230"/>
      <c r="G187" s="230"/>
      <c r="H187" s="230"/>
      <c r="I187" s="230"/>
      <c r="J187" s="230"/>
      <c r="O187" s="230"/>
      <c r="R187" s="230"/>
      <c r="S187" s="230"/>
      <c r="T187" s="230"/>
      <c r="U187" s="230"/>
      <c r="Z187" s="230"/>
      <c r="AC187" s="230"/>
      <c r="AD187" s="230"/>
      <c r="AE187" s="230"/>
      <c r="AF187" s="230"/>
      <c r="AK187" s="230"/>
      <c r="AN187" s="230"/>
      <c r="AO187" s="230"/>
      <c r="AP187" s="230"/>
      <c r="AQ187" s="230"/>
    </row>
    <row r="188" spans="4:43">
      <c r="D188" s="230"/>
      <c r="G188" s="230"/>
      <c r="H188" s="230"/>
      <c r="I188" s="230"/>
      <c r="J188" s="230"/>
      <c r="O188" s="230"/>
      <c r="R188" s="230"/>
      <c r="S188" s="230"/>
      <c r="T188" s="230"/>
      <c r="U188" s="230"/>
      <c r="Z188" s="230"/>
      <c r="AC188" s="230"/>
      <c r="AD188" s="230"/>
      <c r="AE188" s="230"/>
      <c r="AF188" s="230"/>
      <c r="AK188" s="230"/>
      <c r="AN188" s="230"/>
      <c r="AO188" s="230"/>
      <c r="AP188" s="230"/>
      <c r="AQ188" s="230"/>
    </row>
    <row r="189" spans="4:43">
      <c r="D189" s="230"/>
      <c r="G189" s="230"/>
      <c r="H189" s="230"/>
      <c r="I189" s="230"/>
      <c r="J189" s="230"/>
      <c r="O189" s="230"/>
      <c r="R189" s="230"/>
      <c r="S189" s="230"/>
      <c r="T189" s="230"/>
      <c r="U189" s="230"/>
      <c r="Z189" s="230"/>
      <c r="AC189" s="230"/>
      <c r="AD189" s="230"/>
      <c r="AE189" s="230"/>
      <c r="AF189" s="230"/>
      <c r="AK189" s="230"/>
      <c r="AN189" s="230"/>
      <c r="AO189" s="230"/>
      <c r="AP189" s="230"/>
      <c r="AQ189" s="230"/>
    </row>
    <row r="190" spans="4:43">
      <c r="D190" s="230"/>
      <c r="G190" s="230"/>
      <c r="H190" s="230"/>
      <c r="I190" s="230"/>
      <c r="J190" s="230"/>
      <c r="O190" s="230"/>
      <c r="R190" s="230"/>
      <c r="S190" s="230"/>
      <c r="T190" s="230"/>
      <c r="U190" s="230"/>
      <c r="Z190" s="230"/>
      <c r="AC190" s="230"/>
      <c r="AD190" s="230"/>
      <c r="AE190" s="230"/>
      <c r="AF190" s="230"/>
      <c r="AK190" s="230"/>
      <c r="AN190" s="230"/>
      <c r="AO190" s="230"/>
      <c r="AP190" s="230"/>
      <c r="AQ190" s="230"/>
    </row>
    <row r="191" spans="4:43">
      <c r="D191" s="230"/>
      <c r="G191" s="230"/>
      <c r="H191" s="230"/>
      <c r="I191" s="230"/>
      <c r="J191" s="230"/>
      <c r="O191" s="230"/>
      <c r="R191" s="230"/>
      <c r="S191" s="230"/>
      <c r="T191" s="230"/>
      <c r="U191" s="230"/>
      <c r="Z191" s="230"/>
      <c r="AC191" s="230"/>
      <c r="AD191" s="230"/>
      <c r="AE191" s="230"/>
      <c r="AF191" s="230"/>
      <c r="AK191" s="230"/>
      <c r="AN191" s="230"/>
      <c r="AO191" s="230"/>
      <c r="AP191" s="230"/>
      <c r="AQ191" s="230"/>
    </row>
    <row r="192" spans="4:43">
      <c r="D192" s="230"/>
      <c r="G192" s="230"/>
      <c r="H192" s="230"/>
      <c r="I192" s="230"/>
      <c r="J192" s="230"/>
      <c r="O192" s="230"/>
      <c r="R192" s="230"/>
      <c r="S192" s="230"/>
      <c r="T192" s="230"/>
      <c r="U192" s="230"/>
      <c r="Z192" s="230"/>
      <c r="AC192" s="230"/>
      <c r="AD192" s="230"/>
      <c r="AE192" s="230"/>
      <c r="AF192" s="230"/>
      <c r="AK192" s="230"/>
      <c r="AN192" s="230"/>
      <c r="AO192" s="230"/>
      <c r="AP192" s="230"/>
      <c r="AQ192" s="230"/>
    </row>
    <row r="193" spans="4:43">
      <c r="D193" s="230"/>
      <c r="G193" s="230"/>
      <c r="H193" s="230"/>
      <c r="I193" s="230"/>
      <c r="J193" s="230"/>
      <c r="O193" s="230"/>
      <c r="R193" s="230"/>
      <c r="S193" s="230"/>
      <c r="T193" s="230"/>
      <c r="U193" s="230"/>
      <c r="Z193" s="230"/>
      <c r="AC193" s="230"/>
      <c r="AD193" s="230"/>
      <c r="AE193" s="230"/>
      <c r="AF193" s="230"/>
      <c r="AK193" s="230"/>
      <c r="AN193" s="230"/>
      <c r="AO193" s="230"/>
      <c r="AP193" s="230"/>
      <c r="AQ193" s="230"/>
    </row>
    <row r="194" spans="4:43">
      <c r="D194" s="230"/>
      <c r="G194" s="230"/>
      <c r="H194" s="230"/>
      <c r="I194" s="230"/>
      <c r="J194" s="230"/>
      <c r="O194" s="230"/>
      <c r="R194" s="230"/>
      <c r="S194" s="230"/>
      <c r="T194" s="230"/>
      <c r="U194" s="230"/>
      <c r="Z194" s="230"/>
      <c r="AC194" s="230"/>
      <c r="AD194" s="230"/>
      <c r="AE194" s="230"/>
      <c r="AF194" s="230"/>
      <c r="AK194" s="230"/>
      <c r="AN194" s="230"/>
      <c r="AO194" s="230"/>
      <c r="AP194" s="230"/>
      <c r="AQ194" s="230"/>
    </row>
    <row r="195" spans="4:43">
      <c r="D195" s="230"/>
      <c r="G195" s="230"/>
      <c r="H195" s="230"/>
      <c r="I195" s="230"/>
      <c r="J195" s="230"/>
      <c r="O195" s="230"/>
      <c r="R195" s="230"/>
      <c r="S195" s="230"/>
      <c r="T195" s="230"/>
      <c r="U195" s="230"/>
      <c r="Z195" s="230"/>
      <c r="AC195" s="230"/>
      <c r="AD195" s="230"/>
      <c r="AE195" s="230"/>
      <c r="AF195" s="230"/>
      <c r="AK195" s="230"/>
      <c r="AN195" s="230"/>
      <c r="AO195" s="230"/>
      <c r="AP195" s="230"/>
      <c r="AQ195" s="230"/>
    </row>
    <row r="196" spans="4:43">
      <c r="D196" s="230"/>
      <c r="G196" s="230"/>
      <c r="H196" s="230"/>
      <c r="I196" s="230"/>
      <c r="J196" s="230"/>
      <c r="O196" s="230"/>
      <c r="R196" s="230"/>
      <c r="S196" s="230"/>
      <c r="T196" s="230"/>
      <c r="U196" s="230"/>
      <c r="Z196" s="230"/>
      <c r="AC196" s="230"/>
      <c r="AD196" s="230"/>
      <c r="AE196" s="230"/>
      <c r="AF196" s="230"/>
      <c r="AK196" s="230"/>
      <c r="AN196" s="230"/>
      <c r="AO196" s="230"/>
      <c r="AP196" s="230"/>
      <c r="AQ196" s="230"/>
    </row>
    <row r="197" spans="4:43">
      <c r="D197" s="230"/>
      <c r="G197" s="230"/>
      <c r="H197" s="230"/>
      <c r="I197" s="230"/>
      <c r="J197" s="230"/>
      <c r="O197" s="230"/>
      <c r="R197" s="230"/>
      <c r="S197" s="230"/>
      <c r="T197" s="230"/>
      <c r="U197" s="230"/>
      <c r="Z197" s="230"/>
      <c r="AC197" s="230"/>
      <c r="AD197" s="230"/>
      <c r="AE197" s="230"/>
      <c r="AF197" s="230"/>
      <c r="AK197" s="230"/>
      <c r="AN197" s="230"/>
      <c r="AO197" s="230"/>
      <c r="AP197" s="230"/>
      <c r="AQ197" s="230"/>
    </row>
    <row r="198" spans="4:43">
      <c r="D198" s="230"/>
      <c r="G198" s="230"/>
      <c r="H198" s="230"/>
      <c r="I198" s="230"/>
      <c r="J198" s="230"/>
      <c r="O198" s="230"/>
      <c r="R198" s="230"/>
      <c r="S198" s="230"/>
      <c r="T198" s="230"/>
      <c r="U198" s="230"/>
      <c r="Z198" s="230"/>
      <c r="AC198" s="230"/>
      <c r="AD198" s="230"/>
      <c r="AE198" s="230"/>
      <c r="AF198" s="230"/>
      <c r="AK198" s="230"/>
      <c r="AN198" s="230"/>
      <c r="AO198" s="230"/>
      <c r="AP198" s="230"/>
      <c r="AQ198" s="230"/>
    </row>
    <row r="199" spans="4:43">
      <c r="D199" s="230"/>
      <c r="G199" s="230"/>
      <c r="H199" s="230"/>
      <c r="I199" s="230"/>
      <c r="J199" s="230"/>
      <c r="O199" s="230"/>
      <c r="R199" s="230"/>
      <c r="S199" s="230"/>
      <c r="T199" s="230"/>
      <c r="U199" s="230"/>
      <c r="Z199" s="230"/>
      <c r="AC199" s="230"/>
      <c r="AD199" s="230"/>
      <c r="AE199" s="230"/>
      <c r="AF199" s="230"/>
      <c r="AK199" s="230"/>
      <c r="AN199" s="230"/>
      <c r="AO199" s="230"/>
      <c r="AP199" s="230"/>
      <c r="AQ199" s="230"/>
    </row>
    <row r="200" spans="4:43">
      <c r="D200" s="230"/>
      <c r="G200" s="230"/>
      <c r="H200" s="230"/>
      <c r="I200" s="230"/>
      <c r="J200" s="230"/>
      <c r="O200" s="230"/>
      <c r="R200" s="230"/>
      <c r="S200" s="230"/>
      <c r="T200" s="230"/>
      <c r="U200" s="230"/>
      <c r="Z200" s="230"/>
      <c r="AC200" s="230"/>
      <c r="AD200" s="230"/>
      <c r="AE200" s="230"/>
      <c r="AF200" s="230"/>
      <c r="AK200" s="230"/>
      <c r="AN200" s="230"/>
      <c r="AO200" s="230"/>
      <c r="AP200" s="230"/>
      <c r="AQ200" s="230"/>
    </row>
    <row r="201" spans="4:43">
      <c r="D201" s="230"/>
      <c r="G201" s="230"/>
      <c r="H201" s="230"/>
      <c r="I201" s="230"/>
      <c r="J201" s="230"/>
      <c r="O201" s="230"/>
      <c r="R201" s="230"/>
      <c r="S201" s="230"/>
      <c r="T201" s="230"/>
      <c r="U201" s="230"/>
      <c r="Z201" s="230"/>
      <c r="AC201" s="230"/>
      <c r="AD201" s="230"/>
      <c r="AE201" s="230"/>
      <c r="AF201" s="230"/>
      <c r="AK201" s="230"/>
      <c r="AN201" s="230"/>
      <c r="AO201" s="230"/>
      <c r="AP201" s="230"/>
      <c r="AQ201" s="230"/>
    </row>
    <row r="202" spans="4:43">
      <c r="D202" s="230"/>
      <c r="G202" s="230"/>
      <c r="H202" s="230"/>
      <c r="I202" s="230"/>
      <c r="J202" s="230"/>
      <c r="O202" s="230"/>
      <c r="R202" s="230"/>
      <c r="S202" s="230"/>
      <c r="T202" s="230"/>
      <c r="U202" s="230"/>
      <c r="Z202" s="230"/>
      <c r="AC202" s="230"/>
      <c r="AD202" s="230"/>
      <c r="AE202" s="230"/>
      <c r="AF202" s="230"/>
      <c r="AK202" s="230"/>
      <c r="AN202" s="230"/>
      <c r="AO202" s="230"/>
      <c r="AP202" s="230"/>
      <c r="AQ202" s="230"/>
    </row>
    <row r="203" spans="4:43">
      <c r="D203" s="230"/>
      <c r="G203" s="230"/>
      <c r="H203" s="230"/>
      <c r="I203" s="230"/>
      <c r="J203" s="230"/>
      <c r="O203" s="230"/>
      <c r="R203" s="230"/>
      <c r="S203" s="230"/>
      <c r="T203" s="230"/>
      <c r="U203" s="230"/>
      <c r="Z203" s="230"/>
      <c r="AC203" s="230"/>
      <c r="AD203" s="230"/>
      <c r="AE203" s="230"/>
      <c r="AF203" s="230"/>
      <c r="AK203" s="230"/>
      <c r="AN203" s="230"/>
      <c r="AO203" s="230"/>
      <c r="AP203" s="230"/>
      <c r="AQ203" s="230"/>
    </row>
    <row r="204" spans="4:43">
      <c r="D204" s="230"/>
      <c r="G204" s="230"/>
      <c r="H204" s="230"/>
      <c r="I204" s="230"/>
      <c r="J204" s="230"/>
      <c r="O204" s="230"/>
      <c r="R204" s="230"/>
      <c r="S204" s="230"/>
      <c r="T204" s="230"/>
      <c r="U204" s="230"/>
      <c r="Z204" s="230"/>
      <c r="AC204" s="230"/>
      <c r="AD204" s="230"/>
      <c r="AE204" s="230"/>
      <c r="AF204" s="230"/>
      <c r="AK204" s="230"/>
      <c r="AN204" s="230"/>
      <c r="AO204" s="230"/>
      <c r="AP204" s="230"/>
      <c r="AQ204" s="230"/>
    </row>
    <row r="205" spans="4:43">
      <c r="D205" s="230"/>
      <c r="G205" s="230"/>
      <c r="H205" s="230"/>
      <c r="I205" s="230"/>
      <c r="J205" s="230"/>
      <c r="O205" s="230"/>
      <c r="R205" s="230"/>
      <c r="S205" s="230"/>
      <c r="T205" s="230"/>
      <c r="U205" s="230"/>
      <c r="Z205" s="230"/>
      <c r="AC205" s="230"/>
      <c r="AD205" s="230"/>
      <c r="AE205" s="230"/>
      <c r="AF205" s="230"/>
      <c r="AK205" s="230"/>
      <c r="AN205" s="230"/>
      <c r="AO205" s="230"/>
      <c r="AP205" s="230"/>
      <c r="AQ205" s="230"/>
    </row>
    <row r="206" spans="4:43">
      <c r="D206" s="230"/>
      <c r="G206" s="230"/>
      <c r="H206" s="230"/>
      <c r="I206" s="230"/>
      <c r="J206" s="230"/>
      <c r="O206" s="230"/>
      <c r="R206" s="230"/>
      <c r="S206" s="230"/>
      <c r="T206" s="230"/>
      <c r="U206" s="230"/>
      <c r="Z206" s="230"/>
      <c r="AC206" s="230"/>
      <c r="AD206" s="230"/>
      <c r="AE206" s="230"/>
      <c r="AF206" s="230"/>
      <c r="AK206" s="230"/>
      <c r="AN206" s="230"/>
      <c r="AO206" s="230"/>
      <c r="AP206" s="230"/>
      <c r="AQ206" s="230"/>
    </row>
    <row r="207" spans="4:43">
      <c r="D207" s="230"/>
      <c r="G207" s="230"/>
      <c r="H207" s="230"/>
      <c r="I207" s="230"/>
      <c r="J207" s="230"/>
      <c r="O207" s="230"/>
      <c r="R207" s="230"/>
      <c r="S207" s="230"/>
      <c r="T207" s="230"/>
      <c r="U207" s="230"/>
      <c r="Z207" s="230"/>
      <c r="AC207" s="230"/>
      <c r="AD207" s="230"/>
      <c r="AE207" s="230"/>
      <c r="AF207" s="230"/>
      <c r="AK207" s="230"/>
      <c r="AN207" s="230"/>
      <c r="AO207" s="230"/>
      <c r="AP207" s="230"/>
      <c r="AQ207" s="230"/>
    </row>
    <row r="208" spans="4:43">
      <c r="D208" s="230"/>
      <c r="G208" s="230"/>
      <c r="H208" s="230"/>
      <c r="I208" s="230"/>
      <c r="J208" s="230"/>
      <c r="O208" s="230"/>
      <c r="R208" s="230"/>
      <c r="S208" s="230"/>
      <c r="T208" s="230"/>
      <c r="U208" s="230"/>
      <c r="Z208" s="230"/>
      <c r="AC208" s="230"/>
      <c r="AD208" s="230"/>
      <c r="AE208" s="230"/>
      <c r="AF208" s="230"/>
      <c r="AK208" s="230"/>
      <c r="AN208" s="230"/>
      <c r="AO208" s="230"/>
      <c r="AP208" s="230"/>
      <c r="AQ208" s="230"/>
    </row>
    <row r="209" spans="4:43">
      <c r="D209" s="230"/>
      <c r="G209" s="230"/>
      <c r="H209" s="230"/>
      <c r="I209" s="230"/>
      <c r="J209" s="230"/>
      <c r="O209" s="230"/>
      <c r="R209" s="230"/>
      <c r="S209" s="230"/>
      <c r="T209" s="230"/>
      <c r="U209" s="230"/>
      <c r="Z209" s="230"/>
      <c r="AC209" s="230"/>
      <c r="AD209" s="230"/>
      <c r="AE209" s="230"/>
      <c r="AF209" s="230"/>
      <c r="AK209" s="230"/>
      <c r="AN209" s="230"/>
      <c r="AO209" s="230"/>
      <c r="AP209" s="230"/>
      <c r="AQ209" s="230"/>
    </row>
    <row r="210" spans="4:43">
      <c r="D210" s="230"/>
      <c r="G210" s="230"/>
      <c r="H210" s="230"/>
      <c r="I210" s="230"/>
      <c r="J210" s="230"/>
      <c r="O210" s="230"/>
      <c r="R210" s="230"/>
      <c r="S210" s="230"/>
      <c r="T210" s="230"/>
      <c r="U210" s="230"/>
      <c r="Z210" s="230"/>
      <c r="AC210" s="230"/>
      <c r="AD210" s="230"/>
      <c r="AE210" s="230"/>
      <c r="AF210" s="230"/>
      <c r="AK210" s="230"/>
      <c r="AN210" s="230"/>
      <c r="AO210" s="230"/>
      <c r="AP210" s="230"/>
      <c r="AQ210" s="230"/>
    </row>
    <row r="211" spans="4:43">
      <c r="D211" s="230"/>
      <c r="G211" s="230"/>
      <c r="H211" s="230"/>
      <c r="I211" s="230"/>
      <c r="J211" s="230"/>
      <c r="O211" s="230"/>
      <c r="R211" s="230"/>
      <c r="S211" s="230"/>
      <c r="T211" s="230"/>
      <c r="U211" s="230"/>
      <c r="Z211" s="230"/>
      <c r="AC211" s="230"/>
      <c r="AD211" s="230"/>
      <c r="AE211" s="230"/>
      <c r="AF211" s="230"/>
      <c r="AK211" s="230"/>
      <c r="AN211" s="230"/>
      <c r="AO211" s="230"/>
      <c r="AP211" s="230"/>
      <c r="AQ211" s="230"/>
    </row>
    <row r="212" spans="4:43">
      <c r="D212" s="230"/>
      <c r="G212" s="230"/>
      <c r="H212" s="230"/>
      <c r="I212" s="230"/>
      <c r="J212" s="230"/>
      <c r="O212" s="230"/>
      <c r="R212" s="230"/>
      <c r="S212" s="230"/>
      <c r="T212" s="230"/>
      <c r="U212" s="230"/>
      <c r="Z212" s="230"/>
      <c r="AC212" s="230"/>
      <c r="AD212" s="230"/>
      <c r="AE212" s="230"/>
      <c r="AF212" s="230"/>
      <c r="AK212" s="230"/>
      <c r="AN212" s="230"/>
      <c r="AO212" s="230"/>
      <c r="AP212" s="230"/>
      <c r="AQ212" s="230"/>
    </row>
    <row r="213" spans="4:43">
      <c r="D213" s="230"/>
      <c r="G213" s="230"/>
      <c r="H213" s="230"/>
      <c r="I213" s="230"/>
      <c r="J213" s="230"/>
      <c r="O213" s="230"/>
      <c r="R213" s="230"/>
      <c r="S213" s="230"/>
      <c r="T213" s="230"/>
      <c r="U213" s="230"/>
      <c r="Z213" s="230"/>
      <c r="AC213" s="230"/>
      <c r="AD213" s="230"/>
      <c r="AE213" s="230"/>
      <c r="AF213" s="230"/>
      <c r="AK213" s="230"/>
      <c r="AN213" s="230"/>
      <c r="AO213" s="230"/>
      <c r="AP213" s="230"/>
      <c r="AQ213" s="230"/>
    </row>
    <row r="214" spans="4:43">
      <c r="D214" s="230"/>
      <c r="G214" s="230"/>
      <c r="H214" s="230"/>
      <c r="I214" s="230"/>
      <c r="J214" s="230"/>
      <c r="O214" s="230"/>
      <c r="R214" s="230"/>
      <c r="S214" s="230"/>
      <c r="T214" s="230"/>
      <c r="U214" s="230"/>
      <c r="Z214" s="230"/>
      <c r="AC214" s="230"/>
      <c r="AD214" s="230"/>
      <c r="AE214" s="230"/>
      <c r="AF214" s="230"/>
      <c r="AK214" s="230"/>
      <c r="AN214" s="230"/>
      <c r="AO214" s="230"/>
      <c r="AP214" s="230"/>
      <c r="AQ214" s="230"/>
    </row>
    <row r="215" spans="4:43">
      <c r="D215" s="230"/>
      <c r="G215" s="230"/>
      <c r="H215" s="230"/>
      <c r="I215" s="230"/>
      <c r="J215" s="230"/>
      <c r="O215" s="230"/>
      <c r="R215" s="230"/>
      <c r="S215" s="230"/>
      <c r="T215" s="230"/>
      <c r="U215" s="230"/>
      <c r="Z215" s="230"/>
      <c r="AC215" s="230"/>
      <c r="AD215" s="230"/>
      <c r="AE215" s="230"/>
      <c r="AF215" s="230"/>
      <c r="AK215" s="230"/>
      <c r="AN215" s="230"/>
      <c r="AO215" s="230"/>
      <c r="AP215" s="230"/>
      <c r="AQ215" s="230"/>
    </row>
    <row r="216" spans="4:43">
      <c r="D216" s="230"/>
      <c r="G216" s="230"/>
      <c r="H216" s="230"/>
      <c r="I216" s="230"/>
      <c r="J216" s="230"/>
      <c r="O216" s="230"/>
      <c r="R216" s="230"/>
      <c r="S216" s="230"/>
      <c r="T216" s="230"/>
      <c r="U216" s="230"/>
      <c r="Z216" s="230"/>
      <c r="AC216" s="230"/>
      <c r="AD216" s="230"/>
      <c r="AE216" s="230"/>
      <c r="AF216" s="230"/>
      <c r="AK216" s="230"/>
      <c r="AN216" s="230"/>
      <c r="AO216" s="230"/>
      <c r="AP216" s="230"/>
      <c r="AQ216" s="230"/>
    </row>
    <row r="217" spans="4:43">
      <c r="D217" s="230"/>
      <c r="G217" s="230"/>
      <c r="H217" s="230"/>
      <c r="I217" s="230"/>
      <c r="J217" s="230"/>
      <c r="O217" s="230"/>
      <c r="R217" s="230"/>
      <c r="S217" s="230"/>
      <c r="T217" s="230"/>
      <c r="U217" s="230"/>
      <c r="Z217" s="230"/>
      <c r="AC217" s="230"/>
      <c r="AD217" s="230"/>
      <c r="AE217" s="230"/>
      <c r="AF217" s="230"/>
      <c r="AK217" s="230"/>
      <c r="AN217" s="230"/>
      <c r="AO217" s="230"/>
      <c r="AP217" s="230"/>
      <c r="AQ217" s="230"/>
    </row>
    <row r="218" spans="4:43">
      <c r="D218" s="230"/>
      <c r="G218" s="230"/>
      <c r="H218" s="230"/>
      <c r="I218" s="230"/>
      <c r="J218" s="230"/>
      <c r="O218" s="230"/>
      <c r="R218" s="230"/>
      <c r="S218" s="230"/>
      <c r="T218" s="230"/>
      <c r="U218" s="230"/>
      <c r="Z218" s="230"/>
      <c r="AC218" s="230"/>
      <c r="AD218" s="230"/>
      <c r="AE218" s="230"/>
      <c r="AF218" s="230"/>
      <c r="AK218" s="230"/>
      <c r="AN218" s="230"/>
      <c r="AO218" s="230"/>
      <c r="AP218" s="230"/>
      <c r="AQ218" s="230"/>
    </row>
    <row r="219" spans="4:43">
      <c r="D219" s="230"/>
      <c r="G219" s="230"/>
      <c r="H219" s="230"/>
      <c r="I219" s="230"/>
      <c r="J219" s="230"/>
      <c r="O219" s="230"/>
      <c r="R219" s="230"/>
      <c r="S219" s="230"/>
      <c r="T219" s="230"/>
      <c r="U219" s="230"/>
      <c r="Z219" s="230"/>
      <c r="AC219" s="230"/>
      <c r="AD219" s="230"/>
      <c r="AE219" s="230"/>
      <c r="AF219" s="230"/>
      <c r="AK219" s="230"/>
      <c r="AN219" s="230"/>
      <c r="AO219" s="230"/>
      <c r="AP219" s="230"/>
      <c r="AQ219" s="230"/>
    </row>
    <row r="220" spans="4:43">
      <c r="D220" s="230"/>
      <c r="G220" s="230"/>
      <c r="H220" s="230"/>
      <c r="I220" s="230"/>
      <c r="J220" s="230"/>
      <c r="O220" s="230"/>
      <c r="R220" s="230"/>
      <c r="S220" s="230"/>
      <c r="T220" s="230"/>
      <c r="U220" s="230"/>
      <c r="Z220" s="230"/>
      <c r="AC220" s="230"/>
      <c r="AD220" s="230"/>
      <c r="AE220" s="230"/>
      <c r="AF220" s="230"/>
      <c r="AK220" s="230"/>
      <c r="AN220" s="230"/>
      <c r="AO220" s="230"/>
      <c r="AP220" s="230"/>
      <c r="AQ220" s="230"/>
    </row>
    <row r="221" spans="4:43">
      <c r="D221" s="230"/>
      <c r="G221" s="230"/>
      <c r="H221" s="230"/>
      <c r="I221" s="230"/>
      <c r="J221" s="230"/>
      <c r="O221" s="230"/>
      <c r="R221" s="230"/>
      <c r="S221" s="230"/>
      <c r="T221" s="230"/>
      <c r="U221" s="230"/>
      <c r="Z221" s="230"/>
      <c r="AC221" s="230"/>
      <c r="AD221" s="230"/>
      <c r="AE221" s="230"/>
      <c r="AF221" s="230"/>
      <c r="AK221" s="230"/>
      <c r="AN221" s="230"/>
      <c r="AO221" s="230"/>
      <c r="AP221" s="230"/>
      <c r="AQ221" s="230"/>
    </row>
    <row r="222" spans="4:43">
      <c r="D222" s="230"/>
      <c r="G222" s="230"/>
      <c r="H222" s="230"/>
      <c r="I222" s="230"/>
      <c r="J222" s="230"/>
      <c r="O222" s="230"/>
      <c r="R222" s="230"/>
      <c r="S222" s="230"/>
      <c r="T222" s="230"/>
      <c r="U222" s="230"/>
      <c r="Z222" s="230"/>
      <c r="AC222" s="230"/>
      <c r="AD222" s="230"/>
      <c r="AE222" s="230"/>
      <c r="AF222" s="230"/>
      <c r="AK222" s="230"/>
      <c r="AN222" s="230"/>
      <c r="AO222" s="230"/>
      <c r="AP222" s="230"/>
      <c r="AQ222" s="230"/>
    </row>
    <row r="223" spans="4:43">
      <c r="D223" s="230"/>
      <c r="G223" s="230"/>
      <c r="H223" s="230"/>
      <c r="I223" s="230"/>
      <c r="J223" s="230"/>
      <c r="O223" s="230"/>
      <c r="R223" s="230"/>
      <c r="S223" s="230"/>
      <c r="T223" s="230"/>
      <c r="U223" s="230"/>
      <c r="Z223" s="230"/>
      <c r="AC223" s="230"/>
      <c r="AD223" s="230"/>
      <c r="AE223" s="230"/>
      <c r="AF223" s="230"/>
      <c r="AK223" s="230"/>
      <c r="AN223" s="230"/>
      <c r="AO223" s="230"/>
      <c r="AP223" s="230"/>
      <c r="AQ223" s="230"/>
    </row>
    <row r="224" spans="4:43">
      <c r="D224" s="230"/>
      <c r="G224" s="230"/>
      <c r="H224" s="230"/>
      <c r="I224" s="230"/>
      <c r="J224" s="230"/>
      <c r="O224" s="230"/>
      <c r="R224" s="230"/>
      <c r="S224" s="230"/>
      <c r="T224" s="230"/>
      <c r="U224" s="230"/>
      <c r="Z224" s="230"/>
      <c r="AC224" s="230"/>
      <c r="AD224" s="230"/>
      <c r="AE224" s="230"/>
      <c r="AF224" s="230"/>
      <c r="AK224" s="230"/>
      <c r="AN224" s="230"/>
      <c r="AO224" s="230"/>
      <c r="AP224" s="230"/>
      <c r="AQ224" s="230"/>
    </row>
    <row r="225" spans="4:43">
      <c r="D225" s="230"/>
      <c r="G225" s="230"/>
      <c r="H225" s="230"/>
      <c r="I225" s="230"/>
      <c r="J225" s="230"/>
      <c r="O225" s="230"/>
      <c r="R225" s="230"/>
      <c r="S225" s="230"/>
      <c r="T225" s="230"/>
      <c r="U225" s="230"/>
      <c r="Z225" s="230"/>
      <c r="AC225" s="230"/>
      <c r="AD225" s="230"/>
      <c r="AE225" s="230"/>
      <c r="AF225" s="230"/>
      <c r="AK225" s="230"/>
      <c r="AN225" s="230"/>
      <c r="AO225" s="230"/>
      <c r="AP225" s="230"/>
      <c r="AQ225" s="230"/>
    </row>
    <row r="226" spans="4:43">
      <c r="D226" s="230"/>
      <c r="G226" s="230"/>
      <c r="H226" s="230"/>
      <c r="I226" s="230"/>
      <c r="J226" s="230"/>
      <c r="O226" s="230"/>
      <c r="R226" s="230"/>
      <c r="S226" s="230"/>
      <c r="T226" s="230"/>
      <c r="U226" s="230"/>
      <c r="Z226" s="230"/>
      <c r="AC226" s="230"/>
      <c r="AD226" s="230"/>
      <c r="AE226" s="230"/>
      <c r="AF226" s="230"/>
      <c r="AK226" s="230"/>
      <c r="AN226" s="230"/>
      <c r="AO226" s="230"/>
      <c r="AP226" s="230"/>
      <c r="AQ226" s="230"/>
    </row>
    <row r="227" spans="4:43">
      <c r="D227" s="230"/>
      <c r="G227" s="230"/>
      <c r="H227" s="230"/>
      <c r="I227" s="230"/>
      <c r="J227" s="230"/>
      <c r="O227" s="230"/>
      <c r="R227" s="230"/>
      <c r="S227" s="230"/>
      <c r="T227" s="230"/>
      <c r="U227" s="230"/>
      <c r="Z227" s="230"/>
      <c r="AC227" s="230"/>
      <c r="AD227" s="230"/>
      <c r="AE227" s="230"/>
      <c r="AF227" s="230"/>
      <c r="AK227" s="230"/>
      <c r="AN227" s="230"/>
      <c r="AO227" s="230"/>
      <c r="AP227" s="230"/>
      <c r="AQ227" s="230"/>
    </row>
    <row r="228" spans="4:43">
      <c r="D228" s="230"/>
      <c r="G228" s="230"/>
      <c r="H228" s="230"/>
      <c r="I228" s="230"/>
      <c r="J228" s="230"/>
      <c r="O228" s="230"/>
      <c r="R228" s="230"/>
      <c r="S228" s="230"/>
      <c r="T228" s="230"/>
      <c r="U228" s="230"/>
      <c r="Z228" s="230"/>
      <c r="AC228" s="230"/>
      <c r="AD228" s="230"/>
      <c r="AE228" s="230"/>
      <c r="AF228" s="230"/>
      <c r="AK228" s="230"/>
      <c r="AN228" s="230"/>
      <c r="AO228" s="230"/>
      <c r="AP228" s="230"/>
      <c r="AQ228" s="230"/>
    </row>
    <row r="229" spans="4:43">
      <c r="D229" s="230"/>
      <c r="G229" s="230"/>
      <c r="H229" s="230"/>
      <c r="I229" s="230"/>
      <c r="J229" s="230"/>
      <c r="O229" s="230"/>
      <c r="R229" s="230"/>
      <c r="S229" s="230"/>
      <c r="T229" s="230"/>
      <c r="U229" s="230"/>
      <c r="Z229" s="230"/>
      <c r="AC229" s="230"/>
      <c r="AD229" s="230"/>
      <c r="AE229" s="230"/>
      <c r="AF229" s="230"/>
      <c r="AK229" s="230"/>
      <c r="AN229" s="230"/>
      <c r="AO229" s="230"/>
      <c r="AP229" s="230"/>
      <c r="AQ229" s="230"/>
    </row>
    <row r="230" spans="4:43">
      <c r="D230" s="230"/>
      <c r="G230" s="230"/>
      <c r="H230" s="230"/>
      <c r="I230" s="230"/>
      <c r="J230" s="230"/>
      <c r="O230" s="230"/>
      <c r="R230" s="230"/>
      <c r="S230" s="230"/>
      <c r="T230" s="230"/>
      <c r="U230" s="230"/>
      <c r="Z230" s="230"/>
      <c r="AC230" s="230"/>
      <c r="AD230" s="230"/>
      <c r="AE230" s="230"/>
      <c r="AF230" s="230"/>
      <c r="AK230" s="230"/>
      <c r="AN230" s="230"/>
      <c r="AO230" s="230"/>
      <c r="AP230" s="230"/>
      <c r="AQ230" s="230"/>
    </row>
    <row r="231" spans="4:43">
      <c r="D231" s="230"/>
      <c r="G231" s="230"/>
      <c r="H231" s="230"/>
      <c r="I231" s="230"/>
      <c r="J231" s="230"/>
      <c r="O231" s="230"/>
      <c r="R231" s="230"/>
      <c r="S231" s="230"/>
      <c r="T231" s="230"/>
      <c r="U231" s="230"/>
      <c r="Z231" s="230"/>
      <c r="AC231" s="230"/>
      <c r="AD231" s="230"/>
      <c r="AE231" s="230"/>
      <c r="AF231" s="230"/>
      <c r="AK231" s="230"/>
      <c r="AN231" s="230"/>
      <c r="AO231" s="230"/>
      <c r="AP231" s="230"/>
      <c r="AQ231" s="230"/>
    </row>
    <row r="232" spans="4:43">
      <c r="D232" s="230"/>
      <c r="G232" s="230"/>
      <c r="H232" s="230"/>
      <c r="I232" s="230"/>
      <c r="J232" s="230"/>
      <c r="O232" s="230"/>
      <c r="R232" s="230"/>
      <c r="S232" s="230"/>
      <c r="T232" s="230"/>
      <c r="U232" s="230"/>
      <c r="Z232" s="230"/>
      <c r="AC232" s="230"/>
      <c r="AD232" s="230"/>
      <c r="AE232" s="230"/>
      <c r="AF232" s="230"/>
      <c r="AK232" s="230"/>
      <c r="AN232" s="230"/>
      <c r="AO232" s="230"/>
      <c r="AP232" s="230"/>
      <c r="AQ232" s="230"/>
    </row>
    <row r="233" spans="4:43">
      <c r="D233" s="230"/>
      <c r="G233" s="230"/>
      <c r="H233" s="230"/>
      <c r="I233" s="230"/>
      <c r="J233" s="230"/>
      <c r="O233" s="230"/>
      <c r="R233" s="230"/>
      <c r="S233" s="230"/>
      <c r="T233" s="230"/>
      <c r="U233" s="230"/>
      <c r="Z233" s="230"/>
      <c r="AC233" s="230"/>
      <c r="AD233" s="230"/>
      <c r="AE233" s="230"/>
      <c r="AF233" s="230"/>
      <c r="AK233" s="230"/>
      <c r="AN233" s="230"/>
      <c r="AO233" s="230"/>
      <c r="AP233" s="230"/>
      <c r="AQ233" s="230"/>
    </row>
    <row r="234" spans="4:43">
      <c r="D234" s="230"/>
      <c r="G234" s="230"/>
      <c r="H234" s="230"/>
      <c r="I234" s="230"/>
      <c r="J234" s="230"/>
      <c r="O234" s="230"/>
      <c r="R234" s="230"/>
      <c r="S234" s="230"/>
      <c r="T234" s="230"/>
      <c r="U234" s="230"/>
      <c r="Z234" s="230"/>
      <c r="AC234" s="230"/>
      <c r="AD234" s="230"/>
      <c r="AE234" s="230"/>
      <c r="AF234" s="230"/>
      <c r="AK234" s="230"/>
      <c r="AN234" s="230"/>
      <c r="AO234" s="230"/>
      <c r="AP234" s="230"/>
      <c r="AQ234" s="230"/>
    </row>
    <row r="235" spans="4:43">
      <c r="D235" s="230"/>
      <c r="G235" s="230"/>
      <c r="H235" s="230"/>
      <c r="I235" s="230"/>
      <c r="J235" s="230"/>
      <c r="O235" s="230"/>
      <c r="R235" s="230"/>
      <c r="S235" s="230"/>
      <c r="T235" s="230"/>
      <c r="U235" s="230"/>
      <c r="Z235" s="230"/>
      <c r="AC235" s="230"/>
      <c r="AD235" s="230"/>
      <c r="AE235" s="230"/>
      <c r="AF235" s="230"/>
      <c r="AK235" s="230"/>
      <c r="AN235" s="230"/>
      <c r="AO235" s="230"/>
      <c r="AP235" s="230"/>
      <c r="AQ235" s="230"/>
    </row>
    <row r="236" spans="4:43">
      <c r="D236" s="230"/>
      <c r="G236" s="230"/>
      <c r="H236" s="230"/>
      <c r="I236" s="230"/>
      <c r="J236" s="230"/>
      <c r="O236" s="230"/>
      <c r="R236" s="230"/>
      <c r="S236" s="230"/>
      <c r="T236" s="230"/>
      <c r="U236" s="230"/>
      <c r="Z236" s="230"/>
      <c r="AC236" s="230"/>
      <c r="AD236" s="230"/>
      <c r="AE236" s="230"/>
      <c r="AF236" s="230"/>
      <c r="AK236" s="230"/>
      <c r="AN236" s="230"/>
      <c r="AO236" s="230"/>
      <c r="AP236" s="230"/>
      <c r="AQ236" s="230"/>
    </row>
    <row r="237" spans="4:43">
      <c r="D237" s="230"/>
      <c r="G237" s="230"/>
      <c r="H237" s="230"/>
      <c r="I237" s="230"/>
      <c r="J237" s="230"/>
      <c r="O237" s="230"/>
      <c r="R237" s="230"/>
      <c r="S237" s="230"/>
      <c r="T237" s="230"/>
      <c r="U237" s="230"/>
      <c r="Z237" s="230"/>
      <c r="AC237" s="230"/>
      <c r="AD237" s="230"/>
      <c r="AE237" s="230"/>
      <c r="AF237" s="230"/>
      <c r="AK237" s="230"/>
      <c r="AN237" s="230"/>
      <c r="AO237" s="230"/>
      <c r="AP237" s="230"/>
      <c r="AQ237" s="230"/>
    </row>
    <row r="238" spans="4:43">
      <c r="D238" s="230"/>
      <c r="G238" s="230"/>
      <c r="H238" s="230"/>
      <c r="I238" s="230"/>
      <c r="J238" s="230"/>
      <c r="O238" s="230"/>
      <c r="R238" s="230"/>
      <c r="S238" s="230"/>
      <c r="T238" s="230"/>
      <c r="U238" s="230"/>
      <c r="Z238" s="230"/>
      <c r="AC238" s="230"/>
      <c r="AD238" s="230"/>
      <c r="AE238" s="230"/>
      <c r="AF238" s="230"/>
      <c r="AK238" s="230"/>
      <c r="AN238" s="230"/>
      <c r="AO238" s="230"/>
      <c r="AP238" s="230"/>
      <c r="AQ238" s="230"/>
    </row>
    <row r="239" spans="4:43">
      <c r="D239" s="230"/>
      <c r="G239" s="230"/>
      <c r="H239" s="230"/>
      <c r="I239" s="230"/>
      <c r="J239" s="230"/>
      <c r="O239" s="230"/>
      <c r="R239" s="230"/>
      <c r="S239" s="230"/>
      <c r="T239" s="230"/>
      <c r="U239" s="230"/>
      <c r="Z239" s="230"/>
      <c r="AC239" s="230"/>
      <c r="AD239" s="230"/>
      <c r="AE239" s="230"/>
      <c r="AF239" s="230"/>
      <c r="AK239" s="230"/>
      <c r="AN239" s="230"/>
      <c r="AO239" s="230"/>
      <c r="AP239" s="230"/>
      <c r="AQ239" s="230"/>
    </row>
    <row r="240" spans="4:43">
      <c r="D240" s="230"/>
      <c r="G240" s="230"/>
      <c r="H240" s="230"/>
      <c r="I240" s="230"/>
      <c r="J240" s="230"/>
      <c r="O240" s="230"/>
      <c r="R240" s="230"/>
      <c r="S240" s="230"/>
      <c r="T240" s="230"/>
      <c r="U240" s="230"/>
      <c r="Z240" s="230"/>
      <c r="AC240" s="230"/>
      <c r="AD240" s="230"/>
      <c r="AE240" s="230"/>
      <c r="AF240" s="230"/>
      <c r="AK240" s="230"/>
      <c r="AN240" s="230"/>
      <c r="AO240" s="230"/>
      <c r="AP240" s="230"/>
      <c r="AQ240" s="230"/>
    </row>
    <row r="241" spans="4:43">
      <c r="D241" s="230"/>
      <c r="G241" s="230"/>
      <c r="H241" s="230"/>
      <c r="I241" s="230"/>
      <c r="J241" s="230"/>
      <c r="O241" s="230"/>
      <c r="R241" s="230"/>
      <c r="S241" s="230"/>
      <c r="T241" s="230"/>
      <c r="U241" s="230"/>
      <c r="Z241" s="230"/>
      <c r="AC241" s="230"/>
      <c r="AD241" s="230"/>
      <c r="AE241" s="230"/>
      <c r="AF241" s="230"/>
      <c r="AK241" s="230"/>
      <c r="AN241" s="230"/>
      <c r="AO241" s="230"/>
      <c r="AP241" s="230"/>
      <c r="AQ241" s="230"/>
    </row>
    <row r="242" spans="4:43">
      <c r="D242" s="230"/>
      <c r="G242" s="230"/>
      <c r="H242" s="230"/>
      <c r="I242" s="230"/>
      <c r="J242" s="230"/>
      <c r="O242" s="230"/>
      <c r="R242" s="230"/>
      <c r="S242" s="230"/>
      <c r="T242" s="230"/>
      <c r="U242" s="230"/>
      <c r="Z242" s="230"/>
      <c r="AC242" s="230"/>
      <c r="AD242" s="230"/>
      <c r="AE242" s="230"/>
      <c r="AF242" s="230"/>
      <c r="AK242" s="230"/>
      <c r="AN242" s="230"/>
      <c r="AO242" s="230"/>
      <c r="AP242" s="230"/>
      <c r="AQ242" s="230"/>
    </row>
    <row r="243" spans="4:43">
      <c r="D243" s="230"/>
      <c r="G243" s="230"/>
      <c r="H243" s="230"/>
      <c r="I243" s="230"/>
      <c r="J243" s="230"/>
      <c r="O243" s="230"/>
      <c r="R243" s="230"/>
      <c r="S243" s="230"/>
      <c r="T243" s="230"/>
      <c r="U243" s="230"/>
      <c r="Z243" s="230"/>
      <c r="AC243" s="230"/>
      <c r="AD243" s="230"/>
      <c r="AE243" s="230"/>
      <c r="AF243" s="230"/>
      <c r="AK243" s="230"/>
      <c r="AN243" s="230"/>
      <c r="AO243" s="230"/>
      <c r="AP243" s="230"/>
      <c r="AQ243" s="230"/>
    </row>
    <row r="244" spans="4:43">
      <c r="D244" s="230"/>
      <c r="G244" s="230"/>
      <c r="H244" s="230"/>
      <c r="I244" s="230"/>
      <c r="J244" s="230"/>
      <c r="O244" s="230"/>
      <c r="R244" s="230"/>
      <c r="S244" s="230"/>
      <c r="T244" s="230"/>
      <c r="U244" s="230"/>
      <c r="Z244" s="230"/>
      <c r="AC244" s="230"/>
      <c r="AD244" s="230"/>
      <c r="AE244" s="230"/>
      <c r="AF244" s="230"/>
      <c r="AK244" s="230"/>
      <c r="AN244" s="230"/>
      <c r="AO244" s="230"/>
      <c r="AP244" s="230"/>
      <c r="AQ244" s="230"/>
    </row>
    <row r="245" spans="4:43">
      <c r="D245" s="230"/>
      <c r="G245" s="230"/>
      <c r="H245" s="230"/>
      <c r="I245" s="230"/>
      <c r="J245" s="230"/>
      <c r="O245" s="230"/>
      <c r="R245" s="230"/>
      <c r="S245" s="230"/>
      <c r="T245" s="230"/>
      <c r="U245" s="230"/>
      <c r="Z245" s="230"/>
      <c r="AC245" s="230"/>
      <c r="AD245" s="230"/>
      <c r="AE245" s="230"/>
      <c r="AF245" s="230"/>
      <c r="AK245" s="230"/>
      <c r="AN245" s="230"/>
      <c r="AO245" s="230"/>
      <c r="AP245" s="230"/>
      <c r="AQ245" s="230"/>
    </row>
    <row r="246" spans="4:43">
      <c r="D246" s="230"/>
      <c r="G246" s="230"/>
      <c r="H246" s="230"/>
      <c r="I246" s="230"/>
      <c r="J246" s="230"/>
      <c r="O246" s="230"/>
      <c r="R246" s="230"/>
      <c r="S246" s="230"/>
      <c r="T246" s="230"/>
      <c r="U246" s="230"/>
      <c r="Z246" s="230"/>
      <c r="AC246" s="230"/>
      <c r="AD246" s="230"/>
      <c r="AE246" s="230"/>
      <c r="AF246" s="230"/>
      <c r="AK246" s="230"/>
      <c r="AN246" s="230"/>
      <c r="AO246" s="230"/>
      <c r="AP246" s="230"/>
      <c r="AQ246" s="230"/>
    </row>
    <row r="247" spans="4:43">
      <c r="D247" s="230"/>
      <c r="G247" s="230"/>
      <c r="H247" s="230"/>
      <c r="I247" s="230"/>
      <c r="J247" s="230"/>
      <c r="O247" s="230"/>
      <c r="R247" s="230"/>
      <c r="S247" s="230"/>
      <c r="T247" s="230"/>
      <c r="U247" s="230"/>
      <c r="Z247" s="230"/>
      <c r="AC247" s="230"/>
      <c r="AD247" s="230"/>
      <c r="AE247" s="230"/>
      <c r="AF247" s="230"/>
      <c r="AK247" s="230"/>
      <c r="AN247" s="230"/>
      <c r="AO247" s="230"/>
      <c r="AP247" s="230"/>
      <c r="AQ247" s="230"/>
    </row>
    <row r="248" spans="4:43">
      <c r="D248" s="230"/>
      <c r="G248" s="230"/>
      <c r="H248" s="230"/>
      <c r="I248" s="230"/>
      <c r="J248" s="230"/>
      <c r="O248" s="230"/>
      <c r="R248" s="230"/>
      <c r="S248" s="230"/>
      <c r="T248" s="230"/>
      <c r="U248" s="230"/>
      <c r="Z248" s="230"/>
      <c r="AC248" s="230"/>
      <c r="AD248" s="230"/>
      <c r="AE248" s="230"/>
      <c r="AF248" s="230"/>
      <c r="AK248" s="230"/>
      <c r="AN248" s="230"/>
      <c r="AO248" s="230"/>
      <c r="AP248" s="230"/>
      <c r="AQ248" s="230"/>
    </row>
    <row r="249" spans="4:43">
      <c r="D249" s="230"/>
      <c r="G249" s="230"/>
      <c r="H249" s="230"/>
      <c r="I249" s="230"/>
      <c r="J249" s="230"/>
      <c r="O249" s="230"/>
      <c r="R249" s="230"/>
      <c r="S249" s="230"/>
      <c r="T249" s="230"/>
      <c r="U249" s="230"/>
      <c r="Z249" s="230"/>
      <c r="AC249" s="230"/>
      <c r="AD249" s="230"/>
      <c r="AE249" s="230"/>
      <c r="AF249" s="230"/>
      <c r="AK249" s="230"/>
      <c r="AN249" s="230"/>
      <c r="AO249" s="230"/>
      <c r="AP249" s="230"/>
      <c r="AQ249" s="230"/>
    </row>
    <row r="250" spans="4:43">
      <c r="D250" s="230"/>
      <c r="G250" s="230"/>
      <c r="H250" s="230"/>
      <c r="I250" s="230"/>
      <c r="J250" s="230"/>
      <c r="O250" s="230"/>
      <c r="R250" s="230"/>
      <c r="S250" s="230"/>
      <c r="T250" s="230"/>
      <c r="U250" s="230"/>
      <c r="Z250" s="230"/>
      <c r="AC250" s="230"/>
      <c r="AD250" s="230"/>
      <c r="AE250" s="230"/>
      <c r="AF250" s="230"/>
      <c r="AK250" s="230"/>
      <c r="AN250" s="230"/>
      <c r="AO250" s="230"/>
      <c r="AP250" s="230"/>
      <c r="AQ250" s="230"/>
    </row>
    <row r="251" spans="4:43">
      <c r="D251" s="230"/>
      <c r="G251" s="230"/>
      <c r="H251" s="230"/>
      <c r="I251" s="230"/>
      <c r="J251" s="230"/>
      <c r="O251" s="230"/>
      <c r="R251" s="230"/>
      <c r="S251" s="230"/>
      <c r="T251" s="230"/>
      <c r="U251" s="230"/>
      <c r="Z251" s="230"/>
      <c r="AC251" s="230"/>
      <c r="AD251" s="230"/>
      <c r="AE251" s="230"/>
      <c r="AF251" s="230"/>
      <c r="AK251" s="230"/>
      <c r="AN251" s="230"/>
      <c r="AO251" s="230"/>
      <c r="AP251" s="230"/>
      <c r="AQ251" s="230"/>
    </row>
    <row r="252" spans="4:43">
      <c r="D252" s="230"/>
      <c r="G252" s="230"/>
      <c r="H252" s="230"/>
      <c r="I252" s="230"/>
      <c r="J252" s="230"/>
      <c r="O252" s="230"/>
      <c r="R252" s="230"/>
      <c r="S252" s="230"/>
      <c r="T252" s="230"/>
      <c r="U252" s="230"/>
      <c r="Z252" s="230"/>
      <c r="AC252" s="230"/>
      <c r="AD252" s="230"/>
      <c r="AE252" s="230"/>
      <c r="AF252" s="230"/>
      <c r="AK252" s="230"/>
      <c r="AN252" s="230"/>
      <c r="AO252" s="230"/>
      <c r="AP252" s="230"/>
      <c r="AQ252" s="230"/>
    </row>
    <row r="253" spans="4:43">
      <c r="D253" s="230"/>
      <c r="G253" s="230"/>
      <c r="H253" s="230"/>
      <c r="I253" s="230"/>
      <c r="J253" s="230"/>
      <c r="O253" s="230"/>
      <c r="R253" s="230"/>
      <c r="S253" s="230"/>
      <c r="T253" s="230"/>
      <c r="U253" s="230"/>
      <c r="Z253" s="230"/>
      <c r="AC253" s="230"/>
      <c r="AD253" s="230"/>
      <c r="AE253" s="230"/>
      <c r="AF253" s="230"/>
      <c r="AK253" s="230"/>
      <c r="AN253" s="230"/>
      <c r="AO253" s="230"/>
      <c r="AP253" s="230"/>
      <c r="AQ253" s="230"/>
    </row>
    <row r="254" spans="4:43">
      <c r="D254" s="230"/>
      <c r="G254" s="230"/>
      <c r="H254" s="230"/>
      <c r="I254" s="230"/>
      <c r="J254" s="230"/>
      <c r="O254" s="230"/>
      <c r="R254" s="230"/>
      <c r="S254" s="230"/>
      <c r="T254" s="230"/>
      <c r="U254" s="230"/>
      <c r="Z254" s="230"/>
      <c r="AC254" s="230"/>
      <c r="AD254" s="230"/>
      <c r="AE254" s="230"/>
      <c r="AF254" s="230"/>
      <c r="AK254" s="230"/>
      <c r="AN254" s="230"/>
      <c r="AO254" s="230"/>
      <c r="AP254" s="230"/>
      <c r="AQ254" s="230"/>
    </row>
    <row r="255" spans="4:43">
      <c r="D255" s="230"/>
      <c r="G255" s="230"/>
      <c r="H255" s="230"/>
      <c r="I255" s="230"/>
      <c r="J255" s="230"/>
      <c r="O255" s="230"/>
      <c r="R255" s="230"/>
      <c r="S255" s="230"/>
      <c r="T255" s="230"/>
      <c r="U255" s="230"/>
      <c r="Z255" s="230"/>
      <c r="AC255" s="230"/>
      <c r="AD255" s="230"/>
      <c r="AE255" s="230"/>
      <c r="AF255" s="230"/>
      <c r="AK255" s="230"/>
      <c r="AN255" s="230"/>
      <c r="AO255" s="230"/>
      <c r="AP255" s="230"/>
      <c r="AQ255" s="230"/>
    </row>
    <row r="256" spans="4:43">
      <c r="D256" s="230"/>
      <c r="G256" s="230"/>
      <c r="H256" s="230"/>
      <c r="I256" s="230"/>
      <c r="J256" s="230"/>
      <c r="O256" s="230"/>
      <c r="R256" s="230"/>
      <c r="S256" s="230"/>
      <c r="T256" s="230"/>
      <c r="U256" s="230"/>
      <c r="Z256" s="230"/>
      <c r="AC256" s="230"/>
      <c r="AD256" s="230"/>
      <c r="AE256" s="230"/>
      <c r="AF256" s="230"/>
      <c r="AK256" s="230"/>
      <c r="AN256" s="230"/>
      <c r="AO256" s="230"/>
      <c r="AP256" s="230"/>
      <c r="AQ256" s="230"/>
    </row>
    <row r="257" spans="4:43">
      <c r="D257" s="230"/>
      <c r="G257" s="230"/>
      <c r="H257" s="230"/>
      <c r="I257" s="230"/>
      <c r="J257" s="230"/>
      <c r="O257" s="230"/>
      <c r="R257" s="230"/>
      <c r="S257" s="230"/>
      <c r="T257" s="230"/>
      <c r="U257" s="230"/>
      <c r="Z257" s="230"/>
      <c r="AC257" s="230"/>
      <c r="AD257" s="230"/>
      <c r="AE257" s="230"/>
      <c r="AF257" s="230"/>
      <c r="AK257" s="230"/>
      <c r="AN257" s="230"/>
      <c r="AO257" s="230"/>
      <c r="AP257" s="230"/>
      <c r="AQ257" s="230"/>
    </row>
    <row r="258" spans="4:43">
      <c r="D258" s="230"/>
      <c r="G258" s="230"/>
      <c r="H258" s="230"/>
      <c r="I258" s="230"/>
      <c r="J258" s="230"/>
      <c r="O258" s="230"/>
      <c r="R258" s="230"/>
      <c r="S258" s="230"/>
      <c r="T258" s="230"/>
      <c r="U258" s="230"/>
      <c r="Z258" s="230"/>
      <c r="AC258" s="230"/>
      <c r="AD258" s="230"/>
      <c r="AE258" s="230"/>
      <c r="AF258" s="230"/>
      <c r="AK258" s="230"/>
      <c r="AN258" s="230"/>
      <c r="AO258" s="230"/>
      <c r="AP258" s="230"/>
      <c r="AQ258" s="230"/>
    </row>
    <row r="259" spans="4:43">
      <c r="D259" s="230"/>
      <c r="G259" s="230"/>
      <c r="H259" s="230"/>
      <c r="I259" s="230"/>
      <c r="J259" s="230"/>
      <c r="O259" s="230"/>
      <c r="R259" s="230"/>
      <c r="S259" s="230"/>
      <c r="T259" s="230"/>
      <c r="U259" s="230"/>
      <c r="Z259" s="230"/>
      <c r="AC259" s="230"/>
      <c r="AD259" s="230"/>
      <c r="AE259" s="230"/>
      <c r="AF259" s="230"/>
      <c r="AK259" s="230"/>
      <c r="AN259" s="230"/>
      <c r="AO259" s="230"/>
      <c r="AP259" s="230"/>
      <c r="AQ259" s="230"/>
    </row>
    <row r="260" spans="4:43">
      <c r="D260" s="230"/>
      <c r="G260" s="230"/>
      <c r="H260" s="230"/>
      <c r="I260" s="230"/>
      <c r="J260" s="230"/>
      <c r="O260" s="230"/>
      <c r="R260" s="230"/>
      <c r="S260" s="230"/>
      <c r="T260" s="230"/>
      <c r="U260" s="230"/>
      <c r="Z260" s="230"/>
      <c r="AC260" s="230"/>
      <c r="AD260" s="230"/>
      <c r="AE260" s="230"/>
      <c r="AF260" s="230"/>
      <c r="AK260" s="230"/>
      <c r="AN260" s="230"/>
      <c r="AO260" s="230"/>
      <c r="AP260" s="230"/>
      <c r="AQ260" s="230"/>
    </row>
    <row r="261" spans="4:43">
      <c r="D261" s="230"/>
      <c r="G261" s="230"/>
      <c r="H261" s="230"/>
      <c r="I261" s="230"/>
      <c r="J261" s="230"/>
      <c r="O261" s="230"/>
      <c r="R261" s="230"/>
      <c r="S261" s="230"/>
      <c r="T261" s="230"/>
      <c r="U261" s="230"/>
      <c r="Z261" s="230"/>
      <c r="AC261" s="230"/>
      <c r="AD261" s="230"/>
      <c r="AE261" s="230"/>
      <c r="AF261" s="230"/>
      <c r="AK261" s="230"/>
      <c r="AN261" s="230"/>
      <c r="AO261" s="230"/>
      <c r="AP261" s="230"/>
      <c r="AQ261" s="230"/>
    </row>
    <row r="262" spans="4:43">
      <c r="D262" s="230"/>
      <c r="G262" s="230"/>
      <c r="H262" s="230"/>
      <c r="I262" s="230"/>
      <c r="J262" s="230"/>
      <c r="O262" s="230"/>
      <c r="R262" s="230"/>
      <c r="S262" s="230"/>
      <c r="T262" s="230"/>
      <c r="U262" s="230"/>
      <c r="Z262" s="230"/>
      <c r="AC262" s="230"/>
      <c r="AD262" s="230"/>
      <c r="AE262" s="230"/>
      <c r="AF262" s="230"/>
      <c r="AK262" s="230"/>
      <c r="AN262" s="230"/>
      <c r="AO262" s="230"/>
      <c r="AP262" s="230"/>
      <c r="AQ262" s="230"/>
    </row>
    <row r="263" spans="4:43">
      <c r="D263" s="230"/>
      <c r="G263" s="230"/>
      <c r="H263" s="230"/>
      <c r="I263" s="230"/>
      <c r="J263" s="230"/>
      <c r="O263" s="230"/>
      <c r="R263" s="230"/>
      <c r="S263" s="230"/>
      <c r="T263" s="230"/>
      <c r="U263" s="230"/>
      <c r="Z263" s="230"/>
      <c r="AC263" s="230"/>
      <c r="AD263" s="230"/>
      <c r="AE263" s="230"/>
      <c r="AF263" s="230"/>
      <c r="AK263" s="230"/>
      <c r="AN263" s="230"/>
      <c r="AO263" s="230"/>
      <c r="AP263" s="230"/>
      <c r="AQ263" s="230"/>
    </row>
    <row r="264" spans="4:43">
      <c r="D264" s="230"/>
      <c r="G264" s="230"/>
      <c r="H264" s="230"/>
      <c r="I264" s="230"/>
      <c r="J264" s="230"/>
      <c r="O264" s="230"/>
      <c r="R264" s="230"/>
      <c r="S264" s="230"/>
      <c r="T264" s="230"/>
      <c r="U264" s="230"/>
      <c r="Z264" s="230"/>
      <c r="AC264" s="230"/>
      <c r="AD264" s="230"/>
      <c r="AE264" s="230"/>
      <c r="AF264" s="230"/>
      <c r="AK264" s="230"/>
      <c r="AN264" s="230"/>
      <c r="AO264" s="230"/>
      <c r="AP264" s="230"/>
      <c r="AQ264" s="230"/>
    </row>
    <row r="265" spans="4:43">
      <c r="D265" s="230"/>
      <c r="G265" s="230"/>
      <c r="H265" s="230"/>
      <c r="I265" s="230"/>
      <c r="J265" s="230"/>
      <c r="O265" s="230"/>
      <c r="R265" s="230"/>
      <c r="S265" s="230"/>
      <c r="T265" s="230"/>
      <c r="U265" s="230"/>
      <c r="Z265" s="230"/>
      <c r="AC265" s="230"/>
      <c r="AD265" s="230"/>
      <c r="AE265" s="230"/>
      <c r="AF265" s="230"/>
      <c r="AK265" s="230"/>
      <c r="AN265" s="230"/>
      <c r="AO265" s="230"/>
      <c r="AP265" s="230"/>
      <c r="AQ265" s="230"/>
    </row>
    <row r="266" spans="4:43">
      <c r="D266" s="230"/>
      <c r="G266" s="230"/>
      <c r="H266" s="230"/>
      <c r="I266" s="230"/>
      <c r="J266" s="230"/>
      <c r="O266" s="230"/>
      <c r="R266" s="230"/>
      <c r="S266" s="230"/>
      <c r="T266" s="230"/>
      <c r="U266" s="230"/>
      <c r="Z266" s="230"/>
      <c r="AC266" s="230"/>
      <c r="AD266" s="230"/>
      <c r="AE266" s="230"/>
      <c r="AF266" s="230"/>
      <c r="AK266" s="230"/>
      <c r="AN266" s="230"/>
      <c r="AO266" s="230"/>
      <c r="AP266" s="230"/>
      <c r="AQ266" s="230"/>
    </row>
    <row r="267" spans="4:43">
      <c r="D267" s="230"/>
      <c r="G267" s="230"/>
      <c r="H267" s="230"/>
      <c r="I267" s="230"/>
      <c r="J267" s="230"/>
      <c r="O267" s="230"/>
      <c r="R267" s="230"/>
      <c r="S267" s="230"/>
      <c r="T267" s="230"/>
      <c r="U267" s="230"/>
      <c r="Z267" s="230"/>
      <c r="AC267" s="230"/>
      <c r="AD267" s="230"/>
      <c r="AE267" s="230"/>
      <c r="AF267" s="230"/>
      <c r="AK267" s="230"/>
      <c r="AN267" s="230"/>
      <c r="AO267" s="230"/>
      <c r="AP267" s="230"/>
      <c r="AQ267" s="230"/>
    </row>
    <row r="268" spans="4:43">
      <c r="D268" s="230"/>
      <c r="G268" s="230"/>
      <c r="H268" s="230"/>
      <c r="I268" s="230"/>
      <c r="J268" s="230"/>
      <c r="O268" s="230"/>
      <c r="R268" s="230"/>
      <c r="S268" s="230"/>
      <c r="T268" s="230"/>
      <c r="U268" s="230"/>
      <c r="Z268" s="230"/>
      <c r="AC268" s="230"/>
      <c r="AD268" s="230"/>
      <c r="AE268" s="230"/>
      <c r="AF268" s="230"/>
      <c r="AK268" s="230"/>
      <c r="AN268" s="230"/>
      <c r="AO268" s="230"/>
      <c r="AP268" s="230"/>
      <c r="AQ268" s="230"/>
    </row>
    <row r="269" spans="4:43">
      <c r="D269" s="230"/>
      <c r="G269" s="230"/>
      <c r="H269" s="230"/>
      <c r="I269" s="230"/>
      <c r="J269" s="230"/>
      <c r="O269" s="230"/>
      <c r="R269" s="230"/>
      <c r="S269" s="230"/>
      <c r="T269" s="230"/>
      <c r="U269" s="230"/>
      <c r="Z269" s="230"/>
      <c r="AC269" s="230"/>
      <c r="AD269" s="230"/>
      <c r="AE269" s="230"/>
      <c r="AF269" s="230"/>
      <c r="AK269" s="230"/>
      <c r="AN269" s="230"/>
      <c r="AO269" s="230"/>
      <c r="AP269" s="230"/>
      <c r="AQ269" s="230"/>
    </row>
    <row r="270" spans="4:43">
      <c r="D270" s="230"/>
      <c r="G270" s="230"/>
      <c r="H270" s="230"/>
      <c r="I270" s="230"/>
      <c r="J270" s="230"/>
      <c r="O270" s="230"/>
      <c r="R270" s="230"/>
      <c r="S270" s="230"/>
      <c r="T270" s="230"/>
      <c r="U270" s="230"/>
      <c r="Z270" s="230"/>
      <c r="AC270" s="230"/>
      <c r="AD270" s="230"/>
      <c r="AE270" s="230"/>
      <c r="AF270" s="230"/>
      <c r="AK270" s="230"/>
      <c r="AN270" s="230"/>
      <c r="AO270" s="230"/>
      <c r="AP270" s="230"/>
      <c r="AQ270" s="230"/>
    </row>
    <row r="271" spans="4:43">
      <c r="D271" s="230"/>
      <c r="G271" s="230"/>
      <c r="H271" s="230"/>
      <c r="I271" s="230"/>
      <c r="J271" s="230"/>
      <c r="O271" s="230"/>
      <c r="R271" s="230"/>
      <c r="S271" s="230"/>
      <c r="T271" s="230"/>
      <c r="U271" s="230"/>
      <c r="Z271" s="230"/>
      <c r="AC271" s="230"/>
      <c r="AD271" s="230"/>
      <c r="AE271" s="230"/>
      <c r="AF271" s="230"/>
      <c r="AK271" s="230"/>
      <c r="AN271" s="230"/>
      <c r="AO271" s="230"/>
      <c r="AP271" s="230"/>
      <c r="AQ271" s="230"/>
    </row>
    <row r="272" spans="4:43">
      <c r="D272" s="230"/>
      <c r="G272" s="230"/>
      <c r="H272" s="230"/>
      <c r="I272" s="230"/>
      <c r="J272" s="230"/>
      <c r="O272" s="230"/>
      <c r="R272" s="230"/>
      <c r="S272" s="230"/>
      <c r="T272" s="230"/>
      <c r="U272" s="230"/>
      <c r="Z272" s="230"/>
      <c r="AC272" s="230"/>
      <c r="AD272" s="230"/>
      <c r="AE272" s="230"/>
      <c r="AF272" s="230"/>
      <c r="AK272" s="230"/>
      <c r="AN272" s="230"/>
      <c r="AO272" s="230"/>
      <c r="AP272" s="230"/>
      <c r="AQ272" s="230"/>
    </row>
    <row r="273" spans="4:43">
      <c r="D273" s="230"/>
      <c r="G273" s="230"/>
      <c r="H273" s="230"/>
      <c r="I273" s="230"/>
      <c r="J273" s="230"/>
      <c r="O273" s="230"/>
      <c r="R273" s="230"/>
      <c r="S273" s="230"/>
      <c r="T273" s="230"/>
      <c r="U273" s="230"/>
      <c r="Z273" s="230"/>
      <c r="AC273" s="230"/>
      <c r="AD273" s="230"/>
      <c r="AE273" s="230"/>
      <c r="AF273" s="230"/>
      <c r="AK273" s="230"/>
      <c r="AN273" s="230"/>
      <c r="AO273" s="230"/>
      <c r="AP273" s="230"/>
      <c r="AQ273" s="230"/>
    </row>
    <row r="274" spans="4:43">
      <c r="D274" s="230"/>
      <c r="G274" s="230"/>
      <c r="H274" s="230"/>
      <c r="I274" s="230"/>
      <c r="J274" s="230"/>
      <c r="O274" s="230"/>
      <c r="R274" s="230"/>
      <c r="S274" s="230"/>
      <c r="T274" s="230"/>
      <c r="U274" s="230"/>
      <c r="Z274" s="230"/>
      <c r="AC274" s="230"/>
      <c r="AD274" s="230"/>
      <c r="AE274" s="230"/>
      <c r="AF274" s="230"/>
      <c r="AK274" s="230"/>
      <c r="AN274" s="230"/>
      <c r="AO274" s="230"/>
      <c r="AP274" s="230"/>
      <c r="AQ274" s="230"/>
    </row>
    <row r="275" spans="4:43">
      <c r="D275" s="230"/>
      <c r="G275" s="230"/>
      <c r="H275" s="230"/>
      <c r="I275" s="230"/>
      <c r="J275" s="230"/>
      <c r="O275" s="230"/>
      <c r="R275" s="230"/>
      <c r="S275" s="230"/>
      <c r="T275" s="230"/>
      <c r="U275" s="230"/>
      <c r="Z275" s="230"/>
      <c r="AC275" s="230"/>
      <c r="AD275" s="230"/>
      <c r="AE275" s="230"/>
      <c r="AF275" s="230"/>
      <c r="AK275" s="230"/>
      <c r="AN275" s="230"/>
      <c r="AO275" s="230"/>
      <c r="AP275" s="230"/>
      <c r="AQ275" s="230"/>
    </row>
    <row r="276" spans="4:43">
      <c r="D276" s="230"/>
      <c r="G276" s="230"/>
      <c r="H276" s="230"/>
      <c r="I276" s="230"/>
      <c r="J276" s="230"/>
      <c r="O276" s="230"/>
      <c r="R276" s="230"/>
      <c r="S276" s="230"/>
      <c r="T276" s="230"/>
      <c r="U276" s="230"/>
      <c r="Z276" s="230"/>
      <c r="AC276" s="230"/>
      <c r="AD276" s="230"/>
      <c r="AE276" s="230"/>
      <c r="AF276" s="230"/>
      <c r="AK276" s="230"/>
      <c r="AN276" s="230"/>
      <c r="AO276" s="230"/>
      <c r="AP276" s="230"/>
      <c r="AQ276" s="230"/>
    </row>
    <row r="277" spans="4:43">
      <c r="D277" s="230"/>
      <c r="G277" s="230"/>
      <c r="H277" s="230"/>
      <c r="I277" s="230"/>
      <c r="J277" s="230"/>
      <c r="O277" s="230"/>
      <c r="R277" s="230"/>
      <c r="S277" s="230"/>
      <c r="T277" s="230"/>
      <c r="U277" s="230"/>
      <c r="Z277" s="230"/>
      <c r="AC277" s="230"/>
      <c r="AD277" s="230"/>
      <c r="AE277" s="230"/>
      <c r="AF277" s="230"/>
      <c r="AK277" s="230"/>
      <c r="AN277" s="230"/>
      <c r="AO277" s="230"/>
      <c r="AP277" s="230"/>
      <c r="AQ277" s="230"/>
    </row>
    <row r="278" spans="4:43">
      <c r="D278" s="230"/>
      <c r="G278" s="230"/>
      <c r="H278" s="230"/>
      <c r="I278" s="230"/>
      <c r="J278" s="230"/>
      <c r="O278" s="230"/>
      <c r="R278" s="230"/>
      <c r="S278" s="230"/>
      <c r="T278" s="230"/>
      <c r="U278" s="230"/>
      <c r="Z278" s="230"/>
      <c r="AC278" s="230"/>
      <c r="AD278" s="230"/>
      <c r="AE278" s="230"/>
      <c r="AF278" s="230"/>
      <c r="AK278" s="230"/>
      <c r="AN278" s="230"/>
      <c r="AO278" s="230"/>
      <c r="AP278" s="230"/>
      <c r="AQ278" s="230"/>
    </row>
    <row r="279" spans="4:43">
      <c r="D279" s="230"/>
      <c r="G279" s="230"/>
      <c r="H279" s="230"/>
      <c r="I279" s="230"/>
      <c r="J279" s="230"/>
      <c r="O279" s="230"/>
      <c r="R279" s="230"/>
      <c r="S279" s="230"/>
      <c r="T279" s="230"/>
      <c r="U279" s="230"/>
      <c r="Z279" s="230"/>
      <c r="AC279" s="230"/>
      <c r="AD279" s="230"/>
      <c r="AE279" s="230"/>
      <c r="AF279" s="230"/>
      <c r="AK279" s="230"/>
      <c r="AN279" s="230"/>
      <c r="AO279" s="230"/>
      <c r="AP279" s="230"/>
      <c r="AQ279" s="230"/>
    </row>
    <row r="280" spans="4:43">
      <c r="D280" s="230"/>
      <c r="G280" s="230"/>
      <c r="H280" s="230"/>
      <c r="I280" s="230"/>
      <c r="J280" s="230"/>
      <c r="O280" s="230"/>
      <c r="R280" s="230"/>
      <c r="S280" s="230"/>
      <c r="T280" s="230"/>
      <c r="U280" s="230"/>
      <c r="Z280" s="230"/>
      <c r="AC280" s="230"/>
      <c r="AD280" s="230"/>
      <c r="AE280" s="230"/>
      <c r="AF280" s="230"/>
      <c r="AK280" s="230"/>
      <c r="AN280" s="230"/>
      <c r="AO280" s="230"/>
      <c r="AP280" s="230"/>
      <c r="AQ280" s="230"/>
    </row>
    <row r="281" spans="4:43">
      <c r="D281" s="230"/>
      <c r="G281" s="230"/>
      <c r="H281" s="230"/>
      <c r="I281" s="230"/>
      <c r="J281" s="230"/>
      <c r="O281" s="230"/>
      <c r="R281" s="230"/>
      <c r="S281" s="230"/>
      <c r="T281" s="230"/>
      <c r="U281" s="230"/>
      <c r="Z281" s="230"/>
      <c r="AC281" s="230"/>
      <c r="AD281" s="230"/>
      <c r="AE281" s="230"/>
      <c r="AF281" s="230"/>
      <c r="AK281" s="230"/>
      <c r="AN281" s="230"/>
      <c r="AO281" s="230"/>
      <c r="AP281" s="230"/>
      <c r="AQ281" s="230"/>
    </row>
    <row r="282" spans="4:43">
      <c r="D282" s="230"/>
      <c r="G282" s="230"/>
      <c r="H282" s="230"/>
      <c r="I282" s="230"/>
      <c r="J282" s="230"/>
      <c r="O282" s="230"/>
      <c r="R282" s="230"/>
      <c r="S282" s="230"/>
      <c r="T282" s="230"/>
      <c r="U282" s="230"/>
      <c r="Z282" s="230"/>
      <c r="AC282" s="230"/>
      <c r="AD282" s="230"/>
      <c r="AE282" s="230"/>
      <c r="AF282" s="230"/>
      <c r="AK282" s="230"/>
      <c r="AN282" s="230"/>
      <c r="AO282" s="230"/>
      <c r="AP282" s="230"/>
      <c r="AQ282" s="230"/>
    </row>
    <row r="283" spans="4:43">
      <c r="D283" s="230"/>
      <c r="G283" s="230"/>
      <c r="H283" s="230"/>
      <c r="I283" s="230"/>
      <c r="J283" s="230"/>
      <c r="O283" s="230"/>
      <c r="R283" s="230"/>
      <c r="S283" s="230"/>
      <c r="T283" s="230"/>
      <c r="U283" s="230"/>
      <c r="Z283" s="230"/>
      <c r="AC283" s="230"/>
      <c r="AD283" s="230"/>
      <c r="AE283" s="230"/>
      <c r="AF283" s="230"/>
      <c r="AK283" s="230"/>
      <c r="AN283" s="230"/>
      <c r="AO283" s="230"/>
      <c r="AP283" s="230"/>
      <c r="AQ283" s="230"/>
    </row>
    <row r="284" spans="4:43">
      <c r="D284" s="230"/>
      <c r="G284" s="230"/>
      <c r="H284" s="230"/>
      <c r="I284" s="230"/>
      <c r="J284" s="230"/>
      <c r="O284" s="230"/>
      <c r="R284" s="230"/>
      <c r="S284" s="230"/>
      <c r="T284" s="230"/>
      <c r="U284" s="230"/>
      <c r="Z284" s="230"/>
      <c r="AC284" s="230"/>
      <c r="AD284" s="230"/>
      <c r="AE284" s="230"/>
      <c r="AF284" s="230"/>
      <c r="AK284" s="230"/>
      <c r="AN284" s="230"/>
      <c r="AO284" s="230"/>
      <c r="AP284" s="230"/>
      <c r="AQ284" s="230"/>
    </row>
    <row r="285" spans="4:43">
      <c r="D285" s="230"/>
      <c r="G285" s="230"/>
      <c r="H285" s="230"/>
      <c r="I285" s="230"/>
      <c r="J285" s="230"/>
      <c r="O285" s="230"/>
      <c r="R285" s="230"/>
      <c r="S285" s="230"/>
      <c r="T285" s="230"/>
      <c r="U285" s="230"/>
      <c r="Z285" s="230"/>
      <c r="AC285" s="230"/>
      <c r="AD285" s="230"/>
      <c r="AE285" s="230"/>
      <c r="AF285" s="230"/>
      <c r="AK285" s="230"/>
      <c r="AN285" s="230"/>
      <c r="AO285" s="230"/>
      <c r="AP285" s="230"/>
      <c r="AQ285" s="230"/>
    </row>
    <row r="286" spans="4:43">
      <c r="D286" s="230"/>
      <c r="G286" s="230"/>
      <c r="H286" s="230"/>
      <c r="I286" s="230"/>
      <c r="J286" s="230"/>
      <c r="O286" s="230"/>
      <c r="R286" s="230"/>
      <c r="S286" s="230"/>
      <c r="T286" s="230"/>
      <c r="U286" s="230"/>
      <c r="Z286" s="230"/>
      <c r="AC286" s="230"/>
      <c r="AD286" s="230"/>
      <c r="AE286" s="230"/>
      <c r="AF286" s="230"/>
      <c r="AK286" s="230"/>
      <c r="AN286" s="230"/>
      <c r="AO286" s="230"/>
      <c r="AP286" s="230"/>
      <c r="AQ286" s="230"/>
    </row>
    <row r="287" spans="4:43">
      <c r="D287" s="230"/>
      <c r="G287" s="230"/>
      <c r="H287" s="230"/>
      <c r="I287" s="230"/>
      <c r="J287" s="230"/>
      <c r="O287" s="230"/>
      <c r="R287" s="230"/>
      <c r="S287" s="230"/>
      <c r="T287" s="230"/>
      <c r="U287" s="230"/>
      <c r="Z287" s="230"/>
      <c r="AC287" s="230"/>
      <c r="AD287" s="230"/>
      <c r="AE287" s="230"/>
      <c r="AF287" s="230"/>
      <c r="AK287" s="230"/>
      <c r="AN287" s="230"/>
      <c r="AO287" s="230"/>
      <c r="AP287" s="230"/>
      <c r="AQ287" s="230"/>
    </row>
    <row r="288" spans="4:43">
      <c r="D288" s="230"/>
      <c r="G288" s="230"/>
      <c r="H288" s="230"/>
      <c r="I288" s="230"/>
      <c r="J288" s="230"/>
      <c r="O288" s="230"/>
      <c r="R288" s="230"/>
      <c r="S288" s="230"/>
      <c r="T288" s="230"/>
      <c r="U288" s="230"/>
      <c r="Z288" s="230"/>
      <c r="AC288" s="230"/>
      <c r="AD288" s="230"/>
      <c r="AE288" s="230"/>
      <c r="AF288" s="230"/>
      <c r="AK288" s="230"/>
      <c r="AN288" s="230"/>
      <c r="AO288" s="230"/>
      <c r="AP288" s="230"/>
      <c r="AQ288" s="230"/>
    </row>
    <row r="289" spans="4:43">
      <c r="D289" s="230"/>
      <c r="G289" s="230"/>
      <c r="H289" s="230"/>
      <c r="I289" s="230"/>
      <c r="J289" s="230"/>
      <c r="O289" s="230"/>
      <c r="R289" s="230"/>
      <c r="S289" s="230"/>
      <c r="T289" s="230"/>
      <c r="U289" s="230"/>
      <c r="Z289" s="230"/>
      <c r="AC289" s="230"/>
      <c r="AD289" s="230"/>
      <c r="AE289" s="230"/>
      <c r="AF289" s="230"/>
      <c r="AK289" s="230"/>
      <c r="AN289" s="230"/>
      <c r="AO289" s="230"/>
      <c r="AP289" s="230"/>
      <c r="AQ289" s="230"/>
    </row>
    <row r="290" spans="4:43">
      <c r="D290" s="230"/>
      <c r="G290" s="230"/>
      <c r="H290" s="230"/>
      <c r="I290" s="230"/>
      <c r="J290" s="230"/>
      <c r="O290" s="230"/>
      <c r="R290" s="230"/>
      <c r="S290" s="230"/>
      <c r="T290" s="230"/>
      <c r="U290" s="230"/>
      <c r="Z290" s="230"/>
      <c r="AC290" s="230"/>
      <c r="AD290" s="230"/>
      <c r="AE290" s="230"/>
      <c r="AF290" s="230"/>
      <c r="AK290" s="230"/>
      <c r="AN290" s="230"/>
      <c r="AO290" s="230"/>
      <c r="AP290" s="230"/>
      <c r="AQ290" s="230"/>
    </row>
    <row r="291" spans="4:43">
      <c r="D291" s="230"/>
      <c r="G291" s="230"/>
      <c r="H291" s="230"/>
      <c r="I291" s="230"/>
      <c r="J291" s="230"/>
      <c r="O291" s="230"/>
      <c r="R291" s="230"/>
      <c r="S291" s="230"/>
      <c r="T291" s="230"/>
      <c r="U291" s="230"/>
      <c r="Z291" s="230"/>
      <c r="AC291" s="230"/>
      <c r="AD291" s="230"/>
      <c r="AE291" s="230"/>
      <c r="AF291" s="230"/>
      <c r="AK291" s="230"/>
      <c r="AN291" s="230"/>
      <c r="AO291" s="230"/>
      <c r="AP291" s="230"/>
      <c r="AQ291" s="230"/>
    </row>
    <row r="292" spans="4:43">
      <c r="D292" s="230"/>
      <c r="G292" s="230"/>
      <c r="H292" s="230"/>
      <c r="I292" s="230"/>
      <c r="J292" s="230"/>
      <c r="O292" s="230"/>
      <c r="R292" s="230"/>
      <c r="S292" s="230"/>
      <c r="T292" s="230"/>
      <c r="U292" s="230"/>
      <c r="Z292" s="230"/>
      <c r="AC292" s="230"/>
      <c r="AD292" s="230"/>
      <c r="AE292" s="230"/>
      <c r="AF292" s="230"/>
      <c r="AK292" s="230"/>
      <c r="AN292" s="230"/>
      <c r="AO292" s="230"/>
      <c r="AP292" s="230"/>
      <c r="AQ292" s="230"/>
    </row>
    <row r="293" spans="4:43">
      <c r="D293" s="230"/>
      <c r="G293" s="230"/>
      <c r="H293" s="230"/>
      <c r="I293" s="230"/>
      <c r="J293" s="230"/>
      <c r="O293" s="230"/>
      <c r="R293" s="230"/>
      <c r="S293" s="230"/>
      <c r="T293" s="230"/>
      <c r="U293" s="230"/>
      <c r="Z293" s="230"/>
      <c r="AC293" s="230"/>
      <c r="AD293" s="230"/>
      <c r="AE293" s="230"/>
      <c r="AF293" s="230"/>
      <c r="AK293" s="230"/>
      <c r="AN293" s="230"/>
      <c r="AO293" s="230"/>
      <c r="AP293" s="230"/>
      <c r="AQ293" s="230"/>
    </row>
    <row r="294" spans="4:43">
      <c r="D294" s="230"/>
      <c r="G294" s="230"/>
      <c r="H294" s="230"/>
      <c r="I294" s="230"/>
      <c r="J294" s="230"/>
      <c r="O294" s="230"/>
      <c r="R294" s="230"/>
      <c r="S294" s="230"/>
      <c r="T294" s="230"/>
      <c r="U294" s="230"/>
      <c r="Z294" s="230"/>
      <c r="AC294" s="230"/>
      <c r="AD294" s="230"/>
      <c r="AE294" s="230"/>
      <c r="AF294" s="230"/>
      <c r="AK294" s="230"/>
      <c r="AN294" s="230"/>
      <c r="AO294" s="230"/>
      <c r="AP294" s="230"/>
      <c r="AQ294" s="230"/>
    </row>
    <row r="295" spans="4:43">
      <c r="D295" s="230"/>
      <c r="G295" s="230"/>
      <c r="H295" s="230"/>
      <c r="I295" s="230"/>
      <c r="J295" s="230"/>
      <c r="O295" s="230"/>
      <c r="R295" s="230"/>
      <c r="S295" s="230"/>
      <c r="T295" s="230"/>
      <c r="U295" s="230"/>
      <c r="Z295" s="230"/>
      <c r="AC295" s="230"/>
      <c r="AD295" s="230"/>
      <c r="AE295" s="230"/>
      <c r="AF295" s="230"/>
      <c r="AK295" s="230"/>
      <c r="AN295" s="230"/>
      <c r="AO295" s="230"/>
      <c r="AP295" s="230"/>
      <c r="AQ295" s="230"/>
    </row>
    <row r="296" spans="4:43">
      <c r="D296" s="230"/>
      <c r="G296" s="230"/>
      <c r="H296" s="230"/>
      <c r="I296" s="230"/>
      <c r="J296" s="230"/>
      <c r="O296" s="230"/>
      <c r="R296" s="230"/>
      <c r="S296" s="230"/>
      <c r="T296" s="230"/>
      <c r="U296" s="230"/>
      <c r="Z296" s="230"/>
      <c r="AC296" s="230"/>
      <c r="AD296" s="230"/>
      <c r="AE296" s="230"/>
      <c r="AF296" s="230"/>
      <c r="AK296" s="230"/>
      <c r="AN296" s="230"/>
      <c r="AO296" s="230"/>
      <c r="AP296" s="230"/>
      <c r="AQ296" s="230"/>
    </row>
    <row r="297" spans="4:43">
      <c r="D297" s="230"/>
      <c r="G297" s="230"/>
      <c r="H297" s="230"/>
      <c r="I297" s="230"/>
      <c r="J297" s="230"/>
      <c r="O297" s="230"/>
      <c r="R297" s="230"/>
      <c r="S297" s="230"/>
      <c r="T297" s="230"/>
      <c r="U297" s="230"/>
      <c r="Z297" s="230"/>
      <c r="AC297" s="230"/>
      <c r="AD297" s="230"/>
      <c r="AE297" s="230"/>
      <c r="AF297" s="230"/>
      <c r="AK297" s="230"/>
      <c r="AN297" s="230"/>
      <c r="AO297" s="230"/>
      <c r="AP297" s="230"/>
      <c r="AQ297" s="230"/>
    </row>
    <row r="298" spans="4:43">
      <c r="D298" s="230"/>
      <c r="G298" s="230"/>
      <c r="H298" s="230"/>
      <c r="I298" s="230"/>
      <c r="J298" s="230"/>
      <c r="O298" s="230"/>
      <c r="R298" s="230"/>
      <c r="S298" s="230"/>
      <c r="T298" s="230"/>
      <c r="U298" s="230"/>
      <c r="Z298" s="230"/>
      <c r="AC298" s="230"/>
      <c r="AD298" s="230"/>
      <c r="AE298" s="230"/>
      <c r="AF298" s="230"/>
      <c r="AK298" s="230"/>
      <c r="AN298" s="230"/>
      <c r="AO298" s="230"/>
      <c r="AP298" s="230"/>
      <c r="AQ298" s="230"/>
    </row>
    <row r="299" spans="4:43">
      <c r="D299" s="230"/>
      <c r="G299" s="230"/>
      <c r="H299" s="230"/>
      <c r="I299" s="230"/>
      <c r="J299" s="230"/>
      <c r="O299" s="230"/>
      <c r="R299" s="230"/>
      <c r="S299" s="230"/>
      <c r="T299" s="230"/>
      <c r="U299" s="230"/>
      <c r="Z299" s="230"/>
      <c r="AC299" s="230"/>
      <c r="AD299" s="230"/>
      <c r="AE299" s="230"/>
      <c r="AF299" s="230"/>
      <c r="AK299" s="230"/>
      <c r="AN299" s="230"/>
      <c r="AO299" s="230"/>
      <c r="AP299" s="230"/>
      <c r="AQ299" s="230"/>
    </row>
    <row r="300" spans="4:43">
      <c r="D300" s="230"/>
      <c r="G300" s="230"/>
      <c r="H300" s="230"/>
      <c r="I300" s="230"/>
      <c r="J300" s="230"/>
      <c r="O300" s="230"/>
      <c r="R300" s="230"/>
      <c r="S300" s="230"/>
      <c r="T300" s="230"/>
      <c r="U300" s="230"/>
      <c r="Z300" s="230"/>
      <c r="AC300" s="230"/>
      <c r="AD300" s="230"/>
      <c r="AE300" s="230"/>
      <c r="AF300" s="230"/>
      <c r="AK300" s="230"/>
      <c r="AN300" s="230"/>
      <c r="AO300" s="230"/>
      <c r="AP300" s="230"/>
      <c r="AQ300" s="230"/>
    </row>
    <row r="301" spans="4:43">
      <c r="D301" s="230"/>
      <c r="G301" s="230"/>
      <c r="H301" s="230"/>
      <c r="I301" s="230"/>
      <c r="J301" s="230"/>
      <c r="O301" s="230"/>
      <c r="R301" s="230"/>
      <c r="S301" s="230"/>
      <c r="T301" s="230"/>
      <c r="U301" s="230"/>
      <c r="Z301" s="230"/>
      <c r="AC301" s="230"/>
      <c r="AD301" s="230"/>
      <c r="AE301" s="230"/>
      <c r="AF301" s="230"/>
      <c r="AK301" s="230"/>
      <c r="AN301" s="230"/>
      <c r="AO301" s="230"/>
      <c r="AP301" s="230"/>
      <c r="AQ301" s="230"/>
    </row>
    <row r="302" spans="4:43">
      <c r="D302" s="230"/>
      <c r="G302" s="230"/>
      <c r="H302" s="230"/>
      <c r="I302" s="230"/>
      <c r="J302" s="230"/>
      <c r="O302" s="230"/>
      <c r="R302" s="230"/>
      <c r="S302" s="230"/>
      <c r="T302" s="230"/>
      <c r="U302" s="230"/>
      <c r="Z302" s="230"/>
      <c r="AC302" s="230"/>
      <c r="AD302" s="230"/>
      <c r="AE302" s="230"/>
      <c r="AF302" s="230"/>
      <c r="AK302" s="230"/>
      <c r="AN302" s="230"/>
      <c r="AO302" s="230"/>
      <c r="AP302" s="230"/>
      <c r="AQ302" s="230"/>
    </row>
    <row r="303" spans="4:43">
      <c r="D303" s="230"/>
      <c r="G303" s="230"/>
      <c r="H303" s="230"/>
      <c r="I303" s="230"/>
      <c r="J303" s="230"/>
      <c r="O303" s="230"/>
      <c r="R303" s="230"/>
      <c r="S303" s="230"/>
      <c r="T303" s="230"/>
      <c r="U303" s="230"/>
      <c r="Z303" s="230"/>
      <c r="AC303" s="230"/>
      <c r="AD303" s="230"/>
      <c r="AE303" s="230"/>
      <c r="AF303" s="230"/>
      <c r="AK303" s="230"/>
      <c r="AN303" s="230"/>
      <c r="AO303" s="230"/>
      <c r="AP303" s="230"/>
      <c r="AQ303" s="230"/>
    </row>
    <row r="304" spans="4:43">
      <c r="D304" s="230"/>
      <c r="G304" s="230"/>
      <c r="H304" s="230"/>
      <c r="I304" s="230"/>
      <c r="J304" s="230"/>
      <c r="O304" s="230"/>
      <c r="R304" s="230"/>
      <c r="S304" s="230"/>
      <c r="T304" s="230"/>
      <c r="U304" s="230"/>
      <c r="Z304" s="230"/>
      <c r="AC304" s="230"/>
      <c r="AD304" s="230"/>
      <c r="AE304" s="230"/>
      <c r="AF304" s="230"/>
      <c r="AK304" s="230"/>
      <c r="AN304" s="230"/>
      <c r="AO304" s="230"/>
      <c r="AP304" s="230"/>
      <c r="AQ304" s="230"/>
    </row>
    <row r="305" spans="4:43">
      <c r="D305" s="230"/>
      <c r="G305" s="230"/>
      <c r="H305" s="230"/>
      <c r="I305" s="230"/>
      <c r="J305" s="230"/>
      <c r="O305" s="230"/>
      <c r="R305" s="230"/>
      <c r="S305" s="230"/>
      <c r="T305" s="230"/>
      <c r="U305" s="230"/>
      <c r="Z305" s="230"/>
      <c r="AC305" s="230"/>
      <c r="AD305" s="230"/>
      <c r="AE305" s="230"/>
      <c r="AF305" s="230"/>
      <c r="AK305" s="230"/>
      <c r="AN305" s="230"/>
      <c r="AO305" s="230"/>
      <c r="AP305" s="230"/>
      <c r="AQ305" s="230"/>
    </row>
    <row r="306" spans="4:43">
      <c r="D306" s="230"/>
      <c r="G306" s="230"/>
      <c r="H306" s="230"/>
      <c r="I306" s="230"/>
      <c r="J306" s="230"/>
      <c r="O306" s="230"/>
      <c r="R306" s="230"/>
      <c r="S306" s="230"/>
      <c r="T306" s="230"/>
      <c r="U306" s="230"/>
      <c r="Z306" s="230"/>
      <c r="AC306" s="230"/>
      <c r="AD306" s="230"/>
      <c r="AE306" s="230"/>
      <c r="AF306" s="230"/>
      <c r="AK306" s="230"/>
      <c r="AN306" s="230"/>
      <c r="AO306" s="230"/>
      <c r="AP306" s="230"/>
      <c r="AQ306" s="230"/>
    </row>
    <row r="307" spans="4:43">
      <c r="D307" s="230"/>
      <c r="G307" s="230"/>
      <c r="H307" s="230"/>
      <c r="I307" s="230"/>
      <c r="J307" s="230"/>
      <c r="O307" s="230"/>
      <c r="R307" s="230"/>
      <c r="S307" s="230"/>
      <c r="T307" s="230"/>
      <c r="U307" s="230"/>
      <c r="Z307" s="230"/>
      <c r="AC307" s="230"/>
      <c r="AD307" s="230"/>
      <c r="AE307" s="230"/>
      <c r="AF307" s="230"/>
      <c r="AK307" s="230"/>
      <c r="AN307" s="230"/>
      <c r="AO307" s="230"/>
      <c r="AP307" s="230"/>
      <c r="AQ307" s="230"/>
    </row>
    <row r="308" spans="4:43">
      <c r="D308" s="230"/>
      <c r="G308" s="230"/>
      <c r="H308" s="230"/>
      <c r="I308" s="230"/>
      <c r="J308" s="230"/>
      <c r="O308" s="230"/>
      <c r="R308" s="230"/>
      <c r="S308" s="230"/>
      <c r="T308" s="230"/>
      <c r="U308" s="230"/>
      <c r="Z308" s="230"/>
      <c r="AC308" s="230"/>
      <c r="AD308" s="230"/>
      <c r="AE308" s="230"/>
      <c r="AF308" s="230"/>
      <c r="AK308" s="230"/>
      <c r="AN308" s="230"/>
      <c r="AO308" s="230"/>
      <c r="AP308" s="230"/>
      <c r="AQ308" s="230"/>
    </row>
    <row r="309" spans="4:43">
      <c r="D309" s="230"/>
      <c r="G309" s="230"/>
      <c r="H309" s="230"/>
      <c r="I309" s="230"/>
      <c r="J309" s="230"/>
      <c r="O309" s="230"/>
      <c r="R309" s="230"/>
      <c r="S309" s="230"/>
      <c r="T309" s="230"/>
      <c r="U309" s="230"/>
      <c r="Z309" s="230"/>
      <c r="AC309" s="230"/>
      <c r="AD309" s="230"/>
      <c r="AE309" s="230"/>
      <c r="AF309" s="230"/>
      <c r="AK309" s="230"/>
      <c r="AN309" s="230"/>
      <c r="AO309" s="230"/>
      <c r="AP309" s="230"/>
      <c r="AQ309" s="230"/>
    </row>
    <row r="310" spans="4:43">
      <c r="D310" s="230"/>
      <c r="G310" s="230"/>
      <c r="H310" s="230"/>
      <c r="I310" s="230"/>
      <c r="J310" s="230"/>
      <c r="O310" s="230"/>
      <c r="R310" s="230"/>
      <c r="S310" s="230"/>
      <c r="T310" s="230"/>
      <c r="U310" s="230"/>
      <c r="Z310" s="230"/>
      <c r="AC310" s="230"/>
      <c r="AD310" s="230"/>
      <c r="AE310" s="230"/>
      <c r="AF310" s="230"/>
      <c r="AK310" s="230"/>
      <c r="AN310" s="230"/>
      <c r="AO310" s="230"/>
      <c r="AP310" s="230"/>
      <c r="AQ310" s="230"/>
    </row>
    <row r="311" spans="4:43">
      <c r="D311" s="230"/>
      <c r="G311" s="230"/>
      <c r="H311" s="230"/>
      <c r="I311" s="230"/>
      <c r="J311" s="230"/>
      <c r="O311" s="230"/>
      <c r="R311" s="230"/>
      <c r="S311" s="230"/>
      <c r="T311" s="230"/>
      <c r="U311" s="230"/>
      <c r="Z311" s="230"/>
      <c r="AC311" s="230"/>
      <c r="AD311" s="230"/>
      <c r="AE311" s="230"/>
      <c r="AF311" s="230"/>
      <c r="AK311" s="230"/>
      <c r="AN311" s="230"/>
      <c r="AO311" s="230"/>
      <c r="AP311" s="230"/>
      <c r="AQ311" s="230"/>
    </row>
    <row r="312" spans="4:43">
      <c r="D312" s="230"/>
      <c r="G312" s="230"/>
      <c r="H312" s="230"/>
      <c r="I312" s="230"/>
      <c r="J312" s="230"/>
      <c r="O312" s="230"/>
      <c r="R312" s="230"/>
      <c r="S312" s="230"/>
      <c r="T312" s="230"/>
      <c r="U312" s="230"/>
      <c r="Z312" s="230"/>
      <c r="AC312" s="230"/>
      <c r="AD312" s="230"/>
      <c r="AE312" s="230"/>
      <c r="AF312" s="230"/>
      <c r="AK312" s="230"/>
      <c r="AN312" s="230"/>
      <c r="AO312" s="230"/>
      <c r="AP312" s="230"/>
      <c r="AQ312" s="230"/>
    </row>
    <row r="313" spans="4:43">
      <c r="D313" s="230"/>
      <c r="G313" s="230"/>
      <c r="H313" s="230"/>
      <c r="I313" s="230"/>
      <c r="J313" s="230"/>
      <c r="O313" s="230"/>
      <c r="R313" s="230"/>
      <c r="S313" s="230"/>
      <c r="T313" s="230"/>
      <c r="U313" s="230"/>
      <c r="Z313" s="230"/>
      <c r="AC313" s="230"/>
      <c r="AD313" s="230"/>
      <c r="AE313" s="230"/>
      <c r="AF313" s="230"/>
      <c r="AK313" s="230"/>
      <c r="AN313" s="230"/>
      <c r="AO313" s="230"/>
      <c r="AP313" s="230"/>
      <c r="AQ313" s="230"/>
    </row>
    <row r="314" spans="4:43">
      <c r="D314" s="230"/>
      <c r="G314" s="230"/>
      <c r="H314" s="230"/>
      <c r="I314" s="230"/>
      <c r="J314" s="230"/>
      <c r="O314" s="230"/>
      <c r="R314" s="230"/>
      <c r="S314" s="230"/>
      <c r="T314" s="230"/>
      <c r="U314" s="230"/>
      <c r="Z314" s="230"/>
      <c r="AC314" s="230"/>
      <c r="AD314" s="230"/>
      <c r="AE314" s="230"/>
      <c r="AF314" s="230"/>
      <c r="AK314" s="230"/>
      <c r="AN314" s="230"/>
      <c r="AO314" s="230"/>
      <c r="AP314" s="230"/>
      <c r="AQ314" s="230"/>
    </row>
    <row r="315" spans="4:43">
      <c r="D315" s="230"/>
      <c r="G315" s="230"/>
      <c r="H315" s="230"/>
      <c r="I315" s="230"/>
      <c r="J315" s="230"/>
      <c r="O315" s="230"/>
      <c r="R315" s="230"/>
      <c r="S315" s="230"/>
      <c r="T315" s="230"/>
      <c r="U315" s="230"/>
      <c r="Z315" s="230"/>
      <c r="AC315" s="230"/>
      <c r="AD315" s="230"/>
      <c r="AE315" s="230"/>
      <c r="AF315" s="230"/>
      <c r="AK315" s="230"/>
      <c r="AN315" s="230"/>
      <c r="AO315" s="230"/>
      <c r="AP315" s="230"/>
      <c r="AQ315" s="230"/>
    </row>
    <row r="316" spans="4:43">
      <c r="D316" s="230"/>
      <c r="G316" s="230"/>
      <c r="H316" s="230"/>
      <c r="I316" s="230"/>
      <c r="J316" s="230"/>
      <c r="O316" s="230"/>
      <c r="R316" s="230"/>
      <c r="S316" s="230"/>
      <c r="T316" s="230"/>
      <c r="U316" s="230"/>
      <c r="Z316" s="230"/>
      <c r="AC316" s="230"/>
      <c r="AD316" s="230"/>
      <c r="AE316" s="230"/>
      <c r="AF316" s="230"/>
      <c r="AK316" s="230"/>
      <c r="AN316" s="230"/>
      <c r="AO316" s="230"/>
      <c r="AP316" s="230"/>
      <c r="AQ316" s="230"/>
    </row>
    <row r="317" spans="4:43">
      <c r="D317" s="230"/>
      <c r="G317" s="230"/>
      <c r="H317" s="230"/>
      <c r="I317" s="230"/>
      <c r="J317" s="230"/>
      <c r="O317" s="230"/>
      <c r="R317" s="230"/>
      <c r="S317" s="230"/>
      <c r="T317" s="230"/>
      <c r="U317" s="230"/>
      <c r="Z317" s="230"/>
      <c r="AC317" s="230"/>
      <c r="AD317" s="230"/>
      <c r="AE317" s="230"/>
      <c r="AF317" s="230"/>
      <c r="AK317" s="230"/>
      <c r="AN317" s="230"/>
      <c r="AO317" s="230"/>
      <c r="AP317" s="230"/>
      <c r="AQ317" s="230"/>
    </row>
    <row r="318" spans="4:43">
      <c r="D318" s="230"/>
      <c r="G318" s="230"/>
      <c r="H318" s="230"/>
      <c r="I318" s="230"/>
      <c r="J318" s="230"/>
      <c r="O318" s="230"/>
      <c r="R318" s="230"/>
      <c r="S318" s="230"/>
      <c r="T318" s="230"/>
      <c r="U318" s="230"/>
      <c r="Z318" s="230"/>
      <c r="AC318" s="230"/>
      <c r="AD318" s="230"/>
      <c r="AE318" s="230"/>
      <c r="AF318" s="230"/>
      <c r="AK318" s="230"/>
      <c r="AN318" s="230"/>
      <c r="AO318" s="230"/>
      <c r="AP318" s="230"/>
      <c r="AQ318" s="230"/>
    </row>
    <row r="319" spans="4:43">
      <c r="D319" s="230"/>
      <c r="G319" s="230"/>
      <c r="H319" s="230"/>
      <c r="I319" s="230"/>
      <c r="J319" s="230"/>
      <c r="O319" s="230"/>
      <c r="R319" s="230"/>
      <c r="S319" s="230"/>
      <c r="T319" s="230"/>
      <c r="U319" s="230"/>
      <c r="Z319" s="230"/>
      <c r="AC319" s="230"/>
      <c r="AD319" s="230"/>
      <c r="AE319" s="230"/>
      <c r="AF319" s="230"/>
      <c r="AK319" s="230"/>
      <c r="AN319" s="230"/>
      <c r="AO319" s="230"/>
      <c r="AP319" s="230"/>
      <c r="AQ319" s="230"/>
    </row>
    <row r="320" spans="4:43">
      <c r="D320" s="230"/>
      <c r="G320" s="230"/>
      <c r="H320" s="230"/>
      <c r="I320" s="230"/>
      <c r="J320" s="230"/>
      <c r="O320" s="230"/>
      <c r="R320" s="230"/>
      <c r="S320" s="230"/>
      <c r="T320" s="230"/>
      <c r="U320" s="230"/>
      <c r="Z320" s="230"/>
      <c r="AC320" s="230"/>
      <c r="AD320" s="230"/>
      <c r="AE320" s="230"/>
      <c r="AF320" s="230"/>
      <c r="AK320" s="230"/>
      <c r="AN320" s="230"/>
      <c r="AO320" s="230"/>
      <c r="AP320" s="230"/>
      <c r="AQ320" s="230"/>
    </row>
    <row r="321" spans="4:43">
      <c r="D321" s="230"/>
      <c r="G321" s="230"/>
      <c r="H321" s="230"/>
      <c r="I321" s="230"/>
      <c r="J321" s="230"/>
      <c r="O321" s="230"/>
      <c r="R321" s="230"/>
      <c r="S321" s="230"/>
      <c r="T321" s="230"/>
      <c r="U321" s="230"/>
      <c r="Z321" s="230"/>
      <c r="AC321" s="230"/>
      <c r="AD321" s="230"/>
      <c r="AE321" s="230"/>
      <c r="AF321" s="230"/>
      <c r="AK321" s="230"/>
      <c r="AN321" s="230"/>
      <c r="AO321" s="230"/>
      <c r="AP321" s="230"/>
      <c r="AQ321" s="230"/>
    </row>
    <row r="322" spans="4:43">
      <c r="D322" s="230"/>
      <c r="G322" s="230"/>
      <c r="H322" s="230"/>
      <c r="I322" s="230"/>
      <c r="J322" s="230"/>
      <c r="O322" s="230"/>
      <c r="R322" s="230"/>
      <c r="S322" s="230"/>
      <c r="T322" s="230"/>
      <c r="U322" s="230"/>
      <c r="Z322" s="230"/>
      <c r="AC322" s="230"/>
      <c r="AD322" s="230"/>
      <c r="AE322" s="230"/>
      <c r="AF322" s="230"/>
      <c r="AK322" s="230"/>
      <c r="AN322" s="230"/>
      <c r="AO322" s="230"/>
      <c r="AP322" s="230"/>
      <c r="AQ322" s="230"/>
    </row>
    <row r="323" spans="4:43">
      <c r="D323" s="230"/>
      <c r="G323" s="230"/>
      <c r="H323" s="230"/>
      <c r="I323" s="230"/>
      <c r="J323" s="230"/>
      <c r="O323" s="230"/>
      <c r="R323" s="230"/>
      <c r="S323" s="230"/>
      <c r="T323" s="230"/>
      <c r="U323" s="230"/>
      <c r="Z323" s="230"/>
      <c r="AC323" s="230"/>
      <c r="AD323" s="230"/>
      <c r="AE323" s="230"/>
      <c r="AF323" s="230"/>
      <c r="AK323" s="230"/>
      <c r="AN323" s="230"/>
      <c r="AO323" s="230"/>
      <c r="AP323" s="230"/>
      <c r="AQ323" s="230"/>
    </row>
    <row r="324" spans="4:43">
      <c r="D324" s="230"/>
      <c r="G324" s="230"/>
      <c r="H324" s="230"/>
      <c r="I324" s="230"/>
      <c r="J324" s="230"/>
      <c r="O324" s="230"/>
      <c r="R324" s="230"/>
      <c r="S324" s="230"/>
      <c r="T324" s="230"/>
      <c r="U324" s="230"/>
      <c r="Z324" s="230"/>
      <c r="AC324" s="230"/>
      <c r="AD324" s="230"/>
      <c r="AE324" s="230"/>
      <c r="AF324" s="230"/>
      <c r="AK324" s="230"/>
      <c r="AN324" s="230"/>
      <c r="AO324" s="230"/>
      <c r="AP324" s="230"/>
      <c r="AQ324" s="230"/>
    </row>
    <row r="325" spans="4:43">
      <c r="D325" s="230"/>
      <c r="G325" s="230"/>
      <c r="H325" s="230"/>
      <c r="I325" s="230"/>
      <c r="J325" s="230"/>
      <c r="O325" s="230"/>
      <c r="R325" s="230"/>
      <c r="S325" s="230"/>
      <c r="T325" s="230"/>
      <c r="U325" s="230"/>
      <c r="Z325" s="230"/>
      <c r="AC325" s="230"/>
      <c r="AD325" s="230"/>
      <c r="AE325" s="230"/>
      <c r="AF325" s="230"/>
      <c r="AK325" s="230"/>
      <c r="AN325" s="230"/>
      <c r="AO325" s="230"/>
      <c r="AP325" s="230"/>
      <c r="AQ325" s="230"/>
    </row>
    <row r="326" spans="4:43">
      <c r="D326" s="230"/>
      <c r="G326" s="230"/>
      <c r="H326" s="230"/>
      <c r="I326" s="230"/>
      <c r="J326" s="230"/>
      <c r="O326" s="230"/>
      <c r="R326" s="230"/>
      <c r="S326" s="230"/>
      <c r="T326" s="230"/>
      <c r="U326" s="230"/>
      <c r="Z326" s="230"/>
      <c r="AC326" s="230"/>
      <c r="AD326" s="230"/>
      <c r="AE326" s="230"/>
      <c r="AF326" s="230"/>
      <c r="AK326" s="230"/>
      <c r="AN326" s="230"/>
      <c r="AO326" s="230"/>
      <c r="AP326" s="230"/>
      <c r="AQ326" s="230"/>
    </row>
    <row r="327" spans="4:43">
      <c r="D327" s="230"/>
      <c r="G327" s="230"/>
      <c r="H327" s="230"/>
      <c r="I327" s="230"/>
      <c r="J327" s="230"/>
      <c r="O327" s="230"/>
      <c r="R327" s="230"/>
      <c r="S327" s="230"/>
      <c r="T327" s="230"/>
      <c r="U327" s="230"/>
      <c r="Z327" s="230"/>
      <c r="AC327" s="230"/>
      <c r="AD327" s="230"/>
      <c r="AE327" s="230"/>
      <c r="AF327" s="230"/>
      <c r="AK327" s="230"/>
      <c r="AN327" s="230"/>
      <c r="AO327" s="230"/>
      <c r="AP327" s="230"/>
      <c r="AQ327" s="230"/>
    </row>
    <row r="328" spans="4:43">
      <c r="D328" s="230"/>
      <c r="G328" s="230"/>
      <c r="H328" s="230"/>
      <c r="I328" s="230"/>
      <c r="J328" s="230"/>
      <c r="O328" s="230"/>
      <c r="R328" s="230"/>
      <c r="S328" s="230"/>
      <c r="T328" s="230"/>
      <c r="U328" s="230"/>
      <c r="Z328" s="230"/>
      <c r="AC328" s="230"/>
      <c r="AD328" s="230"/>
      <c r="AE328" s="230"/>
      <c r="AF328" s="230"/>
      <c r="AK328" s="230"/>
      <c r="AN328" s="230"/>
      <c r="AO328" s="230"/>
      <c r="AP328" s="230"/>
      <c r="AQ328" s="230"/>
    </row>
    <row r="329" spans="4:43">
      <c r="D329" s="230"/>
      <c r="G329" s="230"/>
      <c r="H329" s="230"/>
      <c r="I329" s="230"/>
      <c r="J329" s="230"/>
      <c r="O329" s="230"/>
      <c r="R329" s="230"/>
      <c r="S329" s="230"/>
      <c r="T329" s="230"/>
      <c r="U329" s="230"/>
      <c r="Z329" s="230"/>
      <c r="AC329" s="230"/>
      <c r="AD329" s="230"/>
      <c r="AE329" s="230"/>
      <c r="AF329" s="230"/>
      <c r="AK329" s="230"/>
      <c r="AN329" s="230"/>
      <c r="AO329" s="230"/>
      <c r="AP329" s="230"/>
      <c r="AQ329" s="230"/>
    </row>
    <row r="330" spans="4:43">
      <c r="D330" s="230"/>
      <c r="G330" s="230"/>
      <c r="H330" s="230"/>
      <c r="I330" s="230"/>
      <c r="J330" s="230"/>
      <c r="O330" s="230"/>
      <c r="R330" s="230"/>
      <c r="S330" s="230"/>
      <c r="T330" s="230"/>
      <c r="U330" s="230"/>
      <c r="Z330" s="230"/>
      <c r="AC330" s="230"/>
      <c r="AD330" s="230"/>
      <c r="AE330" s="230"/>
      <c r="AF330" s="230"/>
      <c r="AK330" s="230"/>
      <c r="AN330" s="230"/>
      <c r="AO330" s="230"/>
      <c r="AP330" s="230"/>
      <c r="AQ330" s="230"/>
    </row>
    <row r="331" spans="4:43">
      <c r="D331" s="230"/>
      <c r="G331" s="230"/>
      <c r="H331" s="230"/>
      <c r="I331" s="230"/>
      <c r="J331" s="230"/>
      <c r="O331" s="230"/>
      <c r="R331" s="230"/>
      <c r="S331" s="230"/>
      <c r="T331" s="230"/>
      <c r="U331" s="230"/>
      <c r="Z331" s="230"/>
      <c r="AC331" s="230"/>
      <c r="AD331" s="230"/>
      <c r="AE331" s="230"/>
      <c r="AF331" s="230"/>
      <c r="AK331" s="230"/>
      <c r="AN331" s="230"/>
      <c r="AO331" s="230"/>
      <c r="AP331" s="230"/>
      <c r="AQ331" s="230"/>
    </row>
    <row r="332" spans="4:43">
      <c r="D332" s="230"/>
      <c r="G332" s="230"/>
      <c r="H332" s="230"/>
      <c r="I332" s="230"/>
      <c r="J332" s="230"/>
      <c r="O332" s="230"/>
      <c r="R332" s="230"/>
      <c r="S332" s="230"/>
      <c r="T332" s="230"/>
      <c r="U332" s="230"/>
      <c r="Z332" s="230"/>
      <c r="AC332" s="230"/>
      <c r="AD332" s="230"/>
      <c r="AE332" s="230"/>
      <c r="AF332" s="230"/>
      <c r="AK332" s="230"/>
      <c r="AN332" s="230"/>
      <c r="AO332" s="230"/>
      <c r="AP332" s="230"/>
      <c r="AQ332" s="230"/>
    </row>
    <row r="333" spans="4:43">
      <c r="D333" s="230"/>
      <c r="G333" s="230"/>
      <c r="H333" s="230"/>
      <c r="I333" s="230"/>
      <c r="J333" s="230"/>
      <c r="O333" s="230"/>
      <c r="R333" s="230"/>
      <c r="S333" s="230"/>
      <c r="T333" s="230"/>
      <c r="U333" s="230"/>
      <c r="Z333" s="230"/>
      <c r="AC333" s="230"/>
      <c r="AD333" s="230"/>
      <c r="AE333" s="230"/>
      <c r="AF333" s="230"/>
      <c r="AK333" s="230"/>
      <c r="AN333" s="230"/>
      <c r="AO333" s="230"/>
      <c r="AP333" s="230"/>
      <c r="AQ333" s="230"/>
    </row>
    <row r="334" spans="4:43">
      <c r="D334" s="230"/>
      <c r="G334" s="230"/>
      <c r="H334" s="230"/>
      <c r="I334" s="230"/>
      <c r="J334" s="230"/>
      <c r="O334" s="230"/>
      <c r="R334" s="230"/>
      <c r="S334" s="230"/>
      <c r="T334" s="230"/>
      <c r="U334" s="230"/>
      <c r="Z334" s="230"/>
      <c r="AC334" s="230"/>
      <c r="AD334" s="230"/>
      <c r="AE334" s="230"/>
      <c r="AF334" s="230"/>
      <c r="AK334" s="230"/>
      <c r="AN334" s="230"/>
      <c r="AO334" s="230"/>
      <c r="AP334" s="230"/>
      <c r="AQ334" s="230"/>
    </row>
    <row r="335" spans="4:43">
      <c r="D335" s="230"/>
      <c r="G335" s="230"/>
      <c r="H335" s="230"/>
      <c r="I335" s="230"/>
      <c r="J335" s="230"/>
      <c r="O335" s="230"/>
      <c r="R335" s="230"/>
      <c r="S335" s="230"/>
      <c r="T335" s="230"/>
      <c r="U335" s="230"/>
      <c r="Z335" s="230"/>
      <c r="AC335" s="230"/>
      <c r="AD335" s="230"/>
      <c r="AE335" s="230"/>
      <c r="AF335" s="230"/>
      <c r="AK335" s="230"/>
      <c r="AN335" s="230"/>
      <c r="AO335" s="230"/>
      <c r="AP335" s="230"/>
      <c r="AQ335" s="230"/>
    </row>
    <row r="336" spans="4:43">
      <c r="D336" s="230"/>
      <c r="G336" s="230"/>
      <c r="H336" s="230"/>
      <c r="I336" s="230"/>
      <c r="J336" s="230"/>
      <c r="O336" s="230"/>
      <c r="R336" s="230"/>
      <c r="S336" s="230"/>
      <c r="T336" s="230"/>
      <c r="U336" s="230"/>
      <c r="Z336" s="230"/>
      <c r="AC336" s="230"/>
      <c r="AD336" s="230"/>
      <c r="AE336" s="230"/>
      <c r="AF336" s="230"/>
      <c r="AK336" s="230"/>
      <c r="AN336" s="230"/>
      <c r="AO336" s="230"/>
      <c r="AP336" s="230"/>
      <c r="AQ336" s="230"/>
    </row>
    <row r="337" spans="4:43">
      <c r="D337" s="230"/>
      <c r="G337" s="230"/>
      <c r="H337" s="230"/>
      <c r="I337" s="230"/>
      <c r="J337" s="230"/>
      <c r="O337" s="230"/>
      <c r="R337" s="230"/>
      <c r="S337" s="230"/>
      <c r="T337" s="230"/>
      <c r="U337" s="230"/>
      <c r="Z337" s="230"/>
      <c r="AC337" s="230"/>
      <c r="AD337" s="230"/>
      <c r="AE337" s="230"/>
      <c r="AF337" s="230"/>
      <c r="AK337" s="230"/>
      <c r="AN337" s="230"/>
      <c r="AO337" s="230"/>
      <c r="AP337" s="230"/>
      <c r="AQ337" s="230"/>
    </row>
    <row r="338" spans="4:43">
      <c r="D338" s="230"/>
      <c r="G338" s="230"/>
      <c r="H338" s="230"/>
      <c r="I338" s="230"/>
      <c r="J338" s="230"/>
      <c r="O338" s="230"/>
      <c r="R338" s="230"/>
      <c r="S338" s="230"/>
      <c r="T338" s="230"/>
      <c r="U338" s="230"/>
      <c r="Z338" s="230"/>
      <c r="AC338" s="230"/>
      <c r="AD338" s="230"/>
      <c r="AE338" s="230"/>
      <c r="AF338" s="230"/>
      <c r="AK338" s="230"/>
      <c r="AN338" s="230"/>
      <c r="AO338" s="230"/>
      <c r="AP338" s="230"/>
      <c r="AQ338" s="230"/>
    </row>
    <row r="339" spans="4:43">
      <c r="D339" s="230"/>
      <c r="G339" s="230"/>
      <c r="H339" s="230"/>
      <c r="I339" s="230"/>
      <c r="J339" s="230"/>
      <c r="O339" s="230"/>
      <c r="R339" s="230"/>
      <c r="S339" s="230"/>
      <c r="T339" s="230"/>
      <c r="U339" s="230"/>
      <c r="Z339" s="230"/>
      <c r="AC339" s="230"/>
      <c r="AD339" s="230"/>
      <c r="AE339" s="230"/>
      <c r="AF339" s="230"/>
      <c r="AK339" s="230"/>
      <c r="AN339" s="230"/>
      <c r="AO339" s="230"/>
      <c r="AP339" s="230"/>
      <c r="AQ339" s="230"/>
    </row>
    <row r="340" spans="4:43">
      <c r="D340" s="230"/>
      <c r="G340" s="230"/>
      <c r="H340" s="230"/>
      <c r="I340" s="230"/>
      <c r="J340" s="230"/>
      <c r="O340" s="230"/>
      <c r="R340" s="230"/>
      <c r="S340" s="230"/>
      <c r="T340" s="230"/>
      <c r="U340" s="230"/>
      <c r="Z340" s="230"/>
      <c r="AC340" s="230"/>
      <c r="AD340" s="230"/>
      <c r="AE340" s="230"/>
      <c r="AF340" s="230"/>
      <c r="AK340" s="230"/>
      <c r="AN340" s="230"/>
      <c r="AO340" s="230"/>
      <c r="AP340" s="230"/>
      <c r="AQ340" s="230"/>
    </row>
    <row r="341" spans="4:43">
      <c r="D341" s="230"/>
      <c r="G341" s="230"/>
      <c r="H341" s="230"/>
      <c r="I341" s="230"/>
      <c r="J341" s="230"/>
      <c r="O341" s="230"/>
      <c r="R341" s="230"/>
      <c r="S341" s="230"/>
      <c r="T341" s="230"/>
      <c r="U341" s="230"/>
      <c r="Z341" s="230"/>
      <c r="AC341" s="230"/>
      <c r="AD341" s="230"/>
      <c r="AE341" s="230"/>
      <c r="AF341" s="230"/>
      <c r="AK341" s="230"/>
      <c r="AN341" s="230"/>
      <c r="AO341" s="230"/>
      <c r="AP341" s="230"/>
      <c r="AQ341" s="230"/>
    </row>
    <row r="342" spans="4:43">
      <c r="D342" s="230"/>
      <c r="G342" s="230"/>
      <c r="H342" s="230"/>
      <c r="I342" s="230"/>
      <c r="J342" s="230"/>
      <c r="O342" s="230"/>
      <c r="R342" s="230"/>
      <c r="S342" s="230"/>
      <c r="T342" s="230"/>
      <c r="U342" s="230"/>
      <c r="Z342" s="230"/>
      <c r="AC342" s="230"/>
      <c r="AD342" s="230"/>
      <c r="AE342" s="230"/>
      <c r="AF342" s="230"/>
      <c r="AK342" s="230"/>
      <c r="AN342" s="230"/>
      <c r="AO342" s="230"/>
      <c r="AP342" s="230"/>
      <c r="AQ342" s="230"/>
    </row>
    <row r="343" spans="4:43">
      <c r="D343" s="230"/>
      <c r="G343" s="230"/>
      <c r="H343" s="230"/>
      <c r="I343" s="230"/>
      <c r="J343" s="230"/>
      <c r="O343" s="230"/>
      <c r="R343" s="230"/>
      <c r="S343" s="230"/>
      <c r="T343" s="230"/>
      <c r="U343" s="230"/>
      <c r="Z343" s="230"/>
      <c r="AC343" s="230"/>
      <c r="AD343" s="230"/>
      <c r="AE343" s="230"/>
      <c r="AF343" s="230"/>
      <c r="AK343" s="230"/>
      <c r="AN343" s="230"/>
      <c r="AO343" s="230"/>
      <c r="AP343" s="230"/>
      <c r="AQ343" s="230"/>
    </row>
    <row r="344" spans="4:43">
      <c r="D344" s="230"/>
      <c r="G344" s="230"/>
      <c r="H344" s="230"/>
      <c r="I344" s="230"/>
      <c r="J344" s="230"/>
      <c r="O344" s="230"/>
      <c r="R344" s="230"/>
      <c r="S344" s="230"/>
      <c r="T344" s="230"/>
      <c r="U344" s="230"/>
      <c r="Z344" s="230"/>
      <c r="AC344" s="230"/>
      <c r="AD344" s="230"/>
      <c r="AE344" s="230"/>
      <c r="AF344" s="230"/>
      <c r="AK344" s="230"/>
      <c r="AN344" s="230"/>
      <c r="AO344" s="230"/>
      <c r="AP344" s="230"/>
      <c r="AQ344" s="230"/>
    </row>
    <row r="345" spans="4:43">
      <c r="D345" s="230"/>
      <c r="G345" s="230"/>
      <c r="H345" s="230"/>
      <c r="I345" s="230"/>
      <c r="J345" s="230"/>
      <c r="O345" s="230"/>
      <c r="R345" s="230"/>
      <c r="S345" s="230"/>
      <c r="T345" s="230"/>
      <c r="U345" s="230"/>
      <c r="Z345" s="230"/>
      <c r="AC345" s="230"/>
      <c r="AD345" s="230"/>
      <c r="AE345" s="230"/>
      <c r="AF345" s="230"/>
      <c r="AK345" s="230"/>
      <c r="AN345" s="230"/>
      <c r="AO345" s="230"/>
      <c r="AP345" s="230"/>
      <c r="AQ345" s="230"/>
    </row>
    <row r="346" spans="4:43">
      <c r="D346" s="230"/>
      <c r="G346" s="230"/>
      <c r="H346" s="230"/>
      <c r="I346" s="230"/>
      <c r="J346" s="230"/>
      <c r="O346" s="230"/>
      <c r="R346" s="230"/>
      <c r="S346" s="230"/>
      <c r="T346" s="230"/>
      <c r="U346" s="230"/>
      <c r="Z346" s="230"/>
      <c r="AC346" s="230"/>
      <c r="AD346" s="230"/>
      <c r="AE346" s="230"/>
      <c r="AF346" s="230"/>
      <c r="AK346" s="230"/>
      <c r="AN346" s="230"/>
      <c r="AO346" s="230"/>
      <c r="AP346" s="230"/>
      <c r="AQ346" s="230"/>
    </row>
    <row r="347" spans="4:43">
      <c r="D347" s="230"/>
      <c r="G347" s="230"/>
      <c r="H347" s="230"/>
      <c r="I347" s="230"/>
      <c r="J347" s="230"/>
      <c r="O347" s="230"/>
      <c r="R347" s="230"/>
      <c r="S347" s="230"/>
      <c r="T347" s="230"/>
      <c r="U347" s="230"/>
      <c r="Z347" s="230"/>
      <c r="AC347" s="230"/>
      <c r="AD347" s="230"/>
      <c r="AE347" s="230"/>
      <c r="AF347" s="230"/>
      <c r="AK347" s="230"/>
      <c r="AN347" s="230"/>
      <c r="AO347" s="230"/>
      <c r="AP347" s="230"/>
      <c r="AQ347" s="230"/>
    </row>
    <row r="348" spans="4:43">
      <c r="D348" s="230"/>
      <c r="G348" s="230"/>
      <c r="H348" s="230"/>
      <c r="I348" s="230"/>
      <c r="J348" s="230"/>
      <c r="O348" s="230"/>
      <c r="R348" s="230"/>
      <c r="S348" s="230"/>
      <c r="T348" s="230"/>
      <c r="U348" s="230"/>
      <c r="Z348" s="230"/>
      <c r="AC348" s="230"/>
      <c r="AD348" s="230"/>
      <c r="AE348" s="230"/>
      <c r="AF348" s="230"/>
      <c r="AK348" s="230"/>
      <c r="AN348" s="230"/>
      <c r="AO348" s="230"/>
      <c r="AP348" s="230"/>
      <c r="AQ348" s="230"/>
    </row>
    <row r="349" spans="4:43">
      <c r="D349" s="230"/>
      <c r="G349" s="230"/>
      <c r="H349" s="230"/>
      <c r="I349" s="230"/>
      <c r="J349" s="230"/>
      <c r="O349" s="230"/>
      <c r="R349" s="230"/>
      <c r="S349" s="230"/>
      <c r="T349" s="230"/>
      <c r="U349" s="230"/>
      <c r="Z349" s="230"/>
      <c r="AC349" s="230"/>
      <c r="AD349" s="230"/>
      <c r="AE349" s="230"/>
      <c r="AF349" s="230"/>
      <c r="AK349" s="230"/>
      <c r="AN349" s="230"/>
      <c r="AO349" s="230"/>
      <c r="AP349" s="230"/>
      <c r="AQ349" s="230"/>
    </row>
    <row r="350" spans="4:43">
      <c r="D350" s="230"/>
      <c r="G350" s="230"/>
      <c r="H350" s="230"/>
      <c r="I350" s="230"/>
      <c r="J350" s="230"/>
      <c r="O350" s="230"/>
      <c r="R350" s="230"/>
      <c r="S350" s="230"/>
      <c r="T350" s="230"/>
      <c r="U350" s="230"/>
      <c r="Z350" s="230"/>
      <c r="AC350" s="230"/>
      <c r="AD350" s="230"/>
      <c r="AE350" s="230"/>
      <c r="AF350" s="230"/>
      <c r="AK350" s="230"/>
      <c r="AN350" s="230"/>
      <c r="AO350" s="230"/>
      <c r="AP350" s="230"/>
      <c r="AQ350" s="230"/>
    </row>
    <row r="351" spans="4:43">
      <c r="D351" s="230"/>
      <c r="G351" s="230"/>
      <c r="H351" s="230"/>
      <c r="I351" s="230"/>
      <c r="J351" s="230"/>
      <c r="O351" s="230"/>
      <c r="R351" s="230"/>
      <c r="S351" s="230"/>
      <c r="T351" s="230"/>
      <c r="U351" s="230"/>
      <c r="Z351" s="230"/>
      <c r="AC351" s="230"/>
      <c r="AD351" s="230"/>
      <c r="AE351" s="230"/>
      <c r="AF351" s="230"/>
      <c r="AK351" s="230"/>
      <c r="AN351" s="230"/>
      <c r="AO351" s="230"/>
      <c r="AP351" s="230"/>
      <c r="AQ351" s="230"/>
    </row>
    <row r="352" spans="4:43">
      <c r="D352" s="230"/>
      <c r="G352" s="230"/>
      <c r="H352" s="230"/>
      <c r="I352" s="230"/>
      <c r="J352" s="230"/>
      <c r="O352" s="230"/>
      <c r="R352" s="230"/>
      <c r="S352" s="230"/>
      <c r="T352" s="230"/>
      <c r="U352" s="230"/>
      <c r="Z352" s="230"/>
      <c r="AC352" s="230"/>
      <c r="AD352" s="230"/>
      <c r="AE352" s="230"/>
      <c r="AF352" s="230"/>
      <c r="AK352" s="230"/>
      <c r="AN352" s="230"/>
      <c r="AO352" s="230"/>
      <c r="AP352" s="230"/>
      <c r="AQ352" s="230"/>
    </row>
    <row r="353" spans="4:43">
      <c r="D353" s="230"/>
      <c r="G353" s="230"/>
      <c r="H353" s="230"/>
      <c r="I353" s="230"/>
      <c r="J353" s="230"/>
      <c r="O353" s="230"/>
      <c r="R353" s="230"/>
      <c r="S353" s="230"/>
      <c r="T353" s="230"/>
      <c r="U353" s="230"/>
      <c r="Z353" s="230"/>
      <c r="AC353" s="230"/>
      <c r="AD353" s="230"/>
      <c r="AE353" s="230"/>
      <c r="AF353" s="230"/>
      <c r="AK353" s="230"/>
      <c r="AN353" s="230"/>
      <c r="AO353" s="230"/>
      <c r="AP353" s="230"/>
      <c r="AQ353" s="230"/>
    </row>
    <row r="354" spans="4:43">
      <c r="D354" s="230"/>
      <c r="G354" s="230"/>
      <c r="H354" s="230"/>
      <c r="I354" s="230"/>
      <c r="J354" s="230"/>
      <c r="O354" s="230"/>
      <c r="R354" s="230"/>
      <c r="S354" s="230"/>
      <c r="T354" s="230"/>
      <c r="U354" s="230"/>
      <c r="Z354" s="230"/>
      <c r="AC354" s="230"/>
      <c r="AD354" s="230"/>
      <c r="AE354" s="230"/>
      <c r="AF354" s="230"/>
      <c r="AK354" s="230"/>
      <c r="AN354" s="230"/>
      <c r="AO354" s="230"/>
      <c r="AP354" s="230"/>
      <c r="AQ354" s="230"/>
    </row>
    <row r="355" spans="4:43">
      <c r="D355" s="230"/>
      <c r="G355" s="230"/>
      <c r="H355" s="230"/>
      <c r="I355" s="230"/>
      <c r="J355" s="230"/>
      <c r="O355" s="230"/>
      <c r="R355" s="230"/>
      <c r="S355" s="230"/>
      <c r="T355" s="230"/>
      <c r="U355" s="230"/>
      <c r="Z355" s="230"/>
      <c r="AC355" s="230"/>
      <c r="AD355" s="230"/>
      <c r="AE355" s="230"/>
      <c r="AF355" s="230"/>
      <c r="AK355" s="230"/>
      <c r="AN355" s="230"/>
      <c r="AO355" s="230"/>
      <c r="AP355" s="230"/>
      <c r="AQ355" s="230"/>
    </row>
    <row r="356" spans="4:43">
      <c r="D356" s="230"/>
      <c r="G356" s="230"/>
      <c r="H356" s="230"/>
      <c r="I356" s="230"/>
      <c r="J356" s="230"/>
      <c r="O356" s="230"/>
      <c r="R356" s="230"/>
      <c r="S356" s="230"/>
      <c r="T356" s="230"/>
      <c r="U356" s="230"/>
      <c r="Z356" s="230"/>
      <c r="AC356" s="230"/>
      <c r="AD356" s="230"/>
      <c r="AE356" s="230"/>
      <c r="AF356" s="230"/>
      <c r="AK356" s="230"/>
      <c r="AN356" s="230"/>
      <c r="AO356" s="230"/>
      <c r="AP356" s="230"/>
      <c r="AQ356" s="230"/>
    </row>
    <row r="357" spans="4:43">
      <c r="D357" s="230"/>
      <c r="G357" s="230"/>
      <c r="H357" s="230"/>
      <c r="I357" s="230"/>
      <c r="J357" s="230"/>
      <c r="O357" s="230"/>
      <c r="R357" s="230"/>
      <c r="S357" s="230"/>
      <c r="T357" s="230"/>
      <c r="U357" s="230"/>
      <c r="Z357" s="230"/>
      <c r="AC357" s="230"/>
      <c r="AD357" s="230"/>
      <c r="AE357" s="230"/>
      <c r="AF357" s="230"/>
      <c r="AK357" s="230"/>
      <c r="AN357" s="230"/>
      <c r="AO357" s="230"/>
      <c r="AP357" s="230"/>
      <c r="AQ357" s="230"/>
    </row>
    <row r="358" spans="4:43">
      <c r="D358" s="230"/>
      <c r="G358" s="230"/>
      <c r="H358" s="230"/>
      <c r="I358" s="230"/>
      <c r="J358" s="230"/>
      <c r="O358" s="230"/>
      <c r="R358" s="230"/>
      <c r="S358" s="230"/>
      <c r="T358" s="230"/>
      <c r="U358" s="230"/>
      <c r="Z358" s="230"/>
      <c r="AC358" s="230"/>
      <c r="AD358" s="230"/>
      <c r="AE358" s="230"/>
      <c r="AF358" s="230"/>
      <c r="AK358" s="230"/>
      <c r="AN358" s="230"/>
      <c r="AO358" s="230"/>
      <c r="AP358" s="230"/>
      <c r="AQ358" s="230"/>
    </row>
    <row r="359" spans="4:43">
      <c r="D359" s="230"/>
      <c r="G359" s="230"/>
      <c r="H359" s="230"/>
      <c r="I359" s="230"/>
      <c r="J359" s="230"/>
      <c r="O359" s="230"/>
      <c r="R359" s="230"/>
      <c r="S359" s="230"/>
      <c r="T359" s="230"/>
      <c r="U359" s="230"/>
      <c r="Z359" s="230"/>
      <c r="AC359" s="230"/>
      <c r="AD359" s="230"/>
      <c r="AE359" s="230"/>
      <c r="AF359" s="230"/>
      <c r="AK359" s="230"/>
      <c r="AN359" s="230"/>
      <c r="AO359" s="230"/>
      <c r="AP359" s="230"/>
      <c r="AQ359" s="230"/>
    </row>
    <row r="360" spans="4:43">
      <c r="D360" s="230"/>
      <c r="G360" s="230"/>
      <c r="H360" s="230"/>
      <c r="I360" s="230"/>
      <c r="J360" s="230"/>
      <c r="O360" s="230"/>
      <c r="R360" s="230"/>
      <c r="S360" s="230"/>
      <c r="T360" s="230"/>
      <c r="U360" s="230"/>
      <c r="Z360" s="230"/>
      <c r="AC360" s="230"/>
      <c r="AD360" s="230"/>
      <c r="AE360" s="230"/>
      <c r="AF360" s="230"/>
      <c r="AK360" s="230"/>
      <c r="AN360" s="230"/>
      <c r="AO360" s="230"/>
      <c r="AP360" s="230"/>
      <c r="AQ360" s="230"/>
    </row>
    <row r="361" spans="4:43">
      <c r="D361" s="230"/>
      <c r="G361" s="230"/>
      <c r="H361" s="230"/>
      <c r="I361" s="230"/>
      <c r="J361" s="230"/>
      <c r="O361" s="230"/>
      <c r="R361" s="230"/>
      <c r="S361" s="230"/>
      <c r="T361" s="230"/>
      <c r="U361" s="230"/>
      <c r="Z361" s="230"/>
      <c r="AC361" s="230"/>
      <c r="AD361" s="230"/>
      <c r="AE361" s="230"/>
      <c r="AF361" s="230"/>
      <c r="AK361" s="230"/>
      <c r="AN361" s="230"/>
      <c r="AO361" s="230"/>
      <c r="AP361" s="230"/>
      <c r="AQ361" s="230"/>
    </row>
    <row r="362" spans="4:43">
      <c r="D362" s="230"/>
      <c r="G362" s="230"/>
      <c r="H362" s="230"/>
      <c r="I362" s="230"/>
      <c r="J362" s="230"/>
      <c r="O362" s="230"/>
      <c r="R362" s="230"/>
      <c r="S362" s="230"/>
      <c r="T362" s="230"/>
      <c r="U362" s="230"/>
      <c r="Z362" s="230"/>
      <c r="AC362" s="230"/>
      <c r="AD362" s="230"/>
      <c r="AE362" s="230"/>
      <c r="AF362" s="230"/>
      <c r="AK362" s="230"/>
      <c r="AN362" s="230"/>
      <c r="AO362" s="230"/>
      <c r="AP362" s="230"/>
      <c r="AQ362" s="230"/>
    </row>
    <row r="363" spans="4:43">
      <c r="D363" s="230"/>
      <c r="G363" s="230"/>
      <c r="H363" s="230"/>
      <c r="I363" s="230"/>
      <c r="J363" s="230"/>
      <c r="O363" s="230"/>
      <c r="R363" s="230"/>
      <c r="S363" s="230"/>
      <c r="T363" s="230"/>
      <c r="U363" s="230"/>
      <c r="Z363" s="230"/>
      <c r="AC363" s="230"/>
      <c r="AD363" s="230"/>
      <c r="AE363" s="230"/>
      <c r="AF363" s="230"/>
      <c r="AK363" s="230"/>
      <c r="AN363" s="230"/>
      <c r="AO363" s="230"/>
      <c r="AP363" s="230"/>
      <c r="AQ363" s="230"/>
    </row>
    <row r="364" spans="4:43">
      <c r="D364" s="230"/>
      <c r="G364" s="230"/>
      <c r="H364" s="230"/>
      <c r="I364" s="230"/>
      <c r="J364" s="230"/>
      <c r="O364" s="230"/>
      <c r="R364" s="230"/>
      <c r="S364" s="230"/>
      <c r="T364" s="230"/>
      <c r="U364" s="230"/>
      <c r="Z364" s="230"/>
      <c r="AC364" s="230"/>
      <c r="AD364" s="230"/>
      <c r="AE364" s="230"/>
      <c r="AF364" s="230"/>
      <c r="AK364" s="230"/>
      <c r="AN364" s="230"/>
      <c r="AO364" s="230"/>
      <c r="AP364" s="230"/>
      <c r="AQ364" s="230"/>
    </row>
    <row r="365" spans="4:43">
      <c r="D365" s="230"/>
      <c r="G365" s="230"/>
      <c r="H365" s="230"/>
      <c r="I365" s="230"/>
      <c r="J365" s="230"/>
      <c r="O365" s="230"/>
      <c r="R365" s="230"/>
      <c r="S365" s="230"/>
      <c r="T365" s="230"/>
      <c r="U365" s="230"/>
      <c r="Z365" s="230"/>
      <c r="AC365" s="230"/>
      <c r="AD365" s="230"/>
      <c r="AE365" s="230"/>
      <c r="AF365" s="230"/>
      <c r="AK365" s="230"/>
      <c r="AN365" s="230"/>
      <c r="AO365" s="230"/>
      <c r="AP365" s="230"/>
      <c r="AQ365" s="230"/>
    </row>
    <row r="366" spans="4:43">
      <c r="D366" s="230"/>
      <c r="G366" s="230"/>
      <c r="H366" s="230"/>
      <c r="I366" s="230"/>
      <c r="J366" s="230"/>
      <c r="O366" s="230"/>
      <c r="R366" s="230"/>
      <c r="S366" s="230"/>
      <c r="T366" s="230"/>
      <c r="U366" s="230"/>
      <c r="Z366" s="230"/>
      <c r="AC366" s="230"/>
      <c r="AD366" s="230"/>
      <c r="AE366" s="230"/>
      <c r="AF366" s="230"/>
      <c r="AK366" s="230"/>
      <c r="AN366" s="230"/>
      <c r="AO366" s="230"/>
      <c r="AP366" s="230"/>
      <c r="AQ366" s="230"/>
    </row>
    <row r="367" spans="4:43">
      <c r="D367" s="230"/>
      <c r="G367" s="230"/>
      <c r="H367" s="230"/>
      <c r="I367" s="230"/>
      <c r="J367" s="230"/>
      <c r="O367" s="230"/>
      <c r="R367" s="230"/>
      <c r="S367" s="230"/>
      <c r="T367" s="230"/>
      <c r="U367" s="230"/>
      <c r="Z367" s="230"/>
      <c r="AC367" s="230"/>
      <c r="AD367" s="230"/>
      <c r="AE367" s="230"/>
      <c r="AF367" s="230"/>
      <c r="AK367" s="230"/>
      <c r="AN367" s="230"/>
      <c r="AO367" s="230"/>
      <c r="AP367" s="230"/>
      <c r="AQ367" s="230"/>
    </row>
    <row r="368" spans="4:43">
      <c r="D368" s="230"/>
      <c r="G368" s="230"/>
      <c r="H368" s="230"/>
      <c r="I368" s="230"/>
      <c r="J368" s="230"/>
      <c r="O368" s="230"/>
      <c r="R368" s="230"/>
      <c r="S368" s="230"/>
      <c r="T368" s="230"/>
      <c r="U368" s="230"/>
      <c r="Z368" s="230"/>
      <c r="AC368" s="230"/>
      <c r="AD368" s="230"/>
      <c r="AE368" s="230"/>
      <c r="AF368" s="230"/>
      <c r="AK368" s="230"/>
      <c r="AN368" s="230"/>
      <c r="AO368" s="230"/>
      <c r="AP368" s="230"/>
      <c r="AQ368" s="230"/>
    </row>
    <row r="369" spans="4:43">
      <c r="D369" s="230"/>
      <c r="G369" s="230"/>
      <c r="H369" s="230"/>
      <c r="I369" s="230"/>
      <c r="J369" s="230"/>
      <c r="O369" s="230"/>
      <c r="R369" s="230"/>
      <c r="S369" s="230"/>
      <c r="T369" s="230"/>
      <c r="U369" s="230"/>
      <c r="Z369" s="230"/>
      <c r="AC369" s="230"/>
      <c r="AD369" s="230"/>
      <c r="AE369" s="230"/>
      <c r="AF369" s="230"/>
      <c r="AK369" s="230"/>
      <c r="AN369" s="230"/>
      <c r="AO369" s="230"/>
      <c r="AP369" s="230"/>
      <c r="AQ369" s="230"/>
    </row>
    <row r="370" spans="4:43">
      <c r="D370" s="230"/>
      <c r="G370" s="230"/>
      <c r="H370" s="230"/>
      <c r="I370" s="230"/>
      <c r="J370" s="230"/>
      <c r="O370" s="230"/>
      <c r="R370" s="230"/>
      <c r="S370" s="230"/>
      <c r="T370" s="230"/>
      <c r="U370" s="230"/>
      <c r="Z370" s="230"/>
      <c r="AC370" s="230"/>
      <c r="AD370" s="230"/>
      <c r="AE370" s="230"/>
      <c r="AF370" s="230"/>
      <c r="AK370" s="230"/>
      <c r="AN370" s="230"/>
      <c r="AO370" s="230"/>
      <c r="AP370" s="230"/>
      <c r="AQ370" s="230"/>
    </row>
    <row r="371" spans="4:43">
      <c r="D371" s="230"/>
      <c r="G371" s="230"/>
      <c r="H371" s="230"/>
      <c r="I371" s="230"/>
      <c r="J371" s="230"/>
      <c r="O371" s="230"/>
      <c r="R371" s="230"/>
      <c r="S371" s="230"/>
      <c r="T371" s="230"/>
      <c r="U371" s="230"/>
      <c r="Z371" s="230"/>
      <c r="AC371" s="230"/>
      <c r="AD371" s="230"/>
      <c r="AE371" s="230"/>
      <c r="AF371" s="230"/>
      <c r="AK371" s="230"/>
      <c r="AN371" s="230"/>
      <c r="AO371" s="230"/>
      <c r="AP371" s="230"/>
      <c r="AQ371" s="230"/>
    </row>
    <row r="372" spans="4:43">
      <c r="D372" s="230"/>
      <c r="G372" s="230"/>
      <c r="H372" s="230"/>
      <c r="I372" s="230"/>
      <c r="J372" s="230"/>
      <c r="O372" s="230"/>
      <c r="R372" s="230"/>
      <c r="S372" s="230"/>
      <c r="T372" s="230"/>
      <c r="U372" s="230"/>
      <c r="Z372" s="230"/>
      <c r="AC372" s="230"/>
      <c r="AD372" s="230"/>
      <c r="AE372" s="230"/>
      <c r="AF372" s="230"/>
      <c r="AK372" s="230"/>
      <c r="AN372" s="230"/>
      <c r="AO372" s="230"/>
      <c r="AP372" s="230"/>
      <c r="AQ372" s="230"/>
    </row>
    <row r="373" spans="4:43">
      <c r="D373" s="230"/>
      <c r="G373" s="230"/>
      <c r="H373" s="230"/>
      <c r="I373" s="230"/>
      <c r="J373" s="230"/>
      <c r="O373" s="230"/>
      <c r="R373" s="230"/>
      <c r="S373" s="230"/>
      <c r="T373" s="230"/>
      <c r="U373" s="230"/>
      <c r="Z373" s="230"/>
      <c r="AC373" s="230"/>
      <c r="AD373" s="230"/>
      <c r="AE373" s="230"/>
      <c r="AF373" s="230"/>
      <c r="AK373" s="230"/>
      <c r="AN373" s="230"/>
      <c r="AO373" s="230"/>
      <c r="AP373" s="230"/>
      <c r="AQ373" s="230"/>
    </row>
    <row r="374" spans="4:43">
      <c r="D374" s="230"/>
      <c r="G374" s="230"/>
      <c r="H374" s="230"/>
      <c r="I374" s="230"/>
      <c r="J374" s="230"/>
      <c r="O374" s="230"/>
      <c r="R374" s="230"/>
      <c r="S374" s="230"/>
      <c r="T374" s="230"/>
      <c r="U374" s="230"/>
      <c r="Z374" s="230"/>
      <c r="AC374" s="230"/>
      <c r="AD374" s="230"/>
      <c r="AE374" s="230"/>
      <c r="AF374" s="230"/>
      <c r="AK374" s="230"/>
      <c r="AN374" s="230"/>
      <c r="AO374" s="230"/>
      <c r="AP374" s="230"/>
      <c r="AQ374" s="230"/>
    </row>
    <row r="375" spans="4:43">
      <c r="D375" s="230"/>
      <c r="G375" s="230"/>
      <c r="H375" s="230"/>
      <c r="I375" s="230"/>
      <c r="J375" s="230"/>
      <c r="O375" s="230"/>
      <c r="R375" s="230"/>
      <c r="S375" s="230"/>
      <c r="T375" s="230"/>
      <c r="U375" s="230"/>
      <c r="Z375" s="230"/>
      <c r="AC375" s="230"/>
      <c r="AD375" s="230"/>
      <c r="AE375" s="230"/>
      <c r="AF375" s="230"/>
      <c r="AK375" s="230"/>
      <c r="AN375" s="230"/>
      <c r="AO375" s="230"/>
      <c r="AP375" s="230"/>
      <c r="AQ375" s="230"/>
    </row>
    <row r="376" spans="4:43">
      <c r="D376" s="230"/>
      <c r="G376" s="230"/>
      <c r="H376" s="230"/>
      <c r="I376" s="230"/>
      <c r="J376" s="230"/>
      <c r="O376" s="230"/>
      <c r="R376" s="230"/>
      <c r="S376" s="230"/>
      <c r="T376" s="230"/>
      <c r="U376" s="230"/>
      <c r="Z376" s="230"/>
      <c r="AC376" s="230"/>
      <c r="AD376" s="230"/>
      <c r="AE376" s="230"/>
      <c r="AF376" s="230"/>
      <c r="AK376" s="230"/>
      <c r="AN376" s="230"/>
      <c r="AO376" s="230"/>
      <c r="AP376" s="230"/>
      <c r="AQ376" s="230"/>
    </row>
    <row r="377" spans="4:43">
      <c r="D377" s="230"/>
      <c r="G377" s="230"/>
      <c r="H377" s="230"/>
      <c r="I377" s="230"/>
      <c r="J377" s="230"/>
      <c r="O377" s="230"/>
      <c r="R377" s="230"/>
      <c r="S377" s="230"/>
      <c r="T377" s="230"/>
      <c r="U377" s="230"/>
      <c r="Z377" s="230"/>
      <c r="AC377" s="230"/>
      <c r="AD377" s="230"/>
      <c r="AE377" s="230"/>
      <c r="AF377" s="230"/>
      <c r="AK377" s="230"/>
      <c r="AN377" s="230"/>
      <c r="AO377" s="230"/>
      <c r="AP377" s="230"/>
      <c r="AQ377" s="230"/>
    </row>
    <row r="378" spans="4:43">
      <c r="D378" s="230"/>
      <c r="G378" s="230"/>
      <c r="H378" s="230"/>
      <c r="I378" s="230"/>
      <c r="J378" s="230"/>
      <c r="O378" s="230"/>
      <c r="R378" s="230"/>
      <c r="S378" s="230"/>
      <c r="T378" s="230"/>
      <c r="U378" s="230"/>
      <c r="Z378" s="230"/>
      <c r="AC378" s="230"/>
      <c r="AD378" s="230"/>
      <c r="AE378" s="230"/>
      <c r="AF378" s="230"/>
      <c r="AK378" s="230"/>
      <c r="AN378" s="230"/>
      <c r="AO378" s="230"/>
      <c r="AP378" s="230"/>
      <c r="AQ378" s="230"/>
    </row>
    <row r="379" spans="4:43">
      <c r="D379" s="230"/>
      <c r="G379" s="230"/>
      <c r="H379" s="230"/>
      <c r="I379" s="230"/>
      <c r="J379" s="230"/>
      <c r="O379" s="230"/>
      <c r="R379" s="230"/>
      <c r="S379" s="230"/>
      <c r="T379" s="230"/>
      <c r="U379" s="230"/>
      <c r="Z379" s="230"/>
      <c r="AC379" s="230"/>
      <c r="AD379" s="230"/>
      <c r="AE379" s="230"/>
      <c r="AF379" s="230"/>
      <c r="AK379" s="230"/>
      <c r="AN379" s="230"/>
      <c r="AO379" s="230"/>
      <c r="AP379" s="230"/>
      <c r="AQ379" s="230"/>
    </row>
    <row r="380" spans="4:43">
      <c r="D380" s="230"/>
      <c r="G380" s="230"/>
      <c r="H380" s="230"/>
      <c r="I380" s="230"/>
      <c r="J380" s="230"/>
      <c r="O380" s="230"/>
      <c r="R380" s="230"/>
      <c r="S380" s="230"/>
      <c r="T380" s="230"/>
      <c r="U380" s="230"/>
      <c r="Z380" s="230"/>
      <c r="AC380" s="230"/>
      <c r="AD380" s="230"/>
      <c r="AE380" s="230"/>
      <c r="AF380" s="230"/>
      <c r="AK380" s="230"/>
      <c r="AN380" s="230"/>
      <c r="AO380" s="230"/>
      <c r="AP380" s="230"/>
      <c r="AQ380" s="230"/>
    </row>
    <row r="381" spans="4:43">
      <c r="D381" s="230"/>
      <c r="G381" s="230"/>
      <c r="H381" s="230"/>
      <c r="I381" s="230"/>
      <c r="J381" s="230"/>
      <c r="O381" s="230"/>
      <c r="R381" s="230"/>
      <c r="S381" s="230"/>
      <c r="T381" s="230"/>
      <c r="U381" s="230"/>
      <c r="Z381" s="230"/>
      <c r="AC381" s="230"/>
      <c r="AD381" s="230"/>
      <c r="AE381" s="230"/>
      <c r="AF381" s="230"/>
      <c r="AK381" s="230"/>
      <c r="AN381" s="230"/>
      <c r="AO381" s="230"/>
      <c r="AP381" s="230"/>
      <c r="AQ381" s="230"/>
    </row>
    <row r="382" spans="4:43">
      <c r="D382" s="230"/>
      <c r="G382" s="230"/>
      <c r="H382" s="230"/>
      <c r="I382" s="230"/>
      <c r="J382" s="230"/>
      <c r="O382" s="230"/>
      <c r="R382" s="230"/>
      <c r="S382" s="230"/>
      <c r="T382" s="230"/>
      <c r="U382" s="230"/>
      <c r="Z382" s="230"/>
      <c r="AC382" s="230"/>
      <c r="AD382" s="230"/>
      <c r="AE382" s="230"/>
      <c r="AF382" s="230"/>
      <c r="AK382" s="230"/>
      <c r="AN382" s="230"/>
      <c r="AO382" s="230"/>
      <c r="AP382" s="230"/>
      <c r="AQ382" s="230"/>
    </row>
    <row r="383" spans="4:43">
      <c r="D383" s="230"/>
      <c r="G383" s="230"/>
      <c r="H383" s="230"/>
      <c r="I383" s="230"/>
      <c r="J383" s="230"/>
      <c r="O383" s="230"/>
      <c r="R383" s="230"/>
      <c r="S383" s="230"/>
      <c r="T383" s="230"/>
      <c r="U383" s="230"/>
      <c r="Z383" s="230"/>
      <c r="AC383" s="230"/>
      <c r="AD383" s="230"/>
      <c r="AE383" s="230"/>
      <c r="AF383" s="230"/>
      <c r="AK383" s="230"/>
      <c r="AN383" s="230"/>
      <c r="AO383" s="230"/>
      <c r="AP383" s="230"/>
      <c r="AQ383" s="230"/>
    </row>
    <row r="384" spans="4:43">
      <c r="D384" s="230"/>
      <c r="G384" s="230"/>
      <c r="H384" s="230"/>
      <c r="I384" s="230"/>
      <c r="J384" s="230"/>
      <c r="O384" s="230"/>
      <c r="R384" s="230"/>
      <c r="S384" s="230"/>
      <c r="T384" s="230"/>
      <c r="U384" s="230"/>
      <c r="Z384" s="230"/>
      <c r="AC384" s="230"/>
      <c r="AD384" s="230"/>
      <c r="AE384" s="230"/>
      <c r="AF384" s="230"/>
      <c r="AK384" s="230"/>
      <c r="AN384" s="230"/>
      <c r="AO384" s="230"/>
      <c r="AP384" s="230"/>
      <c r="AQ384" s="230"/>
    </row>
    <row r="385" spans="4:43">
      <c r="D385" s="230"/>
      <c r="G385" s="230"/>
      <c r="H385" s="230"/>
      <c r="I385" s="230"/>
      <c r="J385" s="230"/>
      <c r="O385" s="230"/>
      <c r="R385" s="230"/>
      <c r="S385" s="230"/>
      <c r="T385" s="230"/>
      <c r="U385" s="230"/>
      <c r="Z385" s="230"/>
      <c r="AC385" s="230"/>
      <c r="AD385" s="230"/>
      <c r="AE385" s="230"/>
      <c r="AF385" s="230"/>
      <c r="AK385" s="230"/>
      <c r="AN385" s="230"/>
      <c r="AO385" s="230"/>
      <c r="AP385" s="230"/>
      <c r="AQ385" s="230"/>
    </row>
    <row r="386" spans="4:43">
      <c r="D386" s="230"/>
      <c r="G386" s="230"/>
      <c r="H386" s="230"/>
      <c r="I386" s="230"/>
      <c r="J386" s="230"/>
      <c r="O386" s="230"/>
      <c r="R386" s="230"/>
      <c r="S386" s="230"/>
      <c r="T386" s="230"/>
      <c r="U386" s="230"/>
      <c r="Z386" s="230"/>
      <c r="AC386" s="230"/>
      <c r="AD386" s="230"/>
      <c r="AE386" s="230"/>
      <c r="AF386" s="230"/>
      <c r="AK386" s="230"/>
      <c r="AN386" s="230"/>
      <c r="AO386" s="230"/>
      <c r="AP386" s="230"/>
      <c r="AQ386" s="230"/>
    </row>
    <row r="387" spans="4:43">
      <c r="D387" s="230"/>
      <c r="G387" s="230"/>
      <c r="H387" s="230"/>
      <c r="I387" s="230"/>
      <c r="J387" s="230"/>
      <c r="O387" s="230"/>
      <c r="R387" s="230"/>
      <c r="S387" s="230"/>
      <c r="T387" s="230"/>
      <c r="U387" s="230"/>
      <c r="Z387" s="230"/>
      <c r="AC387" s="230"/>
      <c r="AD387" s="230"/>
      <c r="AE387" s="230"/>
      <c r="AF387" s="230"/>
      <c r="AK387" s="230"/>
      <c r="AN387" s="230"/>
      <c r="AO387" s="230"/>
      <c r="AP387" s="230"/>
      <c r="AQ387" s="230"/>
    </row>
    <row r="388" spans="4:43">
      <c r="D388" s="230"/>
      <c r="G388" s="230"/>
      <c r="H388" s="230"/>
      <c r="I388" s="230"/>
      <c r="J388" s="230"/>
      <c r="O388" s="230"/>
      <c r="R388" s="230"/>
      <c r="S388" s="230"/>
      <c r="T388" s="230"/>
      <c r="U388" s="230"/>
      <c r="Z388" s="230"/>
      <c r="AC388" s="230"/>
      <c r="AD388" s="230"/>
      <c r="AE388" s="230"/>
      <c r="AF388" s="230"/>
      <c r="AK388" s="230"/>
      <c r="AN388" s="230"/>
      <c r="AO388" s="230"/>
      <c r="AP388" s="230"/>
      <c r="AQ388" s="230"/>
    </row>
    <row r="389" spans="4:43">
      <c r="D389" s="230"/>
      <c r="G389" s="230"/>
      <c r="H389" s="230"/>
      <c r="I389" s="230"/>
      <c r="J389" s="230"/>
      <c r="O389" s="230"/>
      <c r="R389" s="230"/>
      <c r="S389" s="230"/>
      <c r="T389" s="230"/>
      <c r="U389" s="230"/>
      <c r="Z389" s="230"/>
      <c r="AC389" s="230"/>
      <c r="AD389" s="230"/>
      <c r="AE389" s="230"/>
      <c r="AF389" s="230"/>
      <c r="AK389" s="230"/>
      <c r="AN389" s="230"/>
      <c r="AO389" s="230"/>
      <c r="AP389" s="230"/>
      <c r="AQ389" s="230"/>
    </row>
    <row r="390" spans="4:43">
      <c r="D390" s="230"/>
      <c r="G390" s="230"/>
      <c r="H390" s="230"/>
      <c r="I390" s="230"/>
      <c r="J390" s="230"/>
      <c r="O390" s="230"/>
      <c r="R390" s="230"/>
      <c r="S390" s="230"/>
      <c r="T390" s="230"/>
      <c r="U390" s="230"/>
      <c r="Z390" s="230"/>
      <c r="AC390" s="230"/>
      <c r="AD390" s="230"/>
      <c r="AE390" s="230"/>
      <c r="AF390" s="230"/>
      <c r="AK390" s="230"/>
      <c r="AN390" s="230"/>
      <c r="AO390" s="230"/>
      <c r="AP390" s="230"/>
      <c r="AQ390" s="230"/>
    </row>
    <row r="391" spans="4:43">
      <c r="D391" s="230"/>
      <c r="G391" s="230"/>
      <c r="H391" s="230"/>
      <c r="I391" s="230"/>
      <c r="J391" s="230"/>
      <c r="O391" s="230"/>
      <c r="R391" s="230"/>
      <c r="S391" s="230"/>
      <c r="T391" s="230"/>
      <c r="U391" s="230"/>
      <c r="Z391" s="230"/>
      <c r="AC391" s="230"/>
      <c r="AD391" s="230"/>
      <c r="AE391" s="230"/>
      <c r="AF391" s="230"/>
      <c r="AK391" s="230"/>
      <c r="AN391" s="230"/>
      <c r="AO391" s="230"/>
      <c r="AP391" s="230"/>
      <c r="AQ391" s="230"/>
    </row>
    <row r="392" spans="4:43">
      <c r="D392" s="230"/>
      <c r="G392" s="230"/>
      <c r="H392" s="230"/>
      <c r="I392" s="230"/>
      <c r="J392" s="230"/>
      <c r="O392" s="230"/>
      <c r="R392" s="230"/>
      <c r="S392" s="230"/>
      <c r="T392" s="230"/>
      <c r="U392" s="230"/>
      <c r="Z392" s="230"/>
      <c r="AC392" s="230"/>
      <c r="AD392" s="230"/>
      <c r="AE392" s="230"/>
      <c r="AF392" s="230"/>
      <c r="AK392" s="230"/>
      <c r="AN392" s="230"/>
      <c r="AO392" s="230"/>
      <c r="AP392" s="230"/>
      <c r="AQ392" s="230"/>
    </row>
    <row r="393" spans="4:43">
      <c r="D393" s="230"/>
      <c r="G393" s="230"/>
      <c r="H393" s="230"/>
      <c r="I393" s="230"/>
      <c r="J393" s="230"/>
      <c r="O393" s="230"/>
      <c r="R393" s="230"/>
      <c r="S393" s="230"/>
      <c r="T393" s="230"/>
      <c r="U393" s="230"/>
      <c r="Z393" s="230"/>
      <c r="AC393" s="230"/>
      <c r="AD393" s="230"/>
      <c r="AE393" s="230"/>
      <c r="AF393" s="230"/>
      <c r="AK393" s="230"/>
      <c r="AN393" s="230"/>
      <c r="AO393" s="230"/>
      <c r="AP393" s="230"/>
      <c r="AQ393" s="230"/>
    </row>
    <row r="394" spans="4:43">
      <c r="D394" s="230"/>
      <c r="G394" s="230"/>
      <c r="H394" s="230"/>
      <c r="I394" s="230"/>
      <c r="J394" s="230"/>
      <c r="O394" s="230"/>
      <c r="R394" s="230"/>
      <c r="S394" s="230"/>
      <c r="T394" s="230"/>
      <c r="U394" s="230"/>
      <c r="Z394" s="230"/>
      <c r="AC394" s="230"/>
      <c r="AD394" s="230"/>
      <c r="AE394" s="230"/>
      <c r="AF394" s="230"/>
      <c r="AK394" s="230"/>
      <c r="AN394" s="230"/>
      <c r="AO394" s="230"/>
      <c r="AP394" s="230"/>
      <c r="AQ394" s="230"/>
    </row>
    <row r="395" spans="4:43">
      <c r="D395" s="230"/>
      <c r="G395" s="230"/>
      <c r="H395" s="230"/>
      <c r="I395" s="230"/>
      <c r="J395" s="230"/>
      <c r="O395" s="230"/>
      <c r="R395" s="230"/>
      <c r="S395" s="230"/>
      <c r="T395" s="230"/>
      <c r="U395" s="230"/>
      <c r="Z395" s="230"/>
      <c r="AC395" s="230"/>
      <c r="AD395" s="230"/>
      <c r="AE395" s="230"/>
      <c r="AF395" s="230"/>
      <c r="AK395" s="230"/>
      <c r="AN395" s="230"/>
      <c r="AO395" s="230"/>
      <c r="AP395" s="230"/>
      <c r="AQ395" s="230"/>
    </row>
    <row r="396" spans="4:43">
      <c r="D396" s="230"/>
      <c r="G396" s="230"/>
      <c r="H396" s="230"/>
      <c r="I396" s="230"/>
      <c r="J396" s="230"/>
      <c r="O396" s="230"/>
      <c r="R396" s="230"/>
      <c r="S396" s="230"/>
      <c r="T396" s="230"/>
      <c r="U396" s="230"/>
      <c r="Z396" s="230"/>
      <c r="AC396" s="230"/>
      <c r="AD396" s="230"/>
      <c r="AE396" s="230"/>
      <c r="AF396" s="230"/>
      <c r="AK396" s="230"/>
      <c r="AN396" s="230"/>
      <c r="AO396" s="230"/>
      <c r="AP396" s="230"/>
      <c r="AQ396" s="230"/>
    </row>
    <row r="397" spans="4:43">
      <c r="D397" s="230"/>
      <c r="G397" s="230"/>
      <c r="H397" s="230"/>
      <c r="I397" s="230"/>
      <c r="J397" s="230"/>
      <c r="O397" s="230"/>
      <c r="R397" s="230"/>
      <c r="S397" s="230"/>
      <c r="T397" s="230"/>
      <c r="U397" s="230"/>
      <c r="Z397" s="230"/>
      <c r="AC397" s="230"/>
      <c r="AD397" s="230"/>
      <c r="AE397" s="230"/>
      <c r="AF397" s="230"/>
      <c r="AK397" s="230"/>
      <c r="AN397" s="230"/>
      <c r="AO397" s="230"/>
      <c r="AP397" s="230"/>
      <c r="AQ397" s="230"/>
    </row>
    <row r="398" spans="4:43">
      <c r="D398" s="230"/>
      <c r="G398" s="230"/>
      <c r="H398" s="230"/>
      <c r="I398" s="230"/>
      <c r="J398" s="230"/>
      <c r="O398" s="230"/>
      <c r="R398" s="230"/>
      <c r="S398" s="230"/>
      <c r="T398" s="230"/>
      <c r="U398" s="230"/>
      <c r="Z398" s="230"/>
      <c r="AC398" s="230"/>
      <c r="AD398" s="230"/>
      <c r="AE398" s="230"/>
      <c r="AF398" s="230"/>
      <c r="AK398" s="230"/>
      <c r="AN398" s="230"/>
      <c r="AO398" s="230"/>
      <c r="AP398" s="230"/>
      <c r="AQ398" s="230"/>
    </row>
    <row r="399" spans="4:43">
      <c r="D399" s="230"/>
      <c r="G399" s="230"/>
      <c r="H399" s="230"/>
      <c r="I399" s="230"/>
      <c r="J399" s="230"/>
      <c r="O399" s="230"/>
      <c r="R399" s="230"/>
      <c r="S399" s="230"/>
      <c r="T399" s="230"/>
      <c r="U399" s="230"/>
      <c r="Z399" s="230"/>
      <c r="AC399" s="230"/>
      <c r="AD399" s="230"/>
      <c r="AE399" s="230"/>
      <c r="AF399" s="230"/>
      <c r="AK399" s="230"/>
      <c r="AN399" s="230"/>
      <c r="AO399" s="230"/>
      <c r="AP399" s="230"/>
      <c r="AQ399" s="230"/>
    </row>
    <row r="400" spans="4:43">
      <c r="D400" s="230"/>
      <c r="G400" s="230"/>
      <c r="H400" s="230"/>
      <c r="I400" s="230"/>
      <c r="J400" s="230"/>
      <c r="O400" s="230"/>
      <c r="R400" s="230"/>
      <c r="S400" s="230"/>
      <c r="T400" s="230"/>
      <c r="U400" s="230"/>
      <c r="Z400" s="230"/>
      <c r="AC400" s="230"/>
      <c r="AD400" s="230"/>
      <c r="AE400" s="230"/>
      <c r="AF400" s="230"/>
      <c r="AK400" s="230"/>
      <c r="AN400" s="230"/>
      <c r="AO400" s="230"/>
      <c r="AP400" s="230"/>
      <c r="AQ400" s="230"/>
    </row>
    <row r="401" spans="4:43">
      <c r="D401" s="230"/>
      <c r="G401" s="230"/>
      <c r="H401" s="230"/>
      <c r="I401" s="230"/>
      <c r="J401" s="230"/>
      <c r="O401" s="230"/>
      <c r="R401" s="230"/>
      <c r="S401" s="230"/>
      <c r="T401" s="230"/>
      <c r="U401" s="230"/>
      <c r="Z401" s="230"/>
      <c r="AC401" s="230"/>
      <c r="AD401" s="230"/>
      <c r="AE401" s="230"/>
      <c r="AF401" s="230"/>
      <c r="AK401" s="230"/>
      <c r="AN401" s="230"/>
      <c r="AO401" s="230"/>
      <c r="AP401" s="230"/>
      <c r="AQ401" s="230"/>
    </row>
    <row r="402" spans="4:43">
      <c r="D402" s="230"/>
      <c r="G402" s="230"/>
      <c r="H402" s="230"/>
      <c r="I402" s="230"/>
      <c r="J402" s="230"/>
      <c r="O402" s="230"/>
      <c r="R402" s="230"/>
      <c r="S402" s="230"/>
      <c r="T402" s="230"/>
      <c r="U402" s="230"/>
      <c r="Z402" s="230"/>
      <c r="AC402" s="230"/>
      <c r="AD402" s="230"/>
      <c r="AE402" s="230"/>
      <c r="AF402" s="230"/>
      <c r="AK402" s="230"/>
      <c r="AN402" s="230"/>
      <c r="AO402" s="230"/>
      <c r="AP402" s="230"/>
      <c r="AQ402" s="230"/>
    </row>
    <row r="403" spans="4:43">
      <c r="D403" s="230"/>
      <c r="G403" s="230"/>
      <c r="H403" s="230"/>
      <c r="I403" s="230"/>
      <c r="J403" s="230"/>
      <c r="O403" s="230"/>
      <c r="R403" s="230"/>
      <c r="S403" s="230"/>
      <c r="T403" s="230"/>
      <c r="U403" s="230"/>
      <c r="Z403" s="230"/>
      <c r="AC403" s="230"/>
      <c r="AD403" s="230"/>
      <c r="AE403" s="230"/>
      <c r="AF403" s="230"/>
      <c r="AK403" s="230"/>
      <c r="AN403" s="230"/>
      <c r="AO403" s="230"/>
      <c r="AP403" s="230"/>
      <c r="AQ403" s="230"/>
    </row>
    <row r="404" spans="4:43">
      <c r="D404" s="230"/>
      <c r="G404" s="230"/>
      <c r="H404" s="230"/>
      <c r="I404" s="230"/>
      <c r="J404" s="230"/>
      <c r="O404" s="230"/>
      <c r="R404" s="230"/>
      <c r="S404" s="230"/>
      <c r="T404" s="230"/>
      <c r="U404" s="230"/>
      <c r="Z404" s="230"/>
      <c r="AC404" s="230"/>
      <c r="AD404" s="230"/>
      <c r="AE404" s="230"/>
      <c r="AF404" s="230"/>
      <c r="AK404" s="230"/>
      <c r="AN404" s="230"/>
      <c r="AO404" s="230"/>
      <c r="AP404" s="230"/>
      <c r="AQ404" s="230"/>
    </row>
    <row r="405" spans="4:43">
      <c r="D405" s="230"/>
      <c r="G405" s="230"/>
      <c r="H405" s="230"/>
      <c r="I405" s="230"/>
      <c r="J405" s="230"/>
      <c r="O405" s="230"/>
      <c r="R405" s="230"/>
      <c r="S405" s="230"/>
      <c r="T405" s="230"/>
      <c r="U405" s="230"/>
      <c r="Z405" s="230"/>
      <c r="AC405" s="230"/>
      <c r="AD405" s="230"/>
      <c r="AE405" s="230"/>
      <c r="AF405" s="230"/>
      <c r="AK405" s="230"/>
      <c r="AN405" s="230"/>
      <c r="AO405" s="230"/>
      <c r="AP405" s="230"/>
      <c r="AQ405" s="230"/>
    </row>
    <row r="406" spans="4:43">
      <c r="D406" s="230"/>
      <c r="G406" s="230"/>
      <c r="H406" s="230"/>
      <c r="I406" s="230"/>
      <c r="J406" s="230"/>
      <c r="O406" s="230"/>
      <c r="R406" s="230"/>
      <c r="S406" s="230"/>
      <c r="T406" s="230"/>
      <c r="U406" s="230"/>
      <c r="Z406" s="230"/>
      <c r="AC406" s="230"/>
      <c r="AD406" s="230"/>
      <c r="AE406" s="230"/>
      <c r="AF406" s="230"/>
      <c r="AK406" s="230"/>
      <c r="AN406" s="230"/>
      <c r="AO406" s="230"/>
      <c r="AP406" s="230"/>
      <c r="AQ406" s="230"/>
    </row>
    <row r="407" spans="4:43">
      <c r="D407" s="230"/>
      <c r="G407" s="230"/>
      <c r="H407" s="230"/>
      <c r="I407" s="230"/>
      <c r="J407" s="230"/>
      <c r="O407" s="230"/>
      <c r="R407" s="230"/>
      <c r="S407" s="230"/>
      <c r="T407" s="230"/>
      <c r="U407" s="230"/>
      <c r="Z407" s="230"/>
      <c r="AC407" s="230"/>
      <c r="AD407" s="230"/>
      <c r="AE407" s="230"/>
      <c r="AF407" s="230"/>
      <c r="AK407" s="230"/>
      <c r="AN407" s="230"/>
      <c r="AO407" s="230"/>
      <c r="AP407" s="230"/>
      <c r="AQ407" s="230"/>
    </row>
    <row r="408" spans="4:43">
      <c r="D408" s="230"/>
      <c r="G408" s="230"/>
      <c r="H408" s="230"/>
      <c r="I408" s="230"/>
      <c r="J408" s="230"/>
      <c r="O408" s="230"/>
      <c r="R408" s="230"/>
      <c r="S408" s="230"/>
      <c r="T408" s="230"/>
      <c r="U408" s="230"/>
      <c r="Z408" s="230"/>
      <c r="AC408" s="230"/>
      <c r="AD408" s="230"/>
      <c r="AE408" s="230"/>
      <c r="AF408" s="230"/>
      <c r="AK408" s="230"/>
      <c r="AN408" s="230"/>
      <c r="AO408" s="230"/>
      <c r="AP408" s="230"/>
      <c r="AQ408" s="230"/>
    </row>
    <row r="409" spans="4:43">
      <c r="D409" s="230"/>
      <c r="G409" s="230"/>
      <c r="H409" s="230"/>
      <c r="I409" s="230"/>
      <c r="J409" s="230"/>
      <c r="O409" s="230"/>
      <c r="R409" s="230"/>
      <c r="S409" s="230"/>
      <c r="T409" s="230"/>
      <c r="U409" s="230"/>
      <c r="Z409" s="230"/>
      <c r="AC409" s="230"/>
      <c r="AD409" s="230"/>
      <c r="AE409" s="230"/>
      <c r="AF409" s="230"/>
      <c r="AK409" s="230"/>
      <c r="AN409" s="230"/>
      <c r="AO409" s="230"/>
      <c r="AP409" s="230"/>
      <c r="AQ409" s="230"/>
    </row>
    <row r="410" spans="4:43">
      <c r="D410" s="230"/>
      <c r="G410" s="230"/>
      <c r="H410" s="230"/>
      <c r="I410" s="230"/>
      <c r="J410" s="230"/>
      <c r="O410" s="230"/>
      <c r="R410" s="230"/>
      <c r="S410" s="230"/>
      <c r="T410" s="230"/>
      <c r="U410" s="230"/>
      <c r="Z410" s="230"/>
      <c r="AC410" s="230"/>
      <c r="AD410" s="230"/>
      <c r="AE410" s="230"/>
      <c r="AF410" s="230"/>
      <c r="AK410" s="230"/>
      <c r="AN410" s="230"/>
      <c r="AO410" s="230"/>
      <c r="AP410" s="230"/>
      <c r="AQ410" s="230"/>
    </row>
    <row r="411" spans="4:43">
      <c r="D411" s="230"/>
      <c r="G411" s="230"/>
      <c r="H411" s="230"/>
      <c r="I411" s="230"/>
      <c r="J411" s="230"/>
      <c r="O411" s="230"/>
      <c r="R411" s="230"/>
      <c r="S411" s="230"/>
      <c r="T411" s="230"/>
      <c r="U411" s="230"/>
      <c r="Z411" s="230"/>
      <c r="AC411" s="230"/>
      <c r="AD411" s="230"/>
      <c r="AE411" s="230"/>
      <c r="AF411" s="230"/>
      <c r="AK411" s="230"/>
      <c r="AN411" s="230"/>
      <c r="AO411" s="230"/>
      <c r="AP411" s="230"/>
      <c r="AQ411" s="230"/>
    </row>
    <row r="412" spans="4:43">
      <c r="D412" s="230"/>
      <c r="G412" s="230"/>
      <c r="H412" s="230"/>
      <c r="I412" s="230"/>
      <c r="J412" s="230"/>
      <c r="O412" s="230"/>
      <c r="R412" s="230"/>
      <c r="S412" s="230"/>
      <c r="T412" s="230"/>
      <c r="U412" s="230"/>
      <c r="Z412" s="230"/>
      <c r="AC412" s="230"/>
      <c r="AD412" s="230"/>
      <c r="AE412" s="230"/>
      <c r="AF412" s="230"/>
      <c r="AK412" s="230"/>
      <c r="AN412" s="230"/>
      <c r="AO412" s="230"/>
      <c r="AP412" s="230"/>
      <c r="AQ412" s="230"/>
    </row>
    <row r="413" spans="4:43">
      <c r="D413" s="230"/>
      <c r="G413" s="230"/>
      <c r="H413" s="230"/>
      <c r="I413" s="230"/>
      <c r="J413" s="230"/>
      <c r="O413" s="230"/>
      <c r="R413" s="230"/>
      <c r="S413" s="230"/>
      <c r="T413" s="230"/>
      <c r="U413" s="230"/>
      <c r="Z413" s="230"/>
      <c r="AC413" s="230"/>
      <c r="AD413" s="230"/>
      <c r="AE413" s="230"/>
      <c r="AF413" s="230"/>
      <c r="AK413" s="230"/>
      <c r="AN413" s="230"/>
      <c r="AO413" s="230"/>
      <c r="AP413" s="230"/>
      <c r="AQ413" s="230"/>
    </row>
    <row r="414" spans="4:43">
      <c r="D414" s="230"/>
      <c r="G414" s="230"/>
      <c r="H414" s="230"/>
      <c r="I414" s="230"/>
      <c r="J414" s="230"/>
      <c r="O414" s="230"/>
      <c r="R414" s="230"/>
      <c r="S414" s="230"/>
      <c r="T414" s="230"/>
      <c r="U414" s="230"/>
      <c r="Z414" s="230"/>
      <c r="AC414" s="230"/>
      <c r="AD414" s="230"/>
      <c r="AE414" s="230"/>
      <c r="AF414" s="230"/>
      <c r="AK414" s="230"/>
      <c r="AN414" s="230"/>
      <c r="AO414" s="230"/>
      <c r="AP414" s="230"/>
      <c r="AQ414" s="230"/>
    </row>
    <row r="415" spans="4:43">
      <c r="D415" s="230"/>
      <c r="G415" s="230"/>
      <c r="H415" s="230"/>
      <c r="I415" s="230"/>
      <c r="J415" s="230"/>
      <c r="O415" s="230"/>
      <c r="R415" s="230"/>
      <c r="S415" s="230"/>
      <c r="T415" s="230"/>
      <c r="U415" s="230"/>
      <c r="Z415" s="230"/>
      <c r="AC415" s="230"/>
      <c r="AD415" s="230"/>
      <c r="AE415" s="230"/>
      <c r="AF415" s="230"/>
      <c r="AK415" s="230"/>
      <c r="AN415" s="230"/>
      <c r="AO415" s="230"/>
      <c r="AP415" s="230"/>
      <c r="AQ415" s="230"/>
    </row>
    <row r="416" spans="4:43">
      <c r="D416" s="230"/>
      <c r="G416" s="230"/>
      <c r="H416" s="230"/>
      <c r="I416" s="230"/>
      <c r="J416" s="230"/>
      <c r="O416" s="230"/>
      <c r="R416" s="230"/>
      <c r="S416" s="230"/>
      <c r="T416" s="230"/>
      <c r="U416" s="230"/>
      <c r="Z416" s="230"/>
      <c r="AC416" s="230"/>
      <c r="AD416" s="230"/>
      <c r="AE416" s="230"/>
      <c r="AF416" s="230"/>
      <c r="AK416" s="230"/>
      <c r="AN416" s="230"/>
      <c r="AO416" s="230"/>
      <c r="AP416" s="230"/>
      <c r="AQ416" s="230"/>
    </row>
    <row r="417" spans="4:43">
      <c r="D417" s="230"/>
      <c r="G417" s="230"/>
      <c r="H417" s="230"/>
      <c r="I417" s="230"/>
      <c r="J417" s="230"/>
      <c r="O417" s="230"/>
      <c r="R417" s="230"/>
      <c r="S417" s="230"/>
      <c r="T417" s="230"/>
      <c r="U417" s="230"/>
      <c r="Z417" s="230"/>
      <c r="AC417" s="230"/>
      <c r="AD417" s="230"/>
      <c r="AE417" s="230"/>
      <c r="AF417" s="230"/>
      <c r="AK417" s="230"/>
      <c r="AN417" s="230"/>
      <c r="AO417" s="230"/>
      <c r="AP417" s="230"/>
      <c r="AQ417" s="230"/>
    </row>
    <row r="418" spans="4:43">
      <c r="D418" s="230"/>
      <c r="G418" s="230"/>
      <c r="H418" s="230"/>
      <c r="I418" s="230"/>
      <c r="J418" s="230"/>
      <c r="O418" s="230"/>
      <c r="R418" s="230"/>
      <c r="S418" s="230"/>
      <c r="T418" s="230"/>
      <c r="U418" s="230"/>
      <c r="Z418" s="230"/>
      <c r="AC418" s="230"/>
      <c r="AD418" s="230"/>
      <c r="AE418" s="230"/>
      <c r="AF418" s="230"/>
      <c r="AK418" s="230"/>
      <c r="AN418" s="230"/>
      <c r="AO418" s="230"/>
      <c r="AP418" s="230"/>
      <c r="AQ418" s="230"/>
    </row>
    <row r="419" spans="4:43">
      <c r="D419" s="230"/>
      <c r="G419" s="230"/>
      <c r="H419" s="230"/>
      <c r="I419" s="230"/>
      <c r="J419" s="230"/>
      <c r="O419" s="230"/>
      <c r="R419" s="230"/>
      <c r="S419" s="230"/>
      <c r="T419" s="230"/>
      <c r="U419" s="230"/>
      <c r="Z419" s="230"/>
      <c r="AC419" s="230"/>
      <c r="AD419" s="230"/>
      <c r="AE419" s="230"/>
      <c r="AF419" s="230"/>
      <c r="AK419" s="230"/>
      <c r="AN419" s="230"/>
      <c r="AO419" s="230"/>
      <c r="AP419" s="230"/>
      <c r="AQ419" s="230"/>
    </row>
    <row r="420" spans="4:43">
      <c r="D420" s="230"/>
      <c r="G420" s="230"/>
      <c r="H420" s="230"/>
      <c r="I420" s="230"/>
      <c r="J420" s="230"/>
      <c r="O420" s="230"/>
      <c r="R420" s="230"/>
      <c r="S420" s="230"/>
      <c r="T420" s="230"/>
      <c r="U420" s="230"/>
      <c r="Z420" s="230"/>
      <c r="AC420" s="230"/>
      <c r="AD420" s="230"/>
      <c r="AE420" s="230"/>
      <c r="AF420" s="230"/>
      <c r="AK420" s="230"/>
      <c r="AN420" s="230"/>
      <c r="AO420" s="230"/>
      <c r="AP420" s="230"/>
      <c r="AQ420" s="230"/>
    </row>
    <row r="421" spans="4:43">
      <c r="D421" s="230"/>
      <c r="G421" s="230"/>
      <c r="H421" s="230"/>
      <c r="I421" s="230"/>
      <c r="J421" s="230"/>
      <c r="O421" s="230"/>
      <c r="R421" s="230"/>
      <c r="S421" s="230"/>
      <c r="T421" s="230"/>
      <c r="U421" s="230"/>
      <c r="Z421" s="230"/>
      <c r="AC421" s="230"/>
      <c r="AD421" s="230"/>
      <c r="AE421" s="230"/>
      <c r="AF421" s="230"/>
      <c r="AK421" s="230"/>
      <c r="AN421" s="230"/>
      <c r="AO421" s="230"/>
      <c r="AP421" s="230"/>
      <c r="AQ421" s="230"/>
    </row>
    <row r="422" spans="4:43">
      <c r="D422" s="230"/>
      <c r="G422" s="230"/>
      <c r="H422" s="230"/>
      <c r="I422" s="230"/>
      <c r="J422" s="230"/>
      <c r="O422" s="230"/>
      <c r="R422" s="230"/>
      <c r="S422" s="230"/>
      <c r="T422" s="230"/>
      <c r="U422" s="230"/>
      <c r="Z422" s="230"/>
      <c r="AC422" s="230"/>
      <c r="AD422" s="230"/>
      <c r="AE422" s="230"/>
      <c r="AF422" s="230"/>
      <c r="AK422" s="230"/>
      <c r="AN422" s="230"/>
      <c r="AO422" s="230"/>
      <c r="AP422" s="230"/>
      <c r="AQ422" s="230"/>
    </row>
    <row r="423" spans="4:43">
      <c r="D423" s="230"/>
      <c r="G423" s="230"/>
      <c r="H423" s="230"/>
      <c r="I423" s="230"/>
      <c r="J423" s="230"/>
      <c r="O423" s="230"/>
      <c r="R423" s="230"/>
      <c r="S423" s="230"/>
      <c r="T423" s="230"/>
      <c r="U423" s="230"/>
      <c r="Z423" s="230"/>
      <c r="AC423" s="230"/>
      <c r="AD423" s="230"/>
      <c r="AE423" s="230"/>
      <c r="AF423" s="230"/>
      <c r="AK423" s="230"/>
      <c r="AN423" s="230"/>
      <c r="AO423" s="230"/>
      <c r="AP423" s="230"/>
      <c r="AQ423" s="230"/>
    </row>
    <row r="424" spans="4:43">
      <c r="D424" s="230"/>
      <c r="G424" s="230"/>
      <c r="H424" s="230"/>
      <c r="I424" s="230"/>
      <c r="J424" s="230"/>
      <c r="O424" s="230"/>
      <c r="R424" s="230"/>
      <c r="S424" s="230"/>
      <c r="T424" s="230"/>
      <c r="U424" s="230"/>
      <c r="Z424" s="230"/>
      <c r="AC424" s="230"/>
      <c r="AD424" s="230"/>
      <c r="AE424" s="230"/>
      <c r="AF424" s="230"/>
      <c r="AK424" s="230"/>
      <c r="AN424" s="230"/>
      <c r="AO424" s="230"/>
      <c r="AP424" s="230"/>
      <c r="AQ424" s="230"/>
    </row>
    <row r="425" spans="4:43">
      <c r="D425" s="230"/>
      <c r="G425" s="230"/>
      <c r="H425" s="230"/>
      <c r="I425" s="230"/>
      <c r="J425" s="230"/>
      <c r="O425" s="230"/>
      <c r="R425" s="230"/>
      <c r="S425" s="230"/>
      <c r="T425" s="230"/>
      <c r="U425" s="230"/>
      <c r="Z425" s="230"/>
      <c r="AC425" s="230"/>
      <c r="AD425" s="230"/>
      <c r="AE425" s="230"/>
      <c r="AF425" s="230"/>
      <c r="AK425" s="230"/>
      <c r="AN425" s="230"/>
      <c r="AO425" s="230"/>
      <c r="AP425" s="230"/>
      <c r="AQ425" s="230"/>
    </row>
    <row r="426" spans="4:43">
      <c r="D426" s="230"/>
      <c r="G426" s="230"/>
      <c r="H426" s="230"/>
      <c r="I426" s="230"/>
      <c r="J426" s="230"/>
      <c r="O426" s="230"/>
      <c r="R426" s="230"/>
      <c r="S426" s="230"/>
      <c r="T426" s="230"/>
      <c r="U426" s="230"/>
      <c r="Z426" s="230"/>
      <c r="AC426" s="230"/>
      <c r="AD426" s="230"/>
      <c r="AE426" s="230"/>
      <c r="AF426" s="230"/>
      <c r="AK426" s="230"/>
      <c r="AN426" s="230"/>
      <c r="AO426" s="230"/>
      <c r="AP426" s="230"/>
      <c r="AQ426" s="230"/>
    </row>
    <row r="427" spans="4:43">
      <c r="D427" s="230"/>
      <c r="G427" s="230"/>
      <c r="H427" s="230"/>
      <c r="I427" s="230"/>
      <c r="J427" s="230"/>
      <c r="O427" s="230"/>
      <c r="R427" s="230"/>
      <c r="S427" s="230"/>
      <c r="T427" s="230"/>
      <c r="U427" s="230"/>
      <c r="Z427" s="230"/>
      <c r="AC427" s="230"/>
      <c r="AD427" s="230"/>
      <c r="AE427" s="230"/>
      <c r="AF427" s="230"/>
      <c r="AK427" s="230"/>
      <c r="AN427" s="230"/>
      <c r="AO427" s="230"/>
      <c r="AP427" s="230"/>
      <c r="AQ427" s="230"/>
    </row>
    <row r="428" spans="4:43">
      <c r="D428" s="230"/>
      <c r="G428" s="230"/>
      <c r="H428" s="230"/>
      <c r="I428" s="230"/>
      <c r="J428" s="230"/>
      <c r="O428" s="230"/>
      <c r="R428" s="230"/>
      <c r="S428" s="230"/>
      <c r="T428" s="230"/>
      <c r="U428" s="230"/>
      <c r="Z428" s="230"/>
      <c r="AC428" s="230"/>
      <c r="AD428" s="230"/>
      <c r="AE428" s="230"/>
      <c r="AF428" s="230"/>
      <c r="AK428" s="230"/>
      <c r="AN428" s="230"/>
      <c r="AO428" s="230"/>
      <c r="AP428" s="230"/>
      <c r="AQ428" s="230"/>
    </row>
    <row r="429" spans="4:43">
      <c r="D429" s="230"/>
      <c r="G429" s="230"/>
      <c r="H429" s="230"/>
      <c r="I429" s="230"/>
      <c r="J429" s="230"/>
      <c r="O429" s="230"/>
      <c r="R429" s="230"/>
      <c r="S429" s="230"/>
      <c r="T429" s="230"/>
      <c r="U429" s="230"/>
      <c r="Z429" s="230"/>
      <c r="AC429" s="230"/>
      <c r="AD429" s="230"/>
      <c r="AE429" s="230"/>
      <c r="AF429" s="230"/>
      <c r="AK429" s="230"/>
      <c r="AN429" s="230"/>
      <c r="AO429" s="230"/>
      <c r="AP429" s="230"/>
      <c r="AQ429" s="230"/>
    </row>
    <row r="430" spans="4:43">
      <c r="D430" s="230"/>
      <c r="G430" s="230"/>
      <c r="H430" s="230"/>
      <c r="I430" s="230"/>
      <c r="J430" s="230"/>
      <c r="O430" s="230"/>
      <c r="R430" s="230"/>
      <c r="S430" s="230"/>
      <c r="T430" s="230"/>
      <c r="U430" s="230"/>
      <c r="Z430" s="230"/>
      <c r="AC430" s="230"/>
      <c r="AD430" s="230"/>
      <c r="AE430" s="230"/>
      <c r="AF430" s="230"/>
      <c r="AK430" s="230"/>
      <c r="AN430" s="230"/>
      <c r="AO430" s="230"/>
      <c r="AP430" s="230"/>
      <c r="AQ430" s="230"/>
    </row>
    <row r="431" spans="4:43">
      <c r="D431" s="230"/>
      <c r="G431" s="230"/>
      <c r="H431" s="230"/>
      <c r="I431" s="230"/>
      <c r="J431" s="230"/>
      <c r="O431" s="230"/>
      <c r="R431" s="230"/>
      <c r="S431" s="230"/>
      <c r="T431" s="230"/>
      <c r="U431" s="230"/>
      <c r="Z431" s="230"/>
      <c r="AC431" s="230"/>
      <c r="AD431" s="230"/>
      <c r="AE431" s="230"/>
      <c r="AF431" s="230"/>
      <c r="AK431" s="230"/>
      <c r="AN431" s="230"/>
      <c r="AO431" s="230"/>
      <c r="AP431" s="230"/>
      <c r="AQ431" s="230"/>
    </row>
    <row r="432" spans="4:43">
      <c r="D432" s="230"/>
      <c r="G432" s="230"/>
      <c r="H432" s="230"/>
      <c r="I432" s="230"/>
      <c r="J432" s="230"/>
      <c r="O432" s="230"/>
      <c r="R432" s="230"/>
      <c r="S432" s="230"/>
      <c r="T432" s="230"/>
      <c r="U432" s="230"/>
      <c r="Z432" s="230"/>
      <c r="AC432" s="230"/>
      <c r="AD432" s="230"/>
      <c r="AE432" s="230"/>
      <c r="AF432" s="230"/>
      <c r="AK432" s="230"/>
      <c r="AN432" s="230"/>
      <c r="AO432" s="230"/>
      <c r="AP432" s="230"/>
      <c r="AQ432" s="230"/>
    </row>
    <row r="433" spans="4:43">
      <c r="D433" s="230"/>
      <c r="G433" s="230"/>
      <c r="H433" s="230"/>
      <c r="I433" s="230"/>
      <c r="J433" s="230"/>
      <c r="O433" s="230"/>
      <c r="R433" s="230"/>
      <c r="S433" s="230"/>
      <c r="T433" s="230"/>
      <c r="U433" s="230"/>
      <c r="Z433" s="230"/>
      <c r="AC433" s="230"/>
      <c r="AD433" s="230"/>
      <c r="AE433" s="230"/>
      <c r="AF433" s="230"/>
      <c r="AK433" s="230"/>
      <c r="AN433" s="230"/>
      <c r="AO433" s="230"/>
      <c r="AP433" s="230"/>
      <c r="AQ433" s="230"/>
    </row>
    <row r="434" spans="4:43">
      <c r="D434" s="230"/>
      <c r="G434" s="230"/>
      <c r="H434" s="230"/>
      <c r="I434" s="230"/>
      <c r="J434" s="230"/>
      <c r="O434" s="230"/>
      <c r="R434" s="230"/>
      <c r="S434" s="230"/>
      <c r="T434" s="230"/>
      <c r="U434" s="230"/>
      <c r="Z434" s="230"/>
      <c r="AC434" s="230"/>
      <c r="AD434" s="230"/>
      <c r="AE434" s="230"/>
      <c r="AF434" s="230"/>
      <c r="AK434" s="230"/>
      <c r="AN434" s="230"/>
      <c r="AO434" s="230"/>
      <c r="AP434" s="230"/>
      <c r="AQ434" s="230"/>
    </row>
    <row r="435" spans="4:43">
      <c r="D435" s="230"/>
      <c r="G435" s="230"/>
      <c r="H435" s="230"/>
      <c r="I435" s="230"/>
      <c r="J435" s="230"/>
      <c r="O435" s="230"/>
      <c r="R435" s="230"/>
      <c r="S435" s="230"/>
      <c r="T435" s="230"/>
      <c r="U435" s="230"/>
      <c r="Z435" s="230"/>
      <c r="AC435" s="230"/>
      <c r="AD435" s="230"/>
      <c r="AE435" s="230"/>
      <c r="AF435" s="230"/>
      <c r="AK435" s="230"/>
      <c r="AN435" s="230"/>
      <c r="AO435" s="230"/>
      <c r="AP435" s="230"/>
      <c r="AQ435" s="230"/>
    </row>
    <row r="436" spans="4:43">
      <c r="D436" s="230"/>
      <c r="G436" s="230"/>
      <c r="H436" s="230"/>
      <c r="I436" s="230"/>
      <c r="J436" s="230"/>
      <c r="O436" s="230"/>
      <c r="R436" s="230"/>
      <c r="S436" s="230"/>
      <c r="T436" s="230"/>
      <c r="U436" s="230"/>
      <c r="Z436" s="230"/>
      <c r="AC436" s="230"/>
      <c r="AD436" s="230"/>
      <c r="AE436" s="230"/>
      <c r="AF436" s="230"/>
      <c r="AK436" s="230"/>
      <c r="AN436" s="230"/>
      <c r="AO436" s="230"/>
      <c r="AP436" s="230"/>
      <c r="AQ436" s="230"/>
    </row>
    <row r="437" spans="4:43">
      <c r="D437" s="230"/>
      <c r="G437" s="230"/>
      <c r="H437" s="230"/>
      <c r="I437" s="230"/>
      <c r="J437" s="230"/>
      <c r="O437" s="230"/>
      <c r="R437" s="230"/>
      <c r="S437" s="230"/>
      <c r="T437" s="230"/>
      <c r="U437" s="230"/>
      <c r="Z437" s="230"/>
      <c r="AC437" s="230"/>
      <c r="AD437" s="230"/>
      <c r="AE437" s="230"/>
      <c r="AF437" s="230"/>
      <c r="AK437" s="230"/>
      <c r="AN437" s="230"/>
      <c r="AO437" s="230"/>
      <c r="AP437" s="230"/>
      <c r="AQ437" s="230"/>
    </row>
    <row r="438" spans="4:43">
      <c r="D438" s="230"/>
      <c r="G438" s="230"/>
      <c r="H438" s="230"/>
      <c r="I438" s="230"/>
      <c r="J438" s="230"/>
      <c r="O438" s="230"/>
      <c r="R438" s="230"/>
      <c r="S438" s="230"/>
      <c r="T438" s="230"/>
      <c r="U438" s="230"/>
      <c r="Z438" s="230"/>
      <c r="AC438" s="230"/>
      <c r="AD438" s="230"/>
      <c r="AE438" s="230"/>
      <c r="AF438" s="230"/>
      <c r="AK438" s="230"/>
      <c r="AN438" s="230"/>
      <c r="AO438" s="230"/>
      <c r="AP438" s="230"/>
      <c r="AQ438" s="230"/>
    </row>
    <row r="439" spans="4:43">
      <c r="D439" s="230"/>
      <c r="G439" s="230"/>
      <c r="H439" s="230"/>
      <c r="I439" s="230"/>
      <c r="J439" s="230"/>
      <c r="O439" s="230"/>
      <c r="R439" s="230"/>
      <c r="S439" s="230"/>
      <c r="T439" s="230"/>
      <c r="U439" s="230"/>
      <c r="Z439" s="230"/>
      <c r="AC439" s="230"/>
      <c r="AD439" s="230"/>
      <c r="AE439" s="230"/>
      <c r="AF439" s="230"/>
      <c r="AK439" s="230"/>
      <c r="AN439" s="230"/>
      <c r="AO439" s="230"/>
      <c r="AP439" s="230"/>
      <c r="AQ439" s="230"/>
    </row>
    <row r="440" spans="4:43">
      <c r="D440" s="230"/>
      <c r="G440" s="230"/>
      <c r="H440" s="230"/>
      <c r="I440" s="230"/>
      <c r="J440" s="230"/>
      <c r="O440" s="230"/>
      <c r="R440" s="230"/>
      <c r="S440" s="230"/>
      <c r="T440" s="230"/>
      <c r="U440" s="230"/>
      <c r="Z440" s="230"/>
      <c r="AC440" s="230"/>
      <c r="AD440" s="230"/>
      <c r="AE440" s="230"/>
      <c r="AF440" s="230"/>
      <c r="AK440" s="230"/>
      <c r="AN440" s="230"/>
      <c r="AO440" s="230"/>
      <c r="AP440" s="230"/>
      <c r="AQ440" s="230"/>
    </row>
    <row r="441" spans="4:43">
      <c r="D441" s="230"/>
      <c r="G441" s="230"/>
      <c r="H441" s="230"/>
      <c r="I441" s="230"/>
      <c r="J441" s="230"/>
      <c r="O441" s="230"/>
      <c r="R441" s="230"/>
      <c r="S441" s="230"/>
      <c r="T441" s="230"/>
      <c r="U441" s="230"/>
      <c r="Z441" s="230"/>
      <c r="AC441" s="230"/>
      <c r="AD441" s="230"/>
      <c r="AE441" s="230"/>
      <c r="AF441" s="230"/>
      <c r="AK441" s="230"/>
      <c r="AN441" s="230"/>
      <c r="AO441" s="230"/>
      <c r="AP441" s="230"/>
      <c r="AQ441" s="230"/>
    </row>
    <row r="442" spans="4:43">
      <c r="D442" s="230"/>
      <c r="G442" s="230"/>
      <c r="H442" s="230"/>
      <c r="I442" s="230"/>
      <c r="J442" s="230"/>
      <c r="O442" s="230"/>
      <c r="R442" s="230"/>
      <c r="S442" s="230"/>
      <c r="T442" s="230"/>
      <c r="U442" s="230"/>
      <c r="Z442" s="230"/>
      <c r="AC442" s="230"/>
      <c r="AD442" s="230"/>
      <c r="AE442" s="230"/>
      <c r="AF442" s="230"/>
      <c r="AK442" s="230"/>
      <c r="AN442" s="230"/>
      <c r="AO442" s="230"/>
      <c r="AP442" s="230"/>
      <c r="AQ442" s="230"/>
    </row>
    <row r="443" spans="4:43">
      <c r="D443" s="230"/>
      <c r="G443" s="230"/>
      <c r="H443" s="230"/>
      <c r="I443" s="230"/>
      <c r="J443" s="230"/>
      <c r="O443" s="230"/>
      <c r="R443" s="230"/>
      <c r="S443" s="230"/>
      <c r="T443" s="230"/>
      <c r="U443" s="230"/>
      <c r="Z443" s="230"/>
      <c r="AC443" s="230"/>
      <c r="AD443" s="230"/>
      <c r="AE443" s="230"/>
      <c r="AF443" s="230"/>
      <c r="AK443" s="230"/>
      <c r="AN443" s="230"/>
      <c r="AO443" s="230"/>
      <c r="AP443" s="230"/>
      <c r="AQ443" s="230"/>
    </row>
    <row r="444" spans="4:43">
      <c r="D444" s="230"/>
      <c r="G444" s="230"/>
      <c r="H444" s="230"/>
      <c r="I444" s="230"/>
      <c r="J444" s="230"/>
      <c r="O444" s="230"/>
      <c r="R444" s="230"/>
      <c r="S444" s="230"/>
      <c r="T444" s="230"/>
      <c r="U444" s="230"/>
      <c r="Z444" s="230"/>
      <c r="AC444" s="230"/>
      <c r="AD444" s="230"/>
      <c r="AE444" s="230"/>
      <c r="AF444" s="230"/>
      <c r="AK444" s="230"/>
      <c r="AN444" s="230"/>
      <c r="AO444" s="230"/>
      <c r="AP444" s="230"/>
      <c r="AQ444" s="230"/>
    </row>
    <row r="445" spans="4:43">
      <c r="D445" s="230"/>
      <c r="G445" s="230"/>
      <c r="H445" s="230"/>
      <c r="I445" s="230"/>
      <c r="J445" s="230"/>
      <c r="O445" s="230"/>
      <c r="R445" s="230"/>
      <c r="S445" s="230"/>
      <c r="T445" s="230"/>
      <c r="U445" s="230"/>
      <c r="Z445" s="230"/>
      <c r="AC445" s="230"/>
      <c r="AD445" s="230"/>
      <c r="AE445" s="230"/>
      <c r="AF445" s="230"/>
      <c r="AK445" s="230"/>
      <c r="AN445" s="230"/>
      <c r="AO445" s="230"/>
      <c r="AP445" s="230"/>
      <c r="AQ445" s="230"/>
    </row>
    <row r="446" spans="4:43">
      <c r="D446" s="230"/>
      <c r="G446" s="230"/>
      <c r="H446" s="230"/>
      <c r="I446" s="230"/>
      <c r="J446" s="230"/>
      <c r="O446" s="230"/>
      <c r="R446" s="230"/>
      <c r="S446" s="230"/>
      <c r="T446" s="230"/>
      <c r="U446" s="230"/>
      <c r="Z446" s="230"/>
      <c r="AC446" s="230"/>
      <c r="AD446" s="230"/>
      <c r="AE446" s="230"/>
      <c r="AF446" s="230"/>
      <c r="AK446" s="230"/>
      <c r="AN446" s="230"/>
      <c r="AO446" s="230"/>
      <c r="AP446" s="230"/>
      <c r="AQ446" s="230"/>
    </row>
    <row r="447" spans="4:43">
      <c r="D447" s="230"/>
      <c r="G447" s="230"/>
      <c r="H447" s="230"/>
      <c r="I447" s="230"/>
      <c r="J447" s="230"/>
      <c r="O447" s="230"/>
      <c r="R447" s="230"/>
      <c r="S447" s="230"/>
      <c r="T447" s="230"/>
      <c r="U447" s="230"/>
      <c r="Z447" s="230"/>
      <c r="AC447" s="230"/>
      <c r="AD447" s="230"/>
      <c r="AE447" s="230"/>
      <c r="AF447" s="230"/>
      <c r="AK447" s="230"/>
      <c r="AN447" s="230"/>
      <c r="AO447" s="230"/>
      <c r="AP447" s="230"/>
      <c r="AQ447" s="230"/>
    </row>
    <row r="448" spans="4:43">
      <c r="D448" s="230"/>
      <c r="G448" s="230"/>
      <c r="H448" s="230"/>
      <c r="I448" s="230"/>
      <c r="J448" s="230"/>
      <c r="O448" s="230"/>
      <c r="R448" s="230"/>
      <c r="S448" s="230"/>
      <c r="T448" s="230"/>
      <c r="U448" s="230"/>
      <c r="Z448" s="230"/>
      <c r="AC448" s="230"/>
      <c r="AD448" s="230"/>
      <c r="AE448" s="230"/>
      <c r="AF448" s="230"/>
      <c r="AK448" s="230"/>
      <c r="AN448" s="230"/>
      <c r="AO448" s="230"/>
      <c r="AP448" s="230"/>
      <c r="AQ448" s="230"/>
    </row>
    <row r="449" spans="4:43">
      <c r="D449" s="230"/>
      <c r="G449" s="230"/>
      <c r="H449" s="230"/>
      <c r="I449" s="230"/>
      <c r="J449" s="230"/>
      <c r="O449" s="230"/>
      <c r="R449" s="230"/>
      <c r="S449" s="230"/>
      <c r="T449" s="230"/>
      <c r="U449" s="230"/>
      <c r="Z449" s="230"/>
      <c r="AC449" s="230"/>
      <c r="AD449" s="230"/>
      <c r="AE449" s="230"/>
      <c r="AF449" s="230"/>
      <c r="AK449" s="230"/>
      <c r="AN449" s="230"/>
      <c r="AO449" s="230"/>
      <c r="AP449" s="230"/>
      <c r="AQ449" s="230"/>
    </row>
    <row r="450" spans="4:43">
      <c r="D450" s="230"/>
      <c r="G450" s="230"/>
      <c r="H450" s="230"/>
      <c r="I450" s="230"/>
      <c r="J450" s="230"/>
      <c r="O450" s="230"/>
      <c r="R450" s="230"/>
      <c r="S450" s="230"/>
      <c r="T450" s="230"/>
      <c r="U450" s="230"/>
      <c r="Z450" s="230"/>
      <c r="AC450" s="230"/>
      <c r="AD450" s="230"/>
      <c r="AE450" s="230"/>
      <c r="AF450" s="230"/>
      <c r="AK450" s="230"/>
      <c r="AN450" s="230"/>
      <c r="AO450" s="230"/>
      <c r="AP450" s="230"/>
      <c r="AQ450" s="230"/>
    </row>
    <row r="451" spans="4:43">
      <c r="D451" s="230"/>
      <c r="G451" s="230"/>
      <c r="H451" s="230"/>
      <c r="I451" s="230"/>
      <c r="J451" s="230"/>
      <c r="O451" s="230"/>
      <c r="R451" s="230"/>
      <c r="S451" s="230"/>
      <c r="T451" s="230"/>
      <c r="U451" s="230"/>
      <c r="Z451" s="230"/>
      <c r="AC451" s="230"/>
      <c r="AD451" s="230"/>
      <c r="AE451" s="230"/>
      <c r="AF451" s="230"/>
      <c r="AK451" s="230"/>
      <c r="AN451" s="230"/>
      <c r="AO451" s="230"/>
      <c r="AP451" s="230"/>
      <c r="AQ451" s="230"/>
    </row>
    <row r="452" spans="4:43">
      <c r="D452" s="230"/>
      <c r="G452" s="230"/>
      <c r="H452" s="230"/>
      <c r="I452" s="230"/>
      <c r="J452" s="230"/>
      <c r="O452" s="230"/>
      <c r="R452" s="230"/>
      <c r="S452" s="230"/>
      <c r="T452" s="230"/>
      <c r="U452" s="230"/>
      <c r="Z452" s="230"/>
      <c r="AC452" s="230"/>
      <c r="AD452" s="230"/>
      <c r="AE452" s="230"/>
      <c r="AF452" s="230"/>
      <c r="AK452" s="230"/>
      <c r="AN452" s="230"/>
      <c r="AO452" s="230"/>
      <c r="AP452" s="230"/>
      <c r="AQ452" s="230"/>
    </row>
    <row r="453" spans="4:43">
      <c r="D453" s="230"/>
      <c r="G453" s="230"/>
      <c r="H453" s="230"/>
      <c r="I453" s="230"/>
      <c r="J453" s="230"/>
      <c r="O453" s="230"/>
      <c r="R453" s="230"/>
      <c r="S453" s="230"/>
      <c r="T453" s="230"/>
      <c r="U453" s="230"/>
      <c r="Z453" s="230"/>
      <c r="AC453" s="230"/>
      <c r="AD453" s="230"/>
      <c r="AE453" s="230"/>
      <c r="AF453" s="230"/>
      <c r="AK453" s="230"/>
      <c r="AN453" s="230"/>
      <c r="AO453" s="230"/>
      <c r="AP453" s="230"/>
      <c r="AQ453" s="230"/>
    </row>
    <row r="454" spans="4:43">
      <c r="D454" s="230"/>
      <c r="G454" s="230"/>
      <c r="H454" s="230"/>
      <c r="I454" s="230"/>
      <c r="J454" s="230"/>
      <c r="O454" s="230"/>
      <c r="R454" s="230"/>
      <c r="S454" s="230"/>
      <c r="T454" s="230"/>
      <c r="U454" s="230"/>
      <c r="Z454" s="230"/>
      <c r="AC454" s="230"/>
      <c r="AD454" s="230"/>
      <c r="AE454" s="230"/>
      <c r="AF454" s="230"/>
      <c r="AK454" s="230"/>
      <c r="AN454" s="230"/>
      <c r="AO454" s="230"/>
      <c r="AP454" s="230"/>
      <c r="AQ454" s="230"/>
    </row>
    <row r="455" spans="4:43">
      <c r="D455" s="230"/>
      <c r="G455" s="230"/>
      <c r="H455" s="230"/>
      <c r="I455" s="230"/>
      <c r="J455" s="230"/>
      <c r="O455" s="230"/>
      <c r="R455" s="230"/>
      <c r="S455" s="230"/>
      <c r="T455" s="230"/>
      <c r="U455" s="230"/>
      <c r="Z455" s="230"/>
      <c r="AC455" s="230"/>
      <c r="AD455" s="230"/>
      <c r="AE455" s="230"/>
      <c r="AF455" s="230"/>
      <c r="AK455" s="230"/>
      <c r="AN455" s="230"/>
      <c r="AO455" s="230"/>
      <c r="AP455" s="230"/>
      <c r="AQ455" s="230"/>
    </row>
    <row r="456" spans="4:43">
      <c r="D456" s="230"/>
      <c r="G456" s="230"/>
      <c r="H456" s="230"/>
      <c r="I456" s="230"/>
      <c r="J456" s="230"/>
      <c r="O456" s="230"/>
      <c r="R456" s="230"/>
      <c r="S456" s="230"/>
      <c r="T456" s="230"/>
      <c r="U456" s="230"/>
      <c r="Z456" s="230"/>
      <c r="AC456" s="230"/>
      <c r="AD456" s="230"/>
      <c r="AE456" s="230"/>
      <c r="AF456" s="230"/>
      <c r="AK456" s="230"/>
      <c r="AN456" s="230"/>
      <c r="AO456" s="230"/>
      <c r="AP456" s="230"/>
      <c r="AQ456" s="230"/>
    </row>
    <row r="457" spans="4:43">
      <c r="D457" s="230"/>
      <c r="G457" s="230"/>
      <c r="H457" s="230"/>
      <c r="I457" s="230"/>
      <c r="J457" s="230"/>
      <c r="O457" s="230"/>
      <c r="R457" s="230"/>
      <c r="S457" s="230"/>
      <c r="T457" s="230"/>
      <c r="U457" s="230"/>
      <c r="Z457" s="230"/>
      <c r="AC457" s="230"/>
      <c r="AD457" s="230"/>
      <c r="AE457" s="230"/>
      <c r="AF457" s="230"/>
      <c r="AK457" s="230"/>
      <c r="AN457" s="230"/>
      <c r="AO457" s="230"/>
      <c r="AP457" s="230"/>
      <c r="AQ457" s="230"/>
    </row>
    <row r="458" spans="4:43">
      <c r="D458" s="230"/>
      <c r="G458" s="230"/>
      <c r="H458" s="230"/>
      <c r="I458" s="230"/>
      <c r="J458" s="230"/>
      <c r="O458" s="230"/>
      <c r="R458" s="230"/>
      <c r="S458" s="230"/>
      <c r="T458" s="230"/>
      <c r="U458" s="230"/>
      <c r="Z458" s="230"/>
      <c r="AC458" s="230"/>
      <c r="AD458" s="230"/>
      <c r="AE458" s="230"/>
      <c r="AF458" s="230"/>
      <c r="AK458" s="230"/>
      <c r="AN458" s="230"/>
      <c r="AO458" s="230"/>
      <c r="AP458" s="230"/>
      <c r="AQ458" s="230"/>
    </row>
    <row r="459" spans="4:43">
      <c r="D459" s="230"/>
      <c r="G459" s="230"/>
      <c r="H459" s="230"/>
      <c r="I459" s="230"/>
      <c r="J459" s="230"/>
      <c r="O459" s="230"/>
      <c r="R459" s="230"/>
      <c r="S459" s="230"/>
      <c r="T459" s="230"/>
      <c r="U459" s="230"/>
      <c r="Z459" s="230"/>
      <c r="AC459" s="230"/>
      <c r="AD459" s="230"/>
      <c r="AE459" s="230"/>
      <c r="AF459" s="230"/>
      <c r="AK459" s="230"/>
      <c r="AN459" s="230"/>
      <c r="AO459" s="230"/>
      <c r="AP459" s="230"/>
      <c r="AQ459" s="230"/>
    </row>
    <row r="460" spans="4:43">
      <c r="D460" s="230"/>
      <c r="G460" s="230"/>
      <c r="H460" s="230"/>
      <c r="I460" s="230"/>
      <c r="J460" s="230"/>
      <c r="O460" s="230"/>
      <c r="R460" s="230"/>
      <c r="S460" s="230"/>
      <c r="T460" s="230"/>
      <c r="U460" s="230"/>
      <c r="Z460" s="230"/>
      <c r="AC460" s="230"/>
      <c r="AD460" s="230"/>
      <c r="AE460" s="230"/>
      <c r="AF460" s="230"/>
      <c r="AK460" s="230"/>
      <c r="AN460" s="230"/>
      <c r="AO460" s="230"/>
      <c r="AP460" s="230"/>
      <c r="AQ460" s="230"/>
    </row>
    <row r="461" spans="4:43">
      <c r="D461" s="230"/>
      <c r="G461" s="230"/>
      <c r="H461" s="230"/>
      <c r="I461" s="230"/>
      <c r="J461" s="230"/>
      <c r="O461" s="230"/>
      <c r="R461" s="230"/>
      <c r="S461" s="230"/>
      <c r="T461" s="230"/>
      <c r="U461" s="230"/>
      <c r="Z461" s="230"/>
      <c r="AC461" s="230"/>
      <c r="AD461" s="230"/>
      <c r="AE461" s="230"/>
      <c r="AF461" s="230"/>
      <c r="AK461" s="230"/>
      <c r="AN461" s="230"/>
      <c r="AO461" s="230"/>
      <c r="AP461" s="230"/>
      <c r="AQ461" s="230"/>
    </row>
    <row r="462" spans="4:43">
      <c r="D462" s="230"/>
      <c r="G462" s="230"/>
      <c r="H462" s="230"/>
      <c r="I462" s="230"/>
      <c r="J462" s="230"/>
      <c r="O462" s="230"/>
      <c r="R462" s="230"/>
      <c r="S462" s="230"/>
      <c r="T462" s="230"/>
      <c r="U462" s="230"/>
      <c r="Z462" s="230"/>
      <c r="AC462" s="230"/>
      <c r="AD462" s="230"/>
      <c r="AE462" s="230"/>
      <c r="AF462" s="230"/>
      <c r="AK462" s="230"/>
      <c r="AN462" s="230"/>
      <c r="AO462" s="230"/>
      <c r="AP462" s="230"/>
      <c r="AQ462" s="230"/>
    </row>
    <row r="463" spans="4:43">
      <c r="D463" s="230"/>
      <c r="G463" s="230"/>
      <c r="H463" s="230"/>
      <c r="I463" s="230"/>
      <c r="J463" s="230"/>
      <c r="O463" s="230"/>
      <c r="R463" s="230"/>
      <c r="S463" s="230"/>
      <c r="T463" s="230"/>
      <c r="U463" s="230"/>
      <c r="Z463" s="230"/>
      <c r="AC463" s="230"/>
      <c r="AD463" s="230"/>
      <c r="AE463" s="230"/>
      <c r="AF463" s="230"/>
      <c r="AK463" s="230"/>
      <c r="AN463" s="230"/>
      <c r="AO463" s="230"/>
      <c r="AP463" s="230"/>
      <c r="AQ463" s="230"/>
    </row>
    <row r="464" spans="4:43">
      <c r="D464" s="230"/>
      <c r="G464" s="230"/>
      <c r="H464" s="230"/>
      <c r="I464" s="230"/>
      <c r="J464" s="230"/>
      <c r="O464" s="230"/>
      <c r="R464" s="230"/>
      <c r="S464" s="230"/>
      <c r="T464" s="230"/>
      <c r="U464" s="230"/>
      <c r="Z464" s="230"/>
      <c r="AC464" s="230"/>
      <c r="AD464" s="230"/>
      <c r="AE464" s="230"/>
      <c r="AF464" s="230"/>
      <c r="AK464" s="230"/>
      <c r="AN464" s="230"/>
      <c r="AO464" s="230"/>
      <c r="AP464" s="230"/>
      <c r="AQ464" s="230"/>
    </row>
    <row r="465" spans="4:43">
      <c r="D465" s="230"/>
      <c r="G465" s="230"/>
      <c r="H465" s="230"/>
      <c r="I465" s="230"/>
      <c r="J465" s="230"/>
      <c r="O465" s="230"/>
      <c r="R465" s="230"/>
      <c r="S465" s="230"/>
      <c r="T465" s="230"/>
      <c r="U465" s="230"/>
      <c r="Z465" s="230"/>
      <c r="AC465" s="230"/>
      <c r="AD465" s="230"/>
      <c r="AE465" s="230"/>
      <c r="AF465" s="230"/>
      <c r="AK465" s="230"/>
      <c r="AN465" s="230"/>
      <c r="AO465" s="230"/>
      <c r="AP465" s="230"/>
      <c r="AQ465" s="230"/>
    </row>
    <row r="466" spans="4:43">
      <c r="D466" s="230"/>
      <c r="G466" s="230"/>
      <c r="H466" s="230"/>
      <c r="I466" s="230"/>
      <c r="J466" s="230"/>
      <c r="O466" s="230"/>
      <c r="R466" s="230"/>
      <c r="S466" s="230"/>
      <c r="T466" s="230"/>
      <c r="U466" s="230"/>
      <c r="Z466" s="230"/>
      <c r="AC466" s="230"/>
      <c r="AD466" s="230"/>
      <c r="AE466" s="230"/>
      <c r="AF466" s="230"/>
      <c r="AK466" s="230"/>
      <c r="AN466" s="230"/>
      <c r="AO466" s="230"/>
      <c r="AP466" s="230"/>
      <c r="AQ466" s="230"/>
    </row>
    <row r="467" spans="4:43">
      <c r="D467" s="230"/>
      <c r="G467" s="230"/>
      <c r="H467" s="230"/>
      <c r="I467" s="230"/>
      <c r="J467" s="230"/>
      <c r="O467" s="230"/>
      <c r="R467" s="230"/>
      <c r="S467" s="230"/>
      <c r="T467" s="230"/>
      <c r="U467" s="230"/>
      <c r="Z467" s="230"/>
      <c r="AC467" s="230"/>
      <c r="AD467" s="230"/>
      <c r="AE467" s="230"/>
      <c r="AF467" s="230"/>
      <c r="AK467" s="230"/>
      <c r="AN467" s="230"/>
      <c r="AO467" s="230"/>
      <c r="AP467" s="230"/>
      <c r="AQ467" s="230"/>
    </row>
    <row r="468" spans="4:43">
      <c r="D468" s="230"/>
      <c r="G468" s="230"/>
      <c r="H468" s="230"/>
      <c r="I468" s="230"/>
      <c r="J468" s="230"/>
      <c r="O468" s="230"/>
      <c r="R468" s="230"/>
      <c r="S468" s="230"/>
      <c r="T468" s="230"/>
      <c r="U468" s="230"/>
      <c r="Z468" s="230"/>
      <c r="AC468" s="230"/>
      <c r="AD468" s="230"/>
      <c r="AE468" s="230"/>
      <c r="AF468" s="230"/>
      <c r="AK468" s="230"/>
      <c r="AN468" s="230"/>
      <c r="AO468" s="230"/>
      <c r="AP468" s="230"/>
      <c r="AQ468" s="230"/>
    </row>
    <row r="469" spans="4:43">
      <c r="D469" s="230"/>
      <c r="G469" s="230"/>
      <c r="H469" s="230"/>
      <c r="I469" s="230"/>
      <c r="J469" s="230"/>
      <c r="O469" s="230"/>
      <c r="R469" s="230"/>
      <c r="S469" s="230"/>
      <c r="T469" s="230"/>
      <c r="U469" s="230"/>
      <c r="Z469" s="230"/>
      <c r="AC469" s="230"/>
      <c r="AD469" s="230"/>
      <c r="AE469" s="230"/>
      <c r="AF469" s="230"/>
      <c r="AK469" s="230"/>
      <c r="AN469" s="230"/>
      <c r="AO469" s="230"/>
      <c r="AP469" s="230"/>
      <c r="AQ469" s="230"/>
    </row>
    <row r="470" spans="4:43">
      <c r="D470" s="230"/>
      <c r="G470" s="230"/>
      <c r="H470" s="230"/>
      <c r="I470" s="230"/>
      <c r="J470" s="230"/>
      <c r="O470" s="230"/>
      <c r="R470" s="230"/>
      <c r="S470" s="230"/>
      <c r="T470" s="230"/>
      <c r="U470" s="230"/>
      <c r="Z470" s="230"/>
      <c r="AC470" s="230"/>
      <c r="AD470" s="230"/>
      <c r="AE470" s="230"/>
      <c r="AF470" s="230"/>
      <c r="AK470" s="230"/>
      <c r="AN470" s="230"/>
      <c r="AO470" s="230"/>
      <c r="AP470" s="230"/>
      <c r="AQ470" s="230"/>
    </row>
    <row r="471" spans="4:43">
      <c r="D471" s="230"/>
      <c r="G471" s="230"/>
      <c r="H471" s="230"/>
      <c r="I471" s="230"/>
      <c r="J471" s="230"/>
      <c r="O471" s="230"/>
      <c r="R471" s="230"/>
      <c r="S471" s="230"/>
      <c r="T471" s="230"/>
      <c r="U471" s="230"/>
      <c r="Z471" s="230"/>
      <c r="AC471" s="230"/>
      <c r="AD471" s="230"/>
      <c r="AE471" s="230"/>
      <c r="AF471" s="230"/>
      <c r="AK471" s="230"/>
      <c r="AN471" s="230"/>
      <c r="AO471" s="230"/>
      <c r="AP471" s="230"/>
      <c r="AQ471" s="230"/>
    </row>
    <row r="472" spans="4:43">
      <c r="D472" s="230"/>
      <c r="G472" s="230"/>
      <c r="H472" s="230"/>
      <c r="I472" s="230"/>
      <c r="J472" s="230"/>
      <c r="O472" s="230"/>
      <c r="R472" s="230"/>
      <c r="S472" s="230"/>
      <c r="T472" s="230"/>
      <c r="U472" s="230"/>
      <c r="Z472" s="230"/>
      <c r="AC472" s="230"/>
      <c r="AD472" s="230"/>
      <c r="AE472" s="230"/>
      <c r="AF472" s="230"/>
      <c r="AK472" s="230"/>
      <c r="AN472" s="230"/>
      <c r="AO472" s="230"/>
      <c r="AP472" s="230"/>
      <c r="AQ472" s="230"/>
    </row>
    <row r="473" spans="4:43">
      <c r="D473" s="230"/>
      <c r="G473" s="230"/>
      <c r="H473" s="230"/>
      <c r="I473" s="230"/>
      <c r="J473" s="230"/>
      <c r="O473" s="230"/>
      <c r="R473" s="230"/>
      <c r="S473" s="230"/>
      <c r="T473" s="230"/>
      <c r="U473" s="230"/>
      <c r="Z473" s="230"/>
      <c r="AC473" s="230"/>
      <c r="AD473" s="230"/>
      <c r="AE473" s="230"/>
      <c r="AF473" s="230"/>
      <c r="AK473" s="230"/>
      <c r="AN473" s="230"/>
      <c r="AO473" s="230"/>
      <c r="AP473" s="230"/>
      <c r="AQ473" s="230"/>
    </row>
    <row r="474" spans="4:43">
      <c r="D474" s="230"/>
      <c r="G474" s="230"/>
      <c r="H474" s="230"/>
      <c r="I474" s="230"/>
      <c r="J474" s="230"/>
      <c r="O474" s="230"/>
      <c r="R474" s="230"/>
      <c r="S474" s="230"/>
      <c r="T474" s="230"/>
      <c r="U474" s="230"/>
      <c r="Z474" s="230"/>
      <c r="AC474" s="230"/>
      <c r="AD474" s="230"/>
      <c r="AE474" s="230"/>
      <c r="AF474" s="230"/>
      <c r="AK474" s="230"/>
      <c r="AN474" s="230"/>
      <c r="AO474" s="230"/>
      <c r="AP474" s="230"/>
      <c r="AQ474" s="230"/>
    </row>
    <row r="475" spans="4:43">
      <c r="D475" s="230"/>
      <c r="G475" s="230"/>
      <c r="H475" s="230"/>
      <c r="I475" s="230"/>
      <c r="J475" s="230"/>
      <c r="O475" s="230"/>
      <c r="R475" s="230"/>
      <c r="S475" s="230"/>
      <c r="T475" s="230"/>
      <c r="U475" s="230"/>
      <c r="Z475" s="230"/>
      <c r="AC475" s="230"/>
      <c r="AD475" s="230"/>
      <c r="AE475" s="230"/>
      <c r="AF475" s="230"/>
      <c r="AK475" s="230"/>
      <c r="AN475" s="230"/>
      <c r="AO475" s="230"/>
      <c r="AP475" s="230"/>
      <c r="AQ475" s="230"/>
    </row>
    <row r="476" spans="4:43">
      <c r="D476" s="230"/>
      <c r="G476" s="230"/>
      <c r="H476" s="230"/>
      <c r="I476" s="230"/>
      <c r="J476" s="230"/>
      <c r="O476" s="230"/>
      <c r="R476" s="230"/>
      <c r="S476" s="230"/>
      <c r="T476" s="230"/>
      <c r="U476" s="230"/>
      <c r="Z476" s="230"/>
      <c r="AC476" s="230"/>
      <c r="AD476" s="230"/>
      <c r="AE476" s="230"/>
      <c r="AF476" s="230"/>
      <c r="AK476" s="230"/>
      <c r="AN476" s="230"/>
      <c r="AO476" s="230"/>
      <c r="AP476" s="230"/>
      <c r="AQ476" s="230"/>
    </row>
    <row r="477" spans="4:43">
      <c r="D477" s="230"/>
      <c r="G477" s="230"/>
      <c r="H477" s="230"/>
      <c r="I477" s="230"/>
      <c r="J477" s="230"/>
      <c r="O477" s="230"/>
      <c r="R477" s="230"/>
      <c r="S477" s="230"/>
      <c r="T477" s="230"/>
      <c r="U477" s="230"/>
      <c r="Z477" s="230"/>
      <c r="AC477" s="230"/>
      <c r="AD477" s="230"/>
      <c r="AE477" s="230"/>
      <c r="AF477" s="230"/>
      <c r="AK477" s="230"/>
      <c r="AN477" s="230"/>
      <c r="AO477" s="230"/>
      <c r="AP477" s="230"/>
      <c r="AQ477" s="230"/>
    </row>
    <row r="478" spans="4:43">
      <c r="D478" s="230"/>
      <c r="G478" s="230"/>
      <c r="H478" s="230"/>
      <c r="I478" s="230"/>
      <c r="J478" s="230"/>
      <c r="O478" s="230"/>
      <c r="R478" s="230"/>
      <c r="S478" s="230"/>
      <c r="T478" s="230"/>
      <c r="U478" s="230"/>
      <c r="Z478" s="230"/>
      <c r="AC478" s="230"/>
      <c r="AD478" s="230"/>
      <c r="AE478" s="230"/>
      <c r="AF478" s="230"/>
      <c r="AK478" s="230"/>
      <c r="AN478" s="230"/>
      <c r="AO478" s="230"/>
      <c r="AP478" s="230"/>
      <c r="AQ478" s="230"/>
    </row>
    <row r="479" spans="4:43">
      <c r="D479" s="230"/>
      <c r="G479" s="230"/>
      <c r="H479" s="230"/>
      <c r="I479" s="230"/>
      <c r="J479" s="230"/>
      <c r="O479" s="230"/>
      <c r="R479" s="230"/>
      <c r="S479" s="230"/>
      <c r="T479" s="230"/>
      <c r="U479" s="230"/>
      <c r="Z479" s="230"/>
      <c r="AC479" s="230"/>
      <c r="AD479" s="230"/>
      <c r="AE479" s="230"/>
      <c r="AF479" s="230"/>
      <c r="AK479" s="230"/>
      <c r="AN479" s="230"/>
      <c r="AO479" s="230"/>
      <c r="AP479" s="230"/>
      <c r="AQ479" s="230"/>
    </row>
    <row r="480" spans="4:43">
      <c r="D480" s="230"/>
      <c r="G480" s="230"/>
      <c r="H480" s="230"/>
      <c r="I480" s="230"/>
      <c r="J480" s="230"/>
      <c r="O480" s="230"/>
      <c r="R480" s="230"/>
      <c r="S480" s="230"/>
      <c r="T480" s="230"/>
      <c r="U480" s="230"/>
      <c r="Z480" s="230"/>
      <c r="AC480" s="230"/>
      <c r="AD480" s="230"/>
      <c r="AE480" s="230"/>
      <c r="AF480" s="230"/>
      <c r="AK480" s="230"/>
      <c r="AN480" s="230"/>
      <c r="AO480" s="230"/>
      <c r="AP480" s="230"/>
      <c r="AQ480" s="230"/>
    </row>
    <row r="481" spans="4:43">
      <c r="D481" s="230"/>
      <c r="G481" s="230"/>
      <c r="H481" s="230"/>
      <c r="I481" s="230"/>
      <c r="J481" s="230"/>
      <c r="O481" s="230"/>
      <c r="R481" s="230"/>
      <c r="S481" s="230"/>
      <c r="T481" s="230"/>
      <c r="U481" s="230"/>
      <c r="Z481" s="230"/>
      <c r="AC481" s="230"/>
      <c r="AD481" s="230"/>
      <c r="AE481" s="230"/>
      <c r="AF481" s="230"/>
      <c r="AK481" s="230"/>
      <c r="AN481" s="230"/>
      <c r="AO481" s="230"/>
      <c r="AP481" s="230"/>
      <c r="AQ481" s="230"/>
    </row>
    <row r="482" spans="4:43">
      <c r="D482" s="230"/>
      <c r="G482" s="230"/>
      <c r="H482" s="230"/>
      <c r="I482" s="230"/>
      <c r="J482" s="230"/>
      <c r="O482" s="230"/>
      <c r="R482" s="230"/>
      <c r="S482" s="230"/>
      <c r="T482" s="230"/>
      <c r="U482" s="230"/>
      <c r="Z482" s="230"/>
      <c r="AC482" s="230"/>
      <c r="AD482" s="230"/>
      <c r="AE482" s="230"/>
      <c r="AF482" s="230"/>
      <c r="AK482" s="230"/>
      <c r="AN482" s="230"/>
      <c r="AO482" s="230"/>
      <c r="AP482" s="230"/>
      <c r="AQ482" s="230"/>
    </row>
    <row r="483" spans="4:43">
      <c r="D483" s="230"/>
      <c r="G483" s="230"/>
      <c r="H483" s="230"/>
      <c r="I483" s="230"/>
      <c r="J483" s="230"/>
      <c r="O483" s="230"/>
      <c r="R483" s="230"/>
      <c r="S483" s="230"/>
      <c r="T483" s="230"/>
      <c r="U483" s="230"/>
      <c r="Z483" s="230"/>
      <c r="AC483" s="230"/>
      <c r="AD483" s="230"/>
      <c r="AE483" s="230"/>
      <c r="AF483" s="230"/>
      <c r="AK483" s="230"/>
      <c r="AN483" s="230"/>
      <c r="AO483" s="230"/>
      <c r="AP483" s="230"/>
      <c r="AQ483" s="230"/>
    </row>
    <row r="484" spans="4:43">
      <c r="D484" s="230"/>
      <c r="G484" s="230"/>
      <c r="H484" s="230"/>
      <c r="I484" s="230"/>
      <c r="J484" s="230"/>
      <c r="O484" s="230"/>
      <c r="R484" s="230"/>
      <c r="S484" s="230"/>
      <c r="T484" s="230"/>
      <c r="U484" s="230"/>
      <c r="Z484" s="230"/>
      <c r="AC484" s="230"/>
      <c r="AD484" s="230"/>
      <c r="AE484" s="230"/>
      <c r="AF484" s="230"/>
      <c r="AK484" s="230"/>
      <c r="AN484" s="230"/>
      <c r="AO484" s="230"/>
      <c r="AP484" s="230"/>
      <c r="AQ484" s="230"/>
    </row>
    <row r="485" spans="4:43">
      <c r="D485" s="230"/>
      <c r="G485" s="230"/>
      <c r="H485" s="230"/>
      <c r="I485" s="230"/>
      <c r="J485" s="230"/>
      <c r="O485" s="230"/>
      <c r="R485" s="230"/>
      <c r="S485" s="230"/>
      <c r="T485" s="230"/>
      <c r="U485" s="230"/>
      <c r="Z485" s="230"/>
      <c r="AC485" s="230"/>
      <c r="AD485" s="230"/>
      <c r="AE485" s="230"/>
      <c r="AF485" s="230"/>
      <c r="AK485" s="230"/>
      <c r="AN485" s="230"/>
      <c r="AO485" s="230"/>
      <c r="AP485" s="230"/>
      <c r="AQ485" s="230"/>
    </row>
    <row r="486" spans="4:43">
      <c r="D486" s="230"/>
      <c r="G486" s="230"/>
      <c r="H486" s="230"/>
      <c r="I486" s="230"/>
      <c r="J486" s="230"/>
      <c r="O486" s="230"/>
      <c r="R486" s="230"/>
      <c r="S486" s="230"/>
      <c r="T486" s="230"/>
      <c r="U486" s="230"/>
      <c r="Z486" s="230"/>
      <c r="AC486" s="230"/>
      <c r="AD486" s="230"/>
      <c r="AE486" s="230"/>
      <c r="AF486" s="230"/>
      <c r="AK486" s="230"/>
      <c r="AN486" s="230"/>
      <c r="AO486" s="230"/>
      <c r="AP486" s="230"/>
      <c r="AQ486" s="230"/>
    </row>
    <row r="487" spans="4:43">
      <c r="D487" s="230"/>
      <c r="G487" s="230"/>
      <c r="H487" s="230"/>
      <c r="I487" s="230"/>
      <c r="J487" s="230"/>
      <c r="O487" s="230"/>
      <c r="R487" s="230"/>
      <c r="S487" s="230"/>
      <c r="T487" s="230"/>
      <c r="U487" s="230"/>
      <c r="Z487" s="230"/>
      <c r="AC487" s="230"/>
      <c r="AD487" s="230"/>
      <c r="AE487" s="230"/>
      <c r="AF487" s="230"/>
      <c r="AK487" s="230"/>
      <c r="AN487" s="230"/>
      <c r="AO487" s="230"/>
      <c r="AP487" s="230"/>
      <c r="AQ487" s="230"/>
    </row>
    <row r="488" spans="4:43">
      <c r="D488" s="230"/>
      <c r="G488" s="230"/>
      <c r="H488" s="230"/>
      <c r="I488" s="230"/>
      <c r="J488" s="230"/>
      <c r="O488" s="230"/>
      <c r="R488" s="230"/>
      <c r="S488" s="230"/>
      <c r="T488" s="230"/>
      <c r="U488" s="230"/>
      <c r="Z488" s="230"/>
      <c r="AC488" s="230"/>
      <c r="AD488" s="230"/>
      <c r="AE488" s="230"/>
      <c r="AF488" s="230"/>
      <c r="AK488" s="230"/>
      <c r="AN488" s="230"/>
      <c r="AO488" s="230"/>
      <c r="AP488" s="230"/>
      <c r="AQ488" s="230"/>
    </row>
    <row r="489" spans="4:43">
      <c r="D489" s="230"/>
      <c r="G489" s="230"/>
      <c r="H489" s="230"/>
      <c r="I489" s="230"/>
      <c r="J489" s="230"/>
      <c r="O489" s="230"/>
      <c r="R489" s="230"/>
      <c r="S489" s="230"/>
      <c r="T489" s="230"/>
      <c r="U489" s="230"/>
      <c r="Z489" s="230"/>
      <c r="AC489" s="230"/>
      <c r="AD489" s="230"/>
      <c r="AE489" s="230"/>
      <c r="AF489" s="230"/>
      <c r="AK489" s="230"/>
      <c r="AN489" s="230"/>
      <c r="AO489" s="230"/>
      <c r="AP489" s="230"/>
      <c r="AQ489" s="230"/>
    </row>
    <row r="490" spans="4:43">
      <c r="D490" s="230"/>
      <c r="G490" s="230"/>
      <c r="H490" s="230"/>
      <c r="I490" s="230"/>
      <c r="J490" s="230"/>
      <c r="O490" s="230"/>
      <c r="R490" s="230"/>
      <c r="S490" s="230"/>
      <c r="T490" s="230"/>
      <c r="U490" s="230"/>
      <c r="Z490" s="230"/>
      <c r="AC490" s="230"/>
      <c r="AD490" s="230"/>
      <c r="AE490" s="230"/>
      <c r="AF490" s="230"/>
      <c r="AK490" s="230"/>
      <c r="AN490" s="230"/>
      <c r="AO490" s="230"/>
      <c r="AP490" s="230"/>
      <c r="AQ490" s="230"/>
    </row>
    <row r="491" spans="4:43">
      <c r="D491" s="230"/>
      <c r="G491" s="230"/>
      <c r="H491" s="230"/>
      <c r="I491" s="230"/>
      <c r="J491" s="230"/>
      <c r="O491" s="230"/>
      <c r="R491" s="230"/>
      <c r="S491" s="230"/>
      <c r="T491" s="230"/>
      <c r="U491" s="230"/>
      <c r="Z491" s="230"/>
      <c r="AC491" s="230"/>
      <c r="AD491" s="230"/>
      <c r="AE491" s="230"/>
      <c r="AF491" s="230"/>
      <c r="AK491" s="230"/>
      <c r="AN491" s="230"/>
      <c r="AO491" s="230"/>
      <c r="AP491" s="230"/>
      <c r="AQ491" s="230"/>
    </row>
    <row r="492" spans="4:43">
      <c r="D492" s="230"/>
      <c r="G492" s="230"/>
      <c r="H492" s="230"/>
      <c r="I492" s="230"/>
      <c r="J492" s="230"/>
      <c r="O492" s="230"/>
      <c r="R492" s="230"/>
      <c r="S492" s="230"/>
      <c r="T492" s="230"/>
      <c r="U492" s="230"/>
      <c r="Z492" s="230"/>
      <c r="AC492" s="230"/>
      <c r="AD492" s="230"/>
      <c r="AE492" s="230"/>
      <c r="AF492" s="230"/>
      <c r="AK492" s="230"/>
      <c r="AN492" s="230"/>
      <c r="AO492" s="230"/>
      <c r="AP492" s="230"/>
      <c r="AQ492" s="230"/>
    </row>
    <row r="493" spans="4:43">
      <c r="D493" s="230"/>
      <c r="G493" s="230"/>
      <c r="H493" s="230"/>
      <c r="I493" s="230"/>
      <c r="J493" s="230"/>
      <c r="O493" s="230"/>
      <c r="R493" s="230"/>
      <c r="S493" s="230"/>
      <c r="T493" s="230"/>
      <c r="U493" s="230"/>
      <c r="Z493" s="230"/>
      <c r="AC493" s="230"/>
      <c r="AD493" s="230"/>
      <c r="AE493" s="230"/>
      <c r="AF493" s="230"/>
      <c r="AK493" s="230"/>
      <c r="AN493" s="230"/>
      <c r="AO493" s="230"/>
      <c r="AP493" s="230"/>
      <c r="AQ493" s="230"/>
    </row>
    <row r="494" spans="4:43">
      <c r="D494" s="230"/>
      <c r="G494" s="230"/>
      <c r="H494" s="230"/>
      <c r="I494" s="230"/>
      <c r="J494" s="230"/>
      <c r="O494" s="230"/>
      <c r="R494" s="230"/>
      <c r="S494" s="230"/>
      <c r="T494" s="230"/>
      <c r="U494" s="230"/>
      <c r="Z494" s="230"/>
      <c r="AC494" s="230"/>
      <c r="AD494" s="230"/>
      <c r="AE494" s="230"/>
      <c r="AF494" s="230"/>
      <c r="AK494" s="230"/>
      <c r="AN494" s="230"/>
      <c r="AO494" s="230"/>
      <c r="AP494" s="230"/>
      <c r="AQ494" s="230"/>
    </row>
    <row r="495" spans="4:43">
      <c r="D495" s="230"/>
      <c r="G495" s="230"/>
      <c r="H495" s="230"/>
      <c r="I495" s="230"/>
      <c r="J495" s="230"/>
      <c r="O495" s="230"/>
      <c r="R495" s="230"/>
      <c r="S495" s="230"/>
      <c r="T495" s="230"/>
      <c r="U495" s="230"/>
      <c r="Z495" s="230"/>
      <c r="AC495" s="230"/>
      <c r="AD495" s="230"/>
      <c r="AE495" s="230"/>
      <c r="AF495" s="230"/>
      <c r="AK495" s="230"/>
      <c r="AN495" s="230"/>
      <c r="AO495" s="230"/>
      <c r="AP495" s="230"/>
      <c r="AQ495" s="230"/>
    </row>
    <row r="496" spans="4:43">
      <c r="D496" s="230"/>
      <c r="G496" s="230"/>
      <c r="H496" s="230"/>
      <c r="I496" s="230"/>
      <c r="J496" s="230"/>
      <c r="O496" s="230"/>
      <c r="R496" s="230"/>
      <c r="S496" s="230"/>
      <c r="T496" s="230"/>
      <c r="U496" s="230"/>
      <c r="Z496" s="230"/>
      <c r="AC496" s="230"/>
      <c r="AD496" s="230"/>
      <c r="AE496" s="230"/>
      <c r="AF496" s="230"/>
      <c r="AK496" s="230"/>
      <c r="AN496" s="230"/>
      <c r="AO496" s="230"/>
      <c r="AP496" s="230"/>
      <c r="AQ496" s="230"/>
    </row>
    <row r="497" spans="4:43">
      <c r="D497" s="230"/>
      <c r="G497" s="230"/>
      <c r="H497" s="230"/>
      <c r="I497" s="230"/>
      <c r="J497" s="230"/>
      <c r="O497" s="230"/>
      <c r="R497" s="230"/>
      <c r="S497" s="230"/>
      <c r="T497" s="230"/>
      <c r="U497" s="230"/>
      <c r="Z497" s="230"/>
      <c r="AC497" s="230"/>
      <c r="AD497" s="230"/>
      <c r="AE497" s="230"/>
      <c r="AF497" s="230"/>
      <c r="AK497" s="230"/>
      <c r="AN497" s="230"/>
      <c r="AO497" s="230"/>
      <c r="AP497" s="230"/>
      <c r="AQ497" s="230"/>
    </row>
    <row r="498" spans="4:43">
      <c r="D498" s="230"/>
      <c r="G498" s="230"/>
      <c r="H498" s="230"/>
      <c r="I498" s="230"/>
      <c r="J498" s="230"/>
      <c r="O498" s="230"/>
      <c r="R498" s="230"/>
      <c r="S498" s="230"/>
      <c r="T498" s="230"/>
      <c r="U498" s="230"/>
      <c r="Z498" s="230"/>
      <c r="AC498" s="230"/>
      <c r="AD498" s="230"/>
      <c r="AE498" s="230"/>
      <c r="AF498" s="230"/>
      <c r="AK498" s="230"/>
      <c r="AN498" s="230"/>
      <c r="AO498" s="230"/>
      <c r="AP498" s="230"/>
      <c r="AQ498" s="230"/>
    </row>
    <row r="499" spans="4:43">
      <c r="D499" s="230"/>
      <c r="G499" s="230"/>
      <c r="H499" s="230"/>
      <c r="I499" s="230"/>
      <c r="J499" s="230"/>
      <c r="O499" s="230"/>
      <c r="R499" s="230"/>
      <c r="S499" s="230"/>
      <c r="T499" s="230"/>
      <c r="U499" s="230"/>
      <c r="Z499" s="230"/>
      <c r="AC499" s="230"/>
      <c r="AD499" s="230"/>
      <c r="AE499" s="230"/>
      <c r="AF499" s="230"/>
      <c r="AK499" s="230"/>
      <c r="AN499" s="230"/>
      <c r="AO499" s="230"/>
      <c r="AP499" s="230"/>
      <c r="AQ499" s="230"/>
    </row>
    <row r="500" spans="4:43">
      <c r="D500" s="230"/>
      <c r="G500" s="230"/>
      <c r="H500" s="230"/>
      <c r="I500" s="230"/>
      <c r="J500" s="230"/>
      <c r="O500" s="230"/>
      <c r="R500" s="230"/>
      <c r="S500" s="230"/>
      <c r="T500" s="230"/>
      <c r="U500" s="230"/>
      <c r="Z500" s="230"/>
      <c r="AC500" s="230"/>
      <c r="AD500" s="230"/>
      <c r="AE500" s="230"/>
      <c r="AF500" s="230"/>
      <c r="AK500" s="230"/>
      <c r="AN500" s="230"/>
      <c r="AO500" s="230"/>
      <c r="AP500" s="230"/>
      <c r="AQ500" s="230"/>
    </row>
    <row r="501" spans="4:43">
      <c r="D501" s="230"/>
      <c r="G501" s="230"/>
      <c r="H501" s="230"/>
      <c r="I501" s="230"/>
      <c r="J501" s="230"/>
      <c r="O501" s="230"/>
      <c r="R501" s="230"/>
      <c r="S501" s="230"/>
      <c r="T501" s="230"/>
      <c r="U501" s="230"/>
      <c r="Z501" s="230"/>
      <c r="AC501" s="230"/>
      <c r="AD501" s="230"/>
      <c r="AE501" s="230"/>
      <c r="AF501" s="230"/>
      <c r="AK501" s="230"/>
      <c r="AN501" s="230"/>
      <c r="AO501" s="230"/>
      <c r="AP501" s="230"/>
      <c r="AQ501" s="230"/>
    </row>
    <row r="502" spans="4:43">
      <c r="D502" s="230"/>
      <c r="G502" s="230"/>
      <c r="H502" s="230"/>
      <c r="I502" s="230"/>
      <c r="J502" s="230"/>
      <c r="O502" s="230"/>
      <c r="R502" s="230"/>
      <c r="S502" s="230"/>
      <c r="T502" s="230"/>
      <c r="U502" s="230"/>
      <c r="Z502" s="230"/>
      <c r="AC502" s="230"/>
      <c r="AD502" s="230"/>
      <c r="AE502" s="230"/>
      <c r="AF502" s="230"/>
      <c r="AK502" s="230"/>
      <c r="AN502" s="230"/>
      <c r="AO502" s="230"/>
      <c r="AP502" s="230"/>
      <c r="AQ502" s="230"/>
    </row>
    <row r="503" spans="4:43">
      <c r="D503" s="230"/>
      <c r="G503" s="230"/>
      <c r="H503" s="230"/>
      <c r="I503" s="230"/>
      <c r="J503" s="230"/>
      <c r="O503" s="230"/>
      <c r="R503" s="230"/>
      <c r="S503" s="230"/>
      <c r="T503" s="230"/>
      <c r="U503" s="230"/>
      <c r="Z503" s="230"/>
      <c r="AC503" s="230"/>
      <c r="AD503" s="230"/>
      <c r="AE503" s="230"/>
      <c r="AF503" s="230"/>
      <c r="AK503" s="230"/>
      <c r="AN503" s="230"/>
      <c r="AO503" s="230"/>
      <c r="AP503" s="230"/>
      <c r="AQ503" s="230"/>
    </row>
    <row r="504" spans="4:43">
      <c r="D504" s="230"/>
      <c r="G504" s="230"/>
      <c r="H504" s="230"/>
      <c r="I504" s="230"/>
      <c r="J504" s="230"/>
      <c r="O504" s="230"/>
      <c r="R504" s="230"/>
      <c r="S504" s="230"/>
      <c r="T504" s="230"/>
      <c r="U504" s="230"/>
      <c r="Z504" s="230"/>
      <c r="AC504" s="230"/>
      <c r="AD504" s="230"/>
      <c r="AE504" s="230"/>
      <c r="AF504" s="230"/>
      <c r="AK504" s="230"/>
      <c r="AN504" s="230"/>
      <c r="AO504" s="230"/>
      <c r="AP504" s="230"/>
      <c r="AQ504" s="230"/>
    </row>
    <row r="505" spans="4:43">
      <c r="D505" s="230"/>
      <c r="G505" s="230"/>
      <c r="H505" s="230"/>
      <c r="I505" s="230"/>
      <c r="J505" s="230"/>
      <c r="O505" s="230"/>
      <c r="R505" s="230"/>
      <c r="S505" s="230"/>
      <c r="T505" s="230"/>
      <c r="U505" s="230"/>
      <c r="Z505" s="230"/>
      <c r="AC505" s="230"/>
      <c r="AD505" s="230"/>
      <c r="AE505" s="230"/>
      <c r="AF505" s="230"/>
      <c r="AK505" s="230"/>
      <c r="AN505" s="230"/>
      <c r="AO505" s="230"/>
      <c r="AP505" s="230"/>
      <c r="AQ505" s="230"/>
    </row>
    <row r="506" spans="4:43">
      <c r="D506" s="230"/>
      <c r="G506" s="230"/>
      <c r="H506" s="230"/>
      <c r="I506" s="230"/>
      <c r="J506" s="230"/>
      <c r="O506" s="230"/>
      <c r="R506" s="230"/>
      <c r="S506" s="230"/>
      <c r="T506" s="230"/>
      <c r="U506" s="230"/>
      <c r="Z506" s="230"/>
      <c r="AC506" s="230"/>
      <c r="AD506" s="230"/>
      <c r="AE506" s="230"/>
      <c r="AF506" s="230"/>
      <c r="AK506" s="230"/>
      <c r="AN506" s="230"/>
      <c r="AO506" s="230"/>
      <c r="AP506" s="230"/>
      <c r="AQ506" s="230"/>
    </row>
    <row r="507" spans="4:43">
      <c r="D507" s="230"/>
      <c r="G507" s="230"/>
      <c r="H507" s="230"/>
      <c r="I507" s="230"/>
      <c r="J507" s="230"/>
      <c r="O507" s="230"/>
      <c r="R507" s="230"/>
      <c r="S507" s="230"/>
      <c r="T507" s="230"/>
      <c r="U507" s="230"/>
      <c r="Z507" s="230"/>
      <c r="AC507" s="230"/>
      <c r="AD507" s="230"/>
      <c r="AE507" s="230"/>
      <c r="AF507" s="230"/>
      <c r="AK507" s="230"/>
      <c r="AN507" s="230"/>
      <c r="AO507" s="230"/>
      <c r="AP507" s="230"/>
      <c r="AQ507" s="230"/>
    </row>
    <row r="508" spans="4:43">
      <c r="D508" s="230"/>
      <c r="G508" s="230"/>
      <c r="H508" s="230"/>
      <c r="I508" s="230"/>
      <c r="J508" s="230"/>
      <c r="O508" s="230"/>
      <c r="R508" s="230"/>
      <c r="S508" s="230"/>
      <c r="T508" s="230"/>
      <c r="U508" s="230"/>
      <c r="Z508" s="230"/>
      <c r="AC508" s="230"/>
      <c r="AD508" s="230"/>
      <c r="AE508" s="230"/>
      <c r="AF508" s="230"/>
      <c r="AK508" s="230"/>
      <c r="AN508" s="230"/>
      <c r="AO508" s="230"/>
      <c r="AP508" s="230"/>
      <c r="AQ508" s="230"/>
    </row>
    <row r="509" spans="4:43">
      <c r="D509" s="230"/>
      <c r="G509" s="230"/>
      <c r="H509" s="230"/>
      <c r="I509" s="230"/>
      <c r="J509" s="230"/>
      <c r="O509" s="230"/>
      <c r="R509" s="230"/>
      <c r="S509" s="230"/>
      <c r="T509" s="230"/>
      <c r="U509" s="230"/>
      <c r="Z509" s="230"/>
      <c r="AC509" s="230"/>
      <c r="AD509" s="230"/>
      <c r="AE509" s="230"/>
      <c r="AF509" s="230"/>
      <c r="AK509" s="230"/>
      <c r="AN509" s="230"/>
      <c r="AO509" s="230"/>
      <c r="AP509" s="230"/>
      <c r="AQ509" s="230"/>
    </row>
    <row r="510" spans="4:43">
      <c r="D510" s="230"/>
      <c r="G510" s="230"/>
      <c r="H510" s="230"/>
      <c r="I510" s="230"/>
      <c r="J510" s="230"/>
      <c r="O510" s="230"/>
      <c r="R510" s="230"/>
      <c r="S510" s="230"/>
      <c r="T510" s="230"/>
      <c r="U510" s="230"/>
      <c r="Z510" s="230"/>
      <c r="AC510" s="230"/>
      <c r="AD510" s="230"/>
      <c r="AE510" s="230"/>
      <c r="AF510" s="230"/>
      <c r="AK510" s="230"/>
      <c r="AN510" s="230"/>
      <c r="AO510" s="230"/>
      <c r="AP510" s="230"/>
      <c r="AQ510" s="230"/>
    </row>
    <row r="511" spans="4:43">
      <c r="D511" s="230"/>
      <c r="G511" s="230"/>
      <c r="H511" s="230"/>
      <c r="I511" s="230"/>
      <c r="J511" s="230"/>
      <c r="O511" s="230"/>
      <c r="R511" s="230"/>
      <c r="S511" s="230"/>
      <c r="T511" s="230"/>
      <c r="U511" s="230"/>
      <c r="Z511" s="230"/>
      <c r="AC511" s="230"/>
      <c r="AD511" s="230"/>
      <c r="AE511" s="230"/>
      <c r="AF511" s="230"/>
      <c r="AK511" s="230"/>
      <c r="AN511" s="230"/>
      <c r="AO511" s="230"/>
      <c r="AP511" s="230"/>
      <c r="AQ511" s="230"/>
    </row>
    <row r="512" spans="4:43">
      <c r="D512" s="230"/>
      <c r="G512" s="230"/>
      <c r="H512" s="230"/>
      <c r="I512" s="230"/>
      <c r="J512" s="230"/>
      <c r="O512" s="230"/>
      <c r="R512" s="230"/>
      <c r="S512" s="230"/>
      <c r="T512" s="230"/>
      <c r="U512" s="230"/>
      <c r="Z512" s="230"/>
      <c r="AC512" s="230"/>
      <c r="AD512" s="230"/>
      <c r="AE512" s="230"/>
      <c r="AF512" s="230"/>
      <c r="AK512" s="230"/>
      <c r="AN512" s="230"/>
      <c r="AO512" s="230"/>
      <c r="AP512" s="230"/>
      <c r="AQ512" s="230"/>
    </row>
    <row r="513" spans="4:43">
      <c r="D513" s="230"/>
      <c r="G513" s="230"/>
      <c r="H513" s="230"/>
      <c r="I513" s="230"/>
      <c r="J513" s="230"/>
      <c r="O513" s="230"/>
      <c r="R513" s="230"/>
      <c r="S513" s="230"/>
      <c r="T513" s="230"/>
      <c r="U513" s="230"/>
      <c r="Z513" s="230"/>
      <c r="AC513" s="230"/>
      <c r="AD513" s="230"/>
      <c r="AE513" s="230"/>
      <c r="AF513" s="230"/>
      <c r="AK513" s="230"/>
      <c r="AN513" s="230"/>
      <c r="AO513" s="230"/>
      <c r="AP513" s="230"/>
      <c r="AQ513" s="230"/>
    </row>
    <row r="514" spans="4:43">
      <c r="D514" s="230"/>
      <c r="G514" s="230"/>
      <c r="H514" s="230"/>
      <c r="I514" s="230"/>
      <c r="J514" s="230"/>
      <c r="O514" s="230"/>
      <c r="R514" s="230"/>
      <c r="S514" s="230"/>
      <c r="T514" s="230"/>
      <c r="U514" s="230"/>
      <c r="Z514" s="230"/>
      <c r="AC514" s="230"/>
      <c r="AD514" s="230"/>
      <c r="AE514" s="230"/>
      <c r="AF514" s="230"/>
      <c r="AK514" s="230"/>
      <c r="AN514" s="230"/>
      <c r="AO514" s="230"/>
      <c r="AP514" s="230"/>
      <c r="AQ514" s="230"/>
    </row>
    <row r="515" spans="4:43">
      <c r="D515" s="230"/>
      <c r="G515" s="230"/>
      <c r="H515" s="230"/>
      <c r="I515" s="230"/>
      <c r="J515" s="230"/>
      <c r="O515" s="230"/>
      <c r="R515" s="230"/>
      <c r="S515" s="230"/>
      <c r="T515" s="230"/>
      <c r="U515" s="230"/>
      <c r="Z515" s="230"/>
      <c r="AC515" s="230"/>
      <c r="AD515" s="230"/>
      <c r="AE515" s="230"/>
      <c r="AF515" s="230"/>
      <c r="AK515" s="230"/>
      <c r="AN515" s="230"/>
      <c r="AO515" s="230"/>
      <c r="AP515" s="230"/>
      <c r="AQ515" s="230"/>
    </row>
    <row r="516" spans="4:43">
      <c r="D516" s="230"/>
      <c r="G516" s="230"/>
      <c r="H516" s="230"/>
      <c r="I516" s="230"/>
      <c r="J516" s="230"/>
      <c r="O516" s="230"/>
      <c r="R516" s="230"/>
      <c r="S516" s="230"/>
      <c r="T516" s="230"/>
      <c r="U516" s="230"/>
      <c r="Z516" s="230"/>
      <c r="AC516" s="230"/>
      <c r="AD516" s="230"/>
      <c r="AE516" s="230"/>
      <c r="AF516" s="230"/>
      <c r="AK516" s="230"/>
      <c r="AN516" s="230"/>
      <c r="AO516" s="230"/>
      <c r="AP516" s="230"/>
      <c r="AQ516" s="230"/>
    </row>
    <row r="517" spans="4:43">
      <c r="D517" s="230"/>
      <c r="G517" s="230"/>
      <c r="H517" s="230"/>
      <c r="I517" s="230"/>
      <c r="J517" s="230"/>
      <c r="O517" s="230"/>
      <c r="R517" s="230"/>
      <c r="S517" s="230"/>
      <c r="T517" s="230"/>
      <c r="U517" s="230"/>
      <c r="Z517" s="230"/>
      <c r="AC517" s="230"/>
      <c r="AD517" s="230"/>
      <c r="AE517" s="230"/>
      <c r="AF517" s="230"/>
      <c r="AK517" s="230"/>
      <c r="AN517" s="230"/>
      <c r="AO517" s="230"/>
      <c r="AP517" s="230"/>
      <c r="AQ517" s="230"/>
    </row>
    <row r="518" spans="4:43">
      <c r="D518" s="230"/>
      <c r="G518" s="230"/>
      <c r="H518" s="230"/>
      <c r="I518" s="230"/>
      <c r="J518" s="230"/>
      <c r="O518" s="230"/>
      <c r="R518" s="230"/>
      <c r="S518" s="230"/>
      <c r="T518" s="230"/>
      <c r="U518" s="230"/>
      <c r="Z518" s="230"/>
      <c r="AC518" s="230"/>
      <c r="AD518" s="230"/>
      <c r="AE518" s="230"/>
      <c r="AF518" s="230"/>
      <c r="AK518" s="230"/>
      <c r="AN518" s="230"/>
      <c r="AO518" s="230"/>
      <c r="AP518" s="230"/>
      <c r="AQ518" s="230"/>
    </row>
    <row r="519" spans="4:43">
      <c r="D519" s="230"/>
      <c r="G519" s="230"/>
      <c r="H519" s="230"/>
      <c r="I519" s="230"/>
      <c r="J519" s="230"/>
      <c r="O519" s="230"/>
      <c r="R519" s="230"/>
      <c r="S519" s="230"/>
      <c r="T519" s="230"/>
      <c r="U519" s="230"/>
      <c r="Z519" s="230"/>
      <c r="AC519" s="230"/>
      <c r="AD519" s="230"/>
      <c r="AE519" s="230"/>
      <c r="AF519" s="230"/>
      <c r="AK519" s="230"/>
      <c r="AN519" s="230"/>
      <c r="AO519" s="230"/>
      <c r="AP519" s="230"/>
      <c r="AQ519" s="230"/>
    </row>
    <row r="520" spans="4:43">
      <c r="D520" s="230"/>
      <c r="G520" s="230"/>
      <c r="H520" s="230"/>
      <c r="I520" s="230"/>
      <c r="J520" s="230"/>
      <c r="O520" s="230"/>
      <c r="R520" s="230"/>
      <c r="S520" s="230"/>
      <c r="T520" s="230"/>
      <c r="U520" s="230"/>
      <c r="Z520" s="230"/>
      <c r="AC520" s="230"/>
      <c r="AD520" s="230"/>
      <c r="AE520" s="230"/>
      <c r="AF520" s="230"/>
      <c r="AK520" s="230"/>
      <c r="AN520" s="230"/>
      <c r="AO520" s="230"/>
      <c r="AP520" s="230"/>
      <c r="AQ520" s="230"/>
    </row>
    <row r="521" spans="4:43">
      <c r="D521" s="230"/>
      <c r="G521" s="230"/>
      <c r="H521" s="230"/>
      <c r="I521" s="230"/>
      <c r="J521" s="230"/>
      <c r="O521" s="230"/>
      <c r="R521" s="230"/>
      <c r="S521" s="230"/>
      <c r="T521" s="230"/>
      <c r="U521" s="230"/>
      <c r="Z521" s="230"/>
      <c r="AC521" s="230"/>
      <c r="AD521" s="230"/>
      <c r="AE521" s="230"/>
      <c r="AF521" s="230"/>
      <c r="AK521" s="230"/>
      <c r="AN521" s="230"/>
      <c r="AO521" s="230"/>
      <c r="AP521" s="230"/>
      <c r="AQ521" s="230"/>
    </row>
    <row r="522" spans="4:43">
      <c r="D522" s="230"/>
      <c r="G522" s="230"/>
      <c r="H522" s="230"/>
      <c r="I522" s="230"/>
      <c r="J522" s="230"/>
      <c r="O522" s="230"/>
      <c r="R522" s="230"/>
      <c r="S522" s="230"/>
      <c r="T522" s="230"/>
      <c r="U522" s="230"/>
      <c r="Z522" s="230"/>
      <c r="AC522" s="230"/>
      <c r="AD522" s="230"/>
      <c r="AE522" s="230"/>
      <c r="AF522" s="230"/>
      <c r="AK522" s="230"/>
      <c r="AN522" s="230"/>
      <c r="AO522" s="230"/>
      <c r="AP522" s="230"/>
      <c r="AQ522" s="230"/>
    </row>
    <row r="523" spans="4:43">
      <c r="D523" s="230"/>
      <c r="G523" s="230"/>
      <c r="H523" s="230"/>
      <c r="I523" s="230"/>
      <c r="J523" s="230"/>
      <c r="O523" s="230"/>
      <c r="R523" s="230"/>
      <c r="S523" s="230"/>
      <c r="T523" s="230"/>
      <c r="U523" s="230"/>
      <c r="Z523" s="230"/>
      <c r="AC523" s="230"/>
      <c r="AD523" s="230"/>
      <c r="AE523" s="230"/>
      <c r="AF523" s="230"/>
      <c r="AK523" s="230"/>
      <c r="AN523" s="230"/>
      <c r="AO523" s="230"/>
      <c r="AP523" s="230"/>
      <c r="AQ523" s="230"/>
    </row>
    <row r="524" spans="4:43">
      <c r="D524" s="230"/>
      <c r="G524" s="230"/>
      <c r="H524" s="230"/>
      <c r="I524" s="230"/>
      <c r="J524" s="230"/>
      <c r="O524" s="230"/>
      <c r="R524" s="230"/>
      <c r="S524" s="230"/>
      <c r="T524" s="230"/>
      <c r="U524" s="230"/>
      <c r="Z524" s="230"/>
      <c r="AC524" s="230"/>
      <c r="AD524" s="230"/>
      <c r="AE524" s="230"/>
      <c r="AF524" s="230"/>
      <c r="AK524" s="230"/>
      <c r="AN524" s="230"/>
      <c r="AO524" s="230"/>
      <c r="AP524" s="230"/>
      <c r="AQ524" s="230"/>
    </row>
    <row r="525" spans="4:43">
      <c r="D525" s="230"/>
      <c r="G525" s="230"/>
      <c r="H525" s="230"/>
      <c r="I525" s="230"/>
      <c r="J525" s="230"/>
      <c r="O525" s="230"/>
      <c r="R525" s="230"/>
      <c r="S525" s="230"/>
      <c r="T525" s="230"/>
      <c r="U525" s="230"/>
      <c r="Z525" s="230"/>
      <c r="AC525" s="230"/>
      <c r="AD525" s="230"/>
      <c r="AE525" s="230"/>
      <c r="AF525" s="230"/>
      <c r="AK525" s="230"/>
      <c r="AN525" s="230"/>
      <c r="AO525" s="230"/>
      <c r="AP525" s="230"/>
      <c r="AQ525" s="230"/>
    </row>
    <row r="526" spans="4:43">
      <c r="D526" s="230"/>
      <c r="G526" s="230"/>
      <c r="H526" s="230"/>
      <c r="I526" s="230"/>
      <c r="J526" s="230"/>
      <c r="O526" s="230"/>
      <c r="R526" s="230"/>
      <c r="S526" s="230"/>
      <c r="T526" s="230"/>
      <c r="U526" s="230"/>
      <c r="Z526" s="230"/>
      <c r="AC526" s="230"/>
      <c r="AD526" s="230"/>
      <c r="AE526" s="230"/>
      <c r="AF526" s="230"/>
      <c r="AK526" s="230"/>
      <c r="AN526" s="230"/>
      <c r="AO526" s="230"/>
      <c r="AP526" s="230"/>
      <c r="AQ526" s="230"/>
    </row>
    <row r="527" spans="4:43">
      <c r="D527" s="230"/>
      <c r="G527" s="230"/>
      <c r="H527" s="230"/>
      <c r="I527" s="230"/>
      <c r="J527" s="230"/>
      <c r="O527" s="230"/>
      <c r="R527" s="230"/>
      <c r="S527" s="230"/>
      <c r="T527" s="230"/>
      <c r="U527" s="230"/>
      <c r="Z527" s="230"/>
      <c r="AC527" s="230"/>
      <c r="AD527" s="230"/>
      <c r="AE527" s="230"/>
      <c r="AF527" s="230"/>
      <c r="AK527" s="230"/>
      <c r="AN527" s="230"/>
      <c r="AO527" s="230"/>
      <c r="AP527" s="230"/>
      <c r="AQ527" s="230"/>
    </row>
    <row r="528" spans="4:43">
      <c r="D528" s="230"/>
      <c r="G528" s="230"/>
      <c r="H528" s="230"/>
      <c r="I528" s="230"/>
      <c r="J528" s="230"/>
      <c r="O528" s="230"/>
      <c r="R528" s="230"/>
      <c r="S528" s="230"/>
      <c r="T528" s="230"/>
      <c r="U528" s="230"/>
      <c r="Z528" s="230"/>
      <c r="AC528" s="230"/>
      <c r="AD528" s="230"/>
      <c r="AE528" s="230"/>
      <c r="AF528" s="230"/>
      <c r="AK528" s="230"/>
      <c r="AN528" s="230"/>
      <c r="AO528" s="230"/>
      <c r="AP528" s="230"/>
      <c r="AQ528" s="230"/>
    </row>
    <row r="529" spans="4:43">
      <c r="D529" s="230"/>
      <c r="G529" s="230"/>
      <c r="H529" s="230"/>
      <c r="I529" s="230"/>
      <c r="J529" s="230"/>
      <c r="O529" s="230"/>
      <c r="R529" s="230"/>
      <c r="S529" s="230"/>
      <c r="T529" s="230"/>
      <c r="U529" s="230"/>
      <c r="Z529" s="230"/>
      <c r="AC529" s="230"/>
      <c r="AD529" s="230"/>
      <c r="AE529" s="230"/>
      <c r="AF529" s="230"/>
      <c r="AK529" s="230"/>
      <c r="AN529" s="230"/>
      <c r="AO529" s="230"/>
      <c r="AP529" s="230"/>
      <c r="AQ529" s="230"/>
    </row>
    <row r="530" spans="4:43">
      <c r="D530" s="230"/>
      <c r="G530" s="230"/>
      <c r="H530" s="230"/>
      <c r="I530" s="230"/>
      <c r="J530" s="230"/>
      <c r="O530" s="230"/>
      <c r="R530" s="230"/>
      <c r="S530" s="230"/>
      <c r="T530" s="230"/>
      <c r="U530" s="230"/>
      <c r="Z530" s="230"/>
      <c r="AC530" s="230"/>
      <c r="AD530" s="230"/>
      <c r="AE530" s="230"/>
      <c r="AF530" s="230"/>
      <c r="AK530" s="230"/>
      <c r="AN530" s="230"/>
      <c r="AO530" s="230"/>
      <c r="AP530" s="230"/>
      <c r="AQ530" s="230"/>
    </row>
    <row r="531" spans="4:43">
      <c r="D531" s="230"/>
      <c r="G531" s="230"/>
      <c r="H531" s="230"/>
      <c r="I531" s="230"/>
      <c r="J531" s="230"/>
      <c r="O531" s="230"/>
      <c r="R531" s="230"/>
      <c r="S531" s="230"/>
      <c r="T531" s="230"/>
      <c r="U531" s="230"/>
      <c r="Z531" s="230"/>
      <c r="AC531" s="230"/>
      <c r="AD531" s="230"/>
      <c r="AE531" s="230"/>
      <c r="AF531" s="230"/>
      <c r="AK531" s="230"/>
      <c r="AN531" s="230"/>
      <c r="AO531" s="230"/>
      <c r="AP531" s="230"/>
      <c r="AQ531" s="230"/>
    </row>
    <row r="532" spans="4:43">
      <c r="D532" s="230"/>
      <c r="G532" s="230"/>
      <c r="H532" s="230"/>
      <c r="I532" s="230"/>
      <c r="J532" s="230"/>
      <c r="O532" s="230"/>
      <c r="R532" s="230"/>
      <c r="S532" s="230"/>
      <c r="T532" s="230"/>
      <c r="U532" s="230"/>
      <c r="Z532" s="230"/>
      <c r="AC532" s="230"/>
      <c r="AD532" s="230"/>
      <c r="AE532" s="230"/>
      <c r="AF532" s="230"/>
      <c r="AK532" s="230"/>
      <c r="AN532" s="230"/>
      <c r="AO532" s="230"/>
      <c r="AP532" s="230"/>
      <c r="AQ532" s="230"/>
    </row>
    <row r="533" spans="4:43">
      <c r="D533" s="230"/>
      <c r="G533" s="230"/>
      <c r="H533" s="230"/>
      <c r="I533" s="230"/>
      <c r="J533" s="230"/>
      <c r="O533" s="230"/>
      <c r="R533" s="230"/>
      <c r="S533" s="230"/>
      <c r="T533" s="230"/>
      <c r="U533" s="230"/>
      <c r="Z533" s="230"/>
      <c r="AC533" s="230"/>
      <c r="AD533" s="230"/>
      <c r="AE533" s="230"/>
      <c r="AF533" s="230"/>
      <c r="AK533" s="230"/>
      <c r="AN533" s="230"/>
      <c r="AO533" s="230"/>
      <c r="AP533" s="230"/>
      <c r="AQ533" s="230"/>
    </row>
    <row r="534" spans="4:43">
      <c r="D534" s="230"/>
      <c r="G534" s="230"/>
      <c r="H534" s="230"/>
      <c r="I534" s="230"/>
      <c r="J534" s="230"/>
      <c r="O534" s="230"/>
      <c r="R534" s="230"/>
      <c r="S534" s="230"/>
      <c r="T534" s="230"/>
      <c r="U534" s="230"/>
      <c r="Z534" s="230"/>
      <c r="AC534" s="230"/>
      <c r="AD534" s="230"/>
      <c r="AE534" s="230"/>
      <c r="AF534" s="230"/>
      <c r="AK534" s="230"/>
      <c r="AN534" s="230"/>
      <c r="AO534" s="230"/>
      <c r="AP534" s="230"/>
      <c r="AQ534" s="230"/>
    </row>
    <row r="535" spans="4:43">
      <c r="D535" s="230"/>
      <c r="G535" s="230"/>
      <c r="H535" s="230"/>
      <c r="I535" s="230"/>
      <c r="J535" s="230"/>
      <c r="O535" s="230"/>
      <c r="R535" s="230"/>
      <c r="S535" s="230"/>
      <c r="T535" s="230"/>
      <c r="U535" s="230"/>
      <c r="Z535" s="230"/>
      <c r="AC535" s="230"/>
      <c r="AD535" s="230"/>
      <c r="AE535" s="230"/>
      <c r="AF535" s="230"/>
      <c r="AK535" s="230"/>
      <c r="AN535" s="230"/>
      <c r="AO535" s="230"/>
      <c r="AP535" s="230"/>
      <c r="AQ535" s="230"/>
    </row>
    <row r="536" spans="4:43">
      <c r="D536" s="230"/>
      <c r="G536" s="230"/>
      <c r="H536" s="230"/>
      <c r="I536" s="230"/>
      <c r="J536" s="230"/>
      <c r="O536" s="230"/>
      <c r="R536" s="230"/>
      <c r="S536" s="230"/>
      <c r="T536" s="230"/>
      <c r="U536" s="230"/>
      <c r="Z536" s="230"/>
      <c r="AC536" s="230"/>
      <c r="AD536" s="230"/>
      <c r="AE536" s="230"/>
      <c r="AF536" s="230"/>
      <c r="AK536" s="230"/>
      <c r="AN536" s="230"/>
      <c r="AO536" s="230"/>
      <c r="AP536" s="230"/>
      <c r="AQ536" s="230"/>
    </row>
    <row r="537" spans="4:43">
      <c r="D537" s="230"/>
      <c r="G537" s="230"/>
      <c r="H537" s="230"/>
      <c r="I537" s="230"/>
      <c r="J537" s="230"/>
      <c r="O537" s="230"/>
      <c r="R537" s="230"/>
      <c r="S537" s="230"/>
      <c r="T537" s="230"/>
      <c r="U537" s="230"/>
      <c r="Z537" s="230"/>
      <c r="AC537" s="230"/>
      <c r="AD537" s="230"/>
      <c r="AE537" s="230"/>
      <c r="AF537" s="230"/>
      <c r="AK537" s="230"/>
      <c r="AN537" s="230"/>
      <c r="AO537" s="230"/>
      <c r="AP537" s="230"/>
      <c r="AQ537" s="230"/>
    </row>
    <row r="538" spans="4:43">
      <c r="D538" s="230"/>
      <c r="G538" s="230"/>
      <c r="H538" s="230"/>
      <c r="I538" s="230"/>
      <c r="J538" s="230"/>
      <c r="O538" s="230"/>
      <c r="R538" s="230"/>
      <c r="S538" s="230"/>
      <c r="T538" s="230"/>
      <c r="U538" s="230"/>
      <c r="Z538" s="230"/>
      <c r="AC538" s="230"/>
      <c r="AD538" s="230"/>
      <c r="AE538" s="230"/>
      <c r="AF538" s="230"/>
      <c r="AK538" s="230"/>
      <c r="AN538" s="230"/>
      <c r="AO538" s="230"/>
      <c r="AP538" s="230"/>
      <c r="AQ538" s="230"/>
    </row>
    <row r="539" spans="4:43">
      <c r="D539" s="230"/>
      <c r="G539" s="230"/>
      <c r="H539" s="230"/>
      <c r="I539" s="230"/>
      <c r="J539" s="230"/>
      <c r="O539" s="230"/>
      <c r="R539" s="230"/>
      <c r="S539" s="230"/>
      <c r="T539" s="230"/>
      <c r="U539" s="230"/>
      <c r="Z539" s="230"/>
      <c r="AC539" s="230"/>
      <c r="AD539" s="230"/>
      <c r="AE539" s="230"/>
      <c r="AF539" s="230"/>
      <c r="AK539" s="230"/>
      <c r="AN539" s="230"/>
      <c r="AO539" s="230"/>
      <c r="AP539" s="230"/>
      <c r="AQ539" s="230"/>
    </row>
    <row r="540" spans="4:43">
      <c r="D540" s="230"/>
      <c r="G540" s="230"/>
      <c r="H540" s="230"/>
      <c r="I540" s="230"/>
      <c r="J540" s="230"/>
      <c r="O540" s="230"/>
      <c r="R540" s="230"/>
      <c r="S540" s="230"/>
      <c r="T540" s="230"/>
      <c r="U540" s="230"/>
      <c r="Z540" s="230"/>
      <c r="AC540" s="230"/>
      <c r="AD540" s="230"/>
      <c r="AE540" s="230"/>
      <c r="AF540" s="230"/>
      <c r="AK540" s="230"/>
      <c r="AN540" s="230"/>
      <c r="AO540" s="230"/>
      <c r="AP540" s="230"/>
      <c r="AQ540" s="230"/>
    </row>
    <row r="541" spans="4:43">
      <c r="D541" s="230"/>
      <c r="G541" s="230"/>
      <c r="H541" s="230"/>
      <c r="I541" s="230"/>
      <c r="J541" s="230"/>
      <c r="O541" s="230"/>
      <c r="R541" s="230"/>
      <c r="S541" s="230"/>
      <c r="T541" s="230"/>
      <c r="U541" s="230"/>
      <c r="Z541" s="230"/>
      <c r="AC541" s="230"/>
      <c r="AD541" s="230"/>
      <c r="AE541" s="230"/>
      <c r="AF541" s="230"/>
      <c r="AK541" s="230"/>
      <c r="AN541" s="230"/>
      <c r="AO541" s="230"/>
      <c r="AP541" s="230"/>
      <c r="AQ541" s="230"/>
    </row>
    <row r="542" spans="4:43">
      <c r="D542" s="230"/>
      <c r="G542" s="230"/>
      <c r="H542" s="230"/>
      <c r="I542" s="230"/>
      <c r="J542" s="230"/>
      <c r="O542" s="230"/>
      <c r="R542" s="230"/>
      <c r="S542" s="230"/>
      <c r="T542" s="230"/>
      <c r="U542" s="230"/>
      <c r="Z542" s="230"/>
      <c r="AC542" s="230"/>
      <c r="AD542" s="230"/>
      <c r="AE542" s="230"/>
      <c r="AF542" s="230"/>
      <c r="AK542" s="230"/>
      <c r="AN542" s="230"/>
      <c r="AO542" s="230"/>
      <c r="AP542" s="230"/>
      <c r="AQ542" s="230"/>
    </row>
    <row r="543" spans="4:43">
      <c r="D543" s="230"/>
      <c r="G543" s="230"/>
      <c r="H543" s="230"/>
      <c r="I543" s="230"/>
      <c r="J543" s="230"/>
      <c r="O543" s="230"/>
      <c r="R543" s="230"/>
      <c r="S543" s="230"/>
      <c r="T543" s="230"/>
      <c r="U543" s="230"/>
      <c r="Z543" s="230"/>
      <c r="AC543" s="230"/>
      <c r="AD543" s="230"/>
      <c r="AE543" s="230"/>
      <c r="AF543" s="230"/>
      <c r="AK543" s="230"/>
      <c r="AN543" s="230"/>
      <c r="AO543" s="230"/>
      <c r="AP543" s="230"/>
      <c r="AQ543" s="230"/>
    </row>
    <row r="544" spans="4:43">
      <c r="D544" s="230"/>
      <c r="G544" s="230"/>
      <c r="H544" s="230"/>
      <c r="I544" s="230"/>
      <c r="J544" s="230"/>
      <c r="O544" s="230"/>
      <c r="R544" s="230"/>
      <c r="S544" s="230"/>
      <c r="T544" s="230"/>
      <c r="U544" s="230"/>
      <c r="Z544" s="230"/>
      <c r="AC544" s="230"/>
      <c r="AD544" s="230"/>
      <c r="AE544" s="230"/>
      <c r="AF544" s="230"/>
      <c r="AK544" s="230"/>
      <c r="AN544" s="230"/>
      <c r="AO544" s="230"/>
      <c r="AP544" s="230"/>
      <c r="AQ544" s="230"/>
    </row>
    <row r="545" spans="4:43">
      <c r="D545" s="230"/>
      <c r="G545" s="230"/>
      <c r="H545" s="230"/>
      <c r="I545" s="230"/>
      <c r="J545" s="230"/>
      <c r="O545" s="230"/>
      <c r="R545" s="230"/>
      <c r="S545" s="230"/>
      <c r="T545" s="230"/>
      <c r="U545" s="230"/>
      <c r="Z545" s="230"/>
      <c r="AC545" s="230"/>
      <c r="AD545" s="230"/>
      <c r="AE545" s="230"/>
      <c r="AF545" s="230"/>
      <c r="AK545" s="230"/>
      <c r="AN545" s="230"/>
      <c r="AO545" s="230"/>
      <c r="AP545" s="230"/>
      <c r="AQ545" s="230"/>
    </row>
    <row r="546" spans="4:43">
      <c r="D546" s="230"/>
      <c r="G546" s="230"/>
      <c r="H546" s="230"/>
      <c r="I546" s="230"/>
      <c r="J546" s="230"/>
      <c r="O546" s="230"/>
      <c r="R546" s="230"/>
      <c r="S546" s="230"/>
      <c r="T546" s="230"/>
      <c r="U546" s="230"/>
      <c r="Z546" s="230"/>
      <c r="AC546" s="230"/>
      <c r="AD546" s="230"/>
      <c r="AE546" s="230"/>
      <c r="AF546" s="230"/>
      <c r="AK546" s="230"/>
      <c r="AN546" s="230"/>
      <c r="AO546" s="230"/>
      <c r="AP546" s="230"/>
      <c r="AQ546" s="230"/>
    </row>
    <row r="547" spans="4:43">
      <c r="D547" s="230"/>
      <c r="G547" s="230"/>
      <c r="H547" s="230"/>
      <c r="I547" s="230"/>
      <c r="J547" s="230"/>
      <c r="O547" s="230"/>
      <c r="R547" s="230"/>
      <c r="S547" s="230"/>
      <c r="T547" s="230"/>
      <c r="U547" s="230"/>
      <c r="Z547" s="230"/>
      <c r="AC547" s="230"/>
      <c r="AD547" s="230"/>
      <c r="AE547" s="230"/>
      <c r="AF547" s="230"/>
      <c r="AK547" s="230"/>
      <c r="AN547" s="230"/>
      <c r="AO547" s="230"/>
      <c r="AP547" s="230"/>
      <c r="AQ547" s="230"/>
    </row>
    <row r="548" spans="4:43">
      <c r="D548" s="230"/>
      <c r="G548" s="230"/>
      <c r="H548" s="230"/>
      <c r="I548" s="230"/>
      <c r="J548" s="230"/>
      <c r="O548" s="230"/>
      <c r="R548" s="230"/>
      <c r="S548" s="230"/>
      <c r="T548" s="230"/>
      <c r="U548" s="230"/>
      <c r="Z548" s="230"/>
      <c r="AC548" s="230"/>
      <c r="AD548" s="230"/>
      <c r="AE548" s="230"/>
      <c r="AF548" s="230"/>
      <c r="AK548" s="230"/>
      <c r="AN548" s="230"/>
      <c r="AO548" s="230"/>
      <c r="AP548" s="230"/>
      <c r="AQ548" s="230"/>
    </row>
    <row r="549" spans="4:43">
      <c r="D549" s="230"/>
      <c r="G549" s="230"/>
      <c r="H549" s="230"/>
      <c r="I549" s="230"/>
      <c r="J549" s="230"/>
      <c r="O549" s="230"/>
      <c r="R549" s="230"/>
      <c r="S549" s="230"/>
      <c r="T549" s="230"/>
      <c r="U549" s="230"/>
      <c r="Z549" s="230"/>
      <c r="AC549" s="230"/>
      <c r="AD549" s="230"/>
      <c r="AE549" s="230"/>
      <c r="AF549" s="230"/>
      <c r="AK549" s="230"/>
      <c r="AN549" s="230"/>
      <c r="AO549" s="230"/>
      <c r="AP549" s="230"/>
      <c r="AQ549" s="230"/>
    </row>
    <row r="550" spans="4:43">
      <c r="D550" s="230"/>
      <c r="G550" s="230"/>
      <c r="H550" s="230"/>
      <c r="I550" s="230"/>
      <c r="J550" s="230"/>
      <c r="O550" s="230"/>
      <c r="R550" s="230"/>
      <c r="S550" s="230"/>
      <c r="T550" s="230"/>
      <c r="U550" s="230"/>
      <c r="Z550" s="230"/>
      <c r="AC550" s="230"/>
      <c r="AD550" s="230"/>
      <c r="AE550" s="230"/>
      <c r="AF550" s="230"/>
      <c r="AK550" s="230"/>
      <c r="AN550" s="230"/>
      <c r="AO550" s="230"/>
      <c r="AP550" s="230"/>
      <c r="AQ550" s="230"/>
    </row>
    <row r="551" spans="4:43">
      <c r="D551" s="230"/>
      <c r="G551" s="230"/>
      <c r="H551" s="230"/>
      <c r="I551" s="230"/>
      <c r="J551" s="230"/>
      <c r="O551" s="230"/>
      <c r="R551" s="230"/>
      <c r="S551" s="230"/>
      <c r="T551" s="230"/>
      <c r="U551" s="230"/>
      <c r="Z551" s="230"/>
      <c r="AC551" s="230"/>
      <c r="AD551" s="230"/>
      <c r="AE551" s="230"/>
      <c r="AF551" s="230"/>
      <c r="AK551" s="230"/>
      <c r="AN551" s="230"/>
      <c r="AO551" s="230"/>
      <c r="AP551" s="230"/>
      <c r="AQ551" s="230"/>
    </row>
    <row r="552" spans="4:43">
      <c r="D552" s="230"/>
      <c r="G552" s="230"/>
      <c r="H552" s="230"/>
      <c r="I552" s="230"/>
      <c r="J552" s="230"/>
      <c r="O552" s="230"/>
      <c r="R552" s="230"/>
      <c r="S552" s="230"/>
      <c r="T552" s="230"/>
      <c r="U552" s="230"/>
      <c r="Z552" s="230"/>
      <c r="AC552" s="230"/>
      <c r="AD552" s="230"/>
      <c r="AE552" s="230"/>
      <c r="AF552" s="230"/>
      <c r="AK552" s="230"/>
      <c r="AN552" s="230"/>
      <c r="AO552" s="230"/>
      <c r="AP552" s="230"/>
      <c r="AQ552" s="230"/>
    </row>
    <row r="553" spans="4:43">
      <c r="D553" s="230"/>
      <c r="G553" s="230"/>
      <c r="H553" s="230"/>
      <c r="I553" s="230"/>
      <c r="J553" s="230"/>
      <c r="O553" s="230"/>
      <c r="R553" s="230"/>
      <c r="S553" s="230"/>
      <c r="T553" s="230"/>
      <c r="U553" s="230"/>
      <c r="Z553" s="230"/>
      <c r="AC553" s="230"/>
      <c r="AD553" s="230"/>
      <c r="AE553" s="230"/>
      <c r="AF553" s="230"/>
      <c r="AK553" s="230"/>
      <c r="AN553" s="230"/>
      <c r="AO553" s="230"/>
      <c r="AP553" s="230"/>
      <c r="AQ553" s="230"/>
    </row>
    <row r="554" spans="4:43">
      <c r="D554" s="230"/>
      <c r="G554" s="230"/>
      <c r="H554" s="230"/>
      <c r="I554" s="230"/>
      <c r="J554" s="230"/>
      <c r="O554" s="230"/>
      <c r="R554" s="230"/>
      <c r="S554" s="230"/>
      <c r="T554" s="230"/>
      <c r="U554" s="230"/>
      <c r="Z554" s="230"/>
      <c r="AC554" s="230"/>
      <c r="AD554" s="230"/>
      <c r="AE554" s="230"/>
      <c r="AF554" s="230"/>
      <c r="AK554" s="230"/>
      <c r="AN554" s="230"/>
      <c r="AO554" s="230"/>
      <c r="AP554" s="230"/>
      <c r="AQ554" s="230"/>
    </row>
    <row r="555" spans="4:43">
      <c r="D555" s="230"/>
      <c r="G555" s="230"/>
      <c r="H555" s="230"/>
      <c r="I555" s="230"/>
      <c r="J555" s="230"/>
      <c r="O555" s="230"/>
      <c r="R555" s="230"/>
      <c r="S555" s="230"/>
      <c r="T555" s="230"/>
      <c r="U555" s="230"/>
      <c r="Z555" s="230"/>
      <c r="AC555" s="230"/>
      <c r="AD555" s="230"/>
      <c r="AE555" s="230"/>
      <c r="AF555" s="230"/>
      <c r="AK555" s="230"/>
      <c r="AN555" s="230"/>
      <c r="AO555" s="230"/>
      <c r="AP555" s="230"/>
      <c r="AQ555" s="230"/>
    </row>
    <row r="556" spans="4:43">
      <c r="D556" s="230"/>
      <c r="G556" s="230"/>
      <c r="H556" s="230"/>
      <c r="I556" s="230"/>
      <c r="J556" s="230"/>
      <c r="O556" s="230"/>
      <c r="R556" s="230"/>
      <c r="S556" s="230"/>
      <c r="T556" s="230"/>
      <c r="U556" s="230"/>
      <c r="Z556" s="230"/>
      <c r="AC556" s="230"/>
      <c r="AD556" s="230"/>
      <c r="AE556" s="230"/>
      <c r="AF556" s="230"/>
      <c r="AK556" s="230"/>
      <c r="AN556" s="230"/>
      <c r="AO556" s="230"/>
      <c r="AP556" s="230"/>
      <c r="AQ556" s="230"/>
    </row>
    <row r="557" spans="4:43">
      <c r="D557" s="230"/>
      <c r="G557" s="230"/>
      <c r="H557" s="230"/>
      <c r="I557" s="230"/>
      <c r="J557" s="230"/>
      <c r="O557" s="230"/>
      <c r="R557" s="230"/>
      <c r="S557" s="230"/>
      <c r="T557" s="230"/>
      <c r="U557" s="230"/>
      <c r="Z557" s="230"/>
      <c r="AC557" s="230"/>
      <c r="AD557" s="230"/>
      <c r="AE557" s="230"/>
      <c r="AF557" s="230"/>
      <c r="AK557" s="230"/>
      <c r="AN557" s="230"/>
      <c r="AO557" s="230"/>
      <c r="AP557" s="230"/>
      <c r="AQ557" s="230"/>
    </row>
    <row r="558" spans="4:43">
      <c r="D558" s="230"/>
      <c r="G558" s="230"/>
      <c r="H558" s="230"/>
      <c r="I558" s="230"/>
      <c r="J558" s="230"/>
      <c r="O558" s="230"/>
      <c r="R558" s="230"/>
      <c r="S558" s="230"/>
      <c r="T558" s="230"/>
      <c r="U558" s="230"/>
      <c r="Z558" s="230"/>
      <c r="AC558" s="230"/>
      <c r="AD558" s="230"/>
      <c r="AE558" s="230"/>
      <c r="AF558" s="230"/>
      <c r="AK558" s="230"/>
      <c r="AN558" s="230"/>
      <c r="AO558" s="230"/>
      <c r="AP558" s="230"/>
      <c r="AQ558" s="230"/>
    </row>
    <row r="559" spans="4:43">
      <c r="D559" s="230"/>
      <c r="G559" s="230"/>
      <c r="H559" s="230"/>
      <c r="I559" s="230"/>
      <c r="J559" s="230"/>
      <c r="O559" s="230"/>
      <c r="R559" s="230"/>
      <c r="S559" s="230"/>
      <c r="T559" s="230"/>
      <c r="U559" s="230"/>
      <c r="Z559" s="230"/>
      <c r="AC559" s="230"/>
      <c r="AD559" s="230"/>
      <c r="AE559" s="230"/>
      <c r="AF559" s="230"/>
      <c r="AK559" s="230"/>
      <c r="AN559" s="230"/>
      <c r="AO559" s="230"/>
      <c r="AP559" s="230"/>
      <c r="AQ559" s="230"/>
    </row>
    <row r="560" spans="4:43">
      <c r="D560" s="230"/>
      <c r="G560" s="230"/>
      <c r="H560" s="230"/>
      <c r="I560" s="230"/>
      <c r="J560" s="230"/>
      <c r="O560" s="230"/>
      <c r="R560" s="230"/>
      <c r="S560" s="230"/>
      <c r="T560" s="230"/>
      <c r="U560" s="230"/>
      <c r="Z560" s="230"/>
      <c r="AC560" s="230"/>
      <c r="AD560" s="230"/>
      <c r="AE560" s="230"/>
      <c r="AF560" s="230"/>
      <c r="AK560" s="230"/>
      <c r="AN560" s="230"/>
      <c r="AO560" s="230"/>
      <c r="AP560" s="230"/>
      <c r="AQ560" s="230"/>
    </row>
    <row r="561" spans="4:43">
      <c r="D561" s="230"/>
      <c r="G561" s="230"/>
      <c r="H561" s="230"/>
      <c r="I561" s="230"/>
      <c r="J561" s="230"/>
      <c r="O561" s="230"/>
      <c r="R561" s="230"/>
      <c r="S561" s="230"/>
      <c r="T561" s="230"/>
      <c r="U561" s="230"/>
      <c r="Z561" s="230"/>
      <c r="AC561" s="230"/>
      <c r="AD561" s="230"/>
      <c r="AE561" s="230"/>
      <c r="AF561" s="230"/>
      <c r="AK561" s="230"/>
      <c r="AN561" s="230"/>
      <c r="AO561" s="230"/>
      <c r="AP561" s="230"/>
      <c r="AQ561" s="230"/>
    </row>
    <row r="562" spans="4:43">
      <c r="D562" s="230"/>
      <c r="G562" s="230"/>
      <c r="H562" s="230"/>
      <c r="I562" s="230"/>
      <c r="J562" s="230"/>
      <c r="O562" s="230"/>
      <c r="R562" s="230"/>
      <c r="S562" s="230"/>
      <c r="T562" s="230"/>
      <c r="U562" s="230"/>
      <c r="Z562" s="230"/>
      <c r="AC562" s="230"/>
      <c r="AD562" s="230"/>
      <c r="AE562" s="230"/>
      <c r="AF562" s="230"/>
      <c r="AK562" s="230"/>
      <c r="AN562" s="230"/>
      <c r="AO562" s="230"/>
      <c r="AP562" s="230"/>
      <c r="AQ562" s="230"/>
    </row>
    <row r="563" spans="4:43">
      <c r="D563" s="230"/>
      <c r="G563" s="230"/>
      <c r="H563" s="230"/>
      <c r="I563" s="230"/>
      <c r="J563" s="230"/>
      <c r="O563" s="230"/>
      <c r="R563" s="230"/>
      <c r="S563" s="230"/>
      <c r="T563" s="230"/>
      <c r="U563" s="230"/>
      <c r="Z563" s="230"/>
      <c r="AC563" s="230"/>
      <c r="AD563" s="230"/>
      <c r="AE563" s="230"/>
      <c r="AF563" s="230"/>
      <c r="AK563" s="230"/>
      <c r="AN563" s="230"/>
      <c r="AO563" s="230"/>
      <c r="AP563" s="230"/>
      <c r="AQ563" s="230"/>
    </row>
    <row r="564" spans="4:43">
      <c r="D564" s="230"/>
      <c r="G564" s="230"/>
      <c r="H564" s="230"/>
      <c r="I564" s="230"/>
      <c r="J564" s="230"/>
      <c r="O564" s="230"/>
      <c r="R564" s="230"/>
      <c r="S564" s="230"/>
      <c r="T564" s="230"/>
      <c r="U564" s="230"/>
      <c r="Z564" s="230"/>
      <c r="AC564" s="230"/>
      <c r="AD564" s="230"/>
      <c r="AE564" s="230"/>
      <c r="AF564" s="230"/>
      <c r="AK564" s="230"/>
      <c r="AN564" s="230"/>
      <c r="AO564" s="230"/>
      <c r="AP564" s="230"/>
      <c r="AQ564" s="230"/>
    </row>
    <row r="565" spans="4:43">
      <c r="D565" s="230"/>
      <c r="G565" s="230"/>
      <c r="H565" s="230"/>
      <c r="I565" s="230"/>
      <c r="J565" s="230"/>
      <c r="O565" s="230"/>
      <c r="R565" s="230"/>
      <c r="S565" s="230"/>
      <c r="T565" s="230"/>
      <c r="U565" s="230"/>
      <c r="Z565" s="230"/>
      <c r="AC565" s="230"/>
      <c r="AD565" s="230"/>
      <c r="AE565" s="230"/>
      <c r="AF565" s="230"/>
      <c r="AK565" s="230"/>
      <c r="AN565" s="230"/>
      <c r="AO565" s="230"/>
      <c r="AP565" s="230"/>
      <c r="AQ565" s="230"/>
    </row>
    <row r="566" spans="4:43">
      <c r="D566" s="230"/>
      <c r="G566" s="230"/>
      <c r="H566" s="230"/>
      <c r="I566" s="230"/>
      <c r="J566" s="230"/>
      <c r="O566" s="230"/>
      <c r="R566" s="230"/>
      <c r="S566" s="230"/>
      <c r="T566" s="230"/>
      <c r="U566" s="230"/>
      <c r="Z566" s="230"/>
      <c r="AC566" s="230"/>
      <c r="AD566" s="230"/>
      <c r="AE566" s="230"/>
      <c r="AF566" s="230"/>
      <c r="AK566" s="230"/>
      <c r="AN566" s="230"/>
      <c r="AO566" s="230"/>
      <c r="AP566" s="230"/>
      <c r="AQ566" s="230"/>
    </row>
    <row r="567" spans="4:43">
      <c r="D567" s="230"/>
      <c r="G567" s="230"/>
      <c r="H567" s="230"/>
      <c r="I567" s="230"/>
      <c r="J567" s="230"/>
      <c r="O567" s="230"/>
      <c r="R567" s="230"/>
      <c r="S567" s="230"/>
      <c r="T567" s="230"/>
      <c r="U567" s="230"/>
      <c r="Z567" s="230"/>
      <c r="AC567" s="230"/>
      <c r="AD567" s="230"/>
      <c r="AE567" s="230"/>
      <c r="AF567" s="230"/>
      <c r="AK567" s="230"/>
      <c r="AN567" s="230"/>
      <c r="AO567" s="230"/>
      <c r="AP567" s="230"/>
      <c r="AQ567" s="230"/>
    </row>
    <row r="568" spans="4:43">
      <c r="D568" s="230"/>
      <c r="G568" s="230"/>
      <c r="H568" s="230"/>
      <c r="I568" s="230"/>
      <c r="J568" s="230"/>
      <c r="O568" s="230"/>
      <c r="R568" s="230"/>
      <c r="S568" s="230"/>
      <c r="T568" s="230"/>
      <c r="U568" s="230"/>
      <c r="Z568" s="230"/>
      <c r="AC568" s="230"/>
      <c r="AD568" s="230"/>
      <c r="AE568" s="230"/>
      <c r="AF568" s="230"/>
      <c r="AK568" s="230"/>
      <c r="AN568" s="230"/>
      <c r="AO568" s="230"/>
      <c r="AP568" s="230"/>
      <c r="AQ568" s="230"/>
    </row>
    <row r="569" spans="4:43">
      <c r="D569" s="230"/>
      <c r="G569" s="230"/>
      <c r="H569" s="230"/>
      <c r="I569" s="230"/>
      <c r="J569" s="230"/>
      <c r="O569" s="230"/>
      <c r="R569" s="230"/>
      <c r="S569" s="230"/>
      <c r="T569" s="230"/>
      <c r="U569" s="230"/>
      <c r="Z569" s="230"/>
      <c r="AC569" s="230"/>
      <c r="AD569" s="230"/>
      <c r="AE569" s="230"/>
      <c r="AF569" s="230"/>
      <c r="AK569" s="230"/>
      <c r="AN569" s="230"/>
      <c r="AO569" s="230"/>
      <c r="AP569" s="230"/>
      <c r="AQ569" s="230"/>
    </row>
    <row r="570" spans="4:43">
      <c r="D570" s="230"/>
      <c r="G570" s="230"/>
      <c r="H570" s="230"/>
      <c r="I570" s="230"/>
      <c r="J570" s="230"/>
      <c r="O570" s="230"/>
      <c r="R570" s="230"/>
      <c r="S570" s="230"/>
      <c r="T570" s="230"/>
      <c r="U570" s="230"/>
      <c r="Z570" s="230"/>
      <c r="AC570" s="230"/>
      <c r="AD570" s="230"/>
      <c r="AE570" s="230"/>
      <c r="AF570" s="230"/>
      <c r="AK570" s="230"/>
      <c r="AN570" s="230"/>
      <c r="AO570" s="230"/>
      <c r="AP570" s="230"/>
      <c r="AQ570" s="230"/>
    </row>
    <row r="571" spans="4:43">
      <c r="D571" s="230"/>
      <c r="G571" s="230"/>
      <c r="H571" s="230"/>
      <c r="I571" s="230"/>
      <c r="J571" s="230"/>
      <c r="O571" s="230"/>
      <c r="R571" s="230"/>
      <c r="S571" s="230"/>
      <c r="T571" s="230"/>
      <c r="U571" s="230"/>
      <c r="Z571" s="230"/>
      <c r="AC571" s="230"/>
      <c r="AD571" s="230"/>
      <c r="AE571" s="230"/>
      <c r="AF571" s="230"/>
      <c r="AK571" s="230"/>
      <c r="AN571" s="230"/>
      <c r="AO571" s="230"/>
      <c r="AP571" s="230"/>
      <c r="AQ571" s="230"/>
    </row>
    <row r="572" spans="4:43">
      <c r="D572" s="230"/>
      <c r="G572" s="230"/>
      <c r="H572" s="230"/>
      <c r="I572" s="230"/>
      <c r="J572" s="230"/>
      <c r="O572" s="230"/>
      <c r="R572" s="230"/>
      <c r="S572" s="230"/>
      <c r="T572" s="230"/>
      <c r="U572" s="230"/>
      <c r="Z572" s="230"/>
      <c r="AC572" s="230"/>
      <c r="AD572" s="230"/>
      <c r="AE572" s="230"/>
      <c r="AF572" s="230"/>
      <c r="AK572" s="230"/>
      <c r="AN572" s="230"/>
      <c r="AO572" s="230"/>
      <c r="AP572" s="230"/>
      <c r="AQ572" s="230"/>
    </row>
    <row r="573" spans="4:43">
      <c r="D573" s="230"/>
      <c r="G573" s="230"/>
      <c r="H573" s="230"/>
      <c r="I573" s="230"/>
      <c r="J573" s="230"/>
      <c r="O573" s="230"/>
      <c r="R573" s="230"/>
      <c r="S573" s="230"/>
      <c r="T573" s="230"/>
      <c r="U573" s="230"/>
      <c r="Z573" s="230"/>
      <c r="AC573" s="230"/>
      <c r="AD573" s="230"/>
      <c r="AE573" s="230"/>
      <c r="AF573" s="230"/>
      <c r="AK573" s="230"/>
      <c r="AN573" s="230"/>
      <c r="AO573" s="230"/>
      <c r="AP573" s="230"/>
      <c r="AQ573" s="230"/>
    </row>
    <row r="574" spans="4:43">
      <c r="D574" s="230"/>
      <c r="G574" s="230"/>
      <c r="H574" s="230"/>
      <c r="I574" s="230"/>
      <c r="J574" s="230"/>
      <c r="O574" s="230"/>
      <c r="R574" s="230"/>
      <c r="S574" s="230"/>
      <c r="T574" s="230"/>
      <c r="U574" s="230"/>
      <c r="Z574" s="230"/>
      <c r="AC574" s="230"/>
      <c r="AD574" s="230"/>
      <c r="AE574" s="230"/>
      <c r="AF574" s="230"/>
      <c r="AK574" s="230"/>
      <c r="AN574" s="230"/>
      <c r="AO574" s="230"/>
      <c r="AP574" s="230"/>
      <c r="AQ574" s="230"/>
    </row>
    <row r="575" spans="4:43">
      <c r="D575" s="230"/>
      <c r="G575" s="230"/>
      <c r="H575" s="230"/>
      <c r="I575" s="230"/>
      <c r="J575" s="230"/>
      <c r="O575" s="230"/>
      <c r="R575" s="230"/>
      <c r="S575" s="230"/>
      <c r="T575" s="230"/>
      <c r="U575" s="230"/>
      <c r="Z575" s="230"/>
      <c r="AC575" s="230"/>
      <c r="AD575" s="230"/>
      <c r="AE575" s="230"/>
      <c r="AF575" s="230"/>
      <c r="AK575" s="230"/>
      <c r="AN575" s="230"/>
      <c r="AO575" s="230"/>
      <c r="AP575" s="230"/>
      <c r="AQ575" s="230"/>
    </row>
    <row r="576" spans="4:43">
      <c r="D576" s="230"/>
      <c r="G576" s="230"/>
      <c r="H576" s="230"/>
      <c r="I576" s="230"/>
      <c r="J576" s="230"/>
      <c r="O576" s="230"/>
      <c r="R576" s="230"/>
      <c r="S576" s="230"/>
      <c r="T576" s="230"/>
      <c r="U576" s="230"/>
      <c r="Z576" s="230"/>
      <c r="AC576" s="230"/>
      <c r="AD576" s="230"/>
      <c r="AE576" s="230"/>
      <c r="AF576" s="230"/>
      <c r="AK576" s="230"/>
      <c r="AN576" s="230"/>
      <c r="AO576" s="230"/>
      <c r="AP576" s="230"/>
      <c r="AQ576" s="230"/>
    </row>
    <row r="577" spans="4:43">
      <c r="D577" s="230"/>
      <c r="G577" s="230"/>
      <c r="H577" s="230"/>
      <c r="I577" s="230"/>
      <c r="J577" s="230"/>
      <c r="O577" s="230"/>
      <c r="R577" s="230"/>
      <c r="S577" s="230"/>
      <c r="T577" s="230"/>
      <c r="U577" s="230"/>
      <c r="Z577" s="230"/>
      <c r="AC577" s="230"/>
      <c r="AD577" s="230"/>
      <c r="AE577" s="230"/>
      <c r="AF577" s="230"/>
      <c r="AK577" s="230"/>
      <c r="AN577" s="230"/>
      <c r="AO577" s="230"/>
      <c r="AP577" s="230"/>
      <c r="AQ577" s="230"/>
    </row>
    <row r="578" spans="4:43">
      <c r="D578" s="230"/>
      <c r="G578" s="230"/>
      <c r="H578" s="230"/>
      <c r="I578" s="230"/>
      <c r="J578" s="230"/>
      <c r="O578" s="230"/>
      <c r="R578" s="230"/>
      <c r="S578" s="230"/>
      <c r="T578" s="230"/>
      <c r="U578" s="230"/>
      <c r="Z578" s="230"/>
      <c r="AC578" s="230"/>
      <c r="AD578" s="230"/>
      <c r="AE578" s="230"/>
      <c r="AF578" s="230"/>
      <c r="AK578" s="230"/>
      <c r="AN578" s="230"/>
      <c r="AO578" s="230"/>
      <c r="AP578" s="230"/>
      <c r="AQ578" s="230"/>
    </row>
    <row r="579" spans="4:43">
      <c r="D579" s="230"/>
      <c r="G579" s="230"/>
      <c r="H579" s="230"/>
      <c r="I579" s="230"/>
      <c r="J579" s="230"/>
      <c r="O579" s="230"/>
      <c r="R579" s="230"/>
      <c r="S579" s="230"/>
      <c r="T579" s="230"/>
      <c r="U579" s="230"/>
      <c r="Z579" s="230"/>
      <c r="AC579" s="230"/>
      <c r="AD579" s="230"/>
      <c r="AE579" s="230"/>
      <c r="AF579" s="230"/>
      <c r="AK579" s="230"/>
      <c r="AN579" s="230"/>
      <c r="AO579" s="230"/>
      <c r="AP579" s="230"/>
      <c r="AQ579" s="230"/>
    </row>
    <row r="580" spans="4:43">
      <c r="D580" s="230"/>
      <c r="G580" s="230"/>
      <c r="H580" s="230"/>
      <c r="I580" s="230"/>
      <c r="J580" s="230"/>
      <c r="O580" s="230"/>
      <c r="R580" s="230"/>
      <c r="S580" s="230"/>
      <c r="T580" s="230"/>
      <c r="U580" s="230"/>
      <c r="Z580" s="230"/>
      <c r="AC580" s="230"/>
      <c r="AD580" s="230"/>
      <c r="AE580" s="230"/>
      <c r="AF580" s="230"/>
      <c r="AK580" s="230"/>
      <c r="AN580" s="230"/>
      <c r="AO580" s="230"/>
      <c r="AP580" s="230"/>
      <c r="AQ580" s="230"/>
    </row>
    <row r="581" spans="4:43">
      <c r="D581" s="230"/>
      <c r="G581" s="230"/>
      <c r="H581" s="230"/>
      <c r="I581" s="230"/>
      <c r="J581" s="230"/>
      <c r="O581" s="230"/>
      <c r="R581" s="230"/>
      <c r="S581" s="230"/>
      <c r="T581" s="230"/>
      <c r="U581" s="230"/>
      <c r="Z581" s="230"/>
      <c r="AC581" s="230"/>
      <c r="AD581" s="230"/>
      <c r="AE581" s="230"/>
      <c r="AF581" s="230"/>
      <c r="AK581" s="230"/>
      <c r="AN581" s="230"/>
      <c r="AO581" s="230"/>
      <c r="AP581" s="230"/>
      <c r="AQ581" s="230"/>
    </row>
    <row r="582" spans="4:43">
      <c r="D582" s="230"/>
      <c r="G582" s="230"/>
      <c r="H582" s="230"/>
      <c r="I582" s="230"/>
      <c r="J582" s="230"/>
      <c r="O582" s="230"/>
      <c r="R582" s="230"/>
      <c r="S582" s="230"/>
      <c r="T582" s="230"/>
      <c r="U582" s="230"/>
      <c r="Z582" s="230"/>
      <c r="AC582" s="230"/>
      <c r="AD582" s="230"/>
      <c r="AE582" s="230"/>
      <c r="AF582" s="230"/>
      <c r="AK582" s="230"/>
      <c r="AN582" s="230"/>
      <c r="AO582" s="230"/>
      <c r="AP582" s="230"/>
      <c r="AQ582" s="230"/>
    </row>
    <row r="583" spans="4:43">
      <c r="D583" s="230"/>
      <c r="G583" s="230"/>
      <c r="H583" s="230"/>
      <c r="I583" s="230"/>
      <c r="J583" s="230"/>
      <c r="O583" s="230"/>
      <c r="R583" s="230"/>
      <c r="S583" s="230"/>
      <c r="T583" s="230"/>
      <c r="U583" s="230"/>
      <c r="Z583" s="230"/>
      <c r="AC583" s="230"/>
      <c r="AD583" s="230"/>
      <c r="AE583" s="230"/>
      <c r="AF583" s="230"/>
      <c r="AK583" s="230"/>
      <c r="AN583" s="230"/>
      <c r="AO583" s="230"/>
      <c r="AP583" s="230"/>
      <c r="AQ583" s="230"/>
    </row>
    <row r="584" spans="4:43">
      <c r="D584" s="230"/>
      <c r="G584" s="230"/>
      <c r="H584" s="230"/>
      <c r="I584" s="230"/>
      <c r="J584" s="230"/>
      <c r="O584" s="230"/>
      <c r="R584" s="230"/>
      <c r="S584" s="230"/>
      <c r="T584" s="230"/>
      <c r="U584" s="230"/>
      <c r="Z584" s="230"/>
      <c r="AC584" s="230"/>
      <c r="AD584" s="230"/>
      <c r="AE584" s="230"/>
      <c r="AF584" s="230"/>
      <c r="AK584" s="230"/>
      <c r="AN584" s="230"/>
      <c r="AO584" s="230"/>
      <c r="AP584" s="230"/>
      <c r="AQ584" s="230"/>
    </row>
    <row r="585" spans="4:43">
      <c r="D585" s="230"/>
      <c r="G585" s="230"/>
      <c r="H585" s="230"/>
      <c r="I585" s="230"/>
      <c r="J585" s="230"/>
      <c r="O585" s="230"/>
      <c r="R585" s="230"/>
      <c r="S585" s="230"/>
      <c r="T585" s="230"/>
      <c r="U585" s="230"/>
      <c r="Z585" s="230"/>
      <c r="AC585" s="230"/>
      <c r="AD585" s="230"/>
      <c r="AE585" s="230"/>
      <c r="AF585" s="230"/>
      <c r="AK585" s="230"/>
      <c r="AN585" s="230"/>
      <c r="AO585" s="230"/>
      <c r="AP585" s="230"/>
      <c r="AQ585" s="230"/>
    </row>
    <row r="586" spans="4:43">
      <c r="D586" s="230"/>
      <c r="G586" s="230"/>
      <c r="H586" s="230"/>
      <c r="I586" s="230"/>
      <c r="J586" s="230"/>
      <c r="O586" s="230"/>
      <c r="R586" s="230"/>
      <c r="S586" s="230"/>
      <c r="T586" s="230"/>
      <c r="U586" s="230"/>
      <c r="Z586" s="230"/>
      <c r="AC586" s="230"/>
      <c r="AD586" s="230"/>
      <c r="AE586" s="230"/>
      <c r="AF586" s="230"/>
      <c r="AK586" s="230"/>
      <c r="AN586" s="230"/>
      <c r="AO586" s="230"/>
      <c r="AP586" s="230"/>
      <c r="AQ586" s="230"/>
    </row>
    <row r="587" spans="4:43">
      <c r="D587" s="230"/>
      <c r="G587" s="230"/>
      <c r="H587" s="230"/>
      <c r="I587" s="230"/>
      <c r="J587" s="230"/>
      <c r="O587" s="230"/>
      <c r="R587" s="230"/>
      <c r="S587" s="230"/>
      <c r="T587" s="230"/>
      <c r="U587" s="230"/>
      <c r="Z587" s="230"/>
      <c r="AC587" s="230"/>
      <c r="AD587" s="230"/>
      <c r="AE587" s="230"/>
      <c r="AF587" s="230"/>
      <c r="AK587" s="230"/>
      <c r="AN587" s="230"/>
      <c r="AO587" s="230"/>
      <c r="AP587" s="230"/>
      <c r="AQ587" s="230"/>
    </row>
    <row r="588" spans="4:43">
      <c r="D588" s="230"/>
      <c r="G588" s="230"/>
      <c r="H588" s="230"/>
      <c r="I588" s="230"/>
      <c r="J588" s="230"/>
      <c r="O588" s="230"/>
      <c r="R588" s="230"/>
      <c r="S588" s="230"/>
      <c r="T588" s="230"/>
      <c r="U588" s="230"/>
      <c r="Z588" s="230"/>
      <c r="AC588" s="230"/>
      <c r="AD588" s="230"/>
      <c r="AE588" s="230"/>
      <c r="AF588" s="230"/>
      <c r="AK588" s="230"/>
      <c r="AN588" s="230"/>
      <c r="AO588" s="230"/>
      <c r="AP588" s="230"/>
      <c r="AQ588" s="230"/>
    </row>
    <row r="589" spans="4:43">
      <c r="D589" s="230"/>
      <c r="G589" s="230"/>
      <c r="H589" s="230"/>
      <c r="I589" s="230"/>
      <c r="J589" s="230"/>
      <c r="O589" s="230"/>
      <c r="R589" s="230"/>
      <c r="S589" s="230"/>
      <c r="T589" s="230"/>
      <c r="U589" s="230"/>
      <c r="Z589" s="230"/>
      <c r="AC589" s="230"/>
      <c r="AD589" s="230"/>
      <c r="AE589" s="230"/>
      <c r="AF589" s="230"/>
      <c r="AK589" s="230"/>
      <c r="AN589" s="230"/>
      <c r="AO589" s="230"/>
      <c r="AP589" s="230"/>
      <c r="AQ589" s="230"/>
    </row>
    <row r="590" spans="4:43">
      <c r="D590" s="230"/>
      <c r="G590" s="230"/>
      <c r="H590" s="230"/>
      <c r="I590" s="230"/>
      <c r="J590" s="230"/>
      <c r="O590" s="230"/>
      <c r="R590" s="230"/>
      <c r="S590" s="230"/>
      <c r="T590" s="230"/>
      <c r="U590" s="230"/>
      <c r="Z590" s="230"/>
      <c r="AC590" s="230"/>
      <c r="AD590" s="230"/>
      <c r="AE590" s="230"/>
      <c r="AF590" s="230"/>
      <c r="AK590" s="230"/>
      <c r="AN590" s="230"/>
      <c r="AO590" s="230"/>
      <c r="AP590" s="230"/>
      <c r="AQ590" s="230"/>
    </row>
    <row r="591" spans="4:43">
      <c r="D591" s="230"/>
      <c r="G591" s="230"/>
      <c r="H591" s="230"/>
      <c r="I591" s="230"/>
      <c r="J591" s="230"/>
      <c r="O591" s="230"/>
      <c r="R591" s="230"/>
      <c r="S591" s="230"/>
      <c r="T591" s="230"/>
      <c r="U591" s="230"/>
      <c r="Z591" s="230"/>
      <c r="AC591" s="230"/>
      <c r="AD591" s="230"/>
      <c r="AE591" s="230"/>
      <c r="AF591" s="230"/>
      <c r="AK591" s="230"/>
      <c r="AN591" s="230"/>
      <c r="AO591" s="230"/>
      <c r="AP591" s="230"/>
      <c r="AQ591" s="230"/>
    </row>
    <row r="592" spans="4:43">
      <c r="D592" s="230"/>
      <c r="G592" s="230"/>
      <c r="H592" s="230"/>
      <c r="I592" s="230"/>
      <c r="J592" s="230"/>
      <c r="O592" s="230"/>
      <c r="R592" s="230"/>
      <c r="S592" s="230"/>
      <c r="T592" s="230"/>
      <c r="U592" s="230"/>
      <c r="Z592" s="230"/>
      <c r="AC592" s="230"/>
      <c r="AD592" s="230"/>
      <c r="AE592" s="230"/>
      <c r="AF592" s="230"/>
      <c r="AK592" s="230"/>
      <c r="AN592" s="230"/>
      <c r="AO592" s="230"/>
      <c r="AP592" s="230"/>
      <c r="AQ592" s="230"/>
    </row>
    <row r="593" spans="4:43">
      <c r="D593" s="230"/>
      <c r="G593" s="230"/>
      <c r="H593" s="230"/>
      <c r="I593" s="230"/>
      <c r="J593" s="230"/>
      <c r="O593" s="230"/>
      <c r="R593" s="230"/>
      <c r="S593" s="230"/>
      <c r="T593" s="230"/>
      <c r="U593" s="230"/>
      <c r="Z593" s="230"/>
      <c r="AC593" s="230"/>
      <c r="AD593" s="230"/>
      <c r="AE593" s="230"/>
      <c r="AF593" s="230"/>
      <c r="AK593" s="230"/>
      <c r="AN593" s="230"/>
      <c r="AO593" s="230"/>
      <c r="AP593" s="230"/>
      <c r="AQ593" s="230"/>
    </row>
    <row r="594" spans="4:43">
      <c r="D594" s="230"/>
      <c r="G594" s="230"/>
      <c r="H594" s="230"/>
      <c r="I594" s="230"/>
      <c r="J594" s="230"/>
      <c r="O594" s="230"/>
      <c r="R594" s="230"/>
      <c r="S594" s="230"/>
      <c r="T594" s="230"/>
      <c r="U594" s="230"/>
      <c r="Z594" s="230"/>
      <c r="AC594" s="230"/>
      <c r="AD594" s="230"/>
      <c r="AE594" s="230"/>
      <c r="AF594" s="230"/>
      <c r="AK594" s="230"/>
      <c r="AN594" s="230"/>
      <c r="AO594" s="230"/>
      <c r="AP594" s="230"/>
      <c r="AQ594" s="230"/>
    </row>
    <row r="595" spans="4:43">
      <c r="D595" s="230"/>
      <c r="G595" s="230"/>
      <c r="H595" s="230"/>
      <c r="I595" s="230"/>
      <c r="J595" s="230"/>
      <c r="O595" s="230"/>
      <c r="R595" s="230"/>
      <c r="S595" s="230"/>
      <c r="T595" s="230"/>
      <c r="U595" s="230"/>
      <c r="Z595" s="230"/>
      <c r="AC595" s="230"/>
      <c r="AD595" s="230"/>
      <c r="AE595" s="230"/>
      <c r="AF595" s="230"/>
      <c r="AK595" s="230"/>
      <c r="AN595" s="230"/>
      <c r="AO595" s="230"/>
      <c r="AP595" s="230"/>
      <c r="AQ595" s="230"/>
    </row>
    <row r="596" spans="4:43">
      <c r="D596" s="230"/>
      <c r="G596" s="230"/>
      <c r="H596" s="230"/>
      <c r="I596" s="230"/>
      <c r="J596" s="230"/>
      <c r="O596" s="230"/>
      <c r="R596" s="230"/>
      <c r="S596" s="230"/>
      <c r="T596" s="230"/>
      <c r="U596" s="230"/>
      <c r="Z596" s="230"/>
      <c r="AC596" s="230"/>
      <c r="AD596" s="230"/>
      <c r="AE596" s="230"/>
      <c r="AF596" s="230"/>
      <c r="AK596" s="230"/>
      <c r="AN596" s="230"/>
      <c r="AO596" s="230"/>
      <c r="AP596" s="230"/>
      <c r="AQ596" s="230"/>
    </row>
    <row r="597" spans="4:43">
      <c r="D597" s="230"/>
      <c r="G597" s="230"/>
      <c r="H597" s="230"/>
      <c r="I597" s="230"/>
      <c r="J597" s="230"/>
      <c r="O597" s="230"/>
      <c r="R597" s="230"/>
      <c r="S597" s="230"/>
      <c r="T597" s="230"/>
      <c r="U597" s="230"/>
      <c r="Z597" s="230"/>
      <c r="AC597" s="230"/>
      <c r="AD597" s="230"/>
      <c r="AE597" s="230"/>
      <c r="AF597" s="230"/>
      <c r="AK597" s="230"/>
      <c r="AN597" s="230"/>
      <c r="AO597" s="230"/>
      <c r="AP597" s="230"/>
      <c r="AQ597" s="230"/>
    </row>
    <row r="598" spans="4:43">
      <c r="D598" s="230"/>
      <c r="G598" s="230"/>
      <c r="H598" s="230"/>
      <c r="I598" s="230"/>
      <c r="J598" s="230"/>
      <c r="O598" s="230"/>
      <c r="R598" s="230"/>
      <c r="S598" s="230"/>
      <c r="T598" s="230"/>
      <c r="U598" s="230"/>
      <c r="Z598" s="230"/>
      <c r="AC598" s="230"/>
      <c r="AD598" s="230"/>
      <c r="AE598" s="230"/>
      <c r="AF598" s="230"/>
      <c r="AK598" s="230"/>
      <c r="AN598" s="230"/>
      <c r="AO598" s="230"/>
      <c r="AP598" s="230"/>
      <c r="AQ598" s="230"/>
    </row>
    <row r="599" spans="4:43">
      <c r="D599" s="230"/>
      <c r="G599" s="230"/>
      <c r="H599" s="230"/>
      <c r="I599" s="230"/>
      <c r="J599" s="230"/>
      <c r="O599" s="230"/>
      <c r="R599" s="230"/>
      <c r="S599" s="230"/>
      <c r="T599" s="230"/>
      <c r="U599" s="230"/>
      <c r="Z599" s="230"/>
      <c r="AC599" s="230"/>
      <c r="AD599" s="230"/>
      <c r="AE599" s="230"/>
      <c r="AF599" s="230"/>
      <c r="AK599" s="230"/>
      <c r="AN599" s="230"/>
      <c r="AO599" s="230"/>
      <c r="AP599" s="230"/>
      <c r="AQ599" s="230"/>
    </row>
    <row r="600" spans="4:43">
      <c r="D600" s="230"/>
      <c r="G600" s="230"/>
      <c r="H600" s="230"/>
      <c r="I600" s="230"/>
      <c r="J600" s="230"/>
      <c r="O600" s="230"/>
      <c r="R600" s="230"/>
      <c r="S600" s="230"/>
      <c r="T600" s="230"/>
      <c r="U600" s="230"/>
      <c r="Z600" s="230"/>
      <c r="AC600" s="230"/>
      <c r="AD600" s="230"/>
      <c r="AE600" s="230"/>
      <c r="AF600" s="230"/>
      <c r="AK600" s="230"/>
      <c r="AN600" s="230"/>
      <c r="AO600" s="230"/>
      <c r="AP600" s="230"/>
      <c r="AQ600" s="230"/>
    </row>
    <row r="601" spans="4:43">
      <c r="D601" s="230"/>
      <c r="G601" s="230"/>
      <c r="H601" s="230"/>
      <c r="I601" s="230"/>
      <c r="J601" s="230"/>
      <c r="O601" s="230"/>
      <c r="R601" s="230"/>
      <c r="S601" s="230"/>
      <c r="T601" s="230"/>
      <c r="U601" s="230"/>
      <c r="Z601" s="230"/>
      <c r="AC601" s="230"/>
      <c r="AD601" s="230"/>
      <c r="AE601" s="230"/>
      <c r="AF601" s="230"/>
      <c r="AK601" s="230"/>
      <c r="AN601" s="230"/>
      <c r="AO601" s="230"/>
      <c r="AP601" s="230"/>
      <c r="AQ601" s="230"/>
    </row>
    <row r="602" spans="4:43">
      <c r="D602" s="230"/>
      <c r="G602" s="230"/>
      <c r="H602" s="230"/>
      <c r="I602" s="230"/>
      <c r="J602" s="230"/>
      <c r="O602" s="230"/>
      <c r="R602" s="230"/>
      <c r="S602" s="230"/>
      <c r="T602" s="230"/>
      <c r="U602" s="230"/>
      <c r="Z602" s="230"/>
      <c r="AC602" s="230"/>
      <c r="AD602" s="230"/>
      <c r="AE602" s="230"/>
      <c r="AF602" s="230"/>
      <c r="AK602" s="230"/>
      <c r="AN602" s="230"/>
      <c r="AO602" s="230"/>
      <c r="AP602" s="230"/>
      <c r="AQ602" s="230"/>
    </row>
    <row r="603" spans="4:43">
      <c r="D603" s="230"/>
      <c r="G603" s="230"/>
      <c r="H603" s="230"/>
      <c r="I603" s="230"/>
      <c r="J603" s="230"/>
      <c r="O603" s="230"/>
      <c r="R603" s="230"/>
      <c r="S603" s="230"/>
      <c r="T603" s="230"/>
      <c r="U603" s="230"/>
      <c r="Z603" s="230"/>
      <c r="AC603" s="230"/>
      <c r="AD603" s="230"/>
      <c r="AE603" s="230"/>
      <c r="AF603" s="230"/>
      <c r="AK603" s="230"/>
      <c r="AN603" s="230"/>
      <c r="AO603" s="230"/>
      <c r="AP603" s="230"/>
      <c r="AQ603" s="230"/>
    </row>
    <row r="604" spans="4:43">
      <c r="D604" s="230"/>
      <c r="G604" s="230"/>
      <c r="H604" s="230"/>
      <c r="I604" s="230"/>
      <c r="J604" s="230"/>
      <c r="O604" s="230"/>
      <c r="R604" s="230"/>
      <c r="S604" s="230"/>
      <c r="T604" s="230"/>
      <c r="U604" s="230"/>
      <c r="Z604" s="230"/>
      <c r="AC604" s="230"/>
      <c r="AD604" s="230"/>
      <c r="AE604" s="230"/>
      <c r="AF604" s="230"/>
      <c r="AK604" s="230"/>
      <c r="AN604" s="230"/>
      <c r="AO604" s="230"/>
      <c r="AP604" s="230"/>
      <c r="AQ604" s="230"/>
    </row>
    <row r="605" spans="4:43">
      <c r="D605" s="230"/>
      <c r="G605" s="230"/>
      <c r="H605" s="230"/>
      <c r="I605" s="230"/>
      <c r="J605" s="230"/>
      <c r="O605" s="230"/>
      <c r="R605" s="230"/>
      <c r="S605" s="230"/>
      <c r="T605" s="230"/>
      <c r="U605" s="230"/>
      <c r="Z605" s="230"/>
      <c r="AC605" s="230"/>
      <c r="AD605" s="230"/>
      <c r="AE605" s="230"/>
      <c r="AF605" s="230"/>
      <c r="AK605" s="230"/>
      <c r="AN605" s="230"/>
      <c r="AO605" s="230"/>
      <c r="AP605" s="230"/>
      <c r="AQ605" s="230"/>
    </row>
    <row r="606" spans="4:43">
      <c r="D606" s="230"/>
      <c r="G606" s="230"/>
      <c r="H606" s="230"/>
      <c r="I606" s="230"/>
      <c r="J606" s="230"/>
      <c r="O606" s="230"/>
      <c r="R606" s="230"/>
      <c r="S606" s="230"/>
      <c r="T606" s="230"/>
      <c r="U606" s="230"/>
      <c r="Z606" s="230"/>
      <c r="AC606" s="230"/>
      <c r="AD606" s="230"/>
      <c r="AE606" s="230"/>
      <c r="AF606" s="230"/>
      <c r="AK606" s="230"/>
      <c r="AN606" s="230"/>
      <c r="AO606" s="230"/>
      <c r="AP606" s="230"/>
      <c r="AQ606" s="230"/>
    </row>
    <row r="607" spans="4:43">
      <c r="D607" s="230"/>
      <c r="G607" s="230"/>
      <c r="H607" s="230"/>
      <c r="I607" s="230"/>
      <c r="J607" s="230"/>
      <c r="O607" s="230"/>
      <c r="R607" s="230"/>
      <c r="S607" s="230"/>
      <c r="T607" s="230"/>
      <c r="U607" s="230"/>
      <c r="Z607" s="230"/>
      <c r="AC607" s="230"/>
      <c r="AD607" s="230"/>
      <c r="AE607" s="230"/>
      <c r="AF607" s="230"/>
      <c r="AK607" s="230"/>
      <c r="AN607" s="230"/>
      <c r="AO607" s="230"/>
      <c r="AP607" s="230"/>
      <c r="AQ607" s="230"/>
    </row>
    <row r="608" spans="4:43">
      <c r="D608" s="230"/>
      <c r="G608" s="230"/>
      <c r="H608" s="230"/>
      <c r="I608" s="230"/>
      <c r="J608" s="230"/>
      <c r="O608" s="230"/>
      <c r="R608" s="230"/>
      <c r="S608" s="230"/>
      <c r="T608" s="230"/>
      <c r="U608" s="230"/>
      <c r="Z608" s="230"/>
      <c r="AC608" s="230"/>
      <c r="AD608" s="230"/>
      <c r="AE608" s="230"/>
      <c r="AF608" s="230"/>
      <c r="AK608" s="230"/>
      <c r="AN608" s="230"/>
      <c r="AO608" s="230"/>
      <c r="AP608" s="230"/>
      <c r="AQ608" s="230"/>
    </row>
    <row r="609" spans="4:43">
      <c r="D609" s="230"/>
      <c r="G609" s="230"/>
      <c r="H609" s="230"/>
      <c r="I609" s="230"/>
      <c r="J609" s="230"/>
      <c r="O609" s="230"/>
      <c r="R609" s="230"/>
      <c r="S609" s="230"/>
      <c r="T609" s="230"/>
      <c r="U609" s="230"/>
      <c r="Z609" s="230"/>
      <c r="AC609" s="230"/>
      <c r="AD609" s="230"/>
      <c r="AE609" s="230"/>
      <c r="AF609" s="230"/>
      <c r="AK609" s="230"/>
      <c r="AN609" s="230"/>
      <c r="AO609" s="230"/>
      <c r="AP609" s="230"/>
      <c r="AQ609" s="230"/>
    </row>
    <row r="610" spans="4:43">
      <c r="D610" s="230"/>
      <c r="G610" s="230"/>
      <c r="H610" s="230"/>
      <c r="I610" s="230"/>
      <c r="J610" s="230"/>
      <c r="O610" s="230"/>
      <c r="R610" s="230"/>
      <c r="S610" s="230"/>
      <c r="T610" s="230"/>
      <c r="U610" s="230"/>
      <c r="Z610" s="230"/>
      <c r="AC610" s="230"/>
      <c r="AD610" s="230"/>
      <c r="AE610" s="230"/>
      <c r="AF610" s="230"/>
      <c r="AK610" s="230"/>
      <c r="AN610" s="230"/>
      <c r="AO610" s="230"/>
      <c r="AP610" s="230"/>
      <c r="AQ610" s="230"/>
    </row>
    <row r="611" spans="4:43">
      <c r="D611" s="230"/>
      <c r="G611" s="230"/>
      <c r="H611" s="230"/>
      <c r="I611" s="230"/>
      <c r="J611" s="230"/>
      <c r="O611" s="230"/>
      <c r="R611" s="230"/>
      <c r="S611" s="230"/>
      <c r="T611" s="230"/>
      <c r="U611" s="230"/>
      <c r="Z611" s="230"/>
      <c r="AC611" s="230"/>
      <c r="AD611" s="230"/>
      <c r="AE611" s="230"/>
      <c r="AF611" s="230"/>
      <c r="AK611" s="230"/>
      <c r="AN611" s="230"/>
      <c r="AO611" s="230"/>
      <c r="AP611" s="230"/>
      <c r="AQ611" s="230"/>
    </row>
    <row r="612" spans="4:43">
      <c r="D612" s="230"/>
      <c r="G612" s="230"/>
      <c r="H612" s="230"/>
      <c r="I612" s="230"/>
      <c r="J612" s="230"/>
      <c r="O612" s="230"/>
      <c r="R612" s="230"/>
      <c r="S612" s="230"/>
      <c r="T612" s="230"/>
      <c r="U612" s="230"/>
      <c r="Z612" s="230"/>
      <c r="AC612" s="230"/>
      <c r="AD612" s="230"/>
      <c r="AE612" s="230"/>
      <c r="AF612" s="230"/>
      <c r="AK612" s="230"/>
      <c r="AN612" s="230"/>
      <c r="AO612" s="230"/>
      <c r="AP612" s="230"/>
      <c r="AQ612" s="230"/>
    </row>
    <row r="613" spans="4:43">
      <c r="D613" s="230"/>
      <c r="G613" s="230"/>
      <c r="H613" s="230"/>
      <c r="I613" s="230"/>
      <c r="J613" s="230"/>
      <c r="O613" s="230"/>
      <c r="R613" s="230"/>
      <c r="S613" s="230"/>
      <c r="T613" s="230"/>
      <c r="U613" s="230"/>
      <c r="Z613" s="230"/>
      <c r="AC613" s="230"/>
      <c r="AD613" s="230"/>
      <c r="AE613" s="230"/>
      <c r="AF613" s="230"/>
      <c r="AK613" s="230"/>
      <c r="AN613" s="230"/>
      <c r="AO613" s="230"/>
      <c r="AP613" s="230"/>
      <c r="AQ613" s="230"/>
    </row>
    <row r="614" spans="4:43">
      <c r="D614" s="230"/>
      <c r="G614" s="230"/>
      <c r="H614" s="230"/>
      <c r="I614" s="230"/>
      <c r="J614" s="230"/>
      <c r="O614" s="230"/>
      <c r="R614" s="230"/>
      <c r="S614" s="230"/>
      <c r="T614" s="230"/>
      <c r="U614" s="230"/>
      <c r="Z614" s="230"/>
      <c r="AC614" s="230"/>
      <c r="AD614" s="230"/>
      <c r="AE614" s="230"/>
      <c r="AF614" s="230"/>
      <c r="AK614" s="230"/>
      <c r="AN614" s="230"/>
      <c r="AO614" s="230"/>
      <c r="AP614" s="230"/>
      <c r="AQ614" s="230"/>
    </row>
    <row r="615" spans="4:43">
      <c r="D615" s="230"/>
      <c r="G615" s="230"/>
      <c r="H615" s="230"/>
      <c r="I615" s="230"/>
      <c r="J615" s="230"/>
      <c r="O615" s="230"/>
      <c r="R615" s="230"/>
      <c r="S615" s="230"/>
      <c r="T615" s="230"/>
      <c r="U615" s="230"/>
      <c r="Z615" s="230"/>
      <c r="AC615" s="230"/>
      <c r="AD615" s="230"/>
      <c r="AE615" s="230"/>
      <c r="AF615" s="230"/>
      <c r="AK615" s="230"/>
      <c r="AN615" s="230"/>
      <c r="AO615" s="230"/>
      <c r="AP615" s="230"/>
      <c r="AQ615" s="230"/>
    </row>
    <row r="616" spans="4:43">
      <c r="D616" s="230"/>
      <c r="G616" s="230"/>
      <c r="H616" s="230"/>
      <c r="I616" s="230"/>
      <c r="J616" s="230"/>
      <c r="O616" s="230"/>
      <c r="R616" s="230"/>
      <c r="S616" s="230"/>
      <c r="T616" s="230"/>
      <c r="U616" s="230"/>
      <c r="Z616" s="230"/>
      <c r="AC616" s="230"/>
      <c r="AD616" s="230"/>
      <c r="AE616" s="230"/>
      <c r="AF616" s="230"/>
      <c r="AK616" s="230"/>
      <c r="AN616" s="230"/>
      <c r="AO616" s="230"/>
      <c r="AP616" s="230"/>
      <c r="AQ616" s="230"/>
    </row>
    <row r="617" spans="4:43">
      <c r="D617" s="230"/>
      <c r="G617" s="230"/>
      <c r="H617" s="230"/>
      <c r="I617" s="230"/>
      <c r="J617" s="230"/>
      <c r="O617" s="230"/>
      <c r="R617" s="230"/>
      <c r="S617" s="230"/>
      <c r="T617" s="230"/>
      <c r="U617" s="230"/>
      <c r="Z617" s="230"/>
      <c r="AC617" s="230"/>
      <c r="AD617" s="230"/>
      <c r="AE617" s="230"/>
      <c r="AF617" s="230"/>
      <c r="AK617" s="230"/>
      <c r="AN617" s="230"/>
      <c r="AO617" s="230"/>
      <c r="AP617" s="230"/>
      <c r="AQ617" s="230"/>
    </row>
    <row r="618" spans="4:43">
      <c r="D618" s="230"/>
      <c r="G618" s="230"/>
      <c r="H618" s="230"/>
      <c r="I618" s="230"/>
      <c r="J618" s="230"/>
      <c r="O618" s="230"/>
      <c r="R618" s="230"/>
      <c r="S618" s="230"/>
      <c r="T618" s="230"/>
      <c r="U618" s="230"/>
      <c r="Z618" s="230"/>
      <c r="AC618" s="230"/>
      <c r="AD618" s="230"/>
      <c r="AE618" s="230"/>
      <c r="AF618" s="230"/>
      <c r="AK618" s="230"/>
      <c r="AN618" s="230"/>
      <c r="AO618" s="230"/>
      <c r="AP618" s="230"/>
      <c r="AQ618" s="230"/>
    </row>
    <row r="619" spans="4:43">
      <c r="D619" s="230"/>
      <c r="G619" s="230"/>
      <c r="H619" s="230"/>
      <c r="I619" s="230"/>
      <c r="J619" s="230"/>
      <c r="O619" s="230"/>
      <c r="R619" s="230"/>
      <c r="S619" s="230"/>
      <c r="T619" s="230"/>
      <c r="U619" s="230"/>
      <c r="Z619" s="230"/>
      <c r="AC619" s="230"/>
      <c r="AD619" s="230"/>
      <c r="AE619" s="230"/>
      <c r="AF619" s="230"/>
      <c r="AK619" s="230"/>
      <c r="AN619" s="230"/>
      <c r="AO619" s="230"/>
      <c r="AP619" s="230"/>
      <c r="AQ619" s="230"/>
    </row>
    <row r="620" spans="4:43">
      <c r="D620" s="230"/>
      <c r="G620" s="230"/>
      <c r="H620" s="230"/>
      <c r="I620" s="230"/>
      <c r="J620" s="230"/>
      <c r="O620" s="230"/>
      <c r="R620" s="230"/>
      <c r="S620" s="230"/>
      <c r="T620" s="230"/>
      <c r="U620" s="230"/>
      <c r="Z620" s="230"/>
      <c r="AC620" s="230"/>
      <c r="AD620" s="230"/>
      <c r="AE620" s="230"/>
      <c r="AF620" s="230"/>
      <c r="AK620" s="230"/>
      <c r="AN620" s="230"/>
      <c r="AO620" s="230"/>
      <c r="AP620" s="230"/>
      <c r="AQ620" s="230"/>
    </row>
    <row r="621" spans="4:43">
      <c r="D621" s="230"/>
      <c r="G621" s="230"/>
      <c r="H621" s="230"/>
      <c r="I621" s="230"/>
      <c r="J621" s="230"/>
      <c r="O621" s="230"/>
      <c r="R621" s="230"/>
      <c r="S621" s="230"/>
      <c r="T621" s="230"/>
      <c r="U621" s="230"/>
      <c r="Z621" s="230"/>
      <c r="AC621" s="230"/>
      <c r="AD621" s="230"/>
      <c r="AE621" s="230"/>
      <c r="AF621" s="230"/>
      <c r="AK621" s="230"/>
      <c r="AN621" s="230"/>
      <c r="AO621" s="230"/>
      <c r="AP621" s="230"/>
      <c r="AQ621" s="230"/>
    </row>
    <row r="622" spans="4:43">
      <c r="D622" s="230"/>
      <c r="G622" s="230"/>
      <c r="H622" s="230"/>
      <c r="I622" s="230"/>
      <c r="J622" s="230"/>
      <c r="O622" s="230"/>
      <c r="R622" s="230"/>
      <c r="S622" s="230"/>
      <c r="T622" s="230"/>
      <c r="U622" s="230"/>
      <c r="Z622" s="230"/>
      <c r="AC622" s="230"/>
      <c r="AD622" s="230"/>
      <c r="AE622" s="230"/>
      <c r="AF622" s="230"/>
      <c r="AK622" s="230"/>
      <c r="AN622" s="230"/>
      <c r="AO622" s="230"/>
      <c r="AP622" s="230"/>
      <c r="AQ622" s="230"/>
    </row>
    <row r="623" spans="4:43">
      <c r="D623" s="230"/>
      <c r="G623" s="230"/>
      <c r="H623" s="230"/>
      <c r="I623" s="230"/>
      <c r="J623" s="230"/>
      <c r="O623" s="230"/>
      <c r="R623" s="230"/>
      <c r="S623" s="230"/>
      <c r="T623" s="230"/>
      <c r="U623" s="230"/>
      <c r="Z623" s="230"/>
      <c r="AC623" s="230"/>
      <c r="AD623" s="230"/>
      <c r="AE623" s="230"/>
      <c r="AF623" s="230"/>
      <c r="AK623" s="230"/>
      <c r="AN623" s="230"/>
      <c r="AO623" s="230"/>
      <c r="AP623" s="230"/>
      <c r="AQ623" s="230"/>
    </row>
    <row r="624" spans="4:43">
      <c r="D624" s="230"/>
      <c r="G624" s="230"/>
      <c r="H624" s="230"/>
      <c r="I624" s="230"/>
      <c r="J624" s="230"/>
      <c r="O624" s="230"/>
      <c r="R624" s="230"/>
      <c r="S624" s="230"/>
      <c r="T624" s="230"/>
      <c r="U624" s="230"/>
      <c r="Z624" s="230"/>
      <c r="AC624" s="230"/>
      <c r="AD624" s="230"/>
      <c r="AE624" s="230"/>
      <c r="AF624" s="230"/>
      <c r="AK624" s="230"/>
      <c r="AN624" s="230"/>
      <c r="AO624" s="230"/>
      <c r="AP624" s="230"/>
      <c r="AQ624" s="230"/>
    </row>
    <row r="625" spans="4:43">
      <c r="D625" s="230"/>
      <c r="G625" s="230"/>
      <c r="H625" s="230"/>
      <c r="I625" s="230"/>
      <c r="J625" s="230"/>
      <c r="O625" s="230"/>
      <c r="R625" s="230"/>
      <c r="S625" s="230"/>
      <c r="T625" s="230"/>
      <c r="U625" s="230"/>
      <c r="Z625" s="230"/>
      <c r="AC625" s="230"/>
      <c r="AD625" s="230"/>
      <c r="AE625" s="230"/>
      <c r="AF625" s="230"/>
      <c r="AK625" s="230"/>
      <c r="AN625" s="230"/>
      <c r="AO625" s="230"/>
      <c r="AP625" s="230"/>
      <c r="AQ625" s="230"/>
    </row>
    <row r="626" spans="4:43">
      <c r="D626" s="230"/>
      <c r="G626" s="230"/>
      <c r="H626" s="230"/>
      <c r="I626" s="230"/>
      <c r="J626" s="230"/>
      <c r="O626" s="230"/>
      <c r="R626" s="230"/>
      <c r="S626" s="230"/>
      <c r="T626" s="230"/>
      <c r="U626" s="230"/>
      <c r="Z626" s="230"/>
      <c r="AC626" s="230"/>
      <c r="AD626" s="230"/>
      <c r="AE626" s="230"/>
      <c r="AF626" s="230"/>
      <c r="AK626" s="230"/>
      <c r="AN626" s="230"/>
      <c r="AO626" s="230"/>
      <c r="AP626" s="230"/>
      <c r="AQ626" s="230"/>
    </row>
    <row r="627" spans="4:43">
      <c r="D627" s="230"/>
      <c r="G627" s="230"/>
      <c r="H627" s="230"/>
      <c r="I627" s="230"/>
      <c r="J627" s="230"/>
      <c r="O627" s="230"/>
      <c r="R627" s="230"/>
      <c r="S627" s="230"/>
      <c r="T627" s="230"/>
      <c r="U627" s="230"/>
      <c r="Z627" s="230"/>
      <c r="AC627" s="230"/>
      <c r="AD627" s="230"/>
      <c r="AE627" s="230"/>
      <c r="AF627" s="230"/>
      <c r="AK627" s="230"/>
      <c r="AN627" s="230"/>
      <c r="AO627" s="230"/>
      <c r="AP627" s="230"/>
      <c r="AQ627" s="230"/>
    </row>
    <row r="628" spans="4:43">
      <c r="D628" s="230"/>
      <c r="G628" s="230"/>
      <c r="H628" s="230"/>
      <c r="I628" s="230"/>
      <c r="J628" s="230"/>
      <c r="O628" s="230"/>
      <c r="R628" s="230"/>
      <c r="S628" s="230"/>
      <c r="T628" s="230"/>
      <c r="U628" s="230"/>
      <c r="Z628" s="230"/>
      <c r="AC628" s="230"/>
      <c r="AD628" s="230"/>
      <c r="AE628" s="230"/>
      <c r="AF628" s="230"/>
      <c r="AK628" s="230"/>
      <c r="AN628" s="230"/>
      <c r="AO628" s="230"/>
      <c r="AP628" s="230"/>
      <c r="AQ628" s="230"/>
    </row>
    <row r="629" spans="4:43">
      <c r="D629" s="230"/>
      <c r="G629" s="230"/>
      <c r="H629" s="230"/>
      <c r="I629" s="230"/>
      <c r="J629" s="230"/>
      <c r="O629" s="230"/>
      <c r="R629" s="230"/>
      <c r="S629" s="230"/>
      <c r="T629" s="230"/>
      <c r="U629" s="230"/>
      <c r="Z629" s="230"/>
      <c r="AC629" s="230"/>
      <c r="AD629" s="230"/>
      <c r="AE629" s="230"/>
      <c r="AF629" s="230"/>
      <c r="AK629" s="230"/>
      <c r="AN629" s="230"/>
      <c r="AO629" s="230"/>
      <c r="AP629" s="230"/>
      <c r="AQ629" s="230"/>
    </row>
    <row r="630" spans="4:43">
      <c r="D630" s="230"/>
      <c r="G630" s="230"/>
      <c r="H630" s="230"/>
      <c r="I630" s="230"/>
      <c r="J630" s="230"/>
      <c r="O630" s="230"/>
      <c r="R630" s="230"/>
      <c r="S630" s="230"/>
      <c r="T630" s="230"/>
      <c r="U630" s="230"/>
      <c r="Z630" s="230"/>
      <c r="AC630" s="230"/>
      <c r="AD630" s="230"/>
      <c r="AE630" s="230"/>
      <c r="AF630" s="230"/>
      <c r="AK630" s="230"/>
      <c r="AN630" s="230"/>
      <c r="AO630" s="230"/>
      <c r="AP630" s="230"/>
      <c r="AQ630" s="230"/>
    </row>
    <row r="631" spans="4:43">
      <c r="D631" s="230"/>
      <c r="G631" s="230"/>
      <c r="H631" s="230"/>
      <c r="I631" s="230"/>
      <c r="J631" s="230"/>
      <c r="O631" s="230"/>
      <c r="R631" s="230"/>
      <c r="S631" s="230"/>
      <c r="T631" s="230"/>
      <c r="U631" s="230"/>
      <c r="Z631" s="230"/>
      <c r="AC631" s="230"/>
      <c r="AD631" s="230"/>
      <c r="AE631" s="230"/>
      <c r="AF631" s="230"/>
      <c r="AK631" s="230"/>
      <c r="AN631" s="230"/>
      <c r="AO631" s="230"/>
      <c r="AP631" s="230"/>
      <c r="AQ631" s="230"/>
    </row>
    <row r="632" spans="4:43">
      <c r="D632" s="230"/>
      <c r="G632" s="230"/>
      <c r="H632" s="230"/>
      <c r="I632" s="230"/>
      <c r="J632" s="230"/>
      <c r="O632" s="230"/>
      <c r="R632" s="230"/>
      <c r="S632" s="230"/>
      <c r="T632" s="230"/>
      <c r="U632" s="230"/>
      <c r="Z632" s="230"/>
      <c r="AC632" s="230"/>
      <c r="AD632" s="230"/>
      <c r="AE632" s="230"/>
      <c r="AF632" s="230"/>
      <c r="AK632" s="230"/>
      <c r="AN632" s="230"/>
      <c r="AO632" s="230"/>
      <c r="AP632" s="230"/>
      <c r="AQ632" s="230"/>
    </row>
    <row r="633" spans="4:43">
      <c r="D633" s="230"/>
      <c r="G633" s="230"/>
      <c r="H633" s="230"/>
      <c r="I633" s="230"/>
      <c r="J633" s="230"/>
      <c r="O633" s="230"/>
      <c r="R633" s="230"/>
      <c r="S633" s="230"/>
      <c r="T633" s="230"/>
      <c r="U633" s="230"/>
      <c r="Z633" s="230"/>
      <c r="AC633" s="230"/>
      <c r="AD633" s="230"/>
      <c r="AE633" s="230"/>
      <c r="AF633" s="230"/>
      <c r="AK633" s="230"/>
      <c r="AN633" s="230"/>
      <c r="AO633" s="230"/>
      <c r="AP633" s="230"/>
      <c r="AQ633" s="230"/>
    </row>
    <row r="634" spans="4:43">
      <c r="D634" s="230"/>
      <c r="G634" s="230"/>
      <c r="H634" s="230"/>
      <c r="I634" s="230"/>
      <c r="J634" s="230"/>
      <c r="O634" s="230"/>
      <c r="R634" s="230"/>
      <c r="S634" s="230"/>
      <c r="T634" s="230"/>
      <c r="U634" s="230"/>
      <c r="Z634" s="230"/>
      <c r="AC634" s="230"/>
      <c r="AD634" s="230"/>
      <c r="AE634" s="230"/>
      <c r="AF634" s="230"/>
      <c r="AK634" s="230"/>
      <c r="AN634" s="230"/>
      <c r="AO634" s="230"/>
      <c r="AP634" s="230"/>
      <c r="AQ634" s="230"/>
    </row>
    <row r="635" spans="4:43">
      <c r="D635" s="230"/>
      <c r="G635" s="230"/>
      <c r="H635" s="230"/>
      <c r="I635" s="230"/>
      <c r="J635" s="230"/>
      <c r="O635" s="230"/>
      <c r="R635" s="230"/>
      <c r="S635" s="230"/>
      <c r="T635" s="230"/>
      <c r="U635" s="230"/>
      <c r="Z635" s="230"/>
      <c r="AC635" s="230"/>
      <c r="AD635" s="230"/>
      <c r="AE635" s="230"/>
      <c r="AF635" s="230"/>
      <c r="AK635" s="230"/>
      <c r="AN635" s="230"/>
      <c r="AO635" s="230"/>
      <c r="AP635" s="230"/>
      <c r="AQ635" s="230"/>
    </row>
    <row r="636" spans="4:43">
      <c r="D636" s="230"/>
      <c r="G636" s="230"/>
      <c r="H636" s="230"/>
      <c r="I636" s="230"/>
      <c r="J636" s="230"/>
      <c r="O636" s="230"/>
      <c r="R636" s="230"/>
      <c r="S636" s="230"/>
      <c r="T636" s="230"/>
      <c r="U636" s="230"/>
      <c r="Z636" s="230"/>
      <c r="AC636" s="230"/>
      <c r="AD636" s="230"/>
      <c r="AE636" s="230"/>
      <c r="AF636" s="230"/>
      <c r="AK636" s="230"/>
      <c r="AN636" s="230"/>
      <c r="AO636" s="230"/>
      <c r="AP636" s="230"/>
      <c r="AQ636" s="230"/>
    </row>
    <row r="637" spans="4:43">
      <c r="D637" s="230"/>
      <c r="G637" s="230"/>
      <c r="H637" s="230"/>
      <c r="I637" s="230"/>
      <c r="J637" s="230"/>
      <c r="O637" s="230"/>
      <c r="R637" s="230"/>
      <c r="S637" s="230"/>
      <c r="T637" s="230"/>
      <c r="U637" s="230"/>
      <c r="Z637" s="230"/>
      <c r="AC637" s="230"/>
      <c r="AD637" s="230"/>
      <c r="AE637" s="230"/>
      <c r="AF637" s="230"/>
      <c r="AK637" s="230"/>
      <c r="AN637" s="230"/>
      <c r="AO637" s="230"/>
      <c r="AP637" s="230"/>
      <c r="AQ637" s="230"/>
    </row>
    <row r="638" spans="4:43">
      <c r="D638" s="230"/>
      <c r="G638" s="230"/>
      <c r="H638" s="230"/>
      <c r="I638" s="230"/>
      <c r="J638" s="230"/>
      <c r="O638" s="230"/>
      <c r="R638" s="230"/>
      <c r="S638" s="230"/>
      <c r="T638" s="230"/>
      <c r="U638" s="230"/>
      <c r="Z638" s="230"/>
      <c r="AC638" s="230"/>
      <c r="AD638" s="230"/>
      <c r="AE638" s="230"/>
      <c r="AF638" s="230"/>
      <c r="AK638" s="230"/>
      <c r="AN638" s="230"/>
      <c r="AO638" s="230"/>
      <c r="AP638" s="230"/>
      <c r="AQ638" s="230"/>
    </row>
    <row r="639" spans="4:43">
      <c r="D639" s="230"/>
      <c r="G639" s="230"/>
      <c r="H639" s="230"/>
      <c r="I639" s="230"/>
      <c r="J639" s="230"/>
      <c r="O639" s="230"/>
      <c r="R639" s="230"/>
      <c r="S639" s="230"/>
      <c r="T639" s="230"/>
      <c r="U639" s="230"/>
      <c r="Z639" s="230"/>
      <c r="AC639" s="230"/>
      <c r="AD639" s="230"/>
      <c r="AE639" s="230"/>
      <c r="AF639" s="230"/>
      <c r="AK639" s="230"/>
      <c r="AN639" s="230"/>
      <c r="AO639" s="230"/>
      <c r="AP639" s="230"/>
      <c r="AQ639" s="230"/>
    </row>
    <row r="640" spans="4:43">
      <c r="D640" s="230"/>
      <c r="G640" s="230"/>
      <c r="H640" s="230"/>
      <c r="I640" s="230"/>
      <c r="J640" s="230"/>
      <c r="O640" s="230"/>
      <c r="R640" s="230"/>
      <c r="S640" s="230"/>
      <c r="T640" s="230"/>
      <c r="U640" s="230"/>
      <c r="Z640" s="230"/>
      <c r="AC640" s="230"/>
      <c r="AD640" s="230"/>
      <c r="AE640" s="230"/>
      <c r="AF640" s="230"/>
      <c r="AK640" s="230"/>
      <c r="AN640" s="230"/>
      <c r="AO640" s="230"/>
      <c r="AP640" s="230"/>
      <c r="AQ640" s="230"/>
    </row>
    <row r="641" spans="4:43">
      <c r="D641" s="230"/>
      <c r="G641" s="230"/>
      <c r="H641" s="230"/>
      <c r="I641" s="230"/>
      <c r="J641" s="230"/>
      <c r="O641" s="230"/>
      <c r="R641" s="230"/>
      <c r="S641" s="230"/>
      <c r="T641" s="230"/>
      <c r="U641" s="230"/>
      <c r="Z641" s="230"/>
      <c r="AC641" s="230"/>
      <c r="AD641" s="230"/>
      <c r="AE641" s="230"/>
      <c r="AF641" s="230"/>
      <c r="AK641" s="230"/>
      <c r="AN641" s="230"/>
      <c r="AO641" s="230"/>
      <c r="AP641" s="230"/>
      <c r="AQ641" s="230"/>
    </row>
    <row r="642" spans="4:43">
      <c r="D642" s="230"/>
      <c r="G642" s="230"/>
      <c r="H642" s="230"/>
      <c r="I642" s="230"/>
      <c r="J642" s="230"/>
      <c r="O642" s="230"/>
      <c r="R642" s="230"/>
      <c r="S642" s="230"/>
      <c r="T642" s="230"/>
      <c r="U642" s="230"/>
      <c r="Z642" s="230"/>
      <c r="AC642" s="230"/>
      <c r="AD642" s="230"/>
      <c r="AE642" s="230"/>
      <c r="AF642" s="230"/>
      <c r="AK642" s="230"/>
      <c r="AN642" s="230"/>
      <c r="AO642" s="230"/>
      <c r="AP642" s="230"/>
      <c r="AQ642" s="230"/>
    </row>
    <row r="643" spans="4:43">
      <c r="D643" s="230"/>
      <c r="G643" s="230"/>
      <c r="H643" s="230"/>
      <c r="I643" s="230"/>
      <c r="J643" s="230"/>
      <c r="O643" s="230"/>
      <c r="R643" s="230"/>
      <c r="S643" s="230"/>
      <c r="T643" s="230"/>
      <c r="U643" s="230"/>
      <c r="Z643" s="230"/>
      <c r="AC643" s="230"/>
      <c r="AD643" s="230"/>
      <c r="AE643" s="230"/>
      <c r="AF643" s="230"/>
      <c r="AK643" s="230"/>
      <c r="AN643" s="230"/>
      <c r="AO643" s="230"/>
      <c r="AP643" s="230"/>
      <c r="AQ643" s="230"/>
    </row>
    <row r="644" spans="4:43">
      <c r="D644" s="230"/>
      <c r="G644" s="230"/>
      <c r="H644" s="230"/>
      <c r="I644" s="230"/>
      <c r="J644" s="230"/>
      <c r="O644" s="230"/>
      <c r="R644" s="230"/>
      <c r="S644" s="230"/>
      <c r="T644" s="230"/>
      <c r="U644" s="230"/>
      <c r="Z644" s="230"/>
      <c r="AC644" s="230"/>
      <c r="AD644" s="230"/>
      <c r="AE644" s="230"/>
      <c r="AF644" s="230"/>
      <c r="AK644" s="230"/>
      <c r="AN644" s="230"/>
      <c r="AO644" s="230"/>
      <c r="AP644" s="230"/>
      <c r="AQ644" s="230"/>
    </row>
    <row r="645" spans="4:43">
      <c r="D645" s="230"/>
      <c r="G645" s="230"/>
      <c r="H645" s="230"/>
      <c r="I645" s="230"/>
      <c r="J645" s="230"/>
      <c r="O645" s="230"/>
      <c r="R645" s="230"/>
      <c r="S645" s="230"/>
      <c r="T645" s="230"/>
      <c r="U645" s="230"/>
      <c r="Z645" s="230"/>
      <c r="AC645" s="230"/>
      <c r="AD645" s="230"/>
      <c r="AE645" s="230"/>
      <c r="AF645" s="230"/>
      <c r="AK645" s="230"/>
      <c r="AN645" s="230"/>
      <c r="AO645" s="230"/>
      <c r="AP645" s="230"/>
      <c r="AQ645" s="230"/>
    </row>
    <row r="646" spans="4:43">
      <c r="D646" s="230"/>
      <c r="G646" s="230"/>
      <c r="H646" s="230"/>
      <c r="I646" s="230"/>
      <c r="J646" s="230"/>
      <c r="O646" s="230"/>
      <c r="R646" s="230"/>
      <c r="S646" s="230"/>
      <c r="T646" s="230"/>
      <c r="U646" s="230"/>
      <c r="Z646" s="230"/>
      <c r="AC646" s="230"/>
      <c r="AD646" s="230"/>
      <c r="AE646" s="230"/>
      <c r="AF646" s="230"/>
      <c r="AK646" s="230"/>
      <c r="AN646" s="230"/>
      <c r="AO646" s="230"/>
      <c r="AP646" s="230"/>
      <c r="AQ646" s="230"/>
    </row>
    <row r="647" spans="4:43">
      <c r="D647" s="230"/>
      <c r="G647" s="230"/>
      <c r="H647" s="230"/>
      <c r="I647" s="230"/>
      <c r="J647" s="230"/>
      <c r="O647" s="230"/>
      <c r="R647" s="230"/>
      <c r="S647" s="230"/>
      <c r="T647" s="230"/>
      <c r="U647" s="230"/>
      <c r="Z647" s="230"/>
      <c r="AC647" s="230"/>
      <c r="AD647" s="230"/>
      <c r="AE647" s="230"/>
      <c r="AF647" s="230"/>
      <c r="AK647" s="230"/>
      <c r="AN647" s="230"/>
      <c r="AO647" s="230"/>
      <c r="AP647" s="230"/>
      <c r="AQ647" s="230"/>
    </row>
    <row r="648" spans="4:43">
      <c r="D648" s="230"/>
      <c r="G648" s="230"/>
      <c r="H648" s="230"/>
      <c r="I648" s="230"/>
      <c r="J648" s="230"/>
      <c r="O648" s="230"/>
      <c r="R648" s="230"/>
      <c r="S648" s="230"/>
      <c r="T648" s="230"/>
      <c r="U648" s="230"/>
      <c r="Z648" s="230"/>
      <c r="AC648" s="230"/>
      <c r="AD648" s="230"/>
      <c r="AE648" s="230"/>
      <c r="AF648" s="230"/>
      <c r="AK648" s="230"/>
      <c r="AN648" s="230"/>
      <c r="AO648" s="230"/>
      <c r="AP648" s="230"/>
      <c r="AQ648" s="230"/>
    </row>
    <row r="649" spans="4:43">
      <c r="D649" s="230"/>
      <c r="G649" s="230"/>
      <c r="H649" s="230"/>
      <c r="I649" s="230"/>
      <c r="J649" s="230"/>
      <c r="O649" s="230"/>
      <c r="R649" s="230"/>
      <c r="S649" s="230"/>
      <c r="T649" s="230"/>
      <c r="U649" s="230"/>
      <c r="Z649" s="230"/>
      <c r="AC649" s="230"/>
      <c r="AD649" s="230"/>
      <c r="AE649" s="230"/>
      <c r="AF649" s="230"/>
      <c r="AK649" s="230"/>
      <c r="AN649" s="230"/>
      <c r="AO649" s="230"/>
      <c r="AP649" s="230"/>
      <c r="AQ649" s="230"/>
    </row>
    <row r="650" spans="4:43">
      <c r="D650" s="230"/>
      <c r="G650" s="230"/>
      <c r="H650" s="230"/>
      <c r="I650" s="230"/>
      <c r="J650" s="230"/>
      <c r="O650" s="230"/>
      <c r="R650" s="230"/>
      <c r="S650" s="230"/>
      <c r="T650" s="230"/>
      <c r="U650" s="230"/>
      <c r="Z650" s="230"/>
      <c r="AC650" s="230"/>
      <c r="AD650" s="230"/>
      <c r="AE650" s="230"/>
      <c r="AF650" s="230"/>
      <c r="AK650" s="230"/>
      <c r="AN650" s="230"/>
      <c r="AO650" s="230"/>
      <c r="AP650" s="230"/>
      <c r="AQ650" s="230"/>
    </row>
    <row r="651" spans="4:43">
      <c r="D651" s="230"/>
      <c r="G651" s="230"/>
      <c r="H651" s="230"/>
      <c r="I651" s="230"/>
      <c r="J651" s="230"/>
      <c r="O651" s="230"/>
      <c r="R651" s="230"/>
      <c r="S651" s="230"/>
      <c r="T651" s="230"/>
      <c r="U651" s="230"/>
      <c r="Z651" s="230"/>
      <c r="AC651" s="230"/>
      <c r="AD651" s="230"/>
      <c r="AE651" s="230"/>
      <c r="AF651" s="230"/>
      <c r="AK651" s="230"/>
      <c r="AN651" s="230"/>
      <c r="AO651" s="230"/>
      <c r="AP651" s="230"/>
      <c r="AQ651" s="230"/>
    </row>
    <row r="652" spans="4:43">
      <c r="D652" s="230"/>
      <c r="G652" s="230"/>
      <c r="H652" s="230"/>
      <c r="I652" s="230"/>
      <c r="J652" s="230"/>
      <c r="O652" s="230"/>
      <c r="R652" s="230"/>
      <c r="S652" s="230"/>
      <c r="T652" s="230"/>
      <c r="U652" s="230"/>
      <c r="Z652" s="230"/>
      <c r="AC652" s="230"/>
      <c r="AD652" s="230"/>
      <c r="AE652" s="230"/>
      <c r="AF652" s="230"/>
      <c r="AK652" s="230"/>
      <c r="AN652" s="230"/>
      <c r="AO652" s="230"/>
      <c r="AP652" s="230"/>
      <c r="AQ652" s="230"/>
    </row>
    <row r="653" spans="4:43">
      <c r="D653" s="230"/>
      <c r="G653" s="230"/>
      <c r="H653" s="230"/>
      <c r="I653" s="230"/>
      <c r="J653" s="230"/>
      <c r="O653" s="230"/>
      <c r="R653" s="230"/>
      <c r="S653" s="230"/>
      <c r="T653" s="230"/>
      <c r="U653" s="230"/>
      <c r="Z653" s="230"/>
      <c r="AC653" s="230"/>
      <c r="AD653" s="230"/>
      <c r="AE653" s="230"/>
      <c r="AF653" s="230"/>
      <c r="AK653" s="230"/>
      <c r="AN653" s="230"/>
      <c r="AO653" s="230"/>
      <c r="AP653" s="230"/>
      <c r="AQ653" s="230"/>
    </row>
    <row r="654" spans="4:43">
      <c r="D654" s="230"/>
      <c r="G654" s="230"/>
      <c r="H654" s="230"/>
      <c r="I654" s="230"/>
      <c r="J654" s="230"/>
      <c r="O654" s="230"/>
      <c r="R654" s="230"/>
      <c r="S654" s="230"/>
      <c r="T654" s="230"/>
      <c r="U654" s="230"/>
      <c r="Z654" s="230"/>
      <c r="AC654" s="230"/>
      <c r="AD654" s="230"/>
      <c r="AE654" s="230"/>
      <c r="AF654" s="230"/>
      <c r="AK654" s="230"/>
      <c r="AN654" s="230"/>
      <c r="AO654" s="230"/>
      <c r="AP654" s="230"/>
      <c r="AQ654" s="230"/>
    </row>
    <row r="655" spans="4:43">
      <c r="D655" s="230"/>
      <c r="G655" s="230"/>
      <c r="H655" s="230"/>
      <c r="I655" s="230"/>
      <c r="J655" s="230"/>
      <c r="O655" s="230"/>
      <c r="R655" s="230"/>
      <c r="S655" s="230"/>
      <c r="T655" s="230"/>
      <c r="U655" s="230"/>
      <c r="Z655" s="230"/>
      <c r="AC655" s="230"/>
      <c r="AD655" s="230"/>
      <c r="AE655" s="230"/>
      <c r="AF655" s="230"/>
      <c r="AK655" s="230"/>
      <c r="AN655" s="230"/>
      <c r="AO655" s="230"/>
      <c r="AP655" s="230"/>
      <c r="AQ655" s="230"/>
    </row>
    <row r="656" spans="4:43">
      <c r="D656" s="230"/>
      <c r="G656" s="230"/>
      <c r="H656" s="230"/>
      <c r="I656" s="230"/>
      <c r="J656" s="230"/>
      <c r="O656" s="230"/>
      <c r="R656" s="230"/>
      <c r="S656" s="230"/>
      <c r="T656" s="230"/>
      <c r="U656" s="230"/>
      <c r="Z656" s="230"/>
      <c r="AC656" s="230"/>
      <c r="AD656" s="230"/>
      <c r="AE656" s="230"/>
      <c r="AF656" s="230"/>
      <c r="AK656" s="230"/>
      <c r="AN656" s="230"/>
      <c r="AO656" s="230"/>
      <c r="AP656" s="230"/>
      <c r="AQ656" s="230"/>
    </row>
    <row r="657" spans="4:43">
      <c r="D657" s="230"/>
      <c r="G657" s="230"/>
      <c r="H657" s="230"/>
      <c r="I657" s="230"/>
      <c r="J657" s="230"/>
      <c r="O657" s="230"/>
      <c r="R657" s="230"/>
      <c r="S657" s="230"/>
      <c r="T657" s="230"/>
      <c r="U657" s="230"/>
      <c r="Z657" s="230"/>
      <c r="AC657" s="230"/>
      <c r="AD657" s="230"/>
      <c r="AE657" s="230"/>
      <c r="AF657" s="230"/>
      <c r="AK657" s="230"/>
      <c r="AN657" s="230"/>
      <c r="AO657" s="230"/>
      <c r="AP657" s="230"/>
      <c r="AQ657" s="230"/>
    </row>
    <row r="658" spans="4:43">
      <c r="D658" s="230"/>
      <c r="G658" s="230"/>
      <c r="H658" s="230"/>
      <c r="I658" s="230"/>
      <c r="J658" s="230"/>
      <c r="O658" s="230"/>
      <c r="R658" s="230"/>
      <c r="S658" s="230"/>
      <c r="T658" s="230"/>
      <c r="U658" s="230"/>
      <c r="Z658" s="230"/>
      <c r="AC658" s="230"/>
      <c r="AD658" s="230"/>
      <c r="AE658" s="230"/>
      <c r="AF658" s="230"/>
      <c r="AK658" s="230"/>
      <c r="AN658" s="230"/>
      <c r="AO658" s="230"/>
      <c r="AP658" s="230"/>
      <c r="AQ658" s="230"/>
    </row>
    <row r="659" spans="4:43">
      <c r="D659" s="230"/>
      <c r="G659" s="230"/>
      <c r="H659" s="230"/>
      <c r="I659" s="230"/>
      <c r="J659" s="230"/>
      <c r="O659" s="230"/>
      <c r="R659" s="230"/>
      <c r="S659" s="230"/>
      <c r="T659" s="230"/>
      <c r="U659" s="230"/>
      <c r="Z659" s="230"/>
      <c r="AC659" s="230"/>
      <c r="AD659" s="230"/>
      <c r="AE659" s="230"/>
      <c r="AF659" s="230"/>
      <c r="AK659" s="230"/>
      <c r="AN659" s="230"/>
      <c r="AO659" s="230"/>
      <c r="AP659" s="230"/>
      <c r="AQ659" s="230"/>
    </row>
    <row r="660" spans="4:43">
      <c r="D660" s="230"/>
      <c r="G660" s="230"/>
      <c r="H660" s="230"/>
      <c r="I660" s="230"/>
      <c r="J660" s="230"/>
      <c r="O660" s="230"/>
      <c r="R660" s="230"/>
      <c r="S660" s="230"/>
      <c r="T660" s="230"/>
      <c r="U660" s="230"/>
      <c r="Z660" s="230"/>
      <c r="AC660" s="230"/>
      <c r="AD660" s="230"/>
      <c r="AE660" s="230"/>
      <c r="AF660" s="230"/>
      <c r="AK660" s="230"/>
      <c r="AN660" s="230"/>
      <c r="AO660" s="230"/>
      <c r="AP660" s="230"/>
      <c r="AQ660" s="230"/>
    </row>
    <row r="661" spans="4:43">
      <c r="D661" s="230"/>
      <c r="G661" s="230"/>
      <c r="H661" s="230"/>
      <c r="I661" s="230"/>
      <c r="J661" s="230"/>
      <c r="O661" s="230"/>
      <c r="R661" s="230"/>
      <c r="S661" s="230"/>
      <c r="T661" s="230"/>
      <c r="U661" s="230"/>
      <c r="Z661" s="230"/>
      <c r="AC661" s="230"/>
      <c r="AD661" s="230"/>
      <c r="AE661" s="230"/>
      <c r="AF661" s="230"/>
      <c r="AK661" s="230"/>
      <c r="AN661" s="230"/>
      <c r="AO661" s="230"/>
      <c r="AP661" s="230"/>
      <c r="AQ661" s="230"/>
    </row>
    <row r="662" spans="4:43">
      <c r="D662" s="230"/>
      <c r="G662" s="230"/>
      <c r="H662" s="230"/>
      <c r="I662" s="230"/>
      <c r="J662" s="230"/>
      <c r="O662" s="230"/>
      <c r="R662" s="230"/>
      <c r="S662" s="230"/>
      <c r="T662" s="230"/>
      <c r="U662" s="230"/>
      <c r="Z662" s="230"/>
      <c r="AC662" s="230"/>
      <c r="AD662" s="230"/>
      <c r="AE662" s="230"/>
      <c r="AF662" s="230"/>
      <c r="AK662" s="230"/>
      <c r="AN662" s="230"/>
      <c r="AO662" s="230"/>
      <c r="AP662" s="230"/>
      <c r="AQ662" s="230"/>
    </row>
    <row r="663" spans="4:43">
      <c r="D663" s="230"/>
      <c r="G663" s="230"/>
      <c r="H663" s="230"/>
      <c r="I663" s="230"/>
      <c r="J663" s="230"/>
      <c r="O663" s="230"/>
      <c r="R663" s="230"/>
      <c r="S663" s="230"/>
      <c r="T663" s="230"/>
      <c r="U663" s="230"/>
      <c r="Z663" s="230"/>
      <c r="AC663" s="230"/>
      <c r="AD663" s="230"/>
      <c r="AE663" s="230"/>
      <c r="AF663" s="230"/>
      <c r="AK663" s="230"/>
      <c r="AN663" s="230"/>
      <c r="AO663" s="230"/>
      <c r="AP663" s="230"/>
      <c r="AQ663" s="230"/>
    </row>
    <row r="664" spans="4:43">
      <c r="D664" s="230"/>
      <c r="G664" s="230"/>
      <c r="H664" s="230"/>
      <c r="I664" s="230"/>
      <c r="J664" s="230"/>
      <c r="O664" s="230"/>
      <c r="R664" s="230"/>
      <c r="S664" s="230"/>
      <c r="T664" s="230"/>
      <c r="U664" s="230"/>
      <c r="Z664" s="230"/>
      <c r="AC664" s="230"/>
      <c r="AD664" s="230"/>
      <c r="AE664" s="230"/>
      <c r="AF664" s="230"/>
      <c r="AK664" s="230"/>
      <c r="AN664" s="230"/>
      <c r="AO664" s="230"/>
      <c r="AP664" s="230"/>
      <c r="AQ664" s="230"/>
    </row>
    <row r="665" spans="4:43">
      <c r="D665" s="230"/>
      <c r="G665" s="230"/>
      <c r="H665" s="230"/>
      <c r="I665" s="230"/>
      <c r="J665" s="230"/>
      <c r="O665" s="230"/>
      <c r="R665" s="230"/>
      <c r="S665" s="230"/>
      <c r="T665" s="230"/>
      <c r="U665" s="230"/>
      <c r="Z665" s="230"/>
      <c r="AC665" s="230"/>
      <c r="AD665" s="230"/>
      <c r="AE665" s="230"/>
      <c r="AF665" s="230"/>
      <c r="AK665" s="230"/>
      <c r="AN665" s="230"/>
      <c r="AO665" s="230"/>
      <c r="AP665" s="230"/>
      <c r="AQ665" s="230"/>
    </row>
    <row r="666" spans="4:43">
      <c r="D666" s="230"/>
      <c r="G666" s="230"/>
      <c r="H666" s="230"/>
      <c r="I666" s="230"/>
      <c r="J666" s="230"/>
      <c r="O666" s="230"/>
      <c r="R666" s="230"/>
      <c r="S666" s="230"/>
      <c r="T666" s="230"/>
      <c r="U666" s="230"/>
      <c r="Z666" s="230"/>
      <c r="AC666" s="230"/>
      <c r="AD666" s="230"/>
      <c r="AE666" s="230"/>
      <c r="AF666" s="230"/>
      <c r="AK666" s="230"/>
      <c r="AN666" s="230"/>
      <c r="AO666" s="230"/>
      <c r="AP666" s="230"/>
      <c r="AQ666" s="230"/>
    </row>
    <row r="667" spans="4:43">
      <c r="D667" s="230"/>
      <c r="G667" s="230"/>
      <c r="H667" s="230"/>
      <c r="I667" s="230"/>
      <c r="J667" s="230"/>
      <c r="O667" s="230"/>
      <c r="R667" s="230"/>
      <c r="S667" s="230"/>
      <c r="T667" s="230"/>
      <c r="U667" s="230"/>
      <c r="Z667" s="230"/>
      <c r="AC667" s="230"/>
      <c r="AD667" s="230"/>
      <c r="AE667" s="230"/>
      <c r="AF667" s="230"/>
      <c r="AK667" s="230"/>
      <c r="AN667" s="230"/>
      <c r="AO667" s="230"/>
      <c r="AP667" s="230"/>
      <c r="AQ667" s="230"/>
    </row>
    <row r="668" spans="4:43">
      <c r="D668" s="230"/>
      <c r="G668" s="230"/>
      <c r="H668" s="230"/>
      <c r="I668" s="230"/>
      <c r="J668" s="230"/>
      <c r="O668" s="230"/>
      <c r="R668" s="230"/>
      <c r="S668" s="230"/>
      <c r="T668" s="230"/>
      <c r="U668" s="230"/>
      <c r="Z668" s="230"/>
      <c r="AC668" s="230"/>
      <c r="AD668" s="230"/>
      <c r="AE668" s="230"/>
      <c r="AF668" s="230"/>
      <c r="AK668" s="230"/>
      <c r="AN668" s="230"/>
      <c r="AO668" s="230"/>
      <c r="AP668" s="230"/>
      <c r="AQ668" s="230"/>
    </row>
    <row r="669" spans="4:43">
      <c r="D669" s="230"/>
      <c r="G669" s="230"/>
      <c r="H669" s="230"/>
      <c r="I669" s="230"/>
      <c r="J669" s="230"/>
      <c r="O669" s="230"/>
      <c r="R669" s="230"/>
      <c r="S669" s="230"/>
      <c r="T669" s="230"/>
      <c r="U669" s="230"/>
      <c r="Z669" s="230"/>
      <c r="AC669" s="230"/>
      <c r="AD669" s="230"/>
      <c r="AE669" s="230"/>
      <c r="AF669" s="230"/>
      <c r="AK669" s="230"/>
      <c r="AN669" s="230"/>
      <c r="AO669" s="230"/>
      <c r="AP669" s="230"/>
      <c r="AQ669" s="230"/>
    </row>
    <row r="670" spans="4:43">
      <c r="D670" s="230"/>
      <c r="G670" s="230"/>
      <c r="H670" s="230"/>
      <c r="I670" s="230"/>
      <c r="J670" s="230"/>
      <c r="O670" s="230"/>
      <c r="R670" s="230"/>
      <c r="S670" s="230"/>
      <c r="T670" s="230"/>
      <c r="U670" s="230"/>
      <c r="Z670" s="230"/>
      <c r="AC670" s="230"/>
      <c r="AD670" s="230"/>
      <c r="AE670" s="230"/>
      <c r="AF670" s="230"/>
      <c r="AK670" s="230"/>
      <c r="AN670" s="230"/>
      <c r="AO670" s="230"/>
      <c r="AP670" s="230"/>
      <c r="AQ670" s="230"/>
    </row>
    <row r="671" spans="4:43">
      <c r="D671" s="230"/>
      <c r="G671" s="230"/>
      <c r="H671" s="230"/>
      <c r="I671" s="230"/>
      <c r="J671" s="230"/>
      <c r="O671" s="230"/>
      <c r="R671" s="230"/>
      <c r="S671" s="230"/>
      <c r="T671" s="230"/>
      <c r="U671" s="230"/>
      <c r="Z671" s="230"/>
      <c r="AC671" s="230"/>
      <c r="AD671" s="230"/>
      <c r="AE671" s="230"/>
      <c r="AF671" s="230"/>
      <c r="AK671" s="230"/>
      <c r="AN671" s="230"/>
      <c r="AO671" s="230"/>
      <c r="AP671" s="230"/>
      <c r="AQ671" s="230"/>
    </row>
    <row r="672" spans="4:43">
      <c r="D672" s="230"/>
      <c r="G672" s="230"/>
      <c r="H672" s="230"/>
      <c r="I672" s="230"/>
      <c r="J672" s="230"/>
      <c r="O672" s="230"/>
      <c r="R672" s="230"/>
      <c r="S672" s="230"/>
      <c r="T672" s="230"/>
      <c r="U672" s="230"/>
      <c r="Z672" s="230"/>
      <c r="AC672" s="230"/>
      <c r="AD672" s="230"/>
      <c r="AE672" s="230"/>
      <c r="AF672" s="230"/>
      <c r="AK672" s="230"/>
      <c r="AN672" s="230"/>
      <c r="AO672" s="230"/>
      <c r="AP672" s="230"/>
      <c r="AQ672" s="230"/>
    </row>
    <row r="673" spans="4:43">
      <c r="D673" s="230"/>
      <c r="G673" s="230"/>
      <c r="H673" s="230"/>
      <c r="I673" s="230"/>
      <c r="J673" s="230"/>
      <c r="O673" s="230"/>
      <c r="R673" s="230"/>
      <c r="S673" s="230"/>
      <c r="T673" s="230"/>
      <c r="U673" s="230"/>
      <c r="Z673" s="230"/>
      <c r="AC673" s="230"/>
      <c r="AD673" s="230"/>
      <c r="AE673" s="230"/>
      <c r="AF673" s="230"/>
      <c r="AK673" s="230"/>
      <c r="AN673" s="230"/>
      <c r="AO673" s="230"/>
      <c r="AP673" s="230"/>
      <c r="AQ673" s="230"/>
    </row>
    <row r="674" spans="4:43">
      <c r="D674" s="230"/>
      <c r="G674" s="230"/>
      <c r="H674" s="230"/>
      <c r="I674" s="230"/>
      <c r="J674" s="230"/>
      <c r="O674" s="230"/>
      <c r="R674" s="230"/>
      <c r="S674" s="230"/>
      <c r="T674" s="230"/>
      <c r="U674" s="230"/>
      <c r="Z674" s="230"/>
      <c r="AC674" s="230"/>
      <c r="AD674" s="230"/>
      <c r="AE674" s="230"/>
      <c r="AF674" s="230"/>
      <c r="AK674" s="230"/>
      <c r="AN674" s="230"/>
      <c r="AO674" s="230"/>
      <c r="AP674" s="230"/>
      <c r="AQ674" s="230"/>
    </row>
    <row r="675" spans="4:43">
      <c r="D675" s="230"/>
      <c r="G675" s="230"/>
      <c r="H675" s="230"/>
      <c r="I675" s="230"/>
      <c r="J675" s="230"/>
      <c r="O675" s="230"/>
      <c r="R675" s="230"/>
      <c r="S675" s="230"/>
      <c r="T675" s="230"/>
      <c r="U675" s="230"/>
      <c r="Z675" s="230"/>
      <c r="AC675" s="230"/>
      <c r="AD675" s="230"/>
      <c r="AE675" s="230"/>
      <c r="AF675" s="230"/>
      <c r="AK675" s="230"/>
      <c r="AN675" s="230"/>
      <c r="AO675" s="230"/>
      <c r="AP675" s="230"/>
      <c r="AQ675" s="230"/>
    </row>
    <row r="676" spans="4:43">
      <c r="D676" s="230"/>
      <c r="G676" s="230"/>
      <c r="H676" s="230"/>
      <c r="I676" s="230"/>
      <c r="J676" s="230"/>
      <c r="O676" s="230"/>
      <c r="R676" s="230"/>
      <c r="S676" s="230"/>
      <c r="T676" s="230"/>
      <c r="U676" s="230"/>
      <c r="Z676" s="230"/>
      <c r="AC676" s="230"/>
      <c r="AD676" s="230"/>
      <c r="AE676" s="230"/>
      <c r="AF676" s="230"/>
      <c r="AK676" s="230"/>
      <c r="AN676" s="230"/>
      <c r="AO676" s="230"/>
      <c r="AP676" s="230"/>
      <c r="AQ676" s="230"/>
    </row>
    <row r="677" spans="4:43">
      <c r="D677" s="230"/>
      <c r="G677" s="230"/>
      <c r="H677" s="230"/>
      <c r="I677" s="230"/>
      <c r="J677" s="230"/>
      <c r="O677" s="230"/>
      <c r="R677" s="230"/>
      <c r="S677" s="230"/>
      <c r="T677" s="230"/>
      <c r="U677" s="230"/>
      <c r="Z677" s="230"/>
      <c r="AC677" s="230"/>
      <c r="AD677" s="230"/>
      <c r="AE677" s="230"/>
      <c r="AF677" s="230"/>
      <c r="AK677" s="230"/>
      <c r="AN677" s="230"/>
      <c r="AO677" s="230"/>
      <c r="AP677" s="230"/>
      <c r="AQ677" s="230"/>
    </row>
    <row r="678" spans="4:43">
      <c r="D678" s="230"/>
      <c r="G678" s="230"/>
      <c r="H678" s="230"/>
      <c r="I678" s="230"/>
      <c r="J678" s="230"/>
      <c r="O678" s="230"/>
      <c r="R678" s="230"/>
      <c r="S678" s="230"/>
      <c r="T678" s="230"/>
      <c r="U678" s="230"/>
      <c r="Z678" s="230"/>
      <c r="AC678" s="230"/>
      <c r="AD678" s="230"/>
      <c r="AE678" s="230"/>
      <c r="AF678" s="230"/>
      <c r="AK678" s="230"/>
      <c r="AN678" s="230"/>
      <c r="AO678" s="230"/>
      <c r="AP678" s="230"/>
      <c r="AQ678" s="230"/>
    </row>
    <row r="679" spans="4:43">
      <c r="D679" s="230"/>
      <c r="G679" s="230"/>
      <c r="H679" s="230"/>
      <c r="I679" s="230"/>
      <c r="J679" s="230"/>
      <c r="O679" s="230"/>
      <c r="R679" s="230"/>
      <c r="S679" s="230"/>
      <c r="T679" s="230"/>
      <c r="U679" s="230"/>
      <c r="Z679" s="230"/>
      <c r="AC679" s="230"/>
      <c r="AD679" s="230"/>
      <c r="AE679" s="230"/>
      <c r="AF679" s="230"/>
      <c r="AK679" s="230"/>
      <c r="AN679" s="230"/>
      <c r="AO679" s="230"/>
      <c r="AP679" s="230"/>
      <c r="AQ679" s="230"/>
    </row>
    <row r="680" spans="4:43">
      <c r="D680" s="230"/>
      <c r="G680" s="230"/>
      <c r="H680" s="230"/>
      <c r="I680" s="230"/>
      <c r="J680" s="230"/>
      <c r="O680" s="230"/>
      <c r="R680" s="230"/>
      <c r="S680" s="230"/>
      <c r="T680" s="230"/>
      <c r="U680" s="230"/>
      <c r="Z680" s="230"/>
      <c r="AC680" s="230"/>
      <c r="AD680" s="230"/>
      <c r="AE680" s="230"/>
      <c r="AF680" s="230"/>
      <c r="AK680" s="230"/>
      <c r="AN680" s="230"/>
      <c r="AO680" s="230"/>
      <c r="AP680" s="230"/>
      <c r="AQ680" s="230"/>
    </row>
    <row r="681" spans="4:43">
      <c r="D681" s="230"/>
      <c r="G681" s="230"/>
      <c r="H681" s="230"/>
      <c r="I681" s="230"/>
      <c r="J681" s="230"/>
      <c r="O681" s="230"/>
      <c r="R681" s="230"/>
      <c r="S681" s="230"/>
      <c r="T681" s="230"/>
      <c r="U681" s="230"/>
      <c r="Z681" s="230"/>
      <c r="AC681" s="230"/>
      <c r="AD681" s="230"/>
      <c r="AE681" s="230"/>
      <c r="AF681" s="230"/>
      <c r="AK681" s="230"/>
      <c r="AN681" s="230"/>
      <c r="AO681" s="230"/>
      <c r="AP681" s="230"/>
      <c r="AQ681" s="230"/>
    </row>
    <row r="682" spans="4:43">
      <c r="D682" s="230"/>
      <c r="G682" s="230"/>
      <c r="H682" s="230"/>
      <c r="I682" s="230"/>
      <c r="J682" s="230"/>
      <c r="O682" s="230"/>
      <c r="R682" s="230"/>
      <c r="S682" s="230"/>
      <c r="T682" s="230"/>
      <c r="U682" s="230"/>
      <c r="Z682" s="230"/>
      <c r="AC682" s="230"/>
      <c r="AD682" s="230"/>
      <c r="AE682" s="230"/>
      <c r="AF682" s="230"/>
      <c r="AK682" s="230"/>
      <c r="AN682" s="230"/>
      <c r="AO682" s="230"/>
      <c r="AP682" s="230"/>
      <c r="AQ682" s="230"/>
    </row>
    <row r="683" spans="4:43">
      <c r="D683" s="230"/>
      <c r="G683" s="230"/>
      <c r="H683" s="230"/>
      <c r="I683" s="230"/>
      <c r="J683" s="230"/>
      <c r="O683" s="230"/>
      <c r="R683" s="230"/>
      <c r="S683" s="230"/>
      <c r="T683" s="230"/>
      <c r="U683" s="230"/>
      <c r="Z683" s="230"/>
      <c r="AC683" s="230"/>
      <c r="AD683" s="230"/>
      <c r="AE683" s="230"/>
      <c r="AF683" s="230"/>
      <c r="AK683" s="230"/>
      <c r="AN683" s="230"/>
      <c r="AO683" s="230"/>
      <c r="AP683" s="230"/>
      <c r="AQ683" s="230"/>
    </row>
    <row r="684" spans="4:43">
      <c r="D684" s="230"/>
      <c r="G684" s="230"/>
      <c r="H684" s="230"/>
      <c r="I684" s="230"/>
      <c r="J684" s="230"/>
      <c r="O684" s="230"/>
      <c r="R684" s="230"/>
      <c r="S684" s="230"/>
      <c r="T684" s="230"/>
      <c r="U684" s="230"/>
      <c r="Z684" s="230"/>
      <c r="AC684" s="230"/>
      <c r="AD684" s="230"/>
      <c r="AE684" s="230"/>
      <c r="AF684" s="230"/>
      <c r="AK684" s="230"/>
      <c r="AN684" s="230"/>
      <c r="AO684" s="230"/>
      <c r="AP684" s="230"/>
      <c r="AQ684" s="230"/>
    </row>
    <row r="685" spans="4:43">
      <c r="D685" s="230"/>
      <c r="G685" s="230"/>
      <c r="H685" s="230"/>
      <c r="I685" s="230"/>
      <c r="J685" s="230"/>
      <c r="O685" s="230"/>
      <c r="R685" s="230"/>
      <c r="S685" s="230"/>
      <c r="T685" s="230"/>
      <c r="U685" s="230"/>
      <c r="Z685" s="230"/>
      <c r="AC685" s="230"/>
      <c r="AD685" s="230"/>
      <c r="AE685" s="230"/>
      <c r="AF685" s="230"/>
      <c r="AK685" s="230"/>
      <c r="AN685" s="230"/>
      <c r="AO685" s="230"/>
      <c r="AP685" s="230"/>
      <c r="AQ685" s="230"/>
    </row>
    <row r="686" spans="4:43">
      <c r="D686" s="230"/>
      <c r="G686" s="230"/>
      <c r="H686" s="230"/>
      <c r="I686" s="230"/>
      <c r="J686" s="230"/>
      <c r="O686" s="230"/>
      <c r="R686" s="230"/>
      <c r="S686" s="230"/>
      <c r="T686" s="230"/>
      <c r="U686" s="230"/>
      <c r="Z686" s="230"/>
      <c r="AC686" s="230"/>
      <c r="AD686" s="230"/>
      <c r="AE686" s="230"/>
      <c r="AF686" s="230"/>
      <c r="AK686" s="230"/>
      <c r="AN686" s="230"/>
      <c r="AO686" s="230"/>
      <c r="AP686" s="230"/>
      <c r="AQ686" s="230"/>
    </row>
    <row r="687" spans="4:43">
      <c r="D687" s="230"/>
      <c r="G687" s="230"/>
      <c r="H687" s="230"/>
      <c r="I687" s="230"/>
      <c r="J687" s="230"/>
      <c r="O687" s="230"/>
      <c r="R687" s="230"/>
      <c r="S687" s="230"/>
      <c r="T687" s="230"/>
      <c r="U687" s="230"/>
      <c r="Z687" s="230"/>
      <c r="AC687" s="230"/>
      <c r="AD687" s="230"/>
      <c r="AE687" s="230"/>
      <c r="AF687" s="230"/>
      <c r="AK687" s="230"/>
      <c r="AN687" s="230"/>
      <c r="AO687" s="230"/>
      <c r="AP687" s="230"/>
      <c r="AQ687" s="230"/>
    </row>
    <row r="688" spans="4:43">
      <c r="D688" s="230"/>
      <c r="G688" s="230"/>
      <c r="H688" s="230"/>
      <c r="I688" s="230"/>
      <c r="J688" s="230"/>
      <c r="O688" s="230"/>
      <c r="R688" s="230"/>
      <c r="S688" s="230"/>
      <c r="T688" s="230"/>
      <c r="U688" s="230"/>
      <c r="Z688" s="230"/>
      <c r="AC688" s="230"/>
      <c r="AD688" s="230"/>
      <c r="AE688" s="230"/>
      <c r="AF688" s="230"/>
      <c r="AK688" s="230"/>
      <c r="AN688" s="230"/>
      <c r="AO688" s="230"/>
      <c r="AP688" s="230"/>
      <c r="AQ688" s="230"/>
    </row>
    <row r="689" spans="4:43">
      <c r="D689" s="230"/>
      <c r="G689" s="230"/>
      <c r="H689" s="230"/>
      <c r="I689" s="230"/>
      <c r="J689" s="230"/>
      <c r="O689" s="230"/>
      <c r="R689" s="230"/>
      <c r="S689" s="230"/>
      <c r="T689" s="230"/>
      <c r="U689" s="230"/>
      <c r="Z689" s="230"/>
      <c r="AC689" s="230"/>
      <c r="AD689" s="230"/>
      <c r="AE689" s="230"/>
      <c r="AF689" s="230"/>
      <c r="AK689" s="230"/>
      <c r="AN689" s="230"/>
      <c r="AO689" s="230"/>
      <c r="AP689" s="230"/>
      <c r="AQ689" s="230"/>
    </row>
    <row r="690" spans="4:43">
      <c r="D690" s="230"/>
      <c r="G690" s="230"/>
      <c r="H690" s="230"/>
      <c r="I690" s="230"/>
      <c r="J690" s="230"/>
      <c r="O690" s="230"/>
      <c r="R690" s="230"/>
      <c r="S690" s="230"/>
      <c r="T690" s="230"/>
      <c r="U690" s="230"/>
      <c r="Z690" s="230"/>
      <c r="AC690" s="230"/>
      <c r="AD690" s="230"/>
      <c r="AE690" s="230"/>
      <c r="AF690" s="230"/>
      <c r="AK690" s="230"/>
      <c r="AN690" s="230"/>
      <c r="AO690" s="230"/>
      <c r="AP690" s="230"/>
      <c r="AQ690" s="230"/>
    </row>
    <row r="691" spans="4:43">
      <c r="D691" s="230"/>
      <c r="G691" s="230"/>
      <c r="H691" s="230"/>
      <c r="I691" s="230"/>
      <c r="J691" s="230"/>
      <c r="O691" s="230"/>
      <c r="R691" s="230"/>
      <c r="S691" s="230"/>
      <c r="T691" s="230"/>
      <c r="U691" s="230"/>
      <c r="Z691" s="230"/>
      <c r="AC691" s="230"/>
      <c r="AD691" s="230"/>
      <c r="AE691" s="230"/>
      <c r="AF691" s="230"/>
      <c r="AK691" s="230"/>
      <c r="AN691" s="230"/>
      <c r="AO691" s="230"/>
      <c r="AP691" s="230"/>
      <c r="AQ691" s="230"/>
    </row>
    <row r="692" spans="4:43">
      <c r="D692" s="230"/>
      <c r="G692" s="230"/>
      <c r="H692" s="230"/>
      <c r="I692" s="230"/>
      <c r="J692" s="230"/>
      <c r="O692" s="230"/>
      <c r="R692" s="230"/>
      <c r="S692" s="230"/>
      <c r="T692" s="230"/>
      <c r="U692" s="230"/>
      <c r="Z692" s="230"/>
      <c r="AC692" s="230"/>
      <c r="AD692" s="230"/>
      <c r="AE692" s="230"/>
      <c r="AF692" s="230"/>
      <c r="AK692" s="230"/>
      <c r="AN692" s="230"/>
      <c r="AO692" s="230"/>
      <c r="AP692" s="230"/>
      <c r="AQ692" s="230"/>
    </row>
    <row r="693" spans="4:43">
      <c r="D693" s="230"/>
      <c r="G693" s="230"/>
      <c r="H693" s="230"/>
      <c r="I693" s="230"/>
      <c r="J693" s="230"/>
      <c r="O693" s="230"/>
      <c r="R693" s="230"/>
      <c r="S693" s="230"/>
      <c r="T693" s="230"/>
      <c r="U693" s="230"/>
      <c r="Z693" s="230"/>
      <c r="AC693" s="230"/>
      <c r="AD693" s="230"/>
      <c r="AE693" s="230"/>
      <c r="AF693" s="230"/>
      <c r="AK693" s="230"/>
      <c r="AN693" s="230"/>
      <c r="AO693" s="230"/>
      <c r="AP693" s="230"/>
      <c r="AQ693" s="230"/>
    </row>
    <row r="694" spans="4:43">
      <c r="D694" s="230"/>
      <c r="G694" s="230"/>
      <c r="H694" s="230"/>
      <c r="I694" s="230"/>
      <c r="J694" s="230"/>
      <c r="O694" s="230"/>
      <c r="R694" s="230"/>
      <c r="S694" s="230"/>
      <c r="T694" s="230"/>
      <c r="U694" s="230"/>
      <c r="Z694" s="230"/>
      <c r="AC694" s="230"/>
      <c r="AD694" s="230"/>
      <c r="AE694" s="230"/>
      <c r="AF694" s="230"/>
      <c r="AK694" s="230"/>
      <c r="AN694" s="230"/>
      <c r="AO694" s="230"/>
      <c r="AP694" s="230"/>
      <c r="AQ694" s="230"/>
    </row>
    <row r="695" spans="4:43">
      <c r="D695" s="230"/>
      <c r="G695" s="230"/>
      <c r="H695" s="230"/>
      <c r="I695" s="230"/>
      <c r="J695" s="230"/>
      <c r="O695" s="230"/>
      <c r="R695" s="230"/>
      <c r="S695" s="230"/>
      <c r="T695" s="230"/>
      <c r="U695" s="230"/>
      <c r="Z695" s="230"/>
      <c r="AC695" s="230"/>
      <c r="AD695" s="230"/>
      <c r="AE695" s="230"/>
      <c r="AF695" s="230"/>
      <c r="AK695" s="230"/>
      <c r="AN695" s="230"/>
      <c r="AO695" s="230"/>
      <c r="AP695" s="230"/>
      <c r="AQ695" s="230"/>
    </row>
    <row r="696" spans="4:43">
      <c r="D696" s="230"/>
      <c r="G696" s="230"/>
      <c r="H696" s="230"/>
      <c r="I696" s="230"/>
      <c r="J696" s="230"/>
      <c r="O696" s="230"/>
      <c r="R696" s="230"/>
      <c r="S696" s="230"/>
      <c r="T696" s="230"/>
      <c r="U696" s="230"/>
      <c r="Z696" s="230"/>
      <c r="AC696" s="230"/>
      <c r="AD696" s="230"/>
      <c r="AE696" s="230"/>
      <c r="AF696" s="230"/>
      <c r="AK696" s="230"/>
      <c r="AN696" s="230"/>
      <c r="AO696" s="230"/>
      <c r="AP696" s="230"/>
      <c r="AQ696" s="230"/>
    </row>
    <row r="697" spans="4:43">
      <c r="D697" s="230"/>
      <c r="G697" s="230"/>
      <c r="H697" s="230"/>
      <c r="I697" s="230"/>
      <c r="J697" s="230"/>
      <c r="O697" s="230"/>
      <c r="R697" s="230"/>
      <c r="S697" s="230"/>
      <c r="T697" s="230"/>
      <c r="U697" s="230"/>
      <c r="Z697" s="230"/>
      <c r="AC697" s="230"/>
      <c r="AD697" s="230"/>
      <c r="AE697" s="230"/>
      <c r="AF697" s="230"/>
      <c r="AK697" s="230"/>
      <c r="AN697" s="230"/>
      <c r="AO697" s="230"/>
      <c r="AP697" s="230"/>
      <c r="AQ697" s="230"/>
    </row>
    <row r="698" spans="4:43">
      <c r="D698" s="230"/>
      <c r="G698" s="230"/>
      <c r="H698" s="230"/>
      <c r="I698" s="230"/>
      <c r="J698" s="230"/>
      <c r="O698" s="230"/>
      <c r="R698" s="230"/>
      <c r="S698" s="230"/>
      <c r="T698" s="230"/>
      <c r="U698" s="230"/>
      <c r="Z698" s="230"/>
      <c r="AC698" s="230"/>
      <c r="AD698" s="230"/>
      <c r="AE698" s="230"/>
      <c r="AF698" s="230"/>
      <c r="AK698" s="230"/>
      <c r="AN698" s="230"/>
      <c r="AO698" s="230"/>
      <c r="AP698" s="230"/>
      <c r="AQ698" s="230"/>
    </row>
    <row r="699" spans="4:43">
      <c r="D699" s="230"/>
      <c r="G699" s="230"/>
      <c r="H699" s="230"/>
      <c r="I699" s="230"/>
      <c r="J699" s="230"/>
      <c r="O699" s="230"/>
      <c r="R699" s="230"/>
      <c r="S699" s="230"/>
      <c r="T699" s="230"/>
      <c r="U699" s="230"/>
      <c r="Z699" s="230"/>
      <c r="AC699" s="230"/>
      <c r="AD699" s="230"/>
      <c r="AE699" s="230"/>
      <c r="AF699" s="230"/>
      <c r="AK699" s="230"/>
      <c r="AN699" s="230"/>
      <c r="AO699" s="230"/>
      <c r="AP699" s="230"/>
      <c r="AQ699" s="230"/>
    </row>
    <row r="700" spans="4:43">
      <c r="D700" s="230"/>
      <c r="G700" s="230"/>
      <c r="H700" s="230"/>
      <c r="I700" s="230"/>
      <c r="J700" s="230"/>
      <c r="O700" s="230"/>
      <c r="R700" s="230"/>
      <c r="S700" s="230"/>
      <c r="T700" s="230"/>
      <c r="U700" s="230"/>
      <c r="Z700" s="230"/>
      <c r="AC700" s="230"/>
      <c r="AD700" s="230"/>
      <c r="AE700" s="230"/>
      <c r="AF700" s="230"/>
      <c r="AK700" s="230"/>
      <c r="AN700" s="230"/>
      <c r="AO700" s="230"/>
      <c r="AP700" s="230"/>
      <c r="AQ700" s="230"/>
    </row>
    <row r="701" spans="4:43">
      <c r="D701" s="230"/>
      <c r="G701" s="230"/>
      <c r="H701" s="230"/>
      <c r="I701" s="230"/>
      <c r="J701" s="230"/>
      <c r="O701" s="230"/>
      <c r="R701" s="230"/>
      <c r="S701" s="230"/>
      <c r="T701" s="230"/>
      <c r="U701" s="230"/>
      <c r="Z701" s="230"/>
      <c r="AC701" s="230"/>
      <c r="AD701" s="230"/>
      <c r="AE701" s="230"/>
      <c r="AF701" s="230"/>
      <c r="AK701" s="230"/>
      <c r="AN701" s="230"/>
      <c r="AO701" s="230"/>
      <c r="AP701" s="230"/>
      <c r="AQ701" s="230"/>
    </row>
    <row r="702" spans="4:43">
      <c r="D702" s="230"/>
      <c r="G702" s="230"/>
      <c r="H702" s="230"/>
      <c r="I702" s="230"/>
      <c r="J702" s="230"/>
      <c r="O702" s="230"/>
      <c r="R702" s="230"/>
      <c r="S702" s="230"/>
      <c r="T702" s="230"/>
      <c r="U702" s="230"/>
      <c r="Z702" s="230"/>
      <c r="AC702" s="230"/>
      <c r="AD702" s="230"/>
      <c r="AE702" s="230"/>
      <c r="AF702" s="230"/>
      <c r="AK702" s="230"/>
      <c r="AN702" s="230"/>
      <c r="AO702" s="230"/>
      <c r="AP702" s="230"/>
      <c r="AQ702" s="230"/>
    </row>
    <row r="703" spans="4:43">
      <c r="D703" s="230"/>
      <c r="G703" s="230"/>
      <c r="H703" s="230"/>
      <c r="I703" s="230"/>
      <c r="J703" s="230"/>
      <c r="O703" s="230"/>
      <c r="R703" s="230"/>
      <c r="S703" s="230"/>
      <c r="T703" s="230"/>
      <c r="U703" s="230"/>
      <c r="Z703" s="230"/>
      <c r="AC703" s="230"/>
      <c r="AD703" s="230"/>
      <c r="AE703" s="230"/>
      <c r="AF703" s="230"/>
      <c r="AK703" s="230"/>
      <c r="AN703" s="230"/>
      <c r="AO703" s="230"/>
      <c r="AP703" s="230"/>
      <c r="AQ703" s="230"/>
    </row>
    <row r="704" spans="4:43">
      <c r="D704" s="230"/>
      <c r="G704" s="230"/>
      <c r="H704" s="230"/>
      <c r="I704" s="230"/>
      <c r="J704" s="230"/>
      <c r="O704" s="230"/>
      <c r="R704" s="230"/>
      <c r="S704" s="230"/>
      <c r="T704" s="230"/>
      <c r="U704" s="230"/>
      <c r="Z704" s="230"/>
      <c r="AC704" s="230"/>
      <c r="AD704" s="230"/>
      <c r="AE704" s="230"/>
      <c r="AF704" s="230"/>
      <c r="AK704" s="230"/>
      <c r="AN704" s="230"/>
      <c r="AO704" s="230"/>
      <c r="AP704" s="230"/>
      <c r="AQ704" s="230"/>
    </row>
    <row r="705" spans="4:43">
      <c r="D705" s="230"/>
      <c r="G705" s="230"/>
      <c r="H705" s="230"/>
      <c r="I705" s="230"/>
      <c r="J705" s="230"/>
      <c r="O705" s="230"/>
      <c r="R705" s="230"/>
      <c r="S705" s="230"/>
      <c r="T705" s="230"/>
      <c r="U705" s="230"/>
      <c r="Z705" s="230"/>
      <c r="AC705" s="230"/>
      <c r="AD705" s="230"/>
      <c r="AE705" s="230"/>
      <c r="AF705" s="230"/>
      <c r="AK705" s="230"/>
      <c r="AN705" s="230"/>
      <c r="AO705" s="230"/>
      <c r="AP705" s="230"/>
      <c r="AQ705" s="230"/>
    </row>
    <row r="706" spans="4:43">
      <c r="D706" s="230"/>
      <c r="G706" s="230"/>
      <c r="H706" s="230"/>
      <c r="I706" s="230"/>
      <c r="J706" s="230"/>
      <c r="O706" s="230"/>
      <c r="R706" s="230"/>
      <c r="S706" s="230"/>
      <c r="T706" s="230"/>
      <c r="U706" s="230"/>
      <c r="Z706" s="230"/>
      <c r="AC706" s="230"/>
      <c r="AD706" s="230"/>
      <c r="AE706" s="230"/>
      <c r="AF706" s="230"/>
      <c r="AK706" s="230"/>
      <c r="AN706" s="230"/>
      <c r="AO706" s="230"/>
      <c r="AP706" s="230"/>
      <c r="AQ706" s="230"/>
    </row>
    <row r="707" spans="4:43">
      <c r="D707" s="230"/>
      <c r="G707" s="230"/>
      <c r="H707" s="230"/>
      <c r="I707" s="230"/>
      <c r="J707" s="230"/>
      <c r="O707" s="230"/>
      <c r="R707" s="230"/>
      <c r="S707" s="230"/>
      <c r="T707" s="230"/>
      <c r="U707" s="230"/>
      <c r="Z707" s="230"/>
      <c r="AC707" s="230"/>
      <c r="AD707" s="230"/>
      <c r="AE707" s="230"/>
      <c r="AF707" s="230"/>
      <c r="AK707" s="230"/>
      <c r="AN707" s="230"/>
      <c r="AO707" s="230"/>
      <c r="AP707" s="230"/>
      <c r="AQ707" s="230"/>
    </row>
    <row r="708" spans="4:43">
      <c r="D708" s="230"/>
      <c r="G708" s="230"/>
      <c r="H708" s="230"/>
      <c r="I708" s="230"/>
      <c r="J708" s="230"/>
      <c r="O708" s="230"/>
      <c r="R708" s="230"/>
      <c r="S708" s="230"/>
      <c r="T708" s="230"/>
      <c r="U708" s="230"/>
      <c r="Z708" s="230"/>
      <c r="AC708" s="230"/>
      <c r="AD708" s="230"/>
      <c r="AE708" s="230"/>
      <c r="AF708" s="230"/>
      <c r="AK708" s="230"/>
      <c r="AN708" s="230"/>
      <c r="AO708" s="230"/>
      <c r="AP708" s="230"/>
      <c r="AQ708" s="230"/>
    </row>
    <row r="709" spans="4:43">
      <c r="D709" s="230"/>
      <c r="G709" s="230"/>
      <c r="H709" s="230"/>
      <c r="I709" s="230"/>
      <c r="J709" s="230"/>
      <c r="O709" s="230"/>
      <c r="R709" s="230"/>
      <c r="S709" s="230"/>
      <c r="T709" s="230"/>
      <c r="U709" s="230"/>
      <c r="Z709" s="230"/>
      <c r="AC709" s="230"/>
      <c r="AD709" s="230"/>
      <c r="AE709" s="230"/>
      <c r="AF709" s="230"/>
      <c r="AK709" s="230"/>
      <c r="AN709" s="230"/>
      <c r="AO709" s="230"/>
      <c r="AP709" s="230"/>
      <c r="AQ709" s="230"/>
    </row>
    <row r="710" spans="4:43">
      <c r="D710" s="230"/>
      <c r="G710" s="230"/>
      <c r="H710" s="230"/>
      <c r="I710" s="230"/>
      <c r="J710" s="230"/>
      <c r="O710" s="230"/>
      <c r="R710" s="230"/>
      <c r="S710" s="230"/>
      <c r="T710" s="230"/>
      <c r="U710" s="230"/>
      <c r="Z710" s="230"/>
      <c r="AC710" s="230"/>
      <c r="AD710" s="230"/>
      <c r="AE710" s="230"/>
      <c r="AF710" s="230"/>
      <c r="AK710" s="230"/>
      <c r="AN710" s="230"/>
      <c r="AO710" s="230"/>
      <c r="AP710" s="230"/>
      <c r="AQ710" s="230"/>
    </row>
    <row r="711" spans="4:43">
      <c r="D711" s="230"/>
      <c r="G711" s="230"/>
      <c r="H711" s="230"/>
      <c r="I711" s="230"/>
      <c r="J711" s="230"/>
      <c r="O711" s="230"/>
      <c r="R711" s="230"/>
      <c r="S711" s="230"/>
      <c r="T711" s="230"/>
      <c r="U711" s="230"/>
      <c r="Z711" s="230"/>
      <c r="AC711" s="230"/>
      <c r="AD711" s="230"/>
      <c r="AE711" s="230"/>
      <c r="AF711" s="230"/>
      <c r="AK711" s="230"/>
      <c r="AN711" s="230"/>
      <c r="AO711" s="230"/>
      <c r="AP711" s="230"/>
      <c r="AQ711" s="230"/>
    </row>
    <row r="712" spans="4:43">
      <c r="D712" s="230"/>
      <c r="G712" s="230"/>
      <c r="H712" s="230"/>
      <c r="I712" s="230"/>
      <c r="J712" s="230"/>
      <c r="O712" s="230"/>
      <c r="R712" s="230"/>
      <c r="S712" s="230"/>
      <c r="T712" s="230"/>
      <c r="U712" s="230"/>
      <c r="Z712" s="230"/>
      <c r="AC712" s="230"/>
      <c r="AD712" s="230"/>
      <c r="AE712" s="230"/>
      <c r="AF712" s="230"/>
      <c r="AK712" s="230"/>
      <c r="AN712" s="230"/>
      <c r="AO712" s="230"/>
      <c r="AP712" s="230"/>
      <c r="AQ712" s="230"/>
    </row>
    <row r="713" spans="4:43">
      <c r="D713" s="230"/>
      <c r="G713" s="230"/>
      <c r="H713" s="230"/>
      <c r="I713" s="230"/>
      <c r="J713" s="230"/>
      <c r="O713" s="230"/>
      <c r="R713" s="230"/>
      <c r="S713" s="230"/>
      <c r="T713" s="230"/>
      <c r="U713" s="230"/>
      <c r="Z713" s="230"/>
      <c r="AC713" s="230"/>
      <c r="AD713" s="230"/>
      <c r="AE713" s="230"/>
      <c r="AF713" s="230"/>
      <c r="AK713" s="230"/>
      <c r="AN713" s="230"/>
      <c r="AO713" s="230"/>
      <c r="AP713" s="230"/>
      <c r="AQ713" s="230"/>
    </row>
    <row r="714" spans="4:43">
      <c r="D714" s="230"/>
      <c r="G714" s="230"/>
      <c r="H714" s="230"/>
      <c r="I714" s="230"/>
      <c r="J714" s="230"/>
      <c r="O714" s="230"/>
      <c r="R714" s="230"/>
      <c r="S714" s="230"/>
      <c r="T714" s="230"/>
      <c r="U714" s="230"/>
      <c r="Z714" s="230"/>
      <c r="AC714" s="230"/>
      <c r="AD714" s="230"/>
      <c r="AE714" s="230"/>
      <c r="AF714" s="230"/>
      <c r="AK714" s="230"/>
      <c r="AN714" s="230"/>
      <c r="AO714" s="230"/>
      <c r="AP714" s="230"/>
      <c r="AQ714" s="230"/>
    </row>
    <row r="715" spans="4:43">
      <c r="D715" s="230"/>
      <c r="G715" s="230"/>
      <c r="H715" s="230"/>
      <c r="I715" s="230"/>
      <c r="J715" s="230"/>
      <c r="O715" s="230"/>
      <c r="R715" s="230"/>
      <c r="S715" s="230"/>
      <c r="T715" s="230"/>
      <c r="U715" s="230"/>
      <c r="Z715" s="230"/>
      <c r="AC715" s="230"/>
      <c r="AD715" s="230"/>
      <c r="AE715" s="230"/>
      <c r="AF715" s="230"/>
      <c r="AK715" s="230"/>
      <c r="AN715" s="230"/>
      <c r="AO715" s="230"/>
      <c r="AP715" s="230"/>
      <c r="AQ715" s="230"/>
    </row>
    <row r="716" spans="4:43">
      <c r="D716" s="230"/>
      <c r="G716" s="230"/>
      <c r="H716" s="230"/>
      <c r="I716" s="230"/>
      <c r="J716" s="230"/>
      <c r="O716" s="230"/>
      <c r="R716" s="230"/>
      <c r="S716" s="230"/>
      <c r="T716" s="230"/>
      <c r="U716" s="230"/>
      <c r="Z716" s="230"/>
      <c r="AC716" s="230"/>
      <c r="AD716" s="230"/>
      <c r="AE716" s="230"/>
      <c r="AF716" s="230"/>
      <c r="AK716" s="230"/>
      <c r="AN716" s="230"/>
      <c r="AO716" s="230"/>
      <c r="AP716" s="230"/>
      <c r="AQ716" s="230"/>
    </row>
    <row r="717" spans="4:43">
      <c r="D717" s="230"/>
      <c r="G717" s="230"/>
      <c r="H717" s="230"/>
      <c r="I717" s="230"/>
      <c r="J717" s="230"/>
      <c r="O717" s="230"/>
      <c r="R717" s="230"/>
      <c r="S717" s="230"/>
      <c r="T717" s="230"/>
      <c r="U717" s="230"/>
      <c r="Z717" s="230"/>
      <c r="AC717" s="230"/>
      <c r="AD717" s="230"/>
      <c r="AE717" s="230"/>
      <c r="AF717" s="230"/>
      <c r="AK717" s="230"/>
      <c r="AN717" s="230"/>
      <c r="AO717" s="230"/>
      <c r="AP717" s="230"/>
      <c r="AQ717" s="230"/>
    </row>
    <row r="718" spans="4:43">
      <c r="D718" s="230"/>
      <c r="G718" s="230"/>
      <c r="H718" s="230"/>
      <c r="I718" s="230"/>
      <c r="J718" s="230"/>
      <c r="O718" s="230"/>
      <c r="R718" s="230"/>
      <c r="S718" s="230"/>
      <c r="T718" s="230"/>
      <c r="U718" s="230"/>
      <c r="Z718" s="230"/>
      <c r="AC718" s="230"/>
      <c r="AD718" s="230"/>
      <c r="AE718" s="230"/>
      <c r="AF718" s="230"/>
      <c r="AK718" s="230"/>
      <c r="AN718" s="230"/>
      <c r="AO718" s="230"/>
      <c r="AP718" s="230"/>
      <c r="AQ718" s="230"/>
    </row>
    <row r="719" spans="4:43">
      <c r="D719" s="230"/>
      <c r="G719" s="230"/>
      <c r="H719" s="230"/>
      <c r="I719" s="230"/>
      <c r="J719" s="230"/>
      <c r="O719" s="230"/>
      <c r="R719" s="230"/>
      <c r="S719" s="230"/>
      <c r="T719" s="230"/>
      <c r="U719" s="230"/>
      <c r="Z719" s="230"/>
      <c r="AC719" s="230"/>
      <c r="AD719" s="230"/>
      <c r="AE719" s="230"/>
      <c r="AF719" s="230"/>
      <c r="AK719" s="230"/>
      <c r="AN719" s="230"/>
      <c r="AO719" s="230"/>
      <c r="AP719" s="230"/>
      <c r="AQ719" s="230"/>
    </row>
    <row r="720" spans="4:43">
      <c r="D720" s="230"/>
      <c r="G720" s="230"/>
      <c r="H720" s="230"/>
      <c r="I720" s="230"/>
      <c r="J720" s="230"/>
      <c r="O720" s="230"/>
      <c r="R720" s="230"/>
      <c r="S720" s="230"/>
      <c r="T720" s="230"/>
      <c r="U720" s="230"/>
      <c r="Z720" s="230"/>
      <c r="AC720" s="230"/>
      <c r="AD720" s="230"/>
      <c r="AE720" s="230"/>
      <c r="AF720" s="230"/>
      <c r="AK720" s="230"/>
      <c r="AN720" s="230"/>
      <c r="AO720" s="230"/>
      <c r="AP720" s="230"/>
      <c r="AQ720" s="230"/>
    </row>
    <row r="721" spans="4:43">
      <c r="D721" s="230"/>
      <c r="G721" s="230"/>
      <c r="H721" s="230"/>
      <c r="I721" s="230"/>
      <c r="J721" s="230"/>
      <c r="O721" s="230"/>
      <c r="R721" s="230"/>
      <c r="S721" s="230"/>
      <c r="T721" s="230"/>
      <c r="U721" s="230"/>
      <c r="Z721" s="230"/>
      <c r="AC721" s="230"/>
      <c r="AD721" s="230"/>
      <c r="AE721" s="230"/>
      <c r="AF721" s="230"/>
      <c r="AK721" s="230"/>
      <c r="AN721" s="230"/>
      <c r="AO721" s="230"/>
      <c r="AP721" s="230"/>
      <c r="AQ721" s="230"/>
    </row>
    <row r="722" spans="4:43">
      <c r="D722" s="230"/>
      <c r="G722" s="230"/>
      <c r="H722" s="230"/>
      <c r="I722" s="230"/>
      <c r="J722" s="230"/>
      <c r="O722" s="230"/>
      <c r="R722" s="230"/>
      <c r="S722" s="230"/>
      <c r="T722" s="230"/>
      <c r="U722" s="230"/>
      <c r="Z722" s="230"/>
      <c r="AC722" s="230"/>
      <c r="AD722" s="230"/>
      <c r="AE722" s="230"/>
      <c r="AF722" s="230"/>
      <c r="AK722" s="230"/>
      <c r="AN722" s="230"/>
      <c r="AO722" s="230"/>
      <c r="AP722" s="230"/>
      <c r="AQ722" s="230"/>
    </row>
    <row r="723" spans="4:43">
      <c r="D723" s="230"/>
      <c r="G723" s="230"/>
      <c r="H723" s="230"/>
      <c r="I723" s="230"/>
      <c r="J723" s="230"/>
      <c r="O723" s="230"/>
      <c r="R723" s="230"/>
      <c r="S723" s="230"/>
      <c r="T723" s="230"/>
      <c r="U723" s="230"/>
      <c r="Z723" s="230"/>
      <c r="AC723" s="230"/>
      <c r="AD723" s="230"/>
      <c r="AE723" s="230"/>
      <c r="AF723" s="230"/>
      <c r="AK723" s="230"/>
      <c r="AN723" s="230"/>
      <c r="AO723" s="230"/>
      <c r="AP723" s="230"/>
      <c r="AQ723" s="230"/>
    </row>
    <row r="724" spans="4:43">
      <c r="D724" s="230"/>
      <c r="G724" s="230"/>
      <c r="H724" s="230"/>
      <c r="I724" s="230"/>
      <c r="J724" s="230"/>
      <c r="O724" s="230"/>
      <c r="R724" s="230"/>
      <c r="S724" s="230"/>
      <c r="T724" s="230"/>
      <c r="U724" s="230"/>
      <c r="Z724" s="230"/>
      <c r="AC724" s="230"/>
      <c r="AD724" s="230"/>
      <c r="AE724" s="230"/>
      <c r="AF724" s="230"/>
      <c r="AK724" s="230"/>
      <c r="AN724" s="230"/>
      <c r="AO724" s="230"/>
      <c r="AP724" s="230"/>
      <c r="AQ724" s="230"/>
    </row>
    <row r="725" spans="4:43">
      <c r="D725" s="230"/>
      <c r="G725" s="230"/>
      <c r="H725" s="230"/>
      <c r="I725" s="230"/>
      <c r="J725" s="230"/>
      <c r="O725" s="230"/>
      <c r="R725" s="230"/>
      <c r="S725" s="230"/>
      <c r="T725" s="230"/>
      <c r="U725" s="230"/>
      <c r="Z725" s="230"/>
      <c r="AC725" s="230"/>
      <c r="AD725" s="230"/>
      <c r="AE725" s="230"/>
      <c r="AF725" s="230"/>
      <c r="AK725" s="230"/>
      <c r="AN725" s="230"/>
      <c r="AO725" s="230"/>
      <c r="AP725" s="230"/>
      <c r="AQ725" s="230"/>
    </row>
    <row r="726" spans="4:43">
      <c r="D726" s="230"/>
      <c r="G726" s="230"/>
      <c r="H726" s="230"/>
      <c r="I726" s="230"/>
      <c r="J726" s="230"/>
      <c r="O726" s="230"/>
      <c r="R726" s="230"/>
      <c r="S726" s="230"/>
      <c r="T726" s="230"/>
      <c r="U726" s="230"/>
      <c r="Z726" s="230"/>
      <c r="AC726" s="230"/>
      <c r="AD726" s="230"/>
      <c r="AE726" s="230"/>
      <c r="AF726" s="230"/>
      <c r="AK726" s="230"/>
      <c r="AN726" s="230"/>
      <c r="AO726" s="230"/>
      <c r="AP726" s="230"/>
      <c r="AQ726" s="230"/>
    </row>
    <row r="727" spans="4:43">
      <c r="D727" s="230"/>
      <c r="G727" s="230"/>
      <c r="H727" s="230"/>
      <c r="I727" s="230"/>
      <c r="J727" s="230"/>
      <c r="O727" s="230"/>
      <c r="R727" s="230"/>
      <c r="S727" s="230"/>
      <c r="T727" s="230"/>
      <c r="U727" s="230"/>
      <c r="Z727" s="230"/>
      <c r="AC727" s="230"/>
      <c r="AD727" s="230"/>
      <c r="AE727" s="230"/>
      <c r="AF727" s="230"/>
      <c r="AK727" s="230"/>
      <c r="AN727" s="230"/>
      <c r="AO727" s="230"/>
      <c r="AP727" s="230"/>
      <c r="AQ727" s="230"/>
    </row>
    <row r="728" spans="4:43">
      <c r="D728" s="230"/>
      <c r="G728" s="230"/>
      <c r="H728" s="230"/>
      <c r="I728" s="230"/>
      <c r="J728" s="230"/>
      <c r="O728" s="230"/>
      <c r="R728" s="230"/>
      <c r="S728" s="230"/>
      <c r="T728" s="230"/>
      <c r="U728" s="230"/>
      <c r="Z728" s="230"/>
      <c r="AC728" s="230"/>
      <c r="AD728" s="230"/>
      <c r="AE728" s="230"/>
      <c r="AF728" s="230"/>
      <c r="AK728" s="230"/>
      <c r="AN728" s="230"/>
      <c r="AO728" s="230"/>
      <c r="AP728" s="230"/>
      <c r="AQ728" s="230"/>
    </row>
    <row r="729" spans="4:43">
      <c r="D729" s="230"/>
      <c r="G729" s="230"/>
      <c r="H729" s="230"/>
      <c r="I729" s="230"/>
      <c r="J729" s="230"/>
      <c r="O729" s="230"/>
      <c r="R729" s="230"/>
      <c r="S729" s="230"/>
      <c r="T729" s="230"/>
      <c r="U729" s="230"/>
      <c r="Z729" s="230"/>
      <c r="AC729" s="230"/>
      <c r="AD729" s="230"/>
      <c r="AE729" s="230"/>
      <c r="AF729" s="230"/>
      <c r="AK729" s="230"/>
      <c r="AN729" s="230"/>
      <c r="AO729" s="230"/>
      <c r="AP729" s="230"/>
      <c r="AQ729" s="230"/>
    </row>
    <row r="730" spans="4:43">
      <c r="D730" s="230"/>
      <c r="G730" s="230"/>
      <c r="H730" s="230"/>
      <c r="I730" s="230"/>
      <c r="J730" s="230"/>
      <c r="O730" s="230"/>
      <c r="R730" s="230"/>
      <c r="S730" s="230"/>
      <c r="T730" s="230"/>
      <c r="U730" s="230"/>
      <c r="Z730" s="230"/>
      <c r="AC730" s="230"/>
      <c r="AD730" s="230"/>
      <c r="AE730" s="230"/>
      <c r="AF730" s="230"/>
      <c r="AK730" s="230"/>
      <c r="AN730" s="230"/>
      <c r="AO730" s="230"/>
      <c r="AP730" s="230"/>
      <c r="AQ730" s="230"/>
    </row>
    <row r="731" spans="4:43">
      <c r="D731" s="230"/>
      <c r="G731" s="230"/>
      <c r="H731" s="230"/>
      <c r="I731" s="230"/>
      <c r="J731" s="230"/>
      <c r="O731" s="230"/>
      <c r="R731" s="230"/>
      <c r="S731" s="230"/>
      <c r="T731" s="230"/>
      <c r="U731" s="230"/>
      <c r="Z731" s="230"/>
      <c r="AC731" s="230"/>
      <c r="AD731" s="230"/>
      <c r="AE731" s="230"/>
      <c r="AF731" s="230"/>
      <c r="AK731" s="230"/>
      <c r="AN731" s="230"/>
      <c r="AO731" s="230"/>
      <c r="AP731" s="230"/>
      <c r="AQ731" s="230"/>
    </row>
    <row r="732" spans="4:43">
      <c r="D732" s="230"/>
      <c r="G732" s="230"/>
      <c r="H732" s="230"/>
      <c r="I732" s="230"/>
      <c r="J732" s="230"/>
      <c r="O732" s="230"/>
      <c r="R732" s="230"/>
      <c r="S732" s="230"/>
      <c r="T732" s="230"/>
      <c r="U732" s="230"/>
      <c r="Z732" s="230"/>
      <c r="AC732" s="230"/>
      <c r="AD732" s="230"/>
      <c r="AE732" s="230"/>
      <c r="AF732" s="230"/>
      <c r="AK732" s="230"/>
      <c r="AN732" s="230"/>
      <c r="AO732" s="230"/>
      <c r="AP732" s="230"/>
      <c r="AQ732" s="230"/>
    </row>
    <row r="733" spans="4:43">
      <c r="D733" s="230"/>
      <c r="G733" s="230"/>
      <c r="H733" s="230"/>
      <c r="I733" s="230"/>
      <c r="J733" s="230"/>
      <c r="O733" s="230"/>
      <c r="R733" s="230"/>
      <c r="S733" s="230"/>
      <c r="T733" s="230"/>
      <c r="U733" s="230"/>
      <c r="Z733" s="230"/>
      <c r="AC733" s="230"/>
      <c r="AD733" s="230"/>
      <c r="AE733" s="230"/>
      <c r="AF733" s="230"/>
      <c r="AK733" s="230"/>
      <c r="AN733" s="230"/>
      <c r="AO733" s="230"/>
      <c r="AP733" s="230"/>
      <c r="AQ733" s="230"/>
    </row>
    <row r="734" spans="4:43">
      <c r="D734" s="230"/>
      <c r="G734" s="230"/>
      <c r="H734" s="230"/>
      <c r="I734" s="230"/>
      <c r="J734" s="230"/>
      <c r="O734" s="230"/>
      <c r="R734" s="230"/>
      <c r="S734" s="230"/>
      <c r="T734" s="230"/>
      <c r="U734" s="230"/>
      <c r="Z734" s="230"/>
      <c r="AC734" s="230"/>
      <c r="AD734" s="230"/>
      <c r="AE734" s="230"/>
      <c r="AF734" s="230"/>
      <c r="AK734" s="230"/>
      <c r="AN734" s="230"/>
      <c r="AO734" s="230"/>
      <c r="AP734" s="230"/>
      <c r="AQ734" s="230"/>
    </row>
    <row r="735" spans="4:43">
      <c r="D735" s="230"/>
      <c r="G735" s="230"/>
      <c r="H735" s="230"/>
      <c r="I735" s="230"/>
      <c r="J735" s="230"/>
      <c r="O735" s="230"/>
      <c r="R735" s="230"/>
      <c r="S735" s="230"/>
      <c r="T735" s="230"/>
      <c r="U735" s="230"/>
      <c r="Z735" s="230"/>
      <c r="AC735" s="230"/>
      <c r="AD735" s="230"/>
      <c r="AE735" s="230"/>
      <c r="AF735" s="230"/>
      <c r="AK735" s="230"/>
      <c r="AN735" s="230"/>
      <c r="AO735" s="230"/>
      <c r="AP735" s="230"/>
      <c r="AQ735" s="230"/>
    </row>
    <row r="736" spans="4:43">
      <c r="D736" s="230"/>
      <c r="G736" s="230"/>
      <c r="H736" s="230"/>
      <c r="I736" s="230"/>
      <c r="J736" s="230"/>
      <c r="O736" s="230"/>
      <c r="R736" s="230"/>
      <c r="S736" s="230"/>
      <c r="T736" s="230"/>
      <c r="U736" s="230"/>
      <c r="Z736" s="230"/>
      <c r="AC736" s="230"/>
      <c r="AD736" s="230"/>
      <c r="AE736" s="230"/>
      <c r="AF736" s="230"/>
      <c r="AK736" s="230"/>
      <c r="AN736" s="230"/>
      <c r="AO736" s="230"/>
      <c r="AP736" s="230"/>
      <c r="AQ736" s="230"/>
    </row>
    <row r="737" spans="4:43">
      <c r="D737" s="230"/>
      <c r="G737" s="230"/>
      <c r="H737" s="230"/>
      <c r="I737" s="230"/>
      <c r="J737" s="230"/>
      <c r="O737" s="230"/>
      <c r="R737" s="230"/>
      <c r="S737" s="230"/>
      <c r="T737" s="230"/>
      <c r="U737" s="230"/>
      <c r="Z737" s="230"/>
      <c r="AC737" s="230"/>
      <c r="AD737" s="230"/>
      <c r="AE737" s="230"/>
      <c r="AF737" s="230"/>
      <c r="AK737" s="230"/>
      <c r="AN737" s="230"/>
      <c r="AO737" s="230"/>
      <c r="AP737" s="230"/>
      <c r="AQ737" s="230"/>
    </row>
    <row r="738" spans="4:43">
      <c r="D738" s="230"/>
      <c r="G738" s="230"/>
      <c r="H738" s="230"/>
      <c r="I738" s="230"/>
      <c r="J738" s="230"/>
      <c r="O738" s="230"/>
      <c r="R738" s="230"/>
      <c r="S738" s="230"/>
      <c r="T738" s="230"/>
      <c r="U738" s="230"/>
      <c r="Z738" s="230"/>
      <c r="AC738" s="230"/>
      <c r="AD738" s="230"/>
      <c r="AE738" s="230"/>
      <c r="AF738" s="230"/>
      <c r="AK738" s="230"/>
      <c r="AN738" s="230"/>
      <c r="AO738" s="230"/>
      <c r="AP738" s="230"/>
      <c r="AQ738" s="230"/>
    </row>
    <row r="739" spans="4:43">
      <c r="D739" s="230"/>
      <c r="G739" s="230"/>
      <c r="H739" s="230"/>
      <c r="I739" s="230"/>
      <c r="J739" s="230"/>
      <c r="O739" s="230"/>
      <c r="R739" s="230"/>
      <c r="S739" s="230"/>
      <c r="T739" s="230"/>
      <c r="U739" s="230"/>
      <c r="Z739" s="230"/>
      <c r="AC739" s="230"/>
      <c r="AD739" s="230"/>
      <c r="AE739" s="230"/>
      <c r="AF739" s="230"/>
      <c r="AK739" s="230"/>
      <c r="AN739" s="230"/>
      <c r="AO739" s="230"/>
      <c r="AP739" s="230"/>
      <c r="AQ739" s="230"/>
    </row>
    <row r="740" spans="4:43">
      <c r="D740" s="230"/>
      <c r="G740" s="230"/>
      <c r="H740" s="230"/>
      <c r="I740" s="230"/>
      <c r="J740" s="230"/>
      <c r="O740" s="230"/>
      <c r="R740" s="230"/>
      <c r="S740" s="230"/>
      <c r="T740" s="230"/>
      <c r="U740" s="230"/>
      <c r="Z740" s="230"/>
      <c r="AC740" s="230"/>
      <c r="AD740" s="230"/>
      <c r="AE740" s="230"/>
      <c r="AF740" s="230"/>
      <c r="AK740" s="230"/>
      <c r="AN740" s="230"/>
      <c r="AO740" s="230"/>
      <c r="AP740" s="230"/>
      <c r="AQ740" s="230"/>
    </row>
    <row r="741" spans="4:43">
      <c r="D741" s="230"/>
      <c r="G741" s="230"/>
      <c r="H741" s="230"/>
      <c r="I741" s="230"/>
      <c r="J741" s="230"/>
      <c r="O741" s="230"/>
      <c r="R741" s="230"/>
      <c r="S741" s="230"/>
      <c r="T741" s="230"/>
      <c r="U741" s="230"/>
      <c r="Z741" s="230"/>
      <c r="AC741" s="230"/>
      <c r="AD741" s="230"/>
      <c r="AE741" s="230"/>
      <c r="AF741" s="230"/>
      <c r="AK741" s="230"/>
      <c r="AN741" s="230"/>
      <c r="AO741" s="230"/>
      <c r="AP741" s="230"/>
      <c r="AQ741" s="230"/>
    </row>
    <row r="742" spans="4:43">
      <c r="D742" s="230"/>
      <c r="G742" s="230"/>
      <c r="H742" s="230"/>
      <c r="I742" s="230"/>
      <c r="J742" s="230"/>
      <c r="O742" s="230"/>
      <c r="R742" s="230"/>
      <c r="S742" s="230"/>
      <c r="T742" s="230"/>
      <c r="U742" s="230"/>
      <c r="Z742" s="230"/>
      <c r="AC742" s="230"/>
      <c r="AD742" s="230"/>
      <c r="AE742" s="230"/>
      <c r="AF742" s="230"/>
      <c r="AK742" s="230"/>
      <c r="AN742" s="230"/>
      <c r="AO742" s="230"/>
      <c r="AP742" s="230"/>
      <c r="AQ742" s="230"/>
    </row>
    <row r="743" spans="4:43">
      <c r="D743" s="230"/>
      <c r="G743" s="230"/>
      <c r="H743" s="230"/>
      <c r="I743" s="230"/>
      <c r="J743" s="230"/>
      <c r="O743" s="230"/>
      <c r="R743" s="230"/>
      <c r="S743" s="230"/>
      <c r="T743" s="230"/>
      <c r="U743" s="230"/>
      <c r="Z743" s="230"/>
      <c r="AC743" s="230"/>
      <c r="AD743" s="230"/>
      <c r="AE743" s="230"/>
      <c r="AF743" s="230"/>
      <c r="AK743" s="230"/>
      <c r="AN743" s="230"/>
      <c r="AO743" s="230"/>
      <c r="AP743" s="230"/>
      <c r="AQ743" s="230"/>
    </row>
    <row r="744" spans="4:43">
      <c r="D744" s="230"/>
      <c r="G744" s="230"/>
      <c r="H744" s="230"/>
      <c r="I744" s="230"/>
      <c r="J744" s="230"/>
      <c r="O744" s="230"/>
      <c r="R744" s="230"/>
      <c r="S744" s="230"/>
      <c r="T744" s="230"/>
      <c r="U744" s="230"/>
      <c r="Z744" s="230"/>
      <c r="AC744" s="230"/>
      <c r="AD744" s="230"/>
      <c r="AE744" s="230"/>
      <c r="AF744" s="230"/>
      <c r="AK744" s="230"/>
      <c r="AN744" s="230"/>
      <c r="AO744" s="230"/>
      <c r="AP744" s="230"/>
      <c r="AQ744" s="230"/>
    </row>
    <row r="745" spans="4:43">
      <c r="D745" s="230"/>
      <c r="G745" s="230"/>
      <c r="H745" s="230"/>
      <c r="I745" s="230"/>
      <c r="J745" s="230"/>
      <c r="O745" s="230"/>
      <c r="R745" s="230"/>
      <c r="S745" s="230"/>
      <c r="T745" s="230"/>
      <c r="U745" s="230"/>
      <c r="Z745" s="230"/>
      <c r="AC745" s="230"/>
      <c r="AD745" s="230"/>
      <c r="AE745" s="230"/>
      <c r="AF745" s="230"/>
      <c r="AK745" s="230"/>
      <c r="AN745" s="230"/>
      <c r="AO745" s="230"/>
      <c r="AP745" s="230"/>
      <c r="AQ745" s="230"/>
    </row>
    <row r="746" spans="4:43">
      <c r="D746" s="230"/>
      <c r="G746" s="230"/>
      <c r="H746" s="230"/>
      <c r="I746" s="230"/>
      <c r="J746" s="230"/>
      <c r="O746" s="230"/>
      <c r="R746" s="230"/>
      <c r="S746" s="230"/>
      <c r="T746" s="230"/>
      <c r="U746" s="230"/>
      <c r="Z746" s="230"/>
      <c r="AC746" s="230"/>
      <c r="AD746" s="230"/>
      <c r="AE746" s="230"/>
      <c r="AF746" s="230"/>
      <c r="AK746" s="230"/>
      <c r="AN746" s="230"/>
      <c r="AO746" s="230"/>
      <c r="AP746" s="230"/>
      <c r="AQ746" s="230"/>
    </row>
    <row r="747" spans="4:43">
      <c r="D747" s="230"/>
      <c r="G747" s="230"/>
      <c r="H747" s="230"/>
      <c r="I747" s="230"/>
      <c r="J747" s="230"/>
      <c r="O747" s="230"/>
      <c r="R747" s="230"/>
      <c r="S747" s="230"/>
      <c r="T747" s="230"/>
      <c r="U747" s="230"/>
      <c r="Z747" s="230"/>
      <c r="AC747" s="230"/>
      <c r="AD747" s="230"/>
      <c r="AE747" s="230"/>
      <c r="AF747" s="230"/>
      <c r="AK747" s="230"/>
      <c r="AN747" s="230"/>
      <c r="AO747" s="230"/>
      <c r="AP747" s="230"/>
      <c r="AQ747" s="230"/>
    </row>
    <row r="748" spans="4:43">
      <c r="D748" s="230"/>
      <c r="G748" s="230"/>
      <c r="H748" s="230"/>
      <c r="I748" s="230"/>
      <c r="J748" s="230"/>
      <c r="O748" s="230"/>
      <c r="R748" s="230"/>
      <c r="S748" s="230"/>
      <c r="T748" s="230"/>
      <c r="U748" s="230"/>
      <c r="Z748" s="230"/>
      <c r="AC748" s="230"/>
      <c r="AD748" s="230"/>
      <c r="AE748" s="230"/>
      <c r="AF748" s="230"/>
      <c r="AK748" s="230"/>
      <c r="AN748" s="230"/>
      <c r="AO748" s="230"/>
      <c r="AP748" s="230"/>
      <c r="AQ748" s="230"/>
    </row>
    <row r="749" spans="4:43">
      <c r="D749" s="230"/>
      <c r="G749" s="230"/>
      <c r="H749" s="230"/>
      <c r="I749" s="230"/>
      <c r="J749" s="230"/>
      <c r="O749" s="230"/>
      <c r="R749" s="230"/>
      <c r="S749" s="230"/>
      <c r="T749" s="230"/>
      <c r="U749" s="230"/>
      <c r="Z749" s="230"/>
      <c r="AC749" s="230"/>
      <c r="AD749" s="230"/>
      <c r="AE749" s="230"/>
      <c r="AF749" s="230"/>
      <c r="AK749" s="230"/>
      <c r="AN749" s="230"/>
      <c r="AO749" s="230"/>
      <c r="AP749" s="230"/>
      <c r="AQ749" s="230"/>
    </row>
    <row r="750" spans="4:43">
      <c r="D750" s="230"/>
      <c r="G750" s="230"/>
      <c r="H750" s="230"/>
      <c r="I750" s="230"/>
      <c r="J750" s="230"/>
      <c r="O750" s="230"/>
      <c r="R750" s="230"/>
      <c r="S750" s="230"/>
      <c r="T750" s="230"/>
      <c r="U750" s="230"/>
      <c r="Z750" s="230"/>
      <c r="AC750" s="230"/>
      <c r="AD750" s="230"/>
      <c r="AE750" s="230"/>
      <c r="AF750" s="230"/>
      <c r="AK750" s="230"/>
      <c r="AN750" s="230"/>
      <c r="AO750" s="230"/>
      <c r="AP750" s="230"/>
      <c r="AQ750" s="230"/>
    </row>
    <row r="751" spans="4:43">
      <c r="D751" s="230"/>
      <c r="G751" s="230"/>
      <c r="H751" s="230"/>
      <c r="I751" s="230"/>
      <c r="J751" s="230"/>
      <c r="O751" s="230"/>
      <c r="R751" s="230"/>
      <c r="S751" s="230"/>
      <c r="T751" s="230"/>
      <c r="U751" s="230"/>
      <c r="Z751" s="230"/>
      <c r="AC751" s="230"/>
      <c r="AD751" s="230"/>
      <c r="AE751" s="230"/>
      <c r="AF751" s="230"/>
      <c r="AK751" s="230"/>
      <c r="AN751" s="230"/>
      <c r="AO751" s="230"/>
      <c r="AP751" s="230"/>
      <c r="AQ751" s="230"/>
    </row>
    <row r="752" spans="4:43">
      <c r="D752" s="230"/>
      <c r="G752" s="230"/>
      <c r="H752" s="230"/>
      <c r="I752" s="230"/>
      <c r="J752" s="230"/>
      <c r="O752" s="230"/>
      <c r="R752" s="230"/>
      <c r="S752" s="230"/>
      <c r="T752" s="230"/>
      <c r="U752" s="230"/>
      <c r="Z752" s="230"/>
      <c r="AC752" s="230"/>
      <c r="AD752" s="230"/>
      <c r="AE752" s="230"/>
      <c r="AF752" s="230"/>
      <c r="AK752" s="230"/>
      <c r="AN752" s="230"/>
      <c r="AO752" s="230"/>
      <c r="AP752" s="230"/>
      <c r="AQ752" s="230"/>
    </row>
    <row r="753" spans="4:43">
      <c r="D753" s="230"/>
      <c r="G753" s="230"/>
      <c r="H753" s="230"/>
      <c r="I753" s="230"/>
      <c r="J753" s="230"/>
      <c r="O753" s="230"/>
      <c r="R753" s="230"/>
      <c r="S753" s="230"/>
      <c r="T753" s="230"/>
      <c r="U753" s="230"/>
      <c r="Z753" s="230"/>
      <c r="AC753" s="230"/>
      <c r="AD753" s="230"/>
      <c r="AE753" s="230"/>
      <c r="AF753" s="230"/>
      <c r="AK753" s="230"/>
      <c r="AN753" s="230"/>
      <c r="AO753" s="230"/>
      <c r="AP753" s="230"/>
      <c r="AQ753" s="230"/>
    </row>
    <row r="754" spans="4:43">
      <c r="D754" s="230"/>
      <c r="G754" s="230"/>
      <c r="H754" s="230"/>
      <c r="I754" s="230"/>
      <c r="J754" s="230"/>
      <c r="O754" s="230"/>
      <c r="R754" s="230"/>
      <c r="S754" s="230"/>
      <c r="T754" s="230"/>
      <c r="U754" s="230"/>
      <c r="Z754" s="230"/>
      <c r="AC754" s="230"/>
      <c r="AD754" s="230"/>
      <c r="AE754" s="230"/>
      <c r="AF754" s="230"/>
      <c r="AK754" s="230"/>
      <c r="AN754" s="230"/>
      <c r="AO754" s="230"/>
      <c r="AP754" s="230"/>
      <c r="AQ754" s="230"/>
    </row>
    <row r="755" spans="4:43">
      <c r="D755" s="230"/>
      <c r="G755" s="230"/>
      <c r="H755" s="230"/>
      <c r="I755" s="230"/>
      <c r="J755" s="230"/>
      <c r="O755" s="230"/>
      <c r="R755" s="230"/>
      <c r="S755" s="230"/>
      <c r="T755" s="230"/>
      <c r="U755" s="230"/>
      <c r="Z755" s="230"/>
      <c r="AC755" s="230"/>
      <c r="AD755" s="230"/>
      <c r="AE755" s="230"/>
      <c r="AF755" s="230"/>
      <c r="AK755" s="230"/>
      <c r="AN755" s="230"/>
      <c r="AO755" s="230"/>
      <c r="AP755" s="230"/>
      <c r="AQ755" s="230"/>
    </row>
    <row r="756" spans="4:43">
      <c r="D756" s="230"/>
      <c r="G756" s="230"/>
      <c r="H756" s="230"/>
      <c r="I756" s="230"/>
      <c r="J756" s="230"/>
      <c r="O756" s="230"/>
      <c r="R756" s="230"/>
      <c r="S756" s="230"/>
      <c r="T756" s="230"/>
      <c r="U756" s="230"/>
      <c r="Z756" s="230"/>
      <c r="AC756" s="230"/>
      <c r="AD756" s="230"/>
      <c r="AE756" s="230"/>
      <c r="AF756" s="230"/>
      <c r="AK756" s="230"/>
      <c r="AN756" s="230"/>
      <c r="AO756" s="230"/>
      <c r="AP756" s="230"/>
      <c r="AQ756" s="230"/>
    </row>
    <row r="757" spans="4:43">
      <c r="D757" s="230"/>
      <c r="G757" s="230"/>
      <c r="H757" s="230"/>
      <c r="I757" s="230"/>
      <c r="J757" s="230"/>
      <c r="O757" s="230"/>
      <c r="R757" s="230"/>
      <c r="S757" s="230"/>
      <c r="T757" s="230"/>
      <c r="U757" s="230"/>
      <c r="Z757" s="230"/>
      <c r="AC757" s="230"/>
      <c r="AD757" s="230"/>
      <c r="AE757" s="230"/>
      <c r="AF757" s="230"/>
      <c r="AK757" s="230"/>
      <c r="AN757" s="230"/>
      <c r="AO757" s="230"/>
      <c r="AP757" s="230"/>
      <c r="AQ757" s="230"/>
    </row>
    <row r="758" spans="4:43">
      <c r="D758" s="230"/>
      <c r="G758" s="230"/>
      <c r="H758" s="230"/>
      <c r="I758" s="230"/>
      <c r="J758" s="230"/>
      <c r="O758" s="230"/>
      <c r="R758" s="230"/>
      <c r="S758" s="230"/>
      <c r="T758" s="230"/>
      <c r="U758" s="230"/>
      <c r="Z758" s="230"/>
      <c r="AC758" s="230"/>
      <c r="AD758" s="230"/>
      <c r="AE758" s="230"/>
      <c r="AF758" s="230"/>
      <c r="AK758" s="230"/>
      <c r="AN758" s="230"/>
      <c r="AO758" s="230"/>
      <c r="AP758" s="230"/>
      <c r="AQ758" s="230"/>
    </row>
    <row r="759" spans="4:43">
      <c r="D759" s="230"/>
      <c r="G759" s="230"/>
      <c r="H759" s="230"/>
      <c r="I759" s="230"/>
      <c r="J759" s="230"/>
      <c r="O759" s="230"/>
      <c r="R759" s="230"/>
      <c r="S759" s="230"/>
      <c r="T759" s="230"/>
      <c r="U759" s="230"/>
      <c r="Z759" s="230"/>
      <c r="AC759" s="230"/>
      <c r="AD759" s="230"/>
      <c r="AE759" s="230"/>
      <c r="AF759" s="230"/>
      <c r="AK759" s="230"/>
      <c r="AN759" s="230"/>
      <c r="AO759" s="230"/>
      <c r="AP759" s="230"/>
      <c r="AQ759" s="230"/>
    </row>
    <row r="760" spans="4:43">
      <c r="D760" s="230"/>
      <c r="G760" s="230"/>
      <c r="H760" s="230"/>
      <c r="I760" s="230"/>
      <c r="J760" s="230"/>
      <c r="O760" s="230"/>
      <c r="R760" s="230"/>
      <c r="S760" s="230"/>
      <c r="T760" s="230"/>
      <c r="U760" s="230"/>
      <c r="Z760" s="230"/>
      <c r="AC760" s="230"/>
      <c r="AD760" s="230"/>
      <c r="AE760" s="230"/>
      <c r="AF760" s="230"/>
      <c r="AK760" s="230"/>
      <c r="AN760" s="230"/>
      <c r="AO760" s="230"/>
      <c r="AP760" s="230"/>
      <c r="AQ760" s="230"/>
    </row>
    <row r="761" spans="4:43">
      <c r="D761" s="230"/>
      <c r="G761" s="230"/>
      <c r="H761" s="230"/>
      <c r="I761" s="230"/>
      <c r="J761" s="230"/>
      <c r="O761" s="230"/>
      <c r="R761" s="230"/>
      <c r="S761" s="230"/>
      <c r="T761" s="230"/>
      <c r="U761" s="230"/>
      <c r="Z761" s="230"/>
      <c r="AC761" s="230"/>
      <c r="AD761" s="230"/>
      <c r="AE761" s="230"/>
      <c r="AF761" s="230"/>
      <c r="AK761" s="230"/>
      <c r="AN761" s="230"/>
      <c r="AO761" s="230"/>
      <c r="AP761" s="230"/>
      <c r="AQ761" s="230"/>
    </row>
    <row r="762" spans="4:43">
      <c r="D762" s="230"/>
      <c r="G762" s="230"/>
      <c r="H762" s="230"/>
      <c r="I762" s="230"/>
      <c r="J762" s="230"/>
      <c r="O762" s="230"/>
      <c r="R762" s="230"/>
      <c r="S762" s="230"/>
      <c r="T762" s="230"/>
      <c r="U762" s="230"/>
      <c r="Z762" s="230"/>
      <c r="AC762" s="230"/>
      <c r="AD762" s="230"/>
      <c r="AE762" s="230"/>
      <c r="AF762" s="230"/>
      <c r="AK762" s="230"/>
      <c r="AN762" s="230"/>
      <c r="AO762" s="230"/>
      <c r="AP762" s="230"/>
      <c r="AQ762" s="230"/>
    </row>
    <row r="763" spans="4:43">
      <c r="D763" s="230"/>
      <c r="G763" s="230"/>
      <c r="H763" s="230"/>
      <c r="I763" s="230"/>
      <c r="J763" s="230"/>
      <c r="O763" s="230"/>
      <c r="R763" s="230"/>
      <c r="S763" s="230"/>
      <c r="T763" s="230"/>
      <c r="U763" s="230"/>
      <c r="Z763" s="230"/>
      <c r="AC763" s="230"/>
      <c r="AD763" s="230"/>
      <c r="AE763" s="230"/>
      <c r="AF763" s="230"/>
      <c r="AK763" s="230"/>
      <c r="AN763" s="230"/>
      <c r="AO763" s="230"/>
      <c r="AP763" s="230"/>
      <c r="AQ763" s="230"/>
    </row>
    <row r="764" spans="4:43">
      <c r="D764" s="230"/>
      <c r="G764" s="230"/>
      <c r="H764" s="230"/>
      <c r="I764" s="230"/>
      <c r="J764" s="230"/>
      <c r="O764" s="230"/>
      <c r="R764" s="230"/>
      <c r="S764" s="230"/>
      <c r="T764" s="230"/>
      <c r="U764" s="230"/>
      <c r="Z764" s="230"/>
      <c r="AC764" s="230"/>
      <c r="AD764" s="230"/>
      <c r="AE764" s="230"/>
      <c r="AF764" s="230"/>
      <c r="AK764" s="230"/>
      <c r="AN764" s="230"/>
      <c r="AO764" s="230"/>
      <c r="AP764" s="230"/>
      <c r="AQ764" s="230"/>
    </row>
    <row r="765" spans="4:43">
      <c r="D765" s="230"/>
      <c r="G765" s="230"/>
      <c r="H765" s="230"/>
      <c r="I765" s="230"/>
      <c r="J765" s="230"/>
      <c r="O765" s="230"/>
      <c r="R765" s="230"/>
      <c r="S765" s="230"/>
      <c r="T765" s="230"/>
      <c r="U765" s="230"/>
      <c r="Z765" s="230"/>
      <c r="AC765" s="230"/>
      <c r="AD765" s="230"/>
      <c r="AE765" s="230"/>
      <c r="AF765" s="230"/>
      <c r="AK765" s="230"/>
      <c r="AN765" s="230"/>
      <c r="AO765" s="230"/>
      <c r="AP765" s="230"/>
      <c r="AQ765" s="230"/>
    </row>
    <row r="766" spans="4:43">
      <c r="D766" s="230"/>
      <c r="G766" s="230"/>
      <c r="H766" s="230"/>
      <c r="I766" s="230"/>
      <c r="J766" s="230"/>
      <c r="O766" s="230"/>
      <c r="R766" s="230"/>
      <c r="S766" s="230"/>
      <c r="T766" s="230"/>
      <c r="U766" s="230"/>
      <c r="Z766" s="230"/>
      <c r="AC766" s="230"/>
      <c r="AD766" s="230"/>
      <c r="AE766" s="230"/>
      <c r="AF766" s="230"/>
      <c r="AK766" s="230"/>
      <c r="AN766" s="230"/>
      <c r="AO766" s="230"/>
      <c r="AP766" s="230"/>
      <c r="AQ766" s="230"/>
    </row>
    <row r="767" spans="4:43">
      <c r="D767" s="230"/>
      <c r="G767" s="230"/>
      <c r="H767" s="230"/>
      <c r="I767" s="230"/>
      <c r="J767" s="230"/>
      <c r="O767" s="230"/>
      <c r="R767" s="230"/>
      <c r="S767" s="230"/>
      <c r="T767" s="230"/>
      <c r="U767" s="230"/>
      <c r="Z767" s="230"/>
      <c r="AC767" s="230"/>
      <c r="AD767" s="230"/>
      <c r="AE767" s="230"/>
      <c r="AF767" s="230"/>
      <c r="AK767" s="230"/>
      <c r="AN767" s="230"/>
      <c r="AO767" s="230"/>
      <c r="AP767" s="230"/>
      <c r="AQ767" s="230"/>
    </row>
    <row r="768" spans="4:43">
      <c r="D768" s="230"/>
      <c r="G768" s="230"/>
      <c r="H768" s="230"/>
      <c r="I768" s="230"/>
      <c r="J768" s="230"/>
      <c r="O768" s="230"/>
      <c r="R768" s="230"/>
      <c r="S768" s="230"/>
      <c r="T768" s="230"/>
      <c r="U768" s="230"/>
      <c r="Z768" s="230"/>
      <c r="AC768" s="230"/>
      <c r="AD768" s="230"/>
      <c r="AE768" s="230"/>
      <c r="AF768" s="230"/>
      <c r="AK768" s="230"/>
      <c r="AN768" s="230"/>
      <c r="AO768" s="230"/>
      <c r="AP768" s="230"/>
      <c r="AQ768" s="230"/>
    </row>
    <row r="769" spans="4:43">
      <c r="D769" s="230"/>
      <c r="G769" s="230"/>
      <c r="H769" s="230"/>
      <c r="I769" s="230"/>
      <c r="J769" s="230"/>
      <c r="O769" s="230"/>
      <c r="R769" s="230"/>
      <c r="S769" s="230"/>
      <c r="T769" s="230"/>
      <c r="U769" s="230"/>
      <c r="Z769" s="230"/>
      <c r="AC769" s="230"/>
      <c r="AD769" s="230"/>
      <c r="AE769" s="230"/>
      <c r="AF769" s="230"/>
      <c r="AK769" s="230"/>
      <c r="AN769" s="230"/>
      <c r="AO769" s="230"/>
      <c r="AP769" s="230"/>
      <c r="AQ769" s="230"/>
    </row>
    <row r="770" spans="4:43">
      <c r="D770" s="230"/>
      <c r="G770" s="230"/>
      <c r="H770" s="230"/>
      <c r="I770" s="230"/>
      <c r="J770" s="230"/>
      <c r="O770" s="230"/>
      <c r="R770" s="230"/>
      <c r="S770" s="230"/>
      <c r="T770" s="230"/>
      <c r="U770" s="230"/>
      <c r="Z770" s="230"/>
      <c r="AC770" s="230"/>
      <c r="AD770" s="230"/>
      <c r="AE770" s="230"/>
      <c r="AF770" s="230"/>
      <c r="AK770" s="230"/>
      <c r="AN770" s="230"/>
      <c r="AO770" s="230"/>
      <c r="AP770" s="230"/>
      <c r="AQ770" s="230"/>
    </row>
    <row r="771" spans="4:43">
      <c r="D771" s="230"/>
      <c r="G771" s="230"/>
      <c r="H771" s="230"/>
      <c r="I771" s="230"/>
      <c r="J771" s="230"/>
      <c r="O771" s="230"/>
      <c r="R771" s="230"/>
      <c r="S771" s="230"/>
      <c r="T771" s="230"/>
      <c r="U771" s="230"/>
      <c r="Z771" s="230"/>
      <c r="AC771" s="230"/>
      <c r="AD771" s="230"/>
      <c r="AE771" s="230"/>
      <c r="AF771" s="230"/>
      <c r="AK771" s="230"/>
      <c r="AN771" s="230"/>
      <c r="AO771" s="230"/>
      <c r="AP771" s="230"/>
      <c r="AQ771" s="230"/>
    </row>
    <row r="772" spans="4:43">
      <c r="D772" s="230"/>
      <c r="G772" s="230"/>
      <c r="H772" s="230"/>
      <c r="I772" s="230"/>
      <c r="J772" s="230"/>
      <c r="O772" s="230"/>
      <c r="R772" s="230"/>
      <c r="S772" s="230"/>
      <c r="T772" s="230"/>
      <c r="U772" s="230"/>
      <c r="Z772" s="230"/>
      <c r="AC772" s="230"/>
      <c r="AD772" s="230"/>
      <c r="AE772" s="230"/>
      <c r="AF772" s="230"/>
      <c r="AK772" s="230"/>
      <c r="AN772" s="230"/>
      <c r="AO772" s="230"/>
      <c r="AP772" s="230"/>
      <c r="AQ772" s="230"/>
    </row>
    <row r="773" spans="4:43">
      <c r="D773" s="230"/>
      <c r="G773" s="230"/>
      <c r="H773" s="230"/>
      <c r="I773" s="230"/>
      <c r="J773" s="230"/>
      <c r="O773" s="230"/>
      <c r="R773" s="230"/>
      <c r="S773" s="230"/>
      <c r="T773" s="230"/>
      <c r="U773" s="230"/>
      <c r="Z773" s="230"/>
      <c r="AC773" s="230"/>
      <c r="AD773" s="230"/>
      <c r="AE773" s="230"/>
      <c r="AF773" s="230"/>
      <c r="AK773" s="230"/>
      <c r="AN773" s="230"/>
      <c r="AO773" s="230"/>
      <c r="AP773" s="230"/>
      <c r="AQ773" s="230"/>
    </row>
    <row r="774" spans="4:43">
      <c r="D774" s="230"/>
      <c r="G774" s="230"/>
      <c r="H774" s="230"/>
      <c r="I774" s="230"/>
      <c r="J774" s="230"/>
      <c r="O774" s="230"/>
      <c r="R774" s="230"/>
      <c r="S774" s="230"/>
      <c r="T774" s="230"/>
      <c r="U774" s="230"/>
      <c r="Z774" s="230"/>
      <c r="AC774" s="230"/>
      <c r="AD774" s="230"/>
      <c r="AE774" s="230"/>
      <c r="AF774" s="230"/>
      <c r="AK774" s="230"/>
      <c r="AN774" s="230"/>
      <c r="AO774" s="230"/>
      <c r="AP774" s="230"/>
      <c r="AQ774" s="230"/>
    </row>
    <row r="775" spans="4:43">
      <c r="D775" s="230"/>
      <c r="G775" s="230"/>
      <c r="H775" s="230"/>
      <c r="I775" s="230"/>
      <c r="J775" s="230"/>
      <c r="O775" s="230"/>
      <c r="R775" s="230"/>
      <c r="S775" s="230"/>
      <c r="T775" s="230"/>
      <c r="U775" s="230"/>
      <c r="Z775" s="230"/>
      <c r="AC775" s="230"/>
      <c r="AD775" s="230"/>
      <c r="AE775" s="230"/>
      <c r="AF775" s="230"/>
      <c r="AK775" s="230"/>
      <c r="AN775" s="230"/>
      <c r="AO775" s="230"/>
      <c r="AP775" s="230"/>
      <c r="AQ775" s="230"/>
    </row>
    <row r="776" spans="4:43">
      <c r="D776" s="230"/>
      <c r="G776" s="230"/>
      <c r="H776" s="230"/>
      <c r="I776" s="230"/>
      <c r="J776" s="230"/>
      <c r="O776" s="230"/>
      <c r="R776" s="230"/>
      <c r="S776" s="230"/>
      <c r="T776" s="230"/>
      <c r="U776" s="230"/>
      <c r="Z776" s="230"/>
      <c r="AC776" s="230"/>
      <c r="AD776" s="230"/>
      <c r="AE776" s="230"/>
      <c r="AF776" s="230"/>
      <c r="AK776" s="230"/>
      <c r="AN776" s="230"/>
      <c r="AO776" s="230"/>
      <c r="AP776" s="230"/>
      <c r="AQ776" s="230"/>
    </row>
    <row r="777" spans="4:43">
      <c r="D777" s="230"/>
      <c r="G777" s="230"/>
      <c r="H777" s="230"/>
      <c r="I777" s="230"/>
      <c r="J777" s="230"/>
      <c r="O777" s="230"/>
      <c r="R777" s="230"/>
      <c r="S777" s="230"/>
      <c r="T777" s="230"/>
      <c r="U777" s="230"/>
      <c r="Z777" s="230"/>
      <c r="AC777" s="230"/>
      <c r="AD777" s="230"/>
      <c r="AE777" s="230"/>
      <c r="AF777" s="230"/>
      <c r="AK777" s="230"/>
      <c r="AN777" s="230"/>
      <c r="AO777" s="230"/>
      <c r="AP777" s="230"/>
      <c r="AQ777" s="230"/>
    </row>
    <row r="778" spans="4:43">
      <c r="D778" s="230"/>
      <c r="G778" s="230"/>
      <c r="H778" s="230"/>
      <c r="I778" s="230"/>
      <c r="J778" s="230"/>
      <c r="O778" s="230"/>
      <c r="R778" s="230"/>
      <c r="S778" s="230"/>
      <c r="T778" s="230"/>
      <c r="U778" s="230"/>
      <c r="Z778" s="230"/>
      <c r="AC778" s="230"/>
      <c r="AD778" s="230"/>
      <c r="AE778" s="230"/>
      <c r="AF778" s="230"/>
      <c r="AK778" s="230"/>
      <c r="AN778" s="230"/>
      <c r="AO778" s="230"/>
      <c r="AP778" s="230"/>
      <c r="AQ778" s="230"/>
    </row>
    <row r="779" spans="4:43">
      <c r="D779" s="230"/>
      <c r="G779" s="230"/>
      <c r="H779" s="230"/>
      <c r="I779" s="230"/>
      <c r="J779" s="230"/>
      <c r="O779" s="230"/>
      <c r="R779" s="230"/>
      <c r="S779" s="230"/>
      <c r="T779" s="230"/>
      <c r="U779" s="230"/>
      <c r="Z779" s="230"/>
      <c r="AC779" s="230"/>
      <c r="AD779" s="230"/>
      <c r="AE779" s="230"/>
      <c r="AF779" s="230"/>
      <c r="AK779" s="230"/>
      <c r="AN779" s="230"/>
      <c r="AO779" s="230"/>
      <c r="AP779" s="230"/>
      <c r="AQ779" s="230"/>
    </row>
    <row r="780" spans="4:43">
      <c r="D780" s="230"/>
      <c r="G780" s="230"/>
      <c r="H780" s="230"/>
      <c r="I780" s="230"/>
      <c r="J780" s="230"/>
      <c r="O780" s="230"/>
      <c r="R780" s="230"/>
      <c r="S780" s="230"/>
      <c r="T780" s="230"/>
      <c r="U780" s="230"/>
      <c r="Z780" s="230"/>
      <c r="AC780" s="230"/>
      <c r="AD780" s="230"/>
      <c r="AE780" s="230"/>
      <c r="AF780" s="230"/>
      <c r="AK780" s="230"/>
      <c r="AN780" s="230"/>
      <c r="AO780" s="230"/>
      <c r="AP780" s="230"/>
      <c r="AQ780" s="230"/>
    </row>
    <row r="781" spans="4:43">
      <c r="D781" s="230"/>
      <c r="G781" s="230"/>
      <c r="H781" s="230"/>
      <c r="I781" s="230"/>
      <c r="J781" s="230"/>
      <c r="O781" s="230"/>
      <c r="R781" s="230"/>
      <c r="S781" s="230"/>
      <c r="T781" s="230"/>
      <c r="U781" s="230"/>
      <c r="Z781" s="230"/>
      <c r="AC781" s="230"/>
      <c r="AD781" s="230"/>
      <c r="AE781" s="230"/>
      <c r="AF781" s="230"/>
      <c r="AK781" s="230"/>
      <c r="AN781" s="230"/>
      <c r="AO781" s="230"/>
      <c r="AP781" s="230"/>
      <c r="AQ781" s="230"/>
    </row>
    <row r="782" spans="4:43">
      <c r="D782" s="230"/>
      <c r="G782" s="230"/>
      <c r="H782" s="230"/>
      <c r="I782" s="230"/>
      <c r="J782" s="230"/>
      <c r="O782" s="230"/>
      <c r="R782" s="230"/>
      <c r="S782" s="230"/>
      <c r="T782" s="230"/>
      <c r="U782" s="230"/>
      <c r="Z782" s="230"/>
      <c r="AC782" s="230"/>
      <c r="AD782" s="230"/>
      <c r="AE782" s="230"/>
      <c r="AF782" s="230"/>
      <c r="AK782" s="230"/>
      <c r="AN782" s="230"/>
      <c r="AO782" s="230"/>
      <c r="AP782" s="230"/>
      <c r="AQ782" s="230"/>
    </row>
    <row r="783" spans="4:43">
      <c r="D783" s="230"/>
      <c r="G783" s="230"/>
      <c r="H783" s="230"/>
      <c r="I783" s="230"/>
      <c r="J783" s="230"/>
      <c r="O783" s="230"/>
      <c r="R783" s="230"/>
      <c r="S783" s="230"/>
      <c r="T783" s="230"/>
      <c r="U783" s="230"/>
      <c r="Z783" s="230"/>
      <c r="AC783" s="230"/>
      <c r="AD783" s="230"/>
      <c r="AE783" s="230"/>
      <c r="AF783" s="230"/>
      <c r="AK783" s="230"/>
      <c r="AN783" s="230"/>
      <c r="AO783" s="230"/>
      <c r="AP783" s="230"/>
      <c r="AQ783" s="230"/>
    </row>
    <row r="784" spans="4:43">
      <c r="D784" s="230"/>
      <c r="G784" s="230"/>
      <c r="H784" s="230"/>
      <c r="I784" s="230"/>
      <c r="J784" s="230"/>
      <c r="O784" s="230"/>
      <c r="R784" s="230"/>
      <c r="S784" s="230"/>
      <c r="T784" s="230"/>
      <c r="U784" s="230"/>
      <c r="Z784" s="230"/>
      <c r="AC784" s="230"/>
      <c r="AD784" s="230"/>
      <c r="AE784" s="230"/>
      <c r="AF784" s="230"/>
      <c r="AK784" s="230"/>
      <c r="AN784" s="230"/>
      <c r="AO784" s="230"/>
      <c r="AP784" s="230"/>
      <c r="AQ784" s="230"/>
    </row>
    <row r="785" spans="4:43">
      <c r="D785" s="230"/>
      <c r="G785" s="230"/>
      <c r="H785" s="230"/>
      <c r="I785" s="230"/>
      <c r="J785" s="230"/>
      <c r="O785" s="230"/>
      <c r="R785" s="230"/>
      <c r="S785" s="230"/>
      <c r="T785" s="230"/>
      <c r="U785" s="230"/>
      <c r="Z785" s="230"/>
      <c r="AC785" s="230"/>
      <c r="AD785" s="230"/>
      <c r="AE785" s="230"/>
      <c r="AF785" s="230"/>
      <c r="AK785" s="230"/>
      <c r="AN785" s="230"/>
      <c r="AO785" s="230"/>
      <c r="AP785" s="230"/>
      <c r="AQ785" s="230"/>
    </row>
    <row r="786" spans="4:43">
      <c r="D786" s="230"/>
      <c r="G786" s="230"/>
      <c r="H786" s="230"/>
      <c r="I786" s="230"/>
      <c r="J786" s="230"/>
      <c r="O786" s="230"/>
      <c r="R786" s="230"/>
      <c r="S786" s="230"/>
      <c r="T786" s="230"/>
      <c r="U786" s="230"/>
      <c r="Z786" s="230"/>
      <c r="AC786" s="230"/>
      <c r="AD786" s="230"/>
      <c r="AE786" s="230"/>
      <c r="AF786" s="230"/>
      <c r="AK786" s="230"/>
      <c r="AN786" s="230"/>
      <c r="AO786" s="230"/>
      <c r="AP786" s="230"/>
      <c r="AQ786" s="230"/>
    </row>
    <row r="787" spans="4:43">
      <c r="D787" s="230"/>
      <c r="G787" s="230"/>
      <c r="H787" s="230"/>
      <c r="I787" s="230"/>
      <c r="J787" s="230"/>
      <c r="O787" s="230"/>
      <c r="R787" s="230"/>
      <c r="S787" s="230"/>
      <c r="T787" s="230"/>
      <c r="U787" s="230"/>
      <c r="Z787" s="230"/>
      <c r="AC787" s="230"/>
      <c r="AD787" s="230"/>
      <c r="AE787" s="230"/>
      <c r="AF787" s="230"/>
      <c r="AK787" s="230"/>
      <c r="AN787" s="230"/>
      <c r="AO787" s="230"/>
      <c r="AP787" s="230"/>
      <c r="AQ787" s="230"/>
    </row>
    <row r="788" spans="4:43">
      <c r="D788" s="230"/>
      <c r="G788" s="230"/>
      <c r="H788" s="230"/>
      <c r="I788" s="230"/>
      <c r="J788" s="230"/>
      <c r="O788" s="230"/>
      <c r="R788" s="230"/>
      <c r="S788" s="230"/>
      <c r="T788" s="230"/>
      <c r="U788" s="230"/>
      <c r="Z788" s="230"/>
      <c r="AC788" s="230"/>
      <c r="AD788" s="230"/>
      <c r="AE788" s="230"/>
      <c r="AF788" s="230"/>
      <c r="AK788" s="230"/>
      <c r="AN788" s="230"/>
      <c r="AO788" s="230"/>
      <c r="AP788" s="230"/>
      <c r="AQ788" s="230"/>
    </row>
    <row r="789" spans="4:43">
      <c r="D789" s="230"/>
      <c r="G789" s="230"/>
      <c r="H789" s="230"/>
      <c r="I789" s="230"/>
      <c r="J789" s="230"/>
      <c r="O789" s="230"/>
      <c r="R789" s="230"/>
      <c r="S789" s="230"/>
      <c r="T789" s="230"/>
      <c r="U789" s="230"/>
      <c r="Z789" s="230"/>
      <c r="AC789" s="230"/>
      <c r="AD789" s="230"/>
      <c r="AE789" s="230"/>
      <c r="AF789" s="230"/>
      <c r="AK789" s="230"/>
      <c r="AN789" s="230"/>
      <c r="AO789" s="230"/>
      <c r="AP789" s="230"/>
      <c r="AQ789" s="230"/>
    </row>
    <row r="790" spans="4:43">
      <c r="D790" s="230"/>
      <c r="G790" s="230"/>
      <c r="H790" s="230"/>
      <c r="I790" s="230"/>
      <c r="J790" s="230"/>
      <c r="O790" s="230"/>
      <c r="R790" s="230"/>
      <c r="S790" s="230"/>
      <c r="T790" s="230"/>
      <c r="U790" s="230"/>
      <c r="Z790" s="230"/>
      <c r="AC790" s="230"/>
      <c r="AD790" s="230"/>
      <c r="AE790" s="230"/>
      <c r="AF790" s="230"/>
      <c r="AK790" s="230"/>
      <c r="AN790" s="230"/>
      <c r="AO790" s="230"/>
      <c r="AP790" s="230"/>
      <c r="AQ790" s="230"/>
    </row>
    <row r="791" spans="4:43">
      <c r="D791" s="230"/>
      <c r="G791" s="230"/>
      <c r="H791" s="230"/>
      <c r="I791" s="230"/>
      <c r="J791" s="230"/>
      <c r="O791" s="230"/>
      <c r="R791" s="230"/>
      <c r="S791" s="230"/>
      <c r="T791" s="230"/>
      <c r="U791" s="230"/>
      <c r="Z791" s="230"/>
      <c r="AC791" s="230"/>
      <c r="AD791" s="230"/>
      <c r="AE791" s="230"/>
      <c r="AF791" s="230"/>
      <c r="AK791" s="230"/>
      <c r="AN791" s="230"/>
      <c r="AO791" s="230"/>
      <c r="AP791" s="230"/>
      <c r="AQ791" s="230"/>
    </row>
    <row r="792" spans="4:43">
      <c r="D792" s="230"/>
      <c r="G792" s="230"/>
      <c r="H792" s="230"/>
      <c r="I792" s="230"/>
      <c r="J792" s="230"/>
      <c r="O792" s="230"/>
      <c r="R792" s="230"/>
      <c r="S792" s="230"/>
      <c r="T792" s="230"/>
      <c r="U792" s="230"/>
      <c r="Z792" s="230"/>
      <c r="AC792" s="230"/>
      <c r="AD792" s="230"/>
      <c r="AE792" s="230"/>
      <c r="AF792" s="230"/>
      <c r="AK792" s="230"/>
      <c r="AN792" s="230"/>
      <c r="AO792" s="230"/>
      <c r="AP792" s="230"/>
      <c r="AQ792" s="230"/>
    </row>
    <row r="793" spans="4:43">
      <c r="D793" s="230"/>
      <c r="G793" s="230"/>
      <c r="H793" s="230"/>
      <c r="I793" s="230"/>
      <c r="J793" s="230"/>
      <c r="O793" s="230"/>
      <c r="R793" s="230"/>
      <c r="S793" s="230"/>
      <c r="T793" s="230"/>
      <c r="U793" s="230"/>
      <c r="Z793" s="230"/>
      <c r="AC793" s="230"/>
      <c r="AD793" s="230"/>
      <c r="AE793" s="230"/>
      <c r="AF793" s="230"/>
      <c r="AK793" s="230"/>
      <c r="AN793" s="230"/>
      <c r="AO793" s="230"/>
      <c r="AP793" s="230"/>
      <c r="AQ793" s="230"/>
    </row>
    <row r="794" spans="4:43">
      <c r="D794" s="230"/>
      <c r="G794" s="230"/>
      <c r="H794" s="230"/>
      <c r="I794" s="230"/>
      <c r="J794" s="230"/>
      <c r="O794" s="230"/>
      <c r="R794" s="230"/>
      <c r="S794" s="230"/>
      <c r="T794" s="230"/>
      <c r="U794" s="230"/>
      <c r="Z794" s="230"/>
      <c r="AC794" s="230"/>
      <c r="AD794" s="230"/>
      <c r="AE794" s="230"/>
      <c r="AF794" s="230"/>
      <c r="AK794" s="230"/>
      <c r="AN794" s="230"/>
      <c r="AO794" s="230"/>
      <c r="AP794" s="230"/>
      <c r="AQ794" s="230"/>
    </row>
    <row r="795" spans="4:43">
      <c r="D795" s="230"/>
      <c r="G795" s="230"/>
      <c r="H795" s="230"/>
      <c r="I795" s="230"/>
      <c r="J795" s="230"/>
      <c r="O795" s="230"/>
      <c r="R795" s="230"/>
      <c r="S795" s="230"/>
      <c r="T795" s="230"/>
      <c r="U795" s="230"/>
      <c r="Z795" s="230"/>
      <c r="AC795" s="230"/>
      <c r="AD795" s="230"/>
      <c r="AE795" s="230"/>
      <c r="AF795" s="230"/>
      <c r="AK795" s="230"/>
      <c r="AN795" s="230"/>
      <c r="AO795" s="230"/>
      <c r="AP795" s="230"/>
      <c r="AQ795" s="230"/>
    </row>
    <row r="796" spans="4:43">
      <c r="D796" s="230"/>
      <c r="G796" s="230"/>
      <c r="H796" s="230"/>
      <c r="I796" s="230"/>
      <c r="J796" s="230"/>
      <c r="O796" s="230"/>
      <c r="R796" s="230"/>
      <c r="S796" s="230"/>
      <c r="T796" s="230"/>
      <c r="U796" s="230"/>
      <c r="Z796" s="230"/>
      <c r="AC796" s="230"/>
      <c r="AD796" s="230"/>
      <c r="AE796" s="230"/>
      <c r="AF796" s="230"/>
      <c r="AK796" s="230"/>
      <c r="AN796" s="230"/>
      <c r="AO796" s="230"/>
      <c r="AP796" s="230"/>
      <c r="AQ796" s="230"/>
    </row>
    <row r="797" spans="4:43">
      <c r="D797" s="230"/>
      <c r="G797" s="230"/>
      <c r="H797" s="230"/>
      <c r="I797" s="230"/>
      <c r="J797" s="230"/>
      <c r="O797" s="230"/>
      <c r="R797" s="230"/>
      <c r="S797" s="230"/>
      <c r="T797" s="230"/>
      <c r="U797" s="230"/>
      <c r="Z797" s="230"/>
      <c r="AC797" s="230"/>
      <c r="AD797" s="230"/>
      <c r="AE797" s="230"/>
      <c r="AF797" s="230"/>
      <c r="AK797" s="230"/>
      <c r="AN797" s="230"/>
      <c r="AO797" s="230"/>
      <c r="AP797" s="230"/>
      <c r="AQ797" s="230"/>
    </row>
    <row r="798" spans="4:43">
      <c r="D798" s="230"/>
      <c r="G798" s="230"/>
      <c r="H798" s="230"/>
      <c r="I798" s="230"/>
      <c r="J798" s="230"/>
      <c r="O798" s="230"/>
      <c r="R798" s="230"/>
      <c r="S798" s="230"/>
      <c r="T798" s="230"/>
      <c r="U798" s="230"/>
      <c r="Z798" s="230"/>
      <c r="AC798" s="230"/>
      <c r="AD798" s="230"/>
      <c r="AE798" s="230"/>
      <c r="AF798" s="230"/>
      <c r="AK798" s="230"/>
      <c r="AN798" s="230"/>
      <c r="AO798" s="230"/>
      <c r="AP798" s="230"/>
      <c r="AQ798" s="230"/>
    </row>
    <row r="799" spans="4:43">
      <c r="D799" s="230"/>
      <c r="G799" s="230"/>
      <c r="H799" s="230"/>
      <c r="I799" s="230"/>
      <c r="J799" s="230"/>
      <c r="O799" s="230"/>
      <c r="R799" s="230"/>
      <c r="S799" s="230"/>
      <c r="T799" s="230"/>
      <c r="U799" s="230"/>
      <c r="Z799" s="230"/>
      <c r="AC799" s="230"/>
      <c r="AD799" s="230"/>
      <c r="AE799" s="230"/>
      <c r="AF799" s="230"/>
      <c r="AK799" s="230"/>
      <c r="AN799" s="230"/>
      <c r="AO799" s="230"/>
      <c r="AP799" s="230"/>
      <c r="AQ799" s="230"/>
    </row>
    <row r="800" spans="4:43">
      <c r="D800" s="230"/>
      <c r="G800" s="230"/>
      <c r="H800" s="230"/>
      <c r="I800" s="230"/>
      <c r="J800" s="230"/>
      <c r="O800" s="230"/>
      <c r="R800" s="230"/>
      <c r="S800" s="230"/>
      <c r="T800" s="230"/>
      <c r="U800" s="230"/>
      <c r="Z800" s="230"/>
      <c r="AC800" s="230"/>
      <c r="AD800" s="230"/>
      <c r="AE800" s="230"/>
      <c r="AF800" s="230"/>
      <c r="AK800" s="230"/>
      <c r="AN800" s="230"/>
      <c r="AO800" s="230"/>
      <c r="AP800" s="230"/>
      <c r="AQ800" s="230"/>
    </row>
    <row r="801" spans="4:43">
      <c r="D801" s="230"/>
      <c r="G801" s="230"/>
      <c r="H801" s="230"/>
      <c r="I801" s="230"/>
      <c r="J801" s="230"/>
      <c r="O801" s="230"/>
      <c r="R801" s="230"/>
      <c r="S801" s="230"/>
      <c r="T801" s="230"/>
      <c r="U801" s="230"/>
      <c r="Z801" s="230"/>
      <c r="AC801" s="230"/>
      <c r="AD801" s="230"/>
      <c r="AE801" s="230"/>
      <c r="AF801" s="230"/>
      <c r="AK801" s="230"/>
      <c r="AN801" s="230"/>
      <c r="AO801" s="230"/>
      <c r="AP801" s="230"/>
      <c r="AQ801" s="230"/>
    </row>
    <row r="802" spans="4:43">
      <c r="D802" s="230"/>
      <c r="G802" s="230"/>
      <c r="H802" s="230"/>
      <c r="I802" s="230"/>
      <c r="J802" s="230"/>
      <c r="O802" s="230"/>
      <c r="R802" s="230"/>
      <c r="S802" s="230"/>
      <c r="T802" s="230"/>
      <c r="U802" s="230"/>
      <c r="Z802" s="230"/>
      <c r="AC802" s="230"/>
      <c r="AD802" s="230"/>
      <c r="AE802" s="230"/>
      <c r="AF802" s="230"/>
      <c r="AK802" s="230"/>
      <c r="AN802" s="230"/>
      <c r="AO802" s="230"/>
      <c r="AP802" s="230"/>
      <c r="AQ802" s="230"/>
    </row>
    <row r="803" spans="4:43">
      <c r="D803" s="230"/>
      <c r="G803" s="230"/>
      <c r="H803" s="230"/>
      <c r="I803" s="230"/>
      <c r="J803" s="230"/>
      <c r="O803" s="230"/>
      <c r="R803" s="230"/>
      <c r="S803" s="230"/>
      <c r="T803" s="230"/>
      <c r="U803" s="230"/>
      <c r="Z803" s="230"/>
      <c r="AC803" s="230"/>
      <c r="AD803" s="230"/>
      <c r="AE803" s="230"/>
      <c r="AF803" s="230"/>
      <c r="AK803" s="230"/>
      <c r="AN803" s="230"/>
      <c r="AO803" s="230"/>
      <c r="AP803" s="230"/>
      <c r="AQ803" s="230"/>
    </row>
    <row r="804" spans="4:43">
      <c r="D804" s="230"/>
      <c r="G804" s="230"/>
      <c r="H804" s="230"/>
      <c r="I804" s="230"/>
      <c r="J804" s="230"/>
      <c r="O804" s="230"/>
      <c r="R804" s="230"/>
      <c r="S804" s="230"/>
      <c r="T804" s="230"/>
      <c r="U804" s="230"/>
      <c r="Z804" s="230"/>
      <c r="AC804" s="230"/>
      <c r="AD804" s="230"/>
      <c r="AE804" s="230"/>
      <c r="AF804" s="230"/>
      <c r="AK804" s="230"/>
      <c r="AN804" s="230"/>
      <c r="AO804" s="230"/>
      <c r="AP804" s="230"/>
      <c r="AQ804" s="230"/>
    </row>
    <row r="805" spans="4:43">
      <c r="D805" s="230"/>
      <c r="G805" s="230"/>
      <c r="H805" s="230"/>
      <c r="I805" s="230"/>
      <c r="J805" s="230"/>
      <c r="O805" s="230"/>
      <c r="R805" s="230"/>
      <c r="S805" s="230"/>
      <c r="T805" s="230"/>
      <c r="U805" s="230"/>
      <c r="Z805" s="230"/>
      <c r="AC805" s="230"/>
      <c r="AD805" s="230"/>
      <c r="AE805" s="230"/>
      <c r="AF805" s="230"/>
      <c r="AK805" s="230"/>
      <c r="AN805" s="230"/>
      <c r="AO805" s="230"/>
      <c r="AP805" s="230"/>
      <c r="AQ805" s="230"/>
    </row>
    <row r="806" spans="4:43">
      <c r="D806" s="230"/>
      <c r="G806" s="230"/>
      <c r="H806" s="230"/>
      <c r="I806" s="230"/>
      <c r="J806" s="230"/>
      <c r="O806" s="230"/>
      <c r="R806" s="230"/>
      <c r="S806" s="230"/>
      <c r="T806" s="230"/>
      <c r="U806" s="230"/>
      <c r="Z806" s="230"/>
      <c r="AC806" s="230"/>
      <c r="AD806" s="230"/>
      <c r="AE806" s="230"/>
      <c r="AF806" s="230"/>
      <c r="AK806" s="230"/>
      <c r="AN806" s="230"/>
      <c r="AO806" s="230"/>
      <c r="AP806" s="230"/>
      <c r="AQ806" s="230"/>
    </row>
    <row r="807" spans="4:43">
      <c r="D807" s="230"/>
      <c r="G807" s="230"/>
      <c r="H807" s="230"/>
      <c r="I807" s="230"/>
      <c r="J807" s="230"/>
      <c r="O807" s="230"/>
      <c r="R807" s="230"/>
      <c r="S807" s="230"/>
      <c r="T807" s="230"/>
      <c r="U807" s="230"/>
      <c r="Z807" s="230"/>
      <c r="AC807" s="230"/>
      <c r="AD807" s="230"/>
      <c r="AE807" s="230"/>
      <c r="AF807" s="230"/>
      <c r="AK807" s="230"/>
      <c r="AN807" s="230"/>
      <c r="AO807" s="230"/>
      <c r="AP807" s="230"/>
      <c r="AQ807" s="230"/>
    </row>
    <row r="808" spans="4:43">
      <c r="D808" s="230"/>
      <c r="G808" s="230"/>
      <c r="H808" s="230"/>
      <c r="I808" s="230"/>
      <c r="J808" s="230"/>
      <c r="O808" s="230"/>
      <c r="R808" s="230"/>
      <c r="S808" s="230"/>
      <c r="T808" s="230"/>
      <c r="U808" s="230"/>
      <c r="Z808" s="230"/>
      <c r="AC808" s="230"/>
      <c r="AD808" s="230"/>
      <c r="AE808" s="230"/>
      <c r="AF808" s="230"/>
      <c r="AK808" s="230"/>
      <c r="AN808" s="230"/>
      <c r="AO808" s="230"/>
      <c r="AP808" s="230"/>
      <c r="AQ808" s="230"/>
    </row>
    <row r="809" spans="4:43">
      <c r="D809" s="230"/>
      <c r="G809" s="230"/>
      <c r="H809" s="230"/>
      <c r="I809" s="230"/>
      <c r="J809" s="230"/>
      <c r="O809" s="230"/>
      <c r="R809" s="230"/>
      <c r="S809" s="230"/>
      <c r="T809" s="230"/>
      <c r="U809" s="230"/>
      <c r="Z809" s="230"/>
      <c r="AC809" s="230"/>
      <c r="AD809" s="230"/>
      <c r="AE809" s="230"/>
      <c r="AF809" s="230"/>
      <c r="AK809" s="230"/>
      <c r="AN809" s="230"/>
      <c r="AO809" s="230"/>
      <c r="AP809" s="230"/>
      <c r="AQ809" s="230"/>
    </row>
    <row r="810" spans="4:43">
      <c r="D810" s="230"/>
      <c r="G810" s="230"/>
      <c r="H810" s="230"/>
      <c r="I810" s="230"/>
      <c r="J810" s="230"/>
      <c r="O810" s="230"/>
      <c r="R810" s="230"/>
      <c r="S810" s="230"/>
      <c r="T810" s="230"/>
      <c r="U810" s="230"/>
      <c r="Z810" s="230"/>
      <c r="AC810" s="230"/>
      <c r="AD810" s="230"/>
      <c r="AE810" s="230"/>
      <c r="AF810" s="230"/>
      <c r="AK810" s="230"/>
      <c r="AN810" s="230"/>
      <c r="AO810" s="230"/>
      <c r="AP810" s="230"/>
      <c r="AQ810" s="230"/>
    </row>
    <row r="811" spans="4:43">
      <c r="D811" s="230"/>
      <c r="G811" s="230"/>
      <c r="H811" s="230"/>
      <c r="I811" s="230"/>
      <c r="J811" s="230"/>
      <c r="O811" s="230"/>
      <c r="R811" s="230"/>
      <c r="S811" s="230"/>
      <c r="T811" s="230"/>
      <c r="U811" s="230"/>
      <c r="Z811" s="230"/>
      <c r="AC811" s="230"/>
      <c r="AD811" s="230"/>
      <c r="AE811" s="230"/>
      <c r="AF811" s="230"/>
      <c r="AK811" s="230"/>
      <c r="AN811" s="230"/>
      <c r="AO811" s="230"/>
      <c r="AP811" s="230"/>
      <c r="AQ811" s="230"/>
    </row>
    <row r="812" spans="4:43">
      <c r="D812" s="230"/>
      <c r="G812" s="230"/>
      <c r="H812" s="230"/>
      <c r="I812" s="230"/>
      <c r="J812" s="230"/>
      <c r="O812" s="230"/>
      <c r="R812" s="230"/>
      <c r="S812" s="230"/>
      <c r="T812" s="230"/>
      <c r="U812" s="230"/>
      <c r="Z812" s="230"/>
      <c r="AC812" s="230"/>
      <c r="AD812" s="230"/>
      <c r="AE812" s="230"/>
      <c r="AF812" s="230"/>
      <c r="AK812" s="230"/>
      <c r="AN812" s="230"/>
      <c r="AO812" s="230"/>
      <c r="AP812" s="230"/>
      <c r="AQ812" s="230"/>
    </row>
    <row r="813" spans="4:43">
      <c r="D813" s="230"/>
      <c r="G813" s="230"/>
      <c r="H813" s="230"/>
      <c r="I813" s="230"/>
      <c r="J813" s="230"/>
      <c r="O813" s="230"/>
      <c r="R813" s="230"/>
      <c r="S813" s="230"/>
      <c r="T813" s="230"/>
      <c r="U813" s="230"/>
      <c r="Z813" s="230"/>
      <c r="AC813" s="230"/>
      <c r="AD813" s="230"/>
      <c r="AE813" s="230"/>
      <c r="AF813" s="230"/>
      <c r="AK813" s="230"/>
      <c r="AN813" s="230"/>
      <c r="AO813" s="230"/>
      <c r="AP813" s="230"/>
      <c r="AQ813" s="230"/>
    </row>
    <row r="814" spans="4:43">
      <c r="D814" s="230"/>
      <c r="G814" s="230"/>
      <c r="H814" s="230"/>
      <c r="I814" s="230"/>
      <c r="J814" s="230"/>
      <c r="O814" s="230"/>
      <c r="R814" s="230"/>
      <c r="S814" s="230"/>
      <c r="T814" s="230"/>
      <c r="U814" s="230"/>
      <c r="Z814" s="230"/>
      <c r="AC814" s="230"/>
      <c r="AD814" s="230"/>
      <c r="AE814" s="230"/>
      <c r="AF814" s="230"/>
      <c r="AK814" s="230"/>
      <c r="AN814" s="230"/>
      <c r="AO814" s="230"/>
      <c r="AP814" s="230"/>
      <c r="AQ814" s="230"/>
    </row>
    <row r="815" spans="4:43">
      <c r="D815" s="230"/>
      <c r="G815" s="230"/>
      <c r="H815" s="230"/>
      <c r="I815" s="230"/>
      <c r="J815" s="230"/>
      <c r="O815" s="230"/>
      <c r="R815" s="230"/>
      <c r="S815" s="230"/>
      <c r="T815" s="230"/>
      <c r="U815" s="230"/>
      <c r="Z815" s="230"/>
      <c r="AC815" s="230"/>
      <c r="AD815" s="230"/>
      <c r="AE815" s="230"/>
      <c r="AF815" s="230"/>
      <c r="AK815" s="230"/>
      <c r="AN815" s="230"/>
      <c r="AO815" s="230"/>
      <c r="AP815" s="230"/>
      <c r="AQ815" s="230"/>
    </row>
    <row r="816" spans="4:43">
      <c r="D816" s="230"/>
      <c r="G816" s="230"/>
      <c r="H816" s="230"/>
      <c r="I816" s="230"/>
      <c r="J816" s="230"/>
      <c r="O816" s="230"/>
      <c r="R816" s="230"/>
      <c r="S816" s="230"/>
      <c r="T816" s="230"/>
      <c r="U816" s="230"/>
      <c r="Z816" s="230"/>
      <c r="AC816" s="230"/>
      <c r="AD816" s="230"/>
      <c r="AE816" s="230"/>
      <c r="AF816" s="230"/>
      <c r="AK816" s="230"/>
      <c r="AN816" s="230"/>
      <c r="AO816" s="230"/>
      <c r="AP816" s="230"/>
      <c r="AQ816" s="230"/>
    </row>
    <row r="817" spans="4:43">
      <c r="D817" s="230"/>
      <c r="G817" s="230"/>
      <c r="H817" s="230"/>
      <c r="I817" s="230"/>
      <c r="J817" s="230"/>
      <c r="O817" s="230"/>
      <c r="R817" s="230"/>
      <c r="S817" s="230"/>
      <c r="T817" s="230"/>
      <c r="U817" s="230"/>
      <c r="Z817" s="230"/>
      <c r="AC817" s="230"/>
      <c r="AD817" s="230"/>
      <c r="AE817" s="230"/>
      <c r="AF817" s="230"/>
      <c r="AK817" s="230"/>
      <c r="AN817" s="230"/>
      <c r="AO817" s="230"/>
      <c r="AP817" s="230"/>
      <c r="AQ817" s="230"/>
    </row>
    <row r="818" spans="4:43">
      <c r="D818" s="230"/>
      <c r="G818" s="230"/>
      <c r="H818" s="230"/>
      <c r="I818" s="230"/>
      <c r="J818" s="230"/>
      <c r="O818" s="230"/>
      <c r="R818" s="230"/>
      <c r="S818" s="230"/>
      <c r="T818" s="230"/>
      <c r="U818" s="230"/>
      <c r="Z818" s="230"/>
      <c r="AC818" s="230"/>
      <c r="AD818" s="230"/>
      <c r="AE818" s="230"/>
      <c r="AF818" s="230"/>
      <c r="AK818" s="230"/>
      <c r="AN818" s="230"/>
      <c r="AO818" s="230"/>
      <c r="AP818" s="230"/>
      <c r="AQ818" s="230"/>
    </row>
    <row r="819" spans="4:43">
      <c r="D819" s="230"/>
      <c r="G819" s="230"/>
      <c r="H819" s="230"/>
      <c r="I819" s="230"/>
      <c r="J819" s="230"/>
      <c r="O819" s="230"/>
      <c r="R819" s="230"/>
      <c r="S819" s="230"/>
      <c r="T819" s="230"/>
      <c r="U819" s="230"/>
      <c r="Z819" s="230"/>
      <c r="AC819" s="230"/>
      <c r="AD819" s="230"/>
      <c r="AE819" s="230"/>
      <c r="AF819" s="230"/>
      <c r="AK819" s="230"/>
      <c r="AN819" s="230"/>
      <c r="AO819" s="230"/>
      <c r="AP819" s="230"/>
      <c r="AQ819" s="230"/>
    </row>
    <row r="820" spans="4:43">
      <c r="D820" s="230"/>
      <c r="G820" s="230"/>
      <c r="H820" s="230"/>
      <c r="I820" s="230"/>
      <c r="J820" s="230"/>
      <c r="O820" s="230"/>
      <c r="R820" s="230"/>
      <c r="S820" s="230"/>
      <c r="T820" s="230"/>
      <c r="U820" s="230"/>
      <c r="Z820" s="230"/>
      <c r="AC820" s="230"/>
      <c r="AD820" s="230"/>
      <c r="AE820" s="230"/>
      <c r="AF820" s="230"/>
      <c r="AK820" s="230"/>
      <c r="AN820" s="230"/>
      <c r="AO820" s="230"/>
      <c r="AP820" s="230"/>
      <c r="AQ820" s="230"/>
    </row>
    <row r="821" spans="4:43">
      <c r="D821" s="230"/>
      <c r="G821" s="230"/>
      <c r="H821" s="230"/>
      <c r="I821" s="230"/>
      <c r="J821" s="230"/>
      <c r="O821" s="230"/>
      <c r="R821" s="230"/>
      <c r="S821" s="230"/>
      <c r="T821" s="230"/>
      <c r="U821" s="230"/>
      <c r="Z821" s="230"/>
      <c r="AC821" s="230"/>
      <c r="AD821" s="230"/>
      <c r="AE821" s="230"/>
      <c r="AF821" s="230"/>
      <c r="AK821" s="230"/>
      <c r="AN821" s="230"/>
      <c r="AO821" s="230"/>
      <c r="AP821" s="230"/>
      <c r="AQ821" s="230"/>
    </row>
    <row r="822" spans="4:43">
      <c r="D822" s="230"/>
      <c r="G822" s="230"/>
      <c r="H822" s="230"/>
      <c r="I822" s="230"/>
      <c r="J822" s="230"/>
      <c r="O822" s="230"/>
      <c r="R822" s="230"/>
      <c r="S822" s="230"/>
      <c r="T822" s="230"/>
      <c r="U822" s="230"/>
      <c r="Z822" s="230"/>
      <c r="AC822" s="230"/>
      <c r="AD822" s="230"/>
      <c r="AE822" s="230"/>
      <c r="AF822" s="230"/>
      <c r="AK822" s="230"/>
      <c r="AN822" s="230"/>
      <c r="AO822" s="230"/>
      <c r="AP822" s="230"/>
      <c r="AQ822" s="230"/>
    </row>
    <row r="823" spans="4:43">
      <c r="D823" s="230"/>
      <c r="G823" s="230"/>
      <c r="H823" s="230"/>
      <c r="I823" s="230"/>
      <c r="J823" s="230"/>
      <c r="O823" s="230"/>
      <c r="R823" s="230"/>
      <c r="S823" s="230"/>
      <c r="T823" s="230"/>
      <c r="U823" s="230"/>
      <c r="Z823" s="230"/>
      <c r="AC823" s="230"/>
      <c r="AD823" s="230"/>
      <c r="AE823" s="230"/>
      <c r="AF823" s="230"/>
      <c r="AK823" s="230"/>
      <c r="AN823" s="230"/>
      <c r="AO823" s="230"/>
      <c r="AP823" s="230"/>
      <c r="AQ823" s="230"/>
    </row>
    <row r="824" spans="4:43">
      <c r="D824" s="230"/>
      <c r="G824" s="230"/>
      <c r="H824" s="230"/>
      <c r="I824" s="230"/>
      <c r="J824" s="230"/>
      <c r="O824" s="230"/>
      <c r="R824" s="230"/>
      <c r="S824" s="230"/>
      <c r="T824" s="230"/>
      <c r="U824" s="230"/>
      <c r="Z824" s="230"/>
      <c r="AC824" s="230"/>
      <c r="AD824" s="230"/>
      <c r="AE824" s="230"/>
      <c r="AF824" s="230"/>
      <c r="AK824" s="230"/>
      <c r="AN824" s="230"/>
      <c r="AO824" s="230"/>
      <c r="AP824" s="230"/>
      <c r="AQ824" s="230"/>
    </row>
    <row r="825" spans="4:43">
      <c r="D825" s="230"/>
      <c r="G825" s="230"/>
      <c r="H825" s="230"/>
      <c r="I825" s="230"/>
      <c r="J825" s="230"/>
      <c r="O825" s="230"/>
      <c r="R825" s="230"/>
      <c r="S825" s="230"/>
      <c r="T825" s="230"/>
      <c r="U825" s="230"/>
      <c r="Z825" s="230"/>
      <c r="AC825" s="230"/>
      <c r="AD825" s="230"/>
      <c r="AE825" s="230"/>
      <c r="AF825" s="230"/>
      <c r="AK825" s="230"/>
      <c r="AN825" s="230"/>
      <c r="AO825" s="230"/>
      <c r="AP825" s="230"/>
      <c r="AQ825" s="230"/>
    </row>
    <row r="826" spans="4:43">
      <c r="D826" s="230"/>
      <c r="G826" s="230"/>
      <c r="H826" s="230"/>
      <c r="I826" s="230"/>
      <c r="J826" s="230"/>
      <c r="O826" s="230"/>
      <c r="R826" s="230"/>
      <c r="S826" s="230"/>
      <c r="T826" s="230"/>
      <c r="U826" s="230"/>
      <c r="Z826" s="230"/>
      <c r="AC826" s="230"/>
      <c r="AD826" s="230"/>
      <c r="AE826" s="230"/>
      <c r="AF826" s="230"/>
      <c r="AK826" s="230"/>
      <c r="AN826" s="230"/>
      <c r="AO826" s="230"/>
      <c r="AP826" s="230"/>
      <c r="AQ826" s="230"/>
    </row>
    <row r="827" spans="4:43">
      <c r="D827" s="230"/>
      <c r="G827" s="230"/>
      <c r="H827" s="230"/>
      <c r="I827" s="230"/>
      <c r="J827" s="230"/>
      <c r="O827" s="230"/>
      <c r="R827" s="230"/>
      <c r="S827" s="230"/>
      <c r="T827" s="230"/>
      <c r="U827" s="230"/>
      <c r="Z827" s="230"/>
      <c r="AC827" s="230"/>
      <c r="AD827" s="230"/>
      <c r="AE827" s="230"/>
      <c r="AF827" s="230"/>
      <c r="AK827" s="230"/>
      <c r="AN827" s="230"/>
      <c r="AO827" s="230"/>
      <c r="AP827" s="230"/>
      <c r="AQ827" s="230"/>
    </row>
    <row r="828" spans="4:43">
      <c r="D828" s="230"/>
      <c r="G828" s="230"/>
      <c r="H828" s="230"/>
      <c r="I828" s="230"/>
      <c r="J828" s="230"/>
      <c r="O828" s="230"/>
      <c r="R828" s="230"/>
      <c r="S828" s="230"/>
      <c r="T828" s="230"/>
      <c r="U828" s="230"/>
      <c r="Z828" s="230"/>
      <c r="AC828" s="230"/>
      <c r="AD828" s="230"/>
      <c r="AE828" s="230"/>
      <c r="AF828" s="230"/>
      <c r="AK828" s="230"/>
      <c r="AN828" s="230"/>
      <c r="AO828" s="230"/>
      <c r="AP828" s="230"/>
      <c r="AQ828" s="230"/>
    </row>
    <row r="829" spans="4:43">
      <c r="D829" s="230"/>
      <c r="G829" s="230"/>
      <c r="H829" s="230"/>
      <c r="I829" s="230"/>
      <c r="J829" s="230"/>
      <c r="O829" s="230"/>
      <c r="R829" s="230"/>
      <c r="S829" s="230"/>
      <c r="T829" s="230"/>
      <c r="U829" s="230"/>
      <c r="Z829" s="230"/>
      <c r="AC829" s="230"/>
      <c r="AD829" s="230"/>
      <c r="AE829" s="230"/>
      <c r="AF829" s="230"/>
      <c r="AK829" s="230"/>
      <c r="AN829" s="230"/>
      <c r="AO829" s="230"/>
      <c r="AP829" s="230"/>
      <c r="AQ829" s="230"/>
    </row>
    <row r="830" spans="4:43">
      <c r="D830" s="230"/>
      <c r="G830" s="230"/>
      <c r="H830" s="230"/>
      <c r="I830" s="230"/>
      <c r="J830" s="230"/>
      <c r="O830" s="230"/>
      <c r="R830" s="230"/>
      <c r="S830" s="230"/>
      <c r="T830" s="230"/>
      <c r="U830" s="230"/>
      <c r="Z830" s="230"/>
      <c r="AC830" s="230"/>
      <c r="AD830" s="230"/>
      <c r="AE830" s="230"/>
      <c r="AF830" s="230"/>
      <c r="AK830" s="230"/>
      <c r="AN830" s="230"/>
      <c r="AO830" s="230"/>
      <c r="AP830" s="230"/>
      <c r="AQ830" s="230"/>
    </row>
    <row r="831" spans="4:43">
      <c r="D831" s="230"/>
      <c r="G831" s="230"/>
      <c r="H831" s="230"/>
      <c r="I831" s="230"/>
      <c r="J831" s="230"/>
      <c r="O831" s="230"/>
      <c r="R831" s="230"/>
      <c r="S831" s="230"/>
      <c r="T831" s="230"/>
      <c r="U831" s="230"/>
      <c r="Z831" s="230"/>
      <c r="AC831" s="230"/>
      <c r="AD831" s="230"/>
      <c r="AE831" s="230"/>
      <c r="AF831" s="230"/>
      <c r="AK831" s="230"/>
      <c r="AN831" s="230"/>
      <c r="AO831" s="230"/>
      <c r="AP831" s="230"/>
      <c r="AQ831" s="230"/>
    </row>
    <row r="832" spans="4:43">
      <c r="D832" s="230"/>
      <c r="G832" s="230"/>
      <c r="H832" s="230"/>
      <c r="I832" s="230"/>
      <c r="J832" s="230"/>
      <c r="O832" s="230"/>
      <c r="R832" s="230"/>
      <c r="S832" s="230"/>
      <c r="T832" s="230"/>
      <c r="U832" s="230"/>
      <c r="Z832" s="230"/>
      <c r="AC832" s="230"/>
      <c r="AD832" s="230"/>
      <c r="AE832" s="230"/>
      <c r="AF832" s="230"/>
      <c r="AK832" s="230"/>
      <c r="AN832" s="230"/>
      <c r="AO832" s="230"/>
      <c r="AP832" s="230"/>
      <c r="AQ832" s="230"/>
    </row>
    <row r="833" spans="4:43">
      <c r="D833" s="230"/>
      <c r="G833" s="230"/>
      <c r="H833" s="230"/>
      <c r="I833" s="230"/>
      <c r="J833" s="230"/>
      <c r="O833" s="230"/>
      <c r="R833" s="230"/>
      <c r="S833" s="230"/>
      <c r="T833" s="230"/>
      <c r="U833" s="230"/>
      <c r="Z833" s="230"/>
      <c r="AC833" s="230"/>
      <c r="AD833" s="230"/>
      <c r="AE833" s="230"/>
      <c r="AF833" s="230"/>
      <c r="AK833" s="230"/>
      <c r="AN833" s="230"/>
      <c r="AO833" s="230"/>
      <c r="AP833" s="230"/>
      <c r="AQ833" s="230"/>
    </row>
    <row r="834" spans="4:43">
      <c r="D834" s="230"/>
      <c r="G834" s="230"/>
      <c r="H834" s="230"/>
      <c r="I834" s="230"/>
      <c r="J834" s="230"/>
      <c r="O834" s="230"/>
      <c r="R834" s="230"/>
      <c r="S834" s="230"/>
      <c r="T834" s="230"/>
      <c r="U834" s="230"/>
      <c r="Z834" s="230"/>
      <c r="AC834" s="230"/>
      <c r="AD834" s="230"/>
      <c r="AE834" s="230"/>
      <c r="AF834" s="230"/>
      <c r="AK834" s="230"/>
      <c r="AN834" s="230"/>
      <c r="AO834" s="230"/>
      <c r="AP834" s="230"/>
      <c r="AQ834" s="230"/>
    </row>
    <row r="835" spans="4:43">
      <c r="D835" s="230"/>
      <c r="G835" s="230"/>
      <c r="H835" s="230"/>
      <c r="I835" s="230"/>
      <c r="J835" s="230"/>
      <c r="O835" s="230"/>
      <c r="R835" s="230"/>
      <c r="S835" s="230"/>
      <c r="T835" s="230"/>
      <c r="U835" s="230"/>
      <c r="Z835" s="230"/>
      <c r="AC835" s="230"/>
      <c r="AD835" s="230"/>
      <c r="AE835" s="230"/>
      <c r="AF835" s="230"/>
      <c r="AK835" s="230"/>
      <c r="AN835" s="230"/>
      <c r="AO835" s="230"/>
      <c r="AP835" s="230"/>
      <c r="AQ835" s="230"/>
    </row>
    <row r="836" spans="4:43">
      <c r="D836" s="230"/>
      <c r="G836" s="230"/>
      <c r="H836" s="230"/>
      <c r="I836" s="230"/>
      <c r="J836" s="230"/>
      <c r="O836" s="230"/>
      <c r="R836" s="230"/>
      <c r="S836" s="230"/>
      <c r="T836" s="230"/>
      <c r="U836" s="230"/>
      <c r="Z836" s="230"/>
      <c r="AC836" s="230"/>
      <c r="AD836" s="230"/>
      <c r="AE836" s="230"/>
      <c r="AF836" s="230"/>
      <c r="AK836" s="230"/>
      <c r="AN836" s="230"/>
      <c r="AO836" s="230"/>
      <c r="AP836" s="230"/>
      <c r="AQ836" s="230"/>
    </row>
    <row r="837" spans="4:43">
      <c r="D837" s="230"/>
      <c r="G837" s="230"/>
      <c r="H837" s="230"/>
      <c r="I837" s="230"/>
      <c r="J837" s="230"/>
      <c r="O837" s="230"/>
      <c r="R837" s="230"/>
      <c r="S837" s="230"/>
      <c r="T837" s="230"/>
      <c r="U837" s="230"/>
      <c r="Z837" s="230"/>
      <c r="AC837" s="230"/>
      <c r="AD837" s="230"/>
      <c r="AE837" s="230"/>
      <c r="AF837" s="230"/>
      <c r="AK837" s="230"/>
      <c r="AN837" s="230"/>
      <c r="AO837" s="230"/>
      <c r="AP837" s="230"/>
      <c r="AQ837" s="230"/>
    </row>
    <row r="838" spans="4:43">
      <c r="D838" s="230"/>
      <c r="G838" s="230"/>
      <c r="H838" s="230"/>
      <c r="I838" s="230"/>
      <c r="J838" s="230"/>
      <c r="O838" s="230"/>
      <c r="R838" s="230"/>
      <c r="S838" s="230"/>
      <c r="T838" s="230"/>
      <c r="U838" s="230"/>
      <c r="Z838" s="230"/>
      <c r="AC838" s="230"/>
      <c r="AD838" s="230"/>
      <c r="AE838" s="230"/>
      <c r="AF838" s="230"/>
      <c r="AK838" s="230"/>
      <c r="AN838" s="230"/>
      <c r="AO838" s="230"/>
      <c r="AP838" s="230"/>
      <c r="AQ838" s="230"/>
    </row>
    <row r="839" spans="4:43">
      <c r="D839" s="230"/>
      <c r="G839" s="230"/>
      <c r="H839" s="230"/>
      <c r="I839" s="230"/>
      <c r="J839" s="230"/>
      <c r="O839" s="230"/>
      <c r="R839" s="230"/>
      <c r="S839" s="230"/>
      <c r="T839" s="230"/>
      <c r="U839" s="230"/>
      <c r="Z839" s="230"/>
      <c r="AC839" s="230"/>
      <c r="AD839" s="230"/>
      <c r="AE839" s="230"/>
      <c r="AF839" s="230"/>
      <c r="AK839" s="230"/>
      <c r="AN839" s="230"/>
      <c r="AO839" s="230"/>
      <c r="AP839" s="230"/>
      <c r="AQ839" s="230"/>
    </row>
    <row r="840" spans="4:43">
      <c r="D840" s="230"/>
      <c r="G840" s="230"/>
      <c r="H840" s="230"/>
      <c r="I840" s="230"/>
      <c r="J840" s="230"/>
      <c r="O840" s="230"/>
      <c r="R840" s="230"/>
      <c r="S840" s="230"/>
      <c r="T840" s="230"/>
      <c r="U840" s="230"/>
      <c r="Z840" s="230"/>
      <c r="AC840" s="230"/>
      <c r="AD840" s="230"/>
      <c r="AE840" s="230"/>
      <c r="AF840" s="230"/>
      <c r="AK840" s="230"/>
      <c r="AN840" s="230"/>
      <c r="AO840" s="230"/>
      <c r="AP840" s="230"/>
      <c r="AQ840" s="230"/>
    </row>
    <row r="841" spans="4:43">
      <c r="D841" s="230"/>
      <c r="G841" s="230"/>
      <c r="H841" s="230"/>
      <c r="I841" s="230"/>
      <c r="J841" s="230"/>
      <c r="O841" s="230"/>
      <c r="R841" s="230"/>
      <c r="S841" s="230"/>
      <c r="T841" s="230"/>
      <c r="U841" s="230"/>
      <c r="Z841" s="230"/>
      <c r="AC841" s="230"/>
      <c r="AD841" s="230"/>
      <c r="AE841" s="230"/>
      <c r="AF841" s="230"/>
      <c r="AK841" s="230"/>
      <c r="AN841" s="230"/>
      <c r="AO841" s="230"/>
      <c r="AP841" s="230"/>
      <c r="AQ841" s="230"/>
    </row>
    <row r="842" spans="4:43">
      <c r="D842" s="230"/>
      <c r="G842" s="230"/>
      <c r="H842" s="230"/>
      <c r="I842" s="230"/>
      <c r="J842" s="230"/>
      <c r="O842" s="230"/>
      <c r="R842" s="230"/>
      <c r="S842" s="230"/>
      <c r="T842" s="230"/>
      <c r="U842" s="230"/>
      <c r="Z842" s="230"/>
      <c r="AC842" s="230"/>
      <c r="AD842" s="230"/>
      <c r="AE842" s="230"/>
      <c r="AF842" s="230"/>
      <c r="AK842" s="230"/>
      <c r="AN842" s="230"/>
      <c r="AO842" s="230"/>
      <c r="AP842" s="230"/>
      <c r="AQ842" s="230"/>
    </row>
    <row r="843" spans="4:43">
      <c r="D843" s="230"/>
      <c r="G843" s="230"/>
      <c r="H843" s="230"/>
      <c r="I843" s="230"/>
      <c r="J843" s="230"/>
      <c r="O843" s="230"/>
      <c r="R843" s="230"/>
      <c r="S843" s="230"/>
      <c r="T843" s="230"/>
      <c r="U843" s="230"/>
      <c r="Z843" s="230"/>
      <c r="AC843" s="230"/>
      <c r="AD843" s="230"/>
      <c r="AE843" s="230"/>
      <c r="AF843" s="230"/>
      <c r="AK843" s="230"/>
      <c r="AN843" s="230"/>
      <c r="AO843" s="230"/>
      <c r="AP843" s="230"/>
      <c r="AQ843" s="230"/>
    </row>
    <row r="844" spans="4:43">
      <c r="D844" s="230"/>
      <c r="G844" s="230"/>
      <c r="H844" s="230"/>
      <c r="I844" s="230"/>
      <c r="J844" s="230"/>
      <c r="O844" s="230"/>
      <c r="R844" s="230"/>
      <c r="S844" s="230"/>
      <c r="T844" s="230"/>
      <c r="U844" s="230"/>
      <c r="Z844" s="230"/>
      <c r="AC844" s="230"/>
      <c r="AD844" s="230"/>
      <c r="AE844" s="230"/>
      <c r="AF844" s="230"/>
      <c r="AK844" s="230"/>
      <c r="AN844" s="230"/>
      <c r="AO844" s="230"/>
      <c r="AP844" s="230"/>
      <c r="AQ844" s="230"/>
    </row>
    <row r="845" spans="4:43">
      <c r="D845" s="230"/>
      <c r="G845" s="230"/>
      <c r="H845" s="230"/>
      <c r="I845" s="230"/>
      <c r="J845" s="230"/>
      <c r="O845" s="230"/>
      <c r="R845" s="230"/>
      <c r="S845" s="230"/>
      <c r="T845" s="230"/>
      <c r="U845" s="230"/>
      <c r="Z845" s="230"/>
      <c r="AC845" s="230"/>
      <c r="AD845" s="230"/>
      <c r="AE845" s="230"/>
      <c r="AF845" s="230"/>
      <c r="AK845" s="230"/>
      <c r="AN845" s="230"/>
      <c r="AO845" s="230"/>
      <c r="AP845" s="230"/>
      <c r="AQ845" s="230"/>
    </row>
    <row r="846" spans="4:43">
      <c r="D846" s="230"/>
      <c r="G846" s="230"/>
      <c r="H846" s="230"/>
      <c r="I846" s="230"/>
      <c r="J846" s="230"/>
      <c r="O846" s="230"/>
      <c r="R846" s="230"/>
      <c r="S846" s="230"/>
      <c r="T846" s="230"/>
      <c r="U846" s="230"/>
      <c r="Z846" s="230"/>
      <c r="AC846" s="230"/>
      <c r="AD846" s="230"/>
      <c r="AE846" s="230"/>
      <c r="AF846" s="230"/>
      <c r="AK846" s="230"/>
      <c r="AN846" s="230"/>
      <c r="AO846" s="230"/>
      <c r="AP846" s="230"/>
      <c r="AQ846" s="230"/>
    </row>
    <row r="847" spans="4:43">
      <c r="D847" s="230"/>
      <c r="G847" s="230"/>
      <c r="H847" s="230"/>
      <c r="I847" s="230"/>
      <c r="J847" s="230"/>
      <c r="O847" s="230"/>
      <c r="R847" s="230"/>
      <c r="S847" s="230"/>
      <c r="T847" s="230"/>
      <c r="U847" s="230"/>
      <c r="Z847" s="230"/>
      <c r="AC847" s="230"/>
      <c r="AD847" s="230"/>
      <c r="AE847" s="230"/>
      <c r="AF847" s="230"/>
      <c r="AK847" s="230"/>
      <c r="AN847" s="230"/>
      <c r="AO847" s="230"/>
      <c r="AP847" s="230"/>
      <c r="AQ847" s="230"/>
    </row>
    <row r="848" spans="4:43">
      <c r="D848" s="230"/>
      <c r="G848" s="230"/>
      <c r="H848" s="230"/>
      <c r="I848" s="230"/>
      <c r="J848" s="230"/>
      <c r="O848" s="230"/>
      <c r="R848" s="230"/>
      <c r="S848" s="230"/>
      <c r="T848" s="230"/>
      <c r="U848" s="230"/>
      <c r="Z848" s="230"/>
      <c r="AC848" s="230"/>
      <c r="AD848" s="230"/>
      <c r="AE848" s="230"/>
      <c r="AF848" s="230"/>
      <c r="AK848" s="230"/>
      <c r="AN848" s="230"/>
      <c r="AO848" s="230"/>
      <c r="AP848" s="230"/>
      <c r="AQ848" s="230"/>
    </row>
    <row r="849" spans="4:43">
      <c r="D849" s="230"/>
      <c r="G849" s="230"/>
      <c r="H849" s="230"/>
      <c r="I849" s="230"/>
      <c r="J849" s="230"/>
      <c r="O849" s="230"/>
      <c r="R849" s="230"/>
      <c r="S849" s="230"/>
      <c r="T849" s="230"/>
      <c r="U849" s="230"/>
      <c r="Z849" s="230"/>
      <c r="AC849" s="230"/>
      <c r="AD849" s="230"/>
      <c r="AE849" s="230"/>
      <c r="AF849" s="230"/>
      <c r="AK849" s="230"/>
      <c r="AN849" s="230"/>
      <c r="AO849" s="230"/>
      <c r="AP849" s="230"/>
      <c r="AQ849" s="230"/>
    </row>
    <row r="850" spans="4:43">
      <c r="D850" s="230"/>
      <c r="G850" s="230"/>
      <c r="H850" s="230"/>
      <c r="I850" s="230"/>
      <c r="J850" s="230"/>
      <c r="O850" s="230"/>
      <c r="R850" s="230"/>
      <c r="S850" s="230"/>
      <c r="T850" s="230"/>
      <c r="U850" s="230"/>
      <c r="Z850" s="230"/>
      <c r="AC850" s="230"/>
      <c r="AD850" s="230"/>
      <c r="AE850" s="230"/>
      <c r="AF850" s="230"/>
      <c r="AK850" s="230"/>
      <c r="AN850" s="230"/>
      <c r="AO850" s="230"/>
      <c r="AP850" s="230"/>
      <c r="AQ850" s="230"/>
    </row>
    <row r="851" spans="4:43">
      <c r="D851" s="230"/>
      <c r="G851" s="230"/>
      <c r="H851" s="230"/>
      <c r="I851" s="230"/>
      <c r="J851" s="230"/>
      <c r="O851" s="230"/>
      <c r="R851" s="230"/>
      <c r="S851" s="230"/>
      <c r="T851" s="230"/>
      <c r="U851" s="230"/>
      <c r="Z851" s="230"/>
      <c r="AC851" s="230"/>
      <c r="AD851" s="230"/>
      <c r="AE851" s="230"/>
      <c r="AF851" s="230"/>
      <c r="AK851" s="230"/>
      <c r="AN851" s="230"/>
      <c r="AO851" s="230"/>
      <c r="AP851" s="230"/>
      <c r="AQ851" s="230"/>
    </row>
    <row r="852" spans="4:43">
      <c r="D852" s="230"/>
      <c r="G852" s="230"/>
      <c r="H852" s="230"/>
      <c r="I852" s="230"/>
      <c r="J852" s="230"/>
      <c r="O852" s="230"/>
      <c r="R852" s="230"/>
      <c r="S852" s="230"/>
      <c r="T852" s="230"/>
      <c r="U852" s="230"/>
      <c r="Z852" s="230"/>
      <c r="AC852" s="230"/>
      <c r="AD852" s="230"/>
      <c r="AE852" s="230"/>
      <c r="AF852" s="230"/>
      <c r="AK852" s="230"/>
      <c r="AN852" s="230"/>
      <c r="AO852" s="230"/>
      <c r="AP852" s="230"/>
      <c r="AQ852" s="230"/>
    </row>
    <row r="853" spans="4:43">
      <c r="D853" s="230"/>
      <c r="G853" s="230"/>
      <c r="H853" s="230"/>
      <c r="I853" s="230"/>
      <c r="J853" s="230"/>
      <c r="O853" s="230"/>
      <c r="R853" s="230"/>
      <c r="S853" s="230"/>
      <c r="T853" s="230"/>
      <c r="U853" s="230"/>
      <c r="Z853" s="230"/>
      <c r="AC853" s="230"/>
      <c r="AD853" s="230"/>
      <c r="AE853" s="230"/>
      <c r="AF853" s="230"/>
      <c r="AK853" s="230"/>
      <c r="AN853" s="230"/>
      <c r="AO853" s="230"/>
      <c r="AP853" s="230"/>
      <c r="AQ853" s="230"/>
    </row>
    <row r="854" spans="4:43">
      <c r="D854" s="230"/>
      <c r="G854" s="230"/>
      <c r="H854" s="230"/>
      <c r="I854" s="230"/>
      <c r="J854" s="230"/>
      <c r="O854" s="230"/>
      <c r="R854" s="230"/>
      <c r="S854" s="230"/>
      <c r="T854" s="230"/>
      <c r="U854" s="230"/>
      <c r="Z854" s="230"/>
      <c r="AC854" s="230"/>
      <c r="AD854" s="230"/>
      <c r="AE854" s="230"/>
      <c r="AF854" s="230"/>
      <c r="AK854" s="230"/>
      <c r="AN854" s="230"/>
      <c r="AO854" s="230"/>
      <c r="AP854" s="230"/>
      <c r="AQ854" s="230"/>
    </row>
    <row r="855" spans="4:43">
      <c r="D855" s="230"/>
      <c r="G855" s="230"/>
      <c r="H855" s="230"/>
      <c r="I855" s="230"/>
      <c r="J855" s="230"/>
      <c r="O855" s="230"/>
      <c r="R855" s="230"/>
      <c r="S855" s="230"/>
      <c r="T855" s="230"/>
      <c r="U855" s="230"/>
      <c r="Z855" s="230"/>
      <c r="AC855" s="230"/>
      <c r="AD855" s="230"/>
      <c r="AE855" s="230"/>
      <c r="AF855" s="230"/>
      <c r="AK855" s="230"/>
      <c r="AN855" s="230"/>
      <c r="AO855" s="230"/>
      <c r="AP855" s="230"/>
      <c r="AQ855" s="230"/>
    </row>
    <row r="856" spans="4:43">
      <c r="D856" s="230"/>
      <c r="G856" s="230"/>
      <c r="H856" s="230"/>
      <c r="I856" s="230"/>
      <c r="J856" s="230"/>
      <c r="O856" s="230"/>
      <c r="R856" s="230"/>
      <c r="S856" s="230"/>
      <c r="T856" s="230"/>
      <c r="U856" s="230"/>
      <c r="Z856" s="230"/>
      <c r="AC856" s="230"/>
      <c r="AD856" s="230"/>
      <c r="AE856" s="230"/>
      <c r="AF856" s="230"/>
      <c r="AK856" s="230"/>
      <c r="AN856" s="230"/>
      <c r="AO856" s="230"/>
      <c r="AP856" s="230"/>
      <c r="AQ856" s="230"/>
    </row>
    <row r="857" spans="4:43">
      <c r="D857" s="230"/>
      <c r="G857" s="230"/>
      <c r="H857" s="230"/>
      <c r="I857" s="230"/>
      <c r="J857" s="230"/>
      <c r="O857" s="230"/>
      <c r="R857" s="230"/>
      <c r="S857" s="230"/>
      <c r="T857" s="230"/>
      <c r="U857" s="230"/>
      <c r="Z857" s="230"/>
      <c r="AC857" s="230"/>
      <c r="AD857" s="230"/>
      <c r="AE857" s="230"/>
      <c r="AF857" s="230"/>
      <c r="AK857" s="230"/>
      <c r="AN857" s="230"/>
      <c r="AO857" s="230"/>
      <c r="AP857" s="230"/>
      <c r="AQ857" s="230"/>
    </row>
    <row r="858" spans="4:43">
      <c r="D858" s="230"/>
      <c r="G858" s="230"/>
      <c r="H858" s="230"/>
      <c r="I858" s="230"/>
      <c r="J858" s="230"/>
      <c r="O858" s="230"/>
      <c r="R858" s="230"/>
      <c r="S858" s="230"/>
      <c r="T858" s="230"/>
      <c r="U858" s="230"/>
      <c r="Z858" s="230"/>
      <c r="AC858" s="230"/>
      <c r="AD858" s="230"/>
      <c r="AE858" s="230"/>
      <c r="AF858" s="230"/>
      <c r="AK858" s="230"/>
      <c r="AN858" s="230"/>
      <c r="AO858" s="230"/>
      <c r="AP858" s="230"/>
      <c r="AQ858" s="230"/>
    </row>
    <row r="859" spans="4:43">
      <c r="D859" s="230"/>
      <c r="G859" s="230"/>
      <c r="H859" s="230"/>
      <c r="I859" s="230"/>
      <c r="J859" s="230"/>
      <c r="O859" s="230"/>
      <c r="R859" s="230"/>
      <c r="S859" s="230"/>
      <c r="T859" s="230"/>
      <c r="U859" s="230"/>
      <c r="Z859" s="230"/>
      <c r="AC859" s="230"/>
      <c r="AD859" s="230"/>
      <c r="AE859" s="230"/>
      <c r="AF859" s="230"/>
      <c r="AK859" s="230"/>
      <c r="AN859" s="230"/>
      <c r="AO859" s="230"/>
      <c r="AP859" s="230"/>
      <c r="AQ859" s="230"/>
    </row>
    <row r="860" spans="4:43">
      <c r="D860" s="230"/>
      <c r="G860" s="230"/>
      <c r="H860" s="230"/>
      <c r="I860" s="230"/>
      <c r="J860" s="230"/>
      <c r="O860" s="230"/>
      <c r="R860" s="230"/>
      <c r="S860" s="230"/>
      <c r="T860" s="230"/>
      <c r="U860" s="230"/>
      <c r="Z860" s="230"/>
      <c r="AC860" s="230"/>
      <c r="AD860" s="230"/>
      <c r="AE860" s="230"/>
      <c r="AF860" s="230"/>
      <c r="AK860" s="230"/>
      <c r="AN860" s="230"/>
      <c r="AO860" s="230"/>
      <c r="AP860" s="230"/>
      <c r="AQ860" s="230"/>
    </row>
    <row r="861" spans="4:43">
      <c r="D861" s="230"/>
      <c r="G861" s="230"/>
      <c r="H861" s="230"/>
      <c r="I861" s="230"/>
      <c r="J861" s="230"/>
      <c r="O861" s="230"/>
      <c r="R861" s="230"/>
      <c r="S861" s="230"/>
      <c r="T861" s="230"/>
      <c r="U861" s="230"/>
      <c r="Z861" s="230"/>
      <c r="AC861" s="230"/>
      <c r="AD861" s="230"/>
      <c r="AE861" s="230"/>
      <c r="AF861" s="230"/>
      <c r="AK861" s="230"/>
      <c r="AN861" s="230"/>
      <c r="AO861" s="230"/>
      <c r="AP861" s="230"/>
      <c r="AQ861" s="230"/>
    </row>
    <row r="862" spans="4:43">
      <c r="D862" s="230"/>
      <c r="G862" s="230"/>
      <c r="H862" s="230"/>
      <c r="I862" s="230"/>
      <c r="J862" s="230"/>
      <c r="O862" s="230"/>
      <c r="R862" s="230"/>
      <c r="S862" s="230"/>
      <c r="T862" s="230"/>
      <c r="U862" s="230"/>
      <c r="Z862" s="230"/>
      <c r="AC862" s="230"/>
      <c r="AD862" s="230"/>
      <c r="AE862" s="230"/>
      <c r="AF862" s="230"/>
      <c r="AK862" s="230"/>
      <c r="AN862" s="230"/>
      <c r="AO862" s="230"/>
      <c r="AP862" s="230"/>
      <c r="AQ862" s="230"/>
    </row>
    <row r="863" spans="4:43">
      <c r="D863" s="230"/>
      <c r="G863" s="230"/>
      <c r="H863" s="230"/>
      <c r="I863" s="230"/>
      <c r="J863" s="230"/>
      <c r="O863" s="230"/>
      <c r="R863" s="230"/>
      <c r="S863" s="230"/>
      <c r="T863" s="230"/>
      <c r="U863" s="230"/>
      <c r="Z863" s="230"/>
      <c r="AC863" s="230"/>
      <c r="AD863" s="230"/>
      <c r="AE863" s="230"/>
      <c r="AF863" s="230"/>
      <c r="AK863" s="230"/>
      <c r="AN863" s="230"/>
      <c r="AO863" s="230"/>
      <c r="AP863" s="230"/>
      <c r="AQ863" s="230"/>
    </row>
    <row r="864" spans="4:43">
      <c r="D864" s="230"/>
      <c r="G864" s="230"/>
      <c r="H864" s="230"/>
      <c r="I864" s="230"/>
      <c r="J864" s="230"/>
      <c r="O864" s="230"/>
      <c r="R864" s="230"/>
      <c r="S864" s="230"/>
      <c r="T864" s="230"/>
      <c r="U864" s="230"/>
      <c r="Z864" s="230"/>
      <c r="AC864" s="230"/>
      <c r="AD864" s="230"/>
      <c r="AE864" s="230"/>
      <c r="AF864" s="230"/>
      <c r="AK864" s="230"/>
      <c r="AN864" s="230"/>
      <c r="AO864" s="230"/>
      <c r="AP864" s="230"/>
      <c r="AQ864" s="230"/>
    </row>
    <row r="865" spans="4:43">
      <c r="D865" s="230"/>
      <c r="G865" s="230"/>
      <c r="H865" s="230"/>
      <c r="I865" s="230"/>
      <c r="J865" s="230"/>
      <c r="O865" s="230"/>
      <c r="R865" s="230"/>
      <c r="S865" s="230"/>
      <c r="T865" s="230"/>
      <c r="U865" s="230"/>
      <c r="Z865" s="230"/>
      <c r="AC865" s="230"/>
      <c r="AD865" s="230"/>
      <c r="AE865" s="230"/>
      <c r="AF865" s="230"/>
      <c r="AK865" s="230"/>
      <c r="AN865" s="230"/>
      <c r="AO865" s="230"/>
      <c r="AP865" s="230"/>
      <c r="AQ865" s="230"/>
    </row>
    <row r="866" spans="4:43">
      <c r="D866" s="230"/>
      <c r="G866" s="230"/>
      <c r="H866" s="230"/>
      <c r="I866" s="230"/>
      <c r="J866" s="230"/>
      <c r="O866" s="230"/>
      <c r="R866" s="230"/>
      <c r="S866" s="230"/>
      <c r="T866" s="230"/>
      <c r="U866" s="230"/>
      <c r="Z866" s="230"/>
      <c r="AC866" s="230"/>
      <c r="AD866" s="230"/>
      <c r="AE866" s="230"/>
      <c r="AF866" s="230"/>
      <c r="AK866" s="230"/>
      <c r="AN866" s="230"/>
      <c r="AO866" s="230"/>
      <c r="AP866" s="230"/>
      <c r="AQ866" s="230"/>
    </row>
    <row r="867" spans="4:43">
      <c r="D867" s="230"/>
      <c r="G867" s="230"/>
      <c r="H867" s="230"/>
      <c r="I867" s="230"/>
      <c r="J867" s="230"/>
      <c r="O867" s="230"/>
      <c r="R867" s="230"/>
      <c r="S867" s="230"/>
      <c r="T867" s="230"/>
      <c r="U867" s="230"/>
      <c r="Z867" s="230"/>
      <c r="AC867" s="230"/>
      <c r="AD867" s="230"/>
      <c r="AE867" s="230"/>
      <c r="AF867" s="230"/>
      <c r="AK867" s="230"/>
      <c r="AN867" s="230"/>
      <c r="AO867" s="230"/>
      <c r="AP867" s="230"/>
      <c r="AQ867" s="230"/>
    </row>
    <row r="868" spans="4:43">
      <c r="D868" s="230"/>
      <c r="G868" s="230"/>
      <c r="H868" s="230"/>
      <c r="I868" s="230"/>
      <c r="J868" s="230"/>
      <c r="O868" s="230"/>
      <c r="R868" s="230"/>
      <c r="S868" s="230"/>
      <c r="T868" s="230"/>
      <c r="U868" s="230"/>
      <c r="Z868" s="230"/>
      <c r="AC868" s="230"/>
      <c r="AD868" s="230"/>
      <c r="AE868" s="230"/>
      <c r="AF868" s="230"/>
      <c r="AK868" s="230"/>
      <c r="AN868" s="230"/>
      <c r="AO868" s="230"/>
      <c r="AP868" s="230"/>
      <c r="AQ868" s="230"/>
    </row>
    <row r="869" spans="4:43">
      <c r="D869" s="230"/>
      <c r="G869" s="230"/>
      <c r="H869" s="230"/>
      <c r="I869" s="230"/>
      <c r="J869" s="230"/>
      <c r="O869" s="230"/>
      <c r="R869" s="230"/>
      <c r="S869" s="230"/>
      <c r="T869" s="230"/>
      <c r="U869" s="230"/>
      <c r="Z869" s="230"/>
      <c r="AC869" s="230"/>
      <c r="AD869" s="230"/>
      <c r="AE869" s="230"/>
      <c r="AF869" s="230"/>
      <c r="AK869" s="230"/>
      <c r="AN869" s="230"/>
      <c r="AO869" s="230"/>
      <c r="AP869" s="230"/>
      <c r="AQ869" s="230"/>
    </row>
    <row r="870" spans="4:43">
      <c r="D870" s="230"/>
      <c r="G870" s="230"/>
      <c r="H870" s="230"/>
      <c r="I870" s="230"/>
      <c r="J870" s="230"/>
      <c r="O870" s="230"/>
      <c r="R870" s="230"/>
      <c r="S870" s="230"/>
      <c r="T870" s="230"/>
      <c r="U870" s="230"/>
      <c r="Z870" s="230"/>
      <c r="AC870" s="230"/>
      <c r="AD870" s="230"/>
      <c r="AE870" s="230"/>
      <c r="AF870" s="230"/>
      <c r="AK870" s="230"/>
      <c r="AN870" s="230"/>
      <c r="AO870" s="230"/>
      <c r="AP870" s="230"/>
      <c r="AQ870" s="230"/>
    </row>
    <row r="871" spans="4:43">
      <c r="D871" s="230"/>
      <c r="G871" s="230"/>
      <c r="H871" s="230"/>
      <c r="I871" s="230"/>
      <c r="J871" s="230"/>
      <c r="O871" s="230"/>
      <c r="R871" s="230"/>
      <c r="S871" s="230"/>
      <c r="T871" s="230"/>
      <c r="U871" s="230"/>
      <c r="Z871" s="230"/>
      <c r="AC871" s="230"/>
      <c r="AD871" s="230"/>
      <c r="AE871" s="230"/>
      <c r="AF871" s="230"/>
      <c r="AK871" s="230"/>
      <c r="AN871" s="230"/>
      <c r="AO871" s="230"/>
      <c r="AP871" s="230"/>
      <c r="AQ871" s="230"/>
    </row>
    <row r="872" spans="4:43">
      <c r="D872" s="230"/>
      <c r="G872" s="230"/>
      <c r="H872" s="230"/>
      <c r="I872" s="230"/>
      <c r="J872" s="230"/>
      <c r="O872" s="230"/>
      <c r="R872" s="230"/>
      <c r="S872" s="230"/>
      <c r="T872" s="230"/>
      <c r="U872" s="230"/>
      <c r="Z872" s="230"/>
      <c r="AC872" s="230"/>
      <c r="AD872" s="230"/>
      <c r="AE872" s="230"/>
      <c r="AF872" s="230"/>
      <c r="AK872" s="230"/>
      <c r="AN872" s="230"/>
      <c r="AO872" s="230"/>
      <c r="AP872" s="230"/>
      <c r="AQ872" s="230"/>
    </row>
    <row r="873" spans="4:43">
      <c r="D873" s="230"/>
      <c r="G873" s="230"/>
      <c r="H873" s="230"/>
      <c r="I873" s="230"/>
      <c r="J873" s="230"/>
      <c r="O873" s="230"/>
      <c r="R873" s="230"/>
      <c r="S873" s="230"/>
      <c r="T873" s="230"/>
      <c r="U873" s="230"/>
      <c r="Z873" s="230"/>
      <c r="AC873" s="230"/>
      <c r="AD873" s="230"/>
      <c r="AE873" s="230"/>
      <c r="AF873" s="230"/>
      <c r="AK873" s="230"/>
      <c r="AN873" s="230"/>
      <c r="AO873" s="230"/>
      <c r="AP873" s="230"/>
      <c r="AQ873" s="230"/>
    </row>
    <row r="874" spans="4:43">
      <c r="D874" s="230"/>
      <c r="G874" s="230"/>
      <c r="H874" s="230"/>
      <c r="I874" s="230"/>
      <c r="J874" s="230"/>
      <c r="O874" s="230"/>
      <c r="R874" s="230"/>
      <c r="S874" s="230"/>
      <c r="T874" s="230"/>
      <c r="U874" s="230"/>
      <c r="Z874" s="230"/>
      <c r="AC874" s="230"/>
      <c r="AD874" s="230"/>
      <c r="AE874" s="230"/>
      <c r="AF874" s="230"/>
      <c r="AK874" s="230"/>
      <c r="AN874" s="230"/>
      <c r="AO874" s="230"/>
      <c r="AP874" s="230"/>
      <c r="AQ874" s="230"/>
    </row>
    <row r="875" spans="4:43">
      <c r="D875" s="230"/>
      <c r="G875" s="230"/>
      <c r="H875" s="230"/>
      <c r="I875" s="230"/>
      <c r="J875" s="230"/>
      <c r="O875" s="230"/>
      <c r="R875" s="230"/>
      <c r="S875" s="230"/>
      <c r="T875" s="230"/>
      <c r="U875" s="230"/>
      <c r="Z875" s="230"/>
      <c r="AC875" s="230"/>
      <c r="AD875" s="230"/>
      <c r="AE875" s="230"/>
      <c r="AF875" s="230"/>
      <c r="AK875" s="230"/>
      <c r="AN875" s="230"/>
      <c r="AO875" s="230"/>
      <c r="AP875" s="230"/>
      <c r="AQ875" s="230"/>
    </row>
    <row r="876" spans="4:43">
      <c r="D876" s="230"/>
      <c r="G876" s="230"/>
      <c r="H876" s="230"/>
      <c r="I876" s="230"/>
      <c r="J876" s="230"/>
      <c r="O876" s="230"/>
      <c r="R876" s="230"/>
      <c r="S876" s="230"/>
      <c r="T876" s="230"/>
      <c r="U876" s="230"/>
      <c r="Z876" s="230"/>
      <c r="AC876" s="230"/>
      <c r="AD876" s="230"/>
      <c r="AE876" s="230"/>
      <c r="AF876" s="230"/>
      <c r="AK876" s="230"/>
      <c r="AN876" s="230"/>
      <c r="AO876" s="230"/>
      <c r="AP876" s="230"/>
      <c r="AQ876" s="230"/>
    </row>
    <row r="877" spans="4:43">
      <c r="D877" s="230"/>
      <c r="G877" s="230"/>
      <c r="H877" s="230"/>
      <c r="I877" s="230"/>
      <c r="J877" s="230"/>
      <c r="O877" s="230"/>
      <c r="R877" s="230"/>
      <c r="S877" s="230"/>
      <c r="T877" s="230"/>
      <c r="U877" s="230"/>
      <c r="Z877" s="230"/>
      <c r="AC877" s="230"/>
      <c r="AD877" s="230"/>
      <c r="AE877" s="230"/>
      <c r="AF877" s="230"/>
      <c r="AK877" s="230"/>
      <c r="AN877" s="230"/>
      <c r="AO877" s="230"/>
      <c r="AP877" s="230"/>
      <c r="AQ877" s="230"/>
    </row>
    <row r="878" spans="4:43">
      <c r="D878" s="230"/>
      <c r="G878" s="230"/>
      <c r="H878" s="230"/>
      <c r="I878" s="230"/>
      <c r="J878" s="230"/>
      <c r="O878" s="230"/>
      <c r="R878" s="230"/>
      <c r="S878" s="230"/>
      <c r="T878" s="230"/>
      <c r="U878" s="230"/>
      <c r="Z878" s="230"/>
      <c r="AC878" s="230"/>
      <c r="AD878" s="230"/>
      <c r="AE878" s="230"/>
      <c r="AF878" s="230"/>
      <c r="AK878" s="230"/>
      <c r="AN878" s="230"/>
      <c r="AO878" s="230"/>
      <c r="AP878" s="230"/>
      <c r="AQ878" s="230"/>
    </row>
    <row r="879" spans="4:43">
      <c r="D879" s="230"/>
      <c r="G879" s="230"/>
      <c r="H879" s="230"/>
      <c r="I879" s="230"/>
      <c r="J879" s="230"/>
      <c r="O879" s="230"/>
      <c r="R879" s="230"/>
      <c r="S879" s="230"/>
      <c r="T879" s="230"/>
      <c r="U879" s="230"/>
      <c r="Z879" s="230"/>
      <c r="AC879" s="230"/>
      <c r="AD879" s="230"/>
      <c r="AE879" s="230"/>
      <c r="AF879" s="230"/>
      <c r="AK879" s="230"/>
      <c r="AN879" s="230"/>
      <c r="AO879" s="230"/>
      <c r="AP879" s="230"/>
      <c r="AQ879" s="230"/>
    </row>
    <row r="880" spans="4:43">
      <c r="D880" s="230"/>
      <c r="G880" s="230"/>
      <c r="H880" s="230"/>
      <c r="I880" s="230"/>
      <c r="J880" s="230"/>
      <c r="O880" s="230"/>
      <c r="R880" s="230"/>
      <c r="S880" s="230"/>
      <c r="T880" s="230"/>
      <c r="U880" s="230"/>
      <c r="Z880" s="230"/>
      <c r="AC880" s="230"/>
      <c r="AD880" s="230"/>
      <c r="AE880" s="230"/>
      <c r="AF880" s="230"/>
      <c r="AK880" s="230"/>
      <c r="AN880" s="230"/>
      <c r="AO880" s="230"/>
      <c r="AP880" s="230"/>
      <c r="AQ880" s="230"/>
    </row>
    <row r="881" spans="4:43">
      <c r="D881" s="230"/>
      <c r="G881" s="230"/>
      <c r="H881" s="230"/>
      <c r="I881" s="230"/>
      <c r="J881" s="230"/>
      <c r="O881" s="230"/>
      <c r="R881" s="230"/>
      <c r="S881" s="230"/>
      <c r="T881" s="230"/>
      <c r="U881" s="230"/>
      <c r="Z881" s="230"/>
      <c r="AC881" s="230"/>
      <c r="AD881" s="230"/>
      <c r="AE881" s="230"/>
      <c r="AF881" s="230"/>
      <c r="AK881" s="230"/>
      <c r="AN881" s="230"/>
      <c r="AO881" s="230"/>
      <c r="AP881" s="230"/>
      <c r="AQ881" s="230"/>
    </row>
    <row r="882" spans="4:43">
      <c r="D882" s="230"/>
      <c r="G882" s="230"/>
      <c r="H882" s="230"/>
      <c r="I882" s="230"/>
      <c r="J882" s="230"/>
      <c r="O882" s="230"/>
      <c r="R882" s="230"/>
      <c r="S882" s="230"/>
      <c r="T882" s="230"/>
      <c r="U882" s="230"/>
      <c r="Z882" s="230"/>
      <c r="AC882" s="230"/>
      <c r="AD882" s="230"/>
      <c r="AE882" s="230"/>
      <c r="AF882" s="230"/>
      <c r="AK882" s="230"/>
      <c r="AN882" s="230"/>
      <c r="AO882" s="230"/>
      <c r="AP882" s="230"/>
      <c r="AQ882" s="230"/>
    </row>
    <row r="883" spans="4:43">
      <c r="D883" s="230"/>
      <c r="G883" s="230"/>
      <c r="H883" s="230"/>
      <c r="I883" s="230"/>
      <c r="J883" s="230"/>
      <c r="O883" s="230"/>
      <c r="R883" s="230"/>
      <c r="S883" s="230"/>
      <c r="T883" s="230"/>
      <c r="U883" s="230"/>
      <c r="Z883" s="230"/>
      <c r="AC883" s="230"/>
      <c r="AD883" s="230"/>
      <c r="AE883" s="230"/>
      <c r="AF883" s="230"/>
      <c r="AK883" s="230"/>
      <c r="AN883" s="230"/>
      <c r="AO883" s="230"/>
      <c r="AP883" s="230"/>
      <c r="AQ883" s="230"/>
    </row>
    <row r="884" spans="4:43">
      <c r="D884" s="230"/>
      <c r="G884" s="230"/>
      <c r="H884" s="230"/>
      <c r="I884" s="230"/>
      <c r="J884" s="230"/>
      <c r="O884" s="230"/>
      <c r="R884" s="230"/>
      <c r="S884" s="230"/>
      <c r="T884" s="230"/>
      <c r="U884" s="230"/>
      <c r="Z884" s="230"/>
      <c r="AC884" s="230"/>
      <c r="AD884" s="230"/>
      <c r="AE884" s="230"/>
      <c r="AF884" s="230"/>
      <c r="AK884" s="230"/>
      <c r="AN884" s="230"/>
      <c r="AO884" s="230"/>
      <c r="AP884" s="230"/>
      <c r="AQ884" s="230"/>
    </row>
    <row r="885" spans="4:43">
      <c r="D885" s="230"/>
      <c r="G885" s="230"/>
      <c r="H885" s="230"/>
      <c r="I885" s="230"/>
      <c r="J885" s="230"/>
      <c r="O885" s="230"/>
      <c r="R885" s="230"/>
      <c r="S885" s="230"/>
      <c r="T885" s="230"/>
      <c r="U885" s="230"/>
      <c r="Z885" s="230"/>
      <c r="AC885" s="230"/>
      <c r="AD885" s="230"/>
      <c r="AE885" s="230"/>
      <c r="AF885" s="230"/>
      <c r="AK885" s="230"/>
      <c r="AN885" s="230"/>
      <c r="AO885" s="230"/>
      <c r="AP885" s="230"/>
      <c r="AQ885" s="230"/>
    </row>
    <row r="886" spans="4:43">
      <c r="D886" s="230"/>
      <c r="G886" s="230"/>
      <c r="H886" s="230"/>
      <c r="I886" s="230"/>
      <c r="J886" s="230"/>
      <c r="O886" s="230"/>
      <c r="R886" s="230"/>
      <c r="S886" s="230"/>
      <c r="T886" s="230"/>
      <c r="U886" s="230"/>
      <c r="Z886" s="230"/>
      <c r="AC886" s="230"/>
      <c r="AD886" s="230"/>
      <c r="AE886" s="230"/>
      <c r="AF886" s="230"/>
      <c r="AK886" s="230"/>
      <c r="AN886" s="230"/>
      <c r="AO886" s="230"/>
      <c r="AP886" s="230"/>
      <c r="AQ886" s="230"/>
    </row>
    <row r="887" spans="4:43">
      <c r="D887" s="230"/>
      <c r="G887" s="230"/>
      <c r="H887" s="230"/>
      <c r="I887" s="230"/>
      <c r="J887" s="230"/>
      <c r="O887" s="230"/>
      <c r="R887" s="230"/>
      <c r="S887" s="230"/>
      <c r="T887" s="230"/>
      <c r="U887" s="230"/>
      <c r="Z887" s="230"/>
      <c r="AC887" s="230"/>
      <c r="AD887" s="230"/>
      <c r="AE887" s="230"/>
      <c r="AF887" s="230"/>
      <c r="AK887" s="230"/>
      <c r="AN887" s="230"/>
      <c r="AO887" s="230"/>
      <c r="AP887" s="230"/>
      <c r="AQ887" s="230"/>
    </row>
    <row r="888" spans="4:43">
      <c r="D888" s="230"/>
      <c r="G888" s="230"/>
      <c r="H888" s="230"/>
      <c r="I888" s="230"/>
      <c r="J888" s="230"/>
      <c r="O888" s="230"/>
      <c r="R888" s="230"/>
      <c r="S888" s="230"/>
      <c r="T888" s="230"/>
      <c r="U888" s="230"/>
      <c r="Z888" s="230"/>
      <c r="AC888" s="230"/>
      <c r="AD888" s="230"/>
      <c r="AE888" s="230"/>
      <c r="AF888" s="230"/>
      <c r="AK888" s="230"/>
      <c r="AN888" s="230"/>
      <c r="AO888" s="230"/>
      <c r="AP888" s="230"/>
      <c r="AQ888" s="230"/>
    </row>
    <row r="889" spans="4:43">
      <c r="D889" s="230"/>
      <c r="G889" s="230"/>
      <c r="H889" s="230"/>
      <c r="I889" s="230"/>
      <c r="J889" s="230"/>
      <c r="O889" s="230"/>
      <c r="R889" s="230"/>
      <c r="S889" s="230"/>
      <c r="T889" s="230"/>
      <c r="U889" s="230"/>
      <c r="Z889" s="230"/>
      <c r="AC889" s="230"/>
      <c r="AD889" s="230"/>
      <c r="AE889" s="230"/>
      <c r="AF889" s="230"/>
      <c r="AK889" s="230"/>
      <c r="AN889" s="230"/>
      <c r="AO889" s="230"/>
      <c r="AP889" s="230"/>
      <c r="AQ889" s="230"/>
    </row>
    <row r="890" spans="4:43">
      <c r="D890" s="230"/>
      <c r="G890" s="230"/>
      <c r="H890" s="230"/>
      <c r="I890" s="230"/>
      <c r="J890" s="230"/>
      <c r="O890" s="230"/>
      <c r="R890" s="230"/>
      <c r="S890" s="230"/>
      <c r="T890" s="230"/>
      <c r="U890" s="230"/>
      <c r="Z890" s="230"/>
      <c r="AC890" s="230"/>
      <c r="AD890" s="230"/>
      <c r="AE890" s="230"/>
      <c r="AF890" s="230"/>
      <c r="AK890" s="230"/>
      <c r="AN890" s="230"/>
      <c r="AO890" s="230"/>
      <c r="AP890" s="230"/>
      <c r="AQ890" s="230"/>
    </row>
    <row r="891" spans="4:43">
      <c r="D891" s="230"/>
      <c r="G891" s="230"/>
      <c r="H891" s="230"/>
      <c r="I891" s="230"/>
      <c r="J891" s="230"/>
      <c r="O891" s="230"/>
      <c r="R891" s="230"/>
      <c r="S891" s="230"/>
      <c r="T891" s="230"/>
      <c r="U891" s="230"/>
      <c r="Z891" s="230"/>
      <c r="AC891" s="230"/>
      <c r="AD891" s="230"/>
      <c r="AE891" s="230"/>
      <c r="AF891" s="230"/>
      <c r="AK891" s="230"/>
      <c r="AN891" s="230"/>
      <c r="AO891" s="230"/>
      <c r="AP891" s="230"/>
      <c r="AQ891" s="230"/>
    </row>
    <row r="892" spans="4:43">
      <c r="D892" s="230"/>
      <c r="G892" s="230"/>
      <c r="H892" s="230"/>
      <c r="I892" s="230"/>
      <c r="J892" s="230"/>
      <c r="O892" s="230"/>
      <c r="R892" s="230"/>
      <c r="S892" s="230"/>
      <c r="T892" s="230"/>
      <c r="U892" s="230"/>
      <c r="Z892" s="230"/>
      <c r="AC892" s="230"/>
      <c r="AD892" s="230"/>
      <c r="AE892" s="230"/>
      <c r="AF892" s="230"/>
      <c r="AK892" s="230"/>
      <c r="AN892" s="230"/>
      <c r="AO892" s="230"/>
      <c r="AP892" s="230"/>
      <c r="AQ892" s="230"/>
    </row>
    <row r="893" spans="4:43">
      <c r="D893" s="230"/>
      <c r="G893" s="230"/>
      <c r="H893" s="230"/>
      <c r="I893" s="230"/>
      <c r="J893" s="230"/>
      <c r="O893" s="230"/>
      <c r="R893" s="230"/>
      <c r="S893" s="230"/>
      <c r="T893" s="230"/>
      <c r="U893" s="230"/>
      <c r="Z893" s="230"/>
      <c r="AC893" s="230"/>
      <c r="AD893" s="230"/>
      <c r="AE893" s="230"/>
      <c r="AF893" s="230"/>
      <c r="AK893" s="230"/>
      <c r="AN893" s="230"/>
      <c r="AO893" s="230"/>
      <c r="AP893" s="230"/>
      <c r="AQ893" s="230"/>
    </row>
    <row r="894" spans="4:43">
      <c r="D894" s="230"/>
      <c r="G894" s="230"/>
      <c r="H894" s="230"/>
      <c r="I894" s="230"/>
      <c r="J894" s="230"/>
      <c r="O894" s="230"/>
      <c r="R894" s="230"/>
      <c r="S894" s="230"/>
      <c r="T894" s="230"/>
      <c r="U894" s="230"/>
      <c r="Z894" s="230"/>
      <c r="AC894" s="230"/>
      <c r="AD894" s="230"/>
      <c r="AE894" s="230"/>
      <c r="AF894" s="230"/>
      <c r="AK894" s="230"/>
      <c r="AN894" s="230"/>
      <c r="AO894" s="230"/>
      <c r="AP894" s="230"/>
      <c r="AQ894" s="230"/>
    </row>
    <row r="895" spans="4:43">
      <c r="D895" s="230"/>
      <c r="G895" s="230"/>
      <c r="H895" s="230"/>
      <c r="I895" s="230"/>
      <c r="J895" s="230"/>
      <c r="O895" s="230"/>
      <c r="R895" s="230"/>
      <c r="S895" s="230"/>
      <c r="T895" s="230"/>
      <c r="U895" s="230"/>
      <c r="Z895" s="230"/>
      <c r="AC895" s="230"/>
      <c r="AD895" s="230"/>
      <c r="AE895" s="230"/>
      <c r="AF895" s="230"/>
      <c r="AK895" s="230"/>
      <c r="AN895" s="230"/>
      <c r="AO895" s="230"/>
      <c r="AP895" s="230"/>
      <c r="AQ895" s="230"/>
    </row>
    <row r="896" spans="4:43">
      <c r="D896" s="230"/>
      <c r="G896" s="230"/>
      <c r="H896" s="230"/>
      <c r="I896" s="230"/>
      <c r="J896" s="230"/>
      <c r="O896" s="230"/>
      <c r="R896" s="230"/>
      <c r="S896" s="230"/>
      <c r="T896" s="230"/>
      <c r="U896" s="230"/>
      <c r="Z896" s="230"/>
      <c r="AC896" s="230"/>
      <c r="AD896" s="230"/>
      <c r="AE896" s="230"/>
      <c r="AF896" s="230"/>
      <c r="AK896" s="230"/>
      <c r="AN896" s="230"/>
      <c r="AO896" s="230"/>
      <c r="AP896" s="230"/>
      <c r="AQ896" s="230"/>
    </row>
    <row r="897" spans="4:43">
      <c r="D897" s="230"/>
      <c r="G897" s="230"/>
      <c r="H897" s="230"/>
      <c r="I897" s="230"/>
      <c r="J897" s="230"/>
      <c r="O897" s="230"/>
      <c r="R897" s="230"/>
      <c r="S897" s="230"/>
      <c r="T897" s="230"/>
      <c r="U897" s="230"/>
      <c r="Z897" s="230"/>
      <c r="AC897" s="230"/>
      <c r="AD897" s="230"/>
      <c r="AE897" s="230"/>
      <c r="AF897" s="230"/>
      <c r="AK897" s="230"/>
      <c r="AN897" s="230"/>
      <c r="AO897" s="230"/>
      <c r="AP897" s="230"/>
      <c r="AQ897" s="230"/>
    </row>
    <row r="898" spans="4:43">
      <c r="D898" s="230"/>
      <c r="G898" s="230"/>
      <c r="H898" s="230"/>
      <c r="I898" s="230"/>
      <c r="J898" s="230"/>
      <c r="O898" s="230"/>
      <c r="R898" s="230"/>
      <c r="S898" s="230"/>
      <c r="T898" s="230"/>
      <c r="U898" s="230"/>
      <c r="Z898" s="230"/>
      <c r="AC898" s="230"/>
      <c r="AD898" s="230"/>
      <c r="AE898" s="230"/>
      <c r="AF898" s="230"/>
      <c r="AK898" s="230"/>
      <c r="AN898" s="230"/>
      <c r="AO898" s="230"/>
      <c r="AP898" s="230"/>
      <c r="AQ898" s="230"/>
    </row>
    <row r="899" spans="4:43">
      <c r="D899" s="230"/>
      <c r="G899" s="230"/>
      <c r="H899" s="230"/>
      <c r="I899" s="230"/>
      <c r="J899" s="230"/>
      <c r="O899" s="230"/>
      <c r="R899" s="230"/>
      <c r="S899" s="230"/>
      <c r="T899" s="230"/>
      <c r="U899" s="230"/>
      <c r="Z899" s="230"/>
      <c r="AC899" s="230"/>
      <c r="AD899" s="230"/>
      <c r="AE899" s="230"/>
      <c r="AF899" s="230"/>
      <c r="AK899" s="230"/>
      <c r="AN899" s="230"/>
      <c r="AO899" s="230"/>
      <c r="AP899" s="230"/>
      <c r="AQ899" s="230"/>
    </row>
    <row r="900" spans="4:43">
      <c r="D900" s="230"/>
      <c r="G900" s="230"/>
      <c r="H900" s="230"/>
      <c r="I900" s="230"/>
      <c r="J900" s="230"/>
      <c r="O900" s="230"/>
      <c r="R900" s="230"/>
      <c r="S900" s="230"/>
      <c r="T900" s="230"/>
      <c r="U900" s="230"/>
      <c r="Z900" s="230"/>
      <c r="AC900" s="230"/>
      <c r="AD900" s="230"/>
      <c r="AE900" s="230"/>
      <c r="AF900" s="230"/>
      <c r="AK900" s="230"/>
      <c r="AN900" s="230"/>
      <c r="AO900" s="230"/>
      <c r="AP900" s="230"/>
      <c r="AQ900" s="230"/>
    </row>
    <row r="901" spans="4:43">
      <c r="D901" s="230"/>
      <c r="G901" s="230"/>
      <c r="H901" s="230"/>
      <c r="I901" s="230"/>
      <c r="J901" s="230"/>
      <c r="O901" s="230"/>
      <c r="R901" s="230"/>
      <c r="S901" s="230"/>
      <c r="T901" s="230"/>
      <c r="U901" s="230"/>
      <c r="Z901" s="230"/>
      <c r="AC901" s="230"/>
      <c r="AD901" s="230"/>
      <c r="AE901" s="230"/>
      <c r="AF901" s="230"/>
      <c r="AK901" s="230"/>
      <c r="AN901" s="230"/>
      <c r="AO901" s="230"/>
      <c r="AP901" s="230"/>
      <c r="AQ901" s="230"/>
    </row>
    <row r="902" spans="4:43">
      <c r="D902" s="230"/>
      <c r="G902" s="230"/>
      <c r="H902" s="230"/>
      <c r="I902" s="230"/>
      <c r="J902" s="230"/>
      <c r="O902" s="230"/>
      <c r="R902" s="230"/>
      <c r="S902" s="230"/>
      <c r="T902" s="230"/>
      <c r="U902" s="230"/>
      <c r="Z902" s="230"/>
      <c r="AC902" s="230"/>
      <c r="AD902" s="230"/>
      <c r="AE902" s="230"/>
      <c r="AF902" s="230"/>
      <c r="AK902" s="230"/>
      <c r="AN902" s="230"/>
      <c r="AO902" s="230"/>
      <c r="AP902" s="230"/>
      <c r="AQ902" s="230"/>
    </row>
    <row r="903" spans="4:43">
      <c r="D903" s="230"/>
      <c r="G903" s="230"/>
      <c r="H903" s="230"/>
      <c r="I903" s="230"/>
      <c r="J903" s="230"/>
      <c r="O903" s="230"/>
      <c r="R903" s="230"/>
      <c r="S903" s="230"/>
      <c r="T903" s="230"/>
      <c r="U903" s="230"/>
      <c r="Z903" s="230"/>
      <c r="AC903" s="230"/>
      <c r="AD903" s="230"/>
      <c r="AE903" s="230"/>
      <c r="AF903" s="230"/>
      <c r="AK903" s="230"/>
      <c r="AN903" s="230"/>
      <c r="AO903" s="230"/>
      <c r="AP903" s="230"/>
      <c r="AQ903" s="230"/>
    </row>
    <row r="904" spans="4:43">
      <c r="D904" s="230"/>
      <c r="G904" s="230"/>
      <c r="H904" s="230"/>
      <c r="I904" s="230"/>
      <c r="J904" s="230"/>
      <c r="O904" s="230"/>
      <c r="R904" s="230"/>
      <c r="S904" s="230"/>
      <c r="T904" s="230"/>
      <c r="U904" s="230"/>
      <c r="Z904" s="230"/>
      <c r="AC904" s="230"/>
      <c r="AD904" s="230"/>
      <c r="AE904" s="230"/>
      <c r="AF904" s="230"/>
      <c r="AK904" s="230"/>
      <c r="AN904" s="230"/>
      <c r="AO904" s="230"/>
      <c r="AP904" s="230"/>
      <c r="AQ904" s="230"/>
    </row>
    <row r="905" spans="4:43">
      <c r="D905" s="230"/>
      <c r="G905" s="230"/>
      <c r="H905" s="230"/>
      <c r="I905" s="230"/>
      <c r="J905" s="230"/>
      <c r="O905" s="230"/>
      <c r="R905" s="230"/>
      <c r="S905" s="230"/>
      <c r="T905" s="230"/>
      <c r="U905" s="230"/>
      <c r="Z905" s="230"/>
      <c r="AC905" s="230"/>
      <c r="AD905" s="230"/>
      <c r="AE905" s="230"/>
      <c r="AF905" s="230"/>
      <c r="AK905" s="230"/>
      <c r="AN905" s="230"/>
      <c r="AO905" s="230"/>
      <c r="AP905" s="230"/>
      <c r="AQ905" s="230"/>
    </row>
    <row r="906" spans="4:43">
      <c r="D906" s="230"/>
      <c r="G906" s="230"/>
      <c r="H906" s="230"/>
      <c r="I906" s="230"/>
      <c r="J906" s="230"/>
      <c r="O906" s="230"/>
      <c r="R906" s="230"/>
      <c r="S906" s="230"/>
      <c r="T906" s="230"/>
      <c r="U906" s="230"/>
      <c r="Z906" s="230"/>
      <c r="AC906" s="230"/>
      <c r="AD906" s="230"/>
      <c r="AE906" s="230"/>
      <c r="AF906" s="230"/>
      <c r="AK906" s="230"/>
      <c r="AN906" s="230"/>
      <c r="AO906" s="230"/>
      <c r="AP906" s="230"/>
      <c r="AQ906" s="230"/>
    </row>
    <row r="907" spans="4:43">
      <c r="D907" s="230"/>
      <c r="G907" s="230"/>
      <c r="H907" s="230"/>
      <c r="I907" s="230"/>
      <c r="J907" s="230"/>
      <c r="O907" s="230"/>
      <c r="R907" s="230"/>
      <c r="S907" s="230"/>
      <c r="T907" s="230"/>
      <c r="U907" s="230"/>
      <c r="Z907" s="230"/>
      <c r="AC907" s="230"/>
      <c r="AD907" s="230"/>
      <c r="AE907" s="230"/>
      <c r="AF907" s="230"/>
      <c r="AK907" s="230"/>
      <c r="AN907" s="230"/>
      <c r="AO907" s="230"/>
      <c r="AP907" s="230"/>
      <c r="AQ907" s="230"/>
    </row>
    <row r="908" spans="4:43">
      <c r="D908" s="230"/>
      <c r="G908" s="230"/>
      <c r="H908" s="230"/>
      <c r="I908" s="230"/>
      <c r="J908" s="230"/>
      <c r="O908" s="230"/>
      <c r="R908" s="230"/>
      <c r="S908" s="230"/>
      <c r="T908" s="230"/>
      <c r="U908" s="230"/>
      <c r="Z908" s="230"/>
      <c r="AC908" s="230"/>
      <c r="AD908" s="230"/>
      <c r="AE908" s="230"/>
      <c r="AF908" s="230"/>
      <c r="AK908" s="230"/>
      <c r="AN908" s="230"/>
      <c r="AO908" s="230"/>
      <c r="AP908" s="230"/>
      <c r="AQ908" s="230"/>
    </row>
    <row r="909" spans="4:43">
      <c r="D909" s="230"/>
      <c r="G909" s="230"/>
      <c r="H909" s="230"/>
      <c r="I909" s="230"/>
      <c r="J909" s="230"/>
      <c r="O909" s="230"/>
      <c r="R909" s="230"/>
      <c r="S909" s="230"/>
      <c r="T909" s="230"/>
      <c r="U909" s="230"/>
      <c r="Z909" s="230"/>
      <c r="AC909" s="230"/>
      <c r="AD909" s="230"/>
      <c r="AE909" s="230"/>
      <c r="AF909" s="230"/>
      <c r="AK909" s="230"/>
      <c r="AN909" s="230"/>
      <c r="AO909" s="230"/>
      <c r="AP909" s="230"/>
      <c r="AQ909" s="230"/>
    </row>
    <row r="910" spans="4:43">
      <c r="D910" s="230"/>
      <c r="G910" s="230"/>
      <c r="H910" s="230"/>
      <c r="I910" s="230"/>
      <c r="J910" s="230"/>
      <c r="O910" s="230"/>
      <c r="R910" s="230"/>
      <c r="S910" s="230"/>
      <c r="T910" s="230"/>
      <c r="U910" s="230"/>
      <c r="Z910" s="230"/>
      <c r="AC910" s="230"/>
      <c r="AD910" s="230"/>
      <c r="AE910" s="230"/>
      <c r="AF910" s="230"/>
      <c r="AK910" s="230"/>
      <c r="AN910" s="230"/>
      <c r="AO910" s="230"/>
      <c r="AP910" s="230"/>
      <c r="AQ910" s="230"/>
    </row>
    <row r="911" spans="4:43">
      <c r="D911" s="230"/>
      <c r="G911" s="230"/>
      <c r="H911" s="230"/>
      <c r="I911" s="230"/>
      <c r="J911" s="230"/>
      <c r="O911" s="230"/>
      <c r="R911" s="230"/>
      <c r="S911" s="230"/>
      <c r="T911" s="230"/>
      <c r="U911" s="230"/>
      <c r="Z911" s="230"/>
      <c r="AC911" s="230"/>
      <c r="AD911" s="230"/>
      <c r="AE911" s="230"/>
      <c r="AF911" s="230"/>
      <c r="AK911" s="230"/>
      <c r="AN911" s="230"/>
      <c r="AO911" s="230"/>
      <c r="AP911" s="230"/>
      <c r="AQ911" s="230"/>
    </row>
    <row r="912" spans="4:43">
      <c r="D912" s="230"/>
      <c r="G912" s="230"/>
      <c r="H912" s="230"/>
      <c r="I912" s="230"/>
      <c r="J912" s="230"/>
      <c r="O912" s="230"/>
      <c r="R912" s="230"/>
      <c r="S912" s="230"/>
      <c r="T912" s="230"/>
      <c r="U912" s="230"/>
      <c r="Z912" s="230"/>
      <c r="AC912" s="230"/>
      <c r="AD912" s="230"/>
      <c r="AE912" s="230"/>
      <c r="AF912" s="230"/>
      <c r="AK912" s="230"/>
      <c r="AN912" s="230"/>
      <c r="AO912" s="230"/>
      <c r="AP912" s="230"/>
      <c r="AQ912" s="230"/>
    </row>
    <row r="913" spans="4:43">
      <c r="D913" s="230"/>
      <c r="G913" s="230"/>
      <c r="H913" s="230"/>
      <c r="I913" s="230"/>
      <c r="J913" s="230"/>
      <c r="O913" s="230"/>
      <c r="R913" s="230"/>
      <c r="S913" s="230"/>
      <c r="T913" s="230"/>
      <c r="U913" s="230"/>
      <c r="Z913" s="230"/>
      <c r="AC913" s="230"/>
      <c r="AD913" s="230"/>
      <c r="AE913" s="230"/>
      <c r="AF913" s="230"/>
      <c r="AK913" s="230"/>
      <c r="AN913" s="230"/>
      <c r="AO913" s="230"/>
      <c r="AP913" s="230"/>
      <c r="AQ913" s="230"/>
    </row>
    <row r="914" spans="4:43">
      <c r="D914" s="230"/>
      <c r="G914" s="230"/>
      <c r="H914" s="230"/>
      <c r="I914" s="230"/>
      <c r="J914" s="230"/>
      <c r="O914" s="230"/>
      <c r="R914" s="230"/>
      <c r="S914" s="230"/>
      <c r="T914" s="230"/>
      <c r="U914" s="230"/>
      <c r="Z914" s="230"/>
      <c r="AC914" s="230"/>
      <c r="AD914" s="230"/>
      <c r="AE914" s="230"/>
      <c r="AF914" s="230"/>
      <c r="AK914" s="230"/>
      <c r="AN914" s="230"/>
      <c r="AO914" s="230"/>
      <c r="AP914" s="230"/>
      <c r="AQ914" s="230"/>
    </row>
    <row r="915" spans="4:43">
      <c r="D915" s="230"/>
      <c r="G915" s="230"/>
      <c r="H915" s="230"/>
      <c r="I915" s="230"/>
      <c r="J915" s="230"/>
      <c r="O915" s="230"/>
      <c r="R915" s="230"/>
      <c r="S915" s="230"/>
      <c r="T915" s="230"/>
      <c r="U915" s="230"/>
      <c r="Z915" s="230"/>
      <c r="AC915" s="230"/>
      <c r="AD915" s="230"/>
      <c r="AE915" s="230"/>
      <c r="AF915" s="230"/>
      <c r="AK915" s="230"/>
      <c r="AN915" s="230"/>
      <c r="AO915" s="230"/>
      <c r="AP915" s="230"/>
      <c r="AQ915" s="230"/>
    </row>
    <row r="916" spans="4:43">
      <c r="D916" s="230"/>
      <c r="G916" s="230"/>
      <c r="H916" s="230"/>
      <c r="I916" s="230"/>
      <c r="J916" s="230"/>
      <c r="O916" s="230"/>
      <c r="R916" s="230"/>
      <c r="S916" s="230"/>
      <c r="T916" s="230"/>
      <c r="U916" s="230"/>
      <c r="Z916" s="230"/>
      <c r="AC916" s="230"/>
      <c r="AD916" s="230"/>
      <c r="AE916" s="230"/>
      <c r="AF916" s="230"/>
      <c r="AK916" s="230"/>
      <c r="AN916" s="230"/>
      <c r="AO916" s="230"/>
      <c r="AP916" s="230"/>
      <c r="AQ916" s="230"/>
    </row>
    <row r="917" spans="4:43">
      <c r="D917" s="230"/>
      <c r="G917" s="230"/>
      <c r="H917" s="230"/>
      <c r="I917" s="230"/>
      <c r="J917" s="230"/>
      <c r="O917" s="230"/>
      <c r="R917" s="230"/>
      <c r="S917" s="230"/>
      <c r="T917" s="230"/>
      <c r="U917" s="230"/>
      <c r="Z917" s="230"/>
      <c r="AC917" s="230"/>
      <c r="AD917" s="230"/>
      <c r="AE917" s="230"/>
      <c r="AF917" s="230"/>
      <c r="AK917" s="230"/>
      <c r="AN917" s="230"/>
      <c r="AO917" s="230"/>
      <c r="AP917" s="230"/>
      <c r="AQ917" s="230"/>
    </row>
    <row r="918" spans="4:43">
      <c r="D918" s="230"/>
      <c r="G918" s="230"/>
      <c r="H918" s="230"/>
      <c r="I918" s="230"/>
      <c r="J918" s="230"/>
      <c r="O918" s="230"/>
      <c r="R918" s="230"/>
      <c r="S918" s="230"/>
      <c r="T918" s="230"/>
      <c r="U918" s="230"/>
      <c r="Z918" s="230"/>
      <c r="AC918" s="230"/>
      <c r="AD918" s="230"/>
      <c r="AE918" s="230"/>
      <c r="AF918" s="230"/>
      <c r="AK918" s="230"/>
      <c r="AN918" s="230"/>
      <c r="AO918" s="230"/>
      <c r="AP918" s="230"/>
      <c r="AQ918" s="230"/>
    </row>
    <row r="919" spans="4:43">
      <c r="D919" s="230"/>
      <c r="G919" s="230"/>
      <c r="H919" s="230"/>
      <c r="I919" s="230"/>
      <c r="J919" s="230"/>
      <c r="O919" s="230"/>
      <c r="R919" s="230"/>
      <c r="S919" s="230"/>
      <c r="T919" s="230"/>
      <c r="U919" s="230"/>
      <c r="Z919" s="230"/>
      <c r="AC919" s="230"/>
      <c r="AD919" s="230"/>
      <c r="AE919" s="230"/>
      <c r="AF919" s="230"/>
      <c r="AK919" s="230"/>
      <c r="AN919" s="230"/>
      <c r="AO919" s="230"/>
      <c r="AP919" s="230"/>
      <c r="AQ919" s="230"/>
    </row>
    <row r="920" spans="4:43">
      <c r="D920" s="230"/>
      <c r="G920" s="230"/>
      <c r="H920" s="230"/>
      <c r="I920" s="230"/>
      <c r="J920" s="230"/>
      <c r="O920" s="230"/>
      <c r="R920" s="230"/>
      <c r="S920" s="230"/>
      <c r="T920" s="230"/>
      <c r="U920" s="230"/>
      <c r="Z920" s="230"/>
      <c r="AC920" s="230"/>
      <c r="AD920" s="230"/>
      <c r="AE920" s="230"/>
      <c r="AF920" s="230"/>
      <c r="AK920" s="230"/>
      <c r="AN920" s="230"/>
      <c r="AO920" s="230"/>
      <c r="AP920" s="230"/>
      <c r="AQ920" s="230"/>
    </row>
    <row r="921" spans="4:43">
      <c r="D921" s="230"/>
      <c r="G921" s="230"/>
      <c r="H921" s="230"/>
      <c r="I921" s="230"/>
      <c r="J921" s="230"/>
      <c r="O921" s="230"/>
      <c r="R921" s="230"/>
      <c r="S921" s="230"/>
      <c r="T921" s="230"/>
      <c r="U921" s="230"/>
      <c r="Z921" s="230"/>
      <c r="AC921" s="230"/>
      <c r="AD921" s="230"/>
      <c r="AE921" s="230"/>
      <c r="AF921" s="230"/>
      <c r="AK921" s="230"/>
      <c r="AN921" s="230"/>
      <c r="AO921" s="230"/>
      <c r="AP921" s="230"/>
      <c r="AQ921" s="230"/>
    </row>
    <row r="922" spans="4:43">
      <c r="D922" s="230"/>
      <c r="G922" s="230"/>
      <c r="H922" s="230"/>
      <c r="I922" s="230"/>
      <c r="J922" s="230"/>
      <c r="O922" s="230"/>
      <c r="R922" s="230"/>
      <c r="S922" s="230"/>
      <c r="T922" s="230"/>
      <c r="U922" s="230"/>
      <c r="Z922" s="230"/>
      <c r="AC922" s="230"/>
      <c r="AD922" s="230"/>
      <c r="AE922" s="230"/>
      <c r="AF922" s="230"/>
      <c r="AK922" s="230"/>
      <c r="AN922" s="230"/>
      <c r="AO922" s="230"/>
      <c r="AP922" s="230"/>
      <c r="AQ922" s="230"/>
    </row>
    <row r="923" spans="4:43">
      <c r="D923" s="230"/>
      <c r="G923" s="230"/>
      <c r="H923" s="230"/>
      <c r="I923" s="230"/>
      <c r="J923" s="230"/>
      <c r="O923" s="230"/>
      <c r="R923" s="230"/>
      <c r="S923" s="230"/>
      <c r="T923" s="230"/>
      <c r="U923" s="230"/>
      <c r="Z923" s="230"/>
      <c r="AC923" s="230"/>
      <c r="AD923" s="230"/>
      <c r="AE923" s="230"/>
      <c r="AF923" s="230"/>
      <c r="AK923" s="230"/>
      <c r="AN923" s="230"/>
      <c r="AO923" s="230"/>
      <c r="AP923" s="230"/>
      <c r="AQ923" s="230"/>
    </row>
    <row r="924" spans="4:43">
      <c r="D924" s="230"/>
      <c r="G924" s="230"/>
      <c r="H924" s="230"/>
      <c r="I924" s="230"/>
      <c r="J924" s="230"/>
      <c r="O924" s="230"/>
      <c r="R924" s="230"/>
      <c r="S924" s="230"/>
      <c r="T924" s="230"/>
      <c r="U924" s="230"/>
      <c r="Z924" s="230"/>
      <c r="AC924" s="230"/>
      <c r="AD924" s="230"/>
      <c r="AE924" s="230"/>
      <c r="AF924" s="230"/>
      <c r="AK924" s="230"/>
      <c r="AN924" s="230"/>
      <c r="AO924" s="230"/>
      <c r="AP924" s="230"/>
      <c r="AQ924" s="230"/>
    </row>
    <row r="925" spans="4:43">
      <c r="D925" s="230"/>
      <c r="G925" s="230"/>
      <c r="H925" s="230"/>
      <c r="I925" s="230"/>
      <c r="J925" s="230"/>
      <c r="O925" s="230"/>
      <c r="R925" s="230"/>
      <c r="S925" s="230"/>
      <c r="T925" s="230"/>
      <c r="U925" s="230"/>
      <c r="Z925" s="230"/>
      <c r="AC925" s="230"/>
      <c r="AD925" s="230"/>
      <c r="AE925" s="230"/>
      <c r="AF925" s="230"/>
      <c r="AK925" s="230"/>
      <c r="AN925" s="230"/>
      <c r="AO925" s="230"/>
      <c r="AP925" s="230"/>
      <c r="AQ925" s="230"/>
    </row>
    <row r="926" spans="4:43">
      <c r="D926" s="230"/>
      <c r="G926" s="230"/>
      <c r="H926" s="230"/>
      <c r="I926" s="230"/>
      <c r="J926" s="230"/>
      <c r="O926" s="230"/>
      <c r="R926" s="230"/>
      <c r="S926" s="230"/>
      <c r="T926" s="230"/>
      <c r="U926" s="230"/>
      <c r="Z926" s="230"/>
      <c r="AC926" s="230"/>
      <c r="AD926" s="230"/>
      <c r="AE926" s="230"/>
      <c r="AF926" s="230"/>
      <c r="AK926" s="230"/>
      <c r="AN926" s="230"/>
      <c r="AO926" s="230"/>
      <c r="AP926" s="230"/>
      <c r="AQ926" s="230"/>
    </row>
    <row r="927" spans="4:43">
      <c r="D927" s="230"/>
      <c r="G927" s="230"/>
      <c r="H927" s="230"/>
      <c r="I927" s="230"/>
      <c r="J927" s="230"/>
      <c r="O927" s="230"/>
      <c r="R927" s="230"/>
      <c r="S927" s="230"/>
      <c r="T927" s="230"/>
      <c r="U927" s="230"/>
      <c r="Z927" s="230"/>
      <c r="AC927" s="230"/>
      <c r="AD927" s="230"/>
      <c r="AE927" s="230"/>
      <c r="AF927" s="230"/>
      <c r="AK927" s="230"/>
      <c r="AN927" s="230"/>
      <c r="AO927" s="230"/>
      <c r="AP927" s="230"/>
      <c r="AQ927" s="230"/>
    </row>
    <row r="928" spans="4:43">
      <c r="D928" s="230"/>
      <c r="G928" s="230"/>
      <c r="H928" s="230"/>
      <c r="I928" s="230"/>
      <c r="J928" s="230"/>
      <c r="O928" s="230"/>
      <c r="R928" s="230"/>
      <c r="S928" s="230"/>
      <c r="T928" s="230"/>
      <c r="U928" s="230"/>
      <c r="Z928" s="230"/>
      <c r="AC928" s="230"/>
      <c r="AD928" s="230"/>
      <c r="AE928" s="230"/>
      <c r="AF928" s="230"/>
      <c r="AK928" s="230"/>
      <c r="AN928" s="230"/>
      <c r="AO928" s="230"/>
      <c r="AP928" s="230"/>
      <c r="AQ928" s="230"/>
    </row>
    <row r="929" spans="4:43">
      <c r="D929" s="230"/>
      <c r="G929" s="230"/>
      <c r="H929" s="230"/>
      <c r="I929" s="230"/>
      <c r="J929" s="230"/>
      <c r="O929" s="230"/>
      <c r="R929" s="230"/>
      <c r="S929" s="230"/>
      <c r="T929" s="230"/>
      <c r="U929" s="230"/>
      <c r="Z929" s="230"/>
      <c r="AC929" s="230"/>
      <c r="AD929" s="230"/>
      <c r="AE929" s="230"/>
      <c r="AF929" s="230"/>
      <c r="AK929" s="230"/>
      <c r="AN929" s="230"/>
      <c r="AO929" s="230"/>
      <c r="AP929" s="230"/>
      <c r="AQ929" s="230"/>
    </row>
    <row r="930" spans="4:43">
      <c r="D930" s="230"/>
      <c r="G930" s="230"/>
      <c r="H930" s="230"/>
      <c r="I930" s="230"/>
      <c r="J930" s="230"/>
      <c r="O930" s="230"/>
      <c r="R930" s="230"/>
      <c r="S930" s="230"/>
      <c r="T930" s="230"/>
      <c r="U930" s="230"/>
      <c r="Z930" s="230"/>
      <c r="AC930" s="230"/>
      <c r="AD930" s="230"/>
      <c r="AE930" s="230"/>
      <c r="AF930" s="230"/>
      <c r="AK930" s="230"/>
      <c r="AN930" s="230"/>
      <c r="AO930" s="230"/>
      <c r="AP930" s="230"/>
      <c r="AQ930" s="230"/>
    </row>
    <row r="931" spans="4:43">
      <c r="D931" s="230"/>
      <c r="G931" s="230"/>
      <c r="H931" s="230"/>
      <c r="I931" s="230"/>
      <c r="J931" s="230"/>
      <c r="O931" s="230"/>
      <c r="R931" s="230"/>
      <c r="S931" s="230"/>
      <c r="T931" s="230"/>
      <c r="U931" s="230"/>
      <c r="Z931" s="230"/>
      <c r="AC931" s="230"/>
      <c r="AD931" s="230"/>
      <c r="AE931" s="230"/>
      <c r="AF931" s="230"/>
      <c r="AK931" s="230"/>
      <c r="AN931" s="230"/>
      <c r="AO931" s="230"/>
      <c r="AP931" s="230"/>
      <c r="AQ931" s="230"/>
    </row>
    <row r="932" spans="4:43">
      <c r="D932" s="230"/>
      <c r="G932" s="230"/>
      <c r="H932" s="230"/>
      <c r="I932" s="230"/>
      <c r="J932" s="230"/>
      <c r="O932" s="230"/>
      <c r="R932" s="230"/>
      <c r="S932" s="230"/>
      <c r="T932" s="230"/>
      <c r="U932" s="230"/>
      <c r="Z932" s="230"/>
      <c r="AC932" s="230"/>
      <c r="AD932" s="230"/>
      <c r="AE932" s="230"/>
      <c r="AF932" s="230"/>
      <c r="AK932" s="230"/>
      <c r="AN932" s="230"/>
      <c r="AO932" s="230"/>
      <c r="AP932" s="230"/>
      <c r="AQ932" s="230"/>
    </row>
    <row r="933" spans="4:43">
      <c r="D933" s="230"/>
      <c r="G933" s="230"/>
      <c r="H933" s="230"/>
      <c r="I933" s="230"/>
      <c r="J933" s="230"/>
      <c r="O933" s="230"/>
      <c r="R933" s="230"/>
      <c r="S933" s="230"/>
      <c r="T933" s="230"/>
      <c r="U933" s="230"/>
      <c r="Z933" s="230"/>
      <c r="AC933" s="230"/>
      <c r="AD933" s="230"/>
      <c r="AE933" s="230"/>
      <c r="AF933" s="230"/>
      <c r="AK933" s="230"/>
      <c r="AN933" s="230"/>
      <c r="AO933" s="230"/>
      <c r="AP933" s="230"/>
      <c r="AQ933" s="230"/>
    </row>
    <row r="934" spans="4:43">
      <c r="D934" s="230"/>
      <c r="G934" s="230"/>
      <c r="H934" s="230"/>
      <c r="I934" s="230"/>
      <c r="J934" s="230"/>
      <c r="O934" s="230"/>
      <c r="R934" s="230"/>
      <c r="S934" s="230"/>
      <c r="T934" s="230"/>
      <c r="U934" s="230"/>
      <c r="Z934" s="230"/>
      <c r="AC934" s="230"/>
      <c r="AD934" s="230"/>
      <c r="AE934" s="230"/>
      <c r="AF934" s="230"/>
      <c r="AK934" s="230"/>
      <c r="AN934" s="230"/>
      <c r="AO934" s="230"/>
      <c r="AP934" s="230"/>
      <c r="AQ934" s="230"/>
    </row>
    <row r="935" spans="4:43">
      <c r="D935" s="230"/>
      <c r="G935" s="230"/>
      <c r="H935" s="230"/>
      <c r="I935" s="230"/>
      <c r="J935" s="230"/>
      <c r="O935" s="230"/>
      <c r="R935" s="230"/>
      <c r="S935" s="230"/>
      <c r="T935" s="230"/>
      <c r="U935" s="230"/>
      <c r="Z935" s="230"/>
      <c r="AC935" s="230"/>
      <c r="AD935" s="230"/>
      <c r="AE935" s="230"/>
      <c r="AF935" s="230"/>
      <c r="AK935" s="230"/>
      <c r="AN935" s="230"/>
      <c r="AO935" s="230"/>
      <c r="AP935" s="230"/>
      <c r="AQ935" s="230"/>
    </row>
    <row r="936" spans="4:43">
      <c r="D936" s="230"/>
      <c r="G936" s="230"/>
      <c r="H936" s="230"/>
      <c r="I936" s="230"/>
      <c r="J936" s="230"/>
      <c r="O936" s="230"/>
      <c r="R936" s="230"/>
      <c r="S936" s="230"/>
      <c r="T936" s="230"/>
      <c r="U936" s="230"/>
      <c r="Z936" s="230"/>
      <c r="AC936" s="230"/>
      <c r="AD936" s="230"/>
      <c r="AE936" s="230"/>
      <c r="AF936" s="230"/>
      <c r="AK936" s="230"/>
      <c r="AN936" s="230"/>
      <c r="AO936" s="230"/>
      <c r="AP936" s="230"/>
      <c r="AQ936" s="230"/>
    </row>
    <row r="937" spans="4:43">
      <c r="D937" s="230"/>
      <c r="G937" s="230"/>
      <c r="H937" s="230"/>
      <c r="I937" s="230"/>
      <c r="J937" s="230"/>
      <c r="O937" s="230"/>
      <c r="R937" s="230"/>
      <c r="S937" s="230"/>
      <c r="T937" s="230"/>
      <c r="U937" s="230"/>
      <c r="Z937" s="230"/>
      <c r="AC937" s="230"/>
      <c r="AD937" s="230"/>
      <c r="AE937" s="230"/>
      <c r="AF937" s="230"/>
      <c r="AK937" s="230"/>
      <c r="AN937" s="230"/>
      <c r="AO937" s="230"/>
      <c r="AP937" s="230"/>
      <c r="AQ937" s="230"/>
    </row>
    <row r="938" spans="4:43">
      <c r="D938" s="230"/>
      <c r="G938" s="230"/>
      <c r="H938" s="230"/>
      <c r="I938" s="230"/>
      <c r="J938" s="230"/>
      <c r="O938" s="230"/>
      <c r="R938" s="230"/>
      <c r="S938" s="230"/>
      <c r="T938" s="230"/>
      <c r="U938" s="230"/>
      <c r="Z938" s="230"/>
      <c r="AC938" s="230"/>
      <c r="AD938" s="230"/>
      <c r="AE938" s="230"/>
      <c r="AF938" s="230"/>
      <c r="AK938" s="230"/>
      <c r="AN938" s="230"/>
      <c r="AO938" s="230"/>
      <c r="AP938" s="230"/>
      <c r="AQ938" s="230"/>
    </row>
    <row r="939" spans="4:43">
      <c r="D939" s="230"/>
      <c r="G939" s="230"/>
      <c r="H939" s="230"/>
      <c r="I939" s="230"/>
      <c r="J939" s="230"/>
      <c r="O939" s="230"/>
      <c r="R939" s="230"/>
      <c r="S939" s="230"/>
      <c r="T939" s="230"/>
      <c r="U939" s="230"/>
      <c r="Z939" s="230"/>
      <c r="AC939" s="230"/>
      <c r="AD939" s="230"/>
      <c r="AE939" s="230"/>
      <c r="AF939" s="230"/>
      <c r="AK939" s="230"/>
      <c r="AN939" s="230"/>
      <c r="AO939" s="230"/>
      <c r="AP939" s="230"/>
      <c r="AQ939" s="230"/>
    </row>
    <row r="940" spans="4:43">
      <c r="D940" s="230"/>
      <c r="G940" s="230"/>
      <c r="H940" s="230"/>
      <c r="I940" s="230"/>
      <c r="J940" s="230"/>
      <c r="O940" s="230"/>
      <c r="R940" s="230"/>
      <c r="S940" s="230"/>
      <c r="T940" s="230"/>
      <c r="U940" s="230"/>
      <c r="Z940" s="230"/>
      <c r="AC940" s="230"/>
      <c r="AD940" s="230"/>
      <c r="AE940" s="230"/>
      <c r="AF940" s="230"/>
      <c r="AK940" s="230"/>
      <c r="AN940" s="230"/>
      <c r="AO940" s="230"/>
      <c r="AP940" s="230"/>
      <c r="AQ940" s="230"/>
    </row>
    <row r="941" spans="4:43">
      <c r="D941" s="230"/>
      <c r="G941" s="230"/>
      <c r="H941" s="230"/>
      <c r="I941" s="230"/>
      <c r="J941" s="230"/>
      <c r="O941" s="230"/>
      <c r="R941" s="230"/>
      <c r="S941" s="230"/>
      <c r="T941" s="230"/>
      <c r="U941" s="230"/>
      <c r="Z941" s="230"/>
      <c r="AC941" s="230"/>
      <c r="AD941" s="230"/>
      <c r="AE941" s="230"/>
      <c r="AF941" s="230"/>
      <c r="AK941" s="230"/>
      <c r="AN941" s="230"/>
      <c r="AO941" s="230"/>
      <c r="AP941" s="230"/>
      <c r="AQ941" s="230"/>
    </row>
    <row r="942" spans="4:43">
      <c r="D942" s="230"/>
      <c r="G942" s="230"/>
      <c r="H942" s="230"/>
      <c r="I942" s="230"/>
      <c r="J942" s="230"/>
      <c r="O942" s="230"/>
      <c r="R942" s="230"/>
      <c r="S942" s="230"/>
      <c r="T942" s="230"/>
      <c r="U942" s="230"/>
      <c r="Z942" s="230"/>
      <c r="AC942" s="230"/>
      <c r="AD942" s="230"/>
      <c r="AE942" s="230"/>
      <c r="AF942" s="230"/>
      <c r="AK942" s="230"/>
      <c r="AN942" s="230"/>
      <c r="AO942" s="230"/>
      <c r="AP942" s="230"/>
      <c r="AQ942" s="230"/>
    </row>
    <row r="943" spans="4:43">
      <c r="D943" s="230"/>
      <c r="G943" s="230"/>
      <c r="H943" s="230"/>
      <c r="I943" s="230"/>
      <c r="J943" s="230"/>
      <c r="O943" s="230"/>
      <c r="R943" s="230"/>
      <c r="S943" s="230"/>
      <c r="T943" s="230"/>
      <c r="U943" s="230"/>
      <c r="Z943" s="230"/>
      <c r="AC943" s="230"/>
      <c r="AD943" s="230"/>
      <c r="AE943" s="230"/>
      <c r="AF943" s="230"/>
      <c r="AK943" s="230"/>
      <c r="AN943" s="230"/>
      <c r="AO943" s="230"/>
      <c r="AP943" s="230"/>
      <c r="AQ943" s="230"/>
    </row>
    <row r="944" spans="4:43">
      <c r="D944" s="230"/>
      <c r="G944" s="230"/>
      <c r="H944" s="230"/>
      <c r="I944" s="230"/>
      <c r="J944" s="230"/>
      <c r="O944" s="230"/>
      <c r="R944" s="230"/>
      <c r="S944" s="230"/>
      <c r="T944" s="230"/>
      <c r="U944" s="230"/>
      <c r="Z944" s="230"/>
      <c r="AC944" s="230"/>
      <c r="AD944" s="230"/>
      <c r="AE944" s="230"/>
      <c r="AF944" s="230"/>
      <c r="AK944" s="230"/>
      <c r="AN944" s="230"/>
      <c r="AO944" s="230"/>
      <c r="AP944" s="230"/>
      <c r="AQ944" s="230"/>
    </row>
    <row r="945" spans="4:43">
      <c r="D945" s="230"/>
      <c r="G945" s="230"/>
      <c r="H945" s="230"/>
      <c r="I945" s="230"/>
      <c r="J945" s="230"/>
      <c r="O945" s="230"/>
      <c r="R945" s="230"/>
      <c r="S945" s="230"/>
      <c r="T945" s="230"/>
      <c r="U945" s="230"/>
      <c r="Z945" s="230"/>
      <c r="AC945" s="230"/>
      <c r="AD945" s="230"/>
      <c r="AE945" s="230"/>
      <c r="AF945" s="230"/>
      <c r="AK945" s="230"/>
      <c r="AN945" s="230"/>
      <c r="AO945" s="230"/>
      <c r="AP945" s="230"/>
      <c r="AQ945" s="230"/>
    </row>
    <row r="946" spans="4:43">
      <c r="D946" s="230"/>
      <c r="G946" s="230"/>
      <c r="H946" s="230"/>
      <c r="I946" s="230"/>
      <c r="J946" s="230"/>
      <c r="O946" s="230"/>
      <c r="R946" s="230"/>
      <c r="S946" s="230"/>
      <c r="T946" s="230"/>
      <c r="U946" s="230"/>
      <c r="Z946" s="230"/>
      <c r="AC946" s="230"/>
      <c r="AD946" s="230"/>
      <c r="AE946" s="230"/>
      <c r="AF946" s="230"/>
      <c r="AK946" s="230"/>
      <c r="AN946" s="230"/>
      <c r="AO946" s="230"/>
      <c r="AP946" s="230"/>
      <c r="AQ946" s="230"/>
    </row>
    <row r="947" spans="4:43">
      <c r="D947" s="230"/>
      <c r="G947" s="230"/>
      <c r="H947" s="230"/>
      <c r="I947" s="230"/>
      <c r="J947" s="230"/>
      <c r="O947" s="230"/>
      <c r="R947" s="230"/>
      <c r="S947" s="230"/>
      <c r="T947" s="230"/>
      <c r="U947" s="230"/>
      <c r="Z947" s="230"/>
      <c r="AC947" s="230"/>
      <c r="AD947" s="230"/>
      <c r="AE947" s="230"/>
      <c r="AF947" s="230"/>
      <c r="AK947" s="230"/>
      <c r="AN947" s="230"/>
      <c r="AO947" s="230"/>
      <c r="AP947" s="230"/>
      <c r="AQ947" s="230"/>
    </row>
    <row r="948" spans="4:43">
      <c r="D948" s="230"/>
      <c r="G948" s="230"/>
      <c r="H948" s="230"/>
      <c r="I948" s="230"/>
      <c r="J948" s="230"/>
      <c r="O948" s="230"/>
      <c r="R948" s="230"/>
      <c r="S948" s="230"/>
      <c r="T948" s="230"/>
      <c r="U948" s="230"/>
      <c r="Z948" s="230"/>
      <c r="AC948" s="230"/>
      <c r="AD948" s="230"/>
      <c r="AE948" s="230"/>
      <c r="AF948" s="230"/>
      <c r="AK948" s="230"/>
      <c r="AN948" s="230"/>
      <c r="AO948" s="230"/>
      <c r="AP948" s="230"/>
      <c r="AQ948" s="230"/>
    </row>
    <row r="949" spans="4:43">
      <c r="D949" s="230"/>
      <c r="G949" s="230"/>
      <c r="H949" s="230"/>
      <c r="I949" s="230"/>
      <c r="J949" s="230"/>
      <c r="O949" s="230"/>
      <c r="R949" s="230"/>
      <c r="S949" s="230"/>
      <c r="T949" s="230"/>
      <c r="U949" s="230"/>
      <c r="Z949" s="230"/>
      <c r="AC949" s="230"/>
      <c r="AD949" s="230"/>
      <c r="AE949" s="230"/>
      <c r="AF949" s="230"/>
      <c r="AK949" s="230"/>
      <c r="AN949" s="230"/>
      <c r="AO949" s="230"/>
      <c r="AP949" s="230"/>
      <c r="AQ949" s="230"/>
    </row>
    <row r="950" spans="4:43">
      <c r="D950" s="230"/>
      <c r="G950" s="230"/>
      <c r="H950" s="230"/>
      <c r="I950" s="230"/>
      <c r="J950" s="230"/>
      <c r="O950" s="230"/>
      <c r="R950" s="230"/>
      <c r="S950" s="230"/>
      <c r="T950" s="230"/>
      <c r="U950" s="230"/>
      <c r="Z950" s="230"/>
      <c r="AC950" s="230"/>
      <c r="AD950" s="230"/>
      <c r="AE950" s="230"/>
      <c r="AF950" s="230"/>
      <c r="AK950" s="230"/>
      <c r="AN950" s="230"/>
      <c r="AO950" s="230"/>
      <c r="AP950" s="230"/>
      <c r="AQ950" s="230"/>
    </row>
    <row r="951" spans="4:43">
      <c r="D951" s="230"/>
      <c r="G951" s="230"/>
      <c r="H951" s="230"/>
      <c r="I951" s="230"/>
      <c r="J951" s="230"/>
      <c r="O951" s="230"/>
      <c r="R951" s="230"/>
      <c r="S951" s="230"/>
      <c r="T951" s="230"/>
      <c r="U951" s="230"/>
      <c r="Z951" s="230"/>
      <c r="AC951" s="230"/>
      <c r="AD951" s="230"/>
      <c r="AE951" s="230"/>
      <c r="AF951" s="230"/>
      <c r="AK951" s="230"/>
      <c r="AN951" s="230"/>
      <c r="AO951" s="230"/>
      <c r="AP951" s="230"/>
      <c r="AQ951" s="230"/>
    </row>
    <row r="952" spans="4:43">
      <c r="D952" s="230"/>
      <c r="G952" s="230"/>
      <c r="H952" s="230"/>
      <c r="I952" s="230"/>
      <c r="J952" s="230"/>
      <c r="O952" s="230"/>
      <c r="R952" s="230"/>
      <c r="S952" s="230"/>
      <c r="T952" s="230"/>
      <c r="U952" s="230"/>
      <c r="Z952" s="230"/>
      <c r="AC952" s="230"/>
      <c r="AD952" s="230"/>
      <c r="AE952" s="230"/>
      <c r="AF952" s="230"/>
      <c r="AK952" s="230"/>
      <c r="AN952" s="230"/>
      <c r="AO952" s="230"/>
      <c r="AP952" s="230"/>
      <c r="AQ952" s="230"/>
    </row>
    <row r="953" spans="4:43">
      <c r="D953" s="230"/>
      <c r="G953" s="230"/>
      <c r="H953" s="230"/>
      <c r="I953" s="230"/>
      <c r="J953" s="230"/>
      <c r="O953" s="230"/>
      <c r="R953" s="230"/>
      <c r="S953" s="230"/>
      <c r="T953" s="230"/>
      <c r="U953" s="230"/>
      <c r="Z953" s="230"/>
      <c r="AC953" s="230"/>
      <c r="AD953" s="230"/>
      <c r="AE953" s="230"/>
      <c r="AF953" s="230"/>
      <c r="AK953" s="230"/>
      <c r="AN953" s="230"/>
      <c r="AO953" s="230"/>
      <c r="AP953" s="230"/>
      <c r="AQ953" s="230"/>
    </row>
    <row r="954" spans="4:43">
      <c r="D954" s="230"/>
      <c r="G954" s="230"/>
      <c r="H954" s="230"/>
      <c r="I954" s="230"/>
      <c r="J954" s="230"/>
      <c r="O954" s="230"/>
      <c r="R954" s="230"/>
      <c r="S954" s="230"/>
      <c r="T954" s="230"/>
      <c r="U954" s="230"/>
      <c r="Z954" s="230"/>
      <c r="AC954" s="230"/>
      <c r="AD954" s="230"/>
      <c r="AE954" s="230"/>
      <c r="AF954" s="230"/>
      <c r="AK954" s="230"/>
      <c r="AN954" s="230"/>
      <c r="AO954" s="230"/>
      <c r="AP954" s="230"/>
      <c r="AQ954" s="230"/>
    </row>
    <row r="955" spans="4:43">
      <c r="D955" s="230"/>
      <c r="G955" s="230"/>
      <c r="H955" s="230"/>
      <c r="I955" s="230"/>
      <c r="J955" s="230"/>
      <c r="O955" s="230"/>
      <c r="R955" s="230"/>
      <c r="S955" s="230"/>
      <c r="T955" s="230"/>
      <c r="U955" s="230"/>
      <c r="Z955" s="230"/>
      <c r="AC955" s="230"/>
      <c r="AD955" s="230"/>
      <c r="AE955" s="230"/>
      <c r="AF955" s="230"/>
      <c r="AK955" s="230"/>
      <c r="AN955" s="230"/>
      <c r="AO955" s="230"/>
      <c r="AP955" s="230"/>
      <c r="AQ955" s="230"/>
    </row>
    <row r="956" spans="4:43">
      <c r="D956" s="230"/>
      <c r="G956" s="230"/>
      <c r="H956" s="230"/>
      <c r="I956" s="230"/>
      <c r="J956" s="230"/>
      <c r="O956" s="230"/>
      <c r="R956" s="230"/>
      <c r="S956" s="230"/>
      <c r="T956" s="230"/>
      <c r="U956" s="230"/>
      <c r="Z956" s="230"/>
      <c r="AC956" s="230"/>
      <c r="AD956" s="230"/>
      <c r="AE956" s="230"/>
      <c r="AF956" s="230"/>
      <c r="AK956" s="230"/>
      <c r="AN956" s="230"/>
      <c r="AO956" s="230"/>
      <c r="AP956" s="230"/>
      <c r="AQ956" s="230"/>
    </row>
    <row r="957" spans="4:43">
      <c r="D957" s="230"/>
      <c r="G957" s="230"/>
      <c r="H957" s="230"/>
      <c r="I957" s="230"/>
      <c r="J957" s="230"/>
      <c r="O957" s="230"/>
      <c r="R957" s="230"/>
      <c r="S957" s="230"/>
      <c r="T957" s="230"/>
      <c r="U957" s="230"/>
      <c r="Z957" s="230"/>
      <c r="AC957" s="230"/>
      <c r="AD957" s="230"/>
      <c r="AE957" s="230"/>
      <c r="AF957" s="230"/>
      <c r="AK957" s="230"/>
      <c r="AN957" s="230"/>
      <c r="AO957" s="230"/>
      <c r="AP957" s="230"/>
      <c r="AQ957" s="230"/>
    </row>
    <row r="958" spans="4:43">
      <c r="D958" s="230"/>
      <c r="G958" s="230"/>
      <c r="H958" s="230"/>
      <c r="I958" s="230"/>
      <c r="J958" s="230"/>
      <c r="O958" s="230"/>
      <c r="R958" s="230"/>
      <c r="S958" s="230"/>
      <c r="T958" s="230"/>
      <c r="U958" s="230"/>
      <c r="Z958" s="230"/>
      <c r="AC958" s="230"/>
      <c r="AD958" s="230"/>
      <c r="AE958" s="230"/>
      <c r="AF958" s="230"/>
      <c r="AK958" s="230"/>
      <c r="AN958" s="230"/>
      <c r="AO958" s="230"/>
      <c r="AP958" s="230"/>
      <c r="AQ958" s="230"/>
    </row>
    <row r="959" spans="4:43">
      <c r="D959" s="230"/>
      <c r="G959" s="230"/>
      <c r="H959" s="230"/>
      <c r="I959" s="230"/>
      <c r="J959" s="230"/>
      <c r="O959" s="230"/>
      <c r="R959" s="230"/>
      <c r="S959" s="230"/>
      <c r="T959" s="230"/>
      <c r="U959" s="230"/>
      <c r="Z959" s="230"/>
      <c r="AC959" s="230"/>
      <c r="AD959" s="230"/>
      <c r="AE959" s="230"/>
      <c r="AF959" s="230"/>
      <c r="AK959" s="230"/>
      <c r="AN959" s="230"/>
      <c r="AO959" s="230"/>
      <c r="AP959" s="230"/>
      <c r="AQ959" s="230"/>
    </row>
    <row r="960" spans="4:43">
      <c r="D960" s="230"/>
      <c r="G960" s="230"/>
      <c r="H960" s="230"/>
      <c r="I960" s="230"/>
      <c r="J960" s="230"/>
      <c r="O960" s="230"/>
      <c r="R960" s="230"/>
      <c r="S960" s="230"/>
      <c r="T960" s="230"/>
      <c r="U960" s="230"/>
      <c r="Z960" s="230"/>
      <c r="AC960" s="230"/>
      <c r="AD960" s="230"/>
      <c r="AE960" s="230"/>
      <c r="AF960" s="230"/>
      <c r="AK960" s="230"/>
      <c r="AN960" s="230"/>
      <c r="AO960" s="230"/>
      <c r="AP960" s="230"/>
      <c r="AQ960" s="230"/>
    </row>
    <row r="961" spans="4:43">
      <c r="D961" s="230"/>
      <c r="G961" s="230"/>
      <c r="H961" s="230"/>
      <c r="I961" s="230"/>
      <c r="J961" s="230"/>
      <c r="O961" s="230"/>
      <c r="R961" s="230"/>
      <c r="S961" s="230"/>
      <c r="T961" s="230"/>
      <c r="U961" s="230"/>
      <c r="Z961" s="230"/>
      <c r="AC961" s="230"/>
      <c r="AD961" s="230"/>
      <c r="AE961" s="230"/>
      <c r="AF961" s="230"/>
      <c r="AK961" s="230"/>
      <c r="AN961" s="230"/>
      <c r="AO961" s="230"/>
      <c r="AP961" s="230"/>
      <c r="AQ961" s="230"/>
    </row>
    <row r="962" spans="4:43">
      <c r="D962" s="230"/>
      <c r="G962" s="230"/>
      <c r="H962" s="230"/>
      <c r="I962" s="230"/>
      <c r="J962" s="230"/>
      <c r="O962" s="230"/>
      <c r="R962" s="230"/>
      <c r="S962" s="230"/>
      <c r="T962" s="230"/>
      <c r="U962" s="230"/>
      <c r="Z962" s="230"/>
      <c r="AC962" s="230"/>
      <c r="AD962" s="230"/>
      <c r="AE962" s="230"/>
      <c r="AF962" s="230"/>
      <c r="AK962" s="230"/>
      <c r="AN962" s="230"/>
      <c r="AO962" s="230"/>
      <c r="AP962" s="230"/>
      <c r="AQ962" s="230"/>
    </row>
    <row r="963" spans="4:43">
      <c r="D963" s="230"/>
      <c r="G963" s="230"/>
      <c r="H963" s="230"/>
      <c r="I963" s="230"/>
      <c r="J963" s="230"/>
      <c r="O963" s="230"/>
      <c r="R963" s="230"/>
      <c r="S963" s="230"/>
      <c r="T963" s="230"/>
      <c r="U963" s="230"/>
      <c r="Z963" s="230"/>
      <c r="AC963" s="230"/>
      <c r="AD963" s="230"/>
      <c r="AE963" s="230"/>
      <c r="AF963" s="230"/>
      <c r="AK963" s="230"/>
      <c r="AN963" s="230"/>
      <c r="AO963" s="230"/>
      <c r="AP963" s="230"/>
      <c r="AQ963" s="230"/>
    </row>
    <row r="964" spans="4:43">
      <c r="D964" s="230"/>
      <c r="G964" s="230"/>
      <c r="H964" s="230"/>
      <c r="I964" s="230"/>
      <c r="J964" s="230"/>
      <c r="O964" s="230"/>
      <c r="R964" s="230"/>
      <c r="S964" s="230"/>
      <c r="T964" s="230"/>
      <c r="U964" s="230"/>
      <c r="Z964" s="230"/>
      <c r="AC964" s="230"/>
      <c r="AD964" s="230"/>
      <c r="AE964" s="230"/>
      <c r="AF964" s="230"/>
      <c r="AK964" s="230"/>
      <c r="AN964" s="230"/>
      <c r="AO964" s="230"/>
      <c r="AP964" s="230"/>
      <c r="AQ964" s="230"/>
    </row>
    <row r="965" spans="4:43">
      <c r="D965" s="230"/>
      <c r="G965" s="230"/>
      <c r="H965" s="230"/>
      <c r="I965" s="230"/>
      <c r="J965" s="230"/>
      <c r="O965" s="230"/>
      <c r="R965" s="230"/>
      <c r="S965" s="230"/>
      <c r="T965" s="230"/>
      <c r="U965" s="230"/>
      <c r="Z965" s="230"/>
      <c r="AC965" s="230"/>
      <c r="AD965" s="230"/>
      <c r="AE965" s="230"/>
      <c r="AF965" s="230"/>
      <c r="AK965" s="230"/>
      <c r="AN965" s="230"/>
      <c r="AO965" s="230"/>
      <c r="AP965" s="230"/>
      <c r="AQ965" s="230"/>
    </row>
    <row r="966" spans="4:43">
      <c r="D966" s="230"/>
      <c r="G966" s="230"/>
      <c r="H966" s="230"/>
      <c r="I966" s="230"/>
      <c r="J966" s="230"/>
      <c r="O966" s="230"/>
      <c r="R966" s="230"/>
      <c r="S966" s="230"/>
      <c r="T966" s="230"/>
      <c r="U966" s="230"/>
      <c r="Z966" s="230"/>
      <c r="AC966" s="230"/>
      <c r="AD966" s="230"/>
      <c r="AE966" s="230"/>
      <c r="AF966" s="230"/>
      <c r="AK966" s="230"/>
      <c r="AN966" s="230"/>
      <c r="AO966" s="230"/>
      <c r="AP966" s="230"/>
      <c r="AQ966" s="230"/>
    </row>
    <row r="967" spans="4:43">
      <c r="D967" s="230"/>
      <c r="G967" s="230"/>
      <c r="H967" s="230"/>
      <c r="I967" s="230"/>
      <c r="J967" s="230"/>
      <c r="O967" s="230"/>
      <c r="R967" s="230"/>
      <c r="S967" s="230"/>
      <c r="T967" s="230"/>
      <c r="U967" s="230"/>
      <c r="Z967" s="230"/>
      <c r="AC967" s="230"/>
      <c r="AD967" s="230"/>
      <c r="AE967" s="230"/>
      <c r="AF967" s="230"/>
      <c r="AK967" s="230"/>
      <c r="AN967" s="230"/>
      <c r="AO967" s="230"/>
      <c r="AP967" s="230"/>
      <c r="AQ967" s="230"/>
    </row>
    <row r="968" spans="4:43">
      <c r="D968" s="230"/>
      <c r="G968" s="230"/>
      <c r="H968" s="230"/>
      <c r="I968" s="230"/>
      <c r="J968" s="230"/>
      <c r="O968" s="230"/>
      <c r="R968" s="230"/>
      <c r="S968" s="230"/>
      <c r="T968" s="230"/>
      <c r="U968" s="230"/>
      <c r="Z968" s="230"/>
      <c r="AC968" s="230"/>
      <c r="AD968" s="230"/>
      <c r="AE968" s="230"/>
      <c r="AF968" s="230"/>
      <c r="AK968" s="230"/>
      <c r="AN968" s="230"/>
      <c r="AO968" s="230"/>
      <c r="AP968" s="230"/>
      <c r="AQ968" s="230"/>
    </row>
    <row r="969" spans="4:43">
      <c r="D969" s="230"/>
      <c r="G969" s="230"/>
      <c r="H969" s="230"/>
      <c r="I969" s="230"/>
      <c r="J969" s="230"/>
      <c r="O969" s="230"/>
      <c r="R969" s="230"/>
      <c r="S969" s="230"/>
      <c r="T969" s="230"/>
      <c r="U969" s="230"/>
      <c r="Z969" s="230"/>
      <c r="AC969" s="230"/>
      <c r="AD969" s="230"/>
      <c r="AE969" s="230"/>
      <c r="AF969" s="230"/>
      <c r="AK969" s="230"/>
      <c r="AN969" s="230"/>
      <c r="AO969" s="230"/>
      <c r="AP969" s="230"/>
      <c r="AQ969" s="230"/>
    </row>
    <row r="970" spans="4:43">
      <c r="D970" s="230"/>
      <c r="G970" s="230"/>
      <c r="H970" s="230"/>
      <c r="I970" s="230"/>
      <c r="J970" s="230"/>
      <c r="O970" s="230"/>
      <c r="R970" s="230"/>
      <c r="S970" s="230"/>
      <c r="T970" s="230"/>
      <c r="U970" s="230"/>
      <c r="Z970" s="230"/>
      <c r="AC970" s="230"/>
      <c r="AD970" s="230"/>
      <c r="AE970" s="230"/>
      <c r="AF970" s="230"/>
      <c r="AK970" s="230"/>
      <c r="AN970" s="230"/>
      <c r="AO970" s="230"/>
      <c r="AP970" s="230"/>
      <c r="AQ970" s="230"/>
    </row>
    <row r="971" spans="4:43">
      <c r="D971" s="230"/>
      <c r="G971" s="230"/>
      <c r="H971" s="230"/>
      <c r="I971" s="230"/>
      <c r="J971" s="230"/>
      <c r="O971" s="230"/>
      <c r="R971" s="230"/>
      <c r="S971" s="230"/>
      <c r="T971" s="230"/>
      <c r="U971" s="230"/>
      <c r="Z971" s="230"/>
      <c r="AC971" s="230"/>
      <c r="AD971" s="230"/>
      <c r="AE971" s="230"/>
      <c r="AF971" s="230"/>
      <c r="AK971" s="230"/>
      <c r="AN971" s="230"/>
      <c r="AO971" s="230"/>
      <c r="AP971" s="230"/>
      <c r="AQ971" s="230"/>
    </row>
    <row r="972" spans="4:43">
      <c r="D972" s="230"/>
      <c r="G972" s="230"/>
      <c r="H972" s="230"/>
      <c r="I972" s="230"/>
      <c r="J972" s="230"/>
      <c r="O972" s="230"/>
      <c r="R972" s="230"/>
      <c r="S972" s="230"/>
      <c r="T972" s="230"/>
      <c r="U972" s="230"/>
      <c r="Z972" s="230"/>
      <c r="AC972" s="230"/>
      <c r="AD972" s="230"/>
      <c r="AE972" s="230"/>
      <c r="AF972" s="230"/>
      <c r="AK972" s="230"/>
      <c r="AN972" s="230"/>
      <c r="AO972" s="230"/>
      <c r="AP972" s="230"/>
      <c r="AQ972" s="230"/>
    </row>
    <row r="973" spans="4:43">
      <c r="D973" s="230"/>
      <c r="G973" s="230"/>
      <c r="H973" s="230"/>
      <c r="I973" s="230"/>
      <c r="J973" s="230"/>
      <c r="O973" s="230"/>
      <c r="R973" s="230"/>
      <c r="S973" s="230"/>
      <c r="T973" s="230"/>
      <c r="U973" s="230"/>
      <c r="Z973" s="230"/>
      <c r="AC973" s="230"/>
      <c r="AD973" s="230"/>
      <c r="AE973" s="230"/>
      <c r="AF973" s="230"/>
      <c r="AK973" s="230"/>
      <c r="AN973" s="230"/>
      <c r="AO973" s="230"/>
      <c r="AP973" s="230"/>
      <c r="AQ973" s="230"/>
    </row>
    <row r="974" spans="4:43">
      <c r="D974" s="230"/>
      <c r="G974" s="230"/>
      <c r="H974" s="230"/>
      <c r="I974" s="230"/>
      <c r="J974" s="230"/>
      <c r="O974" s="230"/>
      <c r="R974" s="230"/>
      <c r="S974" s="230"/>
      <c r="T974" s="230"/>
      <c r="U974" s="230"/>
      <c r="Z974" s="230"/>
      <c r="AC974" s="230"/>
      <c r="AD974" s="230"/>
      <c r="AE974" s="230"/>
      <c r="AF974" s="230"/>
      <c r="AK974" s="230"/>
      <c r="AN974" s="230"/>
      <c r="AO974" s="230"/>
      <c r="AP974" s="230"/>
      <c r="AQ974" s="230"/>
    </row>
    <row r="975" spans="4:43">
      <c r="D975" s="230"/>
      <c r="G975" s="230"/>
      <c r="H975" s="230"/>
      <c r="I975" s="230"/>
      <c r="J975" s="230"/>
      <c r="O975" s="230"/>
      <c r="R975" s="230"/>
      <c r="S975" s="230"/>
      <c r="T975" s="230"/>
      <c r="U975" s="230"/>
      <c r="Z975" s="230"/>
      <c r="AC975" s="230"/>
      <c r="AD975" s="230"/>
      <c r="AE975" s="230"/>
      <c r="AF975" s="230"/>
      <c r="AK975" s="230"/>
      <c r="AN975" s="230"/>
      <c r="AO975" s="230"/>
      <c r="AP975" s="230"/>
      <c r="AQ975" s="230"/>
    </row>
    <row r="976" spans="4:43">
      <c r="D976" s="230"/>
      <c r="G976" s="230"/>
      <c r="H976" s="230"/>
      <c r="I976" s="230"/>
      <c r="J976" s="230"/>
      <c r="O976" s="230"/>
      <c r="R976" s="230"/>
      <c r="S976" s="230"/>
      <c r="T976" s="230"/>
      <c r="U976" s="230"/>
      <c r="Z976" s="230"/>
      <c r="AC976" s="230"/>
      <c r="AD976" s="230"/>
      <c r="AE976" s="230"/>
      <c r="AF976" s="230"/>
      <c r="AK976" s="230"/>
      <c r="AN976" s="230"/>
      <c r="AO976" s="230"/>
      <c r="AP976" s="230"/>
      <c r="AQ976" s="230"/>
    </row>
    <row r="977" spans="4:43">
      <c r="D977" s="230"/>
      <c r="G977" s="230"/>
      <c r="H977" s="230"/>
      <c r="I977" s="230"/>
      <c r="J977" s="230"/>
      <c r="O977" s="230"/>
      <c r="R977" s="230"/>
      <c r="S977" s="230"/>
      <c r="T977" s="230"/>
      <c r="U977" s="230"/>
      <c r="Z977" s="230"/>
      <c r="AC977" s="230"/>
      <c r="AD977" s="230"/>
      <c r="AE977" s="230"/>
      <c r="AF977" s="230"/>
      <c r="AK977" s="230"/>
      <c r="AN977" s="230"/>
      <c r="AO977" s="230"/>
      <c r="AP977" s="230"/>
      <c r="AQ977" s="230"/>
    </row>
    <row r="978" spans="4:43">
      <c r="D978" s="230"/>
      <c r="G978" s="230"/>
      <c r="H978" s="230"/>
      <c r="I978" s="230"/>
      <c r="J978" s="230"/>
      <c r="O978" s="230"/>
      <c r="R978" s="230"/>
      <c r="S978" s="230"/>
      <c r="T978" s="230"/>
      <c r="U978" s="230"/>
      <c r="Z978" s="230"/>
      <c r="AC978" s="230"/>
      <c r="AD978" s="230"/>
      <c r="AE978" s="230"/>
      <c r="AF978" s="230"/>
      <c r="AK978" s="230"/>
      <c r="AN978" s="230"/>
      <c r="AO978" s="230"/>
      <c r="AP978" s="230"/>
      <c r="AQ978" s="230"/>
    </row>
    <row r="979" spans="4:43">
      <c r="D979" s="230"/>
      <c r="G979" s="230"/>
      <c r="H979" s="230"/>
      <c r="I979" s="230"/>
      <c r="J979" s="230"/>
      <c r="O979" s="230"/>
      <c r="R979" s="230"/>
      <c r="S979" s="230"/>
      <c r="T979" s="230"/>
      <c r="U979" s="230"/>
      <c r="Z979" s="230"/>
      <c r="AC979" s="230"/>
      <c r="AD979" s="230"/>
      <c r="AE979" s="230"/>
      <c r="AF979" s="230"/>
      <c r="AK979" s="230"/>
      <c r="AN979" s="230"/>
      <c r="AO979" s="230"/>
      <c r="AP979" s="230"/>
      <c r="AQ979" s="230"/>
    </row>
    <row r="980" spans="4:43">
      <c r="D980" s="230"/>
      <c r="G980" s="230"/>
      <c r="H980" s="230"/>
      <c r="I980" s="230"/>
      <c r="J980" s="230"/>
      <c r="O980" s="230"/>
      <c r="R980" s="230"/>
      <c r="S980" s="230"/>
      <c r="T980" s="230"/>
      <c r="U980" s="230"/>
      <c r="Z980" s="230"/>
      <c r="AC980" s="230"/>
      <c r="AD980" s="230"/>
      <c r="AE980" s="230"/>
      <c r="AF980" s="230"/>
      <c r="AK980" s="230"/>
      <c r="AN980" s="230"/>
      <c r="AO980" s="230"/>
      <c r="AP980" s="230"/>
      <c r="AQ980" s="230"/>
    </row>
    <row r="981" spans="4:43">
      <c r="D981" s="230"/>
      <c r="G981" s="230"/>
      <c r="H981" s="230"/>
      <c r="I981" s="230"/>
      <c r="J981" s="230"/>
      <c r="O981" s="230"/>
      <c r="R981" s="230"/>
      <c r="S981" s="230"/>
      <c r="T981" s="230"/>
      <c r="U981" s="230"/>
      <c r="Z981" s="230"/>
      <c r="AC981" s="230"/>
      <c r="AD981" s="230"/>
      <c r="AE981" s="230"/>
      <c r="AF981" s="230"/>
      <c r="AK981" s="230"/>
      <c r="AN981" s="230"/>
      <c r="AO981" s="230"/>
      <c r="AP981" s="230"/>
      <c r="AQ981" s="230"/>
    </row>
    <row r="982" spans="4:43">
      <c r="D982" s="230"/>
      <c r="G982" s="230"/>
      <c r="H982" s="230"/>
      <c r="I982" s="230"/>
      <c r="J982" s="230"/>
      <c r="O982" s="230"/>
      <c r="R982" s="230"/>
      <c r="S982" s="230"/>
      <c r="T982" s="230"/>
      <c r="U982" s="230"/>
      <c r="Z982" s="230"/>
      <c r="AC982" s="230"/>
      <c r="AD982" s="230"/>
      <c r="AE982" s="230"/>
      <c r="AF982" s="230"/>
      <c r="AK982" s="230"/>
      <c r="AN982" s="230"/>
      <c r="AO982" s="230"/>
      <c r="AP982" s="230"/>
      <c r="AQ982" s="230"/>
    </row>
    <row r="983" spans="4:43">
      <c r="D983" s="230"/>
      <c r="G983" s="230"/>
      <c r="H983" s="230"/>
      <c r="I983" s="230"/>
      <c r="J983" s="230"/>
      <c r="O983" s="230"/>
      <c r="R983" s="230"/>
      <c r="S983" s="230"/>
      <c r="T983" s="230"/>
      <c r="U983" s="230"/>
      <c r="Z983" s="230"/>
      <c r="AC983" s="230"/>
      <c r="AD983" s="230"/>
      <c r="AE983" s="230"/>
      <c r="AF983" s="230"/>
      <c r="AK983" s="230"/>
      <c r="AN983" s="230"/>
      <c r="AO983" s="230"/>
      <c r="AP983" s="230"/>
      <c r="AQ983" s="230"/>
    </row>
    <row r="984" spans="4:43">
      <c r="D984" s="230"/>
      <c r="G984" s="230"/>
      <c r="H984" s="230"/>
      <c r="I984" s="230"/>
      <c r="J984" s="230"/>
      <c r="O984" s="230"/>
      <c r="R984" s="230"/>
      <c r="S984" s="230"/>
      <c r="T984" s="230"/>
      <c r="U984" s="230"/>
      <c r="Z984" s="230"/>
      <c r="AC984" s="230"/>
      <c r="AD984" s="230"/>
      <c r="AE984" s="230"/>
      <c r="AF984" s="230"/>
      <c r="AK984" s="230"/>
      <c r="AN984" s="230"/>
      <c r="AO984" s="230"/>
      <c r="AP984" s="230"/>
      <c r="AQ984" s="230"/>
    </row>
    <row r="985" spans="4:43">
      <c r="D985" s="230"/>
      <c r="G985" s="230"/>
      <c r="H985" s="230"/>
      <c r="I985" s="230"/>
      <c r="J985" s="230"/>
      <c r="O985" s="230"/>
      <c r="R985" s="230"/>
      <c r="S985" s="230"/>
      <c r="T985" s="230"/>
      <c r="U985" s="230"/>
      <c r="Z985" s="230"/>
      <c r="AC985" s="230"/>
      <c r="AD985" s="230"/>
      <c r="AE985" s="230"/>
      <c r="AF985" s="230"/>
      <c r="AK985" s="230"/>
      <c r="AN985" s="230"/>
      <c r="AO985" s="230"/>
      <c r="AP985" s="230"/>
      <c r="AQ985" s="230"/>
    </row>
    <row r="986" spans="4:43">
      <c r="D986" s="230"/>
      <c r="G986" s="230"/>
      <c r="H986" s="230"/>
      <c r="I986" s="230"/>
      <c r="J986" s="230"/>
      <c r="O986" s="230"/>
      <c r="R986" s="230"/>
      <c r="S986" s="230"/>
      <c r="T986" s="230"/>
      <c r="U986" s="230"/>
      <c r="Z986" s="230"/>
      <c r="AC986" s="230"/>
      <c r="AD986" s="230"/>
      <c r="AE986" s="230"/>
      <c r="AF986" s="230"/>
      <c r="AK986" s="230"/>
      <c r="AN986" s="230"/>
      <c r="AO986" s="230"/>
      <c r="AP986" s="230"/>
      <c r="AQ986" s="230"/>
    </row>
    <row r="987" spans="4:43">
      <c r="D987" s="230"/>
      <c r="G987" s="230"/>
      <c r="H987" s="230"/>
      <c r="I987" s="230"/>
      <c r="J987" s="230"/>
      <c r="O987" s="230"/>
      <c r="R987" s="230"/>
      <c r="S987" s="230"/>
      <c r="T987" s="230"/>
      <c r="U987" s="230"/>
      <c r="Z987" s="230"/>
      <c r="AC987" s="230"/>
      <c r="AD987" s="230"/>
      <c r="AE987" s="230"/>
      <c r="AF987" s="230"/>
      <c r="AK987" s="230"/>
      <c r="AN987" s="230"/>
      <c r="AO987" s="230"/>
      <c r="AP987" s="230"/>
      <c r="AQ987" s="230"/>
    </row>
    <row r="988" spans="4:43">
      <c r="D988" s="230"/>
      <c r="G988" s="230"/>
      <c r="H988" s="230"/>
      <c r="I988" s="230"/>
      <c r="J988" s="230"/>
      <c r="O988" s="230"/>
      <c r="R988" s="230"/>
      <c r="S988" s="230"/>
      <c r="T988" s="230"/>
      <c r="U988" s="230"/>
      <c r="Z988" s="230"/>
      <c r="AC988" s="230"/>
      <c r="AD988" s="230"/>
      <c r="AE988" s="230"/>
      <c r="AF988" s="230"/>
      <c r="AK988" s="230"/>
      <c r="AN988" s="230"/>
      <c r="AO988" s="230"/>
      <c r="AP988" s="230"/>
      <c r="AQ988" s="230"/>
    </row>
    <row r="989" spans="4:43">
      <c r="D989" s="230"/>
      <c r="G989" s="230"/>
      <c r="H989" s="230"/>
      <c r="I989" s="230"/>
      <c r="J989" s="230"/>
      <c r="O989" s="230"/>
      <c r="R989" s="230"/>
      <c r="S989" s="230"/>
      <c r="T989" s="230"/>
      <c r="U989" s="230"/>
      <c r="Z989" s="230"/>
      <c r="AC989" s="230"/>
      <c r="AD989" s="230"/>
      <c r="AE989" s="230"/>
      <c r="AF989" s="230"/>
      <c r="AK989" s="230"/>
      <c r="AN989" s="230"/>
      <c r="AO989" s="230"/>
      <c r="AP989" s="230"/>
      <c r="AQ989" s="230"/>
    </row>
    <row r="990" spans="4:43">
      <c r="D990" s="230"/>
      <c r="G990" s="230"/>
      <c r="H990" s="230"/>
      <c r="I990" s="230"/>
      <c r="J990" s="230"/>
      <c r="O990" s="230"/>
      <c r="R990" s="230"/>
      <c r="S990" s="230"/>
      <c r="T990" s="230"/>
      <c r="U990" s="230"/>
      <c r="Z990" s="230"/>
      <c r="AC990" s="230"/>
      <c r="AD990" s="230"/>
      <c r="AE990" s="230"/>
      <c r="AF990" s="230"/>
      <c r="AK990" s="230"/>
      <c r="AN990" s="230"/>
      <c r="AO990" s="230"/>
      <c r="AP990" s="230"/>
      <c r="AQ990" s="230"/>
    </row>
    <row r="991" spans="4:43">
      <c r="D991" s="230"/>
      <c r="G991" s="230"/>
      <c r="H991" s="230"/>
      <c r="I991" s="230"/>
      <c r="J991" s="230"/>
      <c r="O991" s="230"/>
      <c r="R991" s="230"/>
      <c r="S991" s="230"/>
      <c r="T991" s="230"/>
      <c r="U991" s="230"/>
      <c r="Z991" s="230"/>
      <c r="AC991" s="230"/>
      <c r="AD991" s="230"/>
      <c r="AE991" s="230"/>
      <c r="AF991" s="230"/>
      <c r="AK991" s="230"/>
      <c r="AN991" s="230"/>
      <c r="AO991" s="230"/>
      <c r="AP991" s="230"/>
      <c r="AQ991" s="230"/>
    </row>
    <row r="992" spans="4:43">
      <c r="D992" s="230"/>
      <c r="G992" s="230"/>
      <c r="H992" s="230"/>
      <c r="I992" s="230"/>
      <c r="J992" s="230"/>
      <c r="O992" s="230"/>
      <c r="R992" s="230"/>
      <c r="S992" s="230"/>
      <c r="T992" s="230"/>
      <c r="U992" s="230"/>
      <c r="Z992" s="230"/>
      <c r="AC992" s="230"/>
      <c r="AD992" s="230"/>
      <c r="AE992" s="230"/>
      <c r="AF992" s="230"/>
      <c r="AK992" s="230"/>
      <c r="AN992" s="230"/>
      <c r="AO992" s="230"/>
      <c r="AP992" s="230"/>
      <c r="AQ992" s="230"/>
    </row>
    <row r="993" spans="4:43">
      <c r="D993" s="230"/>
      <c r="G993" s="230"/>
      <c r="H993" s="230"/>
      <c r="I993" s="230"/>
      <c r="J993" s="230"/>
      <c r="O993" s="230"/>
      <c r="R993" s="230"/>
      <c r="S993" s="230"/>
      <c r="T993" s="230"/>
      <c r="U993" s="230"/>
      <c r="Z993" s="230"/>
      <c r="AC993" s="230"/>
      <c r="AD993" s="230"/>
      <c r="AE993" s="230"/>
      <c r="AF993" s="230"/>
      <c r="AK993" s="230"/>
      <c r="AN993" s="230"/>
      <c r="AO993" s="230"/>
      <c r="AP993" s="230"/>
      <c r="AQ993" s="230"/>
    </row>
    <row r="994" spans="4:43">
      <c r="D994" s="230"/>
      <c r="G994" s="230"/>
      <c r="H994" s="230"/>
      <c r="I994" s="230"/>
      <c r="J994" s="230"/>
      <c r="O994" s="230"/>
      <c r="R994" s="230"/>
      <c r="S994" s="230"/>
      <c r="T994" s="230"/>
      <c r="U994" s="230"/>
      <c r="Z994" s="230"/>
      <c r="AC994" s="230"/>
      <c r="AD994" s="230"/>
      <c r="AE994" s="230"/>
      <c r="AF994" s="230"/>
      <c r="AK994" s="230"/>
      <c r="AN994" s="230"/>
      <c r="AO994" s="230"/>
      <c r="AP994" s="230"/>
      <c r="AQ994" s="230"/>
    </row>
    <row r="995" spans="4:43">
      <c r="D995" s="230"/>
      <c r="G995" s="230"/>
      <c r="H995" s="230"/>
      <c r="I995" s="230"/>
      <c r="J995" s="230"/>
      <c r="O995" s="230"/>
      <c r="R995" s="230"/>
      <c r="S995" s="230"/>
      <c r="T995" s="230"/>
      <c r="U995" s="230"/>
      <c r="Z995" s="230"/>
      <c r="AC995" s="230"/>
      <c r="AD995" s="230"/>
      <c r="AE995" s="230"/>
      <c r="AF995" s="230"/>
      <c r="AK995" s="230"/>
      <c r="AN995" s="230"/>
      <c r="AO995" s="230"/>
      <c r="AP995" s="230"/>
      <c r="AQ995" s="230"/>
    </row>
    <row r="996" spans="4:43">
      <c r="D996" s="230"/>
      <c r="G996" s="230"/>
      <c r="H996" s="230"/>
      <c r="I996" s="230"/>
      <c r="J996" s="230"/>
      <c r="O996" s="230"/>
      <c r="R996" s="230"/>
      <c r="S996" s="230"/>
      <c r="T996" s="230"/>
      <c r="U996" s="230"/>
      <c r="Z996" s="230"/>
      <c r="AC996" s="230"/>
      <c r="AD996" s="230"/>
      <c r="AE996" s="230"/>
      <c r="AF996" s="230"/>
      <c r="AK996" s="230"/>
      <c r="AN996" s="230"/>
      <c r="AO996" s="230"/>
      <c r="AP996" s="230"/>
      <c r="AQ996" s="230"/>
    </row>
    <row r="997" spans="4:43">
      <c r="D997" s="230"/>
      <c r="G997" s="230"/>
      <c r="H997" s="230"/>
      <c r="I997" s="230"/>
      <c r="J997" s="230"/>
      <c r="O997" s="230"/>
      <c r="R997" s="230"/>
      <c r="S997" s="230"/>
      <c r="T997" s="230"/>
      <c r="U997" s="230"/>
      <c r="Z997" s="230"/>
      <c r="AC997" s="230"/>
      <c r="AD997" s="230"/>
      <c r="AE997" s="230"/>
      <c r="AF997" s="230"/>
      <c r="AK997" s="230"/>
      <c r="AN997" s="230"/>
      <c r="AO997" s="230"/>
      <c r="AP997" s="230"/>
      <c r="AQ997" s="230"/>
    </row>
    <row r="998" spans="4:43">
      <c r="D998" s="230"/>
      <c r="G998" s="230"/>
      <c r="H998" s="230"/>
      <c r="I998" s="230"/>
      <c r="J998" s="230"/>
      <c r="O998" s="230"/>
      <c r="R998" s="230"/>
      <c r="S998" s="230"/>
      <c r="T998" s="230"/>
      <c r="U998" s="230"/>
      <c r="Z998" s="230"/>
      <c r="AC998" s="230"/>
      <c r="AD998" s="230"/>
      <c r="AE998" s="230"/>
      <c r="AF998" s="230"/>
      <c r="AK998" s="230"/>
      <c r="AN998" s="230"/>
      <c r="AO998" s="230"/>
      <c r="AP998" s="230"/>
      <c r="AQ998" s="230"/>
    </row>
    <row r="999" spans="4:43">
      <c r="D999" s="230"/>
      <c r="G999" s="230"/>
      <c r="H999" s="230"/>
      <c r="I999" s="230"/>
      <c r="J999" s="230"/>
      <c r="O999" s="230"/>
      <c r="R999" s="230"/>
      <c r="S999" s="230"/>
      <c r="T999" s="230"/>
      <c r="U999" s="230"/>
      <c r="Z999" s="230"/>
      <c r="AC999" s="230"/>
      <c r="AD999" s="230"/>
      <c r="AE999" s="230"/>
      <c r="AF999" s="230"/>
      <c r="AK999" s="230"/>
      <c r="AN999" s="230"/>
      <c r="AO999" s="230"/>
      <c r="AP999" s="230"/>
      <c r="AQ999" s="230"/>
    </row>
    <row r="1000" spans="4:43">
      <c r="D1000" s="230"/>
      <c r="G1000" s="230"/>
      <c r="H1000" s="230"/>
      <c r="I1000" s="230"/>
      <c r="J1000" s="230"/>
      <c r="O1000" s="230"/>
      <c r="R1000" s="230"/>
      <c r="S1000" s="230"/>
      <c r="T1000" s="230"/>
      <c r="U1000" s="230"/>
      <c r="Z1000" s="230"/>
      <c r="AC1000" s="230"/>
      <c r="AD1000" s="230"/>
      <c r="AE1000" s="230"/>
      <c r="AF1000" s="230"/>
      <c r="AK1000" s="230"/>
      <c r="AN1000" s="230"/>
      <c r="AO1000" s="230"/>
      <c r="AP1000" s="230"/>
      <c r="AQ1000" s="230"/>
    </row>
    <row r="1001" spans="4:43">
      <c r="D1001" s="230"/>
      <c r="G1001" s="230"/>
      <c r="H1001" s="230"/>
      <c r="I1001" s="230"/>
      <c r="J1001" s="230"/>
      <c r="O1001" s="230"/>
      <c r="R1001" s="230"/>
      <c r="S1001" s="230"/>
      <c r="T1001" s="230"/>
      <c r="U1001" s="230"/>
      <c r="Z1001" s="230"/>
      <c r="AC1001" s="230"/>
      <c r="AD1001" s="230"/>
      <c r="AE1001" s="230"/>
      <c r="AF1001" s="230"/>
      <c r="AK1001" s="230"/>
      <c r="AN1001" s="230"/>
      <c r="AO1001" s="230"/>
      <c r="AP1001" s="230"/>
      <c r="AQ1001" s="230"/>
    </row>
    <row r="1002" spans="4:43">
      <c r="D1002" s="230"/>
      <c r="G1002" s="230"/>
      <c r="H1002" s="230"/>
      <c r="I1002" s="230"/>
      <c r="J1002" s="230"/>
      <c r="O1002" s="230"/>
      <c r="R1002" s="230"/>
      <c r="S1002" s="230"/>
      <c r="T1002" s="230"/>
      <c r="U1002" s="230"/>
      <c r="Z1002" s="230"/>
      <c r="AC1002" s="230"/>
      <c r="AD1002" s="230"/>
      <c r="AE1002" s="230"/>
      <c r="AF1002" s="230"/>
      <c r="AK1002" s="230"/>
      <c r="AN1002" s="230"/>
      <c r="AO1002" s="230"/>
      <c r="AP1002" s="230"/>
      <c r="AQ1002" s="230"/>
    </row>
    <row r="1003" spans="4:43">
      <c r="D1003" s="230"/>
      <c r="G1003" s="230"/>
      <c r="H1003" s="230"/>
      <c r="I1003" s="230"/>
      <c r="J1003" s="230"/>
      <c r="O1003" s="230"/>
      <c r="R1003" s="230"/>
      <c r="S1003" s="230"/>
      <c r="T1003" s="230"/>
      <c r="U1003" s="230"/>
      <c r="Z1003" s="230"/>
      <c r="AC1003" s="230"/>
      <c r="AD1003" s="230"/>
      <c r="AE1003" s="230"/>
      <c r="AF1003" s="230"/>
      <c r="AK1003" s="230"/>
      <c r="AN1003" s="230"/>
      <c r="AO1003" s="230"/>
      <c r="AP1003" s="230"/>
      <c r="AQ1003" s="230"/>
    </row>
    <row r="1004" spans="4:43">
      <c r="D1004" s="230"/>
      <c r="G1004" s="230"/>
      <c r="H1004" s="230"/>
      <c r="I1004" s="230"/>
      <c r="J1004" s="230"/>
      <c r="O1004" s="230"/>
      <c r="R1004" s="230"/>
      <c r="S1004" s="230"/>
      <c r="T1004" s="230"/>
      <c r="U1004" s="230"/>
      <c r="Z1004" s="230"/>
      <c r="AC1004" s="230"/>
      <c r="AD1004" s="230"/>
      <c r="AE1004" s="230"/>
      <c r="AF1004" s="230"/>
      <c r="AK1004" s="230"/>
      <c r="AN1004" s="230"/>
      <c r="AO1004" s="230"/>
      <c r="AP1004" s="230"/>
      <c r="AQ1004" s="230"/>
    </row>
    <row r="1005" spans="4:43">
      <c r="D1005" s="230"/>
      <c r="G1005" s="230"/>
      <c r="H1005" s="230"/>
      <c r="I1005" s="230"/>
      <c r="J1005" s="230"/>
      <c r="O1005" s="230"/>
      <c r="R1005" s="230"/>
      <c r="S1005" s="230"/>
      <c r="T1005" s="230"/>
      <c r="U1005" s="230"/>
      <c r="Z1005" s="230"/>
      <c r="AC1005" s="230"/>
      <c r="AD1005" s="230"/>
      <c r="AE1005" s="230"/>
      <c r="AF1005" s="230"/>
      <c r="AK1005" s="230"/>
      <c r="AN1005" s="230"/>
      <c r="AO1005" s="230"/>
      <c r="AP1005" s="230"/>
      <c r="AQ1005" s="230"/>
    </row>
    <row r="1006" spans="4:43">
      <c r="D1006" s="230"/>
      <c r="G1006" s="230"/>
      <c r="H1006" s="230"/>
      <c r="I1006" s="230"/>
      <c r="J1006" s="230"/>
      <c r="O1006" s="230"/>
      <c r="R1006" s="230"/>
      <c r="S1006" s="230"/>
      <c r="T1006" s="230"/>
      <c r="U1006" s="230"/>
      <c r="Z1006" s="230"/>
      <c r="AC1006" s="230"/>
      <c r="AD1006" s="230"/>
      <c r="AE1006" s="230"/>
      <c r="AF1006" s="230"/>
      <c r="AK1006" s="230"/>
      <c r="AN1006" s="230"/>
      <c r="AO1006" s="230"/>
      <c r="AP1006" s="230"/>
      <c r="AQ1006" s="230"/>
    </row>
    <row r="1007" spans="4:43">
      <c r="D1007" s="230"/>
      <c r="G1007" s="230"/>
      <c r="H1007" s="230"/>
      <c r="I1007" s="230"/>
      <c r="J1007" s="230"/>
      <c r="O1007" s="230"/>
      <c r="R1007" s="230"/>
      <c r="S1007" s="230"/>
      <c r="T1007" s="230"/>
      <c r="U1007" s="230"/>
      <c r="Z1007" s="230"/>
      <c r="AC1007" s="230"/>
      <c r="AD1007" s="230"/>
      <c r="AE1007" s="230"/>
      <c r="AF1007" s="230"/>
      <c r="AK1007" s="230"/>
      <c r="AN1007" s="230"/>
      <c r="AO1007" s="230"/>
      <c r="AP1007" s="230"/>
      <c r="AQ1007" s="230"/>
    </row>
    <row r="1008" spans="4:43">
      <c r="D1008" s="230"/>
      <c r="G1008" s="230"/>
      <c r="H1008" s="230"/>
      <c r="I1008" s="230"/>
      <c r="J1008" s="230"/>
      <c r="O1008" s="230"/>
      <c r="R1008" s="230"/>
      <c r="S1008" s="230"/>
      <c r="T1008" s="230"/>
      <c r="U1008" s="230"/>
      <c r="Z1008" s="230"/>
      <c r="AC1008" s="230"/>
      <c r="AD1008" s="230"/>
      <c r="AE1008" s="230"/>
      <c r="AF1008" s="230"/>
      <c r="AK1008" s="230"/>
      <c r="AN1008" s="230"/>
      <c r="AO1008" s="230"/>
      <c r="AP1008" s="230"/>
      <c r="AQ1008" s="230"/>
    </row>
    <row r="1009" spans="4:43">
      <c r="D1009" s="230"/>
      <c r="G1009" s="230"/>
      <c r="H1009" s="230"/>
      <c r="I1009" s="230"/>
      <c r="J1009" s="230"/>
      <c r="O1009" s="230"/>
      <c r="R1009" s="230"/>
      <c r="S1009" s="230"/>
      <c r="T1009" s="230"/>
      <c r="U1009" s="230"/>
      <c r="Z1009" s="230"/>
      <c r="AC1009" s="230"/>
      <c r="AD1009" s="230"/>
      <c r="AE1009" s="230"/>
      <c r="AF1009" s="230"/>
      <c r="AK1009" s="230"/>
      <c r="AN1009" s="230"/>
      <c r="AO1009" s="230"/>
      <c r="AP1009" s="230"/>
      <c r="AQ1009" s="230"/>
    </row>
    <row r="1010" spans="4:43">
      <c r="D1010" s="230"/>
      <c r="G1010" s="230"/>
      <c r="H1010" s="230"/>
      <c r="I1010" s="230"/>
      <c r="J1010" s="230"/>
      <c r="O1010" s="230"/>
      <c r="R1010" s="230"/>
      <c r="S1010" s="230"/>
      <c r="T1010" s="230"/>
      <c r="U1010" s="230"/>
      <c r="Z1010" s="230"/>
      <c r="AC1010" s="230"/>
      <c r="AD1010" s="230"/>
      <c r="AE1010" s="230"/>
      <c r="AF1010" s="230"/>
      <c r="AK1010" s="230"/>
      <c r="AN1010" s="230"/>
      <c r="AO1010" s="230"/>
      <c r="AP1010" s="230"/>
      <c r="AQ1010" s="230"/>
    </row>
    <row r="1011" spans="4:43">
      <c r="D1011" s="230"/>
      <c r="G1011" s="230"/>
      <c r="H1011" s="230"/>
      <c r="I1011" s="230"/>
      <c r="J1011" s="230"/>
      <c r="O1011" s="230"/>
      <c r="R1011" s="230"/>
      <c r="S1011" s="230"/>
      <c r="T1011" s="230"/>
      <c r="U1011" s="230"/>
      <c r="Z1011" s="230"/>
      <c r="AC1011" s="230"/>
      <c r="AD1011" s="230"/>
      <c r="AE1011" s="230"/>
      <c r="AF1011" s="230"/>
      <c r="AK1011" s="230"/>
      <c r="AN1011" s="230"/>
      <c r="AO1011" s="230"/>
      <c r="AP1011" s="230"/>
      <c r="AQ1011" s="230"/>
    </row>
    <row r="1012" spans="4:43">
      <c r="D1012" s="230"/>
      <c r="G1012" s="230"/>
      <c r="H1012" s="230"/>
      <c r="I1012" s="230"/>
      <c r="J1012" s="230"/>
      <c r="O1012" s="230"/>
      <c r="R1012" s="230"/>
      <c r="S1012" s="230"/>
      <c r="T1012" s="230"/>
      <c r="U1012" s="230"/>
      <c r="Z1012" s="230"/>
      <c r="AC1012" s="230"/>
      <c r="AD1012" s="230"/>
      <c r="AE1012" s="230"/>
      <c r="AF1012" s="230"/>
      <c r="AK1012" s="230"/>
      <c r="AN1012" s="230"/>
      <c r="AO1012" s="230"/>
      <c r="AP1012" s="230"/>
      <c r="AQ1012" s="230"/>
    </row>
    <row r="1013" spans="4:43">
      <c r="D1013" s="230"/>
      <c r="G1013" s="230"/>
      <c r="H1013" s="230"/>
      <c r="I1013" s="230"/>
      <c r="J1013" s="230"/>
      <c r="O1013" s="230"/>
      <c r="R1013" s="230"/>
      <c r="S1013" s="230"/>
      <c r="T1013" s="230"/>
      <c r="U1013" s="230"/>
      <c r="Z1013" s="230"/>
      <c r="AC1013" s="230"/>
      <c r="AD1013" s="230"/>
      <c r="AE1013" s="230"/>
      <c r="AF1013" s="230"/>
      <c r="AK1013" s="230"/>
      <c r="AN1013" s="230"/>
      <c r="AO1013" s="230"/>
      <c r="AP1013" s="230"/>
      <c r="AQ1013" s="230"/>
    </row>
    <row r="1014" spans="4:43">
      <c r="D1014" s="230"/>
      <c r="G1014" s="230"/>
      <c r="H1014" s="230"/>
      <c r="I1014" s="230"/>
      <c r="J1014" s="230"/>
      <c r="O1014" s="230"/>
      <c r="R1014" s="230"/>
      <c r="S1014" s="230"/>
      <c r="T1014" s="230"/>
      <c r="U1014" s="230"/>
      <c r="Z1014" s="230"/>
      <c r="AC1014" s="230"/>
      <c r="AD1014" s="230"/>
      <c r="AE1014" s="230"/>
      <c r="AF1014" s="230"/>
      <c r="AK1014" s="230"/>
      <c r="AN1014" s="230"/>
      <c r="AO1014" s="230"/>
      <c r="AP1014" s="230"/>
      <c r="AQ1014" s="230"/>
    </row>
    <row r="1015" spans="4:43">
      <c r="D1015" s="230"/>
      <c r="G1015" s="230"/>
      <c r="H1015" s="230"/>
      <c r="I1015" s="230"/>
      <c r="J1015" s="230"/>
      <c r="O1015" s="230"/>
      <c r="R1015" s="230"/>
      <c r="S1015" s="230"/>
      <c r="T1015" s="230"/>
      <c r="U1015" s="230"/>
      <c r="Z1015" s="230"/>
      <c r="AC1015" s="230"/>
      <c r="AD1015" s="230"/>
      <c r="AE1015" s="230"/>
      <c r="AF1015" s="230"/>
      <c r="AK1015" s="230"/>
      <c r="AN1015" s="230"/>
      <c r="AO1015" s="230"/>
      <c r="AP1015" s="230"/>
      <c r="AQ1015" s="230"/>
    </row>
    <row r="1016" spans="4:43">
      <c r="D1016" s="230"/>
      <c r="G1016" s="230"/>
      <c r="H1016" s="230"/>
      <c r="I1016" s="230"/>
      <c r="J1016" s="230"/>
      <c r="O1016" s="230"/>
      <c r="R1016" s="230"/>
      <c r="S1016" s="230"/>
      <c r="T1016" s="230"/>
      <c r="U1016" s="230"/>
      <c r="Z1016" s="230"/>
      <c r="AC1016" s="230"/>
      <c r="AD1016" s="230"/>
      <c r="AE1016" s="230"/>
      <c r="AF1016" s="230"/>
      <c r="AK1016" s="230"/>
      <c r="AN1016" s="230"/>
      <c r="AO1016" s="230"/>
      <c r="AP1016" s="230"/>
      <c r="AQ1016" s="230"/>
    </row>
    <row r="1017" spans="4:43">
      <c r="D1017" s="230"/>
      <c r="G1017" s="230"/>
      <c r="H1017" s="230"/>
      <c r="I1017" s="230"/>
      <c r="J1017" s="230"/>
      <c r="O1017" s="230"/>
      <c r="R1017" s="230"/>
      <c r="S1017" s="230"/>
      <c r="T1017" s="230"/>
      <c r="U1017" s="230"/>
      <c r="Z1017" s="230"/>
      <c r="AC1017" s="230"/>
      <c r="AD1017" s="230"/>
      <c r="AE1017" s="230"/>
      <c r="AF1017" s="230"/>
      <c r="AK1017" s="230"/>
      <c r="AN1017" s="230"/>
      <c r="AO1017" s="230"/>
      <c r="AP1017" s="230"/>
      <c r="AQ1017" s="230"/>
    </row>
    <row r="1018" spans="4:43">
      <c r="D1018" s="230"/>
      <c r="G1018" s="230"/>
      <c r="H1018" s="230"/>
      <c r="I1018" s="230"/>
      <c r="J1018" s="230"/>
      <c r="O1018" s="230"/>
      <c r="R1018" s="230"/>
      <c r="S1018" s="230"/>
      <c r="T1018" s="230"/>
      <c r="U1018" s="230"/>
      <c r="Z1018" s="230"/>
      <c r="AC1018" s="230"/>
      <c r="AD1018" s="230"/>
      <c r="AE1018" s="230"/>
      <c r="AF1018" s="230"/>
      <c r="AK1018" s="230"/>
      <c r="AN1018" s="230"/>
      <c r="AO1018" s="230"/>
      <c r="AP1018" s="230"/>
      <c r="AQ1018" s="230"/>
    </row>
    <row r="1019" spans="4:43">
      <c r="D1019" s="230"/>
      <c r="G1019" s="230"/>
      <c r="H1019" s="230"/>
      <c r="I1019" s="230"/>
      <c r="J1019" s="230"/>
      <c r="O1019" s="230"/>
      <c r="R1019" s="230"/>
      <c r="S1019" s="230"/>
      <c r="T1019" s="230"/>
      <c r="U1019" s="230"/>
      <c r="Z1019" s="230"/>
      <c r="AC1019" s="230"/>
      <c r="AD1019" s="230"/>
      <c r="AE1019" s="230"/>
      <c r="AF1019" s="230"/>
      <c r="AK1019" s="230"/>
      <c r="AN1019" s="230"/>
      <c r="AO1019" s="230"/>
      <c r="AP1019" s="230"/>
      <c r="AQ1019" s="230"/>
    </row>
    <row r="1020" spans="4:43">
      <c r="D1020" s="230"/>
      <c r="G1020" s="230"/>
      <c r="H1020" s="230"/>
      <c r="I1020" s="230"/>
      <c r="J1020" s="230"/>
      <c r="O1020" s="230"/>
      <c r="R1020" s="230"/>
      <c r="S1020" s="230"/>
      <c r="T1020" s="230"/>
      <c r="U1020" s="230"/>
      <c r="Z1020" s="230"/>
      <c r="AC1020" s="230"/>
      <c r="AD1020" s="230"/>
      <c r="AE1020" s="230"/>
      <c r="AF1020" s="230"/>
      <c r="AK1020" s="230"/>
      <c r="AN1020" s="230"/>
      <c r="AO1020" s="230"/>
      <c r="AP1020" s="230"/>
      <c r="AQ1020" s="230"/>
    </row>
    <row r="1021" spans="4:43">
      <c r="D1021" s="230"/>
      <c r="G1021" s="230"/>
      <c r="H1021" s="230"/>
      <c r="I1021" s="230"/>
      <c r="J1021" s="230"/>
      <c r="O1021" s="230"/>
      <c r="R1021" s="230"/>
      <c r="S1021" s="230"/>
      <c r="T1021" s="230"/>
      <c r="U1021" s="230"/>
      <c r="Z1021" s="230"/>
      <c r="AC1021" s="230"/>
      <c r="AD1021" s="230"/>
      <c r="AE1021" s="230"/>
      <c r="AF1021" s="230"/>
      <c r="AK1021" s="230"/>
      <c r="AN1021" s="230"/>
      <c r="AO1021" s="230"/>
      <c r="AP1021" s="230"/>
      <c r="AQ1021" s="230"/>
    </row>
    <row r="1022" spans="4:43">
      <c r="D1022" s="230"/>
      <c r="G1022" s="230"/>
      <c r="H1022" s="230"/>
      <c r="I1022" s="230"/>
      <c r="J1022" s="230"/>
      <c r="O1022" s="230"/>
      <c r="R1022" s="230"/>
      <c r="S1022" s="230"/>
      <c r="T1022" s="230"/>
      <c r="U1022" s="230"/>
      <c r="Z1022" s="230"/>
      <c r="AC1022" s="230"/>
      <c r="AD1022" s="230"/>
      <c r="AE1022" s="230"/>
      <c r="AF1022" s="230"/>
      <c r="AK1022" s="230"/>
      <c r="AN1022" s="230"/>
      <c r="AO1022" s="230"/>
      <c r="AP1022" s="230"/>
      <c r="AQ1022" s="230"/>
    </row>
    <row r="1023" spans="4:43">
      <c r="D1023" s="230"/>
      <c r="G1023" s="230"/>
      <c r="H1023" s="230"/>
      <c r="I1023" s="230"/>
      <c r="J1023" s="230"/>
      <c r="O1023" s="230"/>
      <c r="R1023" s="230"/>
      <c r="S1023" s="230"/>
      <c r="T1023" s="230"/>
      <c r="U1023" s="230"/>
      <c r="Z1023" s="230"/>
      <c r="AC1023" s="230"/>
      <c r="AD1023" s="230"/>
      <c r="AE1023" s="230"/>
      <c r="AF1023" s="230"/>
      <c r="AK1023" s="230"/>
      <c r="AN1023" s="230"/>
      <c r="AO1023" s="230"/>
      <c r="AP1023" s="230"/>
      <c r="AQ1023" s="230"/>
    </row>
    <row r="1024" spans="4:43">
      <c r="D1024" s="230"/>
      <c r="G1024" s="230"/>
      <c r="H1024" s="230"/>
      <c r="I1024" s="230"/>
      <c r="J1024" s="230"/>
      <c r="O1024" s="230"/>
      <c r="R1024" s="230"/>
      <c r="S1024" s="230"/>
      <c r="T1024" s="230"/>
      <c r="U1024" s="230"/>
      <c r="Z1024" s="230"/>
      <c r="AC1024" s="230"/>
      <c r="AD1024" s="230"/>
      <c r="AE1024" s="230"/>
      <c r="AF1024" s="230"/>
      <c r="AK1024" s="230"/>
      <c r="AN1024" s="230"/>
      <c r="AO1024" s="230"/>
      <c r="AP1024" s="230"/>
      <c r="AQ1024" s="230"/>
    </row>
    <row r="1025" spans="4:43">
      <c r="D1025" s="230"/>
      <c r="G1025" s="230"/>
      <c r="H1025" s="230"/>
      <c r="I1025" s="230"/>
      <c r="J1025" s="230"/>
      <c r="O1025" s="230"/>
      <c r="R1025" s="230"/>
      <c r="S1025" s="230"/>
      <c r="T1025" s="230"/>
      <c r="U1025" s="230"/>
      <c r="Z1025" s="230"/>
      <c r="AC1025" s="230"/>
      <c r="AD1025" s="230"/>
      <c r="AE1025" s="230"/>
      <c r="AF1025" s="230"/>
      <c r="AK1025" s="230"/>
      <c r="AN1025" s="230"/>
      <c r="AO1025" s="230"/>
      <c r="AP1025" s="230"/>
      <c r="AQ1025" s="230"/>
    </row>
    <row r="1026" spans="4:43">
      <c r="D1026" s="230"/>
      <c r="G1026" s="230"/>
      <c r="H1026" s="230"/>
      <c r="I1026" s="230"/>
      <c r="J1026" s="230"/>
      <c r="O1026" s="230"/>
      <c r="R1026" s="230"/>
      <c r="S1026" s="230"/>
      <c r="T1026" s="230"/>
      <c r="U1026" s="230"/>
      <c r="Z1026" s="230"/>
      <c r="AC1026" s="230"/>
      <c r="AD1026" s="230"/>
      <c r="AE1026" s="230"/>
      <c r="AF1026" s="230"/>
      <c r="AK1026" s="230"/>
      <c r="AN1026" s="230"/>
      <c r="AO1026" s="230"/>
      <c r="AP1026" s="230"/>
      <c r="AQ1026" s="230"/>
    </row>
    <row r="1027" spans="4:43">
      <c r="D1027" s="230"/>
      <c r="G1027" s="230"/>
      <c r="H1027" s="230"/>
      <c r="I1027" s="230"/>
      <c r="J1027" s="230"/>
      <c r="O1027" s="230"/>
      <c r="R1027" s="230"/>
      <c r="S1027" s="230"/>
      <c r="T1027" s="230"/>
      <c r="U1027" s="230"/>
      <c r="Z1027" s="230"/>
      <c r="AC1027" s="230"/>
      <c r="AD1027" s="230"/>
      <c r="AE1027" s="230"/>
      <c r="AF1027" s="230"/>
      <c r="AK1027" s="230"/>
      <c r="AN1027" s="230"/>
      <c r="AO1027" s="230"/>
      <c r="AP1027" s="230"/>
      <c r="AQ1027" s="230"/>
    </row>
    <row r="1028" spans="4:43">
      <c r="D1028" s="230"/>
      <c r="G1028" s="230"/>
      <c r="H1028" s="230"/>
      <c r="I1028" s="230"/>
      <c r="J1028" s="230"/>
      <c r="O1028" s="230"/>
      <c r="R1028" s="230"/>
      <c r="S1028" s="230"/>
      <c r="T1028" s="230"/>
      <c r="U1028" s="230"/>
      <c r="Z1028" s="230"/>
      <c r="AC1028" s="230"/>
      <c r="AD1028" s="230"/>
      <c r="AE1028" s="230"/>
      <c r="AF1028" s="230"/>
      <c r="AK1028" s="230"/>
      <c r="AN1028" s="230"/>
      <c r="AO1028" s="230"/>
      <c r="AP1028" s="230"/>
      <c r="AQ1028" s="230"/>
    </row>
    <row r="1029" spans="4:43">
      <c r="D1029" s="230"/>
      <c r="G1029" s="230"/>
      <c r="H1029" s="230"/>
      <c r="I1029" s="230"/>
      <c r="J1029" s="230"/>
      <c r="O1029" s="230"/>
      <c r="R1029" s="230"/>
      <c r="S1029" s="230"/>
      <c r="T1029" s="230"/>
      <c r="U1029" s="230"/>
      <c r="Z1029" s="230"/>
      <c r="AC1029" s="230"/>
      <c r="AD1029" s="230"/>
      <c r="AE1029" s="230"/>
      <c r="AF1029" s="230"/>
      <c r="AK1029" s="230"/>
      <c r="AN1029" s="230"/>
      <c r="AO1029" s="230"/>
      <c r="AP1029" s="230"/>
      <c r="AQ1029" s="230"/>
    </row>
    <row r="1030" spans="4:43">
      <c r="D1030" s="230"/>
      <c r="G1030" s="230"/>
      <c r="H1030" s="230"/>
      <c r="I1030" s="230"/>
      <c r="J1030" s="230"/>
      <c r="O1030" s="230"/>
      <c r="R1030" s="230"/>
      <c r="S1030" s="230"/>
      <c r="T1030" s="230"/>
      <c r="U1030" s="230"/>
      <c r="Z1030" s="230"/>
      <c r="AC1030" s="230"/>
      <c r="AD1030" s="230"/>
      <c r="AE1030" s="230"/>
      <c r="AF1030" s="230"/>
      <c r="AK1030" s="230"/>
      <c r="AN1030" s="230"/>
      <c r="AO1030" s="230"/>
      <c r="AP1030" s="230"/>
      <c r="AQ1030" s="230"/>
    </row>
    <row r="1031" spans="4:43">
      <c r="D1031" s="230"/>
      <c r="G1031" s="230"/>
      <c r="H1031" s="230"/>
      <c r="I1031" s="230"/>
      <c r="J1031" s="230"/>
      <c r="O1031" s="230"/>
      <c r="R1031" s="230"/>
      <c r="S1031" s="230"/>
      <c r="T1031" s="230"/>
      <c r="U1031" s="230"/>
      <c r="Z1031" s="230"/>
      <c r="AC1031" s="230"/>
      <c r="AD1031" s="230"/>
      <c r="AE1031" s="230"/>
      <c r="AF1031" s="230"/>
      <c r="AK1031" s="230"/>
      <c r="AN1031" s="230"/>
      <c r="AO1031" s="230"/>
      <c r="AP1031" s="230"/>
      <c r="AQ1031" s="230"/>
    </row>
    <row r="1032" spans="4:43">
      <c r="D1032" s="230"/>
      <c r="G1032" s="230"/>
      <c r="H1032" s="230"/>
      <c r="I1032" s="230"/>
      <c r="J1032" s="230"/>
      <c r="O1032" s="230"/>
      <c r="R1032" s="230"/>
      <c r="S1032" s="230"/>
      <c r="T1032" s="230"/>
      <c r="U1032" s="230"/>
      <c r="Z1032" s="230"/>
      <c r="AC1032" s="230"/>
      <c r="AD1032" s="230"/>
      <c r="AE1032" s="230"/>
      <c r="AF1032" s="230"/>
      <c r="AK1032" s="230"/>
      <c r="AN1032" s="230"/>
      <c r="AO1032" s="230"/>
      <c r="AP1032" s="230"/>
      <c r="AQ1032" s="230"/>
    </row>
    <row r="1033" spans="4:43">
      <c r="D1033" s="230"/>
      <c r="G1033" s="230"/>
      <c r="H1033" s="230"/>
      <c r="I1033" s="230"/>
      <c r="J1033" s="230"/>
      <c r="O1033" s="230"/>
      <c r="R1033" s="230"/>
      <c r="S1033" s="230"/>
      <c r="T1033" s="230"/>
      <c r="U1033" s="230"/>
      <c r="Z1033" s="230"/>
      <c r="AC1033" s="230"/>
      <c r="AD1033" s="230"/>
      <c r="AE1033" s="230"/>
      <c r="AF1033" s="230"/>
      <c r="AK1033" s="230"/>
      <c r="AN1033" s="230"/>
      <c r="AO1033" s="230"/>
      <c r="AP1033" s="230"/>
      <c r="AQ1033" s="230"/>
    </row>
    <row r="1034" spans="4:43">
      <c r="D1034" s="230"/>
      <c r="G1034" s="230"/>
      <c r="H1034" s="230"/>
      <c r="I1034" s="230"/>
      <c r="J1034" s="230"/>
      <c r="O1034" s="230"/>
      <c r="R1034" s="230"/>
      <c r="S1034" s="230"/>
      <c r="T1034" s="230"/>
      <c r="U1034" s="230"/>
      <c r="Z1034" s="230"/>
      <c r="AC1034" s="230"/>
      <c r="AD1034" s="230"/>
      <c r="AE1034" s="230"/>
      <c r="AF1034" s="230"/>
      <c r="AK1034" s="230"/>
      <c r="AN1034" s="230"/>
      <c r="AO1034" s="230"/>
      <c r="AP1034" s="230"/>
      <c r="AQ1034" s="230"/>
    </row>
    <row r="1035" spans="4:43">
      <c r="D1035" s="230"/>
      <c r="G1035" s="230"/>
      <c r="H1035" s="230"/>
      <c r="I1035" s="230"/>
      <c r="J1035" s="230"/>
      <c r="O1035" s="230"/>
      <c r="R1035" s="230"/>
      <c r="S1035" s="230"/>
      <c r="T1035" s="230"/>
      <c r="U1035" s="230"/>
      <c r="Z1035" s="230"/>
      <c r="AC1035" s="230"/>
      <c r="AD1035" s="230"/>
      <c r="AE1035" s="230"/>
      <c r="AF1035" s="230"/>
      <c r="AK1035" s="230"/>
      <c r="AN1035" s="230"/>
      <c r="AO1035" s="230"/>
      <c r="AP1035" s="230"/>
      <c r="AQ1035" s="230"/>
    </row>
    <row r="1036" spans="4:43">
      <c r="D1036" s="230"/>
      <c r="G1036" s="230"/>
      <c r="H1036" s="230"/>
      <c r="I1036" s="230"/>
      <c r="J1036" s="230"/>
      <c r="O1036" s="230"/>
      <c r="R1036" s="230"/>
      <c r="S1036" s="230"/>
      <c r="T1036" s="230"/>
      <c r="U1036" s="230"/>
      <c r="Z1036" s="230"/>
      <c r="AC1036" s="230"/>
      <c r="AD1036" s="230"/>
      <c r="AE1036" s="230"/>
      <c r="AF1036" s="230"/>
      <c r="AK1036" s="230"/>
      <c r="AN1036" s="230"/>
      <c r="AO1036" s="230"/>
      <c r="AP1036" s="230"/>
      <c r="AQ1036" s="230"/>
    </row>
    <row r="1037" spans="4:43">
      <c r="D1037" s="230"/>
      <c r="G1037" s="230"/>
      <c r="H1037" s="230"/>
      <c r="I1037" s="230"/>
      <c r="J1037" s="230"/>
      <c r="O1037" s="230"/>
      <c r="R1037" s="230"/>
      <c r="S1037" s="230"/>
      <c r="T1037" s="230"/>
      <c r="U1037" s="230"/>
      <c r="Z1037" s="230"/>
      <c r="AC1037" s="230"/>
      <c r="AD1037" s="230"/>
      <c r="AE1037" s="230"/>
      <c r="AF1037" s="230"/>
      <c r="AK1037" s="230"/>
      <c r="AN1037" s="230"/>
      <c r="AO1037" s="230"/>
      <c r="AP1037" s="230"/>
      <c r="AQ1037" s="230"/>
    </row>
    <row r="1038" spans="4:43">
      <c r="D1038" s="230"/>
      <c r="G1038" s="230"/>
      <c r="H1038" s="230"/>
      <c r="I1038" s="230"/>
      <c r="J1038" s="230"/>
      <c r="O1038" s="230"/>
      <c r="R1038" s="230"/>
      <c r="S1038" s="230"/>
      <c r="T1038" s="230"/>
      <c r="U1038" s="230"/>
      <c r="Z1038" s="230"/>
      <c r="AC1038" s="230"/>
      <c r="AD1038" s="230"/>
      <c r="AE1038" s="230"/>
      <c r="AF1038" s="230"/>
      <c r="AK1038" s="230"/>
      <c r="AN1038" s="230"/>
      <c r="AO1038" s="230"/>
      <c r="AP1038" s="230"/>
      <c r="AQ1038" s="230"/>
    </row>
    <row r="1039" spans="4:43">
      <c r="D1039" s="230"/>
      <c r="G1039" s="230"/>
      <c r="H1039" s="230"/>
      <c r="I1039" s="230"/>
      <c r="J1039" s="230"/>
      <c r="O1039" s="230"/>
      <c r="R1039" s="230"/>
      <c r="S1039" s="230"/>
      <c r="T1039" s="230"/>
      <c r="U1039" s="230"/>
      <c r="Z1039" s="230"/>
      <c r="AC1039" s="230"/>
      <c r="AD1039" s="230"/>
      <c r="AE1039" s="230"/>
      <c r="AF1039" s="230"/>
      <c r="AK1039" s="230"/>
      <c r="AN1039" s="230"/>
      <c r="AO1039" s="230"/>
      <c r="AP1039" s="230"/>
      <c r="AQ1039" s="230"/>
    </row>
    <row r="1040" spans="4:43">
      <c r="D1040" s="230"/>
      <c r="G1040" s="230"/>
      <c r="H1040" s="230"/>
      <c r="I1040" s="230"/>
      <c r="J1040" s="230"/>
      <c r="O1040" s="230"/>
      <c r="R1040" s="230"/>
      <c r="S1040" s="230"/>
      <c r="T1040" s="230"/>
      <c r="U1040" s="230"/>
      <c r="Z1040" s="230"/>
      <c r="AC1040" s="230"/>
      <c r="AD1040" s="230"/>
      <c r="AE1040" s="230"/>
      <c r="AF1040" s="230"/>
      <c r="AK1040" s="230"/>
      <c r="AN1040" s="230"/>
      <c r="AO1040" s="230"/>
      <c r="AP1040" s="230"/>
      <c r="AQ1040" s="230"/>
    </row>
    <row r="1041" spans="4:43">
      <c r="D1041" s="230"/>
      <c r="G1041" s="230"/>
      <c r="H1041" s="230"/>
      <c r="I1041" s="230"/>
      <c r="J1041" s="230"/>
      <c r="O1041" s="230"/>
      <c r="R1041" s="230"/>
      <c r="S1041" s="230"/>
      <c r="T1041" s="230"/>
      <c r="U1041" s="230"/>
      <c r="Z1041" s="230"/>
      <c r="AC1041" s="230"/>
      <c r="AD1041" s="230"/>
      <c r="AE1041" s="230"/>
      <c r="AF1041" s="230"/>
      <c r="AK1041" s="230"/>
      <c r="AN1041" s="230"/>
      <c r="AO1041" s="230"/>
      <c r="AP1041" s="230"/>
      <c r="AQ1041" s="230"/>
    </row>
    <row r="1042" spans="4:43">
      <c r="D1042" s="230"/>
      <c r="G1042" s="230"/>
      <c r="H1042" s="230"/>
      <c r="I1042" s="230"/>
      <c r="J1042" s="230"/>
      <c r="O1042" s="230"/>
      <c r="R1042" s="230"/>
      <c r="S1042" s="230"/>
      <c r="T1042" s="230"/>
      <c r="U1042" s="230"/>
      <c r="Z1042" s="230"/>
      <c r="AC1042" s="230"/>
      <c r="AD1042" s="230"/>
      <c r="AE1042" s="230"/>
      <c r="AF1042" s="230"/>
      <c r="AK1042" s="230"/>
      <c r="AN1042" s="230"/>
      <c r="AO1042" s="230"/>
      <c r="AP1042" s="230"/>
      <c r="AQ1042" s="230"/>
    </row>
    <row r="1043" spans="4:43">
      <c r="D1043" s="230"/>
      <c r="G1043" s="230"/>
      <c r="H1043" s="230"/>
      <c r="I1043" s="230"/>
      <c r="J1043" s="230"/>
      <c r="O1043" s="230"/>
      <c r="R1043" s="230"/>
      <c r="S1043" s="230"/>
      <c r="T1043" s="230"/>
      <c r="U1043" s="230"/>
      <c r="Z1043" s="230"/>
      <c r="AC1043" s="230"/>
      <c r="AD1043" s="230"/>
      <c r="AE1043" s="230"/>
      <c r="AF1043" s="230"/>
      <c r="AK1043" s="230"/>
      <c r="AN1043" s="230"/>
      <c r="AO1043" s="230"/>
      <c r="AP1043" s="230"/>
      <c r="AQ1043" s="230"/>
    </row>
    <row r="1044" spans="4:43">
      <c r="D1044" s="230"/>
      <c r="G1044" s="230"/>
      <c r="H1044" s="230"/>
      <c r="I1044" s="230"/>
      <c r="J1044" s="230"/>
      <c r="O1044" s="230"/>
      <c r="R1044" s="230"/>
      <c r="S1044" s="230"/>
      <c r="T1044" s="230"/>
      <c r="U1044" s="230"/>
      <c r="Z1044" s="230"/>
      <c r="AC1044" s="230"/>
      <c r="AD1044" s="230"/>
      <c r="AE1044" s="230"/>
      <c r="AF1044" s="230"/>
      <c r="AK1044" s="230"/>
      <c r="AN1044" s="230"/>
      <c r="AO1044" s="230"/>
      <c r="AP1044" s="230"/>
      <c r="AQ1044" s="230"/>
    </row>
    <row r="1045" spans="4:43">
      <c r="D1045" s="230"/>
      <c r="G1045" s="230"/>
      <c r="H1045" s="230"/>
      <c r="I1045" s="230"/>
      <c r="J1045" s="230"/>
      <c r="O1045" s="230"/>
      <c r="R1045" s="230"/>
      <c r="S1045" s="230"/>
      <c r="T1045" s="230"/>
      <c r="U1045" s="230"/>
      <c r="Z1045" s="230"/>
      <c r="AC1045" s="230"/>
      <c r="AD1045" s="230"/>
      <c r="AE1045" s="230"/>
      <c r="AF1045" s="230"/>
      <c r="AK1045" s="230"/>
      <c r="AN1045" s="230"/>
      <c r="AO1045" s="230"/>
      <c r="AP1045" s="230"/>
      <c r="AQ1045" s="230"/>
    </row>
    <row r="1046" spans="4:43">
      <c r="D1046" s="230"/>
      <c r="G1046" s="230"/>
      <c r="H1046" s="230"/>
      <c r="I1046" s="230"/>
      <c r="J1046" s="230"/>
      <c r="O1046" s="230"/>
      <c r="R1046" s="230"/>
      <c r="S1046" s="230"/>
      <c r="T1046" s="230"/>
      <c r="U1046" s="230"/>
      <c r="Z1046" s="230"/>
      <c r="AC1046" s="230"/>
      <c r="AD1046" s="230"/>
      <c r="AE1046" s="230"/>
      <c r="AF1046" s="230"/>
      <c r="AK1046" s="230"/>
      <c r="AN1046" s="230"/>
      <c r="AO1046" s="230"/>
      <c r="AP1046" s="230"/>
      <c r="AQ1046" s="230"/>
    </row>
    <row r="1047" spans="4:43">
      <c r="D1047" s="230"/>
      <c r="G1047" s="230"/>
      <c r="H1047" s="230"/>
      <c r="I1047" s="230"/>
      <c r="J1047" s="230"/>
      <c r="O1047" s="230"/>
      <c r="R1047" s="230"/>
      <c r="S1047" s="230"/>
      <c r="T1047" s="230"/>
      <c r="U1047" s="230"/>
      <c r="Z1047" s="230"/>
      <c r="AC1047" s="230"/>
      <c r="AD1047" s="230"/>
      <c r="AE1047" s="230"/>
      <c r="AF1047" s="230"/>
      <c r="AK1047" s="230"/>
      <c r="AN1047" s="230"/>
      <c r="AO1047" s="230"/>
      <c r="AP1047" s="230"/>
      <c r="AQ1047" s="230"/>
    </row>
    <row r="1048" spans="4:43">
      <c r="D1048" s="230"/>
      <c r="G1048" s="230"/>
      <c r="H1048" s="230"/>
      <c r="I1048" s="230"/>
      <c r="J1048" s="230"/>
      <c r="O1048" s="230"/>
      <c r="R1048" s="230"/>
      <c r="S1048" s="230"/>
      <c r="T1048" s="230"/>
      <c r="U1048" s="230"/>
      <c r="Z1048" s="230"/>
      <c r="AC1048" s="230"/>
      <c r="AD1048" s="230"/>
      <c r="AE1048" s="230"/>
      <c r="AF1048" s="230"/>
      <c r="AK1048" s="230"/>
      <c r="AN1048" s="230"/>
      <c r="AO1048" s="230"/>
      <c r="AP1048" s="230"/>
      <c r="AQ1048" s="230"/>
    </row>
    <row r="1049" spans="4:43">
      <c r="D1049" s="230"/>
      <c r="G1049" s="230"/>
      <c r="H1049" s="230"/>
      <c r="I1049" s="230"/>
      <c r="J1049" s="230"/>
      <c r="O1049" s="230"/>
      <c r="R1049" s="230"/>
      <c r="S1049" s="230"/>
      <c r="T1049" s="230"/>
      <c r="U1049" s="230"/>
      <c r="Z1049" s="230"/>
      <c r="AC1049" s="230"/>
      <c r="AD1049" s="230"/>
      <c r="AE1049" s="230"/>
      <c r="AF1049" s="230"/>
      <c r="AK1049" s="230"/>
      <c r="AN1049" s="230"/>
      <c r="AO1049" s="230"/>
      <c r="AP1049" s="230"/>
      <c r="AQ1049" s="230"/>
    </row>
    <row r="1050" spans="4:43">
      <c r="D1050" s="230"/>
      <c r="G1050" s="230"/>
      <c r="H1050" s="230"/>
      <c r="I1050" s="230"/>
      <c r="J1050" s="230"/>
      <c r="O1050" s="230"/>
      <c r="R1050" s="230"/>
      <c r="S1050" s="230"/>
      <c r="T1050" s="230"/>
      <c r="U1050" s="230"/>
      <c r="Z1050" s="230"/>
      <c r="AC1050" s="230"/>
      <c r="AD1050" s="230"/>
      <c r="AE1050" s="230"/>
      <c r="AF1050" s="230"/>
      <c r="AK1050" s="230"/>
      <c r="AN1050" s="230"/>
      <c r="AO1050" s="230"/>
      <c r="AP1050" s="230"/>
      <c r="AQ1050" s="230"/>
    </row>
    <row r="1051" spans="4:43">
      <c r="D1051" s="230"/>
      <c r="G1051" s="230"/>
      <c r="H1051" s="230"/>
      <c r="I1051" s="230"/>
      <c r="J1051" s="230"/>
      <c r="O1051" s="230"/>
      <c r="R1051" s="230"/>
      <c r="S1051" s="230"/>
      <c r="T1051" s="230"/>
      <c r="U1051" s="230"/>
      <c r="Z1051" s="230"/>
      <c r="AC1051" s="230"/>
      <c r="AD1051" s="230"/>
      <c r="AE1051" s="230"/>
      <c r="AF1051" s="230"/>
      <c r="AK1051" s="230"/>
      <c r="AN1051" s="230"/>
      <c r="AO1051" s="230"/>
      <c r="AP1051" s="230"/>
      <c r="AQ1051" s="230"/>
    </row>
    <row r="1052" spans="4:43">
      <c r="D1052" s="230"/>
      <c r="G1052" s="230"/>
      <c r="H1052" s="230"/>
      <c r="I1052" s="230"/>
      <c r="J1052" s="230"/>
      <c r="O1052" s="230"/>
      <c r="R1052" s="230"/>
      <c r="S1052" s="230"/>
      <c r="T1052" s="230"/>
      <c r="U1052" s="230"/>
      <c r="Z1052" s="230"/>
      <c r="AC1052" s="230"/>
      <c r="AD1052" s="230"/>
      <c r="AE1052" s="230"/>
      <c r="AF1052" s="230"/>
      <c r="AK1052" s="230"/>
      <c r="AN1052" s="230"/>
      <c r="AO1052" s="230"/>
      <c r="AP1052" s="230"/>
      <c r="AQ1052" s="230"/>
    </row>
    <row r="1053" spans="4:43">
      <c r="D1053" s="230"/>
      <c r="G1053" s="230"/>
      <c r="H1053" s="230"/>
      <c r="I1053" s="230"/>
      <c r="J1053" s="230"/>
      <c r="O1053" s="230"/>
      <c r="R1053" s="230"/>
      <c r="S1053" s="230"/>
      <c r="T1053" s="230"/>
      <c r="U1053" s="230"/>
      <c r="Z1053" s="230"/>
      <c r="AC1053" s="230"/>
      <c r="AD1053" s="230"/>
      <c r="AE1053" s="230"/>
      <c r="AF1053" s="230"/>
      <c r="AK1053" s="230"/>
      <c r="AN1053" s="230"/>
      <c r="AO1053" s="230"/>
      <c r="AP1053" s="230"/>
      <c r="AQ1053" s="230"/>
    </row>
    <row r="1054" spans="4:43">
      <c r="D1054" s="230"/>
      <c r="G1054" s="230"/>
      <c r="H1054" s="230"/>
      <c r="I1054" s="230"/>
      <c r="J1054" s="230"/>
      <c r="O1054" s="230"/>
      <c r="R1054" s="230"/>
      <c r="S1054" s="230"/>
      <c r="T1054" s="230"/>
      <c r="U1054" s="230"/>
      <c r="Z1054" s="230"/>
      <c r="AC1054" s="230"/>
      <c r="AD1054" s="230"/>
      <c r="AE1054" s="230"/>
      <c r="AF1054" s="230"/>
      <c r="AK1054" s="230"/>
      <c r="AN1054" s="230"/>
      <c r="AO1054" s="230"/>
      <c r="AP1054" s="230"/>
      <c r="AQ1054" s="230"/>
    </row>
    <row r="1055" spans="4:43">
      <c r="D1055" s="230"/>
      <c r="G1055" s="230"/>
      <c r="H1055" s="230"/>
      <c r="I1055" s="230"/>
      <c r="J1055" s="230"/>
      <c r="O1055" s="230"/>
      <c r="R1055" s="230"/>
      <c r="S1055" s="230"/>
      <c r="T1055" s="230"/>
      <c r="U1055" s="230"/>
      <c r="Z1055" s="230"/>
      <c r="AC1055" s="230"/>
      <c r="AD1055" s="230"/>
      <c r="AE1055" s="230"/>
      <c r="AF1055" s="230"/>
      <c r="AK1055" s="230"/>
      <c r="AN1055" s="230"/>
      <c r="AO1055" s="230"/>
      <c r="AP1055" s="230"/>
      <c r="AQ1055" s="230"/>
    </row>
    <row r="1056" spans="4:43">
      <c r="D1056" s="230"/>
      <c r="G1056" s="230"/>
      <c r="H1056" s="230"/>
      <c r="I1056" s="230"/>
      <c r="J1056" s="230"/>
      <c r="O1056" s="230"/>
      <c r="R1056" s="230"/>
      <c r="S1056" s="230"/>
      <c r="T1056" s="230"/>
      <c r="U1056" s="230"/>
      <c r="Z1056" s="230"/>
      <c r="AC1056" s="230"/>
      <c r="AD1056" s="230"/>
      <c r="AE1056" s="230"/>
      <c r="AF1056" s="230"/>
      <c r="AK1056" s="230"/>
      <c r="AN1056" s="230"/>
      <c r="AO1056" s="230"/>
      <c r="AP1056" s="230"/>
      <c r="AQ1056" s="230"/>
    </row>
    <row r="1057" spans="4:43">
      <c r="D1057" s="230"/>
      <c r="G1057" s="230"/>
      <c r="H1057" s="230"/>
      <c r="I1057" s="230"/>
      <c r="J1057" s="230"/>
      <c r="O1057" s="230"/>
      <c r="R1057" s="230"/>
      <c r="S1057" s="230"/>
      <c r="T1057" s="230"/>
      <c r="U1057" s="230"/>
      <c r="Z1057" s="230"/>
      <c r="AC1057" s="230"/>
      <c r="AD1057" s="230"/>
      <c r="AE1057" s="230"/>
      <c r="AF1057" s="230"/>
      <c r="AK1057" s="230"/>
      <c r="AN1057" s="230"/>
      <c r="AO1057" s="230"/>
      <c r="AP1057" s="230"/>
      <c r="AQ1057" s="230"/>
    </row>
    <row r="1058" spans="4:43">
      <c r="D1058" s="230"/>
      <c r="G1058" s="230"/>
      <c r="H1058" s="230"/>
      <c r="I1058" s="230"/>
      <c r="J1058" s="230"/>
      <c r="O1058" s="230"/>
      <c r="R1058" s="230"/>
      <c r="S1058" s="230"/>
      <c r="T1058" s="230"/>
      <c r="U1058" s="230"/>
      <c r="Z1058" s="230"/>
      <c r="AC1058" s="230"/>
      <c r="AD1058" s="230"/>
      <c r="AE1058" s="230"/>
      <c r="AF1058" s="230"/>
      <c r="AK1058" s="230"/>
      <c r="AN1058" s="230"/>
      <c r="AO1058" s="230"/>
      <c r="AP1058" s="230"/>
      <c r="AQ1058" s="230"/>
    </row>
    <row r="1059" spans="4:43">
      <c r="D1059" s="230"/>
      <c r="G1059" s="230"/>
      <c r="H1059" s="230"/>
      <c r="I1059" s="230"/>
      <c r="J1059" s="230"/>
      <c r="O1059" s="230"/>
      <c r="R1059" s="230"/>
      <c r="S1059" s="230"/>
      <c r="T1059" s="230"/>
      <c r="U1059" s="230"/>
      <c r="Z1059" s="230"/>
      <c r="AC1059" s="230"/>
      <c r="AD1059" s="230"/>
      <c r="AE1059" s="230"/>
      <c r="AF1059" s="230"/>
      <c r="AK1059" s="230"/>
      <c r="AN1059" s="230"/>
      <c r="AO1059" s="230"/>
      <c r="AP1059" s="230"/>
      <c r="AQ1059" s="230"/>
    </row>
    <row r="1060" spans="4:43">
      <c r="D1060" s="230"/>
      <c r="G1060" s="230"/>
      <c r="H1060" s="230"/>
      <c r="I1060" s="230"/>
      <c r="J1060" s="230"/>
      <c r="O1060" s="230"/>
      <c r="R1060" s="230"/>
      <c r="S1060" s="230"/>
      <c r="T1060" s="230"/>
      <c r="U1060" s="230"/>
      <c r="Z1060" s="230"/>
      <c r="AC1060" s="230"/>
      <c r="AD1060" s="230"/>
      <c r="AE1060" s="230"/>
      <c r="AF1060" s="230"/>
      <c r="AK1060" s="230"/>
      <c r="AN1060" s="230"/>
      <c r="AO1060" s="230"/>
      <c r="AP1060" s="230"/>
      <c r="AQ1060" s="230"/>
    </row>
    <row r="1061" spans="4:43">
      <c r="D1061" s="230"/>
      <c r="G1061" s="230"/>
      <c r="H1061" s="230"/>
      <c r="I1061" s="230"/>
      <c r="J1061" s="230"/>
      <c r="O1061" s="230"/>
      <c r="R1061" s="230"/>
      <c r="S1061" s="230"/>
      <c r="T1061" s="230"/>
      <c r="U1061" s="230"/>
      <c r="Z1061" s="230"/>
      <c r="AC1061" s="230"/>
      <c r="AD1061" s="230"/>
      <c r="AE1061" s="230"/>
      <c r="AF1061" s="230"/>
      <c r="AK1061" s="230"/>
      <c r="AN1061" s="230"/>
      <c r="AO1061" s="230"/>
      <c r="AP1061" s="230"/>
      <c r="AQ1061" s="230"/>
    </row>
    <row r="1062" spans="4:43">
      <c r="D1062" s="230"/>
      <c r="G1062" s="230"/>
      <c r="H1062" s="230"/>
      <c r="I1062" s="230"/>
      <c r="J1062" s="230"/>
      <c r="O1062" s="230"/>
      <c r="R1062" s="230"/>
      <c r="S1062" s="230"/>
      <c r="T1062" s="230"/>
      <c r="U1062" s="230"/>
      <c r="Z1062" s="230"/>
      <c r="AC1062" s="230"/>
      <c r="AD1062" s="230"/>
      <c r="AE1062" s="230"/>
      <c r="AF1062" s="230"/>
      <c r="AK1062" s="230"/>
      <c r="AN1062" s="230"/>
      <c r="AO1062" s="230"/>
      <c r="AP1062" s="230"/>
      <c r="AQ1062" s="230"/>
    </row>
    <row r="1063" spans="4:43">
      <c r="D1063" s="230"/>
      <c r="G1063" s="230"/>
      <c r="H1063" s="230"/>
      <c r="I1063" s="230"/>
      <c r="J1063" s="230"/>
      <c r="O1063" s="230"/>
      <c r="R1063" s="230"/>
      <c r="S1063" s="230"/>
      <c r="T1063" s="230"/>
      <c r="U1063" s="230"/>
      <c r="Z1063" s="230"/>
      <c r="AC1063" s="230"/>
      <c r="AD1063" s="230"/>
      <c r="AE1063" s="230"/>
      <c r="AF1063" s="230"/>
      <c r="AK1063" s="230"/>
      <c r="AN1063" s="230"/>
      <c r="AO1063" s="230"/>
      <c r="AP1063" s="230"/>
      <c r="AQ1063" s="230"/>
    </row>
    <row r="1064" spans="4:43">
      <c r="D1064" s="230"/>
      <c r="G1064" s="230"/>
      <c r="H1064" s="230"/>
      <c r="I1064" s="230"/>
      <c r="J1064" s="230"/>
      <c r="O1064" s="230"/>
      <c r="R1064" s="230"/>
      <c r="S1064" s="230"/>
      <c r="T1064" s="230"/>
      <c r="U1064" s="230"/>
      <c r="Z1064" s="230"/>
      <c r="AC1064" s="230"/>
      <c r="AD1064" s="230"/>
      <c r="AE1064" s="230"/>
      <c r="AF1064" s="230"/>
      <c r="AK1064" s="230"/>
      <c r="AN1064" s="230"/>
      <c r="AO1064" s="230"/>
      <c r="AP1064" s="230"/>
      <c r="AQ1064" s="230"/>
    </row>
    <row r="1065" spans="4:43">
      <c r="D1065" s="230"/>
      <c r="G1065" s="230"/>
      <c r="H1065" s="230"/>
      <c r="I1065" s="230"/>
      <c r="J1065" s="230"/>
      <c r="O1065" s="230"/>
      <c r="R1065" s="230"/>
      <c r="S1065" s="230"/>
      <c r="T1065" s="230"/>
      <c r="U1065" s="230"/>
      <c r="Z1065" s="230"/>
      <c r="AC1065" s="230"/>
      <c r="AD1065" s="230"/>
      <c r="AE1065" s="230"/>
      <c r="AF1065" s="230"/>
      <c r="AK1065" s="230"/>
      <c r="AN1065" s="230"/>
      <c r="AO1065" s="230"/>
      <c r="AP1065" s="230"/>
      <c r="AQ1065" s="230"/>
    </row>
    <row r="1066" spans="4:43">
      <c r="D1066" s="230"/>
      <c r="G1066" s="230"/>
      <c r="H1066" s="230"/>
      <c r="I1066" s="230"/>
      <c r="J1066" s="230"/>
      <c r="O1066" s="230"/>
      <c r="R1066" s="230"/>
      <c r="S1066" s="230"/>
      <c r="T1066" s="230"/>
      <c r="U1066" s="230"/>
      <c r="Z1066" s="230"/>
      <c r="AC1066" s="230"/>
      <c r="AD1066" s="230"/>
      <c r="AE1066" s="230"/>
      <c r="AF1066" s="230"/>
      <c r="AK1066" s="230"/>
      <c r="AN1066" s="230"/>
      <c r="AO1066" s="230"/>
      <c r="AP1066" s="230"/>
      <c r="AQ1066" s="230"/>
    </row>
    <row r="1067" spans="4:43">
      <c r="D1067" s="230"/>
      <c r="G1067" s="230"/>
      <c r="H1067" s="230"/>
      <c r="I1067" s="230"/>
      <c r="J1067" s="230"/>
      <c r="O1067" s="230"/>
      <c r="R1067" s="230"/>
      <c r="S1067" s="230"/>
      <c r="T1067" s="230"/>
      <c r="U1067" s="230"/>
      <c r="Z1067" s="230"/>
      <c r="AC1067" s="230"/>
      <c r="AD1067" s="230"/>
      <c r="AE1067" s="230"/>
      <c r="AF1067" s="230"/>
      <c r="AK1067" s="230"/>
      <c r="AN1067" s="230"/>
      <c r="AO1067" s="230"/>
      <c r="AP1067" s="230"/>
      <c r="AQ1067" s="230"/>
    </row>
    <row r="1068" spans="4:43">
      <c r="D1068" s="230"/>
      <c r="G1068" s="230"/>
      <c r="H1068" s="230"/>
      <c r="I1068" s="230"/>
      <c r="J1068" s="230"/>
      <c r="O1068" s="230"/>
      <c r="R1068" s="230"/>
      <c r="S1068" s="230"/>
      <c r="T1068" s="230"/>
      <c r="U1068" s="230"/>
      <c r="Z1068" s="230"/>
      <c r="AC1068" s="230"/>
      <c r="AD1068" s="230"/>
      <c r="AE1068" s="230"/>
      <c r="AF1068" s="230"/>
      <c r="AK1068" s="230"/>
      <c r="AN1068" s="230"/>
      <c r="AO1068" s="230"/>
      <c r="AP1068" s="230"/>
      <c r="AQ1068" s="230"/>
    </row>
    <row r="1069" spans="4:43">
      <c r="D1069" s="230"/>
      <c r="G1069" s="230"/>
      <c r="H1069" s="230"/>
      <c r="I1069" s="230"/>
      <c r="J1069" s="230"/>
      <c r="O1069" s="230"/>
      <c r="R1069" s="230"/>
      <c r="S1069" s="230"/>
      <c r="T1069" s="230"/>
      <c r="U1069" s="230"/>
      <c r="Z1069" s="230"/>
      <c r="AC1069" s="230"/>
      <c r="AD1069" s="230"/>
      <c r="AE1069" s="230"/>
      <c r="AF1069" s="230"/>
      <c r="AK1069" s="230"/>
      <c r="AN1069" s="230"/>
      <c r="AO1069" s="230"/>
      <c r="AP1069" s="230"/>
      <c r="AQ1069" s="230"/>
    </row>
    <row r="1070" spans="4:43">
      <c r="D1070" s="230"/>
      <c r="G1070" s="230"/>
      <c r="H1070" s="230"/>
      <c r="I1070" s="230"/>
      <c r="J1070" s="230"/>
      <c r="O1070" s="230"/>
      <c r="R1070" s="230"/>
      <c r="S1070" s="230"/>
      <c r="T1070" s="230"/>
      <c r="U1070" s="230"/>
      <c r="Z1070" s="230"/>
      <c r="AC1070" s="230"/>
      <c r="AD1070" s="230"/>
      <c r="AE1070" s="230"/>
      <c r="AF1070" s="230"/>
      <c r="AK1070" s="230"/>
      <c r="AN1070" s="230"/>
      <c r="AO1070" s="230"/>
      <c r="AP1070" s="230"/>
      <c r="AQ1070" s="230"/>
    </row>
    <row r="1071" spans="4:43">
      <c r="D1071" s="230"/>
      <c r="G1071" s="230"/>
      <c r="H1071" s="230"/>
      <c r="I1071" s="230"/>
      <c r="J1071" s="230"/>
      <c r="O1071" s="230"/>
      <c r="R1071" s="230"/>
      <c r="S1071" s="230"/>
      <c r="T1071" s="230"/>
      <c r="U1071" s="230"/>
      <c r="Z1071" s="230"/>
      <c r="AC1071" s="230"/>
      <c r="AD1071" s="230"/>
      <c r="AE1071" s="230"/>
      <c r="AF1071" s="230"/>
      <c r="AK1071" s="230"/>
      <c r="AN1071" s="230"/>
      <c r="AO1071" s="230"/>
      <c r="AP1071" s="230"/>
      <c r="AQ1071" s="230"/>
    </row>
    <row r="1072" spans="4:43">
      <c r="D1072" s="230"/>
      <c r="G1072" s="230"/>
      <c r="H1072" s="230"/>
      <c r="I1072" s="230"/>
      <c r="J1072" s="230"/>
      <c r="O1072" s="230"/>
      <c r="R1072" s="230"/>
      <c r="S1072" s="230"/>
      <c r="T1072" s="230"/>
      <c r="U1072" s="230"/>
      <c r="Z1072" s="230"/>
      <c r="AC1072" s="230"/>
      <c r="AD1072" s="230"/>
      <c r="AE1072" s="230"/>
      <c r="AF1072" s="230"/>
      <c r="AK1072" s="230"/>
      <c r="AN1072" s="230"/>
      <c r="AO1072" s="230"/>
      <c r="AP1072" s="230"/>
      <c r="AQ1072" s="230"/>
    </row>
    <row r="1073" spans="4:43">
      <c r="D1073" s="230"/>
      <c r="G1073" s="230"/>
      <c r="H1073" s="230"/>
      <c r="I1073" s="230"/>
      <c r="J1073" s="230"/>
      <c r="O1073" s="230"/>
      <c r="R1073" s="230"/>
      <c r="S1073" s="230"/>
      <c r="T1073" s="230"/>
      <c r="U1073" s="230"/>
      <c r="Z1073" s="230"/>
      <c r="AC1073" s="230"/>
      <c r="AD1073" s="230"/>
      <c r="AE1073" s="230"/>
      <c r="AF1073" s="230"/>
      <c r="AK1073" s="230"/>
      <c r="AN1073" s="230"/>
      <c r="AO1073" s="230"/>
      <c r="AP1073" s="230"/>
      <c r="AQ1073" s="230"/>
    </row>
    <row r="1074" spans="4:43">
      <c r="D1074" s="230"/>
      <c r="G1074" s="230"/>
      <c r="H1074" s="230"/>
      <c r="I1074" s="230"/>
      <c r="J1074" s="230"/>
      <c r="O1074" s="230"/>
      <c r="R1074" s="230"/>
      <c r="S1074" s="230"/>
      <c r="T1074" s="230"/>
      <c r="U1074" s="230"/>
      <c r="Z1074" s="230"/>
      <c r="AC1074" s="230"/>
      <c r="AD1074" s="230"/>
      <c r="AE1074" s="230"/>
      <c r="AF1074" s="230"/>
      <c r="AK1074" s="230"/>
      <c r="AN1074" s="230"/>
      <c r="AO1074" s="230"/>
      <c r="AP1074" s="230"/>
      <c r="AQ1074" s="230"/>
    </row>
    <row r="1075" spans="4:43">
      <c r="D1075" s="230"/>
      <c r="G1075" s="230"/>
      <c r="H1075" s="230"/>
      <c r="I1075" s="230"/>
      <c r="J1075" s="230"/>
      <c r="O1075" s="230"/>
      <c r="R1075" s="230"/>
      <c r="S1075" s="230"/>
      <c r="T1075" s="230"/>
      <c r="U1075" s="230"/>
      <c r="Z1075" s="230"/>
      <c r="AC1075" s="230"/>
      <c r="AD1075" s="230"/>
      <c r="AE1075" s="230"/>
      <c r="AF1075" s="230"/>
      <c r="AK1075" s="230"/>
      <c r="AN1075" s="230"/>
      <c r="AO1075" s="230"/>
      <c r="AP1075" s="230"/>
      <c r="AQ1075" s="230"/>
    </row>
    <row r="1076" spans="4:43">
      <c r="D1076" s="230"/>
      <c r="G1076" s="230"/>
      <c r="H1076" s="230"/>
      <c r="I1076" s="230"/>
      <c r="J1076" s="230"/>
      <c r="O1076" s="230"/>
      <c r="R1076" s="230"/>
      <c r="S1076" s="230"/>
      <c r="T1076" s="230"/>
      <c r="U1076" s="230"/>
      <c r="Z1076" s="230"/>
      <c r="AC1076" s="230"/>
      <c r="AD1076" s="230"/>
      <c r="AE1076" s="230"/>
      <c r="AF1076" s="230"/>
      <c r="AK1076" s="230"/>
      <c r="AN1076" s="230"/>
      <c r="AO1076" s="230"/>
      <c r="AP1076" s="230"/>
      <c r="AQ1076" s="230"/>
    </row>
    <row r="1077" spans="4:43">
      <c r="D1077" s="230"/>
      <c r="G1077" s="230"/>
      <c r="H1077" s="230"/>
      <c r="I1077" s="230"/>
      <c r="J1077" s="230"/>
      <c r="O1077" s="230"/>
      <c r="R1077" s="230"/>
      <c r="S1077" s="230"/>
      <c r="T1077" s="230"/>
      <c r="U1077" s="230"/>
      <c r="Z1077" s="230"/>
      <c r="AC1077" s="230"/>
      <c r="AD1077" s="230"/>
      <c r="AE1077" s="230"/>
      <c r="AF1077" s="230"/>
      <c r="AK1077" s="230"/>
      <c r="AN1077" s="230"/>
      <c r="AO1077" s="230"/>
      <c r="AP1077" s="230"/>
      <c r="AQ1077" s="230"/>
    </row>
    <row r="1078" spans="4:43">
      <c r="D1078" s="230"/>
      <c r="G1078" s="230"/>
      <c r="H1078" s="230"/>
      <c r="I1078" s="230"/>
      <c r="J1078" s="230"/>
      <c r="O1078" s="230"/>
      <c r="R1078" s="230"/>
      <c r="S1078" s="230"/>
      <c r="T1078" s="230"/>
      <c r="U1078" s="230"/>
      <c r="Z1078" s="230"/>
      <c r="AC1078" s="230"/>
      <c r="AD1078" s="230"/>
      <c r="AE1078" s="230"/>
      <c r="AF1078" s="230"/>
      <c r="AK1078" s="230"/>
      <c r="AN1078" s="230"/>
      <c r="AO1078" s="230"/>
      <c r="AP1078" s="230"/>
      <c r="AQ1078" s="230"/>
    </row>
    <row r="1079" spans="4:43">
      <c r="D1079" s="230"/>
      <c r="G1079" s="230"/>
      <c r="H1079" s="230"/>
      <c r="I1079" s="230"/>
      <c r="J1079" s="230"/>
      <c r="O1079" s="230"/>
      <c r="R1079" s="230"/>
      <c r="S1079" s="230"/>
      <c r="T1079" s="230"/>
      <c r="U1079" s="230"/>
      <c r="Z1079" s="230"/>
      <c r="AC1079" s="230"/>
      <c r="AD1079" s="230"/>
      <c r="AE1079" s="230"/>
      <c r="AF1079" s="230"/>
      <c r="AK1079" s="230"/>
      <c r="AN1079" s="230"/>
      <c r="AO1079" s="230"/>
      <c r="AP1079" s="230"/>
      <c r="AQ1079" s="230"/>
    </row>
    <row r="1080" spans="4:43">
      <c r="D1080" s="230"/>
      <c r="G1080" s="230"/>
      <c r="H1080" s="230"/>
      <c r="I1080" s="230"/>
      <c r="J1080" s="230"/>
      <c r="O1080" s="230"/>
      <c r="R1080" s="230"/>
      <c r="S1080" s="230"/>
      <c r="T1080" s="230"/>
      <c r="U1080" s="230"/>
      <c r="Z1080" s="230"/>
      <c r="AC1080" s="230"/>
      <c r="AD1080" s="230"/>
      <c r="AE1080" s="230"/>
      <c r="AF1080" s="230"/>
      <c r="AK1080" s="230"/>
      <c r="AN1080" s="230"/>
      <c r="AO1080" s="230"/>
      <c r="AP1080" s="230"/>
      <c r="AQ1080" s="230"/>
    </row>
    <row r="1081" spans="4:43">
      <c r="D1081" s="230"/>
      <c r="G1081" s="230"/>
      <c r="H1081" s="230"/>
      <c r="I1081" s="230"/>
      <c r="J1081" s="230"/>
      <c r="O1081" s="230"/>
      <c r="R1081" s="230"/>
      <c r="S1081" s="230"/>
      <c r="T1081" s="230"/>
      <c r="U1081" s="230"/>
      <c r="Z1081" s="230"/>
      <c r="AC1081" s="230"/>
      <c r="AD1081" s="230"/>
      <c r="AE1081" s="230"/>
      <c r="AF1081" s="230"/>
      <c r="AK1081" s="230"/>
      <c r="AN1081" s="230"/>
      <c r="AO1081" s="230"/>
      <c r="AP1081" s="230"/>
      <c r="AQ1081" s="230"/>
    </row>
    <row r="1082" spans="4:43">
      <c r="D1082" s="230"/>
      <c r="G1082" s="230"/>
      <c r="H1082" s="230"/>
      <c r="I1082" s="230"/>
      <c r="J1082" s="230"/>
      <c r="O1082" s="230"/>
      <c r="R1082" s="230"/>
      <c r="S1082" s="230"/>
      <c r="T1082" s="230"/>
      <c r="U1082" s="230"/>
      <c r="Z1082" s="230"/>
      <c r="AC1082" s="230"/>
      <c r="AD1082" s="230"/>
      <c r="AE1082" s="230"/>
      <c r="AF1082" s="230"/>
      <c r="AK1082" s="230"/>
      <c r="AN1082" s="230"/>
      <c r="AO1082" s="230"/>
      <c r="AP1082" s="230"/>
      <c r="AQ1082" s="230"/>
    </row>
    <row r="1083" spans="4:43">
      <c r="D1083" s="230"/>
      <c r="G1083" s="230"/>
      <c r="H1083" s="230"/>
      <c r="I1083" s="230"/>
      <c r="J1083" s="230"/>
      <c r="O1083" s="230"/>
      <c r="R1083" s="230"/>
      <c r="S1083" s="230"/>
      <c r="T1083" s="230"/>
      <c r="U1083" s="230"/>
      <c r="Z1083" s="230"/>
      <c r="AC1083" s="230"/>
      <c r="AD1083" s="230"/>
      <c r="AE1083" s="230"/>
      <c r="AF1083" s="230"/>
      <c r="AK1083" s="230"/>
      <c r="AN1083" s="230"/>
      <c r="AO1083" s="230"/>
      <c r="AP1083" s="230"/>
      <c r="AQ1083" s="230"/>
    </row>
    <row r="1084" spans="4:43">
      <c r="D1084" s="230"/>
      <c r="G1084" s="230"/>
      <c r="H1084" s="230"/>
      <c r="I1084" s="230"/>
      <c r="J1084" s="230"/>
      <c r="O1084" s="230"/>
      <c r="R1084" s="230"/>
      <c r="S1084" s="230"/>
      <c r="T1084" s="230"/>
      <c r="U1084" s="230"/>
      <c r="Z1084" s="230"/>
      <c r="AC1084" s="230"/>
      <c r="AD1084" s="230"/>
      <c r="AE1084" s="230"/>
      <c r="AF1084" s="230"/>
      <c r="AK1084" s="230"/>
      <c r="AN1084" s="230"/>
      <c r="AO1084" s="230"/>
      <c r="AP1084" s="230"/>
      <c r="AQ1084" s="230"/>
    </row>
    <row r="1085" spans="4:43">
      <c r="D1085" s="230"/>
      <c r="G1085" s="230"/>
      <c r="H1085" s="230"/>
      <c r="I1085" s="230"/>
      <c r="J1085" s="230"/>
      <c r="O1085" s="230"/>
      <c r="R1085" s="230"/>
      <c r="S1085" s="230"/>
      <c r="T1085" s="230"/>
      <c r="U1085" s="230"/>
      <c r="Z1085" s="230"/>
      <c r="AC1085" s="230"/>
      <c r="AD1085" s="230"/>
      <c r="AE1085" s="230"/>
      <c r="AF1085" s="230"/>
      <c r="AK1085" s="230"/>
      <c r="AN1085" s="230"/>
      <c r="AO1085" s="230"/>
      <c r="AP1085" s="230"/>
      <c r="AQ1085" s="230"/>
    </row>
    <row r="1086" spans="4:43">
      <c r="D1086" s="230"/>
      <c r="G1086" s="230"/>
      <c r="H1086" s="230"/>
      <c r="I1086" s="230"/>
      <c r="J1086" s="230"/>
      <c r="O1086" s="230"/>
      <c r="R1086" s="230"/>
      <c r="S1086" s="230"/>
      <c r="T1086" s="230"/>
      <c r="U1086" s="230"/>
      <c r="Z1086" s="230"/>
      <c r="AC1086" s="230"/>
      <c r="AD1086" s="230"/>
      <c r="AE1086" s="230"/>
      <c r="AF1086" s="230"/>
      <c r="AK1086" s="230"/>
      <c r="AN1086" s="230"/>
      <c r="AO1086" s="230"/>
      <c r="AP1086" s="230"/>
      <c r="AQ1086" s="230"/>
    </row>
    <row r="1087" spans="4:43">
      <c r="D1087" s="230"/>
      <c r="G1087" s="230"/>
      <c r="H1087" s="230"/>
      <c r="I1087" s="230"/>
      <c r="J1087" s="230"/>
      <c r="O1087" s="230"/>
      <c r="R1087" s="230"/>
      <c r="S1087" s="230"/>
      <c r="T1087" s="230"/>
      <c r="U1087" s="230"/>
      <c r="Z1087" s="230"/>
      <c r="AC1087" s="230"/>
      <c r="AD1087" s="230"/>
      <c r="AE1087" s="230"/>
      <c r="AF1087" s="230"/>
      <c r="AK1087" s="230"/>
      <c r="AN1087" s="230"/>
      <c r="AO1087" s="230"/>
      <c r="AP1087" s="230"/>
      <c r="AQ1087" s="230"/>
    </row>
    <row r="1088" spans="4:43">
      <c r="D1088" s="230"/>
      <c r="G1088" s="230"/>
      <c r="H1088" s="230"/>
      <c r="I1088" s="230"/>
      <c r="J1088" s="230"/>
      <c r="O1088" s="230"/>
      <c r="R1088" s="230"/>
      <c r="S1088" s="230"/>
      <c r="T1088" s="230"/>
      <c r="U1088" s="230"/>
      <c r="Z1088" s="230"/>
      <c r="AC1088" s="230"/>
      <c r="AD1088" s="230"/>
      <c r="AE1088" s="230"/>
      <c r="AF1088" s="230"/>
      <c r="AK1088" s="230"/>
      <c r="AN1088" s="230"/>
      <c r="AO1088" s="230"/>
      <c r="AP1088" s="230"/>
      <c r="AQ1088" s="230"/>
    </row>
    <row r="1089" spans="4:43">
      <c r="D1089" s="230"/>
      <c r="G1089" s="230"/>
      <c r="H1089" s="230"/>
      <c r="I1089" s="230"/>
      <c r="J1089" s="230"/>
      <c r="O1089" s="230"/>
      <c r="R1089" s="230"/>
      <c r="S1089" s="230"/>
      <c r="T1089" s="230"/>
      <c r="U1089" s="230"/>
      <c r="Z1089" s="230"/>
      <c r="AC1089" s="230"/>
      <c r="AD1089" s="230"/>
      <c r="AE1089" s="230"/>
      <c r="AF1089" s="230"/>
      <c r="AK1089" s="230"/>
      <c r="AN1089" s="230"/>
      <c r="AO1089" s="230"/>
      <c r="AP1089" s="230"/>
      <c r="AQ1089" s="230"/>
    </row>
    <row r="1090" spans="4:43">
      <c r="D1090" s="230"/>
      <c r="G1090" s="230"/>
      <c r="H1090" s="230"/>
      <c r="I1090" s="230"/>
      <c r="J1090" s="230"/>
      <c r="O1090" s="230"/>
      <c r="R1090" s="230"/>
      <c r="S1090" s="230"/>
      <c r="T1090" s="230"/>
      <c r="U1090" s="230"/>
      <c r="Z1090" s="230"/>
      <c r="AC1090" s="230"/>
      <c r="AD1090" s="230"/>
      <c r="AE1090" s="230"/>
      <c r="AF1090" s="230"/>
      <c r="AK1090" s="230"/>
      <c r="AN1090" s="230"/>
      <c r="AO1090" s="230"/>
      <c r="AP1090" s="230"/>
      <c r="AQ1090" s="230"/>
    </row>
    <row r="1091" spans="4:43">
      <c r="D1091" s="230"/>
      <c r="G1091" s="230"/>
      <c r="H1091" s="230"/>
      <c r="I1091" s="230"/>
      <c r="J1091" s="230"/>
      <c r="O1091" s="230"/>
      <c r="R1091" s="230"/>
      <c r="S1091" s="230"/>
      <c r="T1091" s="230"/>
      <c r="U1091" s="230"/>
      <c r="Z1091" s="230"/>
      <c r="AC1091" s="230"/>
      <c r="AD1091" s="230"/>
      <c r="AE1091" s="230"/>
      <c r="AF1091" s="230"/>
      <c r="AK1091" s="230"/>
      <c r="AN1091" s="230"/>
      <c r="AO1091" s="230"/>
      <c r="AP1091" s="230"/>
      <c r="AQ1091" s="230"/>
    </row>
    <row r="1092" spans="4:43">
      <c r="D1092" s="230"/>
      <c r="G1092" s="230"/>
      <c r="H1092" s="230"/>
      <c r="I1092" s="230"/>
      <c r="J1092" s="230"/>
      <c r="O1092" s="230"/>
      <c r="R1092" s="230"/>
      <c r="S1092" s="230"/>
      <c r="T1092" s="230"/>
      <c r="U1092" s="230"/>
      <c r="Z1092" s="230"/>
      <c r="AC1092" s="230"/>
      <c r="AD1092" s="230"/>
      <c r="AE1092" s="230"/>
      <c r="AF1092" s="230"/>
      <c r="AK1092" s="230"/>
      <c r="AN1092" s="230"/>
      <c r="AO1092" s="230"/>
      <c r="AP1092" s="230"/>
      <c r="AQ1092" s="230"/>
    </row>
    <row r="1093" spans="4:43">
      <c r="D1093" s="230"/>
      <c r="G1093" s="230"/>
      <c r="H1093" s="230"/>
      <c r="I1093" s="230"/>
      <c r="J1093" s="230"/>
      <c r="O1093" s="230"/>
      <c r="R1093" s="230"/>
      <c r="S1093" s="230"/>
      <c r="T1093" s="230"/>
      <c r="U1093" s="230"/>
      <c r="Z1093" s="230"/>
      <c r="AC1093" s="230"/>
      <c r="AD1093" s="230"/>
      <c r="AE1093" s="230"/>
      <c r="AF1093" s="230"/>
      <c r="AK1093" s="230"/>
      <c r="AN1093" s="230"/>
      <c r="AO1093" s="230"/>
      <c r="AP1093" s="230"/>
      <c r="AQ1093" s="230"/>
    </row>
    <row r="1094" spans="4:43">
      <c r="D1094" s="230"/>
      <c r="G1094" s="230"/>
      <c r="H1094" s="230"/>
      <c r="I1094" s="230"/>
      <c r="J1094" s="230"/>
      <c r="O1094" s="230"/>
      <c r="R1094" s="230"/>
      <c r="S1094" s="230"/>
      <c r="T1094" s="230"/>
      <c r="U1094" s="230"/>
      <c r="Z1094" s="230"/>
      <c r="AC1094" s="230"/>
      <c r="AD1094" s="230"/>
      <c r="AE1094" s="230"/>
      <c r="AF1094" s="230"/>
      <c r="AK1094" s="230"/>
      <c r="AN1094" s="230"/>
      <c r="AO1094" s="230"/>
      <c r="AP1094" s="230"/>
      <c r="AQ1094" s="230"/>
    </row>
    <row r="1095" spans="4:43">
      <c r="D1095" s="230"/>
      <c r="G1095" s="230"/>
      <c r="H1095" s="230"/>
      <c r="I1095" s="230"/>
      <c r="J1095" s="230"/>
      <c r="O1095" s="230"/>
      <c r="R1095" s="230"/>
      <c r="S1095" s="230"/>
      <c r="T1095" s="230"/>
      <c r="U1095" s="230"/>
      <c r="Z1095" s="230"/>
      <c r="AC1095" s="230"/>
      <c r="AD1095" s="230"/>
      <c r="AE1095" s="230"/>
      <c r="AF1095" s="230"/>
      <c r="AK1095" s="230"/>
      <c r="AN1095" s="230"/>
      <c r="AO1095" s="230"/>
      <c r="AP1095" s="230"/>
      <c r="AQ1095" s="230"/>
    </row>
    <row r="1096" spans="4:43">
      <c r="D1096" s="230"/>
      <c r="G1096" s="230"/>
      <c r="H1096" s="230"/>
      <c r="I1096" s="230"/>
      <c r="J1096" s="230"/>
      <c r="O1096" s="230"/>
      <c r="R1096" s="230"/>
      <c r="S1096" s="230"/>
      <c r="T1096" s="230"/>
      <c r="U1096" s="230"/>
      <c r="Z1096" s="230"/>
      <c r="AC1096" s="230"/>
      <c r="AD1096" s="230"/>
      <c r="AE1096" s="230"/>
      <c r="AF1096" s="230"/>
      <c r="AK1096" s="230"/>
      <c r="AN1096" s="230"/>
      <c r="AO1096" s="230"/>
      <c r="AP1096" s="230"/>
      <c r="AQ1096" s="230"/>
    </row>
    <row r="1097" spans="4:43">
      <c r="D1097" s="230"/>
      <c r="G1097" s="230"/>
      <c r="H1097" s="230"/>
      <c r="I1097" s="230"/>
      <c r="J1097" s="230"/>
      <c r="O1097" s="230"/>
      <c r="R1097" s="230"/>
      <c r="S1097" s="230"/>
      <c r="T1097" s="230"/>
      <c r="U1097" s="230"/>
      <c r="Z1097" s="230"/>
      <c r="AC1097" s="230"/>
      <c r="AD1097" s="230"/>
      <c r="AE1097" s="230"/>
      <c r="AF1097" s="230"/>
      <c r="AK1097" s="230"/>
      <c r="AN1097" s="230"/>
      <c r="AO1097" s="230"/>
      <c r="AP1097" s="230"/>
      <c r="AQ1097" s="230"/>
    </row>
    <row r="1098" spans="4:43">
      <c r="D1098" s="230"/>
      <c r="G1098" s="230"/>
      <c r="H1098" s="230"/>
      <c r="I1098" s="230"/>
      <c r="J1098" s="230"/>
      <c r="O1098" s="230"/>
      <c r="R1098" s="230"/>
      <c r="S1098" s="230"/>
      <c r="T1098" s="230"/>
      <c r="U1098" s="230"/>
      <c r="Z1098" s="230"/>
      <c r="AC1098" s="230"/>
      <c r="AD1098" s="230"/>
      <c r="AE1098" s="230"/>
      <c r="AF1098" s="230"/>
      <c r="AK1098" s="230"/>
      <c r="AN1098" s="230"/>
      <c r="AO1098" s="230"/>
      <c r="AP1098" s="230"/>
      <c r="AQ1098" s="230"/>
    </row>
    <row r="1099" spans="4:43">
      <c r="D1099" s="230"/>
      <c r="G1099" s="230"/>
      <c r="H1099" s="230"/>
      <c r="I1099" s="230"/>
      <c r="J1099" s="230"/>
      <c r="O1099" s="230"/>
      <c r="R1099" s="230"/>
      <c r="S1099" s="230"/>
      <c r="T1099" s="230"/>
      <c r="U1099" s="230"/>
      <c r="Z1099" s="230"/>
      <c r="AC1099" s="230"/>
      <c r="AD1099" s="230"/>
      <c r="AE1099" s="230"/>
      <c r="AF1099" s="230"/>
      <c r="AK1099" s="230"/>
      <c r="AN1099" s="230"/>
      <c r="AO1099" s="230"/>
      <c r="AP1099" s="230"/>
      <c r="AQ1099" s="230"/>
    </row>
    <row r="1100" spans="4:43">
      <c r="D1100" s="230"/>
      <c r="G1100" s="230"/>
      <c r="H1100" s="230"/>
      <c r="I1100" s="230"/>
      <c r="J1100" s="230"/>
      <c r="O1100" s="230"/>
      <c r="R1100" s="230"/>
      <c r="S1100" s="230"/>
      <c r="T1100" s="230"/>
      <c r="U1100" s="230"/>
      <c r="Z1100" s="230"/>
      <c r="AC1100" s="230"/>
      <c r="AD1100" s="230"/>
      <c r="AE1100" s="230"/>
      <c r="AF1100" s="230"/>
      <c r="AK1100" s="230"/>
      <c r="AN1100" s="230"/>
      <c r="AO1100" s="230"/>
      <c r="AP1100" s="230"/>
      <c r="AQ1100" s="230"/>
    </row>
    <row r="1101" spans="4:43">
      <c r="D1101" s="230"/>
      <c r="G1101" s="230"/>
      <c r="H1101" s="230"/>
      <c r="I1101" s="230"/>
      <c r="J1101" s="230"/>
      <c r="O1101" s="230"/>
      <c r="R1101" s="230"/>
      <c r="S1101" s="230"/>
      <c r="T1101" s="230"/>
      <c r="U1101" s="230"/>
      <c r="Z1101" s="230"/>
      <c r="AC1101" s="230"/>
      <c r="AD1101" s="230"/>
      <c r="AE1101" s="230"/>
      <c r="AF1101" s="230"/>
      <c r="AK1101" s="230"/>
      <c r="AN1101" s="230"/>
      <c r="AO1101" s="230"/>
      <c r="AP1101" s="230"/>
      <c r="AQ1101" s="230"/>
    </row>
    <row r="1102" spans="4:43">
      <c r="D1102" s="230"/>
      <c r="G1102" s="230"/>
      <c r="H1102" s="230"/>
      <c r="I1102" s="230"/>
      <c r="J1102" s="230"/>
      <c r="O1102" s="230"/>
      <c r="R1102" s="230"/>
      <c r="S1102" s="230"/>
      <c r="T1102" s="230"/>
      <c r="U1102" s="230"/>
      <c r="Z1102" s="230"/>
      <c r="AC1102" s="230"/>
      <c r="AD1102" s="230"/>
      <c r="AE1102" s="230"/>
      <c r="AF1102" s="230"/>
      <c r="AK1102" s="230"/>
      <c r="AN1102" s="230"/>
      <c r="AO1102" s="230"/>
      <c r="AP1102" s="230"/>
      <c r="AQ1102" s="230"/>
    </row>
    <row r="1103" spans="4:43">
      <c r="D1103" s="230"/>
      <c r="G1103" s="230"/>
      <c r="H1103" s="230"/>
      <c r="I1103" s="230"/>
      <c r="J1103" s="230"/>
      <c r="O1103" s="230"/>
      <c r="R1103" s="230"/>
      <c r="S1103" s="230"/>
      <c r="T1103" s="230"/>
      <c r="U1103" s="230"/>
      <c r="Z1103" s="230"/>
      <c r="AC1103" s="230"/>
      <c r="AD1103" s="230"/>
      <c r="AE1103" s="230"/>
      <c r="AF1103" s="230"/>
      <c r="AK1103" s="230"/>
      <c r="AN1103" s="230"/>
      <c r="AO1103" s="230"/>
      <c r="AP1103" s="230"/>
      <c r="AQ1103" s="230"/>
    </row>
    <row r="1104" spans="4:43">
      <c r="D1104" s="230"/>
      <c r="G1104" s="230"/>
      <c r="H1104" s="230"/>
      <c r="I1104" s="230"/>
      <c r="J1104" s="230"/>
      <c r="O1104" s="230"/>
      <c r="R1104" s="230"/>
      <c r="S1104" s="230"/>
      <c r="T1104" s="230"/>
      <c r="U1104" s="230"/>
      <c r="Z1104" s="230"/>
      <c r="AC1104" s="230"/>
      <c r="AD1104" s="230"/>
      <c r="AE1104" s="230"/>
      <c r="AF1104" s="230"/>
      <c r="AK1104" s="230"/>
      <c r="AN1104" s="230"/>
      <c r="AO1104" s="230"/>
      <c r="AP1104" s="230"/>
      <c r="AQ1104" s="230"/>
    </row>
    <row r="1105" spans="4:43">
      <c r="D1105" s="230"/>
      <c r="G1105" s="230"/>
      <c r="H1105" s="230"/>
      <c r="I1105" s="230"/>
      <c r="J1105" s="230"/>
      <c r="O1105" s="230"/>
      <c r="R1105" s="230"/>
      <c r="S1105" s="230"/>
      <c r="T1105" s="230"/>
      <c r="U1105" s="230"/>
      <c r="Z1105" s="230"/>
      <c r="AC1105" s="230"/>
      <c r="AD1105" s="230"/>
      <c r="AE1105" s="230"/>
      <c r="AF1105" s="230"/>
      <c r="AK1105" s="230"/>
      <c r="AN1105" s="230"/>
      <c r="AO1105" s="230"/>
      <c r="AP1105" s="230"/>
      <c r="AQ1105" s="230"/>
    </row>
    <row r="1106" spans="4:43">
      <c r="D1106" s="230"/>
      <c r="G1106" s="230"/>
      <c r="H1106" s="230"/>
      <c r="I1106" s="230"/>
      <c r="J1106" s="230"/>
      <c r="O1106" s="230"/>
      <c r="R1106" s="230"/>
      <c r="S1106" s="230"/>
      <c r="T1106" s="230"/>
      <c r="U1106" s="230"/>
      <c r="Z1106" s="230"/>
      <c r="AC1106" s="230"/>
      <c r="AD1106" s="230"/>
      <c r="AE1106" s="230"/>
      <c r="AF1106" s="230"/>
      <c r="AK1106" s="230"/>
      <c r="AN1106" s="230"/>
      <c r="AO1106" s="230"/>
      <c r="AP1106" s="230"/>
      <c r="AQ1106" s="230"/>
    </row>
    <row r="1107" spans="4:43">
      <c r="D1107" s="230"/>
      <c r="G1107" s="230"/>
      <c r="H1107" s="230"/>
      <c r="I1107" s="230"/>
      <c r="J1107" s="230"/>
      <c r="O1107" s="230"/>
      <c r="R1107" s="230"/>
      <c r="S1107" s="230"/>
      <c r="T1107" s="230"/>
      <c r="U1107" s="230"/>
      <c r="Z1107" s="230"/>
      <c r="AC1107" s="230"/>
      <c r="AD1107" s="230"/>
      <c r="AE1107" s="230"/>
      <c r="AF1107" s="230"/>
      <c r="AK1107" s="230"/>
      <c r="AN1107" s="230"/>
      <c r="AO1107" s="230"/>
      <c r="AP1107" s="230"/>
      <c r="AQ1107" s="230"/>
    </row>
    <row r="1108" spans="4:43">
      <c r="D1108" s="230"/>
      <c r="G1108" s="230"/>
      <c r="H1108" s="230"/>
      <c r="I1108" s="230"/>
      <c r="J1108" s="230"/>
      <c r="O1108" s="230"/>
      <c r="R1108" s="230"/>
      <c r="S1108" s="230"/>
      <c r="T1108" s="230"/>
      <c r="U1108" s="230"/>
      <c r="Z1108" s="230"/>
      <c r="AC1108" s="230"/>
      <c r="AD1108" s="230"/>
      <c r="AE1108" s="230"/>
      <c r="AF1108" s="230"/>
      <c r="AK1108" s="230"/>
      <c r="AN1108" s="230"/>
      <c r="AO1108" s="230"/>
      <c r="AP1108" s="230"/>
      <c r="AQ1108" s="230"/>
    </row>
    <row r="1109" spans="4:43">
      <c r="D1109" s="230"/>
      <c r="G1109" s="230"/>
      <c r="H1109" s="230"/>
      <c r="I1109" s="230"/>
      <c r="J1109" s="230"/>
      <c r="O1109" s="230"/>
      <c r="R1109" s="230"/>
      <c r="S1109" s="230"/>
      <c r="T1109" s="230"/>
      <c r="U1109" s="230"/>
      <c r="Z1109" s="230"/>
      <c r="AC1109" s="230"/>
      <c r="AD1109" s="230"/>
      <c r="AE1109" s="230"/>
      <c r="AF1109" s="230"/>
      <c r="AK1109" s="230"/>
      <c r="AN1109" s="230"/>
      <c r="AO1109" s="230"/>
      <c r="AP1109" s="230"/>
      <c r="AQ1109" s="230"/>
    </row>
    <row r="1110" spans="4:43">
      <c r="D1110" s="230"/>
      <c r="G1110" s="230"/>
      <c r="H1110" s="230"/>
      <c r="I1110" s="230"/>
      <c r="J1110" s="230"/>
      <c r="O1110" s="230"/>
      <c r="R1110" s="230"/>
      <c r="S1110" s="230"/>
      <c r="T1110" s="230"/>
      <c r="U1110" s="230"/>
      <c r="Z1110" s="230"/>
      <c r="AC1110" s="230"/>
      <c r="AD1110" s="230"/>
      <c r="AE1110" s="230"/>
      <c r="AF1110" s="230"/>
      <c r="AK1110" s="230"/>
      <c r="AN1110" s="230"/>
      <c r="AO1110" s="230"/>
      <c r="AP1110" s="230"/>
      <c r="AQ1110" s="230"/>
    </row>
    <row r="1111" spans="4:43">
      <c r="D1111" s="230"/>
      <c r="G1111" s="230"/>
      <c r="H1111" s="230"/>
      <c r="I1111" s="230"/>
      <c r="J1111" s="230"/>
      <c r="O1111" s="230"/>
      <c r="R1111" s="230"/>
      <c r="S1111" s="230"/>
      <c r="T1111" s="230"/>
      <c r="U1111" s="230"/>
      <c r="Z1111" s="230"/>
      <c r="AC1111" s="230"/>
      <c r="AD1111" s="230"/>
      <c r="AE1111" s="230"/>
      <c r="AF1111" s="230"/>
      <c r="AK1111" s="230"/>
      <c r="AN1111" s="230"/>
      <c r="AO1111" s="230"/>
      <c r="AP1111" s="230"/>
      <c r="AQ1111" s="230"/>
    </row>
    <row r="1112" spans="4:43">
      <c r="D1112" s="230"/>
      <c r="G1112" s="230"/>
      <c r="H1112" s="230"/>
      <c r="I1112" s="230"/>
      <c r="J1112" s="230"/>
      <c r="O1112" s="230"/>
      <c r="R1112" s="230"/>
      <c r="S1112" s="230"/>
      <c r="T1112" s="230"/>
      <c r="U1112" s="230"/>
      <c r="Z1112" s="230"/>
      <c r="AC1112" s="230"/>
      <c r="AD1112" s="230"/>
      <c r="AE1112" s="230"/>
      <c r="AF1112" s="230"/>
      <c r="AK1112" s="230"/>
      <c r="AN1112" s="230"/>
      <c r="AO1112" s="230"/>
      <c r="AP1112" s="230"/>
      <c r="AQ1112" s="230"/>
    </row>
    <row r="1113" spans="4:43">
      <c r="D1113" s="230"/>
      <c r="G1113" s="230"/>
      <c r="H1113" s="230"/>
      <c r="I1113" s="230"/>
      <c r="J1113" s="230"/>
      <c r="O1113" s="230"/>
      <c r="R1113" s="230"/>
      <c r="S1113" s="230"/>
      <c r="T1113" s="230"/>
      <c r="U1113" s="230"/>
      <c r="Z1113" s="230"/>
      <c r="AC1113" s="230"/>
      <c r="AD1113" s="230"/>
      <c r="AE1113" s="230"/>
      <c r="AF1113" s="230"/>
      <c r="AK1113" s="230"/>
      <c r="AN1113" s="230"/>
      <c r="AO1113" s="230"/>
      <c r="AP1113" s="230"/>
      <c r="AQ1113" s="230"/>
    </row>
    <row r="1114" spans="4:43">
      <c r="D1114" s="230"/>
      <c r="G1114" s="230"/>
      <c r="H1114" s="230"/>
      <c r="I1114" s="230"/>
      <c r="J1114" s="230"/>
      <c r="O1114" s="230"/>
      <c r="R1114" s="230"/>
      <c r="S1114" s="230"/>
      <c r="T1114" s="230"/>
      <c r="U1114" s="230"/>
      <c r="Z1114" s="230"/>
      <c r="AC1114" s="230"/>
      <c r="AD1114" s="230"/>
      <c r="AE1114" s="230"/>
      <c r="AF1114" s="230"/>
      <c r="AK1114" s="230"/>
      <c r="AN1114" s="230"/>
      <c r="AO1114" s="230"/>
      <c r="AP1114" s="230"/>
      <c r="AQ1114" s="230"/>
    </row>
    <row r="1115" spans="4:43">
      <c r="D1115" s="230"/>
      <c r="G1115" s="230"/>
      <c r="H1115" s="230"/>
      <c r="I1115" s="230"/>
      <c r="J1115" s="230"/>
      <c r="O1115" s="230"/>
      <c r="R1115" s="230"/>
      <c r="S1115" s="230"/>
      <c r="T1115" s="230"/>
      <c r="U1115" s="230"/>
      <c r="Z1115" s="230"/>
      <c r="AC1115" s="230"/>
      <c r="AD1115" s="230"/>
      <c r="AE1115" s="230"/>
      <c r="AF1115" s="230"/>
      <c r="AK1115" s="230"/>
      <c r="AN1115" s="230"/>
      <c r="AO1115" s="230"/>
      <c r="AP1115" s="230"/>
      <c r="AQ1115" s="230"/>
    </row>
    <row r="1116" spans="4:43">
      <c r="D1116" s="230"/>
      <c r="G1116" s="230"/>
      <c r="H1116" s="230"/>
      <c r="I1116" s="230"/>
      <c r="J1116" s="230"/>
      <c r="O1116" s="230"/>
      <c r="R1116" s="230"/>
      <c r="S1116" s="230"/>
      <c r="T1116" s="230"/>
      <c r="U1116" s="230"/>
      <c r="Z1116" s="230"/>
      <c r="AC1116" s="230"/>
      <c r="AD1116" s="230"/>
      <c r="AE1116" s="230"/>
      <c r="AF1116" s="230"/>
      <c r="AK1116" s="230"/>
      <c r="AN1116" s="230"/>
      <c r="AO1116" s="230"/>
      <c r="AP1116" s="230"/>
      <c r="AQ1116" s="230"/>
    </row>
    <row r="1117" spans="4:43">
      <c r="D1117" s="230"/>
      <c r="G1117" s="230"/>
      <c r="H1117" s="230"/>
      <c r="I1117" s="230"/>
      <c r="J1117" s="230"/>
      <c r="O1117" s="230"/>
      <c r="R1117" s="230"/>
      <c r="S1117" s="230"/>
      <c r="T1117" s="230"/>
      <c r="U1117" s="230"/>
      <c r="Z1117" s="230"/>
      <c r="AC1117" s="230"/>
      <c r="AD1117" s="230"/>
      <c r="AE1117" s="230"/>
      <c r="AF1117" s="230"/>
      <c r="AK1117" s="230"/>
      <c r="AN1117" s="230"/>
      <c r="AO1117" s="230"/>
      <c r="AP1117" s="230"/>
      <c r="AQ1117" s="230"/>
    </row>
    <row r="1118" spans="4:43">
      <c r="D1118" s="230"/>
      <c r="G1118" s="230"/>
      <c r="H1118" s="230"/>
      <c r="I1118" s="230"/>
      <c r="J1118" s="230"/>
      <c r="O1118" s="230"/>
      <c r="R1118" s="230"/>
      <c r="S1118" s="230"/>
      <c r="T1118" s="230"/>
      <c r="U1118" s="230"/>
      <c r="Z1118" s="230"/>
      <c r="AC1118" s="230"/>
      <c r="AD1118" s="230"/>
      <c r="AE1118" s="230"/>
      <c r="AF1118" s="230"/>
      <c r="AK1118" s="230"/>
      <c r="AN1118" s="230"/>
      <c r="AO1118" s="230"/>
      <c r="AP1118" s="230"/>
      <c r="AQ1118" s="230"/>
    </row>
    <row r="1119" spans="4:43">
      <c r="D1119" s="230"/>
      <c r="G1119" s="230"/>
      <c r="H1119" s="230"/>
      <c r="I1119" s="230"/>
      <c r="J1119" s="230"/>
      <c r="O1119" s="230"/>
      <c r="R1119" s="230"/>
      <c r="S1119" s="230"/>
      <c r="T1119" s="230"/>
      <c r="U1119" s="230"/>
      <c r="Z1119" s="230"/>
      <c r="AC1119" s="230"/>
      <c r="AD1119" s="230"/>
      <c r="AE1119" s="230"/>
      <c r="AF1119" s="230"/>
      <c r="AK1119" s="230"/>
      <c r="AN1119" s="230"/>
      <c r="AO1119" s="230"/>
      <c r="AP1119" s="230"/>
      <c r="AQ1119" s="230"/>
    </row>
    <row r="1120" spans="4:43">
      <c r="D1120" s="230"/>
      <c r="G1120" s="230"/>
      <c r="H1120" s="230"/>
      <c r="I1120" s="230"/>
      <c r="J1120" s="230"/>
      <c r="O1120" s="230"/>
      <c r="R1120" s="230"/>
      <c r="S1120" s="230"/>
      <c r="T1120" s="230"/>
      <c r="U1120" s="230"/>
      <c r="Z1120" s="230"/>
      <c r="AC1120" s="230"/>
      <c r="AD1120" s="230"/>
      <c r="AE1120" s="230"/>
      <c r="AF1120" s="230"/>
      <c r="AK1120" s="230"/>
      <c r="AN1120" s="230"/>
      <c r="AO1120" s="230"/>
      <c r="AP1120" s="230"/>
      <c r="AQ1120" s="230"/>
    </row>
    <row r="1121" spans="4:43">
      <c r="D1121" s="230"/>
      <c r="G1121" s="230"/>
      <c r="H1121" s="230"/>
      <c r="I1121" s="230"/>
      <c r="J1121" s="230"/>
      <c r="O1121" s="230"/>
      <c r="R1121" s="230"/>
      <c r="S1121" s="230"/>
      <c r="T1121" s="230"/>
      <c r="U1121" s="230"/>
      <c r="Z1121" s="230"/>
      <c r="AC1121" s="230"/>
      <c r="AD1121" s="230"/>
      <c r="AE1121" s="230"/>
      <c r="AF1121" s="230"/>
      <c r="AK1121" s="230"/>
      <c r="AN1121" s="230"/>
      <c r="AO1121" s="230"/>
      <c r="AP1121" s="230"/>
      <c r="AQ1121" s="230"/>
    </row>
    <row r="1122" spans="4:43">
      <c r="D1122" s="230"/>
      <c r="G1122" s="230"/>
      <c r="H1122" s="230"/>
      <c r="I1122" s="230"/>
      <c r="J1122" s="230"/>
      <c r="O1122" s="230"/>
      <c r="R1122" s="230"/>
      <c r="S1122" s="230"/>
      <c r="T1122" s="230"/>
      <c r="U1122" s="230"/>
      <c r="Z1122" s="230"/>
      <c r="AC1122" s="230"/>
      <c r="AD1122" s="230"/>
      <c r="AE1122" s="230"/>
      <c r="AF1122" s="230"/>
      <c r="AK1122" s="230"/>
      <c r="AN1122" s="230"/>
      <c r="AO1122" s="230"/>
      <c r="AP1122" s="230"/>
      <c r="AQ1122" s="230"/>
    </row>
    <row r="1123" spans="4:43">
      <c r="D1123" s="230"/>
      <c r="G1123" s="230"/>
      <c r="H1123" s="230"/>
      <c r="I1123" s="230"/>
      <c r="J1123" s="230"/>
      <c r="O1123" s="230"/>
      <c r="R1123" s="230"/>
      <c r="S1123" s="230"/>
      <c r="T1123" s="230"/>
      <c r="U1123" s="230"/>
      <c r="Z1123" s="230"/>
      <c r="AC1123" s="230"/>
      <c r="AD1123" s="230"/>
      <c r="AE1123" s="230"/>
      <c r="AF1123" s="230"/>
      <c r="AK1123" s="230"/>
      <c r="AN1123" s="230"/>
      <c r="AO1123" s="230"/>
      <c r="AP1123" s="230"/>
      <c r="AQ1123" s="230"/>
    </row>
    <row r="1124" spans="4:43">
      <c r="D1124" s="230"/>
      <c r="G1124" s="230"/>
      <c r="H1124" s="230"/>
      <c r="I1124" s="230"/>
      <c r="J1124" s="230"/>
      <c r="O1124" s="230"/>
      <c r="R1124" s="230"/>
      <c r="S1124" s="230"/>
      <c r="T1124" s="230"/>
      <c r="U1124" s="230"/>
      <c r="Z1124" s="230"/>
      <c r="AC1124" s="230"/>
      <c r="AD1124" s="230"/>
      <c r="AE1124" s="230"/>
      <c r="AF1124" s="230"/>
      <c r="AK1124" s="230"/>
      <c r="AN1124" s="230"/>
      <c r="AO1124" s="230"/>
      <c r="AP1124" s="230"/>
      <c r="AQ1124" s="230"/>
    </row>
    <row r="1125" spans="4:43">
      <c r="D1125" s="230"/>
      <c r="G1125" s="230"/>
      <c r="H1125" s="230"/>
      <c r="I1125" s="230"/>
      <c r="J1125" s="230"/>
      <c r="O1125" s="230"/>
      <c r="R1125" s="230"/>
      <c r="S1125" s="230"/>
      <c r="T1125" s="230"/>
      <c r="U1125" s="230"/>
      <c r="Z1125" s="230"/>
      <c r="AC1125" s="230"/>
      <c r="AD1125" s="230"/>
      <c r="AE1125" s="230"/>
      <c r="AF1125" s="230"/>
      <c r="AK1125" s="230"/>
      <c r="AN1125" s="230"/>
      <c r="AO1125" s="230"/>
      <c r="AP1125" s="230"/>
      <c r="AQ1125" s="230"/>
    </row>
    <row r="1126" spans="4:43">
      <c r="D1126" s="230"/>
      <c r="G1126" s="230"/>
      <c r="H1126" s="230"/>
      <c r="I1126" s="230"/>
      <c r="J1126" s="230"/>
      <c r="O1126" s="230"/>
      <c r="R1126" s="230"/>
      <c r="S1126" s="230"/>
      <c r="T1126" s="230"/>
      <c r="U1126" s="230"/>
      <c r="Z1126" s="230"/>
      <c r="AC1126" s="230"/>
      <c r="AD1126" s="230"/>
      <c r="AE1126" s="230"/>
      <c r="AF1126" s="230"/>
      <c r="AK1126" s="230"/>
      <c r="AN1126" s="230"/>
      <c r="AO1126" s="230"/>
      <c r="AP1126" s="230"/>
      <c r="AQ1126" s="230"/>
    </row>
    <row r="1127" spans="4:43">
      <c r="D1127" s="230"/>
      <c r="G1127" s="230"/>
      <c r="H1127" s="230"/>
      <c r="I1127" s="230"/>
      <c r="J1127" s="230"/>
      <c r="O1127" s="230"/>
      <c r="R1127" s="230"/>
      <c r="S1127" s="230"/>
      <c r="T1127" s="230"/>
      <c r="U1127" s="230"/>
      <c r="Z1127" s="230"/>
      <c r="AC1127" s="230"/>
      <c r="AD1127" s="230"/>
      <c r="AE1127" s="230"/>
      <c r="AF1127" s="230"/>
      <c r="AK1127" s="230"/>
      <c r="AN1127" s="230"/>
      <c r="AO1127" s="230"/>
      <c r="AP1127" s="230"/>
      <c r="AQ1127" s="230"/>
    </row>
    <row r="1128" spans="4:43">
      <c r="D1128" s="230"/>
      <c r="G1128" s="230"/>
      <c r="H1128" s="230"/>
      <c r="I1128" s="230"/>
      <c r="J1128" s="230"/>
      <c r="O1128" s="230"/>
      <c r="R1128" s="230"/>
      <c r="S1128" s="230"/>
      <c r="T1128" s="230"/>
      <c r="U1128" s="230"/>
      <c r="Z1128" s="230"/>
      <c r="AC1128" s="230"/>
      <c r="AD1128" s="230"/>
      <c r="AE1128" s="230"/>
      <c r="AF1128" s="230"/>
      <c r="AK1128" s="230"/>
      <c r="AN1128" s="230"/>
      <c r="AO1128" s="230"/>
      <c r="AP1128" s="230"/>
      <c r="AQ1128" s="230"/>
    </row>
    <row r="1129" spans="4:43">
      <c r="D1129" s="230"/>
      <c r="G1129" s="230"/>
      <c r="H1129" s="230"/>
      <c r="I1129" s="230"/>
      <c r="J1129" s="230"/>
      <c r="O1129" s="230"/>
      <c r="R1129" s="230"/>
      <c r="S1129" s="230"/>
      <c r="T1129" s="230"/>
      <c r="U1129" s="230"/>
      <c r="Z1129" s="230"/>
      <c r="AC1129" s="230"/>
      <c r="AD1129" s="230"/>
      <c r="AE1129" s="230"/>
      <c r="AF1129" s="230"/>
      <c r="AK1129" s="230"/>
      <c r="AN1129" s="230"/>
      <c r="AO1129" s="230"/>
      <c r="AP1129" s="230"/>
      <c r="AQ1129" s="230"/>
    </row>
    <row r="1130" spans="4:43">
      <c r="D1130" s="230"/>
      <c r="G1130" s="230"/>
      <c r="H1130" s="230"/>
      <c r="I1130" s="230"/>
      <c r="J1130" s="230"/>
      <c r="O1130" s="230"/>
      <c r="R1130" s="230"/>
      <c r="S1130" s="230"/>
      <c r="T1130" s="230"/>
      <c r="U1130" s="230"/>
      <c r="Z1130" s="230"/>
      <c r="AC1130" s="230"/>
      <c r="AD1130" s="230"/>
      <c r="AE1130" s="230"/>
      <c r="AF1130" s="230"/>
      <c r="AK1130" s="230"/>
      <c r="AN1130" s="230"/>
      <c r="AO1130" s="230"/>
      <c r="AP1130" s="230"/>
      <c r="AQ1130" s="230"/>
    </row>
    <row r="1131" spans="4:43">
      <c r="D1131" s="230"/>
      <c r="G1131" s="230"/>
      <c r="H1131" s="230"/>
      <c r="I1131" s="230"/>
      <c r="J1131" s="230"/>
      <c r="O1131" s="230"/>
      <c r="R1131" s="230"/>
      <c r="S1131" s="230"/>
      <c r="T1131" s="230"/>
      <c r="U1131" s="230"/>
      <c r="Z1131" s="230"/>
      <c r="AC1131" s="230"/>
      <c r="AD1131" s="230"/>
      <c r="AE1131" s="230"/>
      <c r="AF1131" s="230"/>
      <c r="AK1131" s="230"/>
      <c r="AN1131" s="230"/>
      <c r="AO1131" s="230"/>
      <c r="AP1131" s="230"/>
      <c r="AQ1131" s="230"/>
    </row>
    <row r="1132" spans="4:43">
      <c r="D1132" s="230"/>
      <c r="G1132" s="230"/>
      <c r="H1132" s="230"/>
      <c r="I1132" s="230"/>
      <c r="J1132" s="230"/>
      <c r="O1132" s="230"/>
      <c r="R1132" s="230"/>
      <c r="S1132" s="230"/>
      <c r="T1132" s="230"/>
      <c r="U1132" s="230"/>
      <c r="Z1132" s="230"/>
      <c r="AC1132" s="230"/>
      <c r="AD1132" s="230"/>
      <c r="AE1132" s="230"/>
      <c r="AF1132" s="230"/>
      <c r="AK1132" s="230"/>
      <c r="AN1132" s="230"/>
      <c r="AO1132" s="230"/>
      <c r="AP1132" s="230"/>
      <c r="AQ1132" s="230"/>
    </row>
    <row r="1133" spans="4:43">
      <c r="D1133" s="230"/>
      <c r="G1133" s="230"/>
      <c r="H1133" s="230"/>
      <c r="I1133" s="230"/>
      <c r="J1133" s="230"/>
      <c r="O1133" s="230"/>
      <c r="R1133" s="230"/>
      <c r="S1133" s="230"/>
      <c r="T1133" s="230"/>
      <c r="U1133" s="230"/>
      <c r="Z1133" s="230"/>
      <c r="AC1133" s="230"/>
      <c r="AD1133" s="230"/>
      <c r="AE1133" s="230"/>
      <c r="AF1133" s="230"/>
      <c r="AK1133" s="230"/>
      <c r="AN1133" s="230"/>
      <c r="AO1133" s="230"/>
      <c r="AP1133" s="230"/>
      <c r="AQ1133" s="230"/>
    </row>
    <row r="1134" spans="4:43">
      <c r="D1134" s="230"/>
      <c r="G1134" s="230"/>
      <c r="H1134" s="230"/>
      <c r="I1134" s="230"/>
      <c r="J1134" s="230"/>
      <c r="O1134" s="230"/>
      <c r="R1134" s="230"/>
      <c r="S1134" s="230"/>
      <c r="T1134" s="230"/>
      <c r="U1134" s="230"/>
      <c r="Z1134" s="230"/>
      <c r="AC1134" s="230"/>
      <c r="AD1134" s="230"/>
      <c r="AE1134" s="230"/>
      <c r="AF1134" s="230"/>
      <c r="AK1134" s="230"/>
      <c r="AN1134" s="230"/>
      <c r="AO1134" s="230"/>
      <c r="AP1134" s="230"/>
      <c r="AQ1134" s="230"/>
    </row>
    <row r="1135" spans="4:43">
      <c r="D1135" s="230"/>
      <c r="G1135" s="230"/>
      <c r="H1135" s="230"/>
      <c r="I1135" s="230"/>
      <c r="J1135" s="230"/>
      <c r="O1135" s="230"/>
      <c r="R1135" s="230"/>
      <c r="S1135" s="230"/>
      <c r="T1135" s="230"/>
      <c r="U1135" s="230"/>
      <c r="Z1135" s="230"/>
      <c r="AC1135" s="230"/>
      <c r="AD1135" s="230"/>
      <c r="AE1135" s="230"/>
      <c r="AF1135" s="230"/>
      <c r="AK1135" s="230"/>
      <c r="AN1135" s="230"/>
      <c r="AO1135" s="230"/>
      <c r="AP1135" s="230"/>
      <c r="AQ1135" s="230"/>
    </row>
    <row r="1136" spans="4:43">
      <c r="D1136" s="230"/>
      <c r="G1136" s="230"/>
      <c r="H1136" s="230"/>
      <c r="I1136" s="230"/>
      <c r="J1136" s="230"/>
      <c r="O1136" s="230"/>
      <c r="R1136" s="230"/>
      <c r="S1136" s="230"/>
      <c r="T1136" s="230"/>
      <c r="U1136" s="230"/>
      <c r="Z1136" s="230"/>
      <c r="AC1136" s="230"/>
      <c r="AD1136" s="230"/>
      <c r="AE1136" s="230"/>
      <c r="AF1136" s="230"/>
      <c r="AK1136" s="230"/>
      <c r="AN1136" s="230"/>
      <c r="AO1136" s="230"/>
      <c r="AP1136" s="230"/>
      <c r="AQ1136" s="230"/>
    </row>
    <row r="1137" spans="4:43">
      <c r="D1137" s="230"/>
      <c r="G1137" s="230"/>
      <c r="H1137" s="230"/>
      <c r="I1137" s="230"/>
      <c r="J1137" s="230"/>
      <c r="O1137" s="230"/>
      <c r="R1137" s="230"/>
      <c r="S1137" s="230"/>
      <c r="T1137" s="230"/>
      <c r="U1137" s="230"/>
      <c r="Z1137" s="230"/>
      <c r="AC1137" s="230"/>
      <c r="AD1137" s="230"/>
      <c r="AE1137" s="230"/>
      <c r="AF1137" s="230"/>
      <c r="AK1137" s="230"/>
      <c r="AN1137" s="230"/>
      <c r="AO1137" s="230"/>
      <c r="AP1137" s="230"/>
      <c r="AQ1137" s="230"/>
    </row>
    <row r="1138" spans="4:43">
      <c r="D1138" s="230"/>
      <c r="G1138" s="230"/>
      <c r="H1138" s="230"/>
      <c r="I1138" s="230"/>
      <c r="J1138" s="230"/>
      <c r="O1138" s="230"/>
      <c r="R1138" s="230"/>
      <c r="S1138" s="230"/>
      <c r="T1138" s="230"/>
      <c r="U1138" s="230"/>
      <c r="Z1138" s="230"/>
      <c r="AC1138" s="230"/>
      <c r="AD1138" s="230"/>
      <c r="AE1138" s="230"/>
      <c r="AF1138" s="230"/>
      <c r="AK1138" s="230"/>
      <c r="AN1138" s="230"/>
      <c r="AO1138" s="230"/>
      <c r="AP1138" s="230"/>
      <c r="AQ1138" s="230"/>
    </row>
    <row r="1139" spans="4:43">
      <c r="D1139" s="230"/>
      <c r="G1139" s="230"/>
      <c r="H1139" s="230"/>
      <c r="I1139" s="230"/>
      <c r="J1139" s="230"/>
      <c r="O1139" s="230"/>
      <c r="R1139" s="230"/>
      <c r="S1139" s="230"/>
      <c r="T1139" s="230"/>
      <c r="U1139" s="230"/>
      <c r="Z1139" s="230"/>
      <c r="AC1139" s="230"/>
      <c r="AD1139" s="230"/>
      <c r="AE1139" s="230"/>
      <c r="AF1139" s="230"/>
      <c r="AK1139" s="230"/>
      <c r="AN1139" s="230"/>
      <c r="AO1139" s="230"/>
      <c r="AP1139" s="230"/>
      <c r="AQ1139" s="230"/>
    </row>
    <row r="1140" spans="4:43">
      <c r="D1140" s="230"/>
      <c r="G1140" s="230"/>
      <c r="H1140" s="230"/>
      <c r="I1140" s="230"/>
      <c r="J1140" s="230"/>
      <c r="O1140" s="230"/>
      <c r="R1140" s="230"/>
      <c r="S1140" s="230"/>
      <c r="T1140" s="230"/>
      <c r="U1140" s="230"/>
      <c r="Z1140" s="230"/>
      <c r="AC1140" s="230"/>
      <c r="AD1140" s="230"/>
      <c r="AE1140" s="230"/>
      <c r="AF1140" s="230"/>
      <c r="AK1140" s="230"/>
      <c r="AN1140" s="230"/>
      <c r="AO1140" s="230"/>
      <c r="AP1140" s="230"/>
      <c r="AQ1140" s="230"/>
    </row>
    <row r="1141" spans="4:43">
      <c r="D1141" s="230"/>
      <c r="G1141" s="230"/>
      <c r="H1141" s="230"/>
      <c r="I1141" s="230"/>
      <c r="J1141" s="230"/>
      <c r="O1141" s="230"/>
      <c r="R1141" s="230"/>
      <c r="S1141" s="230"/>
      <c r="T1141" s="230"/>
      <c r="U1141" s="230"/>
      <c r="Z1141" s="230"/>
      <c r="AC1141" s="230"/>
      <c r="AD1141" s="230"/>
      <c r="AE1141" s="230"/>
      <c r="AF1141" s="230"/>
      <c r="AK1141" s="230"/>
      <c r="AN1141" s="230"/>
      <c r="AO1141" s="230"/>
      <c r="AP1141" s="230"/>
      <c r="AQ1141" s="230"/>
    </row>
    <row r="1142" spans="4:43">
      <c r="D1142" s="230"/>
      <c r="G1142" s="230"/>
      <c r="H1142" s="230"/>
      <c r="I1142" s="230"/>
      <c r="J1142" s="230"/>
      <c r="O1142" s="230"/>
      <c r="R1142" s="230"/>
      <c r="S1142" s="230"/>
      <c r="T1142" s="230"/>
      <c r="U1142" s="230"/>
      <c r="Z1142" s="230"/>
      <c r="AC1142" s="230"/>
      <c r="AD1142" s="230"/>
      <c r="AE1142" s="230"/>
      <c r="AF1142" s="230"/>
      <c r="AK1142" s="230"/>
      <c r="AN1142" s="230"/>
      <c r="AO1142" s="230"/>
      <c r="AP1142" s="230"/>
      <c r="AQ1142" s="230"/>
    </row>
    <row r="1143" spans="4:43">
      <c r="D1143" s="230"/>
      <c r="G1143" s="230"/>
      <c r="H1143" s="230"/>
      <c r="I1143" s="230"/>
      <c r="J1143" s="230"/>
      <c r="O1143" s="230"/>
      <c r="R1143" s="230"/>
      <c r="S1143" s="230"/>
      <c r="T1143" s="230"/>
      <c r="U1143" s="230"/>
      <c r="Z1143" s="230"/>
      <c r="AC1143" s="230"/>
      <c r="AD1143" s="230"/>
      <c r="AE1143" s="230"/>
      <c r="AF1143" s="230"/>
      <c r="AK1143" s="230"/>
      <c r="AN1143" s="230"/>
      <c r="AO1143" s="230"/>
      <c r="AP1143" s="230"/>
      <c r="AQ1143" s="230"/>
    </row>
    <row r="1144" spans="4:43">
      <c r="D1144" s="230"/>
      <c r="G1144" s="230"/>
      <c r="H1144" s="230"/>
      <c r="I1144" s="230"/>
      <c r="J1144" s="230"/>
      <c r="O1144" s="230"/>
      <c r="R1144" s="230"/>
      <c r="S1144" s="230"/>
      <c r="T1144" s="230"/>
      <c r="U1144" s="230"/>
      <c r="Z1144" s="230"/>
      <c r="AC1144" s="230"/>
      <c r="AD1144" s="230"/>
      <c r="AE1144" s="230"/>
      <c r="AF1144" s="230"/>
      <c r="AK1144" s="230"/>
      <c r="AN1144" s="230"/>
      <c r="AO1144" s="230"/>
      <c r="AP1144" s="230"/>
      <c r="AQ1144" s="230"/>
    </row>
    <row r="1145" spans="4:43">
      <c r="D1145" s="230"/>
      <c r="G1145" s="230"/>
      <c r="H1145" s="230"/>
      <c r="I1145" s="230"/>
      <c r="J1145" s="230"/>
      <c r="O1145" s="230"/>
      <c r="R1145" s="230"/>
      <c r="S1145" s="230"/>
      <c r="T1145" s="230"/>
      <c r="U1145" s="230"/>
      <c r="Z1145" s="230"/>
      <c r="AC1145" s="230"/>
      <c r="AD1145" s="230"/>
      <c r="AE1145" s="230"/>
      <c r="AF1145" s="230"/>
      <c r="AK1145" s="230"/>
      <c r="AN1145" s="230"/>
      <c r="AO1145" s="230"/>
      <c r="AP1145" s="230"/>
      <c r="AQ1145" s="230"/>
    </row>
    <row r="1146" spans="4:43">
      <c r="D1146" s="230"/>
      <c r="G1146" s="230"/>
      <c r="H1146" s="230"/>
      <c r="I1146" s="230"/>
      <c r="J1146" s="230"/>
      <c r="O1146" s="230"/>
      <c r="R1146" s="230"/>
      <c r="S1146" s="230"/>
      <c r="T1146" s="230"/>
      <c r="U1146" s="230"/>
      <c r="Z1146" s="230"/>
      <c r="AC1146" s="230"/>
      <c r="AD1146" s="230"/>
      <c r="AE1146" s="230"/>
      <c r="AF1146" s="230"/>
      <c r="AK1146" s="230"/>
      <c r="AN1146" s="230"/>
      <c r="AO1146" s="230"/>
      <c r="AP1146" s="230"/>
      <c r="AQ1146" s="230"/>
    </row>
    <row r="1147" spans="4:43">
      <c r="D1147" s="230"/>
      <c r="G1147" s="230"/>
      <c r="H1147" s="230"/>
      <c r="I1147" s="230"/>
      <c r="J1147" s="230"/>
      <c r="O1147" s="230"/>
      <c r="R1147" s="230"/>
      <c r="S1147" s="230"/>
      <c r="T1147" s="230"/>
      <c r="U1147" s="230"/>
      <c r="Z1147" s="230"/>
      <c r="AC1147" s="230"/>
      <c r="AD1147" s="230"/>
      <c r="AE1147" s="230"/>
      <c r="AF1147" s="230"/>
      <c r="AK1147" s="230"/>
      <c r="AN1147" s="230"/>
      <c r="AO1147" s="230"/>
      <c r="AP1147" s="230"/>
      <c r="AQ1147" s="230"/>
    </row>
    <row r="1148" spans="4:43">
      <c r="D1148" s="230"/>
      <c r="G1148" s="230"/>
      <c r="H1148" s="230"/>
      <c r="I1148" s="230"/>
      <c r="J1148" s="230"/>
      <c r="O1148" s="230"/>
      <c r="R1148" s="230"/>
      <c r="S1148" s="230"/>
      <c r="T1148" s="230"/>
      <c r="U1148" s="230"/>
      <c r="Z1148" s="230"/>
      <c r="AC1148" s="230"/>
      <c r="AD1148" s="230"/>
      <c r="AE1148" s="230"/>
      <c r="AF1148" s="230"/>
      <c r="AK1148" s="230"/>
      <c r="AN1148" s="230"/>
      <c r="AO1148" s="230"/>
      <c r="AP1148" s="230"/>
      <c r="AQ1148" s="230"/>
    </row>
    <row r="1149" spans="4:43">
      <c r="D1149" s="230"/>
      <c r="G1149" s="230"/>
      <c r="H1149" s="230"/>
      <c r="I1149" s="230"/>
      <c r="J1149" s="230"/>
      <c r="O1149" s="230"/>
      <c r="R1149" s="230"/>
      <c r="S1149" s="230"/>
      <c r="T1149" s="230"/>
      <c r="U1149" s="230"/>
      <c r="Z1149" s="230"/>
      <c r="AC1149" s="230"/>
      <c r="AD1149" s="230"/>
      <c r="AE1149" s="230"/>
      <c r="AF1149" s="230"/>
      <c r="AK1149" s="230"/>
      <c r="AN1149" s="230"/>
      <c r="AO1149" s="230"/>
      <c r="AP1149" s="230"/>
      <c r="AQ1149" s="230"/>
    </row>
    <row r="1150" spans="4:43">
      <c r="D1150" s="230"/>
      <c r="G1150" s="230"/>
      <c r="H1150" s="230"/>
      <c r="I1150" s="230"/>
      <c r="J1150" s="230"/>
      <c r="O1150" s="230"/>
      <c r="R1150" s="230"/>
      <c r="S1150" s="230"/>
      <c r="T1150" s="230"/>
      <c r="U1150" s="230"/>
      <c r="Z1150" s="230"/>
      <c r="AC1150" s="230"/>
      <c r="AD1150" s="230"/>
      <c r="AE1150" s="230"/>
      <c r="AF1150" s="230"/>
      <c r="AK1150" s="230"/>
      <c r="AN1150" s="230"/>
      <c r="AO1150" s="230"/>
      <c r="AP1150" s="230"/>
      <c r="AQ1150" s="230"/>
    </row>
    <row r="1151" spans="4:43">
      <c r="D1151" s="230"/>
      <c r="G1151" s="230"/>
      <c r="H1151" s="230"/>
      <c r="I1151" s="230"/>
      <c r="J1151" s="230"/>
      <c r="O1151" s="230"/>
      <c r="R1151" s="230"/>
      <c r="S1151" s="230"/>
      <c r="T1151" s="230"/>
      <c r="U1151" s="230"/>
      <c r="Z1151" s="230"/>
      <c r="AC1151" s="230"/>
      <c r="AD1151" s="230"/>
      <c r="AE1151" s="230"/>
      <c r="AF1151" s="230"/>
      <c r="AK1151" s="230"/>
      <c r="AN1151" s="230"/>
      <c r="AO1151" s="230"/>
      <c r="AP1151" s="230"/>
      <c r="AQ1151" s="230"/>
    </row>
    <row r="1152" spans="4:43">
      <c r="D1152" s="230"/>
      <c r="G1152" s="230"/>
      <c r="H1152" s="230"/>
      <c r="I1152" s="230"/>
      <c r="J1152" s="230"/>
      <c r="O1152" s="230"/>
      <c r="R1152" s="230"/>
      <c r="S1152" s="230"/>
      <c r="T1152" s="230"/>
      <c r="U1152" s="230"/>
      <c r="Z1152" s="230"/>
      <c r="AC1152" s="230"/>
      <c r="AD1152" s="230"/>
      <c r="AE1152" s="230"/>
      <c r="AF1152" s="230"/>
      <c r="AK1152" s="230"/>
      <c r="AN1152" s="230"/>
      <c r="AO1152" s="230"/>
      <c r="AP1152" s="230"/>
      <c r="AQ1152" s="230"/>
    </row>
    <row r="1153" spans="4:43">
      <c r="D1153" s="230"/>
      <c r="G1153" s="230"/>
      <c r="H1153" s="230"/>
      <c r="I1153" s="230"/>
      <c r="J1153" s="230"/>
      <c r="O1153" s="230"/>
      <c r="R1153" s="230"/>
      <c r="S1153" s="230"/>
      <c r="T1153" s="230"/>
      <c r="U1153" s="230"/>
      <c r="Z1153" s="230"/>
      <c r="AC1153" s="230"/>
      <c r="AD1153" s="230"/>
      <c r="AE1153" s="230"/>
      <c r="AF1153" s="230"/>
      <c r="AK1153" s="230"/>
      <c r="AN1153" s="230"/>
      <c r="AO1153" s="230"/>
      <c r="AP1153" s="230"/>
      <c r="AQ1153" s="230"/>
    </row>
    <row r="1154" spans="4:43">
      <c r="D1154" s="230"/>
      <c r="G1154" s="230"/>
      <c r="H1154" s="230"/>
      <c r="I1154" s="230"/>
      <c r="J1154" s="230"/>
      <c r="O1154" s="230"/>
      <c r="R1154" s="230"/>
      <c r="S1154" s="230"/>
      <c r="T1154" s="230"/>
      <c r="U1154" s="230"/>
      <c r="Z1154" s="230"/>
      <c r="AC1154" s="230"/>
      <c r="AD1154" s="230"/>
      <c r="AE1154" s="230"/>
      <c r="AF1154" s="230"/>
      <c r="AK1154" s="230"/>
      <c r="AN1154" s="230"/>
      <c r="AO1154" s="230"/>
      <c r="AP1154" s="230"/>
      <c r="AQ1154" s="230"/>
    </row>
    <row r="1155" spans="4:43">
      <c r="D1155" s="230"/>
      <c r="G1155" s="230"/>
      <c r="H1155" s="230"/>
      <c r="I1155" s="230"/>
      <c r="J1155" s="230"/>
      <c r="O1155" s="230"/>
      <c r="R1155" s="230"/>
      <c r="S1155" s="230"/>
      <c r="T1155" s="230"/>
      <c r="U1155" s="230"/>
      <c r="Z1155" s="230"/>
      <c r="AC1155" s="230"/>
      <c r="AD1155" s="230"/>
      <c r="AE1155" s="230"/>
      <c r="AF1155" s="230"/>
      <c r="AK1155" s="230"/>
      <c r="AN1155" s="230"/>
      <c r="AO1155" s="230"/>
      <c r="AP1155" s="230"/>
      <c r="AQ1155" s="230"/>
    </row>
    <row r="1156" spans="4:43">
      <c r="D1156" s="230"/>
      <c r="G1156" s="230"/>
      <c r="H1156" s="230"/>
      <c r="I1156" s="230"/>
      <c r="J1156" s="230"/>
      <c r="O1156" s="230"/>
      <c r="R1156" s="230"/>
      <c r="S1156" s="230"/>
      <c r="T1156" s="230"/>
      <c r="U1156" s="230"/>
      <c r="Z1156" s="230"/>
      <c r="AC1156" s="230"/>
      <c r="AD1156" s="230"/>
      <c r="AE1156" s="230"/>
      <c r="AF1156" s="230"/>
      <c r="AK1156" s="230"/>
      <c r="AN1156" s="230"/>
      <c r="AO1156" s="230"/>
      <c r="AP1156" s="230"/>
      <c r="AQ1156" s="230"/>
    </row>
    <row r="1157" spans="4:43">
      <c r="D1157" s="230"/>
      <c r="G1157" s="230"/>
      <c r="H1157" s="230"/>
      <c r="I1157" s="230"/>
      <c r="J1157" s="230"/>
      <c r="O1157" s="230"/>
      <c r="R1157" s="230"/>
      <c r="S1157" s="230"/>
      <c r="T1157" s="230"/>
      <c r="U1157" s="230"/>
      <c r="Z1157" s="230"/>
      <c r="AC1157" s="230"/>
      <c r="AD1157" s="230"/>
      <c r="AE1157" s="230"/>
      <c r="AF1157" s="230"/>
      <c r="AK1157" s="230"/>
      <c r="AN1157" s="230"/>
      <c r="AO1157" s="230"/>
      <c r="AP1157" s="230"/>
      <c r="AQ1157" s="230"/>
    </row>
    <row r="1158" spans="4:43">
      <c r="D1158" s="230"/>
      <c r="G1158" s="230"/>
      <c r="H1158" s="230"/>
      <c r="I1158" s="230"/>
      <c r="J1158" s="230"/>
      <c r="O1158" s="230"/>
      <c r="R1158" s="230"/>
      <c r="S1158" s="230"/>
      <c r="T1158" s="230"/>
      <c r="U1158" s="230"/>
      <c r="Z1158" s="230"/>
      <c r="AC1158" s="230"/>
      <c r="AD1158" s="230"/>
      <c r="AE1158" s="230"/>
      <c r="AF1158" s="230"/>
      <c r="AK1158" s="230"/>
      <c r="AN1158" s="230"/>
      <c r="AO1158" s="230"/>
      <c r="AP1158" s="230"/>
      <c r="AQ1158" s="230"/>
    </row>
    <row r="1159" spans="4:43">
      <c r="D1159" s="230"/>
      <c r="G1159" s="230"/>
      <c r="H1159" s="230"/>
      <c r="I1159" s="230"/>
      <c r="J1159" s="230"/>
      <c r="O1159" s="230"/>
      <c r="R1159" s="230"/>
      <c r="S1159" s="230"/>
      <c r="T1159" s="230"/>
      <c r="U1159" s="230"/>
      <c r="Z1159" s="230"/>
      <c r="AC1159" s="230"/>
      <c r="AD1159" s="230"/>
      <c r="AE1159" s="230"/>
      <c r="AF1159" s="230"/>
      <c r="AK1159" s="230"/>
      <c r="AN1159" s="230"/>
      <c r="AO1159" s="230"/>
      <c r="AP1159" s="230"/>
      <c r="AQ1159" s="230"/>
    </row>
    <row r="1160" spans="4:43">
      <c r="D1160" s="230"/>
      <c r="G1160" s="230"/>
      <c r="H1160" s="230"/>
      <c r="I1160" s="230"/>
      <c r="J1160" s="230"/>
      <c r="O1160" s="230"/>
      <c r="R1160" s="230"/>
      <c r="S1160" s="230"/>
      <c r="T1160" s="230"/>
      <c r="U1160" s="230"/>
      <c r="Z1160" s="230"/>
      <c r="AC1160" s="230"/>
      <c r="AD1160" s="230"/>
      <c r="AE1160" s="230"/>
      <c r="AF1160" s="230"/>
      <c r="AK1160" s="230"/>
      <c r="AN1160" s="230"/>
      <c r="AO1160" s="230"/>
      <c r="AP1160" s="230"/>
      <c r="AQ1160" s="230"/>
    </row>
    <row r="1161" spans="4:43">
      <c r="D1161" s="230"/>
      <c r="G1161" s="230"/>
      <c r="H1161" s="230"/>
      <c r="I1161" s="230"/>
      <c r="J1161" s="230"/>
      <c r="O1161" s="230"/>
      <c r="R1161" s="230"/>
      <c r="S1161" s="230"/>
      <c r="T1161" s="230"/>
      <c r="U1161" s="230"/>
      <c r="Z1161" s="230"/>
      <c r="AC1161" s="230"/>
      <c r="AD1161" s="230"/>
      <c r="AE1161" s="230"/>
      <c r="AF1161" s="230"/>
      <c r="AK1161" s="230"/>
      <c r="AN1161" s="230"/>
      <c r="AO1161" s="230"/>
      <c r="AP1161" s="230"/>
      <c r="AQ1161" s="230"/>
    </row>
    <row r="1162" spans="4:43">
      <c r="D1162" s="230"/>
      <c r="G1162" s="230"/>
      <c r="H1162" s="230"/>
      <c r="I1162" s="230"/>
      <c r="J1162" s="230"/>
      <c r="O1162" s="230"/>
      <c r="R1162" s="230"/>
      <c r="S1162" s="230"/>
      <c r="T1162" s="230"/>
      <c r="U1162" s="230"/>
      <c r="Z1162" s="230"/>
      <c r="AC1162" s="230"/>
      <c r="AD1162" s="230"/>
      <c r="AE1162" s="230"/>
      <c r="AF1162" s="230"/>
      <c r="AK1162" s="230"/>
      <c r="AN1162" s="230"/>
      <c r="AO1162" s="230"/>
      <c r="AP1162" s="230"/>
      <c r="AQ1162" s="230"/>
    </row>
    <row r="1163" spans="4:43">
      <c r="D1163" s="230"/>
      <c r="G1163" s="230"/>
      <c r="H1163" s="230"/>
      <c r="I1163" s="230"/>
      <c r="J1163" s="230"/>
      <c r="O1163" s="230"/>
      <c r="R1163" s="230"/>
      <c r="S1163" s="230"/>
      <c r="T1163" s="230"/>
      <c r="U1163" s="230"/>
      <c r="Z1163" s="230"/>
      <c r="AC1163" s="230"/>
      <c r="AD1163" s="230"/>
      <c r="AE1163" s="230"/>
      <c r="AF1163" s="230"/>
      <c r="AK1163" s="230"/>
      <c r="AN1163" s="230"/>
      <c r="AO1163" s="230"/>
      <c r="AP1163" s="230"/>
      <c r="AQ1163" s="230"/>
    </row>
    <row r="1164" spans="4:43">
      <c r="D1164" s="230"/>
      <c r="G1164" s="230"/>
      <c r="H1164" s="230"/>
      <c r="I1164" s="230"/>
      <c r="J1164" s="230"/>
      <c r="O1164" s="230"/>
      <c r="R1164" s="230"/>
      <c r="S1164" s="230"/>
      <c r="T1164" s="230"/>
      <c r="U1164" s="230"/>
      <c r="Z1164" s="230"/>
      <c r="AC1164" s="230"/>
      <c r="AD1164" s="230"/>
      <c r="AE1164" s="230"/>
      <c r="AF1164" s="230"/>
      <c r="AK1164" s="230"/>
      <c r="AN1164" s="230"/>
      <c r="AO1164" s="230"/>
      <c r="AP1164" s="230"/>
      <c r="AQ1164" s="230"/>
    </row>
    <row r="1165" spans="4:43">
      <c r="D1165" s="230"/>
      <c r="G1165" s="230"/>
      <c r="H1165" s="230"/>
      <c r="I1165" s="230"/>
      <c r="J1165" s="230"/>
      <c r="O1165" s="230"/>
      <c r="R1165" s="230"/>
      <c r="S1165" s="230"/>
      <c r="T1165" s="230"/>
      <c r="U1165" s="230"/>
      <c r="Z1165" s="230"/>
      <c r="AC1165" s="230"/>
      <c r="AD1165" s="230"/>
      <c r="AE1165" s="230"/>
      <c r="AF1165" s="230"/>
      <c r="AK1165" s="230"/>
      <c r="AN1165" s="230"/>
      <c r="AO1165" s="230"/>
      <c r="AP1165" s="230"/>
      <c r="AQ1165" s="230"/>
    </row>
    <row r="1166" spans="4:43">
      <c r="D1166" s="230"/>
      <c r="G1166" s="230"/>
      <c r="H1166" s="230"/>
      <c r="I1166" s="230"/>
      <c r="J1166" s="230"/>
      <c r="O1166" s="230"/>
      <c r="R1166" s="230"/>
      <c r="S1166" s="230"/>
      <c r="T1166" s="230"/>
      <c r="U1166" s="230"/>
      <c r="Z1166" s="230"/>
      <c r="AC1166" s="230"/>
      <c r="AD1166" s="230"/>
      <c r="AE1166" s="230"/>
      <c r="AF1166" s="230"/>
      <c r="AK1166" s="230"/>
      <c r="AN1166" s="230"/>
      <c r="AO1166" s="230"/>
      <c r="AP1166" s="230"/>
      <c r="AQ1166" s="230"/>
    </row>
    <row r="1167" spans="4:43">
      <c r="D1167" s="230"/>
      <c r="G1167" s="230"/>
      <c r="H1167" s="230"/>
      <c r="I1167" s="230"/>
      <c r="J1167" s="230"/>
      <c r="O1167" s="230"/>
      <c r="R1167" s="230"/>
      <c r="S1167" s="230"/>
      <c r="T1167" s="230"/>
      <c r="U1167" s="230"/>
      <c r="Z1167" s="230"/>
      <c r="AC1167" s="230"/>
      <c r="AD1167" s="230"/>
      <c r="AE1167" s="230"/>
      <c r="AF1167" s="230"/>
      <c r="AK1167" s="230"/>
      <c r="AN1167" s="230"/>
      <c r="AO1167" s="230"/>
      <c r="AP1167" s="230"/>
      <c r="AQ1167" s="230"/>
    </row>
    <row r="1168" spans="4:43">
      <c r="D1168" s="230"/>
      <c r="G1168" s="230"/>
      <c r="H1168" s="230"/>
      <c r="I1168" s="230"/>
      <c r="J1168" s="230"/>
      <c r="O1168" s="230"/>
      <c r="R1168" s="230"/>
      <c r="S1168" s="230"/>
      <c r="T1168" s="230"/>
      <c r="U1168" s="230"/>
      <c r="Z1168" s="230"/>
      <c r="AC1168" s="230"/>
      <c r="AD1168" s="230"/>
      <c r="AE1168" s="230"/>
      <c r="AF1168" s="230"/>
      <c r="AK1168" s="230"/>
      <c r="AN1168" s="230"/>
      <c r="AO1168" s="230"/>
      <c r="AP1168" s="230"/>
      <c r="AQ1168" s="230"/>
    </row>
    <row r="1169" spans="4:43">
      <c r="D1169" s="230"/>
      <c r="G1169" s="230"/>
      <c r="H1169" s="230"/>
      <c r="I1169" s="230"/>
      <c r="J1169" s="230"/>
      <c r="O1169" s="230"/>
      <c r="R1169" s="230"/>
      <c r="S1169" s="230"/>
      <c r="T1169" s="230"/>
      <c r="U1169" s="230"/>
      <c r="Z1169" s="230"/>
      <c r="AC1169" s="230"/>
      <c r="AD1169" s="230"/>
      <c r="AE1169" s="230"/>
      <c r="AF1169" s="230"/>
      <c r="AK1169" s="230"/>
      <c r="AN1169" s="230"/>
      <c r="AO1169" s="230"/>
      <c r="AP1169" s="230"/>
      <c r="AQ1169" s="230"/>
    </row>
    <row r="1170" spans="4:43">
      <c r="D1170" s="230"/>
      <c r="G1170" s="230"/>
      <c r="H1170" s="230"/>
      <c r="I1170" s="230"/>
      <c r="J1170" s="230"/>
      <c r="O1170" s="230"/>
      <c r="R1170" s="230"/>
      <c r="S1170" s="230"/>
      <c r="T1170" s="230"/>
      <c r="U1170" s="230"/>
      <c r="Z1170" s="230"/>
      <c r="AC1170" s="230"/>
      <c r="AD1170" s="230"/>
      <c r="AE1170" s="230"/>
      <c r="AF1170" s="230"/>
      <c r="AK1170" s="230"/>
      <c r="AN1170" s="230"/>
      <c r="AO1170" s="230"/>
      <c r="AP1170" s="230"/>
      <c r="AQ1170" s="230"/>
    </row>
    <row r="1171" spans="4:43">
      <c r="D1171" s="230"/>
      <c r="G1171" s="230"/>
      <c r="H1171" s="230"/>
      <c r="I1171" s="230"/>
      <c r="J1171" s="230"/>
      <c r="O1171" s="230"/>
      <c r="R1171" s="230"/>
      <c r="S1171" s="230"/>
      <c r="T1171" s="230"/>
      <c r="U1171" s="230"/>
      <c r="Z1171" s="230"/>
      <c r="AC1171" s="230"/>
      <c r="AD1171" s="230"/>
      <c r="AE1171" s="230"/>
      <c r="AF1171" s="230"/>
      <c r="AK1171" s="230"/>
      <c r="AN1171" s="230"/>
      <c r="AO1171" s="230"/>
      <c r="AP1171" s="230"/>
      <c r="AQ1171" s="230"/>
    </row>
    <row r="1172" spans="4:43">
      <c r="D1172" s="230"/>
      <c r="G1172" s="230"/>
      <c r="H1172" s="230"/>
      <c r="I1172" s="230"/>
      <c r="J1172" s="230"/>
      <c r="O1172" s="230"/>
      <c r="R1172" s="230"/>
      <c r="S1172" s="230"/>
      <c r="T1172" s="230"/>
      <c r="U1172" s="230"/>
      <c r="Z1172" s="230"/>
      <c r="AC1172" s="230"/>
      <c r="AD1172" s="230"/>
      <c r="AE1172" s="230"/>
      <c r="AF1172" s="230"/>
      <c r="AK1172" s="230"/>
      <c r="AN1172" s="230"/>
      <c r="AO1172" s="230"/>
      <c r="AP1172" s="230"/>
      <c r="AQ1172" s="230"/>
    </row>
    <row r="1173" spans="4:43">
      <c r="D1173" s="230"/>
      <c r="G1173" s="230"/>
      <c r="H1173" s="230"/>
      <c r="I1173" s="230"/>
      <c r="J1173" s="230"/>
      <c r="O1173" s="230"/>
      <c r="R1173" s="230"/>
      <c r="S1173" s="230"/>
      <c r="T1173" s="230"/>
      <c r="U1173" s="230"/>
      <c r="Z1173" s="230"/>
      <c r="AC1173" s="230"/>
      <c r="AD1173" s="230"/>
      <c r="AE1173" s="230"/>
      <c r="AF1173" s="230"/>
      <c r="AK1173" s="230"/>
      <c r="AN1173" s="230"/>
      <c r="AO1173" s="230"/>
      <c r="AP1173" s="230"/>
      <c r="AQ1173" s="230"/>
    </row>
    <row r="1174" spans="4:43">
      <c r="D1174" s="230"/>
      <c r="G1174" s="230"/>
      <c r="H1174" s="230"/>
      <c r="I1174" s="230"/>
      <c r="J1174" s="230"/>
      <c r="O1174" s="230"/>
      <c r="R1174" s="230"/>
      <c r="S1174" s="230"/>
      <c r="T1174" s="230"/>
      <c r="U1174" s="230"/>
      <c r="Z1174" s="230"/>
      <c r="AC1174" s="230"/>
      <c r="AD1174" s="230"/>
      <c r="AE1174" s="230"/>
      <c r="AF1174" s="230"/>
      <c r="AK1174" s="230"/>
      <c r="AN1174" s="230"/>
      <c r="AO1174" s="230"/>
      <c r="AP1174" s="230"/>
      <c r="AQ1174" s="230"/>
    </row>
    <row r="1175" spans="4:43">
      <c r="D1175" s="230"/>
      <c r="G1175" s="230"/>
      <c r="H1175" s="230"/>
      <c r="I1175" s="230"/>
      <c r="J1175" s="230"/>
      <c r="O1175" s="230"/>
      <c r="R1175" s="230"/>
      <c r="S1175" s="230"/>
      <c r="T1175" s="230"/>
      <c r="U1175" s="230"/>
      <c r="Z1175" s="230"/>
      <c r="AC1175" s="230"/>
      <c r="AD1175" s="230"/>
      <c r="AE1175" s="230"/>
      <c r="AF1175" s="230"/>
      <c r="AK1175" s="230"/>
      <c r="AN1175" s="230"/>
      <c r="AO1175" s="230"/>
      <c r="AP1175" s="230"/>
      <c r="AQ1175" s="230"/>
    </row>
    <row r="1176" spans="4:43">
      <c r="D1176" s="230"/>
      <c r="G1176" s="230"/>
      <c r="H1176" s="230"/>
      <c r="I1176" s="230"/>
      <c r="J1176" s="230"/>
      <c r="O1176" s="230"/>
      <c r="R1176" s="230"/>
      <c r="S1176" s="230"/>
      <c r="T1176" s="230"/>
      <c r="U1176" s="230"/>
      <c r="Z1176" s="230"/>
      <c r="AC1176" s="230"/>
      <c r="AD1176" s="230"/>
      <c r="AE1176" s="230"/>
      <c r="AF1176" s="230"/>
      <c r="AK1176" s="230"/>
      <c r="AN1176" s="230"/>
      <c r="AO1176" s="230"/>
      <c r="AP1176" s="230"/>
      <c r="AQ1176" s="230"/>
    </row>
    <row r="1177" spans="4:43">
      <c r="D1177" s="230"/>
      <c r="G1177" s="230"/>
      <c r="H1177" s="230"/>
      <c r="I1177" s="230"/>
      <c r="J1177" s="230"/>
      <c r="O1177" s="230"/>
      <c r="R1177" s="230"/>
      <c r="S1177" s="230"/>
      <c r="T1177" s="230"/>
      <c r="U1177" s="230"/>
      <c r="Z1177" s="230"/>
      <c r="AC1177" s="230"/>
      <c r="AD1177" s="230"/>
      <c r="AE1177" s="230"/>
      <c r="AF1177" s="230"/>
      <c r="AK1177" s="230"/>
      <c r="AN1177" s="230"/>
      <c r="AO1177" s="230"/>
      <c r="AP1177" s="230"/>
      <c r="AQ1177" s="230"/>
    </row>
    <row r="1178" spans="4:43">
      <c r="D1178" s="230"/>
      <c r="G1178" s="230"/>
      <c r="H1178" s="230"/>
      <c r="I1178" s="230"/>
      <c r="J1178" s="230"/>
      <c r="O1178" s="230"/>
      <c r="R1178" s="230"/>
      <c r="S1178" s="230"/>
      <c r="T1178" s="230"/>
      <c r="U1178" s="230"/>
      <c r="Z1178" s="230"/>
      <c r="AC1178" s="230"/>
      <c r="AD1178" s="230"/>
      <c r="AE1178" s="230"/>
      <c r="AF1178" s="230"/>
      <c r="AK1178" s="230"/>
      <c r="AN1178" s="230"/>
      <c r="AO1178" s="230"/>
      <c r="AP1178" s="230"/>
      <c r="AQ1178" s="230"/>
    </row>
    <row r="1179" spans="4:43">
      <c r="D1179" s="230"/>
      <c r="G1179" s="230"/>
      <c r="H1179" s="230"/>
      <c r="I1179" s="230"/>
      <c r="J1179" s="230"/>
      <c r="O1179" s="230"/>
      <c r="R1179" s="230"/>
      <c r="S1179" s="230"/>
      <c r="T1179" s="230"/>
      <c r="U1179" s="230"/>
      <c r="Z1179" s="230"/>
      <c r="AC1179" s="230"/>
      <c r="AD1179" s="230"/>
      <c r="AE1179" s="230"/>
      <c r="AF1179" s="230"/>
      <c r="AK1179" s="230"/>
      <c r="AN1179" s="230"/>
      <c r="AO1179" s="230"/>
      <c r="AP1179" s="230"/>
      <c r="AQ1179" s="230"/>
    </row>
    <row r="1180" spans="4:43">
      <c r="D1180" s="230"/>
      <c r="G1180" s="230"/>
      <c r="H1180" s="230"/>
      <c r="I1180" s="230"/>
      <c r="J1180" s="230"/>
      <c r="O1180" s="230"/>
      <c r="R1180" s="230"/>
      <c r="S1180" s="230"/>
      <c r="T1180" s="230"/>
      <c r="U1180" s="230"/>
      <c r="Z1180" s="230"/>
      <c r="AC1180" s="230"/>
      <c r="AD1180" s="230"/>
      <c r="AE1180" s="230"/>
      <c r="AF1180" s="230"/>
      <c r="AK1180" s="230"/>
      <c r="AN1180" s="230"/>
      <c r="AO1180" s="230"/>
      <c r="AP1180" s="230"/>
      <c r="AQ1180" s="230"/>
    </row>
    <row r="1181" spans="4:43">
      <c r="D1181" s="230"/>
      <c r="G1181" s="230"/>
      <c r="H1181" s="230"/>
      <c r="I1181" s="230"/>
      <c r="J1181" s="230"/>
      <c r="O1181" s="230"/>
      <c r="R1181" s="230"/>
      <c r="S1181" s="230"/>
      <c r="T1181" s="230"/>
      <c r="U1181" s="230"/>
      <c r="Z1181" s="230"/>
      <c r="AC1181" s="230"/>
      <c r="AD1181" s="230"/>
      <c r="AE1181" s="230"/>
      <c r="AF1181" s="230"/>
      <c r="AK1181" s="230"/>
      <c r="AN1181" s="230"/>
      <c r="AO1181" s="230"/>
      <c r="AP1181" s="230"/>
      <c r="AQ1181" s="230"/>
    </row>
    <row r="1182" spans="4:43">
      <c r="D1182" s="230"/>
      <c r="G1182" s="230"/>
      <c r="H1182" s="230"/>
      <c r="I1182" s="230"/>
      <c r="J1182" s="230"/>
      <c r="O1182" s="230"/>
      <c r="R1182" s="230"/>
      <c r="S1182" s="230"/>
      <c r="T1182" s="230"/>
      <c r="U1182" s="230"/>
      <c r="Z1182" s="230"/>
      <c r="AC1182" s="230"/>
      <c r="AD1182" s="230"/>
      <c r="AE1182" s="230"/>
      <c r="AF1182" s="230"/>
      <c r="AK1182" s="230"/>
      <c r="AN1182" s="230"/>
      <c r="AO1182" s="230"/>
      <c r="AP1182" s="230"/>
      <c r="AQ1182" s="230"/>
    </row>
    <row r="1183" spans="4:43">
      <c r="D1183" s="230"/>
      <c r="G1183" s="230"/>
      <c r="H1183" s="230"/>
      <c r="I1183" s="230"/>
      <c r="J1183" s="230"/>
      <c r="O1183" s="230"/>
      <c r="R1183" s="230"/>
      <c r="S1183" s="230"/>
      <c r="T1183" s="230"/>
      <c r="U1183" s="230"/>
      <c r="Z1183" s="230"/>
      <c r="AC1183" s="230"/>
      <c r="AD1183" s="230"/>
      <c r="AE1183" s="230"/>
      <c r="AF1183" s="230"/>
      <c r="AK1183" s="230"/>
      <c r="AN1183" s="230"/>
      <c r="AO1183" s="230"/>
      <c r="AP1183" s="230"/>
      <c r="AQ1183" s="230"/>
    </row>
    <row r="1184" spans="4:43">
      <c r="D1184" s="230"/>
      <c r="G1184" s="230"/>
      <c r="H1184" s="230"/>
      <c r="I1184" s="230"/>
      <c r="J1184" s="230"/>
      <c r="O1184" s="230"/>
      <c r="R1184" s="230"/>
      <c r="S1184" s="230"/>
      <c r="T1184" s="230"/>
      <c r="U1184" s="230"/>
      <c r="Z1184" s="230"/>
      <c r="AC1184" s="230"/>
      <c r="AD1184" s="230"/>
      <c r="AE1184" s="230"/>
      <c r="AF1184" s="230"/>
      <c r="AK1184" s="230"/>
      <c r="AN1184" s="230"/>
      <c r="AO1184" s="230"/>
      <c r="AP1184" s="230"/>
      <c r="AQ1184" s="230"/>
    </row>
    <row r="1185" spans="4:43">
      <c r="D1185" s="230"/>
      <c r="G1185" s="230"/>
      <c r="H1185" s="230"/>
      <c r="I1185" s="230"/>
      <c r="J1185" s="230"/>
      <c r="O1185" s="230"/>
      <c r="R1185" s="230"/>
      <c r="S1185" s="230"/>
      <c r="T1185" s="230"/>
      <c r="U1185" s="230"/>
      <c r="Z1185" s="230"/>
      <c r="AC1185" s="230"/>
      <c r="AD1185" s="230"/>
      <c r="AE1185" s="230"/>
      <c r="AF1185" s="230"/>
      <c r="AK1185" s="230"/>
      <c r="AN1185" s="230"/>
      <c r="AO1185" s="230"/>
      <c r="AP1185" s="230"/>
      <c r="AQ1185" s="230"/>
    </row>
    <row r="1186" spans="4:43">
      <c r="D1186" s="230"/>
      <c r="G1186" s="230"/>
      <c r="H1186" s="230"/>
      <c r="I1186" s="230"/>
      <c r="J1186" s="230"/>
      <c r="O1186" s="230"/>
      <c r="R1186" s="230"/>
      <c r="S1186" s="230"/>
      <c r="T1186" s="230"/>
      <c r="U1186" s="230"/>
      <c r="Z1186" s="230"/>
      <c r="AC1186" s="230"/>
      <c r="AD1186" s="230"/>
      <c r="AE1186" s="230"/>
      <c r="AF1186" s="230"/>
      <c r="AK1186" s="230"/>
      <c r="AN1186" s="230"/>
      <c r="AO1186" s="230"/>
      <c r="AP1186" s="230"/>
      <c r="AQ1186" s="230"/>
    </row>
    <row r="1187" spans="4:43">
      <c r="D1187" s="230"/>
      <c r="G1187" s="230"/>
      <c r="H1187" s="230"/>
      <c r="I1187" s="230"/>
      <c r="J1187" s="230"/>
      <c r="O1187" s="230"/>
      <c r="R1187" s="230"/>
      <c r="S1187" s="230"/>
      <c r="T1187" s="230"/>
      <c r="U1187" s="230"/>
      <c r="Z1187" s="230"/>
      <c r="AC1187" s="230"/>
      <c r="AD1187" s="230"/>
      <c r="AE1187" s="230"/>
      <c r="AF1187" s="230"/>
      <c r="AK1187" s="230"/>
      <c r="AN1187" s="230"/>
      <c r="AO1187" s="230"/>
      <c r="AP1187" s="230"/>
      <c r="AQ1187" s="230"/>
    </row>
    <row r="1188" spans="4:43">
      <c r="D1188" s="230"/>
      <c r="G1188" s="230"/>
      <c r="H1188" s="230"/>
      <c r="I1188" s="230"/>
      <c r="J1188" s="230"/>
      <c r="O1188" s="230"/>
      <c r="R1188" s="230"/>
      <c r="S1188" s="230"/>
      <c r="T1188" s="230"/>
      <c r="U1188" s="230"/>
      <c r="Z1188" s="230"/>
      <c r="AC1188" s="230"/>
      <c r="AD1188" s="230"/>
      <c r="AE1188" s="230"/>
      <c r="AF1188" s="230"/>
      <c r="AK1188" s="230"/>
      <c r="AN1188" s="230"/>
      <c r="AO1188" s="230"/>
      <c r="AP1188" s="230"/>
      <c r="AQ1188" s="230"/>
    </row>
    <row r="1189" spans="4:43">
      <c r="D1189" s="230"/>
      <c r="G1189" s="230"/>
      <c r="H1189" s="230"/>
      <c r="I1189" s="230"/>
      <c r="J1189" s="230"/>
      <c r="O1189" s="230"/>
      <c r="R1189" s="230"/>
      <c r="S1189" s="230"/>
      <c r="T1189" s="230"/>
      <c r="U1189" s="230"/>
      <c r="Z1189" s="230"/>
      <c r="AC1189" s="230"/>
      <c r="AD1189" s="230"/>
      <c r="AE1189" s="230"/>
      <c r="AF1189" s="230"/>
      <c r="AK1189" s="230"/>
      <c r="AN1189" s="230"/>
      <c r="AO1189" s="230"/>
      <c r="AP1189" s="230"/>
      <c r="AQ1189" s="230"/>
    </row>
    <row r="1190" spans="4:43">
      <c r="D1190" s="230"/>
      <c r="G1190" s="230"/>
      <c r="H1190" s="230"/>
      <c r="I1190" s="230"/>
      <c r="J1190" s="230"/>
      <c r="O1190" s="230"/>
      <c r="R1190" s="230"/>
      <c r="S1190" s="230"/>
      <c r="T1190" s="230"/>
      <c r="U1190" s="230"/>
      <c r="Z1190" s="230"/>
      <c r="AC1190" s="230"/>
      <c r="AD1190" s="230"/>
      <c r="AE1190" s="230"/>
      <c r="AF1190" s="230"/>
      <c r="AK1190" s="230"/>
      <c r="AN1190" s="230"/>
      <c r="AO1190" s="230"/>
      <c r="AP1190" s="230"/>
      <c r="AQ1190" s="230"/>
    </row>
    <row r="1191" spans="4:43">
      <c r="D1191" s="230"/>
      <c r="G1191" s="230"/>
      <c r="H1191" s="230"/>
      <c r="I1191" s="230"/>
      <c r="J1191" s="230"/>
      <c r="O1191" s="230"/>
      <c r="R1191" s="230"/>
      <c r="S1191" s="230"/>
      <c r="T1191" s="230"/>
      <c r="U1191" s="230"/>
      <c r="Z1191" s="230"/>
      <c r="AC1191" s="230"/>
      <c r="AD1191" s="230"/>
      <c r="AE1191" s="230"/>
      <c r="AF1191" s="230"/>
      <c r="AK1191" s="230"/>
      <c r="AN1191" s="230"/>
      <c r="AO1191" s="230"/>
      <c r="AP1191" s="230"/>
      <c r="AQ1191" s="230"/>
    </row>
    <row r="1192" spans="4:43">
      <c r="D1192" s="230"/>
      <c r="G1192" s="230"/>
      <c r="H1192" s="230"/>
      <c r="I1192" s="230"/>
      <c r="J1192" s="230"/>
      <c r="O1192" s="230"/>
      <c r="R1192" s="230"/>
      <c r="S1192" s="230"/>
      <c r="T1192" s="230"/>
      <c r="U1192" s="230"/>
      <c r="Z1192" s="230"/>
      <c r="AC1192" s="230"/>
      <c r="AD1192" s="230"/>
      <c r="AE1192" s="230"/>
      <c r="AF1192" s="230"/>
      <c r="AK1192" s="230"/>
      <c r="AN1192" s="230"/>
      <c r="AO1192" s="230"/>
      <c r="AP1192" s="230"/>
      <c r="AQ1192" s="230"/>
    </row>
    <row r="1193" spans="4:43">
      <c r="D1193" s="230"/>
      <c r="G1193" s="230"/>
      <c r="H1193" s="230"/>
      <c r="I1193" s="230"/>
      <c r="J1193" s="230"/>
      <c r="O1193" s="230"/>
      <c r="R1193" s="230"/>
      <c r="S1193" s="230"/>
      <c r="T1193" s="230"/>
      <c r="U1193" s="230"/>
      <c r="Z1193" s="230"/>
      <c r="AC1193" s="230"/>
      <c r="AD1193" s="230"/>
      <c r="AE1193" s="230"/>
      <c r="AF1193" s="230"/>
      <c r="AK1193" s="230"/>
      <c r="AN1193" s="230"/>
      <c r="AO1193" s="230"/>
      <c r="AP1193" s="230"/>
      <c r="AQ1193" s="230"/>
    </row>
    <row r="1194" spans="4:43">
      <c r="D1194" s="230"/>
      <c r="G1194" s="230"/>
      <c r="H1194" s="230"/>
      <c r="I1194" s="230"/>
      <c r="J1194" s="230"/>
      <c r="O1194" s="230"/>
      <c r="R1194" s="230"/>
      <c r="S1194" s="230"/>
      <c r="T1194" s="230"/>
      <c r="U1194" s="230"/>
      <c r="Z1194" s="230"/>
      <c r="AC1194" s="230"/>
      <c r="AD1194" s="230"/>
      <c r="AE1194" s="230"/>
      <c r="AF1194" s="230"/>
      <c r="AK1194" s="230"/>
      <c r="AN1194" s="230"/>
      <c r="AO1194" s="230"/>
      <c r="AP1194" s="230"/>
      <c r="AQ1194" s="230"/>
    </row>
    <row r="1195" spans="4:43">
      <c r="D1195" s="230"/>
      <c r="G1195" s="230"/>
      <c r="H1195" s="230"/>
      <c r="I1195" s="230"/>
      <c r="J1195" s="230"/>
      <c r="O1195" s="230"/>
      <c r="R1195" s="230"/>
      <c r="S1195" s="230"/>
      <c r="T1195" s="230"/>
      <c r="U1195" s="230"/>
      <c r="Z1195" s="230"/>
      <c r="AC1195" s="230"/>
      <c r="AD1195" s="230"/>
      <c r="AE1195" s="230"/>
      <c r="AF1195" s="230"/>
      <c r="AK1195" s="230"/>
      <c r="AN1195" s="230"/>
      <c r="AO1195" s="230"/>
      <c r="AP1195" s="230"/>
      <c r="AQ1195" s="230"/>
    </row>
    <row r="1196" spans="4:43">
      <c r="D1196" s="230"/>
      <c r="G1196" s="230"/>
      <c r="H1196" s="230"/>
      <c r="I1196" s="230"/>
      <c r="J1196" s="230"/>
      <c r="O1196" s="230"/>
      <c r="R1196" s="230"/>
      <c r="S1196" s="230"/>
      <c r="T1196" s="230"/>
      <c r="U1196" s="230"/>
      <c r="Z1196" s="230"/>
      <c r="AC1196" s="230"/>
      <c r="AD1196" s="230"/>
      <c r="AE1196" s="230"/>
      <c r="AF1196" s="230"/>
      <c r="AK1196" s="230"/>
      <c r="AN1196" s="230"/>
      <c r="AO1196" s="230"/>
      <c r="AP1196" s="230"/>
      <c r="AQ1196" s="230"/>
    </row>
    <row r="1197" spans="4:43">
      <c r="D1197" s="230"/>
      <c r="G1197" s="230"/>
      <c r="H1197" s="230"/>
      <c r="I1197" s="230"/>
      <c r="J1197" s="230"/>
      <c r="O1197" s="230"/>
      <c r="R1197" s="230"/>
      <c r="S1197" s="230"/>
      <c r="T1197" s="230"/>
      <c r="U1197" s="230"/>
      <c r="Z1197" s="230"/>
      <c r="AC1197" s="230"/>
      <c r="AD1197" s="230"/>
      <c r="AE1197" s="230"/>
      <c r="AF1197" s="230"/>
      <c r="AK1197" s="230"/>
      <c r="AN1197" s="230"/>
      <c r="AO1197" s="230"/>
      <c r="AP1197" s="230"/>
      <c r="AQ1197" s="230"/>
    </row>
    <row r="1198" spans="4:43">
      <c r="D1198" s="230"/>
      <c r="G1198" s="230"/>
      <c r="H1198" s="230"/>
      <c r="I1198" s="230"/>
      <c r="J1198" s="230"/>
      <c r="O1198" s="230"/>
      <c r="R1198" s="230"/>
      <c r="S1198" s="230"/>
      <c r="T1198" s="230"/>
      <c r="U1198" s="230"/>
      <c r="Z1198" s="230"/>
      <c r="AC1198" s="230"/>
      <c r="AD1198" s="230"/>
      <c r="AE1198" s="230"/>
      <c r="AF1198" s="230"/>
      <c r="AK1198" s="230"/>
      <c r="AN1198" s="230"/>
      <c r="AO1198" s="230"/>
      <c r="AP1198" s="230"/>
      <c r="AQ1198" s="230"/>
    </row>
    <row r="1199" spans="4:43">
      <c r="D1199" s="230"/>
      <c r="G1199" s="230"/>
      <c r="H1199" s="230"/>
      <c r="I1199" s="230"/>
      <c r="J1199" s="230"/>
      <c r="O1199" s="230"/>
      <c r="R1199" s="230"/>
      <c r="S1199" s="230"/>
      <c r="T1199" s="230"/>
      <c r="U1199" s="230"/>
      <c r="Z1199" s="230"/>
      <c r="AC1199" s="230"/>
      <c r="AD1199" s="230"/>
      <c r="AE1199" s="230"/>
      <c r="AF1199" s="230"/>
      <c r="AK1199" s="230"/>
      <c r="AN1199" s="230"/>
      <c r="AO1199" s="230"/>
      <c r="AP1199" s="230"/>
      <c r="AQ1199" s="230"/>
    </row>
    <row r="1200" spans="4:43">
      <c r="D1200" s="230"/>
      <c r="G1200" s="230"/>
      <c r="H1200" s="230"/>
      <c r="I1200" s="230"/>
      <c r="J1200" s="230"/>
      <c r="O1200" s="230"/>
      <c r="R1200" s="230"/>
      <c r="S1200" s="230"/>
      <c r="T1200" s="230"/>
      <c r="U1200" s="230"/>
      <c r="Z1200" s="230"/>
      <c r="AC1200" s="230"/>
      <c r="AD1200" s="230"/>
      <c r="AE1200" s="230"/>
      <c r="AF1200" s="230"/>
      <c r="AK1200" s="230"/>
      <c r="AN1200" s="230"/>
      <c r="AO1200" s="230"/>
      <c r="AP1200" s="230"/>
      <c r="AQ1200" s="230"/>
    </row>
    <row r="1201" spans="4:43">
      <c r="D1201" s="230"/>
      <c r="G1201" s="230"/>
      <c r="H1201" s="230"/>
      <c r="I1201" s="230"/>
      <c r="J1201" s="230"/>
      <c r="O1201" s="230"/>
      <c r="R1201" s="230"/>
      <c r="S1201" s="230"/>
      <c r="T1201" s="230"/>
      <c r="U1201" s="230"/>
      <c r="Z1201" s="230"/>
      <c r="AC1201" s="230"/>
      <c r="AD1201" s="230"/>
      <c r="AE1201" s="230"/>
      <c r="AF1201" s="230"/>
      <c r="AK1201" s="230"/>
      <c r="AN1201" s="230"/>
      <c r="AO1201" s="230"/>
      <c r="AP1201" s="230"/>
      <c r="AQ1201" s="230"/>
    </row>
    <row r="1202" spans="4:43">
      <c r="D1202" s="230"/>
      <c r="G1202" s="230"/>
      <c r="H1202" s="230"/>
      <c r="I1202" s="230"/>
      <c r="J1202" s="230"/>
      <c r="O1202" s="230"/>
      <c r="R1202" s="230"/>
      <c r="S1202" s="230"/>
      <c r="T1202" s="230"/>
      <c r="U1202" s="230"/>
      <c r="Z1202" s="230"/>
      <c r="AC1202" s="230"/>
      <c r="AD1202" s="230"/>
      <c r="AE1202" s="230"/>
      <c r="AF1202" s="230"/>
      <c r="AK1202" s="230"/>
      <c r="AN1202" s="230"/>
      <c r="AO1202" s="230"/>
      <c r="AP1202" s="230"/>
      <c r="AQ1202" s="230"/>
    </row>
    <row r="1203" spans="4:43">
      <c r="D1203" s="230"/>
      <c r="G1203" s="230"/>
      <c r="H1203" s="230"/>
      <c r="I1203" s="230"/>
      <c r="J1203" s="230"/>
      <c r="O1203" s="230"/>
      <c r="R1203" s="230"/>
      <c r="S1203" s="230"/>
      <c r="T1203" s="230"/>
      <c r="U1203" s="230"/>
      <c r="Z1203" s="230"/>
      <c r="AC1203" s="230"/>
      <c r="AD1203" s="230"/>
      <c r="AE1203" s="230"/>
      <c r="AF1203" s="230"/>
      <c r="AK1203" s="230"/>
      <c r="AN1203" s="230"/>
      <c r="AO1203" s="230"/>
      <c r="AP1203" s="230"/>
      <c r="AQ1203" s="230"/>
    </row>
    <row r="1204" spans="4:43">
      <c r="D1204" s="230"/>
      <c r="G1204" s="230"/>
      <c r="H1204" s="230"/>
      <c r="I1204" s="230"/>
      <c r="J1204" s="230"/>
      <c r="O1204" s="230"/>
      <c r="R1204" s="230"/>
      <c r="S1204" s="230"/>
      <c r="T1204" s="230"/>
      <c r="U1204" s="230"/>
      <c r="Z1204" s="230"/>
      <c r="AC1204" s="230"/>
      <c r="AD1204" s="230"/>
      <c r="AE1204" s="230"/>
      <c r="AF1204" s="230"/>
      <c r="AK1204" s="230"/>
      <c r="AN1204" s="230"/>
      <c r="AO1204" s="230"/>
      <c r="AP1204" s="230"/>
      <c r="AQ1204" s="230"/>
    </row>
    <row r="1205" spans="4:43">
      <c r="D1205" s="230"/>
      <c r="G1205" s="230"/>
      <c r="H1205" s="230"/>
      <c r="I1205" s="230"/>
      <c r="J1205" s="230"/>
      <c r="O1205" s="230"/>
      <c r="R1205" s="230"/>
      <c r="S1205" s="230"/>
      <c r="T1205" s="230"/>
      <c r="U1205" s="230"/>
      <c r="Z1205" s="230"/>
      <c r="AC1205" s="230"/>
      <c r="AD1205" s="230"/>
      <c r="AE1205" s="230"/>
      <c r="AF1205" s="230"/>
      <c r="AK1205" s="230"/>
      <c r="AN1205" s="230"/>
      <c r="AO1205" s="230"/>
      <c r="AP1205" s="230"/>
      <c r="AQ1205" s="230"/>
    </row>
    <row r="1206" spans="4:43">
      <c r="D1206" s="230"/>
      <c r="G1206" s="230"/>
      <c r="H1206" s="230"/>
      <c r="I1206" s="230"/>
      <c r="J1206" s="230"/>
      <c r="O1206" s="230"/>
      <c r="R1206" s="230"/>
      <c r="S1206" s="230"/>
      <c r="T1206" s="230"/>
      <c r="U1206" s="230"/>
      <c r="Z1206" s="230"/>
      <c r="AC1206" s="230"/>
      <c r="AD1206" s="230"/>
      <c r="AE1206" s="230"/>
      <c r="AF1206" s="230"/>
      <c r="AK1206" s="230"/>
      <c r="AN1206" s="230"/>
      <c r="AO1206" s="230"/>
      <c r="AP1206" s="230"/>
      <c r="AQ1206" s="230"/>
    </row>
    <row r="1207" spans="4:43">
      <c r="D1207" s="230"/>
      <c r="G1207" s="230"/>
      <c r="H1207" s="230"/>
      <c r="I1207" s="230"/>
      <c r="J1207" s="230"/>
      <c r="O1207" s="230"/>
      <c r="R1207" s="230"/>
      <c r="S1207" s="230"/>
      <c r="T1207" s="230"/>
      <c r="U1207" s="230"/>
      <c r="Z1207" s="230"/>
      <c r="AC1207" s="230"/>
      <c r="AD1207" s="230"/>
      <c r="AE1207" s="230"/>
      <c r="AF1207" s="230"/>
      <c r="AK1207" s="230"/>
      <c r="AN1207" s="230"/>
      <c r="AO1207" s="230"/>
      <c r="AP1207" s="230"/>
      <c r="AQ1207" s="230"/>
    </row>
    <row r="1208" spans="4:43">
      <c r="D1208" s="230"/>
      <c r="G1208" s="230"/>
      <c r="H1208" s="230"/>
      <c r="I1208" s="230"/>
      <c r="J1208" s="230"/>
      <c r="O1208" s="230"/>
      <c r="R1208" s="230"/>
      <c r="S1208" s="230"/>
      <c r="T1208" s="230"/>
      <c r="U1208" s="230"/>
      <c r="Z1208" s="230"/>
      <c r="AC1208" s="230"/>
      <c r="AD1208" s="230"/>
      <c r="AE1208" s="230"/>
      <c r="AF1208" s="230"/>
      <c r="AK1208" s="230"/>
      <c r="AN1208" s="230"/>
      <c r="AO1208" s="230"/>
      <c r="AP1208" s="230"/>
      <c r="AQ1208" s="230"/>
    </row>
    <row r="1209" spans="4:43">
      <c r="D1209" s="230"/>
      <c r="G1209" s="230"/>
      <c r="H1209" s="230"/>
      <c r="I1209" s="230"/>
      <c r="J1209" s="230"/>
      <c r="O1209" s="230"/>
      <c r="R1209" s="230"/>
      <c r="S1209" s="230"/>
      <c r="T1209" s="230"/>
      <c r="U1209" s="230"/>
      <c r="Z1209" s="230"/>
      <c r="AC1209" s="230"/>
      <c r="AD1209" s="230"/>
      <c r="AE1209" s="230"/>
      <c r="AF1209" s="230"/>
      <c r="AK1209" s="230"/>
      <c r="AN1209" s="230"/>
      <c r="AO1209" s="230"/>
      <c r="AP1209" s="230"/>
      <c r="AQ1209" s="230"/>
    </row>
    <row r="1210" spans="4:43">
      <c r="D1210" s="230"/>
      <c r="G1210" s="230"/>
      <c r="H1210" s="230"/>
      <c r="I1210" s="230"/>
      <c r="J1210" s="230"/>
      <c r="O1210" s="230"/>
      <c r="R1210" s="230"/>
      <c r="S1210" s="230"/>
      <c r="T1210" s="230"/>
      <c r="U1210" s="230"/>
      <c r="Z1210" s="230"/>
      <c r="AC1210" s="230"/>
      <c r="AD1210" s="230"/>
      <c r="AE1210" s="230"/>
      <c r="AF1210" s="230"/>
      <c r="AK1210" s="230"/>
      <c r="AN1210" s="230"/>
      <c r="AO1210" s="230"/>
      <c r="AP1210" s="230"/>
      <c r="AQ1210" s="230"/>
    </row>
    <row r="1211" spans="4:43">
      <c r="D1211" s="230"/>
      <c r="G1211" s="230"/>
      <c r="H1211" s="230"/>
      <c r="I1211" s="230"/>
      <c r="J1211" s="230"/>
      <c r="O1211" s="230"/>
      <c r="R1211" s="230"/>
      <c r="S1211" s="230"/>
      <c r="T1211" s="230"/>
      <c r="U1211" s="230"/>
      <c r="Z1211" s="230"/>
      <c r="AC1211" s="230"/>
      <c r="AD1211" s="230"/>
      <c r="AE1211" s="230"/>
      <c r="AF1211" s="230"/>
      <c r="AK1211" s="230"/>
      <c r="AN1211" s="230"/>
      <c r="AO1211" s="230"/>
      <c r="AP1211" s="230"/>
      <c r="AQ1211" s="230"/>
    </row>
    <row r="1212" spans="4:43">
      <c r="D1212" s="230"/>
      <c r="G1212" s="230"/>
      <c r="H1212" s="230"/>
      <c r="I1212" s="230"/>
      <c r="J1212" s="230"/>
      <c r="O1212" s="230"/>
      <c r="R1212" s="230"/>
      <c r="S1212" s="230"/>
      <c r="T1212" s="230"/>
      <c r="U1212" s="230"/>
      <c r="Z1212" s="230"/>
      <c r="AC1212" s="230"/>
      <c r="AD1212" s="230"/>
      <c r="AE1212" s="230"/>
      <c r="AF1212" s="230"/>
      <c r="AK1212" s="230"/>
      <c r="AN1212" s="230"/>
      <c r="AO1212" s="230"/>
      <c r="AP1212" s="230"/>
      <c r="AQ1212" s="230"/>
    </row>
    <row r="1213" spans="4:43">
      <c r="D1213" s="230"/>
      <c r="G1213" s="230"/>
      <c r="H1213" s="230"/>
      <c r="I1213" s="230"/>
      <c r="J1213" s="230"/>
      <c r="O1213" s="230"/>
      <c r="R1213" s="230"/>
      <c r="S1213" s="230"/>
      <c r="T1213" s="230"/>
      <c r="U1213" s="230"/>
      <c r="Z1213" s="230"/>
      <c r="AC1213" s="230"/>
      <c r="AD1213" s="230"/>
      <c r="AE1213" s="230"/>
      <c r="AF1213" s="230"/>
      <c r="AK1213" s="230"/>
      <c r="AN1213" s="230"/>
      <c r="AO1213" s="230"/>
      <c r="AP1213" s="230"/>
      <c r="AQ1213" s="230"/>
    </row>
    <row r="1214" spans="4:43">
      <c r="D1214" s="230"/>
      <c r="G1214" s="230"/>
      <c r="H1214" s="230"/>
      <c r="I1214" s="230"/>
      <c r="J1214" s="230"/>
      <c r="O1214" s="230"/>
      <c r="R1214" s="230"/>
      <c r="S1214" s="230"/>
      <c r="T1214" s="230"/>
      <c r="U1214" s="230"/>
      <c r="Z1214" s="230"/>
      <c r="AC1214" s="230"/>
      <c r="AD1214" s="230"/>
      <c r="AE1214" s="230"/>
      <c r="AF1214" s="230"/>
      <c r="AK1214" s="230"/>
      <c r="AN1214" s="230"/>
      <c r="AO1214" s="230"/>
      <c r="AP1214" s="230"/>
      <c r="AQ1214" s="230"/>
    </row>
    <row r="1215" spans="4:43">
      <c r="D1215" s="230"/>
      <c r="G1215" s="230"/>
      <c r="H1215" s="230"/>
      <c r="I1215" s="230"/>
      <c r="J1215" s="230"/>
      <c r="O1215" s="230"/>
      <c r="R1215" s="230"/>
      <c r="S1215" s="230"/>
      <c r="T1215" s="230"/>
      <c r="U1215" s="230"/>
      <c r="Z1215" s="230"/>
      <c r="AC1215" s="230"/>
      <c r="AD1215" s="230"/>
      <c r="AE1215" s="230"/>
      <c r="AF1215" s="230"/>
      <c r="AK1215" s="230"/>
      <c r="AN1215" s="230"/>
      <c r="AO1215" s="230"/>
      <c r="AP1215" s="230"/>
      <c r="AQ1215" s="230"/>
    </row>
    <row r="1216" spans="4:43">
      <c r="D1216" s="230"/>
      <c r="G1216" s="230"/>
      <c r="H1216" s="230"/>
      <c r="I1216" s="230"/>
      <c r="J1216" s="230"/>
      <c r="O1216" s="230"/>
      <c r="R1216" s="230"/>
      <c r="S1216" s="230"/>
      <c r="T1216" s="230"/>
      <c r="U1216" s="230"/>
      <c r="Z1216" s="230"/>
      <c r="AC1216" s="230"/>
      <c r="AD1216" s="230"/>
      <c r="AE1216" s="230"/>
      <c r="AF1216" s="230"/>
      <c r="AK1216" s="230"/>
      <c r="AN1216" s="230"/>
      <c r="AO1216" s="230"/>
      <c r="AP1216" s="230"/>
      <c r="AQ1216" s="230"/>
    </row>
    <row r="1217" spans="4:43">
      <c r="D1217" s="230"/>
      <c r="G1217" s="230"/>
      <c r="H1217" s="230"/>
      <c r="I1217" s="230"/>
      <c r="J1217" s="230"/>
      <c r="O1217" s="230"/>
      <c r="R1217" s="230"/>
      <c r="S1217" s="230"/>
      <c r="T1217" s="230"/>
      <c r="U1217" s="230"/>
      <c r="Z1217" s="230"/>
      <c r="AC1217" s="230"/>
      <c r="AD1217" s="230"/>
      <c r="AE1217" s="230"/>
      <c r="AF1217" s="230"/>
      <c r="AK1217" s="230"/>
      <c r="AN1217" s="230"/>
      <c r="AO1217" s="230"/>
      <c r="AP1217" s="230"/>
      <c r="AQ1217" s="230"/>
    </row>
    <row r="1218" spans="4:43">
      <c r="D1218" s="230"/>
      <c r="G1218" s="230"/>
      <c r="H1218" s="230"/>
      <c r="I1218" s="230"/>
      <c r="J1218" s="230"/>
      <c r="O1218" s="230"/>
      <c r="R1218" s="230"/>
      <c r="S1218" s="230"/>
      <c r="T1218" s="230"/>
      <c r="U1218" s="230"/>
      <c r="Z1218" s="230"/>
      <c r="AC1218" s="230"/>
      <c r="AD1218" s="230"/>
      <c r="AE1218" s="230"/>
      <c r="AF1218" s="230"/>
      <c r="AK1218" s="230"/>
      <c r="AN1218" s="230"/>
      <c r="AO1218" s="230"/>
      <c r="AP1218" s="230"/>
      <c r="AQ1218" s="230"/>
    </row>
    <row r="1219" spans="4:43">
      <c r="D1219" s="230"/>
      <c r="G1219" s="230"/>
      <c r="H1219" s="230"/>
      <c r="I1219" s="230"/>
      <c r="J1219" s="230"/>
      <c r="O1219" s="230"/>
      <c r="R1219" s="230"/>
      <c r="S1219" s="230"/>
      <c r="T1219" s="230"/>
      <c r="U1219" s="230"/>
      <c r="Z1219" s="230"/>
      <c r="AC1219" s="230"/>
      <c r="AD1219" s="230"/>
      <c r="AE1219" s="230"/>
      <c r="AF1219" s="230"/>
      <c r="AK1219" s="230"/>
      <c r="AN1219" s="230"/>
      <c r="AO1219" s="230"/>
      <c r="AP1219" s="230"/>
      <c r="AQ1219" s="230"/>
    </row>
    <row r="1220" spans="4:43">
      <c r="D1220" s="230"/>
      <c r="G1220" s="230"/>
      <c r="H1220" s="230"/>
      <c r="I1220" s="230"/>
      <c r="J1220" s="230"/>
      <c r="O1220" s="230"/>
      <c r="R1220" s="230"/>
      <c r="S1220" s="230"/>
      <c r="T1220" s="230"/>
      <c r="U1220" s="230"/>
      <c r="Z1220" s="230"/>
      <c r="AC1220" s="230"/>
      <c r="AD1220" s="230"/>
      <c r="AE1220" s="230"/>
      <c r="AF1220" s="230"/>
      <c r="AK1220" s="230"/>
      <c r="AN1220" s="230"/>
      <c r="AO1220" s="230"/>
      <c r="AP1220" s="230"/>
      <c r="AQ1220" s="230"/>
    </row>
    <row r="1221" spans="4:43">
      <c r="D1221" s="230"/>
      <c r="G1221" s="230"/>
      <c r="H1221" s="230"/>
      <c r="I1221" s="230"/>
      <c r="J1221" s="230"/>
      <c r="O1221" s="230"/>
      <c r="R1221" s="230"/>
      <c r="S1221" s="230"/>
      <c r="T1221" s="230"/>
      <c r="U1221" s="230"/>
      <c r="Z1221" s="230"/>
      <c r="AC1221" s="230"/>
      <c r="AD1221" s="230"/>
      <c r="AE1221" s="230"/>
      <c r="AF1221" s="230"/>
      <c r="AK1221" s="230"/>
      <c r="AN1221" s="230"/>
      <c r="AO1221" s="230"/>
      <c r="AP1221" s="230"/>
      <c r="AQ1221" s="230"/>
    </row>
    <row r="1222" spans="4:43">
      <c r="D1222" s="230"/>
      <c r="G1222" s="230"/>
      <c r="H1222" s="230"/>
      <c r="I1222" s="230"/>
      <c r="J1222" s="230"/>
      <c r="O1222" s="230"/>
      <c r="R1222" s="230"/>
      <c r="S1222" s="230"/>
      <c r="T1222" s="230"/>
      <c r="U1222" s="230"/>
      <c r="Z1222" s="230"/>
      <c r="AC1222" s="230"/>
      <c r="AD1222" s="230"/>
      <c r="AE1222" s="230"/>
      <c r="AF1222" s="230"/>
      <c r="AK1222" s="230"/>
      <c r="AN1222" s="230"/>
      <c r="AO1222" s="230"/>
      <c r="AP1222" s="230"/>
      <c r="AQ1222" s="230"/>
    </row>
    <row r="1223" spans="4:43">
      <c r="D1223" s="230"/>
      <c r="G1223" s="230"/>
      <c r="H1223" s="230"/>
      <c r="I1223" s="230"/>
      <c r="J1223" s="230"/>
      <c r="O1223" s="230"/>
      <c r="R1223" s="230"/>
      <c r="S1223" s="230"/>
      <c r="T1223" s="230"/>
      <c r="U1223" s="230"/>
      <c r="Z1223" s="230"/>
      <c r="AC1223" s="230"/>
      <c r="AD1223" s="230"/>
      <c r="AE1223" s="230"/>
      <c r="AF1223" s="230"/>
      <c r="AK1223" s="230"/>
      <c r="AN1223" s="230"/>
      <c r="AO1223" s="230"/>
      <c r="AP1223" s="230"/>
      <c r="AQ1223" s="230"/>
    </row>
    <row r="1224" spans="4:43">
      <c r="D1224" s="230"/>
      <c r="G1224" s="230"/>
      <c r="H1224" s="230"/>
      <c r="I1224" s="230"/>
      <c r="J1224" s="230"/>
      <c r="O1224" s="230"/>
      <c r="R1224" s="230"/>
      <c r="S1224" s="230"/>
      <c r="T1224" s="230"/>
      <c r="U1224" s="230"/>
      <c r="Z1224" s="230"/>
      <c r="AC1224" s="230"/>
      <c r="AD1224" s="230"/>
      <c r="AE1224" s="230"/>
      <c r="AF1224" s="230"/>
      <c r="AK1224" s="230"/>
      <c r="AN1224" s="230"/>
      <c r="AO1224" s="230"/>
      <c r="AP1224" s="230"/>
      <c r="AQ1224" s="230"/>
    </row>
    <row r="1225" spans="4:43">
      <c r="D1225" s="230"/>
      <c r="G1225" s="230"/>
      <c r="H1225" s="230"/>
      <c r="I1225" s="230"/>
      <c r="J1225" s="230"/>
      <c r="O1225" s="230"/>
      <c r="R1225" s="230"/>
      <c r="S1225" s="230"/>
      <c r="T1225" s="230"/>
      <c r="U1225" s="230"/>
      <c r="Z1225" s="230"/>
      <c r="AC1225" s="230"/>
      <c r="AD1225" s="230"/>
      <c r="AE1225" s="230"/>
      <c r="AF1225" s="230"/>
      <c r="AK1225" s="230"/>
      <c r="AN1225" s="230"/>
      <c r="AO1225" s="230"/>
      <c r="AP1225" s="230"/>
      <c r="AQ1225" s="230"/>
    </row>
    <row r="1226" spans="4:43">
      <c r="D1226" s="230"/>
      <c r="G1226" s="230"/>
      <c r="H1226" s="230"/>
      <c r="I1226" s="230"/>
      <c r="J1226" s="230"/>
      <c r="O1226" s="230"/>
      <c r="R1226" s="230"/>
      <c r="S1226" s="230"/>
      <c r="T1226" s="230"/>
      <c r="U1226" s="230"/>
      <c r="Z1226" s="230"/>
      <c r="AC1226" s="230"/>
      <c r="AD1226" s="230"/>
      <c r="AE1226" s="230"/>
      <c r="AF1226" s="230"/>
      <c r="AK1226" s="230"/>
      <c r="AN1226" s="230"/>
      <c r="AO1226" s="230"/>
      <c r="AP1226" s="230"/>
      <c r="AQ1226" s="230"/>
    </row>
    <row r="1227" spans="4:43">
      <c r="D1227" s="230"/>
      <c r="G1227" s="230"/>
      <c r="H1227" s="230"/>
      <c r="I1227" s="230"/>
      <c r="J1227" s="230"/>
      <c r="O1227" s="230"/>
      <c r="R1227" s="230"/>
      <c r="S1227" s="230"/>
      <c r="T1227" s="230"/>
      <c r="U1227" s="230"/>
      <c r="Z1227" s="230"/>
      <c r="AC1227" s="230"/>
      <c r="AD1227" s="230"/>
      <c r="AE1227" s="230"/>
      <c r="AF1227" s="230"/>
      <c r="AK1227" s="230"/>
      <c r="AN1227" s="230"/>
      <c r="AO1227" s="230"/>
      <c r="AP1227" s="230"/>
      <c r="AQ1227" s="230"/>
    </row>
    <row r="1228" spans="4:43">
      <c r="D1228" s="230"/>
      <c r="G1228" s="230"/>
      <c r="H1228" s="230"/>
      <c r="I1228" s="230"/>
      <c r="J1228" s="230"/>
      <c r="O1228" s="230"/>
      <c r="R1228" s="230"/>
      <c r="S1228" s="230"/>
      <c r="T1228" s="230"/>
      <c r="U1228" s="230"/>
      <c r="Z1228" s="230"/>
      <c r="AC1228" s="230"/>
      <c r="AD1228" s="230"/>
      <c r="AE1228" s="230"/>
      <c r="AF1228" s="230"/>
      <c r="AK1228" s="230"/>
      <c r="AN1228" s="230"/>
      <c r="AO1228" s="230"/>
      <c r="AP1228" s="230"/>
      <c r="AQ1228" s="230"/>
    </row>
    <row r="1229" spans="4:43">
      <c r="D1229" s="230"/>
      <c r="G1229" s="230"/>
      <c r="H1229" s="230"/>
      <c r="I1229" s="230"/>
      <c r="J1229" s="230"/>
      <c r="O1229" s="230"/>
      <c r="R1229" s="230"/>
      <c r="S1229" s="230"/>
      <c r="T1229" s="230"/>
      <c r="U1229" s="230"/>
      <c r="Z1229" s="230"/>
      <c r="AC1229" s="230"/>
      <c r="AD1229" s="230"/>
      <c r="AE1229" s="230"/>
      <c r="AF1229" s="230"/>
      <c r="AK1229" s="230"/>
      <c r="AN1229" s="230"/>
      <c r="AO1229" s="230"/>
      <c r="AP1229" s="230"/>
      <c r="AQ1229" s="230"/>
    </row>
    <row r="1230" spans="4:43">
      <c r="D1230" s="230"/>
      <c r="G1230" s="230"/>
      <c r="H1230" s="230"/>
      <c r="I1230" s="230"/>
      <c r="J1230" s="230"/>
      <c r="O1230" s="230"/>
      <c r="R1230" s="230"/>
      <c r="S1230" s="230"/>
      <c r="T1230" s="230"/>
      <c r="U1230" s="230"/>
      <c r="Z1230" s="230"/>
      <c r="AC1230" s="230"/>
      <c r="AD1230" s="230"/>
      <c r="AE1230" s="230"/>
      <c r="AF1230" s="230"/>
      <c r="AK1230" s="230"/>
      <c r="AN1230" s="230"/>
      <c r="AO1230" s="230"/>
      <c r="AP1230" s="230"/>
      <c r="AQ1230" s="230"/>
    </row>
    <row r="1231" spans="4:43">
      <c r="D1231" s="230"/>
      <c r="G1231" s="230"/>
      <c r="H1231" s="230"/>
      <c r="I1231" s="230"/>
      <c r="J1231" s="230"/>
      <c r="O1231" s="230"/>
      <c r="R1231" s="230"/>
      <c r="S1231" s="230"/>
      <c r="T1231" s="230"/>
      <c r="U1231" s="230"/>
      <c r="Z1231" s="230"/>
      <c r="AC1231" s="230"/>
      <c r="AD1231" s="230"/>
      <c r="AE1231" s="230"/>
      <c r="AF1231" s="230"/>
      <c r="AK1231" s="230"/>
      <c r="AN1231" s="230"/>
      <c r="AO1231" s="230"/>
      <c r="AP1231" s="230"/>
      <c r="AQ1231" s="230"/>
    </row>
    <row r="1232" spans="4:43">
      <c r="D1232" s="230"/>
      <c r="G1232" s="230"/>
      <c r="H1232" s="230"/>
      <c r="I1232" s="230"/>
      <c r="J1232" s="230"/>
      <c r="O1232" s="230"/>
      <c r="R1232" s="230"/>
      <c r="S1232" s="230"/>
      <c r="T1232" s="230"/>
      <c r="U1232" s="230"/>
      <c r="Z1232" s="230"/>
      <c r="AC1232" s="230"/>
      <c r="AD1232" s="230"/>
      <c r="AE1232" s="230"/>
      <c r="AF1232" s="230"/>
      <c r="AK1232" s="230"/>
      <c r="AN1232" s="230"/>
      <c r="AO1232" s="230"/>
      <c r="AP1232" s="230"/>
      <c r="AQ1232" s="230"/>
    </row>
    <row r="1233" spans="4:43">
      <c r="D1233" s="230"/>
      <c r="G1233" s="230"/>
      <c r="H1233" s="230"/>
      <c r="I1233" s="230"/>
      <c r="J1233" s="230"/>
      <c r="O1233" s="230"/>
      <c r="R1233" s="230"/>
      <c r="S1233" s="230"/>
      <c r="T1233" s="230"/>
      <c r="U1233" s="230"/>
      <c r="Z1233" s="230"/>
      <c r="AC1233" s="230"/>
      <c r="AD1233" s="230"/>
      <c r="AE1233" s="230"/>
      <c r="AF1233" s="230"/>
      <c r="AK1233" s="230"/>
      <c r="AN1233" s="230"/>
      <c r="AO1233" s="230"/>
      <c r="AP1233" s="230"/>
      <c r="AQ1233" s="230"/>
    </row>
    <row r="1234" spans="4:43">
      <c r="D1234" s="230"/>
      <c r="G1234" s="230"/>
      <c r="H1234" s="230"/>
      <c r="I1234" s="230"/>
      <c r="J1234" s="230"/>
      <c r="O1234" s="230"/>
      <c r="R1234" s="230"/>
      <c r="S1234" s="230"/>
      <c r="T1234" s="230"/>
      <c r="U1234" s="230"/>
      <c r="Z1234" s="230"/>
      <c r="AC1234" s="230"/>
      <c r="AD1234" s="230"/>
      <c r="AE1234" s="230"/>
      <c r="AF1234" s="230"/>
      <c r="AK1234" s="230"/>
      <c r="AN1234" s="230"/>
      <c r="AO1234" s="230"/>
      <c r="AP1234" s="230"/>
      <c r="AQ1234" s="230"/>
    </row>
    <row r="1235" spans="4:43">
      <c r="D1235" s="230"/>
      <c r="G1235" s="230"/>
      <c r="H1235" s="230"/>
      <c r="I1235" s="230"/>
      <c r="J1235" s="230"/>
      <c r="O1235" s="230"/>
      <c r="R1235" s="230"/>
      <c r="S1235" s="230"/>
      <c r="T1235" s="230"/>
      <c r="U1235" s="230"/>
      <c r="Z1235" s="230"/>
      <c r="AC1235" s="230"/>
      <c r="AD1235" s="230"/>
      <c r="AE1235" s="230"/>
      <c r="AF1235" s="230"/>
      <c r="AK1235" s="230"/>
      <c r="AN1235" s="230"/>
      <c r="AO1235" s="230"/>
      <c r="AP1235" s="230"/>
      <c r="AQ1235" s="230"/>
    </row>
    <row r="1236" spans="4:43">
      <c r="D1236" s="230"/>
      <c r="G1236" s="230"/>
      <c r="H1236" s="230"/>
      <c r="I1236" s="230"/>
      <c r="J1236" s="230"/>
      <c r="O1236" s="230"/>
      <c r="R1236" s="230"/>
      <c r="S1236" s="230"/>
      <c r="T1236" s="230"/>
      <c r="U1236" s="230"/>
      <c r="Z1236" s="230"/>
      <c r="AC1236" s="230"/>
      <c r="AD1236" s="230"/>
      <c r="AE1236" s="230"/>
      <c r="AF1236" s="230"/>
      <c r="AK1236" s="230"/>
      <c r="AN1236" s="230"/>
      <c r="AO1236" s="230"/>
      <c r="AP1236" s="230"/>
      <c r="AQ1236" s="230"/>
    </row>
    <row r="1237" spans="4:43">
      <c r="D1237" s="230"/>
      <c r="G1237" s="230"/>
      <c r="H1237" s="230"/>
      <c r="I1237" s="230"/>
      <c r="J1237" s="230"/>
      <c r="O1237" s="230"/>
      <c r="R1237" s="230"/>
      <c r="S1237" s="230"/>
      <c r="T1237" s="230"/>
      <c r="U1237" s="230"/>
      <c r="Z1237" s="230"/>
      <c r="AC1237" s="230"/>
      <c r="AD1237" s="230"/>
      <c r="AE1237" s="230"/>
      <c r="AF1237" s="230"/>
      <c r="AK1237" s="230"/>
      <c r="AN1237" s="230"/>
      <c r="AO1237" s="230"/>
      <c r="AP1237" s="230"/>
      <c r="AQ1237" s="230"/>
    </row>
    <row r="1238" spans="4:43">
      <c r="D1238" s="230"/>
      <c r="G1238" s="230"/>
      <c r="H1238" s="230"/>
      <c r="I1238" s="230"/>
      <c r="J1238" s="230"/>
      <c r="O1238" s="230"/>
      <c r="R1238" s="230"/>
      <c r="S1238" s="230"/>
      <c r="T1238" s="230"/>
      <c r="U1238" s="230"/>
      <c r="Z1238" s="230"/>
      <c r="AC1238" s="230"/>
      <c r="AD1238" s="230"/>
      <c r="AE1238" s="230"/>
      <c r="AF1238" s="230"/>
      <c r="AK1238" s="230"/>
      <c r="AN1238" s="230"/>
      <c r="AO1238" s="230"/>
      <c r="AP1238" s="230"/>
      <c r="AQ1238" s="230"/>
    </row>
    <row r="1239" spans="4:43">
      <c r="D1239" s="230"/>
      <c r="G1239" s="230"/>
      <c r="H1239" s="230"/>
      <c r="I1239" s="230"/>
      <c r="J1239" s="230"/>
      <c r="O1239" s="230"/>
      <c r="R1239" s="230"/>
      <c r="S1239" s="230"/>
      <c r="T1239" s="230"/>
      <c r="U1239" s="230"/>
      <c r="Z1239" s="230"/>
      <c r="AC1239" s="230"/>
      <c r="AD1239" s="230"/>
      <c r="AE1239" s="230"/>
      <c r="AF1239" s="230"/>
      <c r="AK1239" s="230"/>
      <c r="AN1239" s="230"/>
      <c r="AO1239" s="230"/>
      <c r="AP1239" s="230"/>
      <c r="AQ1239" s="230"/>
    </row>
    <row r="1240" spans="4:43">
      <c r="D1240" s="230"/>
      <c r="G1240" s="230"/>
      <c r="H1240" s="230"/>
      <c r="I1240" s="230"/>
      <c r="J1240" s="230"/>
      <c r="O1240" s="230"/>
      <c r="R1240" s="230"/>
      <c r="S1240" s="230"/>
      <c r="T1240" s="230"/>
      <c r="U1240" s="230"/>
      <c r="Z1240" s="230"/>
      <c r="AC1240" s="230"/>
      <c r="AD1240" s="230"/>
      <c r="AE1240" s="230"/>
      <c r="AF1240" s="230"/>
      <c r="AK1240" s="230"/>
      <c r="AN1240" s="230"/>
      <c r="AO1240" s="230"/>
      <c r="AP1240" s="230"/>
      <c r="AQ1240" s="230"/>
    </row>
    <row r="1241" spans="4:43">
      <c r="D1241" s="230"/>
      <c r="G1241" s="230"/>
      <c r="H1241" s="230"/>
      <c r="I1241" s="230"/>
      <c r="J1241" s="230"/>
      <c r="O1241" s="230"/>
      <c r="R1241" s="230"/>
      <c r="S1241" s="230"/>
      <c r="T1241" s="230"/>
      <c r="U1241" s="230"/>
      <c r="Z1241" s="230"/>
      <c r="AC1241" s="230"/>
      <c r="AD1241" s="230"/>
      <c r="AE1241" s="230"/>
      <c r="AF1241" s="230"/>
      <c r="AK1241" s="230"/>
      <c r="AN1241" s="230"/>
      <c r="AO1241" s="230"/>
      <c r="AP1241" s="230"/>
      <c r="AQ1241" s="230"/>
    </row>
    <row r="1242" spans="4:43">
      <c r="D1242" s="230"/>
      <c r="G1242" s="230"/>
      <c r="H1242" s="230"/>
      <c r="I1242" s="230"/>
      <c r="J1242" s="230"/>
      <c r="O1242" s="230"/>
      <c r="R1242" s="230"/>
      <c r="S1242" s="230"/>
      <c r="T1242" s="230"/>
      <c r="U1242" s="230"/>
      <c r="Z1242" s="230"/>
      <c r="AC1242" s="230"/>
      <c r="AD1242" s="230"/>
      <c r="AE1242" s="230"/>
      <c r="AF1242" s="230"/>
      <c r="AK1242" s="230"/>
      <c r="AN1242" s="230"/>
      <c r="AO1242" s="230"/>
      <c r="AP1242" s="230"/>
      <c r="AQ1242" s="230"/>
    </row>
    <row r="1243" spans="4:43">
      <c r="D1243" s="230"/>
      <c r="G1243" s="230"/>
      <c r="H1243" s="230"/>
      <c r="I1243" s="230"/>
      <c r="J1243" s="230"/>
      <c r="O1243" s="230"/>
      <c r="R1243" s="230"/>
      <c r="S1243" s="230"/>
      <c r="T1243" s="230"/>
      <c r="U1243" s="230"/>
      <c r="Z1243" s="230"/>
      <c r="AC1243" s="230"/>
      <c r="AD1243" s="230"/>
      <c r="AE1243" s="230"/>
      <c r="AF1243" s="230"/>
      <c r="AK1243" s="230"/>
      <c r="AN1243" s="230"/>
      <c r="AO1243" s="230"/>
      <c r="AP1243" s="230"/>
      <c r="AQ1243" s="230"/>
    </row>
    <row r="1244" spans="4:43">
      <c r="D1244" s="230"/>
      <c r="G1244" s="230"/>
      <c r="H1244" s="230"/>
      <c r="I1244" s="230"/>
      <c r="J1244" s="230"/>
      <c r="O1244" s="230"/>
      <c r="R1244" s="230"/>
      <c r="S1244" s="230"/>
      <c r="T1244" s="230"/>
      <c r="U1244" s="230"/>
      <c r="Z1244" s="230"/>
      <c r="AC1244" s="230"/>
      <c r="AD1244" s="230"/>
      <c r="AE1244" s="230"/>
      <c r="AF1244" s="230"/>
      <c r="AK1244" s="230"/>
      <c r="AN1244" s="230"/>
      <c r="AO1244" s="230"/>
      <c r="AP1244" s="230"/>
      <c r="AQ1244" s="230"/>
    </row>
    <row r="1245" spans="4:43">
      <c r="D1245" s="230"/>
      <c r="G1245" s="230"/>
      <c r="H1245" s="230"/>
      <c r="I1245" s="230"/>
      <c r="J1245" s="230"/>
      <c r="O1245" s="230"/>
      <c r="R1245" s="230"/>
      <c r="S1245" s="230"/>
      <c r="T1245" s="230"/>
      <c r="U1245" s="230"/>
      <c r="Z1245" s="230"/>
      <c r="AC1245" s="230"/>
      <c r="AD1245" s="230"/>
      <c r="AE1245" s="230"/>
      <c r="AF1245" s="230"/>
      <c r="AK1245" s="230"/>
      <c r="AN1245" s="230"/>
      <c r="AO1245" s="230"/>
      <c r="AP1245" s="230"/>
      <c r="AQ1245" s="230"/>
    </row>
    <row r="1246" spans="4:43">
      <c r="D1246" s="230"/>
      <c r="G1246" s="230"/>
      <c r="H1246" s="230"/>
      <c r="I1246" s="230"/>
      <c r="J1246" s="230"/>
      <c r="O1246" s="230"/>
      <c r="R1246" s="230"/>
      <c r="S1246" s="230"/>
      <c r="T1246" s="230"/>
      <c r="U1246" s="230"/>
      <c r="Z1246" s="230"/>
      <c r="AC1246" s="230"/>
      <c r="AD1246" s="230"/>
      <c r="AE1246" s="230"/>
      <c r="AF1246" s="230"/>
      <c r="AK1246" s="230"/>
      <c r="AN1246" s="230"/>
      <c r="AO1246" s="230"/>
      <c r="AP1246" s="230"/>
      <c r="AQ1246" s="230"/>
    </row>
    <row r="1247" spans="4:43">
      <c r="D1247" s="230"/>
      <c r="G1247" s="230"/>
      <c r="H1247" s="230"/>
      <c r="I1247" s="230"/>
      <c r="J1247" s="230"/>
      <c r="O1247" s="230"/>
      <c r="R1247" s="230"/>
      <c r="S1247" s="230"/>
      <c r="T1247" s="230"/>
      <c r="U1247" s="230"/>
      <c r="Z1247" s="230"/>
      <c r="AC1247" s="230"/>
      <c r="AD1247" s="230"/>
      <c r="AE1247" s="230"/>
      <c r="AF1247" s="230"/>
      <c r="AK1247" s="230"/>
      <c r="AN1247" s="230"/>
      <c r="AO1247" s="230"/>
      <c r="AP1247" s="230"/>
      <c r="AQ1247" s="230"/>
    </row>
    <row r="1248" spans="4:43">
      <c r="D1248" s="230"/>
      <c r="G1248" s="230"/>
      <c r="H1248" s="230"/>
      <c r="I1248" s="230"/>
      <c r="J1248" s="230"/>
      <c r="O1248" s="230"/>
      <c r="R1248" s="230"/>
      <c r="S1248" s="230"/>
      <c r="T1248" s="230"/>
      <c r="U1248" s="230"/>
      <c r="Z1248" s="230"/>
      <c r="AC1248" s="230"/>
      <c r="AD1248" s="230"/>
      <c r="AE1248" s="230"/>
      <c r="AF1248" s="230"/>
      <c r="AK1248" s="230"/>
      <c r="AN1248" s="230"/>
      <c r="AO1248" s="230"/>
      <c r="AP1248" s="230"/>
      <c r="AQ1248" s="230"/>
    </row>
    <row r="1249" spans="4:43">
      <c r="D1249" s="230"/>
      <c r="G1249" s="230"/>
      <c r="H1249" s="230"/>
      <c r="I1249" s="230"/>
      <c r="J1249" s="230"/>
      <c r="O1249" s="230"/>
      <c r="R1249" s="230"/>
      <c r="S1249" s="230"/>
      <c r="T1249" s="230"/>
      <c r="U1249" s="230"/>
      <c r="Z1249" s="230"/>
      <c r="AC1249" s="230"/>
      <c r="AD1249" s="230"/>
      <c r="AE1249" s="230"/>
      <c r="AF1249" s="230"/>
      <c r="AK1249" s="230"/>
      <c r="AN1249" s="230"/>
      <c r="AO1249" s="230"/>
      <c r="AP1249" s="230"/>
      <c r="AQ1249" s="230"/>
    </row>
    <row r="1250" spans="4:43">
      <c r="D1250" s="230"/>
      <c r="G1250" s="230"/>
      <c r="H1250" s="230"/>
      <c r="I1250" s="230"/>
      <c r="J1250" s="230"/>
      <c r="O1250" s="230"/>
      <c r="R1250" s="230"/>
      <c r="S1250" s="230"/>
      <c r="T1250" s="230"/>
      <c r="U1250" s="230"/>
      <c r="Z1250" s="230"/>
      <c r="AC1250" s="230"/>
      <c r="AD1250" s="230"/>
      <c r="AE1250" s="230"/>
      <c r="AF1250" s="230"/>
      <c r="AK1250" s="230"/>
      <c r="AN1250" s="230"/>
      <c r="AO1250" s="230"/>
      <c r="AP1250" s="230"/>
      <c r="AQ1250" s="230"/>
    </row>
    <row r="1251" spans="4:43">
      <c r="D1251" s="230"/>
      <c r="G1251" s="230"/>
      <c r="H1251" s="230"/>
      <c r="I1251" s="230"/>
      <c r="J1251" s="230"/>
      <c r="O1251" s="230"/>
      <c r="R1251" s="230"/>
      <c r="S1251" s="230"/>
      <c r="T1251" s="230"/>
      <c r="U1251" s="230"/>
      <c r="Z1251" s="230"/>
      <c r="AC1251" s="230"/>
      <c r="AD1251" s="230"/>
      <c r="AE1251" s="230"/>
      <c r="AF1251" s="230"/>
      <c r="AK1251" s="230"/>
      <c r="AN1251" s="230"/>
      <c r="AO1251" s="230"/>
      <c r="AP1251" s="230"/>
      <c r="AQ1251" s="230"/>
    </row>
    <row r="1252" spans="4:43">
      <c r="D1252" s="230"/>
      <c r="G1252" s="230"/>
      <c r="H1252" s="230"/>
      <c r="I1252" s="230"/>
      <c r="J1252" s="230"/>
      <c r="O1252" s="230"/>
      <c r="R1252" s="230"/>
      <c r="S1252" s="230"/>
      <c r="T1252" s="230"/>
      <c r="U1252" s="230"/>
      <c r="Z1252" s="230"/>
      <c r="AC1252" s="230"/>
      <c r="AD1252" s="230"/>
      <c r="AE1252" s="230"/>
      <c r="AF1252" s="230"/>
      <c r="AK1252" s="230"/>
      <c r="AN1252" s="230"/>
      <c r="AO1252" s="230"/>
      <c r="AP1252" s="230"/>
      <c r="AQ1252" s="230"/>
    </row>
    <row r="1253" spans="4:43">
      <c r="D1253" s="230"/>
      <c r="G1253" s="230"/>
      <c r="H1253" s="230"/>
      <c r="I1253" s="230"/>
      <c r="J1253" s="230"/>
      <c r="O1253" s="230"/>
      <c r="R1253" s="230"/>
      <c r="S1253" s="230"/>
      <c r="T1253" s="230"/>
      <c r="U1253" s="230"/>
      <c r="Z1253" s="230"/>
      <c r="AC1253" s="230"/>
      <c r="AD1253" s="230"/>
      <c r="AE1253" s="230"/>
      <c r="AF1253" s="230"/>
      <c r="AK1253" s="230"/>
      <c r="AN1253" s="230"/>
      <c r="AO1253" s="230"/>
      <c r="AP1253" s="230"/>
      <c r="AQ1253" s="230"/>
    </row>
    <row r="1254" spans="4:43">
      <c r="D1254" s="230"/>
      <c r="G1254" s="230"/>
      <c r="H1254" s="230"/>
      <c r="I1254" s="230"/>
      <c r="J1254" s="230"/>
      <c r="O1254" s="230"/>
      <c r="R1254" s="230"/>
      <c r="S1254" s="230"/>
      <c r="T1254" s="230"/>
      <c r="U1254" s="230"/>
      <c r="Z1254" s="230"/>
      <c r="AC1254" s="230"/>
      <c r="AD1254" s="230"/>
      <c r="AE1254" s="230"/>
      <c r="AF1254" s="230"/>
      <c r="AK1254" s="230"/>
      <c r="AN1254" s="230"/>
      <c r="AO1254" s="230"/>
      <c r="AP1254" s="230"/>
      <c r="AQ1254" s="230"/>
    </row>
    <row r="1255" spans="4:43">
      <c r="D1255" s="230"/>
      <c r="G1255" s="230"/>
      <c r="H1255" s="230"/>
      <c r="I1255" s="230"/>
      <c r="J1255" s="230"/>
      <c r="O1255" s="230"/>
      <c r="R1255" s="230"/>
      <c r="S1255" s="230"/>
      <c r="T1255" s="230"/>
      <c r="U1255" s="230"/>
      <c r="Z1255" s="230"/>
      <c r="AC1255" s="230"/>
      <c r="AD1255" s="230"/>
      <c r="AE1255" s="230"/>
      <c r="AF1255" s="230"/>
      <c r="AK1255" s="230"/>
      <c r="AN1255" s="230"/>
      <c r="AO1255" s="230"/>
      <c r="AP1255" s="230"/>
      <c r="AQ1255" s="230"/>
    </row>
    <row r="1256" spans="4:43">
      <c r="D1256" s="230"/>
      <c r="G1256" s="230"/>
      <c r="H1256" s="230"/>
      <c r="I1256" s="230"/>
      <c r="J1256" s="230"/>
      <c r="O1256" s="230"/>
      <c r="R1256" s="230"/>
      <c r="S1256" s="230"/>
      <c r="T1256" s="230"/>
      <c r="U1256" s="230"/>
      <c r="Z1256" s="230"/>
      <c r="AC1256" s="230"/>
      <c r="AD1256" s="230"/>
      <c r="AE1256" s="230"/>
      <c r="AF1256" s="230"/>
      <c r="AK1256" s="230"/>
      <c r="AN1256" s="230"/>
      <c r="AO1256" s="230"/>
      <c r="AP1256" s="230"/>
      <c r="AQ1256" s="230"/>
    </row>
    <row r="1257" spans="4:43">
      <c r="D1257" s="230"/>
      <c r="G1257" s="230"/>
      <c r="H1257" s="230"/>
      <c r="I1257" s="230"/>
      <c r="J1257" s="230"/>
      <c r="O1257" s="230"/>
      <c r="R1257" s="230"/>
      <c r="S1257" s="230"/>
      <c r="T1257" s="230"/>
      <c r="U1257" s="230"/>
      <c r="Z1257" s="230"/>
      <c r="AC1257" s="230"/>
      <c r="AD1257" s="230"/>
      <c r="AE1257" s="230"/>
      <c r="AF1257" s="230"/>
      <c r="AK1257" s="230"/>
      <c r="AN1257" s="230"/>
      <c r="AO1257" s="230"/>
      <c r="AP1257" s="230"/>
      <c r="AQ1257" s="230"/>
    </row>
    <row r="1258" spans="4:43">
      <c r="D1258" s="230"/>
      <c r="G1258" s="230"/>
      <c r="H1258" s="230"/>
      <c r="I1258" s="230"/>
      <c r="J1258" s="230"/>
      <c r="O1258" s="230"/>
      <c r="R1258" s="230"/>
      <c r="S1258" s="230"/>
      <c r="T1258" s="230"/>
      <c r="U1258" s="230"/>
      <c r="Z1258" s="230"/>
      <c r="AC1258" s="230"/>
      <c r="AD1258" s="230"/>
      <c r="AE1258" s="230"/>
      <c r="AF1258" s="230"/>
      <c r="AK1258" s="230"/>
      <c r="AN1258" s="230"/>
      <c r="AO1258" s="230"/>
      <c r="AP1258" s="230"/>
      <c r="AQ1258" s="230"/>
    </row>
    <row r="1259" spans="4:43">
      <c r="D1259" s="230"/>
      <c r="G1259" s="230"/>
      <c r="H1259" s="230"/>
      <c r="I1259" s="230"/>
      <c r="J1259" s="230"/>
      <c r="O1259" s="230"/>
      <c r="R1259" s="230"/>
      <c r="S1259" s="230"/>
      <c r="T1259" s="230"/>
      <c r="U1259" s="230"/>
      <c r="Z1259" s="230"/>
      <c r="AC1259" s="230"/>
      <c r="AD1259" s="230"/>
      <c r="AE1259" s="230"/>
      <c r="AF1259" s="230"/>
      <c r="AK1259" s="230"/>
      <c r="AN1259" s="230"/>
      <c r="AO1259" s="230"/>
      <c r="AP1259" s="230"/>
      <c r="AQ1259" s="230"/>
    </row>
    <row r="1260" spans="4:43">
      <c r="D1260" s="230"/>
      <c r="G1260" s="230"/>
      <c r="H1260" s="230"/>
      <c r="I1260" s="230"/>
      <c r="J1260" s="230"/>
      <c r="O1260" s="230"/>
      <c r="R1260" s="230"/>
      <c r="S1260" s="230"/>
      <c r="T1260" s="230"/>
      <c r="U1260" s="230"/>
      <c r="Z1260" s="230"/>
      <c r="AC1260" s="230"/>
      <c r="AD1260" s="230"/>
      <c r="AE1260" s="230"/>
      <c r="AF1260" s="230"/>
      <c r="AK1260" s="230"/>
      <c r="AN1260" s="230"/>
      <c r="AO1260" s="230"/>
      <c r="AP1260" s="230"/>
      <c r="AQ1260" s="230"/>
    </row>
    <row r="1261" spans="4:43">
      <c r="D1261" s="230"/>
      <c r="G1261" s="230"/>
      <c r="H1261" s="230"/>
      <c r="I1261" s="230"/>
      <c r="J1261" s="230"/>
      <c r="O1261" s="230"/>
      <c r="R1261" s="230"/>
      <c r="S1261" s="230"/>
      <c r="T1261" s="230"/>
      <c r="U1261" s="230"/>
      <c r="Z1261" s="230"/>
      <c r="AC1261" s="230"/>
      <c r="AD1261" s="230"/>
      <c r="AE1261" s="230"/>
      <c r="AF1261" s="230"/>
      <c r="AK1261" s="230"/>
      <c r="AN1261" s="230"/>
      <c r="AO1261" s="230"/>
      <c r="AP1261" s="230"/>
      <c r="AQ1261" s="230"/>
    </row>
    <row r="1262" spans="4:43">
      <c r="D1262" s="230"/>
      <c r="G1262" s="230"/>
      <c r="H1262" s="230"/>
      <c r="I1262" s="230"/>
      <c r="J1262" s="230"/>
      <c r="O1262" s="230"/>
      <c r="R1262" s="230"/>
      <c r="S1262" s="230"/>
      <c r="T1262" s="230"/>
      <c r="U1262" s="230"/>
      <c r="Z1262" s="230"/>
      <c r="AC1262" s="230"/>
      <c r="AD1262" s="230"/>
      <c r="AE1262" s="230"/>
      <c r="AF1262" s="230"/>
      <c r="AK1262" s="230"/>
      <c r="AN1262" s="230"/>
      <c r="AO1262" s="230"/>
      <c r="AP1262" s="230"/>
      <c r="AQ1262" s="230"/>
    </row>
    <row r="1263" spans="4:43">
      <c r="D1263" s="230"/>
      <c r="G1263" s="230"/>
      <c r="H1263" s="230"/>
      <c r="I1263" s="230"/>
      <c r="J1263" s="230"/>
      <c r="O1263" s="230"/>
      <c r="R1263" s="230"/>
      <c r="S1263" s="230"/>
      <c r="T1263" s="230"/>
      <c r="U1263" s="230"/>
      <c r="Z1263" s="230"/>
      <c r="AC1263" s="230"/>
      <c r="AD1263" s="230"/>
      <c r="AE1263" s="230"/>
      <c r="AF1263" s="230"/>
      <c r="AK1263" s="230"/>
      <c r="AN1263" s="230"/>
      <c r="AO1263" s="230"/>
      <c r="AP1263" s="230"/>
      <c r="AQ1263" s="230"/>
    </row>
    <row r="1264" spans="4:43">
      <c r="D1264" s="230"/>
      <c r="G1264" s="230"/>
      <c r="H1264" s="230"/>
      <c r="I1264" s="230"/>
      <c r="J1264" s="230"/>
      <c r="O1264" s="230"/>
      <c r="R1264" s="230"/>
      <c r="S1264" s="230"/>
      <c r="T1264" s="230"/>
      <c r="U1264" s="230"/>
      <c r="Z1264" s="230"/>
      <c r="AC1264" s="230"/>
      <c r="AD1264" s="230"/>
      <c r="AE1264" s="230"/>
      <c r="AF1264" s="230"/>
      <c r="AK1264" s="230"/>
      <c r="AN1264" s="230"/>
      <c r="AO1264" s="230"/>
      <c r="AP1264" s="230"/>
      <c r="AQ1264" s="230"/>
    </row>
    <row r="1265" spans="4:43">
      <c r="D1265" s="230"/>
      <c r="G1265" s="230"/>
      <c r="H1265" s="230"/>
      <c r="I1265" s="230"/>
      <c r="J1265" s="230"/>
      <c r="O1265" s="230"/>
      <c r="R1265" s="230"/>
      <c r="S1265" s="230"/>
      <c r="T1265" s="230"/>
      <c r="U1265" s="230"/>
      <c r="Z1265" s="230"/>
      <c r="AC1265" s="230"/>
      <c r="AD1265" s="230"/>
      <c r="AE1265" s="230"/>
      <c r="AF1265" s="230"/>
      <c r="AK1265" s="230"/>
      <c r="AN1265" s="230"/>
      <c r="AO1265" s="230"/>
      <c r="AP1265" s="230"/>
      <c r="AQ1265" s="230"/>
    </row>
    <row r="1266" spans="4:43">
      <c r="D1266" s="230"/>
      <c r="G1266" s="230"/>
      <c r="H1266" s="230"/>
      <c r="I1266" s="230"/>
      <c r="J1266" s="230"/>
      <c r="O1266" s="230"/>
      <c r="R1266" s="230"/>
      <c r="S1266" s="230"/>
      <c r="T1266" s="230"/>
      <c r="U1266" s="230"/>
      <c r="Z1266" s="230"/>
      <c r="AC1266" s="230"/>
      <c r="AD1266" s="230"/>
      <c r="AE1266" s="230"/>
      <c r="AF1266" s="230"/>
      <c r="AK1266" s="230"/>
      <c r="AN1266" s="230"/>
      <c r="AO1266" s="230"/>
      <c r="AP1266" s="230"/>
      <c r="AQ1266" s="230"/>
    </row>
    <row r="1267" spans="4:43">
      <c r="D1267" s="230"/>
      <c r="G1267" s="230"/>
      <c r="H1267" s="230"/>
      <c r="I1267" s="230"/>
      <c r="J1267" s="230"/>
      <c r="O1267" s="230"/>
      <c r="R1267" s="230"/>
      <c r="S1267" s="230"/>
      <c r="T1267" s="230"/>
      <c r="U1267" s="230"/>
      <c r="Z1267" s="230"/>
      <c r="AC1267" s="230"/>
      <c r="AD1267" s="230"/>
      <c r="AE1267" s="230"/>
      <c r="AF1267" s="230"/>
      <c r="AK1267" s="230"/>
      <c r="AN1267" s="230"/>
      <c r="AO1267" s="230"/>
      <c r="AP1267" s="230"/>
      <c r="AQ1267" s="230"/>
    </row>
    <row r="1268" spans="4:43">
      <c r="D1268" s="230"/>
      <c r="G1268" s="230"/>
      <c r="H1268" s="230"/>
      <c r="I1268" s="230"/>
      <c r="J1268" s="230"/>
      <c r="O1268" s="230"/>
      <c r="R1268" s="230"/>
      <c r="S1268" s="230"/>
      <c r="T1268" s="230"/>
      <c r="U1268" s="230"/>
      <c r="Z1268" s="230"/>
      <c r="AC1268" s="230"/>
      <c r="AD1268" s="230"/>
      <c r="AE1268" s="230"/>
      <c r="AF1268" s="230"/>
      <c r="AK1268" s="230"/>
      <c r="AN1268" s="230"/>
      <c r="AO1268" s="230"/>
      <c r="AP1268" s="230"/>
      <c r="AQ1268" s="230"/>
    </row>
    <row r="1269" spans="4:43">
      <c r="D1269" s="230"/>
      <c r="G1269" s="230"/>
      <c r="H1269" s="230"/>
      <c r="I1269" s="230"/>
      <c r="J1269" s="230"/>
      <c r="O1269" s="230"/>
      <c r="R1269" s="230"/>
      <c r="S1269" s="230"/>
      <c r="T1269" s="230"/>
      <c r="U1269" s="230"/>
      <c r="Z1269" s="230"/>
      <c r="AC1269" s="230"/>
      <c r="AD1269" s="230"/>
      <c r="AE1269" s="230"/>
      <c r="AF1269" s="230"/>
      <c r="AK1269" s="230"/>
      <c r="AN1269" s="230"/>
      <c r="AO1269" s="230"/>
      <c r="AP1269" s="230"/>
      <c r="AQ1269" s="230"/>
    </row>
    <row r="1270" spans="4:43">
      <c r="D1270" s="230"/>
      <c r="G1270" s="230"/>
      <c r="H1270" s="230"/>
      <c r="I1270" s="230"/>
      <c r="J1270" s="230"/>
      <c r="O1270" s="230"/>
      <c r="R1270" s="230"/>
      <c r="S1270" s="230"/>
      <c r="T1270" s="230"/>
      <c r="U1270" s="230"/>
      <c r="Z1270" s="230"/>
      <c r="AC1270" s="230"/>
      <c r="AD1270" s="230"/>
      <c r="AE1270" s="230"/>
      <c r="AF1270" s="230"/>
      <c r="AK1270" s="230"/>
      <c r="AN1270" s="230"/>
      <c r="AO1270" s="230"/>
      <c r="AP1270" s="230"/>
      <c r="AQ1270" s="230"/>
    </row>
    <row r="1271" spans="4:43">
      <c r="D1271" s="230"/>
      <c r="G1271" s="230"/>
      <c r="H1271" s="230"/>
      <c r="I1271" s="230"/>
      <c r="J1271" s="230"/>
      <c r="O1271" s="230"/>
      <c r="R1271" s="230"/>
      <c r="S1271" s="230"/>
      <c r="T1271" s="230"/>
      <c r="U1271" s="230"/>
      <c r="Z1271" s="230"/>
      <c r="AC1271" s="230"/>
      <c r="AD1271" s="230"/>
      <c r="AE1271" s="230"/>
      <c r="AF1271" s="230"/>
      <c r="AK1271" s="230"/>
      <c r="AN1271" s="230"/>
      <c r="AO1271" s="230"/>
      <c r="AP1271" s="230"/>
      <c r="AQ1271" s="230"/>
    </row>
    <row r="1272" spans="4:43">
      <c r="D1272" s="230"/>
      <c r="G1272" s="230"/>
      <c r="H1272" s="230"/>
      <c r="I1272" s="230"/>
      <c r="J1272" s="230"/>
      <c r="O1272" s="230"/>
      <c r="R1272" s="230"/>
      <c r="S1272" s="230"/>
      <c r="T1272" s="230"/>
      <c r="U1272" s="230"/>
      <c r="Z1272" s="230"/>
      <c r="AC1272" s="230"/>
      <c r="AD1272" s="230"/>
      <c r="AE1272" s="230"/>
      <c r="AF1272" s="230"/>
      <c r="AK1272" s="230"/>
      <c r="AN1272" s="230"/>
      <c r="AO1272" s="230"/>
      <c r="AP1272" s="230"/>
      <c r="AQ1272" s="230"/>
    </row>
    <row r="1273" spans="4:43">
      <c r="D1273" s="230"/>
      <c r="G1273" s="230"/>
      <c r="H1273" s="230"/>
      <c r="I1273" s="230"/>
      <c r="J1273" s="230"/>
      <c r="O1273" s="230"/>
      <c r="R1273" s="230"/>
      <c r="S1273" s="230"/>
      <c r="T1273" s="230"/>
      <c r="U1273" s="230"/>
      <c r="Z1273" s="230"/>
      <c r="AC1273" s="230"/>
      <c r="AD1273" s="230"/>
      <c r="AE1273" s="230"/>
      <c r="AF1273" s="230"/>
      <c r="AK1273" s="230"/>
      <c r="AN1273" s="230"/>
      <c r="AO1273" s="230"/>
      <c r="AP1273" s="230"/>
      <c r="AQ1273" s="230"/>
    </row>
    <row r="1274" spans="4:43">
      <c r="D1274" s="230"/>
      <c r="G1274" s="230"/>
      <c r="H1274" s="230"/>
      <c r="I1274" s="230"/>
      <c r="J1274" s="230"/>
      <c r="O1274" s="230"/>
      <c r="R1274" s="230"/>
      <c r="S1274" s="230"/>
      <c r="T1274" s="230"/>
      <c r="U1274" s="230"/>
      <c r="Z1274" s="230"/>
      <c r="AC1274" s="230"/>
      <c r="AD1274" s="230"/>
      <c r="AE1274" s="230"/>
      <c r="AF1274" s="230"/>
      <c r="AK1274" s="230"/>
      <c r="AN1274" s="230"/>
      <c r="AO1274" s="230"/>
      <c r="AP1274" s="230"/>
      <c r="AQ1274" s="230"/>
    </row>
    <row r="1275" spans="4:43">
      <c r="D1275" s="230"/>
      <c r="G1275" s="230"/>
      <c r="H1275" s="230"/>
      <c r="I1275" s="230"/>
      <c r="J1275" s="230"/>
      <c r="O1275" s="230"/>
      <c r="R1275" s="230"/>
      <c r="S1275" s="230"/>
      <c r="T1275" s="230"/>
      <c r="U1275" s="230"/>
      <c r="Z1275" s="230"/>
      <c r="AC1275" s="230"/>
      <c r="AD1275" s="230"/>
      <c r="AE1275" s="230"/>
      <c r="AF1275" s="230"/>
      <c r="AK1275" s="230"/>
      <c r="AN1275" s="230"/>
      <c r="AO1275" s="230"/>
      <c r="AP1275" s="230"/>
      <c r="AQ1275" s="230"/>
    </row>
    <row r="1276" spans="4:43">
      <c r="D1276" s="230"/>
      <c r="G1276" s="230"/>
      <c r="H1276" s="230"/>
      <c r="I1276" s="230"/>
      <c r="J1276" s="230"/>
      <c r="O1276" s="230"/>
      <c r="R1276" s="230"/>
      <c r="S1276" s="230"/>
      <c r="T1276" s="230"/>
      <c r="U1276" s="230"/>
      <c r="Z1276" s="230"/>
      <c r="AC1276" s="230"/>
      <c r="AD1276" s="230"/>
      <c r="AE1276" s="230"/>
      <c r="AF1276" s="230"/>
      <c r="AK1276" s="230"/>
      <c r="AN1276" s="230"/>
      <c r="AO1276" s="230"/>
      <c r="AP1276" s="230"/>
      <c r="AQ1276" s="230"/>
    </row>
    <row r="1277" spans="4:43">
      <c r="D1277" s="230"/>
      <c r="G1277" s="230"/>
      <c r="H1277" s="230"/>
      <c r="I1277" s="230"/>
      <c r="J1277" s="230"/>
      <c r="O1277" s="230"/>
      <c r="R1277" s="230"/>
      <c r="S1277" s="230"/>
      <c r="T1277" s="230"/>
      <c r="U1277" s="230"/>
      <c r="Z1277" s="230"/>
      <c r="AC1277" s="230"/>
      <c r="AD1277" s="230"/>
      <c r="AE1277" s="230"/>
      <c r="AF1277" s="230"/>
      <c r="AK1277" s="230"/>
      <c r="AN1277" s="230"/>
      <c r="AO1277" s="230"/>
      <c r="AP1277" s="230"/>
      <c r="AQ1277" s="230"/>
    </row>
    <row r="1278" spans="4:43">
      <c r="D1278" s="230"/>
      <c r="G1278" s="230"/>
      <c r="H1278" s="230"/>
      <c r="I1278" s="230"/>
      <c r="J1278" s="230"/>
      <c r="O1278" s="230"/>
      <c r="R1278" s="230"/>
      <c r="S1278" s="230"/>
      <c r="T1278" s="230"/>
      <c r="U1278" s="230"/>
      <c r="Z1278" s="230"/>
      <c r="AC1278" s="230"/>
      <c r="AD1278" s="230"/>
      <c r="AE1278" s="230"/>
      <c r="AF1278" s="230"/>
      <c r="AK1278" s="230"/>
      <c r="AN1278" s="230"/>
      <c r="AO1278" s="230"/>
      <c r="AP1278" s="230"/>
      <c r="AQ1278" s="230"/>
    </row>
    <row r="1279" spans="4:43">
      <c r="D1279" s="230"/>
      <c r="G1279" s="230"/>
      <c r="H1279" s="230"/>
      <c r="I1279" s="230"/>
      <c r="J1279" s="230"/>
      <c r="O1279" s="230"/>
      <c r="R1279" s="230"/>
      <c r="S1279" s="230"/>
      <c r="T1279" s="230"/>
      <c r="U1279" s="230"/>
      <c r="Z1279" s="230"/>
      <c r="AC1279" s="230"/>
      <c r="AD1279" s="230"/>
      <c r="AE1279" s="230"/>
      <c r="AF1279" s="230"/>
      <c r="AK1279" s="230"/>
      <c r="AN1279" s="230"/>
      <c r="AO1279" s="230"/>
      <c r="AP1279" s="230"/>
      <c r="AQ1279" s="230"/>
    </row>
    <row r="1280" spans="4:43">
      <c r="D1280" s="230"/>
      <c r="G1280" s="230"/>
      <c r="H1280" s="230"/>
      <c r="I1280" s="230"/>
      <c r="J1280" s="230"/>
      <c r="O1280" s="230"/>
      <c r="R1280" s="230"/>
      <c r="S1280" s="230"/>
      <c r="T1280" s="230"/>
      <c r="U1280" s="230"/>
      <c r="Z1280" s="230"/>
      <c r="AC1280" s="230"/>
      <c r="AD1280" s="230"/>
      <c r="AE1280" s="230"/>
      <c r="AF1280" s="230"/>
      <c r="AK1280" s="230"/>
      <c r="AN1280" s="230"/>
      <c r="AO1280" s="230"/>
      <c r="AP1280" s="230"/>
      <c r="AQ1280" s="230"/>
    </row>
    <row r="1281" spans="4:43">
      <c r="D1281" s="230"/>
      <c r="G1281" s="230"/>
      <c r="H1281" s="230"/>
      <c r="I1281" s="230"/>
      <c r="J1281" s="230"/>
      <c r="O1281" s="230"/>
      <c r="R1281" s="230"/>
      <c r="S1281" s="230"/>
      <c r="T1281" s="230"/>
      <c r="U1281" s="230"/>
      <c r="Z1281" s="230"/>
      <c r="AC1281" s="230"/>
      <c r="AD1281" s="230"/>
      <c r="AE1281" s="230"/>
      <c r="AF1281" s="230"/>
      <c r="AK1281" s="230"/>
      <c r="AN1281" s="230"/>
      <c r="AO1281" s="230"/>
      <c r="AP1281" s="230"/>
      <c r="AQ1281" s="230"/>
    </row>
    <row r="1282" spans="4:43">
      <c r="D1282" s="230"/>
      <c r="G1282" s="230"/>
      <c r="H1282" s="230"/>
      <c r="I1282" s="230"/>
      <c r="J1282" s="230"/>
      <c r="O1282" s="230"/>
      <c r="R1282" s="230"/>
      <c r="S1282" s="230"/>
      <c r="T1282" s="230"/>
      <c r="U1282" s="230"/>
      <c r="Z1282" s="230"/>
      <c r="AC1282" s="230"/>
      <c r="AD1282" s="230"/>
      <c r="AE1282" s="230"/>
      <c r="AF1282" s="230"/>
      <c r="AK1282" s="230"/>
      <c r="AN1282" s="230"/>
      <c r="AO1282" s="230"/>
      <c r="AP1282" s="230"/>
      <c r="AQ1282" s="230"/>
    </row>
    <row r="1283" spans="4:43">
      <c r="D1283" s="230"/>
      <c r="G1283" s="230"/>
      <c r="H1283" s="230"/>
      <c r="I1283" s="230"/>
      <c r="J1283" s="230"/>
      <c r="O1283" s="230"/>
      <c r="R1283" s="230"/>
      <c r="S1283" s="230"/>
      <c r="T1283" s="230"/>
      <c r="U1283" s="230"/>
      <c r="Z1283" s="230"/>
      <c r="AC1283" s="230"/>
      <c r="AD1283" s="230"/>
      <c r="AE1283" s="230"/>
      <c r="AF1283" s="230"/>
      <c r="AK1283" s="230"/>
      <c r="AN1283" s="230"/>
      <c r="AO1283" s="230"/>
      <c r="AP1283" s="230"/>
      <c r="AQ1283" s="230"/>
    </row>
    <row r="1284" spans="4:43">
      <c r="D1284" s="230"/>
      <c r="G1284" s="230"/>
      <c r="H1284" s="230"/>
      <c r="I1284" s="230"/>
      <c r="J1284" s="230"/>
      <c r="O1284" s="230"/>
      <c r="R1284" s="230"/>
      <c r="S1284" s="230"/>
      <c r="T1284" s="230"/>
      <c r="U1284" s="230"/>
      <c r="Z1284" s="230"/>
      <c r="AC1284" s="230"/>
      <c r="AD1284" s="230"/>
      <c r="AE1284" s="230"/>
      <c r="AF1284" s="230"/>
      <c r="AK1284" s="230"/>
      <c r="AN1284" s="230"/>
      <c r="AO1284" s="230"/>
      <c r="AP1284" s="230"/>
      <c r="AQ1284" s="230"/>
    </row>
    <row r="1285" spans="4:43">
      <c r="D1285" s="230"/>
      <c r="G1285" s="230"/>
      <c r="H1285" s="230"/>
      <c r="I1285" s="230"/>
      <c r="J1285" s="230"/>
      <c r="O1285" s="230"/>
      <c r="R1285" s="230"/>
      <c r="S1285" s="230"/>
      <c r="T1285" s="230"/>
      <c r="U1285" s="230"/>
      <c r="Z1285" s="230"/>
      <c r="AC1285" s="230"/>
      <c r="AD1285" s="230"/>
      <c r="AE1285" s="230"/>
      <c r="AF1285" s="230"/>
      <c r="AK1285" s="230"/>
      <c r="AN1285" s="230"/>
      <c r="AO1285" s="230"/>
      <c r="AP1285" s="230"/>
      <c r="AQ1285" s="230"/>
    </row>
    <row r="1286" spans="4:43">
      <c r="D1286" s="230"/>
      <c r="G1286" s="230"/>
      <c r="H1286" s="230"/>
      <c r="I1286" s="230"/>
      <c r="J1286" s="230"/>
      <c r="O1286" s="230"/>
      <c r="R1286" s="230"/>
      <c r="S1286" s="230"/>
      <c r="T1286" s="230"/>
      <c r="U1286" s="230"/>
      <c r="Z1286" s="230"/>
      <c r="AC1286" s="230"/>
      <c r="AD1286" s="230"/>
      <c r="AE1286" s="230"/>
      <c r="AF1286" s="230"/>
      <c r="AK1286" s="230"/>
      <c r="AN1286" s="230"/>
      <c r="AO1286" s="230"/>
      <c r="AP1286" s="230"/>
      <c r="AQ1286" s="230"/>
    </row>
    <row r="1287" spans="4:43">
      <c r="D1287" s="230"/>
      <c r="G1287" s="230"/>
      <c r="H1287" s="230"/>
      <c r="I1287" s="230"/>
      <c r="J1287" s="230"/>
      <c r="O1287" s="230"/>
      <c r="R1287" s="230"/>
      <c r="S1287" s="230"/>
      <c r="T1287" s="230"/>
      <c r="U1287" s="230"/>
      <c r="Z1287" s="230"/>
      <c r="AC1287" s="230"/>
      <c r="AD1287" s="230"/>
      <c r="AE1287" s="230"/>
      <c r="AF1287" s="230"/>
      <c r="AK1287" s="230"/>
      <c r="AN1287" s="230"/>
      <c r="AO1287" s="230"/>
      <c r="AP1287" s="230"/>
      <c r="AQ1287" s="230"/>
    </row>
    <row r="1288" spans="4:43">
      <c r="D1288" s="230"/>
      <c r="G1288" s="230"/>
      <c r="H1288" s="230"/>
      <c r="I1288" s="230"/>
      <c r="J1288" s="230"/>
      <c r="O1288" s="230"/>
      <c r="R1288" s="230"/>
      <c r="S1288" s="230"/>
      <c r="T1288" s="230"/>
      <c r="U1288" s="230"/>
      <c r="Z1288" s="230"/>
      <c r="AC1288" s="230"/>
      <c r="AD1288" s="230"/>
      <c r="AE1288" s="230"/>
      <c r="AF1288" s="230"/>
      <c r="AK1288" s="230"/>
      <c r="AN1288" s="230"/>
      <c r="AO1288" s="230"/>
      <c r="AP1288" s="230"/>
      <c r="AQ1288" s="230"/>
    </row>
    <row r="1289" spans="4:43">
      <c r="D1289" s="230"/>
      <c r="G1289" s="230"/>
      <c r="H1289" s="230"/>
      <c r="I1289" s="230"/>
      <c r="J1289" s="230"/>
      <c r="O1289" s="230"/>
      <c r="R1289" s="230"/>
      <c r="S1289" s="230"/>
      <c r="T1289" s="230"/>
      <c r="U1289" s="230"/>
      <c r="Z1289" s="230"/>
      <c r="AC1289" s="230"/>
      <c r="AD1289" s="230"/>
      <c r="AE1289" s="230"/>
      <c r="AF1289" s="230"/>
      <c r="AK1289" s="230"/>
      <c r="AN1289" s="230"/>
      <c r="AO1289" s="230"/>
      <c r="AP1289" s="230"/>
      <c r="AQ1289" s="230"/>
    </row>
    <row r="1290" spans="4:43">
      <c r="D1290" s="230"/>
      <c r="G1290" s="230"/>
      <c r="H1290" s="230"/>
      <c r="I1290" s="230"/>
      <c r="J1290" s="230"/>
      <c r="O1290" s="230"/>
      <c r="R1290" s="230"/>
      <c r="S1290" s="230"/>
      <c r="T1290" s="230"/>
      <c r="U1290" s="230"/>
      <c r="Z1290" s="230"/>
      <c r="AC1290" s="230"/>
      <c r="AD1290" s="230"/>
      <c r="AE1290" s="230"/>
      <c r="AF1290" s="230"/>
      <c r="AK1290" s="230"/>
      <c r="AN1290" s="230"/>
      <c r="AO1290" s="230"/>
      <c r="AP1290" s="230"/>
      <c r="AQ1290" s="230"/>
    </row>
    <row r="1291" spans="4:43">
      <c r="D1291" s="230"/>
      <c r="G1291" s="230"/>
      <c r="H1291" s="230"/>
      <c r="I1291" s="230"/>
      <c r="J1291" s="230"/>
      <c r="O1291" s="230"/>
      <c r="R1291" s="230"/>
      <c r="S1291" s="230"/>
      <c r="T1291" s="230"/>
      <c r="U1291" s="230"/>
      <c r="Z1291" s="230"/>
      <c r="AC1291" s="230"/>
      <c r="AD1291" s="230"/>
      <c r="AE1291" s="230"/>
      <c r="AF1291" s="230"/>
      <c r="AK1291" s="230"/>
      <c r="AN1291" s="230"/>
      <c r="AO1291" s="230"/>
      <c r="AP1291" s="230"/>
      <c r="AQ1291" s="230"/>
    </row>
    <row r="1292" spans="4:43">
      <c r="D1292" s="230"/>
      <c r="G1292" s="230"/>
      <c r="H1292" s="230"/>
      <c r="I1292" s="230"/>
      <c r="J1292" s="230"/>
      <c r="O1292" s="230"/>
      <c r="R1292" s="230"/>
      <c r="S1292" s="230"/>
      <c r="T1292" s="230"/>
      <c r="U1292" s="230"/>
      <c r="Z1292" s="230"/>
      <c r="AC1292" s="230"/>
      <c r="AD1292" s="230"/>
      <c r="AE1292" s="230"/>
      <c r="AF1292" s="230"/>
      <c r="AK1292" s="230"/>
      <c r="AN1292" s="230"/>
      <c r="AO1292" s="230"/>
      <c r="AP1292" s="230"/>
      <c r="AQ1292" s="230"/>
    </row>
    <row r="1293" spans="4:43">
      <c r="D1293" s="230"/>
      <c r="G1293" s="230"/>
      <c r="H1293" s="230"/>
      <c r="I1293" s="230"/>
      <c r="J1293" s="230"/>
      <c r="O1293" s="230"/>
      <c r="R1293" s="230"/>
      <c r="S1293" s="230"/>
      <c r="T1293" s="230"/>
      <c r="U1293" s="230"/>
      <c r="Z1293" s="230"/>
      <c r="AC1293" s="230"/>
      <c r="AD1293" s="230"/>
      <c r="AE1293" s="230"/>
      <c r="AF1293" s="230"/>
      <c r="AK1293" s="230"/>
      <c r="AN1293" s="230"/>
      <c r="AO1293" s="230"/>
      <c r="AP1293" s="230"/>
      <c r="AQ1293" s="230"/>
    </row>
    <row r="1294" spans="4:43">
      <c r="D1294" s="230"/>
      <c r="G1294" s="230"/>
      <c r="H1294" s="230"/>
      <c r="I1294" s="230"/>
      <c r="J1294" s="230"/>
      <c r="O1294" s="230"/>
      <c r="R1294" s="230"/>
      <c r="S1294" s="230"/>
      <c r="T1294" s="230"/>
      <c r="U1294" s="230"/>
      <c r="Z1294" s="230"/>
      <c r="AC1294" s="230"/>
      <c r="AD1294" s="230"/>
      <c r="AE1294" s="230"/>
      <c r="AF1294" s="230"/>
      <c r="AK1294" s="230"/>
      <c r="AN1294" s="230"/>
      <c r="AO1294" s="230"/>
      <c r="AP1294" s="230"/>
      <c r="AQ1294" s="230"/>
    </row>
    <row r="1295" spans="4:43">
      <c r="D1295" s="230"/>
      <c r="G1295" s="230"/>
      <c r="H1295" s="230"/>
      <c r="I1295" s="230"/>
      <c r="J1295" s="230"/>
      <c r="O1295" s="230"/>
      <c r="R1295" s="230"/>
      <c r="S1295" s="230"/>
      <c r="T1295" s="230"/>
      <c r="U1295" s="230"/>
      <c r="Z1295" s="230"/>
      <c r="AC1295" s="230"/>
      <c r="AD1295" s="230"/>
      <c r="AE1295" s="230"/>
      <c r="AF1295" s="230"/>
      <c r="AK1295" s="230"/>
      <c r="AN1295" s="230"/>
      <c r="AO1295" s="230"/>
      <c r="AP1295" s="230"/>
      <c r="AQ1295" s="230"/>
    </row>
    <row r="1296" spans="4:43">
      <c r="D1296" s="230"/>
      <c r="G1296" s="230"/>
      <c r="H1296" s="230"/>
      <c r="I1296" s="230"/>
      <c r="J1296" s="230"/>
      <c r="O1296" s="230"/>
      <c r="R1296" s="230"/>
      <c r="S1296" s="230"/>
      <c r="T1296" s="230"/>
      <c r="U1296" s="230"/>
      <c r="Z1296" s="230"/>
      <c r="AC1296" s="230"/>
      <c r="AD1296" s="230"/>
      <c r="AE1296" s="230"/>
      <c r="AF1296" s="230"/>
      <c r="AK1296" s="230"/>
      <c r="AN1296" s="230"/>
      <c r="AO1296" s="230"/>
      <c r="AP1296" s="230"/>
      <c r="AQ1296" s="230"/>
    </row>
    <row r="1297" spans="4:43">
      <c r="D1297" s="230"/>
      <c r="G1297" s="230"/>
      <c r="H1297" s="230"/>
      <c r="I1297" s="230"/>
      <c r="J1297" s="230"/>
      <c r="O1297" s="230"/>
      <c r="R1297" s="230"/>
      <c r="S1297" s="230"/>
      <c r="T1297" s="230"/>
      <c r="U1297" s="230"/>
      <c r="Z1297" s="230"/>
      <c r="AC1297" s="230"/>
      <c r="AD1297" s="230"/>
      <c r="AE1297" s="230"/>
      <c r="AF1297" s="230"/>
      <c r="AK1297" s="230"/>
      <c r="AN1297" s="230"/>
      <c r="AO1297" s="230"/>
      <c r="AP1297" s="230"/>
      <c r="AQ1297" s="230"/>
    </row>
    <row r="1298" spans="4:43">
      <c r="D1298" s="230"/>
      <c r="G1298" s="230"/>
      <c r="H1298" s="230"/>
      <c r="I1298" s="230"/>
      <c r="J1298" s="230"/>
      <c r="O1298" s="230"/>
      <c r="R1298" s="230"/>
      <c r="S1298" s="230"/>
      <c r="T1298" s="230"/>
      <c r="U1298" s="230"/>
      <c r="Z1298" s="230"/>
      <c r="AC1298" s="230"/>
      <c r="AD1298" s="230"/>
      <c r="AE1298" s="230"/>
      <c r="AF1298" s="230"/>
      <c r="AK1298" s="230"/>
      <c r="AN1298" s="230"/>
      <c r="AO1298" s="230"/>
      <c r="AP1298" s="230"/>
      <c r="AQ1298" s="230"/>
    </row>
    <row r="1299" spans="4:43">
      <c r="D1299" s="230"/>
      <c r="G1299" s="230"/>
      <c r="H1299" s="230"/>
      <c r="I1299" s="230"/>
      <c r="J1299" s="230"/>
      <c r="O1299" s="230"/>
      <c r="R1299" s="230"/>
      <c r="S1299" s="230"/>
      <c r="T1299" s="230"/>
      <c r="U1299" s="230"/>
      <c r="Z1299" s="230"/>
      <c r="AC1299" s="230"/>
      <c r="AD1299" s="230"/>
      <c r="AE1299" s="230"/>
      <c r="AF1299" s="230"/>
      <c r="AK1299" s="230"/>
      <c r="AN1299" s="230"/>
      <c r="AO1299" s="230"/>
      <c r="AP1299" s="230"/>
      <c r="AQ1299" s="230"/>
    </row>
    <row r="1300" spans="4:43">
      <c r="D1300" s="230"/>
      <c r="G1300" s="230"/>
      <c r="H1300" s="230"/>
      <c r="I1300" s="230"/>
      <c r="J1300" s="230"/>
      <c r="O1300" s="230"/>
      <c r="R1300" s="230"/>
      <c r="S1300" s="230"/>
      <c r="T1300" s="230"/>
      <c r="U1300" s="230"/>
      <c r="Z1300" s="230"/>
      <c r="AC1300" s="230"/>
      <c r="AD1300" s="230"/>
      <c r="AE1300" s="230"/>
      <c r="AF1300" s="230"/>
      <c r="AK1300" s="230"/>
      <c r="AN1300" s="230"/>
      <c r="AO1300" s="230"/>
      <c r="AP1300" s="230"/>
      <c r="AQ1300" s="230"/>
    </row>
    <row r="1301" spans="4:43">
      <c r="D1301" s="230"/>
      <c r="G1301" s="230"/>
      <c r="H1301" s="230"/>
      <c r="I1301" s="230"/>
      <c r="J1301" s="230"/>
      <c r="O1301" s="230"/>
      <c r="R1301" s="230"/>
      <c r="S1301" s="230"/>
      <c r="T1301" s="230"/>
      <c r="U1301" s="230"/>
      <c r="Z1301" s="230"/>
      <c r="AC1301" s="230"/>
      <c r="AD1301" s="230"/>
      <c r="AE1301" s="230"/>
      <c r="AF1301" s="230"/>
      <c r="AK1301" s="230"/>
      <c r="AN1301" s="230"/>
      <c r="AO1301" s="230"/>
      <c r="AP1301" s="230"/>
      <c r="AQ1301" s="230"/>
    </row>
    <row r="1302" spans="4:43">
      <c r="D1302" s="230"/>
      <c r="G1302" s="230"/>
      <c r="H1302" s="230"/>
      <c r="I1302" s="230"/>
      <c r="J1302" s="230"/>
      <c r="O1302" s="230"/>
      <c r="R1302" s="230"/>
      <c r="S1302" s="230"/>
      <c r="T1302" s="230"/>
      <c r="U1302" s="230"/>
      <c r="Z1302" s="230"/>
      <c r="AC1302" s="230"/>
      <c r="AD1302" s="230"/>
      <c r="AE1302" s="230"/>
      <c r="AF1302" s="230"/>
      <c r="AK1302" s="230"/>
      <c r="AN1302" s="230"/>
      <c r="AO1302" s="230"/>
      <c r="AP1302" s="230"/>
      <c r="AQ1302" s="230"/>
    </row>
    <row r="1303" spans="4:43">
      <c r="D1303" s="230"/>
      <c r="G1303" s="230"/>
      <c r="H1303" s="230"/>
      <c r="I1303" s="230"/>
      <c r="J1303" s="230"/>
      <c r="O1303" s="230"/>
      <c r="R1303" s="230"/>
      <c r="S1303" s="230"/>
      <c r="T1303" s="230"/>
      <c r="U1303" s="230"/>
      <c r="Z1303" s="230"/>
      <c r="AC1303" s="230"/>
      <c r="AD1303" s="230"/>
      <c r="AE1303" s="230"/>
      <c r="AF1303" s="230"/>
      <c r="AK1303" s="230"/>
      <c r="AN1303" s="230"/>
      <c r="AO1303" s="230"/>
      <c r="AP1303" s="230"/>
      <c r="AQ1303" s="230"/>
    </row>
    <row r="1304" spans="4:43">
      <c r="D1304" s="230"/>
      <c r="G1304" s="230"/>
      <c r="H1304" s="230"/>
      <c r="I1304" s="230"/>
      <c r="J1304" s="230"/>
      <c r="O1304" s="230"/>
      <c r="R1304" s="230"/>
      <c r="S1304" s="230"/>
      <c r="T1304" s="230"/>
      <c r="U1304" s="230"/>
      <c r="Z1304" s="230"/>
      <c r="AC1304" s="230"/>
      <c r="AD1304" s="230"/>
      <c r="AE1304" s="230"/>
      <c r="AF1304" s="230"/>
      <c r="AK1304" s="230"/>
      <c r="AN1304" s="230"/>
      <c r="AO1304" s="230"/>
      <c r="AP1304" s="230"/>
      <c r="AQ1304" s="230"/>
    </row>
    <row r="1305" spans="4:43">
      <c r="D1305" s="230"/>
      <c r="G1305" s="230"/>
      <c r="H1305" s="230"/>
      <c r="I1305" s="230"/>
      <c r="J1305" s="230"/>
      <c r="O1305" s="230"/>
      <c r="R1305" s="230"/>
      <c r="S1305" s="230"/>
      <c r="T1305" s="230"/>
      <c r="U1305" s="230"/>
      <c r="Z1305" s="230"/>
      <c r="AC1305" s="230"/>
      <c r="AD1305" s="230"/>
      <c r="AE1305" s="230"/>
      <c r="AF1305" s="230"/>
      <c r="AK1305" s="230"/>
      <c r="AN1305" s="230"/>
      <c r="AO1305" s="230"/>
      <c r="AP1305" s="230"/>
      <c r="AQ1305" s="230"/>
    </row>
    <row r="1306" spans="4:43">
      <c r="D1306" s="230"/>
      <c r="G1306" s="230"/>
      <c r="H1306" s="230"/>
      <c r="I1306" s="230"/>
      <c r="J1306" s="230"/>
      <c r="O1306" s="230"/>
      <c r="R1306" s="230"/>
      <c r="S1306" s="230"/>
      <c r="T1306" s="230"/>
      <c r="U1306" s="230"/>
      <c r="Z1306" s="230"/>
      <c r="AC1306" s="230"/>
      <c r="AD1306" s="230"/>
      <c r="AE1306" s="230"/>
      <c r="AF1306" s="230"/>
      <c r="AK1306" s="230"/>
      <c r="AN1306" s="230"/>
      <c r="AO1306" s="230"/>
      <c r="AP1306" s="230"/>
      <c r="AQ1306" s="230"/>
    </row>
    <row r="1307" spans="4:43">
      <c r="D1307" s="230"/>
      <c r="G1307" s="230"/>
      <c r="H1307" s="230"/>
      <c r="I1307" s="230"/>
      <c r="J1307" s="230"/>
      <c r="O1307" s="230"/>
      <c r="R1307" s="230"/>
      <c r="S1307" s="230"/>
      <c r="T1307" s="230"/>
      <c r="U1307" s="230"/>
      <c r="Z1307" s="230"/>
      <c r="AC1307" s="230"/>
      <c r="AD1307" s="230"/>
      <c r="AE1307" s="230"/>
      <c r="AF1307" s="230"/>
      <c r="AK1307" s="230"/>
      <c r="AN1307" s="230"/>
      <c r="AO1307" s="230"/>
      <c r="AP1307" s="230"/>
      <c r="AQ1307" s="230"/>
    </row>
    <row r="1308" spans="4:43">
      <c r="D1308" s="230"/>
      <c r="G1308" s="230"/>
      <c r="H1308" s="230"/>
      <c r="I1308" s="230"/>
      <c r="J1308" s="230"/>
      <c r="O1308" s="230"/>
      <c r="R1308" s="230"/>
      <c r="S1308" s="230"/>
      <c r="T1308" s="230"/>
      <c r="U1308" s="230"/>
      <c r="Z1308" s="230"/>
      <c r="AC1308" s="230"/>
      <c r="AD1308" s="230"/>
      <c r="AE1308" s="230"/>
      <c r="AF1308" s="230"/>
      <c r="AK1308" s="230"/>
      <c r="AN1308" s="230"/>
      <c r="AO1308" s="230"/>
      <c r="AP1308" s="230"/>
      <c r="AQ1308" s="230"/>
    </row>
    <row r="1309" spans="4:43">
      <c r="D1309" s="230"/>
      <c r="G1309" s="230"/>
      <c r="H1309" s="230"/>
      <c r="I1309" s="230"/>
      <c r="J1309" s="230"/>
      <c r="O1309" s="230"/>
      <c r="R1309" s="230"/>
      <c r="S1309" s="230"/>
      <c r="T1309" s="230"/>
      <c r="U1309" s="230"/>
      <c r="Z1309" s="230"/>
      <c r="AC1309" s="230"/>
      <c r="AD1309" s="230"/>
      <c r="AE1309" s="230"/>
      <c r="AF1309" s="230"/>
      <c r="AK1309" s="230"/>
      <c r="AN1309" s="230"/>
      <c r="AO1309" s="230"/>
      <c r="AP1309" s="230"/>
      <c r="AQ1309" s="230"/>
    </row>
    <row r="1310" spans="4:43">
      <c r="D1310" s="230"/>
      <c r="G1310" s="230"/>
      <c r="H1310" s="230"/>
      <c r="I1310" s="230"/>
      <c r="J1310" s="230"/>
      <c r="O1310" s="230"/>
      <c r="R1310" s="230"/>
      <c r="S1310" s="230"/>
      <c r="T1310" s="230"/>
      <c r="U1310" s="230"/>
      <c r="Z1310" s="230"/>
      <c r="AC1310" s="230"/>
      <c r="AD1310" s="230"/>
      <c r="AE1310" s="230"/>
      <c r="AF1310" s="230"/>
      <c r="AK1310" s="230"/>
      <c r="AN1310" s="230"/>
      <c r="AO1310" s="230"/>
      <c r="AP1310" s="230"/>
      <c r="AQ1310" s="230"/>
    </row>
    <row r="1311" spans="4:43">
      <c r="D1311" s="230"/>
      <c r="G1311" s="230"/>
      <c r="H1311" s="230"/>
      <c r="I1311" s="230"/>
      <c r="J1311" s="230"/>
      <c r="O1311" s="230"/>
      <c r="R1311" s="230"/>
      <c r="S1311" s="230"/>
      <c r="T1311" s="230"/>
      <c r="U1311" s="230"/>
      <c r="Z1311" s="230"/>
      <c r="AC1311" s="230"/>
      <c r="AD1311" s="230"/>
      <c r="AE1311" s="230"/>
      <c r="AF1311" s="230"/>
      <c r="AK1311" s="230"/>
      <c r="AN1311" s="230"/>
      <c r="AO1311" s="230"/>
      <c r="AP1311" s="230"/>
      <c r="AQ1311" s="230"/>
    </row>
    <row r="1312" spans="4:43">
      <c r="D1312" s="230"/>
      <c r="G1312" s="230"/>
      <c r="H1312" s="230"/>
      <c r="I1312" s="230"/>
      <c r="J1312" s="230"/>
      <c r="O1312" s="230"/>
      <c r="R1312" s="230"/>
      <c r="S1312" s="230"/>
      <c r="T1312" s="230"/>
      <c r="U1312" s="230"/>
      <c r="Z1312" s="230"/>
      <c r="AC1312" s="230"/>
      <c r="AD1312" s="230"/>
      <c r="AE1312" s="230"/>
      <c r="AF1312" s="230"/>
      <c r="AK1312" s="230"/>
      <c r="AN1312" s="230"/>
      <c r="AO1312" s="230"/>
      <c r="AP1312" s="230"/>
      <c r="AQ1312" s="230"/>
    </row>
    <row r="1313" spans="4:43">
      <c r="D1313" s="230"/>
      <c r="G1313" s="230"/>
      <c r="H1313" s="230"/>
      <c r="I1313" s="230"/>
      <c r="J1313" s="230"/>
      <c r="O1313" s="230"/>
      <c r="R1313" s="230"/>
      <c r="S1313" s="230"/>
      <c r="T1313" s="230"/>
      <c r="U1313" s="230"/>
      <c r="Z1313" s="230"/>
      <c r="AC1313" s="230"/>
      <c r="AD1313" s="230"/>
      <c r="AE1313" s="230"/>
      <c r="AF1313" s="230"/>
      <c r="AK1313" s="230"/>
      <c r="AN1313" s="230"/>
      <c r="AO1313" s="230"/>
      <c r="AP1313" s="230"/>
      <c r="AQ1313" s="230"/>
    </row>
    <row r="1314" spans="4:43">
      <c r="D1314" s="230"/>
      <c r="G1314" s="230"/>
      <c r="H1314" s="230"/>
      <c r="I1314" s="230"/>
      <c r="J1314" s="230"/>
      <c r="O1314" s="230"/>
      <c r="R1314" s="230"/>
      <c r="S1314" s="230"/>
      <c r="T1314" s="230"/>
      <c r="U1314" s="230"/>
      <c r="Z1314" s="230"/>
      <c r="AC1314" s="230"/>
      <c r="AD1314" s="230"/>
      <c r="AE1314" s="230"/>
      <c r="AF1314" s="230"/>
      <c r="AK1314" s="230"/>
      <c r="AN1314" s="230"/>
      <c r="AO1314" s="230"/>
      <c r="AP1314" s="230"/>
      <c r="AQ1314" s="230"/>
    </row>
    <row r="1315" spans="4:43">
      <c r="D1315" s="230"/>
      <c r="G1315" s="230"/>
      <c r="H1315" s="230"/>
      <c r="I1315" s="230"/>
      <c r="J1315" s="230"/>
      <c r="O1315" s="230"/>
      <c r="R1315" s="230"/>
      <c r="S1315" s="230"/>
      <c r="T1315" s="230"/>
      <c r="U1315" s="230"/>
      <c r="Z1315" s="230"/>
      <c r="AC1315" s="230"/>
      <c r="AD1315" s="230"/>
      <c r="AE1315" s="230"/>
      <c r="AF1315" s="230"/>
      <c r="AK1315" s="230"/>
      <c r="AN1315" s="230"/>
      <c r="AO1315" s="230"/>
      <c r="AP1315" s="230"/>
      <c r="AQ1315" s="230"/>
    </row>
    <row r="1316" spans="4:43">
      <c r="D1316" s="230"/>
      <c r="G1316" s="230"/>
      <c r="H1316" s="230"/>
      <c r="I1316" s="230"/>
      <c r="J1316" s="230"/>
      <c r="O1316" s="230"/>
      <c r="R1316" s="230"/>
      <c r="S1316" s="230"/>
      <c r="T1316" s="230"/>
      <c r="U1316" s="230"/>
      <c r="Z1316" s="230"/>
      <c r="AC1316" s="230"/>
      <c r="AD1316" s="230"/>
      <c r="AE1316" s="230"/>
      <c r="AF1316" s="230"/>
      <c r="AK1316" s="230"/>
      <c r="AN1316" s="230"/>
      <c r="AO1316" s="230"/>
      <c r="AP1316" s="230"/>
      <c r="AQ1316" s="230"/>
    </row>
    <row r="1317" spans="4:43">
      <c r="D1317" s="230"/>
      <c r="G1317" s="230"/>
      <c r="H1317" s="230"/>
      <c r="I1317" s="230"/>
      <c r="J1317" s="230"/>
      <c r="O1317" s="230"/>
      <c r="R1317" s="230"/>
      <c r="S1317" s="230"/>
      <c r="T1317" s="230"/>
      <c r="U1317" s="230"/>
      <c r="Z1317" s="230"/>
      <c r="AC1317" s="230"/>
      <c r="AD1317" s="230"/>
      <c r="AE1317" s="230"/>
      <c r="AF1317" s="230"/>
      <c r="AK1317" s="230"/>
      <c r="AN1317" s="230"/>
      <c r="AO1317" s="230"/>
      <c r="AP1317" s="230"/>
      <c r="AQ1317" s="230"/>
    </row>
    <row r="1318" spans="4:43">
      <c r="D1318" s="230"/>
      <c r="G1318" s="230"/>
      <c r="H1318" s="230"/>
      <c r="I1318" s="230"/>
      <c r="J1318" s="230"/>
      <c r="O1318" s="230"/>
      <c r="R1318" s="230"/>
      <c r="S1318" s="230"/>
      <c r="T1318" s="230"/>
      <c r="U1318" s="230"/>
      <c r="Z1318" s="230"/>
      <c r="AC1318" s="230"/>
      <c r="AD1318" s="230"/>
      <c r="AE1318" s="230"/>
      <c r="AF1318" s="230"/>
      <c r="AK1318" s="230"/>
      <c r="AN1318" s="230"/>
      <c r="AO1318" s="230"/>
      <c r="AP1318" s="230"/>
      <c r="AQ1318" s="230"/>
    </row>
    <row r="1319" spans="4:43">
      <c r="D1319" s="230"/>
      <c r="G1319" s="230"/>
      <c r="H1319" s="230"/>
      <c r="I1319" s="230"/>
      <c r="J1319" s="230"/>
      <c r="O1319" s="230"/>
      <c r="R1319" s="230"/>
      <c r="S1319" s="230"/>
      <c r="T1319" s="230"/>
      <c r="U1319" s="230"/>
      <c r="Z1319" s="230"/>
      <c r="AC1319" s="230"/>
      <c r="AD1319" s="230"/>
      <c r="AE1319" s="230"/>
      <c r="AF1319" s="230"/>
      <c r="AK1319" s="230"/>
      <c r="AN1319" s="230"/>
      <c r="AO1319" s="230"/>
      <c r="AP1319" s="230"/>
      <c r="AQ1319" s="230"/>
    </row>
    <row r="1320" spans="4:43">
      <c r="D1320" s="230"/>
      <c r="G1320" s="230"/>
      <c r="H1320" s="230"/>
      <c r="I1320" s="230"/>
      <c r="J1320" s="230"/>
      <c r="O1320" s="230"/>
      <c r="R1320" s="230"/>
      <c r="S1320" s="230"/>
      <c r="T1320" s="230"/>
      <c r="U1320" s="230"/>
      <c r="Z1320" s="230"/>
      <c r="AC1320" s="230"/>
      <c r="AD1320" s="230"/>
      <c r="AE1320" s="230"/>
      <c r="AF1320" s="230"/>
      <c r="AK1320" s="230"/>
      <c r="AN1320" s="230"/>
      <c r="AO1320" s="230"/>
      <c r="AP1320" s="230"/>
      <c r="AQ1320" s="230"/>
    </row>
    <row r="1321" spans="4:43">
      <c r="D1321" s="230"/>
      <c r="G1321" s="230"/>
      <c r="H1321" s="230"/>
      <c r="I1321" s="230"/>
      <c r="J1321" s="230"/>
      <c r="O1321" s="230"/>
      <c r="R1321" s="230"/>
      <c r="S1321" s="230"/>
      <c r="T1321" s="230"/>
      <c r="U1321" s="230"/>
      <c r="Z1321" s="230"/>
      <c r="AC1321" s="230"/>
      <c r="AD1321" s="230"/>
      <c r="AE1321" s="230"/>
      <c r="AF1321" s="230"/>
      <c r="AK1321" s="230"/>
      <c r="AN1321" s="230"/>
      <c r="AO1321" s="230"/>
      <c r="AP1321" s="230"/>
      <c r="AQ1321" s="230"/>
    </row>
    <row r="1322" spans="4:43">
      <c r="D1322" s="230"/>
      <c r="G1322" s="230"/>
      <c r="H1322" s="230"/>
      <c r="I1322" s="230"/>
      <c r="J1322" s="230"/>
      <c r="O1322" s="230"/>
      <c r="R1322" s="230"/>
      <c r="S1322" s="230"/>
      <c r="T1322" s="230"/>
      <c r="U1322" s="230"/>
      <c r="Z1322" s="230"/>
      <c r="AC1322" s="230"/>
      <c r="AD1322" s="230"/>
      <c r="AE1322" s="230"/>
      <c r="AF1322" s="230"/>
      <c r="AK1322" s="230"/>
      <c r="AN1322" s="230"/>
      <c r="AO1322" s="230"/>
      <c r="AP1322" s="230"/>
      <c r="AQ1322" s="230"/>
    </row>
    <row r="1323" spans="4:43">
      <c r="D1323" s="230"/>
      <c r="G1323" s="230"/>
      <c r="H1323" s="230"/>
      <c r="I1323" s="230"/>
      <c r="J1323" s="230"/>
      <c r="O1323" s="230"/>
      <c r="R1323" s="230"/>
      <c r="S1323" s="230"/>
      <c r="T1323" s="230"/>
      <c r="U1323" s="230"/>
      <c r="Z1323" s="230"/>
      <c r="AC1323" s="230"/>
      <c r="AD1323" s="230"/>
      <c r="AE1323" s="230"/>
      <c r="AF1323" s="230"/>
      <c r="AK1323" s="230"/>
      <c r="AN1323" s="230"/>
      <c r="AO1323" s="230"/>
      <c r="AP1323" s="230"/>
      <c r="AQ1323" s="230"/>
    </row>
    <row r="1324" spans="4:43">
      <c r="D1324" s="230"/>
      <c r="G1324" s="230"/>
      <c r="H1324" s="230"/>
      <c r="I1324" s="230"/>
      <c r="J1324" s="230"/>
      <c r="O1324" s="230"/>
      <c r="R1324" s="230"/>
      <c r="S1324" s="230"/>
      <c r="T1324" s="230"/>
      <c r="U1324" s="230"/>
      <c r="Z1324" s="230"/>
      <c r="AC1324" s="230"/>
      <c r="AD1324" s="230"/>
      <c r="AE1324" s="230"/>
      <c r="AF1324" s="230"/>
      <c r="AK1324" s="230"/>
      <c r="AN1324" s="230"/>
      <c r="AO1324" s="230"/>
      <c r="AP1324" s="230"/>
      <c r="AQ1324" s="230"/>
    </row>
    <row r="1325" spans="4:43">
      <c r="D1325" s="230"/>
      <c r="G1325" s="230"/>
      <c r="H1325" s="230"/>
      <c r="I1325" s="230"/>
      <c r="J1325" s="230"/>
      <c r="O1325" s="230"/>
      <c r="R1325" s="230"/>
      <c r="S1325" s="230"/>
      <c r="T1325" s="230"/>
      <c r="U1325" s="230"/>
      <c r="Z1325" s="230"/>
      <c r="AC1325" s="230"/>
      <c r="AD1325" s="230"/>
      <c r="AE1325" s="230"/>
      <c r="AF1325" s="230"/>
      <c r="AK1325" s="230"/>
      <c r="AN1325" s="230"/>
      <c r="AO1325" s="230"/>
      <c r="AP1325" s="230"/>
      <c r="AQ1325" s="230"/>
    </row>
    <row r="1326" spans="4:43">
      <c r="D1326" s="230"/>
      <c r="G1326" s="230"/>
      <c r="H1326" s="230"/>
      <c r="I1326" s="230"/>
      <c r="J1326" s="230"/>
      <c r="O1326" s="230"/>
      <c r="R1326" s="230"/>
      <c r="S1326" s="230"/>
      <c r="T1326" s="230"/>
      <c r="U1326" s="230"/>
      <c r="Z1326" s="230"/>
      <c r="AC1326" s="230"/>
      <c r="AD1326" s="230"/>
      <c r="AE1326" s="230"/>
      <c r="AF1326" s="230"/>
      <c r="AK1326" s="230"/>
      <c r="AN1326" s="230"/>
      <c r="AO1326" s="230"/>
      <c r="AP1326" s="230"/>
      <c r="AQ1326" s="230"/>
    </row>
    <row r="1327" spans="4:43">
      <c r="D1327" s="230"/>
      <c r="G1327" s="230"/>
      <c r="H1327" s="230"/>
      <c r="I1327" s="230"/>
      <c r="J1327" s="230"/>
      <c r="O1327" s="230"/>
      <c r="R1327" s="230"/>
      <c r="S1327" s="230"/>
      <c r="T1327" s="230"/>
      <c r="U1327" s="230"/>
      <c r="Z1327" s="230"/>
      <c r="AC1327" s="230"/>
      <c r="AD1327" s="230"/>
      <c r="AE1327" s="230"/>
      <c r="AF1327" s="230"/>
      <c r="AK1327" s="230"/>
      <c r="AN1327" s="230"/>
      <c r="AO1327" s="230"/>
      <c r="AP1327" s="230"/>
      <c r="AQ1327" s="230"/>
    </row>
    <row r="1328" spans="4:43">
      <c r="D1328" s="230"/>
      <c r="G1328" s="230"/>
      <c r="H1328" s="230"/>
      <c r="I1328" s="230"/>
      <c r="J1328" s="230"/>
      <c r="O1328" s="230"/>
      <c r="R1328" s="230"/>
      <c r="S1328" s="230"/>
      <c r="T1328" s="230"/>
      <c r="U1328" s="230"/>
      <c r="Z1328" s="230"/>
      <c r="AC1328" s="230"/>
      <c r="AD1328" s="230"/>
      <c r="AE1328" s="230"/>
      <c r="AF1328" s="230"/>
      <c r="AK1328" s="230"/>
      <c r="AN1328" s="230"/>
      <c r="AO1328" s="230"/>
      <c r="AP1328" s="230"/>
      <c r="AQ1328" s="230"/>
    </row>
    <row r="1329" spans="4:43">
      <c r="D1329" s="230"/>
      <c r="G1329" s="230"/>
      <c r="H1329" s="230"/>
      <c r="I1329" s="230"/>
      <c r="J1329" s="230"/>
      <c r="O1329" s="230"/>
      <c r="R1329" s="230"/>
      <c r="S1329" s="230"/>
      <c r="T1329" s="230"/>
      <c r="U1329" s="230"/>
      <c r="Z1329" s="230"/>
      <c r="AC1329" s="230"/>
      <c r="AD1329" s="230"/>
      <c r="AE1329" s="230"/>
      <c r="AF1329" s="230"/>
      <c r="AK1329" s="230"/>
      <c r="AN1329" s="230"/>
      <c r="AO1329" s="230"/>
      <c r="AP1329" s="230"/>
      <c r="AQ1329" s="230"/>
    </row>
    <row r="1330" spans="4:43">
      <c r="D1330" s="230"/>
      <c r="G1330" s="230"/>
      <c r="H1330" s="230"/>
      <c r="I1330" s="230"/>
      <c r="J1330" s="230"/>
      <c r="O1330" s="230"/>
      <c r="R1330" s="230"/>
      <c r="S1330" s="230"/>
      <c r="T1330" s="230"/>
      <c r="U1330" s="230"/>
      <c r="Z1330" s="230"/>
      <c r="AC1330" s="230"/>
      <c r="AD1330" s="230"/>
      <c r="AE1330" s="230"/>
      <c r="AF1330" s="230"/>
      <c r="AK1330" s="230"/>
      <c r="AN1330" s="230"/>
      <c r="AO1330" s="230"/>
      <c r="AP1330" s="230"/>
      <c r="AQ1330" s="230"/>
    </row>
    <row r="1331" spans="4:43">
      <c r="D1331" s="230"/>
      <c r="G1331" s="230"/>
      <c r="H1331" s="230"/>
      <c r="I1331" s="230"/>
      <c r="J1331" s="230"/>
      <c r="O1331" s="230"/>
      <c r="R1331" s="230"/>
      <c r="S1331" s="230"/>
      <c r="T1331" s="230"/>
      <c r="U1331" s="230"/>
      <c r="Z1331" s="230"/>
      <c r="AC1331" s="230"/>
      <c r="AD1331" s="230"/>
      <c r="AE1331" s="230"/>
      <c r="AF1331" s="230"/>
      <c r="AK1331" s="230"/>
      <c r="AN1331" s="230"/>
      <c r="AO1331" s="230"/>
      <c r="AP1331" s="230"/>
      <c r="AQ1331" s="230"/>
    </row>
    <row r="1332" spans="4:43">
      <c r="D1332" s="230"/>
      <c r="G1332" s="230"/>
      <c r="H1332" s="230"/>
      <c r="I1332" s="230"/>
      <c r="J1332" s="230"/>
      <c r="O1332" s="230"/>
      <c r="R1332" s="230"/>
      <c r="S1332" s="230"/>
      <c r="T1332" s="230"/>
      <c r="U1332" s="230"/>
      <c r="Z1332" s="230"/>
      <c r="AC1332" s="230"/>
      <c r="AD1332" s="230"/>
      <c r="AE1332" s="230"/>
      <c r="AF1332" s="230"/>
      <c r="AK1332" s="230"/>
      <c r="AN1332" s="230"/>
      <c r="AO1332" s="230"/>
      <c r="AP1332" s="230"/>
      <c r="AQ1332" s="230"/>
    </row>
    <row r="1333" spans="4:43">
      <c r="D1333" s="230"/>
      <c r="G1333" s="230"/>
      <c r="H1333" s="230"/>
      <c r="I1333" s="230"/>
      <c r="J1333" s="230"/>
      <c r="O1333" s="230"/>
      <c r="R1333" s="230"/>
      <c r="S1333" s="230"/>
      <c r="T1333" s="230"/>
      <c r="U1333" s="230"/>
      <c r="Z1333" s="230"/>
      <c r="AC1333" s="230"/>
      <c r="AD1333" s="230"/>
      <c r="AE1333" s="230"/>
      <c r="AF1333" s="230"/>
      <c r="AK1333" s="230"/>
      <c r="AN1333" s="230"/>
      <c r="AO1333" s="230"/>
      <c r="AP1333" s="230"/>
      <c r="AQ1333" s="230"/>
    </row>
    <row r="1334" spans="4:43">
      <c r="D1334" s="230"/>
      <c r="G1334" s="230"/>
      <c r="H1334" s="230"/>
      <c r="I1334" s="230"/>
      <c r="J1334" s="230"/>
      <c r="O1334" s="230"/>
      <c r="R1334" s="230"/>
      <c r="S1334" s="230"/>
      <c r="T1334" s="230"/>
      <c r="U1334" s="230"/>
      <c r="Z1334" s="230"/>
      <c r="AC1334" s="230"/>
      <c r="AD1334" s="230"/>
      <c r="AE1334" s="230"/>
      <c r="AF1334" s="230"/>
      <c r="AK1334" s="230"/>
      <c r="AN1334" s="230"/>
      <c r="AO1334" s="230"/>
      <c r="AP1334" s="230"/>
      <c r="AQ1334" s="230"/>
    </row>
    <row r="1335" spans="4:43">
      <c r="D1335" s="230"/>
      <c r="G1335" s="230"/>
      <c r="H1335" s="230"/>
      <c r="I1335" s="230"/>
      <c r="J1335" s="230"/>
      <c r="O1335" s="230"/>
      <c r="R1335" s="230"/>
      <c r="S1335" s="230"/>
      <c r="T1335" s="230"/>
      <c r="U1335" s="230"/>
      <c r="Z1335" s="230"/>
      <c r="AC1335" s="230"/>
      <c r="AD1335" s="230"/>
      <c r="AE1335" s="230"/>
      <c r="AF1335" s="230"/>
      <c r="AK1335" s="230"/>
      <c r="AN1335" s="230"/>
      <c r="AO1335" s="230"/>
      <c r="AP1335" s="230"/>
      <c r="AQ1335" s="230"/>
    </row>
    <row r="1336" spans="4:43">
      <c r="D1336" s="230"/>
      <c r="G1336" s="230"/>
      <c r="H1336" s="230"/>
      <c r="I1336" s="230"/>
      <c r="J1336" s="230"/>
      <c r="O1336" s="230"/>
      <c r="R1336" s="230"/>
      <c r="S1336" s="230"/>
      <c r="T1336" s="230"/>
      <c r="U1336" s="230"/>
      <c r="Z1336" s="230"/>
      <c r="AC1336" s="230"/>
      <c r="AD1336" s="230"/>
      <c r="AE1336" s="230"/>
      <c r="AF1336" s="230"/>
      <c r="AK1336" s="230"/>
      <c r="AN1336" s="230"/>
      <c r="AO1336" s="230"/>
      <c r="AP1336" s="230"/>
      <c r="AQ1336" s="230"/>
    </row>
    <row r="1337" spans="4:43">
      <c r="D1337" s="230"/>
      <c r="G1337" s="230"/>
      <c r="H1337" s="230"/>
      <c r="I1337" s="230"/>
      <c r="J1337" s="230"/>
      <c r="O1337" s="230"/>
      <c r="R1337" s="230"/>
      <c r="S1337" s="230"/>
      <c r="T1337" s="230"/>
      <c r="U1337" s="230"/>
      <c r="Z1337" s="230"/>
      <c r="AC1337" s="230"/>
      <c r="AD1337" s="230"/>
      <c r="AE1337" s="230"/>
      <c r="AF1337" s="230"/>
      <c r="AK1337" s="230"/>
      <c r="AN1337" s="230"/>
      <c r="AO1337" s="230"/>
      <c r="AP1337" s="230"/>
      <c r="AQ1337" s="230"/>
    </row>
    <row r="1338" spans="4:43">
      <c r="D1338" s="230"/>
      <c r="G1338" s="230"/>
      <c r="H1338" s="230"/>
      <c r="I1338" s="230"/>
      <c r="J1338" s="230"/>
      <c r="O1338" s="230"/>
      <c r="R1338" s="230"/>
      <c r="S1338" s="230"/>
      <c r="T1338" s="230"/>
      <c r="U1338" s="230"/>
      <c r="Z1338" s="230"/>
      <c r="AC1338" s="230"/>
      <c r="AD1338" s="230"/>
      <c r="AE1338" s="230"/>
      <c r="AF1338" s="230"/>
      <c r="AK1338" s="230"/>
      <c r="AN1338" s="230"/>
      <c r="AO1338" s="230"/>
      <c r="AP1338" s="230"/>
      <c r="AQ1338" s="230"/>
    </row>
    <row r="1339" spans="4:43">
      <c r="D1339" s="230"/>
      <c r="G1339" s="230"/>
      <c r="H1339" s="230"/>
      <c r="I1339" s="230"/>
      <c r="J1339" s="230"/>
      <c r="O1339" s="230"/>
      <c r="R1339" s="230"/>
      <c r="S1339" s="230"/>
      <c r="T1339" s="230"/>
      <c r="U1339" s="230"/>
      <c r="Z1339" s="230"/>
      <c r="AC1339" s="230"/>
      <c r="AD1339" s="230"/>
      <c r="AE1339" s="230"/>
      <c r="AF1339" s="230"/>
      <c r="AK1339" s="230"/>
      <c r="AN1339" s="230"/>
      <c r="AO1339" s="230"/>
      <c r="AP1339" s="230"/>
      <c r="AQ1339" s="230"/>
    </row>
    <row r="1340" spans="4:43">
      <c r="D1340" s="230"/>
      <c r="G1340" s="230"/>
      <c r="H1340" s="230"/>
      <c r="I1340" s="230"/>
      <c r="J1340" s="230"/>
      <c r="O1340" s="230"/>
      <c r="R1340" s="230"/>
      <c r="S1340" s="230"/>
      <c r="T1340" s="230"/>
      <c r="U1340" s="230"/>
      <c r="Z1340" s="230"/>
      <c r="AC1340" s="230"/>
      <c r="AD1340" s="230"/>
      <c r="AE1340" s="230"/>
      <c r="AF1340" s="230"/>
      <c r="AK1340" s="230"/>
      <c r="AN1340" s="230"/>
      <c r="AO1340" s="230"/>
      <c r="AP1340" s="230"/>
      <c r="AQ1340" s="230"/>
    </row>
    <row r="1341" spans="4:43">
      <c r="D1341" s="230"/>
      <c r="G1341" s="230"/>
      <c r="H1341" s="230"/>
      <c r="I1341" s="230"/>
      <c r="J1341" s="230"/>
      <c r="O1341" s="230"/>
      <c r="R1341" s="230"/>
      <c r="S1341" s="230"/>
      <c r="T1341" s="230"/>
      <c r="U1341" s="230"/>
      <c r="Z1341" s="230"/>
      <c r="AC1341" s="230"/>
      <c r="AD1341" s="230"/>
      <c r="AE1341" s="230"/>
      <c r="AF1341" s="230"/>
      <c r="AK1341" s="230"/>
      <c r="AN1341" s="230"/>
      <c r="AO1341" s="230"/>
      <c r="AP1341" s="230"/>
      <c r="AQ1341" s="230"/>
    </row>
    <row r="1342" spans="4:43">
      <c r="D1342" s="230"/>
      <c r="G1342" s="230"/>
      <c r="H1342" s="230"/>
      <c r="I1342" s="230"/>
      <c r="J1342" s="230"/>
      <c r="O1342" s="230"/>
      <c r="R1342" s="230"/>
      <c r="S1342" s="230"/>
      <c r="T1342" s="230"/>
      <c r="U1342" s="230"/>
      <c r="Z1342" s="230"/>
      <c r="AC1342" s="230"/>
      <c r="AD1342" s="230"/>
      <c r="AE1342" s="230"/>
      <c r="AF1342" s="230"/>
      <c r="AK1342" s="230"/>
      <c r="AN1342" s="230"/>
      <c r="AO1342" s="230"/>
      <c r="AP1342" s="230"/>
      <c r="AQ1342" s="230"/>
    </row>
    <row r="1343" spans="4:43">
      <c r="D1343" s="230"/>
      <c r="G1343" s="230"/>
      <c r="H1343" s="230"/>
      <c r="I1343" s="230"/>
      <c r="J1343" s="230"/>
      <c r="O1343" s="230"/>
      <c r="R1343" s="230"/>
      <c r="S1343" s="230"/>
      <c r="T1343" s="230"/>
      <c r="U1343" s="230"/>
      <c r="Z1343" s="230"/>
      <c r="AC1343" s="230"/>
      <c r="AD1343" s="230"/>
      <c r="AE1343" s="230"/>
      <c r="AF1343" s="230"/>
      <c r="AK1343" s="230"/>
      <c r="AN1343" s="230"/>
      <c r="AO1343" s="230"/>
      <c r="AP1343" s="230"/>
      <c r="AQ1343" s="230"/>
    </row>
    <row r="1344" spans="4:43">
      <c r="D1344" s="230"/>
      <c r="G1344" s="230"/>
      <c r="H1344" s="230"/>
      <c r="I1344" s="230"/>
      <c r="J1344" s="230"/>
      <c r="O1344" s="230"/>
      <c r="R1344" s="230"/>
      <c r="S1344" s="230"/>
      <c r="T1344" s="230"/>
      <c r="U1344" s="230"/>
      <c r="Z1344" s="230"/>
      <c r="AC1344" s="230"/>
      <c r="AD1344" s="230"/>
      <c r="AE1344" s="230"/>
      <c r="AF1344" s="230"/>
      <c r="AK1344" s="230"/>
      <c r="AN1344" s="230"/>
      <c r="AO1344" s="230"/>
      <c r="AP1344" s="230"/>
      <c r="AQ1344" s="230"/>
    </row>
    <row r="1345" spans="4:43">
      <c r="D1345" s="230"/>
      <c r="G1345" s="230"/>
      <c r="H1345" s="230"/>
      <c r="I1345" s="230"/>
      <c r="J1345" s="230"/>
      <c r="O1345" s="230"/>
      <c r="R1345" s="230"/>
      <c r="S1345" s="230"/>
      <c r="T1345" s="230"/>
      <c r="U1345" s="230"/>
      <c r="Z1345" s="230"/>
      <c r="AC1345" s="230"/>
      <c r="AD1345" s="230"/>
      <c r="AE1345" s="230"/>
      <c r="AF1345" s="230"/>
      <c r="AK1345" s="230"/>
      <c r="AN1345" s="230"/>
      <c r="AO1345" s="230"/>
      <c r="AP1345" s="230"/>
      <c r="AQ1345" s="230"/>
    </row>
    <row r="1346" spans="4:43">
      <c r="D1346" s="230"/>
      <c r="G1346" s="230"/>
      <c r="H1346" s="230"/>
      <c r="I1346" s="230"/>
      <c r="J1346" s="230"/>
      <c r="O1346" s="230"/>
      <c r="R1346" s="230"/>
      <c r="S1346" s="230"/>
      <c r="T1346" s="230"/>
      <c r="U1346" s="230"/>
      <c r="Z1346" s="230"/>
      <c r="AC1346" s="230"/>
      <c r="AD1346" s="230"/>
      <c r="AE1346" s="230"/>
      <c r="AF1346" s="230"/>
      <c r="AK1346" s="230"/>
      <c r="AN1346" s="230"/>
      <c r="AO1346" s="230"/>
      <c r="AP1346" s="230"/>
      <c r="AQ1346" s="230"/>
    </row>
    <row r="1347" spans="4:43">
      <c r="D1347" s="230"/>
      <c r="G1347" s="230"/>
      <c r="H1347" s="230"/>
      <c r="I1347" s="230"/>
      <c r="J1347" s="230"/>
      <c r="O1347" s="230"/>
      <c r="R1347" s="230"/>
      <c r="S1347" s="230"/>
      <c r="T1347" s="230"/>
      <c r="U1347" s="230"/>
      <c r="Z1347" s="230"/>
      <c r="AC1347" s="230"/>
      <c r="AD1347" s="230"/>
      <c r="AE1347" s="230"/>
      <c r="AF1347" s="230"/>
      <c r="AK1347" s="230"/>
      <c r="AN1347" s="230"/>
      <c r="AO1347" s="230"/>
      <c r="AP1347" s="230"/>
      <c r="AQ1347" s="230"/>
    </row>
    <row r="1348" spans="4:43">
      <c r="D1348" s="230"/>
      <c r="G1348" s="230"/>
      <c r="H1348" s="230"/>
      <c r="I1348" s="230"/>
      <c r="J1348" s="230"/>
      <c r="O1348" s="230"/>
      <c r="R1348" s="230"/>
      <c r="S1348" s="230"/>
      <c r="T1348" s="230"/>
      <c r="U1348" s="230"/>
      <c r="Z1348" s="230"/>
      <c r="AC1348" s="230"/>
      <c r="AD1348" s="230"/>
      <c r="AE1348" s="230"/>
      <c r="AF1348" s="230"/>
      <c r="AK1348" s="230"/>
      <c r="AN1348" s="230"/>
      <c r="AO1348" s="230"/>
      <c r="AP1348" s="230"/>
      <c r="AQ1348" s="230"/>
    </row>
    <row r="1349" spans="4:43">
      <c r="D1349" s="230"/>
      <c r="G1349" s="230"/>
      <c r="H1349" s="230"/>
      <c r="I1349" s="230"/>
      <c r="J1349" s="230"/>
      <c r="O1349" s="230"/>
      <c r="R1349" s="230"/>
      <c r="S1349" s="230"/>
      <c r="T1349" s="230"/>
      <c r="U1349" s="230"/>
      <c r="Z1349" s="230"/>
      <c r="AC1349" s="230"/>
      <c r="AD1349" s="230"/>
      <c r="AE1349" s="230"/>
      <c r="AF1349" s="230"/>
      <c r="AK1349" s="230"/>
      <c r="AN1349" s="230"/>
      <c r="AO1349" s="230"/>
      <c r="AP1349" s="230"/>
      <c r="AQ1349" s="230"/>
    </row>
    <row r="1350" spans="4:43">
      <c r="D1350" s="230"/>
      <c r="G1350" s="230"/>
      <c r="H1350" s="230"/>
      <c r="I1350" s="230"/>
      <c r="J1350" s="230"/>
      <c r="O1350" s="230"/>
      <c r="R1350" s="230"/>
      <c r="S1350" s="230"/>
      <c r="T1350" s="230"/>
      <c r="U1350" s="230"/>
      <c r="Z1350" s="230"/>
      <c r="AC1350" s="230"/>
      <c r="AD1350" s="230"/>
      <c r="AE1350" s="230"/>
      <c r="AF1350" s="230"/>
      <c r="AK1350" s="230"/>
      <c r="AN1350" s="230"/>
      <c r="AO1350" s="230"/>
      <c r="AP1350" s="230"/>
      <c r="AQ1350" s="230"/>
    </row>
    <row r="1351" spans="4:43">
      <c r="D1351" s="230"/>
      <c r="G1351" s="230"/>
      <c r="H1351" s="230"/>
      <c r="I1351" s="230"/>
      <c r="J1351" s="230"/>
      <c r="O1351" s="230"/>
      <c r="R1351" s="230"/>
      <c r="S1351" s="230"/>
      <c r="T1351" s="230"/>
      <c r="U1351" s="230"/>
      <c r="Z1351" s="230"/>
      <c r="AC1351" s="230"/>
      <c r="AD1351" s="230"/>
      <c r="AE1351" s="230"/>
      <c r="AF1351" s="230"/>
      <c r="AK1351" s="230"/>
      <c r="AN1351" s="230"/>
      <c r="AO1351" s="230"/>
      <c r="AP1351" s="230"/>
      <c r="AQ1351" s="230"/>
    </row>
    <row r="1352" spans="4:43">
      <c r="D1352" s="230"/>
      <c r="G1352" s="230"/>
      <c r="H1352" s="230"/>
      <c r="I1352" s="230"/>
      <c r="J1352" s="230"/>
      <c r="O1352" s="230"/>
      <c r="R1352" s="230"/>
      <c r="S1352" s="230"/>
      <c r="T1352" s="230"/>
      <c r="U1352" s="230"/>
      <c r="Z1352" s="230"/>
      <c r="AC1352" s="230"/>
      <c r="AD1352" s="230"/>
      <c r="AE1352" s="230"/>
      <c r="AF1352" s="230"/>
      <c r="AK1352" s="230"/>
      <c r="AN1352" s="230"/>
      <c r="AO1352" s="230"/>
      <c r="AP1352" s="230"/>
      <c r="AQ1352" s="230"/>
    </row>
    <row r="1353" spans="4:43">
      <c r="D1353" s="230"/>
      <c r="G1353" s="230"/>
      <c r="H1353" s="230"/>
      <c r="I1353" s="230"/>
      <c r="J1353" s="230"/>
      <c r="O1353" s="230"/>
      <c r="R1353" s="230"/>
      <c r="S1353" s="230"/>
      <c r="T1353" s="230"/>
      <c r="U1353" s="230"/>
      <c r="Z1353" s="230"/>
      <c r="AC1353" s="230"/>
      <c r="AD1353" s="230"/>
      <c r="AE1353" s="230"/>
      <c r="AF1353" s="230"/>
      <c r="AK1353" s="230"/>
      <c r="AN1353" s="230"/>
      <c r="AO1353" s="230"/>
      <c r="AP1353" s="230"/>
      <c r="AQ1353" s="230"/>
    </row>
    <row r="1354" spans="4:43">
      <c r="D1354" s="230"/>
      <c r="G1354" s="230"/>
      <c r="H1354" s="230"/>
      <c r="I1354" s="230"/>
      <c r="J1354" s="230"/>
      <c r="O1354" s="230"/>
      <c r="R1354" s="230"/>
      <c r="S1354" s="230"/>
      <c r="T1354" s="230"/>
      <c r="U1354" s="230"/>
      <c r="Z1354" s="230"/>
      <c r="AC1354" s="230"/>
      <c r="AD1354" s="230"/>
      <c r="AE1354" s="230"/>
      <c r="AF1354" s="230"/>
      <c r="AK1354" s="230"/>
      <c r="AN1354" s="230"/>
      <c r="AO1354" s="230"/>
      <c r="AP1354" s="230"/>
      <c r="AQ1354" s="230"/>
    </row>
    <row r="1355" spans="4:43">
      <c r="D1355" s="230"/>
      <c r="G1355" s="230"/>
      <c r="H1355" s="230"/>
      <c r="I1355" s="230"/>
      <c r="J1355" s="230"/>
      <c r="O1355" s="230"/>
      <c r="R1355" s="230"/>
      <c r="S1355" s="230"/>
      <c r="T1355" s="230"/>
      <c r="U1355" s="230"/>
      <c r="Z1355" s="230"/>
      <c r="AC1355" s="230"/>
      <c r="AD1355" s="230"/>
      <c r="AE1355" s="230"/>
      <c r="AF1355" s="230"/>
      <c r="AK1355" s="230"/>
      <c r="AN1355" s="230"/>
      <c r="AO1355" s="230"/>
      <c r="AP1355" s="230"/>
      <c r="AQ1355" s="230"/>
    </row>
    <row r="1356" spans="4:43">
      <c r="D1356" s="230"/>
      <c r="G1356" s="230"/>
      <c r="H1356" s="230"/>
      <c r="I1356" s="230"/>
      <c r="J1356" s="230"/>
      <c r="O1356" s="230"/>
      <c r="R1356" s="230"/>
      <c r="S1356" s="230"/>
      <c r="T1356" s="230"/>
      <c r="U1356" s="230"/>
      <c r="Z1356" s="230"/>
      <c r="AC1356" s="230"/>
      <c r="AD1356" s="230"/>
      <c r="AE1356" s="230"/>
      <c r="AF1356" s="230"/>
      <c r="AK1356" s="230"/>
      <c r="AN1356" s="230"/>
      <c r="AO1356" s="230"/>
      <c r="AP1356" s="230"/>
      <c r="AQ1356" s="230"/>
    </row>
    <row r="1357" spans="4:43">
      <c r="D1357" s="230"/>
      <c r="G1357" s="230"/>
      <c r="H1357" s="230"/>
      <c r="I1357" s="230"/>
      <c r="J1357" s="230"/>
      <c r="O1357" s="230"/>
      <c r="R1357" s="230"/>
      <c r="S1357" s="230"/>
      <c r="T1357" s="230"/>
      <c r="U1357" s="230"/>
      <c r="Z1357" s="230"/>
      <c r="AC1357" s="230"/>
      <c r="AD1357" s="230"/>
      <c r="AE1357" s="230"/>
      <c r="AF1357" s="230"/>
      <c r="AK1357" s="230"/>
      <c r="AN1357" s="230"/>
      <c r="AO1357" s="230"/>
      <c r="AP1357" s="230"/>
      <c r="AQ1357" s="230"/>
    </row>
    <row r="1358" spans="4:43">
      <c r="D1358" s="230"/>
      <c r="G1358" s="230"/>
      <c r="H1358" s="230"/>
      <c r="I1358" s="230"/>
      <c r="J1358" s="230"/>
      <c r="O1358" s="230"/>
      <c r="R1358" s="230"/>
      <c r="S1358" s="230"/>
      <c r="T1358" s="230"/>
      <c r="U1358" s="230"/>
      <c r="Z1358" s="230"/>
      <c r="AC1358" s="230"/>
      <c r="AD1358" s="230"/>
      <c r="AE1358" s="230"/>
      <c r="AF1358" s="230"/>
      <c r="AK1358" s="230"/>
      <c r="AN1358" s="230"/>
      <c r="AO1358" s="230"/>
      <c r="AP1358" s="230"/>
      <c r="AQ1358" s="230"/>
    </row>
    <row r="1359" spans="4:43">
      <c r="D1359" s="230"/>
      <c r="G1359" s="230"/>
      <c r="H1359" s="230"/>
      <c r="I1359" s="230"/>
      <c r="J1359" s="230"/>
      <c r="O1359" s="230"/>
      <c r="R1359" s="230"/>
      <c r="S1359" s="230"/>
      <c r="T1359" s="230"/>
      <c r="U1359" s="230"/>
      <c r="Z1359" s="230"/>
      <c r="AC1359" s="230"/>
      <c r="AD1359" s="230"/>
      <c r="AE1359" s="230"/>
      <c r="AF1359" s="230"/>
      <c r="AK1359" s="230"/>
      <c r="AN1359" s="230"/>
      <c r="AO1359" s="230"/>
      <c r="AP1359" s="230"/>
      <c r="AQ1359" s="230"/>
    </row>
    <row r="1360" spans="4:43">
      <c r="D1360" s="230"/>
      <c r="G1360" s="230"/>
      <c r="H1360" s="230"/>
      <c r="I1360" s="230"/>
      <c r="J1360" s="230"/>
      <c r="O1360" s="230"/>
      <c r="R1360" s="230"/>
      <c r="S1360" s="230"/>
      <c r="T1360" s="230"/>
      <c r="U1360" s="230"/>
      <c r="Z1360" s="230"/>
      <c r="AC1360" s="230"/>
      <c r="AD1360" s="230"/>
      <c r="AE1360" s="230"/>
      <c r="AF1360" s="230"/>
      <c r="AK1360" s="230"/>
      <c r="AN1360" s="230"/>
      <c r="AO1360" s="230"/>
      <c r="AP1360" s="230"/>
      <c r="AQ1360" s="230"/>
    </row>
    <row r="1361" spans="4:43">
      <c r="D1361" s="230"/>
      <c r="G1361" s="230"/>
      <c r="H1361" s="230"/>
      <c r="I1361" s="230"/>
      <c r="J1361" s="230"/>
      <c r="O1361" s="230"/>
      <c r="R1361" s="230"/>
      <c r="S1361" s="230"/>
      <c r="T1361" s="230"/>
      <c r="U1361" s="230"/>
      <c r="Z1361" s="230"/>
      <c r="AC1361" s="230"/>
      <c r="AD1361" s="230"/>
      <c r="AE1361" s="230"/>
      <c r="AF1361" s="230"/>
      <c r="AK1361" s="230"/>
      <c r="AN1361" s="230"/>
      <c r="AO1361" s="230"/>
      <c r="AP1361" s="230"/>
      <c r="AQ1361" s="230"/>
    </row>
    <row r="1362" spans="4:43">
      <c r="D1362" s="230"/>
      <c r="G1362" s="230"/>
      <c r="H1362" s="230"/>
      <c r="I1362" s="230"/>
      <c r="J1362" s="230"/>
      <c r="O1362" s="230"/>
      <c r="R1362" s="230"/>
      <c r="S1362" s="230"/>
      <c r="T1362" s="230"/>
      <c r="U1362" s="230"/>
      <c r="Z1362" s="230"/>
      <c r="AC1362" s="230"/>
      <c r="AD1362" s="230"/>
      <c r="AE1362" s="230"/>
      <c r="AF1362" s="230"/>
      <c r="AK1362" s="230"/>
      <c r="AN1362" s="230"/>
      <c r="AO1362" s="230"/>
      <c r="AP1362" s="230"/>
      <c r="AQ1362" s="230"/>
    </row>
    <row r="1363" spans="4:43">
      <c r="D1363" s="230"/>
      <c r="G1363" s="230"/>
      <c r="H1363" s="230"/>
      <c r="I1363" s="230"/>
      <c r="J1363" s="230"/>
      <c r="O1363" s="230"/>
      <c r="R1363" s="230"/>
      <c r="S1363" s="230"/>
      <c r="T1363" s="230"/>
      <c r="U1363" s="230"/>
      <c r="Z1363" s="230"/>
      <c r="AC1363" s="230"/>
      <c r="AD1363" s="230"/>
      <c r="AE1363" s="230"/>
      <c r="AF1363" s="230"/>
      <c r="AK1363" s="230"/>
      <c r="AN1363" s="230"/>
      <c r="AO1363" s="230"/>
      <c r="AP1363" s="230"/>
      <c r="AQ1363" s="230"/>
    </row>
    <row r="1364" spans="4:43">
      <c r="D1364" s="230"/>
      <c r="G1364" s="230"/>
      <c r="H1364" s="230"/>
      <c r="I1364" s="230"/>
      <c r="J1364" s="230"/>
      <c r="O1364" s="230"/>
      <c r="R1364" s="230"/>
      <c r="S1364" s="230"/>
      <c r="T1364" s="230"/>
      <c r="U1364" s="230"/>
      <c r="Z1364" s="230"/>
      <c r="AC1364" s="230"/>
      <c r="AD1364" s="230"/>
      <c r="AE1364" s="230"/>
      <c r="AF1364" s="230"/>
      <c r="AK1364" s="230"/>
      <c r="AN1364" s="230"/>
      <c r="AO1364" s="230"/>
      <c r="AP1364" s="230"/>
      <c r="AQ1364" s="230"/>
    </row>
    <row r="1365" spans="4:43">
      <c r="D1365" s="230"/>
      <c r="G1365" s="230"/>
      <c r="H1365" s="230"/>
      <c r="I1365" s="230"/>
      <c r="J1365" s="230"/>
      <c r="O1365" s="230"/>
      <c r="R1365" s="230"/>
      <c r="S1365" s="230"/>
      <c r="T1365" s="230"/>
      <c r="U1365" s="230"/>
      <c r="Z1365" s="230"/>
      <c r="AC1365" s="230"/>
      <c r="AD1365" s="230"/>
      <c r="AE1365" s="230"/>
      <c r="AF1365" s="230"/>
      <c r="AK1365" s="230"/>
      <c r="AN1365" s="230"/>
      <c r="AO1365" s="230"/>
      <c r="AP1365" s="230"/>
      <c r="AQ1365" s="230"/>
    </row>
    <row r="1366" spans="4:43">
      <c r="D1366" s="230"/>
      <c r="G1366" s="230"/>
      <c r="H1366" s="230"/>
      <c r="I1366" s="230"/>
      <c r="J1366" s="230"/>
      <c r="O1366" s="230"/>
      <c r="R1366" s="230"/>
      <c r="S1366" s="230"/>
      <c r="T1366" s="230"/>
      <c r="U1366" s="230"/>
      <c r="Z1366" s="230"/>
      <c r="AC1366" s="230"/>
      <c r="AD1366" s="230"/>
      <c r="AE1366" s="230"/>
      <c r="AF1366" s="230"/>
      <c r="AK1366" s="230"/>
      <c r="AN1366" s="230"/>
      <c r="AO1366" s="230"/>
      <c r="AP1366" s="230"/>
      <c r="AQ1366" s="230"/>
    </row>
    <row r="1367" spans="4:43">
      <c r="D1367" s="230"/>
      <c r="G1367" s="230"/>
      <c r="H1367" s="230"/>
      <c r="I1367" s="230"/>
      <c r="J1367" s="230"/>
      <c r="O1367" s="230"/>
      <c r="R1367" s="230"/>
      <c r="S1367" s="230"/>
      <c r="T1367" s="230"/>
      <c r="U1367" s="230"/>
      <c r="Z1367" s="230"/>
      <c r="AC1367" s="230"/>
      <c r="AD1367" s="230"/>
      <c r="AE1367" s="230"/>
      <c r="AF1367" s="230"/>
      <c r="AK1367" s="230"/>
      <c r="AN1367" s="230"/>
      <c r="AO1367" s="230"/>
      <c r="AP1367" s="230"/>
      <c r="AQ1367" s="230"/>
    </row>
    <row r="1368" spans="4:43">
      <c r="D1368" s="230"/>
      <c r="G1368" s="230"/>
      <c r="H1368" s="230"/>
      <c r="I1368" s="230"/>
      <c r="J1368" s="230"/>
      <c r="O1368" s="230"/>
      <c r="R1368" s="230"/>
      <c r="S1368" s="230"/>
      <c r="T1368" s="230"/>
      <c r="U1368" s="230"/>
      <c r="Z1368" s="230"/>
      <c r="AC1368" s="230"/>
      <c r="AD1368" s="230"/>
      <c r="AE1368" s="230"/>
      <c r="AF1368" s="230"/>
      <c r="AK1368" s="230"/>
      <c r="AN1368" s="230"/>
      <c r="AO1368" s="230"/>
      <c r="AP1368" s="230"/>
      <c r="AQ1368" s="230"/>
    </row>
    <row r="1369" spans="4:43">
      <c r="D1369" s="230"/>
      <c r="G1369" s="230"/>
      <c r="H1369" s="230"/>
      <c r="I1369" s="230"/>
      <c r="J1369" s="230"/>
      <c r="O1369" s="230"/>
      <c r="R1369" s="230"/>
      <c r="S1369" s="230"/>
      <c r="T1369" s="230"/>
      <c r="U1369" s="230"/>
      <c r="Z1369" s="230"/>
      <c r="AC1369" s="230"/>
      <c r="AD1369" s="230"/>
      <c r="AE1369" s="230"/>
      <c r="AF1369" s="230"/>
      <c r="AK1369" s="230"/>
      <c r="AN1369" s="230"/>
      <c r="AO1369" s="230"/>
      <c r="AP1369" s="230"/>
      <c r="AQ1369" s="230"/>
    </row>
    <row r="1370" spans="4:43">
      <c r="D1370" s="230"/>
      <c r="G1370" s="230"/>
      <c r="H1370" s="230"/>
      <c r="I1370" s="230"/>
      <c r="J1370" s="230"/>
      <c r="O1370" s="230"/>
      <c r="R1370" s="230"/>
      <c r="S1370" s="230"/>
      <c r="T1370" s="230"/>
      <c r="U1370" s="230"/>
      <c r="Z1370" s="230"/>
      <c r="AC1370" s="230"/>
      <c r="AD1370" s="230"/>
      <c r="AE1370" s="230"/>
      <c r="AF1370" s="230"/>
      <c r="AK1370" s="230"/>
      <c r="AN1370" s="230"/>
      <c r="AO1370" s="230"/>
      <c r="AP1370" s="230"/>
      <c r="AQ1370" s="230"/>
    </row>
    <row r="1371" spans="4:43">
      <c r="D1371" s="230"/>
      <c r="G1371" s="230"/>
      <c r="H1371" s="230"/>
      <c r="I1371" s="230"/>
      <c r="J1371" s="230"/>
      <c r="O1371" s="230"/>
      <c r="R1371" s="230"/>
      <c r="S1371" s="230"/>
      <c r="T1371" s="230"/>
      <c r="U1371" s="230"/>
      <c r="Z1371" s="230"/>
      <c r="AC1371" s="230"/>
      <c r="AD1371" s="230"/>
      <c r="AE1371" s="230"/>
      <c r="AF1371" s="230"/>
      <c r="AK1371" s="230"/>
      <c r="AN1371" s="230"/>
      <c r="AO1371" s="230"/>
      <c r="AP1371" s="230"/>
      <c r="AQ1371" s="230"/>
    </row>
    <row r="1372" spans="4:43">
      <c r="D1372" s="230"/>
      <c r="G1372" s="230"/>
      <c r="H1372" s="230"/>
      <c r="I1372" s="230"/>
      <c r="J1372" s="230"/>
      <c r="O1372" s="230"/>
      <c r="R1372" s="230"/>
      <c r="S1372" s="230"/>
      <c r="T1372" s="230"/>
      <c r="U1372" s="230"/>
      <c r="Z1372" s="230"/>
      <c r="AC1372" s="230"/>
      <c r="AD1372" s="230"/>
      <c r="AE1372" s="230"/>
      <c r="AF1372" s="230"/>
      <c r="AK1372" s="230"/>
      <c r="AN1372" s="230"/>
      <c r="AO1372" s="230"/>
      <c r="AP1372" s="230"/>
      <c r="AQ1372" s="230"/>
    </row>
    <row r="1373" spans="4:43">
      <c r="D1373" s="230"/>
      <c r="G1373" s="230"/>
      <c r="H1373" s="230"/>
      <c r="I1373" s="230"/>
      <c r="J1373" s="230"/>
      <c r="O1373" s="230"/>
      <c r="R1373" s="230"/>
      <c r="S1373" s="230"/>
      <c r="T1373" s="230"/>
      <c r="U1373" s="230"/>
      <c r="Z1373" s="230"/>
      <c r="AC1373" s="230"/>
      <c r="AD1373" s="230"/>
      <c r="AE1373" s="230"/>
      <c r="AF1373" s="230"/>
      <c r="AK1373" s="230"/>
      <c r="AN1373" s="230"/>
      <c r="AO1373" s="230"/>
      <c r="AP1373" s="230"/>
      <c r="AQ1373" s="230"/>
    </row>
    <row r="1374" spans="4:43">
      <c r="D1374" s="230"/>
      <c r="G1374" s="230"/>
      <c r="H1374" s="230"/>
      <c r="I1374" s="230"/>
      <c r="J1374" s="230"/>
      <c r="O1374" s="230"/>
      <c r="R1374" s="230"/>
      <c r="S1374" s="230"/>
      <c r="T1374" s="230"/>
      <c r="U1374" s="230"/>
      <c r="Z1374" s="230"/>
      <c r="AC1374" s="230"/>
      <c r="AD1374" s="230"/>
      <c r="AE1374" s="230"/>
      <c r="AF1374" s="230"/>
      <c r="AK1374" s="230"/>
      <c r="AN1374" s="230"/>
      <c r="AO1374" s="230"/>
      <c r="AP1374" s="230"/>
      <c r="AQ1374" s="230"/>
    </row>
    <row r="1375" spans="4:43">
      <c r="D1375" s="230"/>
      <c r="G1375" s="230"/>
      <c r="H1375" s="230"/>
      <c r="I1375" s="230"/>
      <c r="J1375" s="230"/>
      <c r="O1375" s="230"/>
      <c r="R1375" s="230"/>
      <c r="S1375" s="230"/>
      <c r="T1375" s="230"/>
      <c r="U1375" s="230"/>
      <c r="Z1375" s="230"/>
      <c r="AC1375" s="230"/>
      <c r="AD1375" s="230"/>
      <c r="AE1375" s="230"/>
      <c r="AF1375" s="230"/>
      <c r="AK1375" s="230"/>
      <c r="AN1375" s="230"/>
      <c r="AO1375" s="230"/>
      <c r="AP1375" s="230"/>
      <c r="AQ1375" s="230"/>
    </row>
    <row r="1376" spans="4:43">
      <c r="D1376" s="230"/>
      <c r="G1376" s="230"/>
      <c r="H1376" s="230"/>
      <c r="I1376" s="230"/>
      <c r="J1376" s="230"/>
      <c r="O1376" s="230"/>
      <c r="R1376" s="230"/>
      <c r="S1376" s="230"/>
      <c r="T1376" s="230"/>
      <c r="U1376" s="230"/>
      <c r="Z1376" s="230"/>
      <c r="AC1376" s="230"/>
      <c r="AD1376" s="230"/>
      <c r="AE1376" s="230"/>
      <c r="AF1376" s="230"/>
      <c r="AK1376" s="230"/>
      <c r="AN1376" s="230"/>
      <c r="AO1376" s="230"/>
      <c r="AP1376" s="230"/>
      <c r="AQ1376" s="230"/>
    </row>
    <row r="1377" spans="4:43">
      <c r="D1377" s="230"/>
      <c r="G1377" s="230"/>
      <c r="H1377" s="230"/>
      <c r="I1377" s="230"/>
      <c r="J1377" s="230"/>
      <c r="O1377" s="230"/>
      <c r="R1377" s="230"/>
      <c r="S1377" s="230"/>
      <c r="T1377" s="230"/>
      <c r="U1377" s="230"/>
      <c r="Z1377" s="230"/>
      <c r="AC1377" s="230"/>
      <c r="AD1377" s="230"/>
      <c r="AE1377" s="230"/>
      <c r="AF1377" s="230"/>
      <c r="AK1377" s="230"/>
      <c r="AN1377" s="230"/>
      <c r="AO1377" s="230"/>
      <c r="AP1377" s="230"/>
      <c r="AQ1377" s="230"/>
    </row>
    <row r="1378" spans="4:43">
      <c r="D1378" s="230"/>
      <c r="G1378" s="230"/>
      <c r="H1378" s="230"/>
      <c r="I1378" s="230"/>
      <c r="J1378" s="230"/>
      <c r="O1378" s="230"/>
      <c r="R1378" s="230"/>
      <c r="S1378" s="230"/>
      <c r="T1378" s="230"/>
      <c r="U1378" s="230"/>
      <c r="Z1378" s="230"/>
      <c r="AC1378" s="230"/>
      <c r="AD1378" s="230"/>
      <c r="AE1378" s="230"/>
      <c r="AF1378" s="230"/>
      <c r="AK1378" s="230"/>
      <c r="AN1378" s="230"/>
      <c r="AO1378" s="230"/>
      <c r="AP1378" s="230"/>
      <c r="AQ1378" s="230"/>
    </row>
    <row r="1379" spans="4:43">
      <c r="D1379" s="230"/>
      <c r="G1379" s="230"/>
      <c r="H1379" s="230"/>
      <c r="I1379" s="230"/>
      <c r="J1379" s="230"/>
      <c r="O1379" s="230"/>
      <c r="R1379" s="230"/>
      <c r="S1379" s="230"/>
      <c r="T1379" s="230"/>
      <c r="U1379" s="230"/>
      <c r="Z1379" s="230"/>
      <c r="AC1379" s="230"/>
      <c r="AD1379" s="230"/>
      <c r="AE1379" s="230"/>
      <c r="AF1379" s="230"/>
      <c r="AK1379" s="230"/>
      <c r="AN1379" s="230"/>
      <c r="AO1379" s="230"/>
      <c r="AP1379" s="230"/>
      <c r="AQ1379" s="230"/>
    </row>
    <row r="1380" spans="4:43">
      <c r="D1380" s="230"/>
      <c r="G1380" s="230"/>
      <c r="H1380" s="230"/>
      <c r="I1380" s="230"/>
      <c r="J1380" s="230"/>
      <c r="O1380" s="230"/>
      <c r="R1380" s="230"/>
      <c r="S1380" s="230"/>
      <c r="T1380" s="230"/>
      <c r="U1380" s="230"/>
      <c r="Z1380" s="230"/>
      <c r="AC1380" s="230"/>
      <c r="AD1380" s="230"/>
      <c r="AE1380" s="230"/>
      <c r="AF1380" s="230"/>
      <c r="AK1380" s="230"/>
      <c r="AN1380" s="230"/>
      <c r="AO1380" s="230"/>
      <c r="AP1380" s="230"/>
      <c r="AQ1380" s="230"/>
    </row>
    <row r="1381" spans="4:43">
      <c r="D1381" s="230"/>
      <c r="G1381" s="230"/>
      <c r="H1381" s="230"/>
      <c r="I1381" s="230"/>
      <c r="J1381" s="230"/>
      <c r="O1381" s="230"/>
      <c r="R1381" s="230"/>
      <c r="S1381" s="230"/>
      <c r="T1381" s="230"/>
      <c r="U1381" s="230"/>
      <c r="Z1381" s="230"/>
      <c r="AC1381" s="230"/>
      <c r="AD1381" s="230"/>
      <c r="AE1381" s="230"/>
      <c r="AF1381" s="230"/>
      <c r="AK1381" s="230"/>
      <c r="AN1381" s="230"/>
      <c r="AO1381" s="230"/>
      <c r="AP1381" s="230"/>
      <c r="AQ1381" s="230"/>
    </row>
    <row r="1382" spans="4:43">
      <c r="D1382" s="230"/>
      <c r="G1382" s="230"/>
      <c r="H1382" s="230"/>
      <c r="I1382" s="230"/>
      <c r="J1382" s="230"/>
      <c r="O1382" s="230"/>
      <c r="R1382" s="230"/>
      <c r="S1382" s="230"/>
      <c r="T1382" s="230"/>
      <c r="U1382" s="230"/>
      <c r="Z1382" s="230"/>
      <c r="AC1382" s="230"/>
      <c r="AD1382" s="230"/>
      <c r="AE1382" s="230"/>
      <c r="AF1382" s="230"/>
      <c r="AK1382" s="230"/>
      <c r="AN1382" s="230"/>
      <c r="AO1382" s="230"/>
      <c r="AP1382" s="230"/>
      <c r="AQ1382" s="230"/>
    </row>
    <row r="1383" spans="4:43">
      <c r="D1383" s="230"/>
      <c r="G1383" s="230"/>
      <c r="H1383" s="230"/>
      <c r="I1383" s="230"/>
      <c r="J1383" s="230"/>
      <c r="O1383" s="230"/>
      <c r="R1383" s="230"/>
      <c r="S1383" s="230"/>
      <c r="T1383" s="230"/>
      <c r="U1383" s="230"/>
      <c r="Z1383" s="230"/>
      <c r="AC1383" s="230"/>
      <c r="AD1383" s="230"/>
      <c r="AE1383" s="230"/>
      <c r="AF1383" s="230"/>
      <c r="AK1383" s="230"/>
      <c r="AN1383" s="230"/>
      <c r="AO1383" s="230"/>
      <c r="AP1383" s="230"/>
      <c r="AQ1383" s="230"/>
    </row>
    <row r="1384" spans="4:43">
      <c r="D1384" s="230"/>
      <c r="G1384" s="230"/>
      <c r="H1384" s="230"/>
      <c r="I1384" s="230"/>
      <c r="J1384" s="230"/>
      <c r="O1384" s="230"/>
      <c r="R1384" s="230"/>
      <c r="S1384" s="230"/>
      <c r="T1384" s="230"/>
      <c r="U1384" s="230"/>
      <c r="Z1384" s="230"/>
      <c r="AC1384" s="230"/>
      <c r="AD1384" s="230"/>
      <c r="AE1384" s="230"/>
      <c r="AF1384" s="230"/>
      <c r="AK1384" s="230"/>
      <c r="AN1384" s="230"/>
      <c r="AO1384" s="230"/>
      <c r="AP1384" s="230"/>
      <c r="AQ1384" s="230"/>
    </row>
    <row r="1385" spans="4:43">
      <c r="D1385" s="230"/>
      <c r="G1385" s="230"/>
      <c r="H1385" s="230"/>
      <c r="I1385" s="230"/>
      <c r="J1385" s="230"/>
      <c r="O1385" s="230"/>
      <c r="R1385" s="230"/>
      <c r="S1385" s="230"/>
      <c r="T1385" s="230"/>
      <c r="U1385" s="230"/>
      <c r="Z1385" s="230"/>
      <c r="AC1385" s="230"/>
      <c r="AD1385" s="230"/>
      <c r="AE1385" s="230"/>
      <c r="AF1385" s="230"/>
      <c r="AK1385" s="230"/>
      <c r="AN1385" s="230"/>
      <c r="AO1385" s="230"/>
      <c r="AP1385" s="230"/>
      <c r="AQ1385" s="230"/>
    </row>
    <row r="1386" spans="4:43">
      <c r="D1386" s="230"/>
      <c r="G1386" s="230"/>
      <c r="H1386" s="230"/>
      <c r="I1386" s="230"/>
      <c r="J1386" s="230"/>
      <c r="O1386" s="230"/>
      <c r="R1386" s="230"/>
      <c r="S1386" s="230"/>
      <c r="T1386" s="230"/>
      <c r="U1386" s="230"/>
      <c r="Z1386" s="230"/>
      <c r="AC1386" s="230"/>
      <c r="AD1386" s="230"/>
      <c r="AE1386" s="230"/>
      <c r="AF1386" s="230"/>
      <c r="AK1386" s="230"/>
      <c r="AN1386" s="230"/>
      <c r="AO1386" s="230"/>
      <c r="AP1386" s="230"/>
      <c r="AQ1386" s="230"/>
    </row>
    <row r="1387" spans="4:43">
      <c r="D1387" s="230"/>
      <c r="G1387" s="230"/>
      <c r="H1387" s="230"/>
      <c r="I1387" s="230"/>
      <c r="J1387" s="230"/>
      <c r="O1387" s="230"/>
      <c r="R1387" s="230"/>
      <c r="S1387" s="230"/>
      <c r="T1387" s="230"/>
      <c r="U1387" s="230"/>
      <c r="Z1387" s="230"/>
      <c r="AC1387" s="230"/>
      <c r="AD1387" s="230"/>
      <c r="AE1387" s="230"/>
      <c r="AF1387" s="230"/>
      <c r="AK1387" s="230"/>
      <c r="AN1387" s="230"/>
      <c r="AO1387" s="230"/>
      <c r="AP1387" s="230"/>
      <c r="AQ1387" s="230"/>
    </row>
    <row r="1388" spans="4:43">
      <c r="D1388" s="230"/>
      <c r="G1388" s="230"/>
      <c r="H1388" s="230"/>
      <c r="I1388" s="230"/>
      <c r="J1388" s="230"/>
      <c r="O1388" s="230"/>
      <c r="R1388" s="230"/>
      <c r="S1388" s="230"/>
      <c r="T1388" s="230"/>
      <c r="U1388" s="230"/>
      <c r="Z1388" s="230"/>
      <c r="AC1388" s="230"/>
      <c r="AD1388" s="230"/>
      <c r="AE1388" s="230"/>
      <c r="AF1388" s="230"/>
      <c r="AK1388" s="230"/>
      <c r="AN1388" s="230"/>
      <c r="AO1388" s="230"/>
      <c r="AP1388" s="230"/>
      <c r="AQ1388" s="230"/>
    </row>
    <row r="1389" spans="4:43">
      <c r="D1389" s="230"/>
      <c r="G1389" s="230"/>
      <c r="H1389" s="230"/>
      <c r="I1389" s="230"/>
      <c r="J1389" s="230"/>
      <c r="O1389" s="230"/>
      <c r="R1389" s="230"/>
      <c r="S1389" s="230"/>
      <c r="T1389" s="230"/>
      <c r="U1389" s="230"/>
      <c r="Z1389" s="230"/>
      <c r="AC1389" s="230"/>
      <c r="AD1389" s="230"/>
      <c r="AE1389" s="230"/>
      <c r="AF1389" s="230"/>
      <c r="AK1389" s="230"/>
      <c r="AN1389" s="230"/>
      <c r="AO1389" s="230"/>
      <c r="AP1389" s="230"/>
      <c r="AQ1389" s="230"/>
    </row>
    <row r="1390" spans="4:43">
      <c r="D1390" s="230"/>
      <c r="G1390" s="230"/>
      <c r="H1390" s="230"/>
      <c r="I1390" s="230"/>
      <c r="J1390" s="230"/>
      <c r="O1390" s="230"/>
      <c r="R1390" s="230"/>
      <c r="S1390" s="230"/>
      <c r="T1390" s="230"/>
      <c r="U1390" s="230"/>
      <c r="Z1390" s="230"/>
      <c r="AC1390" s="230"/>
      <c r="AD1390" s="230"/>
      <c r="AE1390" s="230"/>
      <c r="AF1390" s="230"/>
      <c r="AK1390" s="230"/>
      <c r="AN1390" s="230"/>
      <c r="AO1390" s="230"/>
      <c r="AP1390" s="230"/>
      <c r="AQ1390" s="230"/>
    </row>
    <row r="1391" spans="4:43">
      <c r="D1391" s="230"/>
      <c r="G1391" s="230"/>
      <c r="H1391" s="230"/>
      <c r="I1391" s="230"/>
      <c r="J1391" s="230"/>
      <c r="O1391" s="230"/>
      <c r="R1391" s="230"/>
      <c r="S1391" s="230"/>
      <c r="T1391" s="230"/>
      <c r="U1391" s="230"/>
      <c r="Z1391" s="230"/>
      <c r="AC1391" s="230"/>
      <c r="AD1391" s="230"/>
      <c r="AE1391" s="230"/>
      <c r="AF1391" s="230"/>
      <c r="AK1391" s="230"/>
      <c r="AN1391" s="230"/>
      <c r="AO1391" s="230"/>
      <c r="AP1391" s="230"/>
      <c r="AQ1391" s="230"/>
    </row>
    <row r="1392" spans="4:43">
      <c r="D1392" s="230"/>
      <c r="G1392" s="230"/>
      <c r="H1392" s="230"/>
      <c r="I1392" s="230"/>
      <c r="J1392" s="230"/>
      <c r="O1392" s="230"/>
      <c r="R1392" s="230"/>
      <c r="S1392" s="230"/>
      <c r="T1392" s="230"/>
      <c r="U1392" s="230"/>
      <c r="Z1392" s="230"/>
      <c r="AC1392" s="230"/>
      <c r="AD1392" s="230"/>
      <c r="AE1392" s="230"/>
      <c r="AF1392" s="230"/>
      <c r="AK1392" s="230"/>
      <c r="AN1392" s="230"/>
      <c r="AO1392" s="230"/>
      <c r="AP1392" s="230"/>
      <c r="AQ1392" s="230"/>
    </row>
    <row r="1393" spans="4:43">
      <c r="D1393" s="230"/>
      <c r="G1393" s="230"/>
      <c r="H1393" s="230"/>
      <c r="I1393" s="230"/>
      <c r="J1393" s="230"/>
      <c r="O1393" s="230"/>
      <c r="R1393" s="230"/>
      <c r="S1393" s="230"/>
      <c r="T1393" s="230"/>
      <c r="U1393" s="230"/>
      <c r="Z1393" s="230"/>
      <c r="AC1393" s="230"/>
      <c r="AD1393" s="230"/>
      <c r="AE1393" s="230"/>
      <c r="AF1393" s="230"/>
      <c r="AK1393" s="230"/>
      <c r="AN1393" s="230"/>
      <c r="AO1393" s="230"/>
      <c r="AP1393" s="230"/>
      <c r="AQ1393" s="230"/>
    </row>
    <row r="1394" spans="4:43">
      <c r="D1394" s="230"/>
      <c r="G1394" s="230"/>
      <c r="H1394" s="230"/>
      <c r="I1394" s="230"/>
      <c r="J1394" s="230"/>
      <c r="O1394" s="230"/>
      <c r="R1394" s="230"/>
      <c r="S1394" s="230"/>
      <c r="T1394" s="230"/>
      <c r="U1394" s="230"/>
      <c r="Z1394" s="230"/>
      <c r="AC1394" s="230"/>
      <c r="AD1394" s="230"/>
      <c r="AE1394" s="230"/>
      <c r="AF1394" s="230"/>
      <c r="AK1394" s="230"/>
      <c r="AN1394" s="230"/>
      <c r="AO1394" s="230"/>
      <c r="AP1394" s="230"/>
      <c r="AQ1394" s="230"/>
    </row>
    <row r="1395" spans="4:43">
      <c r="D1395" s="230"/>
      <c r="G1395" s="230"/>
      <c r="H1395" s="230"/>
      <c r="I1395" s="230"/>
      <c r="J1395" s="230"/>
      <c r="O1395" s="230"/>
      <c r="R1395" s="230"/>
      <c r="S1395" s="230"/>
      <c r="T1395" s="230"/>
      <c r="U1395" s="230"/>
      <c r="Z1395" s="230"/>
      <c r="AC1395" s="230"/>
      <c r="AD1395" s="230"/>
      <c r="AE1395" s="230"/>
      <c r="AF1395" s="230"/>
      <c r="AK1395" s="230"/>
      <c r="AN1395" s="230"/>
      <c r="AO1395" s="230"/>
      <c r="AP1395" s="230"/>
      <c r="AQ1395" s="230"/>
    </row>
    <row r="1396" spans="4:43">
      <c r="D1396" s="230"/>
      <c r="G1396" s="230"/>
      <c r="H1396" s="230"/>
      <c r="I1396" s="230"/>
      <c r="J1396" s="230"/>
      <c r="O1396" s="230"/>
      <c r="R1396" s="230"/>
      <c r="S1396" s="230"/>
      <c r="T1396" s="230"/>
      <c r="U1396" s="230"/>
      <c r="Z1396" s="230"/>
      <c r="AC1396" s="230"/>
      <c r="AD1396" s="230"/>
      <c r="AE1396" s="230"/>
      <c r="AF1396" s="230"/>
      <c r="AK1396" s="230"/>
      <c r="AN1396" s="230"/>
      <c r="AO1396" s="230"/>
      <c r="AP1396" s="230"/>
      <c r="AQ1396" s="230"/>
    </row>
    <row r="1397" spans="4:43">
      <c r="D1397" s="230"/>
      <c r="G1397" s="230"/>
      <c r="H1397" s="230"/>
      <c r="I1397" s="230"/>
      <c r="J1397" s="230"/>
      <c r="O1397" s="230"/>
      <c r="R1397" s="230"/>
      <c r="S1397" s="230"/>
      <c r="T1397" s="230"/>
      <c r="U1397" s="230"/>
      <c r="Z1397" s="230"/>
      <c r="AC1397" s="230"/>
      <c r="AD1397" s="230"/>
      <c r="AE1397" s="230"/>
      <c r="AF1397" s="230"/>
      <c r="AK1397" s="230"/>
      <c r="AN1397" s="230"/>
      <c r="AO1397" s="230"/>
      <c r="AP1397" s="230"/>
      <c r="AQ1397" s="230"/>
    </row>
    <row r="1398" spans="4:43">
      <c r="D1398" s="230"/>
      <c r="G1398" s="230"/>
      <c r="H1398" s="230"/>
      <c r="I1398" s="230"/>
      <c r="J1398" s="230"/>
      <c r="O1398" s="230"/>
      <c r="R1398" s="230"/>
      <c r="S1398" s="230"/>
      <c r="T1398" s="230"/>
      <c r="U1398" s="230"/>
      <c r="Z1398" s="230"/>
      <c r="AC1398" s="230"/>
      <c r="AD1398" s="230"/>
      <c r="AE1398" s="230"/>
      <c r="AF1398" s="230"/>
      <c r="AK1398" s="230"/>
      <c r="AN1398" s="230"/>
      <c r="AO1398" s="230"/>
      <c r="AP1398" s="230"/>
      <c r="AQ1398" s="230"/>
    </row>
    <row r="1399" spans="4:43">
      <c r="D1399" s="230"/>
      <c r="G1399" s="230"/>
      <c r="H1399" s="230"/>
      <c r="I1399" s="230"/>
      <c r="J1399" s="230"/>
      <c r="O1399" s="230"/>
      <c r="R1399" s="230"/>
      <c r="S1399" s="230"/>
      <c r="T1399" s="230"/>
      <c r="U1399" s="230"/>
      <c r="Z1399" s="230"/>
      <c r="AC1399" s="230"/>
      <c r="AD1399" s="230"/>
      <c r="AE1399" s="230"/>
      <c r="AF1399" s="230"/>
      <c r="AK1399" s="230"/>
      <c r="AN1399" s="230"/>
      <c r="AO1399" s="230"/>
      <c r="AP1399" s="230"/>
      <c r="AQ1399" s="230"/>
    </row>
    <row r="1400" spans="4:43">
      <c r="D1400" s="230"/>
      <c r="G1400" s="230"/>
      <c r="H1400" s="230"/>
      <c r="I1400" s="230"/>
      <c r="J1400" s="230"/>
      <c r="O1400" s="230"/>
      <c r="R1400" s="230"/>
      <c r="S1400" s="230"/>
      <c r="T1400" s="230"/>
      <c r="U1400" s="230"/>
      <c r="Z1400" s="230"/>
      <c r="AC1400" s="230"/>
      <c r="AD1400" s="230"/>
      <c r="AE1400" s="230"/>
      <c r="AF1400" s="230"/>
      <c r="AK1400" s="230"/>
      <c r="AN1400" s="230"/>
      <c r="AO1400" s="230"/>
      <c r="AP1400" s="230"/>
      <c r="AQ1400" s="230"/>
    </row>
    <row r="1401" spans="4:43">
      <c r="D1401" s="230"/>
      <c r="G1401" s="230"/>
      <c r="H1401" s="230"/>
      <c r="I1401" s="230"/>
      <c r="J1401" s="230"/>
      <c r="O1401" s="230"/>
      <c r="R1401" s="230"/>
      <c r="S1401" s="230"/>
      <c r="T1401" s="230"/>
      <c r="U1401" s="230"/>
      <c r="Z1401" s="230"/>
      <c r="AC1401" s="230"/>
      <c r="AD1401" s="230"/>
      <c r="AE1401" s="230"/>
      <c r="AF1401" s="230"/>
      <c r="AK1401" s="230"/>
      <c r="AN1401" s="230"/>
      <c r="AO1401" s="230"/>
      <c r="AP1401" s="230"/>
      <c r="AQ1401" s="230"/>
    </row>
    <row r="1402" spans="4:43">
      <c r="D1402" s="230"/>
      <c r="G1402" s="230"/>
      <c r="H1402" s="230"/>
      <c r="I1402" s="230"/>
      <c r="J1402" s="230"/>
      <c r="O1402" s="230"/>
      <c r="R1402" s="230"/>
      <c r="S1402" s="230"/>
      <c r="T1402" s="230"/>
      <c r="U1402" s="230"/>
      <c r="Z1402" s="230"/>
      <c r="AC1402" s="230"/>
      <c r="AD1402" s="230"/>
      <c r="AE1402" s="230"/>
      <c r="AF1402" s="230"/>
      <c r="AK1402" s="230"/>
      <c r="AN1402" s="230"/>
      <c r="AO1402" s="230"/>
      <c r="AP1402" s="230"/>
      <c r="AQ1402" s="230"/>
    </row>
    <row r="1403" spans="4:43">
      <c r="D1403" s="230"/>
      <c r="G1403" s="230"/>
      <c r="H1403" s="230"/>
      <c r="I1403" s="230"/>
      <c r="J1403" s="230"/>
      <c r="O1403" s="230"/>
      <c r="R1403" s="230"/>
      <c r="S1403" s="230"/>
      <c r="T1403" s="230"/>
      <c r="U1403" s="230"/>
      <c r="Z1403" s="230"/>
      <c r="AC1403" s="230"/>
      <c r="AD1403" s="230"/>
      <c r="AE1403" s="230"/>
      <c r="AF1403" s="230"/>
      <c r="AK1403" s="230"/>
      <c r="AN1403" s="230"/>
      <c r="AO1403" s="230"/>
      <c r="AP1403" s="230"/>
      <c r="AQ1403" s="230"/>
    </row>
    <row r="1404" spans="4:43">
      <c r="D1404" s="230"/>
      <c r="G1404" s="230"/>
      <c r="H1404" s="230"/>
      <c r="I1404" s="230"/>
      <c r="J1404" s="230"/>
      <c r="O1404" s="230"/>
      <c r="R1404" s="230"/>
      <c r="S1404" s="230"/>
      <c r="T1404" s="230"/>
      <c r="U1404" s="230"/>
      <c r="Z1404" s="230"/>
      <c r="AC1404" s="230"/>
      <c r="AD1404" s="230"/>
      <c r="AE1404" s="230"/>
      <c r="AF1404" s="230"/>
      <c r="AK1404" s="230"/>
      <c r="AN1404" s="230"/>
      <c r="AO1404" s="230"/>
      <c r="AP1404" s="230"/>
      <c r="AQ1404" s="230"/>
    </row>
    <row r="1405" spans="4:43">
      <c r="D1405" s="230"/>
      <c r="G1405" s="230"/>
      <c r="H1405" s="230"/>
      <c r="I1405" s="230"/>
      <c r="J1405" s="230"/>
      <c r="O1405" s="230"/>
      <c r="R1405" s="230"/>
      <c r="S1405" s="230"/>
      <c r="T1405" s="230"/>
      <c r="U1405" s="230"/>
      <c r="Z1405" s="230"/>
      <c r="AC1405" s="230"/>
      <c r="AD1405" s="230"/>
      <c r="AE1405" s="230"/>
      <c r="AF1405" s="230"/>
      <c r="AK1405" s="230"/>
      <c r="AN1405" s="230"/>
      <c r="AO1405" s="230"/>
      <c r="AP1405" s="230"/>
      <c r="AQ1405" s="230"/>
    </row>
    <row r="1406" spans="4:43">
      <c r="D1406" s="230"/>
      <c r="G1406" s="230"/>
      <c r="H1406" s="230"/>
      <c r="I1406" s="230"/>
      <c r="J1406" s="230"/>
      <c r="O1406" s="230"/>
      <c r="R1406" s="230"/>
      <c r="S1406" s="230"/>
      <c r="T1406" s="230"/>
      <c r="U1406" s="230"/>
      <c r="Z1406" s="230"/>
      <c r="AC1406" s="230"/>
      <c r="AD1406" s="230"/>
      <c r="AE1406" s="230"/>
      <c r="AF1406" s="230"/>
      <c r="AK1406" s="230"/>
      <c r="AN1406" s="230"/>
      <c r="AO1406" s="230"/>
      <c r="AP1406" s="230"/>
      <c r="AQ1406" s="230"/>
    </row>
    <row r="1407" spans="4:43">
      <c r="D1407" s="230"/>
      <c r="G1407" s="230"/>
      <c r="H1407" s="230"/>
      <c r="I1407" s="230"/>
      <c r="J1407" s="230"/>
      <c r="O1407" s="230"/>
      <c r="R1407" s="230"/>
      <c r="S1407" s="230"/>
      <c r="T1407" s="230"/>
      <c r="U1407" s="230"/>
      <c r="Z1407" s="230"/>
      <c r="AC1407" s="230"/>
      <c r="AD1407" s="230"/>
      <c r="AE1407" s="230"/>
      <c r="AF1407" s="230"/>
      <c r="AK1407" s="230"/>
      <c r="AN1407" s="230"/>
      <c r="AO1407" s="230"/>
      <c r="AP1407" s="230"/>
      <c r="AQ1407" s="230"/>
    </row>
    <row r="1408" spans="4:43">
      <c r="D1408" s="230"/>
      <c r="G1408" s="230"/>
      <c r="H1408" s="230"/>
      <c r="I1408" s="230"/>
      <c r="J1408" s="230"/>
      <c r="O1408" s="230"/>
      <c r="R1408" s="230"/>
      <c r="S1408" s="230"/>
      <c r="T1408" s="230"/>
      <c r="U1408" s="230"/>
      <c r="Z1408" s="230"/>
      <c r="AC1408" s="230"/>
      <c r="AD1408" s="230"/>
      <c r="AE1408" s="230"/>
      <c r="AF1408" s="230"/>
      <c r="AK1408" s="230"/>
      <c r="AN1408" s="230"/>
      <c r="AO1408" s="230"/>
      <c r="AP1408" s="230"/>
      <c r="AQ1408" s="230"/>
    </row>
    <row r="1409" spans="4:43">
      <c r="D1409" s="230"/>
      <c r="G1409" s="230"/>
      <c r="H1409" s="230"/>
      <c r="I1409" s="230"/>
      <c r="J1409" s="230"/>
      <c r="O1409" s="230"/>
      <c r="R1409" s="230"/>
      <c r="S1409" s="230"/>
      <c r="T1409" s="230"/>
      <c r="U1409" s="230"/>
      <c r="Z1409" s="230"/>
      <c r="AC1409" s="230"/>
      <c r="AD1409" s="230"/>
      <c r="AE1409" s="230"/>
      <c r="AF1409" s="230"/>
      <c r="AK1409" s="230"/>
      <c r="AN1409" s="230"/>
      <c r="AO1409" s="230"/>
      <c r="AP1409" s="230"/>
      <c r="AQ1409" s="230"/>
    </row>
    <row r="1410" spans="4:43">
      <c r="D1410" s="230"/>
      <c r="G1410" s="230"/>
      <c r="H1410" s="230"/>
      <c r="I1410" s="230"/>
      <c r="J1410" s="230"/>
      <c r="O1410" s="230"/>
      <c r="R1410" s="230"/>
      <c r="S1410" s="230"/>
      <c r="T1410" s="230"/>
      <c r="U1410" s="230"/>
      <c r="Z1410" s="230"/>
      <c r="AC1410" s="230"/>
      <c r="AD1410" s="230"/>
      <c r="AE1410" s="230"/>
      <c r="AF1410" s="230"/>
      <c r="AK1410" s="230"/>
      <c r="AN1410" s="230"/>
      <c r="AO1410" s="230"/>
      <c r="AP1410" s="230"/>
      <c r="AQ1410" s="230"/>
    </row>
    <row r="1411" spans="4:43">
      <c r="D1411" s="230"/>
      <c r="G1411" s="230"/>
      <c r="H1411" s="230"/>
      <c r="I1411" s="230"/>
      <c r="J1411" s="230"/>
      <c r="O1411" s="230"/>
      <c r="R1411" s="230"/>
      <c r="S1411" s="230"/>
      <c r="T1411" s="230"/>
      <c r="U1411" s="230"/>
      <c r="Z1411" s="230"/>
      <c r="AC1411" s="230"/>
      <c r="AD1411" s="230"/>
      <c r="AE1411" s="230"/>
      <c r="AF1411" s="230"/>
      <c r="AK1411" s="230"/>
      <c r="AN1411" s="230"/>
      <c r="AO1411" s="230"/>
      <c r="AP1411" s="230"/>
      <c r="AQ1411" s="230"/>
    </row>
    <row r="1412" spans="4:43">
      <c r="D1412" s="230"/>
      <c r="G1412" s="230"/>
      <c r="H1412" s="230"/>
      <c r="I1412" s="230"/>
      <c r="J1412" s="230"/>
      <c r="O1412" s="230"/>
      <c r="R1412" s="230"/>
      <c r="S1412" s="230"/>
      <c r="T1412" s="230"/>
      <c r="U1412" s="230"/>
      <c r="Z1412" s="230"/>
      <c r="AC1412" s="230"/>
      <c r="AD1412" s="230"/>
      <c r="AE1412" s="230"/>
      <c r="AF1412" s="230"/>
      <c r="AK1412" s="230"/>
      <c r="AN1412" s="230"/>
      <c r="AO1412" s="230"/>
      <c r="AP1412" s="230"/>
      <c r="AQ1412" s="230"/>
    </row>
    <row r="1413" spans="4:43">
      <c r="D1413" s="230"/>
      <c r="G1413" s="230"/>
      <c r="H1413" s="230"/>
      <c r="I1413" s="230"/>
      <c r="J1413" s="230"/>
      <c r="O1413" s="230"/>
      <c r="R1413" s="230"/>
      <c r="S1413" s="230"/>
      <c r="T1413" s="230"/>
      <c r="U1413" s="230"/>
      <c r="Z1413" s="230"/>
      <c r="AC1413" s="230"/>
      <c r="AD1413" s="230"/>
      <c r="AE1413" s="230"/>
      <c r="AF1413" s="230"/>
      <c r="AK1413" s="230"/>
      <c r="AN1413" s="230"/>
      <c r="AO1413" s="230"/>
      <c r="AP1413" s="230"/>
      <c r="AQ1413" s="230"/>
    </row>
    <row r="1414" spans="4:43">
      <c r="D1414" s="230"/>
      <c r="G1414" s="230"/>
      <c r="H1414" s="230"/>
      <c r="I1414" s="230"/>
      <c r="J1414" s="230"/>
      <c r="O1414" s="230"/>
      <c r="R1414" s="230"/>
      <c r="S1414" s="230"/>
      <c r="T1414" s="230"/>
      <c r="U1414" s="230"/>
      <c r="Z1414" s="230"/>
      <c r="AC1414" s="230"/>
      <c r="AD1414" s="230"/>
      <c r="AE1414" s="230"/>
      <c r="AF1414" s="230"/>
      <c r="AK1414" s="230"/>
      <c r="AN1414" s="230"/>
      <c r="AO1414" s="230"/>
      <c r="AP1414" s="230"/>
      <c r="AQ1414" s="230"/>
    </row>
    <row r="1415" spans="4:43">
      <c r="D1415" s="230"/>
      <c r="G1415" s="230"/>
      <c r="H1415" s="230"/>
      <c r="I1415" s="230"/>
      <c r="J1415" s="230"/>
      <c r="O1415" s="230"/>
      <c r="R1415" s="230"/>
      <c r="S1415" s="230"/>
      <c r="T1415" s="230"/>
      <c r="U1415" s="230"/>
      <c r="Z1415" s="230"/>
      <c r="AC1415" s="230"/>
      <c r="AD1415" s="230"/>
      <c r="AE1415" s="230"/>
      <c r="AF1415" s="230"/>
      <c r="AK1415" s="230"/>
      <c r="AN1415" s="230"/>
      <c r="AO1415" s="230"/>
      <c r="AP1415" s="230"/>
      <c r="AQ1415" s="230"/>
    </row>
    <row r="1416" spans="4:43">
      <c r="D1416" s="230"/>
      <c r="G1416" s="230"/>
      <c r="H1416" s="230"/>
      <c r="I1416" s="230"/>
      <c r="J1416" s="230"/>
      <c r="O1416" s="230"/>
      <c r="R1416" s="230"/>
      <c r="S1416" s="230"/>
      <c r="T1416" s="230"/>
      <c r="U1416" s="230"/>
      <c r="Z1416" s="230"/>
      <c r="AC1416" s="230"/>
      <c r="AD1416" s="230"/>
      <c r="AE1416" s="230"/>
      <c r="AF1416" s="230"/>
      <c r="AK1416" s="230"/>
      <c r="AN1416" s="230"/>
      <c r="AO1416" s="230"/>
      <c r="AP1416" s="230"/>
      <c r="AQ1416" s="230"/>
    </row>
    <row r="1417" spans="4:43">
      <c r="D1417" s="230"/>
      <c r="G1417" s="230"/>
      <c r="H1417" s="230"/>
      <c r="I1417" s="230"/>
      <c r="J1417" s="230"/>
      <c r="O1417" s="230"/>
      <c r="R1417" s="230"/>
      <c r="S1417" s="230"/>
      <c r="T1417" s="230"/>
      <c r="U1417" s="230"/>
      <c r="Z1417" s="230"/>
      <c r="AC1417" s="230"/>
      <c r="AD1417" s="230"/>
      <c r="AE1417" s="230"/>
      <c r="AF1417" s="230"/>
      <c r="AK1417" s="230"/>
      <c r="AN1417" s="230"/>
      <c r="AO1417" s="230"/>
      <c r="AP1417" s="230"/>
      <c r="AQ1417" s="230"/>
    </row>
    <row r="1418" spans="4:43">
      <c r="D1418" s="230"/>
      <c r="G1418" s="230"/>
      <c r="H1418" s="230"/>
      <c r="I1418" s="230"/>
      <c r="J1418" s="230"/>
      <c r="O1418" s="230"/>
      <c r="R1418" s="230"/>
      <c r="S1418" s="230"/>
      <c r="T1418" s="230"/>
      <c r="U1418" s="230"/>
      <c r="Z1418" s="230"/>
      <c r="AC1418" s="230"/>
      <c r="AD1418" s="230"/>
      <c r="AE1418" s="230"/>
      <c r="AF1418" s="230"/>
      <c r="AK1418" s="230"/>
      <c r="AN1418" s="230"/>
      <c r="AO1418" s="230"/>
      <c r="AP1418" s="230"/>
      <c r="AQ1418" s="230"/>
    </row>
    <row r="1419" spans="4:43">
      <c r="D1419" s="230"/>
      <c r="G1419" s="230"/>
      <c r="H1419" s="230"/>
      <c r="I1419" s="230"/>
      <c r="J1419" s="230"/>
      <c r="O1419" s="230"/>
      <c r="R1419" s="230"/>
      <c r="S1419" s="230"/>
      <c r="T1419" s="230"/>
      <c r="U1419" s="230"/>
      <c r="Z1419" s="230"/>
      <c r="AC1419" s="230"/>
      <c r="AD1419" s="230"/>
      <c r="AE1419" s="230"/>
      <c r="AF1419" s="230"/>
      <c r="AK1419" s="230"/>
      <c r="AN1419" s="230"/>
      <c r="AO1419" s="230"/>
      <c r="AP1419" s="230"/>
      <c r="AQ1419" s="230"/>
    </row>
    <row r="1420" spans="4:43">
      <c r="D1420" s="230"/>
      <c r="G1420" s="230"/>
      <c r="H1420" s="230"/>
      <c r="I1420" s="230"/>
      <c r="J1420" s="230"/>
      <c r="O1420" s="230"/>
      <c r="R1420" s="230"/>
      <c r="S1420" s="230"/>
      <c r="T1420" s="230"/>
      <c r="U1420" s="230"/>
      <c r="Z1420" s="230"/>
      <c r="AC1420" s="230"/>
      <c r="AD1420" s="230"/>
      <c r="AE1420" s="230"/>
      <c r="AF1420" s="230"/>
      <c r="AK1420" s="230"/>
      <c r="AN1420" s="230"/>
      <c r="AO1420" s="230"/>
      <c r="AP1420" s="230"/>
      <c r="AQ1420" s="230"/>
    </row>
    <row r="1421" spans="4:43">
      <c r="D1421" s="230"/>
      <c r="G1421" s="230"/>
      <c r="H1421" s="230"/>
      <c r="I1421" s="230"/>
      <c r="J1421" s="230"/>
      <c r="O1421" s="230"/>
      <c r="R1421" s="230"/>
      <c r="S1421" s="230"/>
      <c r="T1421" s="230"/>
      <c r="U1421" s="230"/>
      <c r="Z1421" s="230"/>
      <c r="AC1421" s="230"/>
      <c r="AD1421" s="230"/>
      <c r="AE1421" s="230"/>
      <c r="AF1421" s="230"/>
      <c r="AK1421" s="230"/>
      <c r="AN1421" s="230"/>
      <c r="AO1421" s="230"/>
      <c r="AP1421" s="230"/>
      <c r="AQ1421" s="230"/>
    </row>
    <row r="1422" spans="4:43">
      <c r="D1422" s="230"/>
      <c r="G1422" s="230"/>
      <c r="H1422" s="230"/>
      <c r="I1422" s="230"/>
      <c r="J1422" s="230"/>
      <c r="O1422" s="230"/>
      <c r="R1422" s="230"/>
      <c r="S1422" s="230"/>
      <c r="T1422" s="230"/>
      <c r="U1422" s="230"/>
      <c r="Z1422" s="230"/>
      <c r="AC1422" s="230"/>
      <c r="AD1422" s="230"/>
      <c r="AE1422" s="230"/>
      <c r="AF1422" s="230"/>
      <c r="AK1422" s="230"/>
      <c r="AN1422" s="230"/>
      <c r="AO1422" s="230"/>
      <c r="AP1422" s="230"/>
      <c r="AQ1422" s="230"/>
    </row>
    <row r="1423" spans="4:43">
      <c r="D1423" s="230"/>
      <c r="G1423" s="230"/>
      <c r="H1423" s="230"/>
      <c r="I1423" s="230"/>
      <c r="J1423" s="230"/>
      <c r="O1423" s="230"/>
      <c r="R1423" s="230"/>
      <c r="S1423" s="230"/>
      <c r="T1423" s="230"/>
      <c r="U1423" s="230"/>
      <c r="Z1423" s="230"/>
      <c r="AC1423" s="230"/>
      <c r="AD1423" s="230"/>
      <c r="AE1423" s="230"/>
      <c r="AF1423" s="230"/>
      <c r="AK1423" s="230"/>
      <c r="AN1423" s="230"/>
      <c r="AO1423" s="230"/>
      <c r="AP1423" s="230"/>
      <c r="AQ1423" s="230"/>
    </row>
    <row r="1424" spans="4:43">
      <c r="D1424" s="230"/>
      <c r="G1424" s="230"/>
      <c r="H1424" s="230"/>
      <c r="I1424" s="230"/>
      <c r="J1424" s="230"/>
      <c r="O1424" s="230"/>
      <c r="R1424" s="230"/>
      <c r="S1424" s="230"/>
      <c r="T1424" s="230"/>
      <c r="U1424" s="230"/>
      <c r="Z1424" s="230"/>
      <c r="AC1424" s="230"/>
      <c r="AD1424" s="230"/>
      <c r="AE1424" s="230"/>
      <c r="AF1424" s="230"/>
      <c r="AK1424" s="230"/>
      <c r="AN1424" s="230"/>
      <c r="AO1424" s="230"/>
      <c r="AP1424" s="230"/>
      <c r="AQ1424" s="230"/>
    </row>
    <row r="1425" spans="4:43">
      <c r="D1425" s="230"/>
      <c r="G1425" s="230"/>
      <c r="H1425" s="230"/>
      <c r="I1425" s="230"/>
      <c r="J1425" s="230"/>
      <c r="O1425" s="230"/>
      <c r="R1425" s="230"/>
      <c r="S1425" s="230"/>
      <c r="T1425" s="230"/>
      <c r="U1425" s="230"/>
      <c r="Z1425" s="230"/>
      <c r="AC1425" s="230"/>
      <c r="AD1425" s="230"/>
      <c r="AE1425" s="230"/>
      <c r="AF1425" s="230"/>
      <c r="AK1425" s="230"/>
      <c r="AN1425" s="230"/>
      <c r="AO1425" s="230"/>
      <c r="AP1425" s="230"/>
      <c r="AQ1425" s="230"/>
    </row>
    <row r="1426" spans="4:43">
      <c r="D1426" s="230"/>
      <c r="G1426" s="230"/>
      <c r="H1426" s="230"/>
      <c r="I1426" s="230"/>
      <c r="J1426" s="230"/>
      <c r="O1426" s="230"/>
      <c r="R1426" s="230"/>
      <c r="S1426" s="230"/>
      <c r="T1426" s="230"/>
      <c r="U1426" s="230"/>
      <c r="Z1426" s="230"/>
      <c r="AC1426" s="230"/>
      <c r="AD1426" s="230"/>
      <c r="AE1426" s="230"/>
      <c r="AF1426" s="230"/>
      <c r="AK1426" s="230"/>
      <c r="AN1426" s="230"/>
      <c r="AO1426" s="230"/>
      <c r="AP1426" s="230"/>
      <c r="AQ1426" s="230"/>
    </row>
    <row r="1427" spans="4:43">
      <c r="D1427" s="230"/>
      <c r="G1427" s="230"/>
      <c r="H1427" s="230"/>
      <c r="I1427" s="230"/>
      <c r="J1427" s="230"/>
      <c r="O1427" s="230"/>
      <c r="R1427" s="230"/>
      <c r="S1427" s="230"/>
      <c r="T1427" s="230"/>
      <c r="U1427" s="230"/>
      <c r="Z1427" s="230"/>
      <c r="AC1427" s="230"/>
      <c r="AD1427" s="230"/>
      <c r="AE1427" s="230"/>
      <c r="AF1427" s="230"/>
      <c r="AK1427" s="230"/>
      <c r="AN1427" s="230"/>
      <c r="AO1427" s="230"/>
      <c r="AP1427" s="230"/>
      <c r="AQ1427" s="230"/>
    </row>
    <row r="1428" spans="4:43">
      <c r="D1428" s="230"/>
      <c r="G1428" s="230"/>
      <c r="H1428" s="230"/>
      <c r="I1428" s="230"/>
      <c r="J1428" s="230"/>
      <c r="O1428" s="230"/>
      <c r="R1428" s="230"/>
      <c r="S1428" s="230"/>
      <c r="T1428" s="230"/>
      <c r="U1428" s="230"/>
      <c r="Z1428" s="230"/>
      <c r="AC1428" s="230"/>
      <c r="AD1428" s="230"/>
      <c r="AE1428" s="230"/>
      <c r="AF1428" s="230"/>
      <c r="AK1428" s="230"/>
      <c r="AN1428" s="230"/>
      <c r="AO1428" s="230"/>
      <c r="AP1428" s="230"/>
      <c r="AQ1428" s="230"/>
    </row>
    <row r="1429" spans="4:43">
      <c r="D1429" s="230"/>
      <c r="G1429" s="230"/>
      <c r="H1429" s="230"/>
      <c r="I1429" s="230"/>
      <c r="J1429" s="230"/>
      <c r="O1429" s="230"/>
      <c r="R1429" s="230"/>
      <c r="S1429" s="230"/>
      <c r="T1429" s="230"/>
      <c r="U1429" s="230"/>
      <c r="Z1429" s="230"/>
      <c r="AC1429" s="230"/>
      <c r="AD1429" s="230"/>
      <c r="AE1429" s="230"/>
      <c r="AF1429" s="230"/>
      <c r="AK1429" s="230"/>
      <c r="AN1429" s="230"/>
      <c r="AO1429" s="230"/>
      <c r="AP1429" s="230"/>
      <c r="AQ1429" s="230"/>
    </row>
    <row r="1430" spans="4:43">
      <c r="D1430" s="230"/>
      <c r="G1430" s="230"/>
      <c r="H1430" s="230"/>
      <c r="I1430" s="230"/>
      <c r="J1430" s="230"/>
      <c r="O1430" s="230"/>
      <c r="R1430" s="230"/>
      <c r="S1430" s="230"/>
      <c r="T1430" s="230"/>
      <c r="U1430" s="230"/>
      <c r="Z1430" s="230"/>
      <c r="AC1430" s="230"/>
      <c r="AD1430" s="230"/>
      <c r="AE1430" s="230"/>
      <c r="AF1430" s="230"/>
      <c r="AK1430" s="230"/>
      <c r="AN1430" s="230"/>
      <c r="AO1430" s="230"/>
      <c r="AP1430" s="230"/>
      <c r="AQ1430" s="230"/>
    </row>
    <row r="1431" spans="4:43">
      <c r="D1431" s="230"/>
      <c r="G1431" s="230"/>
      <c r="H1431" s="230"/>
      <c r="I1431" s="230"/>
      <c r="J1431" s="230"/>
      <c r="O1431" s="230"/>
      <c r="R1431" s="230"/>
      <c r="S1431" s="230"/>
      <c r="T1431" s="230"/>
      <c r="U1431" s="230"/>
      <c r="Z1431" s="230"/>
      <c r="AC1431" s="230"/>
      <c r="AD1431" s="230"/>
      <c r="AE1431" s="230"/>
      <c r="AF1431" s="230"/>
      <c r="AK1431" s="230"/>
      <c r="AN1431" s="230"/>
      <c r="AO1431" s="230"/>
      <c r="AP1431" s="230"/>
      <c r="AQ1431" s="230"/>
    </row>
    <row r="1432" spans="4:43">
      <c r="D1432" s="230"/>
      <c r="G1432" s="230"/>
      <c r="H1432" s="230"/>
      <c r="I1432" s="230"/>
      <c r="J1432" s="230"/>
      <c r="O1432" s="230"/>
      <c r="R1432" s="230"/>
      <c r="S1432" s="230"/>
      <c r="T1432" s="230"/>
      <c r="U1432" s="230"/>
      <c r="Z1432" s="230"/>
      <c r="AC1432" s="230"/>
      <c r="AD1432" s="230"/>
      <c r="AE1432" s="230"/>
      <c r="AF1432" s="230"/>
      <c r="AK1432" s="230"/>
      <c r="AN1432" s="230"/>
      <c r="AO1432" s="230"/>
      <c r="AP1432" s="230"/>
      <c r="AQ1432" s="230"/>
    </row>
    <row r="1433" spans="4:43">
      <c r="D1433" s="230"/>
      <c r="G1433" s="230"/>
      <c r="H1433" s="230"/>
      <c r="I1433" s="230"/>
      <c r="J1433" s="230"/>
      <c r="O1433" s="230"/>
      <c r="R1433" s="230"/>
      <c r="S1433" s="230"/>
      <c r="T1433" s="230"/>
      <c r="U1433" s="230"/>
      <c r="Z1433" s="230"/>
      <c r="AC1433" s="230"/>
      <c r="AD1433" s="230"/>
      <c r="AE1433" s="230"/>
      <c r="AF1433" s="230"/>
      <c r="AK1433" s="230"/>
      <c r="AN1433" s="230"/>
      <c r="AO1433" s="230"/>
      <c r="AP1433" s="230"/>
      <c r="AQ1433" s="230"/>
    </row>
    <row r="1434" spans="4:43">
      <c r="D1434" s="230"/>
      <c r="G1434" s="230"/>
      <c r="H1434" s="230"/>
      <c r="I1434" s="230"/>
      <c r="J1434" s="230"/>
      <c r="O1434" s="230"/>
      <c r="R1434" s="230"/>
      <c r="S1434" s="230"/>
      <c r="T1434" s="230"/>
      <c r="U1434" s="230"/>
      <c r="Z1434" s="230"/>
      <c r="AC1434" s="230"/>
      <c r="AD1434" s="230"/>
      <c r="AE1434" s="230"/>
      <c r="AF1434" s="230"/>
      <c r="AK1434" s="230"/>
      <c r="AN1434" s="230"/>
      <c r="AO1434" s="230"/>
      <c r="AP1434" s="230"/>
      <c r="AQ1434" s="230"/>
    </row>
    <row r="1435" spans="4:43">
      <c r="D1435" s="230"/>
      <c r="G1435" s="230"/>
      <c r="H1435" s="230"/>
      <c r="I1435" s="230"/>
      <c r="J1435" s="230"/>
      <c r="O1435" s="230"/>
      <c r="R1435" s="230"/>
      <c r="S1435" s="230"/>
      <c r="T1435" s="230"/>
      <c r="U1435" s="230"/>
      <c r="Z1435" s="230"/>
      <c r="AC1435" s="230"/>
      <c r="AD1435" s="230"/>
      <c r="AE1435" s="230"/>
      <c r="AF1435" s="230"/>
      <c r="AK1435" s="230"/>
      <c r="AN1435" s="230"/>
      <c r="AO1435" s="230"/>
      <c r="AP1435" s="230"/>
      <c r="AQ1435" s="230"/>
    </row>
    <row r="1436" spans="4:43">
      <c r="D1436" s="230"/>
      <c r="G1436" s="230"/>
      <c r="H1436" s="230"/>
      <c r="I1436" s="230"/>
      <c r="J1436" s="230"/>
      <c r="O1436" s="230"/>
      <c r="R1436" s="230"/>
      <c r="S1436" s="230"/>
      <c r="T1436" s="230"/>
      <c r="U1436" s="230"/>
      <c r="Z1436" s="230"/>
      <c r="AC1436" s="230"/>
      <c r="AD1436" s="230"/>
      <c r="AE1436" s="230"/>
      <c r="AF1436" s="230"/>
      <c r="AK1436" s="230"/>
      <c r="AN1436" s="230"/>
      <c r="AO1436" s="230"/>
      <c r="AP1436" s="230"/>
      <c r="AQ1436" s="230"/>
    </row>
    <row r="1437" spans="4:43">
      <c r="D1437" s="230"/>
      <c r="G1437" s="230"/>
      <c r="H1437" s="230"/>
      <c r="I1437" s="230"/>
      <c r="J1437" s="230"/>
      <c r="O1437" s="230"/>
      <c r="R1437" s="230"/>
      <c r="S1437" s="230"/>
      <c r="T1437" s="230"/>
      <c r="U1437" s="230"/>
      <c r="Z1437" s="230"/>
      <c r="AC1437" s="230"/>
      <c r="AD1437" s="230"/>
      <c r="AE1437" s="230"/>
      <c r="AF1437" s="230"/>
      <c r="AK1437" s="230"/>
      <c r="AN1437" s="230"/>
      <c r="AO1437" s="230"/>
      <c r="AP1437" s="230"/>
      <c r="AQ1437" s="230"/>
    </row>
    <row r="1438" spans="4:43">
      <c r="D1438" s="230"/>
      <c r="G1438" s="230"/>
      <c r="H1438" s="230"/>
      <c r="I1438" s="230"/>
      <c r="J1438" s="230"/>
      <c r="O1438" s="230"/>
      <c r="R1438" s="230"/>
      <c r="S1438" s="230"/>
      <c r="T1438" s="230"/>
      <c r="U1438" s="230"/>
      <c r="Z1438" s="230"/>
      <c r="AC1438" s="230"/>
      <c r="AD1438" s="230"/>
      <c r="AE1438" s="230"/>
      <c r="AF1438" s="230"/>
      <c r="AK1438" s="230"/>
      <c r="AN1438" s="230"/>
      <c r="AO1438" s="230"/>
      <c r="AP1438" s="230"/>
      <c r="AQ1438" s="230"/>
    </row>
    <row r="1439" spans="4:43">
      <c r="D1439" s="230"/>
      <c r="G1439" s="230"/>
      <c r="H1439" s="230"/>
      <c r="I1439" s="230"/>
      <c r="J1439" s="230"/>
      <c r="O1439" s="230"/>
      <c r="R1439" s="230"/>
      <c r="S1439" s="230"/>
      <c r="T1439" s="230"/>
      <c r="U1439" s="230"/>
      <c r="Z1439" s="230"/>
      <c r="AC1439" s="230"/>
      <c r="AD1439" s="230"/>
      <c r="AE1439" s="230"/>
      <c r="AF1439" s="230"/>
      <c r="AK1439" s="230"/>
      <c r="AN1439" s="230"/>
      <c r="AO1439" s="230"/>
      <c r="AP1439" s="230"/>
      <c r="AQ1439" s="230"/>
    </row>
    <row r="1440" spans="4:43">
      <c r="D1440" s="230"/>
      <c r="G1440" s="230"/>
      <c r="H1440" s="230"/>
      <c r="I1440" s="230"/>
      <c r="J1440" s="230"/>
      <c r="O1440" s="230"/>
      <c r="R1440" s="230"/>
      <c r="S1440" s="230"/>
      <c r="T1440" s="230"/>
      <c r="U1440" s="230"/>
      <c r="Z1440" s="230"/>
      <c r="AC1440" s="230"/>
      <c r="AD1440" s="230"/>
      <c r="AE1440" s="230"/>
      <c r="AF1440" s="230"/>
      <c r="AK1440" s="230"/>
      <c r="AN1440" s="230"/>
      <c r="AO1440" s="230"/>
      <c r="AP1440" s="230"/>
      <c r="AQ1440" s="230"/>
    </row>
    <row r="1441" spans="4:43">
      <c r="D1441" s="230"/>
      <c r="G1441" s="230"/>
      <c r="H1441" s="230"/>
      <c r="I1441" s="230"/>
      <c r="J1441" s="230"/>
      <c r="O1441" s="230"/>
      <c r="R1441" s="230"/>
      <c r="S1441" s="230"/>
      <c r="T1441" s="230"/>
      <c r="U1441" s="230"/>
      <c r="Z1441" s="230"/>
      <c r="AC1441" s="230"/>
      <c r="AD1441" s="230"/>
      <c r="AE1441" s="230"/>
      <c r="AF1441" s="230"/>
      <c r="AK1441" s="230"/>
      <c r="AN1441" s="230"/>
      <c r="AO1441" s="230"/>
      <c r="AP1441" s="230"/>
      <c r="AQ1441" s="230"/>
    </row>
    <row r="1442" spans="4:43">
      <c r="D1442" s="230"/>
      <c r="G1442" s="230"/>
      <c r="H1442" s="230"/>
      <c r="I1442" s="230"/>
      <c r="J1442" s="230"/>
      <c r="O1442" s="230"/>
      <c r="R1442" s="230"/>
      <c r="S1442" s="230"/>
      <c r="T1442" s="230"/>
      <c r="U1442" s="230"/>
      <c r="Z1442" s="230"/>
      <c r="AC1442" s="230"/>
      <c r="AD1442" s="230"/>
      <c r="AE1442" s="230"/>
      <c r="AF1442" s="230"/>
      <c r="AK1442" s="230"/>
      <c r="AN1442" s="230"/>
      <c r="AO1442" s="230"/>
      <c r="AP1442" s="230"/>
      <c r="AQ1442" s="230"/>
    </row>
    <row r="1443" spans="4:43">
      <c r="D1443" s="230"/>
      <c r="G1443" s="230"/>
      <c r="H1443" s="230"/>
      <c r="I1443" s="230"/>
      <c r="J1443" s="230"/>
      <c r="O1443" s="230"/>
      <c r="R1443" s="230"/>
      <c r="S1443" s="230"/>
      <c r="T1443" s="230"/>
      <c r="U1443" s="230"/>
      <c r="Z1443" s="230"/>
      <c r="AC1443" s="230"/>
      <c r="AD1443" s="230"/>
      <c r="AE1443" s="230"/>
      <c r="AF1443" s="230"/>
      <c r="AK1443" s="230"/>
      <c r="AN1443" s="230"/>
      <c r="AO1443" s="230"/>
      <c r="AP1443" s="230"/>
      <c r="AQ1443" s="230"/>
    </row>
    <row r="1444" spans="4:43">
      <c r="D1444" s="230"/>
      <c r="G1444" s="230"/>
      <c r="H1444" s="230"/>
      <c r="I1444" s="230"/>
      <c r="J1444" s="230"/>
      <c r="O1444" s="230"/>
      <c r="R1444" s="230"/>
      <c r="S1444" s="230"/>
      <c r="T1444" s="230"/>
      <c r="U1444" s="230"/>
      <c r="Z1444" s="230"/>
      <c r="AC1444" s="230"/>
      <c r="AD1444" s="230"/>
      <c r="AE1444" s="230"/>
      <c r="AF1444" s="230"/>
      <c r="AK1444" s="230"/>
      <c r="AN1444" s="230"/>
      <c r="AO1444" s="230"/>
      <c r="AP1444" s="230"/>
      <c r="AQ1444" s="230"/>
    </row>
    <row r="1445" spans="4:43">
      <c r="D1445" s="230"/>
      <c r="G1445" s="230"/>
      <c r="H1445" s="230"/>
      <c r="I1445" s="230"/>
      <c r="J1445" s="230"/>
      <c r="O1445" s="230"/>
      <c r="R1445" s="230"/>
      <c r="S1445" s="230"/>
      <c r="T1445" s="230"/>
      <c r="U1445" s="230"/>
      <c r="Z1445" s="230"/>
      <c r="AC1445" s="230"/>
      <c r="AD1445" s="230"/>
      <c r="AE1445" s="230"/>
      <c r="AF1445" s="230"/>
      <c r="AK1445" s="230"/>
      <c r="AN1445" s="230"/>
      <c r="AO1445" s="230"/>
      <c r="AP1445" s="230"/>
      <c r="AQ1445" s="230"/>
    </row>
    <row r="1446" spans="4:43">
      <c r="D1446" s="230"/>
      <c r="G1446" s="230"/>
      <c r="H1446" s="230"/>
      <c r="I1446" s="230"/>
      <c r="J1446" s="230"/>
      <c r="O1446" s="230"/>
      <c r="R1446" s="230"/>
      <c r="S1446" s="230"/>
      <c r="T1446" s="230"/>
      <c r="U1446" s="230"/>
      <c r="Z1446" s="230"/>
      <c r="AC1446" s="230"/>
      <c r="AD1446" s="230"/>
      <c r="AE1446" s="230"/>
      <c r="AF1446" s="230"/>
      <c r="AK1446" s="230"/>
      <c r="AN1446" s="230"/>
      <c r="AO1446" s="230"/>
      <c r="AP1446" s="230"/>
      <c r="AQ1446" s="230"/>
    </row>
    <row r="1447" spans="4:43">
      <c r="D1447" s="230"/>
      <c r="G1447" s="230"/>
      <c r="H1447" s="230"/>
      <c r="I1447" s="230"/>
      <c r="J1447" s="230"/>
      <c r="O1447" s="230"/>
      <c r="R1447" s="230"/>
      <c r="S1447" s="230"/>
      <c r="T1447" s="230"/>
      <c r="U1447" s="230"/>
      <c r="Z1447" s="230"/>
      <c r="AC1447" s="230"/>
      <c r="AD1447" s="230"/>
      <c r="AE1447" s="230"/>
      <c r="AF1447" s="230"/>
      <c r="AK1447" s="230"/>
      <c r="AN1447" s="230"/>
      <c r="AO1447" s="230"/>
      <c r="AP1447" s="230"/>
      <c r="AQ1447" s="230"/>
    </row>
    <row r="1448" spans="4:43">
      <c r="D1448" s="230"/>
      <c r="G1448" s="230"/>
      <c r="H1448" s="230"/>
      <c r="I1448" s="230"/>
      <c r="J1448" s="230"/>
      <c r="O1448" s="230"/>
      <c r="R1448" s="230"/>
      <c r="S1448" s="230"/>
      <c r="T1448" s="230"/>
      <c r="U1448" s="230"/>
      <c r="Z1448" s="230"/>
      <c r="AC1448" s="230"/>
      <c r="AD1448" s="230"/>
      <c r="AE1448" s="230"/>
      <c r="AF1448" s="230"/>
      <c r="AK1448" s="230"/>
      <c r="AN1448" s="230"/>
      <c r="AO1448" s="230"/>
      <c r="AP1448" s="230"/>
      <c r="AQ1448" s="230"/>
    </row>
    <row r="1449" spans="4:43">
      <c r="D1449" s="230"/>
      <c r="G1449" s="230"/>
      <c r="H1449" s="230"/>
      <c r="I1449" s="230"/>
      <c r="J1449" s="230"/>
      <c r="O1449" s="230"/>
      <c r="R1449" s="230"/>
      <c r="S1449" s="230"/>
      <c r="T1449" s="230"/>
      <c r="U1449" s="230"/>
      <c r="Z1449" s="230"/>
      <c r="AC1449" s="230"/>
      <c r="AD1449" s="230"/>
      <c r="AE1449" s="230"/>
      <c r="AF1449" s="230"/>
      <c r="AK1449" s="230"/>
      <c r="AN1449" s="230"/>
      <c r="AO1449" s="230"/>
      <c r="AP1449" s="230"/>
      <c r="AQ1449" s="230"/>
    </row>
    <row r="1450" spans="4:43">
      <c r="D1450" s="230"/>
      <c r="G1450" s="230"/>
      <c r="H1450" s="230"/>
      <c r="I1450" s="230"/>
      <c r="J1450" s="230"/>
      <c r="O1450" s="230"/>
      <c r="R1450" s="230"/>
      <c r="S1450" s="230"/>
      <c r="T1450" s="230"/>
      <c r="U1450" s="230"/>
      <c r="Z1450" s="230"/>
      <c r="AC1450" s="230"/>
      <c r="AD1450" s="230"/>
      <c r="AE1450" s="230"/>
      <c r="AF1450" s="230"/>
      <c r="AK1450" s="230"/>
      <c r="AN1450" s="230"/>
      <c r="AO1450" s="230"/>
      <c r="AP1450" s="230"/>
      <c r="AQ1450" s="230"/>
    </row>
    <row r="1451" spans="4:43">
      <c r="D1451" s="230"/>
      <c r="G1451" s="230"/>
      <c r="H1451" s="230"/>
      <c r="I1451" s="230"/>
      <c r="J1451" s="230"/>
      <c r="O1451" s="230"/>
      <c r="R1451" s="230"/>
      <c r="S1451" s="230"/>
      <c r="T1451" s="230"/>
      <c r="U1451" s="230"/>
      <c r="Z1451" s="230"/>
      <c r="AC1451" s="230"/>
      <c r="AD1451" s="230"/>
      <c r="AE1451" s="230"/>
      <c r="AF1451" s="230"/>
      <c r="AK1451" s="230"/>
      <c r="AN1451" s="230"/>
      <c r="AO1451" s="230"/>
      <c r="AP1451" s="230"/>
      <c r="AQ1451" s="230"/>
    </row>
    <row r="1452" spans="4:43">
      <c r="D1452" s="230"/>
      <c r="G1452" s="230"/>
      <c r="H1452" s="230"/>
      <c r="I1452" s="230"/>
      <c r="J1452" s="230"/>
      <c r="O1452" s="230"/>
      <c r="R1452" s="230"/>
      <c r="S1452" s="230"/>
      <c r="T1452" s="230"/>
      <c r="U1452" s="230"/>
      <c r="Z1452" s="230"/>
      <c r="AC1452" s="230"/>
      <c r="AD1452" s="230"/>
      <c r="AE1452" s="230"/>
      <c r="AF1452" s="230"/>
      <c r="AK1452" s="230"/>
      <c r="AN1452" s="230"/>
      <c r="AO1452" s="230"/>
      <c r="AP1452" s="230"/>
      <c r="AQ1452" s="230"/>
    </row>
    <row r="1453" spans="4:43">
      <c r="D1453" s="230"/>
      <c r="G1453" s="230"/>
      <c r="H1453" s="230"/>
      <c r="I1453" s="230"/>
      <c r="J1453" s="230"/>
      <c r="O1453" s="230"/>
      <c r="R1453" s="230"/>
      <c r="S1453" s="230"/>
      <c r="T1453" s="230"/>
      <c r="U1453" s="230"/>
      <c r="Z1453" s="230"/>
      <c r="AC1453" s="230"/>
      <c r="AD1453" s="230"/>
      <c r="AE1453" s="230"/>
      <c r="AF1453" s="230"/>
      <c r="AK1453" s="230"/>
      <c r="AN1453" s="230"/>
      <c r="AO1453" s="230"/>
      <c r="AP1453" s="230"/>
      <c r="AQ1453" s="230"/>
    </row>
    <row r="1454" spans="4:43">
      <c r="D1454" s="230"/>
      <c r="G1454" s="230"/>
      <c r="H1454" s="230"/>
      <c r="I1454" s="230"/>
      <c r="J1454" s="230"/>
      <c r="O1454" s="230"/>
      <c r="R1454" s="230"/>
      <c r="S1454" s="230"/>
      <c r="T1454" s="230"/>
      <c r="U1454" s="230"/>
      <c r="Z1454" s="230"/>
      <c r="AC1454" s="230"/>
      <c r="AD1454" s="230"/>
      <c r="AE1454" s="230"/>
      <c r="AF1454" s="230"/>
      <c r="AK1454" s="230"/>
      <c r="AN1454" s="230"/>
      <c r="AO1454" s="230"/>
      <c r="AP1454" s="230"/>
      <c r="AQ1454" s="230"/>
    </row>
    <row r="1455" spans="4:43">
      <c r="D1455" s="230"/>
      <c r="G1455" s="230"/>
      <c r="H1455" s="230"/>
      <c r="I1455" s="230"/>
      <c r="J1455" s="230"/>
      <c r="O1455" s="230"/>
      <c r="R1455" s="230"/>
      <c r="S1455" s="230"/>
      <c r="T1455" s="230"/>
      <c r="U1455" s="230"/>
      <c r="Z1455" s="230"/>
      <c r="AC1455" s="230"/>
      <c r="AD1455" s="230"/>
      <c r="AE1455" s="230"/>
      <c r="AF1455" s="230"/>
      <c r="AK1455" s="230"/>
      <c r="AN1455" s="230"/>
      <c r="AO1455" s="230"/>
      <c r="AP1455" s="230"/>
      <c r="AQ1455" s="230"/>
    </row>
    <row r="1456" spans="4:43">
      <c r="D1456" s="230"/>
      <c r="G1456" s="230"/>
      <c r="H1456" s="230"/>
      <c r="I1456" s="230"/>
      <c r="J1456" s="230"/>
      <c r="O1456" s="230"/>
      <c r="R1456" s="230"/>
      <c r="S1456" s="230"/>
      <c r="T1456" s="230"/>
      <c r="U1456" s="230"/>
      <c r="Z1456" s="230"/>
      <c r="AC1456" s="230"/>
      <c r="AD1456" s="230"/>
      <c r="AE1456" s="230"/>
      <c r="AF1456" s="230"/>
      <c r="AK1456" s="230"/>
      <c r="AN1456" s="230"/>
      <c r="AO1456" s="230"/>
      <c r="AP1456" s="230"/>
      <c r="AQ1456" s="230"/>
    </row>
    <row r="1457" spans="4:43">
      <c r="D1457" s="230"/>
      <c r="G1457" s="230"/>
      <c r="H1457" s="230"/>
      <c r="I1457" s="230"/>
      <c r="J1457" s="230"/>
      <c r="O1457" s="230"/>
      <c r="R1457" s="230"/>
      <c r="S1457" s="230"/>
      <c r="T1457" s="230"/>
      <c r="U1457" s="230"/>
      <c r="Z1457" s="230"/>
      <c r="AC1457" s="230"/>
      <c r="AD1457" s="230"/>
      <c r="AE1457" s="230"/>
      <c r="AF1457" s="230"/>
      <c r="AK1457" s="230"/>
      <c r="AN1457" s="230"/>
      <c r="AO1457" s="230"/>
      <c r="AP1457" s="230"/>
      <c r="AQ1457" s="230"/>
    </row>
    <row r="1458" spans="4:43">
      <c r="D1458" s="230"/>
      <c r="G1458" s="230"/>
      <c r="H1458" s="230"/>
      <c r="I1458" s="230"/>
      <c r="J1458" s="230"/>
      <c r="O1458" s="230"/>
      <c r="R1458" s="230"/>
      <c r="S1458" s="230"/>
      <c r="T1458" s="230"/>
      <c r="U1458" s="230"/>
      <c r="Z1458" s="230"/>
      <c r="AC1458" s="230"/>
      <c r="AD1458" s="230"/>
      <c r="AE1458" s="230"/>
      <c r="AF1458" s="230"/>
      <c r="AK1458" s="230"/>
      <c r="AN1458" s="230"/>
      <c r="AO1458" s="230"/>
      <c r="AP1458" s="230"/>
      <c r="AQ1458" s="230"/>
    </row>
    <row r="1459" spans="4:43">
      <c r="D1459" s="230"/>
      <c r="G1459" s="230"/>
      <c r="H1459" s="230"/>
      <c r="I1459" s="230"/>
      <c r="J1459" s="230"/>
      <c r="O1459" s="230"/>
      <c r="R1459" s="230"/>
      <c r="S1459" s="230"/>
      <c r="T1459" s="230"/>
      <c r="U1459" s="230"/>
      <c r="Z1459" s="230"/>
      <c r="AC1459" s="230"/>
      <c r="AD1459" s="230"/>
      <c r="AE1459" s="230"/>
      <c r="AF1459" s="230"/>
      <c r="AK1459" s="230"/>
      <c r="AN1459" s="230"/>
      <c r="AO1459" s="230"/>
      <c r="AP1459" s="230"/>
      <c r="AQ1459" s="230"/>
    </row>
    <row r="1460" spans="4:43">
      <c r="D1460" s="230"/>
      <c r="G1460" s="230"/>
      <c r="H1460" s="230"/>
      <c r="I1460" s="230"/>
      <c r="J1460" s="230"/>
      <c r="O1460" s="230"/>
      <c r="R1460" s="230"/>
      <c r="S1460" s="230"/>
      <c r="T1460" s="230"/>
      <c r="U1460" s="230"/>
      <c r="Z1460" s="230"/>
      <c r="AC1460" s="230"/>
      <c r="AD1460" s="230"/>
      <c r="AE1460" s="230"/>
      <c r="AF1460" s="230"/>
      <c r="AK1460" s="230"/>
      <c r="AN1460" s="230"/>
      <c r="AO1460" s="230"/>
      <c r="AP1460" s="230"/>
      <c r="AQ1460" s="230"/>
    </row>
    <row r="1461" spans="4:43">
      <c r="D1461" s="230"/>
      <c r="G1461" s="230"/>
      <c r="H1461" s="230"/>
      <c r="I1461" s="230"/>
      <c r="J1461" s="230"/>
      <c r="O1461" s="230"/>
      <c r="R1461" s="230"/>
      <c r="S1461" s="230"/>
      <c r="T1461" s="230"/>
      <c r="U1461" s="230"/>
      <c r="Z1461" s="230"/>
      <c r="AC1461" s="230"/>
      <c r="AD1461" s="230"/>
      <c r="AE1461" s="230"/>
      <c r="AF1461" s="230"/>
      <c r="AK1461" s="230"/>
      <c r="AN1461" s="230"/>
      <c r="AO1461" s="230"/>
      <c r="AP1461" s="230"/>
      <c r="AQ1461" s="230"/>
    </row>
    <row r="1462" spans="4:43">
      <c r="D1462" s="230"/>
      <c r="G1462" s="230"/>
      <c r="H1462" s="230"/>
      <c r="I1462" s="230"/>
      <c r="J1462" s="230"/>
      <c r="O1462" s="230"/>
      <c r="R1462" s="230"/>
      <c r="S1462" s="230"/>
      <c r="T1462" s="230"/>
      <c r="U1462" s="230"/>
      <c r="Z1462" s="230"/>
      <c r="AC1462" s="230"/>
      <c r="AD1462" s="230"/>
      <c r="AE1462" s="230"/>
      <c r="AF1462" s="230"/>
      <c r="AK1462" s="230"/>
      <c r="AN1462" s="230"/>
      <c r="AO1462" s="230"/>
      <c r="AP1462" s="230"/>
      <c r="AQ1462" s="230"/>
    </row>
    <row r="1463" spans="4:43">
      <c r="D1463" s="230"/>
      <c r="G1463" s="230"/>
      <c r="H1463" s="230"/>
      <c r="I1463" s="230"/>
      <c r="J1463" s="230"/>
      <c r="O1463" s="230"/>
      <c r="R1463" s="230"/>
      <c r="S1463" s="230"/>
      <c r="T1463" s="230"/>
      <c r="U1463" s="230"/>
      <c r="Z1463" s="230"/>
      <c r="AC1463" s="230"/>
      <c r="AD1463" s="230"/>
      <c r="AE1463" s="230"/>
      <c r="AF1463" s="230"/>
      <c r="AK1463" s="230"/>
      <c r="AN1463" s="230"/>
      <c r="AO1463" s="230"/>
      <c r="AP1463" s="230"/>
      <c r="AQ1463" s="230"/>
    </row>
    <row r="1464" spans="4:43">
      <c r="D1464" s="230"/>
      <c r="G1464" s="230"/>
      <c r="H1464" s="230"/>
      <c r="I1464" s="230"/>
      <c r="J1464" s="230"/>
      <c r="O1464" s="230"/>
      <c r="R1464" s="230"/>
      <c r="S1464" s="230"/>
      <c r="T1464" s="230"/>
      <c r="U1464" s="230"/>
      <c r="Z1464" s="230"/>
      <c r="AC1464" s="230"/>
      <c r="AD1464" s="230"/>
      <c r="AE1464" s="230"/>
      <c r="AF1464" s="230"/>
      <c r="AK1464" s="230"/>
      <c r="AN1464" s="230"/>
      <c r="AO1464" s="230"/>
      <c r="AP1464" s="230"/>
      <c r="AQ1464" s="230"/>
    </row>
    <row r="1465" spans="4:43">
      <c r="D1465" s="230"/>
      <c r="G1465" s="230"/>
      <c r="H1465" s="230"/>
      <c r="I1465" s="230"/>
      <c r="J1465" s="230"/>
      <c r="O1465" s="230"/>
      <c r="R1465" s="230"/>
      <c r="S1465" s="230"/>
      <c r="T1465" s="230"/>
      <c r="U1465" s="230"/>
      <c r="Z1465" s="230"/>
      <c r="AC1465" s="230"/>
      <c r="AD1465" s="230"/>
      <c r="AE1465" s="230"/>
      <c r="AF1465" s="230"/>
      <c r="AK1465" s="230"/>
      <c r="AN1465" s="230"/>
      <c r="AO1465" s="230"/>
      <c r="AP1465" s="230"/>
      <c r="AQ1465" s="230"/>
    </row>
    <row r="1466" spans="4:43">
      <c r="D1466" s="230"/>
      <c r="G1466" s="230"/>
      <c r="H1466" s="230"/>
      <c r="I1466" s="230"/>
      <c r="J1466" s="230"/>
      <c r="O1466" s="230"/>
      <c r="R1466" s="230"/>
      <c r="S1466" s="230"/>
      <c r="T1466" s="230"/>
      <c r="U1466" s="230"/>
      <c r="Z1466" s="230"/>
      <c r="AC1466" s="230"/>
      <c r="AD1466" s="230"/>
      <c r="AE1466" s="230"/>
      <c r="AF1466" s="230"/>
      <c r="AK1466" s="230"/>
      <c r="AN1466" s="230"/>
      <c r="AO1466" s="230"/>
      <c r="AP1466" s="230"/>
      <c r="AQ1466" s="230"/>
    </row>
    <row r="1467" spans="4:43">
      <c r="D1467" s="230"/>
      <c r="G1467" s="230"/>
      <c r="H1467" s="230"/>
      <c r="I1467" s="230"/>
      <c r="J1467" s="230"/>
      <c r="O1467" s="230"/>
      <c r="R1467" s="230"/>
      <c r="S1467" s="230"/>
      <c r="T1467" s="230"/>
      <c r="U1467" s="230"/>
      <c r="Z1467" s="230"/>
      <c r="AC1467" s="230"/>
      <c r="AD1467" s="230"/>
      <c r="AE1467" s="230"/>
      <c r="AF1467" s="230"/>
      <c r="AK1467" s="230"/>
      <c r="AN1467" s="230"/>
      <c r="AO1467" s="230"/>
      <c r="AP1467" s="230"/>
      <c r="AQ1467" s="230"/>
    </row>
    <row r="1468" spans="4:43">
      <c r="D1468" s="230"/>
      <c r="G1468" s="230"/>
      <c r="H1468" s="230"/>
      <c r="I1468" s="230"/>
      <c r="J1468" s="230"/>
      <c r="O1468" s="230"/>
      <c r="R1468" s="230"/>
      <c r="S1468" s="230"/>
      <c r="T1468" s="230"/>
      <c r="U1468" s="230"/>
      <c r="Z1468" s="230"/>
      <c r="AC1468" s="230"/>
      <c r="AD1468" s="230"/>
      <c r="AE1468" s="230"/>
      <c r="AF1468" s="230"/>
      <c r="AK1468" s="230"/>
      <c r="AN1468" s="230"/>
      <c r="AO1468" s="230"/>
      <c r="AP1468" s="230"/>
      <c r="AQ1468" s="230"/>
    </row>
    <row r="1469" spans="4:43">
      <c r="D1469" s="230"/>
      <c r="G1469" s="230"/>
      <c r="H1469" s="230"/>
      <c r="I1469" s="230"/>
      <c r="J1469" s="230"/>
      <c r="O1469" s="230"/>
      <c r="R1469" s="230"/>
      <c r="S1469" s="230"/>
      <c r="T1469" s="230"/>
      <c r="U1469" s="230"/>
      <c r="Z1469" s="230"/>
      <c r="AC1469" s="230"/>
      <c r="AD1469" s="230"/>
      <c r="AE1469" s="230"/>
      <c r="AF1469" s="230"/>
      <c r="AK1469" s="230"/>
      <c r="AN1469" s="230"/>
      <c r="AO1469" s="230"/>
      <c r="AP1469" s="230"/>
      <c r="AQ1469" s="230"/>
    </row>
    <row r="1470" spans="4:43">
      <c r="D1470" s="230"/>
      <c r="G1470" s="230"/>
      <c r="H1470" s="230"/>
      <c r="I1470" s="230"/>
      <c r="J1470" s="230"/>
      <c r="O1470" s="230"/>
      <c r="R1470" s="230"/>
      <c r="S1470" s="230"/>
      <c r="T1470" s="230"/>
      <c r="U1470" s="230"/>
      <c r="Z1470" s="230"/>
      <c r="AC1470" s="230"/>
      <c r="AD1470" s="230"/>
      <c r="AE1470" s="230"/>
      <c r="AF1470" s="230"/>
      <c r="AK1470" s="230"/>
      <c r="AN1470" s="230"/>
      <c r="AO1470" s="230"/>
      <c r="AP1470" s="230"/>
      <c r="AQ1470" s="230"/>
    </row>
    <row r="1471" spans="4:43">
      <c r="D1471" s="230"/>
      <c r="G1471" s="230"/>
      <c r="H1471" s="230"/>
      <c r="I1471" s="230"/>
      <c r="J1471" s="230"/>
      <c r="O1471" s="230"/>
      <c r="R1471" s="230"/>
      <c r="S1471" s="230"/>
      <c r="T1471" s="230"/>
      <c r="U1471" s="230"/>
      <c r="Z1471" s="230"/>
      <c r="AC1471" s="230"/>
      <c r="AD1471" s="230"/>
      <c r="AE1471" s="230"/>
      <c r="AF1471" s="230"/>
      <c r="AK1471" s="230"/>
      <c r="AN1471" s="230"/>
      <c r="AO1471" s="230"/>
      <c r="AP1471" s="230"/>
      <c r="AQ1471" s="230"/>
    </row>
    <row r="1472" spans="4:43">
      <c r="D1472" s="230"/>
      <c r="G1472" s="230"/>
      <c r="H1472" s="230"/>
      <c r="I1472" s="230"/>
      <c r="J1472" s="230"/>
      <c r="O1472" s="230"/>
      <c r="R1472" s="230"/>
      <c r="S1472" s="230"/>
      <c r="T1472" s="230"/>
      <c r="U1472" s="230"/>
      <c r="Z1472" s="230"/>
      <c r="AC1472" s="230"/>
      <c r="AD1472" s="230"/>
      <c r="AE1472" s="230"/>
      <c r="AF1472" s="230"/>
      <c r="AK1472" s="230"/>
      <c r="AN1472" s="230"/>
      <c r="AO1472" s="230"/>
      <c r="AP1472" s="230"/>
      <c r="AQ1472" s="230"/>
    </row>
    <row r="1473" spans="4:43">
      <c r="D1473" s="230"/>
      <c r="G1473" s="230"/>
      <c r="H1473" s="230"/>
      <c r="I1473" s="230"/>
      <c r="J1473" s="230"/>
      <c r="O1473" s="230"/>
      <c r="R1473" s="230"/>
      <c r="S1473" s="230"/>
      <c r="T1473" s="230"/>
      <c r="U1473" s="230"/>
      <c r="Z1473" s="230"/>
      <c r="AC1473" s="230"/>
      <c r="AD1473" s="230"/>
      <c r="AE1473" s="230"/>
      <c r="AF1473" s="230"/>
      <c r="AK1473" s="230"/>
      <c r="AN1473" s="230"/>
      <c r="AO1473" s="230"/>
      <c r="AP1473" s="230"/>
      <c r="AQ1473" s="230"/>
    </row>
    <row r="1474" spans="4:43">
      <c r="D1474" s="230"/>
      <c r="G1474" s="230"/>
      <c r="H1474" s="230"/>
      <c r="I1474" s="230"/>
      <c r="J1474" s="230"/>
      <c r="O1474" s="230"/>
      <c r="R1474" s="230"/>
      <c r="S1474" s="230"/>
      <c r="T1474" s="230"/>
      <c r="U1474" s="230"/>
      <c r="Z1474" s="230"/>
      <c r="AC1474" s="230"/>
      <c r="AD1474" s="230"/>
      <c r="AE1474" s="230"/>
      <c r="AF1474" s="230"/>
      <c r="AK1474" s="230"/>
      <c r="AN1474" s="230"/>
      <c r="AO1474" s="230"/>
      <c r="AP1474" s="230"/>
      <c r="AQ1474" s="230"/>
    </row>
    <row r="1475" spans="4:43">
      <c r="D1475" s="230"/>
      <c r="G1475" s="230"/>
      <c r="H1475" s="230"/>
      <c r="I1475" s="230"/>
      <c r="J1475" s="230"/>
      <c r="O1475" s="230"/>
      <c r="R1475" s="230"/>
      <c r="S1475" s="230"/>
      <c r="T1475" s="230"/>
      <c r="U1475" s="230"/>
      <c r="Z1475" s="230"/>
      <c r="AC1475" s="230"/>
      <c r="AD1475" s="230"/>
      <c r="AE1475" s="230"/>
      <c r="AF1475" s="230"/>
      <c r="AK1475" s="230"/>
      <c r="AN1475" s="230"/>
      <c r="AO1475" s="230"/>
      <c r="AP1475" s="230"/>
      <c r="AQ1475" s="230"/>
    </row>
    <row r="1476" spans="4:43">
      <c r="D1476" s="230"/>
      <c r="G1476" s="230"/>
      <c r="H1476" s="230"/>
      <c r="I1476" s="230"/>
      <c r="J1476" s="230"/>
      <c r="O1476" s="230"/>
      <c r="R1476" s="230"/>
      <c r="S1476" s="230"/>
      <c r="T1476" s="230"/>
      <c r="U1476" s="230"/>
      <c r="Z1476" s="230"/>
      <c r="AC1476" s="230"/>
      <c r="AD1476" s="230"/>
      <c r="AE1476" s="230"/>
      <c r="AF1476" s="230"/>
      <c r="AK1476" s="230"/>
      <c r="AN1476" s="230"/>
      <c r="AO1476" s="230"/>
      <c r="AP1476" s="230"/>
      <c r="AQ1476" s="230"/>
    </row>
    <row r="1477" spans="4:43">
      <c r="D1477" s="230"/>
      <c r="G1477" s="230"/>
      <c r="H1477" s="230"/>
      <c r="I1477" s="230"/>
      <c r="J1477" s="230"/>
      <c r="O1477" s="230"/>
      <c r="R1477" s="230"/>
      <c r="S1477" s="230"/>
      <c r="T1477" s="230"/>
      <c r="U1477" s="230"/>
      <c r="Z1477" s="230"/>
      <c r="AC1477" s="230"/>
      <c r="AD1477" s="230"/>
      <c r="AE1477" s="230"/>
      <c r="AF1477" s="230"/>
      <c r="AK1477" s="230"/>
      <c r="AN1477" s="230"/>
      <c r="AO1477" s="230"/>
      <c r="AP1477" s="230"/>
      <c r="AQ1477" s="230"/>
    </row>
    <row r="1478" spans="4:43">
      <c r="D1478" s="230"/>
      <c r="G1478" s="230"/>
      <c r="H1478" s="230"/>
      <c r="I1478" s="230"/>
      <c r="J1478" s="230"/>
      <c r="O1478" s="230"/>
      <c r="R1478" s="230"/>
      <c r="S1478" s="230"/>
      <c r="T1478" s="230"/>
      <c r="U1478" s="230"/>
      <c r="Z1478" s="230"/>
      <c r="AC1478" s="230"/>
      <c r="AD1478" s="230"/>
      <c r="AE1478" s="230"/>
      <c r="AF1478" s="230"/>
      <c r="AK1478" s="230"/>
      <c r="AN1478" s="230"/>
      <c r="AO1478" s="230"/>
      <c r="AP1478" s="230"/>
      <c r="AQ1478" s="230"/>
    </row>
    <row r="1479" spans="4:43">
      <c r="D1479" s="230"/>
      <c r="G1479" s="230"/>
      <c r="H1479" s="230"/>
      <c r="I1479" s="230"/>
      <c r="J1479" s="230"/>
      <c r="O1479" s="230"/>
      <c r="R1479" s="230"/>
      <c r="S1479" s="230"/>
      <c r="T1479" s="230"/>
      <c r="U1479" s="230"/>
      <c r="Z1479" s="230"/>
      <c r="AC1479" s="230"/>
      <c r="AD1479" s="230"/>
      <c r="AE1479" s="230"/>
      <c r="AF1479" s="230"/>
      <c r="AK1479" s="230"/>
      <c r="AN1479" s="230"/>
      <c r="AO1479" s="230"/>
      <c r="AP1479" s="230"/>
      <c r="AQ1479" s="230"/>
    </row>
    <row r="1480" spans="4:43">
      <c r="D1480" s="230"/>
      <c r="G1480" s="230"/>
      <c r="H1480" s="230"/>
      <c r="I1480" s="230"/>
      <c r="J1480" s="230"/>
      <c r="O1480" s="230"/>
      <c r="R1480" s="230"/>
      <c r="S1480" s="230"/>
      <c r="T1480" s="230"/>
      <c r="U1480" s="230"/>
      <c r="Z1480" s="230"/>
      <c r="AC1480" s="230"/>
      <c r="AD1480" s="230"/>
      <c r="AE1480" s="230"/>
      <c r="AF1480" s="230"/>
      <c r="AK1480" s="230"/>
      <c r="AN1480" s="230"/>
      <c r="AO1480" s="230"/>
      <c r="AP1480" s="230"/>
      <c r="AQ1480" s="230"/>
    </row>
    <row r="1481" spans="4:43">
      <c r="D1481" s="230"/>
      <c r="G1481" s="230"/>
      <c r="H1481" s="230"/>
      <c r="I1481" s="230"/>
      <c r="J1481" s="230"/>
      <c r="O1481" s="230"/>
      <c r="R1481" s="230"/>
      <c r="S1481" s="230"/>
      <c r="T1481" s="230"/>
      <c r="U1481" s="230"/>
      <c r="Z1481" s="230"/>
      <c r="AC1481" s="230"/>
      <c r="AD1481" s="230"/>
      <c r="AE1481" s="230"/>
      <c r="AF1481" s="230"/>
      <c r="AK1481" s="230"/>
      <c r="AN1481" s="230"/>
      <c r="AO1481" s="230"/>
      <c r="AP1481" s="230"/>
      <c r="AQ1481" s="230"/>
    </row>
    <row r="1482" spans="4:43">
      <c r="D1482" s="230"/>
      <c r="G1482" s="230"/>
      <c r="H1482" s="230"/>
      <c r="I1482" s="230"/>
      <c r="J1482" s="230"/>
      <c r="O1482" s="230"/>
      <c r="R1482" s="230"/>
      <c r="S1482" s="230"/>
      <c r="T1482" s="230"/>
      <c r="U1482" s="230"/>
      <c r="Z1482" s="230"/>
      <c r="AC1482" s="230"/>
      <c r="AD1482" s="230"/>
      <c r="AE1482" s="230"/>
      <c r="AF1482" s="230"/>
      <c r="AK1482" s="230"/>
      <c r="AN1482" s="230"/>
      <c r="AO1482" s="230"/>
      <c r="AP1482" s="230"/>
      <c r="AQ1482" s="230"/>
    </row>
    <row r="1483" spans="4:43">
      <c r="D1483" s="230"/>
      <c r="G1483" s="230"/>
      <c r="H1483" s="230"/>
      <c r="I1483" s="230"/>
      <c r="J1483" s="230"/>
      <c r="O1483" s="230"/>
      <c r="R1483" s="230"/>
      <c r="S1483" s="230"/>
      <c r="T1483" s="230"/>
      <c r="U1483" s="230"/>
      <c r="Z1483" s="230"/>
      <c r="AC1483" s="230"/>
      <c r="AD1483" s="230"/>
      <c r="AE1483" s="230"/>
      <c r="AF1483" s="230"/>
      <c r="AK1483" s="230"/>
      <c r="AN1483" s="230"/>
      <c r="AO1483" s="230"/>
      <c r="AP1483" s="230"/>
      <c r="AQ1483" s="230"/>
    </row>
    <row r="1484" spans="4:43">
      <c r="D1484" s="230"/>
      <c r="G1484" s="230"/>
      <c r="H1484" s="230"/>
      <c r="I1484" s="230"/>
      <c r="J1484" s="230"/>
      <c r="O1484" s="230"/>
      <c r="R1484" s="230"/>
      <c r="S1484" s="230"/>
      <c r="T1484" s="230"/>
      <c r="U1484" s="230"/>
      <c r="Z1484" s="230"/>
      <c r="AC1484" s="230"/>
      <c r="AD1484" s="230"/>
      <c r="AE1484" s="230"/>
      <c r="AF1484" s="230"/>
      <c r="AK1484" s="230"/>
      <c r="AN1484" s="230"/>
      <c r="AO1484" s="230"/>
      <c r="AP1484" s="230"/>
      <c r="AQ1484" s="230"/>
    </row>
    <row r="1485" spans="4:43">
      <c r="D1485" s="230"/>
      <c r="G1485" s="230"/>
      <c r="H1485" s="230"/>
      <c r="I1485" s="230"/>
      <c r="J1485" s="230"/>
      <c r="O1485" s="230"/>
      <c r="R1485" s="230"/>
      <c r="S1485" s="230"/>
      <c r="T1485" s="230"/>
      <c r="U1485" s="230"/>
      <c r="Z1485" s="230"/>
      <c r="AC1485" s="230"/>
      <c r="AD1485" s="230"/>
      <c r="AE1485" s="230"/>
      <c r="AF1485" s="230"/>
      <c r="AK1485" s="230"/>
      <c r="AN1485" s="230"/>
      <c r="AO1485" s="230"/>
      <c r="AP1485" s="230"/>
      <c r="AQ1485" s="230"/>
    </row>
    <row r="1486" spans="4:43">
      <c r="D1486" s="230"/>
      <c r="G1486" s="230"/>
      <c r="H1486" s="230"/>
      <c r="I1486" s="230"/>
      <c r="J1486" s="230"/>
      <c r="O1486" s="230"/>
      <c r="R1486" s="230"/>
      <c r="S1486" s="230"/>
      <c r="T1486" s="230"/>
      <c r="U1486" s="230"/>
      <c r="Z1486" s="230"/>
      <c r="AC1486" s="230"/>
      <c r="AD1486" s="230"/>
      <c r="AE1486" s="230"/>
      <c r="AF1486" s="230"/>
      <c r="AK1486" s="230"/>
      <c r="AN1486" s="230"/>
      <c r="AO1486" s="230"/>
      <c r="AP1486" s="230"/>
      <c r="AQ1486" s="230"/>
    </row>
    <row r="1487" spans="4:43">
      <c r="D1487" s="230"/>
      <c r="G1487" s="230"/>
      <c r="H1487" s="230"/>
      <c r="I1487" s="230"/>
      <c r="J1487" s="230"/>
      <c r="O1487" s="230"/>
      <c r="R1487" s="230"/>
      <c r="S1487" s="230"/>
      <c r="T1487" s="230"/>
      <c r="U1487" s="230"/>
      <c r="Z1487" s="230"/>
      <c r="AC1487" s="230"/>
      <c r="AD1487" s="230"/>
      <c r="AE1487" s="230"/>
      <c r="AF1487" s="230"/>
      <c r="AK1487" s="230"/>
      <c r="AN1487" s="230"/>
      <c r="AO1487" s="230"/>
      <c r="AP1487" s="230"/>
      <c r="AQ1487" s="230"/>
    </row>
    <row r="1488" spans="4:43">
      <c r="D1488" s="230"/>
      <c r="G1488" s="230"/>
      <c r="H1488" s="230"/>
      <c r="I1488" s="230"/>
      <c r="J1488" s="230"/>
      <c r="O1488" s="230"/>
      <c r="R1488" s="230"/>
      <c r="S1488" s="230"/>
      <c r="T1488" s="230"/>
      <c r="U1488" s="230"/>
      <c r="Z1488" s="230"/>
      <c r="AC1488" s="230"/>
      <c r="AD1488" s="230"/>
      <c r="AE1488" s="230"/>
      <c r="AF1488" s="230"/>
      <c r="AK1488" s="230"/>
      <c r="AN1488" s="230"/>
      <c r="AO1488" s="230"/>
      <c r="AP1488" s="230"/>
      <c r="AQ1488" s="230"/>
    </row>
    <row r="1489" spans="4:43">
      <c r="D1489" s="230"/>
      <c r="G1489" s="230"/>
      <c r="H1489" s="230"/>
      <c r="I1489" s="230"/>
      <c r="J1489" s="230"/>
      <c r="O1489" s="230"/>
      <c r="R1489" s="230"/>
      <c r="S1489" s="230"/>
      <c r="T1489" s="230"/>
      <c r="U1489" s="230"/>
      <c r="Z1489" s="230"/>
      <c r="AC1489" s="230"/>
      <c r="AD1489" s="230"/>
      <c r="AE1489" s="230"/>
      <c r="AF1489" s="230"/>
      <c r="AK1489" s="230"/>
      <c r="AN1489" s="230"/>
      <c r="AO1489" s="230"/>
      <c r="AP1489" s="230"/>
      <c r="AQ1489" s="230"/>
    </row>
    <row r="1490" spans="4:43">
      <c r="D1490" s="230"/>
      <c r="G1490" s="230"/>
      <c r="H1490" s="230"/>
      <c r="I1490" s="230"/>
      <c r="J1490" s="230"/>
      <c r="O1490" s="230"/>
      <c r="R1490" s="230"/>
      <c r="S1490" s="230"/>
      <c r="T1490" s="230"/>
      <c r="U1490" s="230"/>
      <c r="Z1490" s="230"/>
      <c r="AC1490" s="230"/>
      <c r="AD1490" s="230"/>
      <c r="AE1490" s="230"/>
      <c r="AF1490" s="230"/>
      <c r="AK1490" s="230"/>
      <c r="AN1490" s="230"/>
      <c r="AO1490" s="230"/>
      <c r="AP1490" s="230"/>
      <c r="AQ1490" s="230"/>
    </row>
    <row r="1491" spans="4:43">
      <c r="D1491" s="230"/>
      <c r="G1491" s="230"/>
      <c r="H1491" s="230"/>
      <c r="I1491" s="230"/>
      <c r="J1491" s="230"/>
      <c r="O1491" s="230"/>
      <c r="R1491" s="230"/>
      <c r="S1491" s="230"/>
      <c r="T1491" s="230"/>
      <c r="U1491" s="230"/>
      <c r="Z1491" s="230"/>
      <c r="AC1491" s="230"/>
      <c r="AD1491" s="230"/>
      <c r="AE1491" s="230"/>
      <c r="AF1491" s="230"/>
      <c r="AK1491" s="230"/>
      <c r="AN1491" s="230"/>
      <c r="AO1491" s="230"/>
      <c r="AP1491" s="230"/>
      <c r="AQ1491" s="230"/>
    </row>
    <row r="1492" spans="4:43">
      <c r="D1492" s="230"/>
      <c r="G1492" s="230"/>
      <c r="H1492" s="230"/>
      <c r="I1492" s="230"/>
      <c r="J1492" s="230"/>
      <c r="O1492" s="230"/>
      <c r="R1492" s="230"/>
      <c r="S1492" s="230"/>
      <c r="T1492" s="230"/>
      <c r="U1492" s="230"/>
      <c r="Z1492" s="230"/>
      <c r="AC1492" s="230"/>
      <c r="AD1492" s="230"/>
      <c r="AE1492" s="230"/>
      <c r="AF1492" s="230"/>
      <c r="AK1492" s="230"/>
      <c r="AN1492" s="230"/>
      <c r="AO1492" s="230"/>
      <c r="AP1492" s="230"/>
      <c r="AQ1492" s="230"/>
    </row>
    <row r="1493" spans="4:43">
      <c r="D1493" s="230"/>
      <c r="G1493" s="230"/>
      <c r="H1493" s="230"/>
      <c r="I1493" s="230"/>
      <c r="J1493" s="230"/>
      <c r="O1493" s="230"/>
      <c r="R1493" s="230"/>
      <c r="S1493" s="230"/>
      <c r="T1493" s="230"/>
      <c r="U1493" s="230"/>
      <c r="Z1493" s="230"/>
      <c r="AC1493" s="230"/>
      <c r="AD1493" s="230"/>
      <c r="AE1493" s="230"/>
      <c r="AF1493" s="230"/>
      <c r="AK1493" s="230"/>
      <c r="AN1493" s="230"/>
      <c r="AO1493" s="230"/>
      <c r="AP1493" s="230"/>
      <c r="AQ1493" s="230"/>
    </row>
    <row r="1494" spans="4:43">
      <c r="D1494" s="230"/>
      <c r="G1494" s="230"/>
      <c r="H1494" s="230"/>
      <c r="I1494" s="230"/>
      <c r="J1494" s="230"/>
      <c r="O1494" s="230"/>
      <c r="R1494" s="230"/>
      <c r="S1494" s="230"/>
      <c r="T1494" s="230"/>
      <c r="U1494" s="230"/>
      <c r="Z1494" s="230"/>
      <c r="AC1494" s="230"/>
      <c r="AD1494" s="230"/>
      <c r="AE1494" s="230"/>
      <c r="AF1494" s="230"/>
      <c r="AK1494" s="230"/>
      <c r="AN1494" s="230"/>
      <c r="AO1494" s="230"/>
      <c r="AP1494" s="230"/>
      <c r="AQ1494" s="230"/>
    </row>
    <row r="1495" spans="4:43">
      <c r="D1495" s="230"/>
      <c r="G1495" s="230"/>
      <c r="H1495" s="230"/>
      <c r="I1495" s="230"/>
      <c r="J1495" s="230"/>
      <c r="O1495" s="230"/>
      <c r="R1495" s="230"/>
      <c r="S1495" s="230"/>
      <c r="T1495" s="230"/>
      <c r="U1495" s="230"/>
      <c r="Z1495" s="230"/>
      <c r="AC1495" s="230"/>
      <c r="AD1495" s="230"/>
      <c r="AE1495" s="230"/>
      <c r="AF1495" s="230"/>
      <c r="AK1495" s="230"/>
      <c r="AN1495" s="230"/>
      <c r="AO1495" s="230"/>
      <c r="AP1495" s="230"/>
      <c r="AQ1495" s="230"/>
    </row>
    <row r="1496" spans="4:43">
      <c r="D1496" s="230"/>
      <c r="G1496" s="230"/>
      <c r="H1496" s="230"/>
      <c r="I1496" s="230"/>
      <c r="J1496" s="230"/>
      <c r="O1496" s="230"/>
      <c r="R1496" s="230"/>
      <c r="S1496" s="230"/>
      <c r="T1496" s="230"/>
      <c r="U1496" s="230"/>
      <c r="Z1496" s="230"/>
      <c r="AC1496" s="230"/>
      <c r="AD1496" s="230"/>
      <c r="AE1496" s="230"/>
      <c r="AF1496" s="230"/>
      <c r="AK1496" s="230"/>
      <c r="AN1496" s="230"/>
      <c r="AO1496" s="230"/>
      <c r="AP1496" s="230"/>
      <c r="AQ1496" s="230"/>
    </row>
    <row r="1497" spans="4:43">
      <c r="D1497" s="230"/>
      <c r="G1497" s="230"/>
      <c r="H1497" s="230"/>
      <c r="I1497" s="230"/>
      <c r="J1497" s="230"/>
      <c r="O1497" s="230"/>
      <c r="R1497" s="230"/>
      <c r="S1497" s="230"/>
      <c r="T1497" s="230"/>
      <c r="U1497" s="230"/>
      <c r="Z1497" s="230"/>
      <c r="AC1497" s="230"/>
      <c r="AD1497" s="230"/>
      <c r="AE1497" s="230"/>
      <c r="AF1497" s="230"/>
      <c r="AK1497" s="230"/>
      <c r="AN1497" s="230"/>
      <c r="AO1497" s="230"/>
      <c r="AP1497" s="230"/>
      <c r="AQ1497" s="230"/>
    </row>
    <row r="1498" spans="4:43">
      <c r="D1498" s="230"/>
      <c r="G1498" s="230"/>
      <c r="H1498" s="230"/>
      <c r="I1498" s="230"/>
      <c r="J1498" s="230"/>
      <c r="O1498" s="230"/>
      <c r="R1498" s="230"/>
      <c r="S1498" s="230"/>
      <c r="T1498" s="230"/>
      <c r="U1498" s="230"/>
      <c r="Z1498" s="230"/>
      <c r="AC1498" s="230"/>
      <c r="AD1498" s="230"/>
      <c r="AE1498" s="230"/>
      <c r="AF1498" s="230"/>
      <c r="AK1498" s="230"/>
      <c r="AN1498" s="230"/>
      <c r="AO1498" s="230"/>
      <c r="AP1498" s="230"/>
      <c r="AQ1498" s="230"/>
    </row>
    <row r="1499" spans="4:43">
      <c r="D1499" s="230"/>
      <c r="G1499" s="230"/>
      <c r="H1499" s="230"/>
      <c r="I1499" s="230"/>
      <c r="J1499" s="230"/>
      <c r="O1499" s="230"/>
      <c r="R1499" s="230"/>
      <c r="S1499" s="230"/>
      <c r="T1499" s="230"/>
      <c r="U1499" s="230"/>
      <c r="Z1499" s="230"/>
      <c r="AC1499" s="230"/>
      <c r="AD1499" s="230"/>
      <c r="AE1499" s="230"/>
      <c r="AF1499" s="230"/>
      <c r="AK1499" s="230"/>
      <c r="AN1499" s="230"/>
      <c r="AO1499" s="230"/>
      <c r="AP1499" s="230"/>
      <c r="AQ1499" s="230"/>
    </row>
    <row r="1500" spans="4:43">
      <c r="D1500" s="230"/>
      <c r="G1500" s="230"/>
      <c r="H1500" s="230"/>
      <c r="I1500" s="230"/>
      <c r="J1500" s="230"/>
      <c r="O1500" s="230"/>
      <c r="R1500" s="230"/>
      <c r="S1500" s="230"/>
      <c r="T1500" s="230"/>
      <c r="U1500" s="230"/>
      <c r="Z1500" s="230"/>
      <c r="AC1500" s="230"/>
      <c r="AD1500" s="230"/>
      <c r="AE1500" s="230"/>
      <c r="AF1500" s="230"/>
      <c r="AK1500" s="230"/>
      <c r="AN1500" s="230"/>
      <c r="AO1500" s="230"/>
      <c r="AP1500" s="230"/>
      <c r="AQ1500" s="230"/>
    </row>
    <row r="1501" spans="4:43">
      <c r="D1501" s="230"/>
      <c r="G1501" s="230"/>
      <c r="H1501" s="230"/>
      <c r="I1501" s="230"/>
      <c r="J1501" s="230"/>
      <c r="O1501" s="230"/>
      <c r="R1501" s="230"/>
      <c r="S1501" s="230"/>
      <c r="T1501" s="230"/>
      <c r="U1501" s="230"/>
      <c r="Z1501" s="230"/>
      <c r="AC1501" s="230"/>
      <c r="AD1501" s="230"/>
      <c r="AE1501" s="230"/>
      <c r="AF1501" s="230"/>
      <c r="AK1501" s="230"/>
      <c r="AN1501" s="230"/>
      <c r="AO1501" s="230"/>
      <c r="AP1501" s="230"/>
      <c r="AQ1501" s="230"/>
    </row>
    <row r="1502" spans="4:43">
      <c r="D1502" s="230"/>
      <c r="G1502" s="230"/>
      <c r="H1502" s="230"/>
      <c r="I1502" s="230"/>
      <c r="J1502" s="230"/>
      <c r="O1502" s="230"/>
      <c r="R1502" s="230"/>
      <c r="S1502" s="230"/>
      <c r="T1502" s="230"/>
      <c r="U1502" s="230"/>
      <c r="Z1502" s="230"/>
      <c r="AC1502" s="230"/>
      <c r="AD1502" s="230"/>
      <c r="AE1502" s="230"/>
      <c r="AF1502" s="230"/>
      <c r="AK1502" s="230"/>
      <c r="AN1502" s="230"/>
      <c r="AO1502" s="230"/>
      <c r="AP1502" s="230"/>
      <c r="AQ1502" s="230"/>
    </row>
    <row r="1503" spans="4:43">
      <c r="D1503" s="230"/>
      <c r="G1503" s="230"/>
      <c r="H1503" s="230"/>
      <c r="I1503" s="230"/>
      <c r="J1503" s="230"/>
      <c r="O1503" s="230"/>
      <c r="R1503" s="230"/>
      <c r="S1503" s="230"/>
      <c r="T1503" s="230"/>
      <c r="U1503" s="230"/>
      <c r="Z1503" s="230"/>
      <c r="AC1503" s="230"/>
      <c r="AD1503" s="230"/>
      <c r="AE1503" s="230"/>
      <c r="AF1503" s="230"/>
      <c r="AK1503" s="230"/>
      <c r="AN1503" s="230"/>
      <c r="AO1503" s="230"/>
      <c r="AP1503" s="230"/>
      <c r="AQ1503" s="230"/>
    </row>
    <row r="1504" spans="4:43">
      <c r="D1504" s="230"/>
      <c r="G1504" s="230"/>
      <c r="H1504" s="230"/>
      <c r="I1504" s="230"/>
      <c r="J1504" s="230"/>
      <c r="O1504" s="230"/>
      <c r="R1504" s="230"/>
      <c r="S1504" s="230"/>
      <c r="T1504" s="230"/>
      <c r="U1504" s="230"/>
      <c r="Z1504" s="230"/>
      <c r="AC1504" s="230"/>
      <c r="AD1504" s="230"/>
      <c r="AE1504" s="230"/>
      <c r="AF1504" s="230"/>
      <c r="AK1504" s="230"/>
      <c r="AN1504" s="230"/>
      <c r="AO1504" s="230"/>
      <c r="AP1504" s="230"/>
      <c r="AQ1504" s="230"/>
    </row>
    <row r="1505" spans="4:43">
      <c r="D1505" s="230"/>
      <c r="G1505" s="230"/>
      <c r="H1505" s="230"/>
      <c r="I1505" s="230"/>
      <c r="J1505" s="230"/>
      <c r="O1505" s="230"/>
      <c r="R1505" s="230"/>
      <c r="S1505" s="230"/>
      <c r="T1505" s="230"/>
      <c r="U1505" s="230"/>
      <c r="Z1505" s="230"/>
      <c r="AC1505" s="230"/>
      <c r="AD1505" s="230"/>
      <c r="AE1505" s="230"/>
      <c r="AF1505" s="230"/>
      <c r="AK1505" s="230"/>
      <c r="AN1505" s="230"/>
      <c r="AO1505" s="230"/>
      <c r="AP1505" s="230"/>
      <c r="AQ1505" s="230"/>
    </row>
    <row r="1506" spans="4:43">
      <c r="D1506" s="230"/>
      <c r="G1506" s="230"/>
      <c r="H1506" s="230"/>
      <c r="I1506" s="230"/>
      <c r="J1506" s="230"/>
      <c r="O1506" s="230"/>
      <c r="R1506" s="230"/>
      <c r="S1506" s="230"/>
      <c r="T1506" s="230"/>
      <c r="U1506" s="230"/>
      <c r="Z1506" s="230"/>
      <c r="AC1506" s="230"/>
      <c r="AD1506" s="230"/>
      <c r="AE1506" s="230"/>
      <c r="AF1506" s="230"/>
      <c r="AK1506" s="230"/>
      <c r="AN1506" s="230"/>
      <c r="AO1506" s="230"/>
      <c r="AP1506" s="230"/>
      <c r="AQ1506" s="230"/>
    </row>
    <row r="1507" spans="4:43">
      <c r="D1507" s="230"/>
      <c r="G1507" s="230"/>
      <c r="H1507" s="230"/>
      <c r="I1507" s="230"/>
      <c r="J1507" s="230"/>
      <c r="O1507" s="230"/>
      <c r="R1507" s="230"/>
      <c r="S1507" s="230"/>
      <c r="T1507" s="230"/>
      <c r="U1507" s="230"/>
      <c r="Z1507" s="230"/>
      <c r="AC1507" s="230"/>
      <c r="AD1507" s="230"/>
      <c r="AE1507" s="230"/>
      <c r="AF1507" s="230"/>
      <c r="AK1507" s="230"/>
      <c r="AN1507" s="230"/>
      <c r="AO1507" s="230"/>
      <c r="AP1507" s="230"/>
      <c r="AQ1507" s="230"/>
    </row>
    <row r="1508" spans="4:43">
      <c r="D1508" s="230"/>
      <c r="G1508" s="230"/>
      <c r="H1508" s="230"/>
      <c r="I1508" s="230"/>
      <c r="J1508" s="230"/>
      <c r="O1508" s="230"/>
      <c r="R1508" s="230"/>
      <c r="S1508" s="230"/>
      <c r="T1508" s="230"/>
      <c r="U1508" s="230"/>
      <c r="Z1508" s="230"/>
      <c r="AC1508" s="230"/>
      <c r="AD1508" s="230"/>
      <c r="AE1508" s="230"/>
      <c r="AF1508" s="230"/>
      <c r="AK1508" s="230"/>
      <c r="AN1508" s="230"/>
      <c r="AO1508" s="230"/>
      <c r="AP1508" s="230"/>
      <c r="AQ1508" s="230"/>
    </row>
    <row r="1509" spans="4:43">
      <c r="D1509" s="230"/>
      <c r="G1509" s="230"/>
      <c r="H1509" s="230"/>
      <c r="I1509" s="230"/>
      <c r="J1509" s="230"/>
      <c r="O1509" s="230"/>
      <c r="R1509" s="230"/>
      <c r="S1509" s="230"/>
      <c r="T1509" s="230"/>
      <c r="U1509" s="230"/>
      <c r="Z1509" s="230"/>
      <c r="AC1509" s="230"/>
      <c r="AD1509" s="230"/>
      <c r="AE1509" s="230"/>
      <c r="AF1509" s="230"/>
      <c r="AK1509" s="230"/>
      <c r="AN1509" s="230"/>
      <c r="AO1509" s="230"/>
      <c r="AP1509" s="230"/>
      <c r="AQ1509" s="230"/>
    </row>
    <row r="1510" spans="4:43">
      <c r="D1510" s="230"/>
      <c r="G1510" s="230"/>
      <c r="H1510" s="230"/>
      <c r="I1510" s="230"/>
      <c r="J1510" s="230"/>
      <c r="O1510" s="230"/>
      <c r="R1510" s="230"/>
      <c r="S1510" s="230"/>
      <c r="T1510" s="230"/>
      <c r="U1510" s="230"/>
      <c r="Z1510" s="230"/>
      <c r="AC1510" s="230"/>
      <c r="AD1510" s="230"/>
      <c r="AE1510" s="230"/>
      <c r="AF1510" s="230"/>
      <c r="AK1510" s="230"/>
      <c r="AN1510" s="230"/>
      <c r="AO1510" s="230"/>
      <c r="AP1510" s="230"/>
      <c r="AQ1510" s="230"/>
    </row>
    <row r="1511" spans="4:43">
      <c r="D1511" s="230"/>
      <c r="G1511" s="230"/>
      <c r="H1511" s="230"/>
      <c r="I1511" s="230"/>
      <c r="J1511" s="230"/>
      <c r="O1511" s="230"/>
      <c r="R1511" s="230"/>
      <c r="S1511" s="230"/>
      <c r="T1511" s="230"/>
      <c r="U1511" s="230"/>
      <c r="Z1511" s="230"/>
      <c r="AC1511" s="230"/>
      <c r="AD1511" s="230"/>
      <c r="AE1511" s="230"/>
      <c r="AF1511" s="230"/>
      <c r="AK1511" s="230"/>
      <c r="AN1511" s="230"/>
      <c r="AO1511" s="230"/>
      <c r="AP1511" s="230"/>
      <c r="AQ1511" s="230"/>
    </row>
    <row r="1512" spans="4:43">
      <c r="D1512" s="230"/>
      <c r="G1512" s="230"/>
      <c r="H1512" s="230"/>
      <c r="I1512" s="230"/>
      <c r="J1512" s="230"/>
      <c r="O1512" s="230"/>
      <c r="R1512" s="230"/>
      <c r="S1512" s="230"/>
      <c r="T1512" s="230"/>
      <c r="U1512" s="230"/>
      <c r="Z1512" s="230"/>
      <c r="AC1512" s="230"/>
      <c r="AD1512" s="230"/>
      <c r="AE1512" s="230"/>
      <c r="AF1512" s="230"/>
      <c r="AK1512" s="230"/>
      <c r="AN1512" s="230"/>
      <c r="AO1512" s="230"/>
      <c r="AP1512" s="230"/>
      <c r="AQ1512" s="230"/>
    </row>
    <row r="1513" spans="4:43">
      <c r="D1513" s="230"/>
      <c r="G1513" s="230"/>
      <c r="H1513" s="230"/>
      <c r="I1513" s="230"/>
      <c r="J1513" s="230"/>
      <c r="O1513" s="230"/>
      <c r="R1513" s="230"/>
      <c r="S1513" s="230"/>
      <c r="T1513" s="230"/>
      <c r="U1513" s="230"/>
      <c r="Z1513" s="230"/>
      <c r="AC1513" s="230"/>
      <c r="AD1513" s="230"/>
      <c r="AE1513" s="230"/>
      <c r="AF1513" s="230"/>
      <c r="AK1513" s="230"/>
      <c r="AN1513" s="230"/>
      <c r="AO1513" s="230"/>
      <c r="AP1513" s="230"/>
      <c r="AQ1513" s="230"/>
    </row>
    <row r="1514" spans="4:43">
      <c r="D1514" s="230"/>
      <c r="G1514" s="230"/>
      <c r="H1514" s="230"/>
      <c r="I1514" s="230"/>
      <c r="J1514" s="230"/>
      <c r="O1514" s="230"/>
      <c r="R1514" s="230"/>
      <c r="S1514" s="230"/>
      <c r="T1514" s="230"/>
      <c r="U1514" s="230"/>
      <c r="Z1514" s="230"/>
      <c r="AC1514" s="230"/>
      <c r="AD1514" s="230"/>
      <c r="AE1514" s="230"/>
      <c r="AF1514" s="230"/>
      <c r="AK1514" s="230"/>
      <c r="AN1514" s="230"/>
      <c r="AO1514" s="230"/>
      <c r="AP1514" s="230"/>
      <c r="AQ1514" s="230"/>
    </row>
    <row r="1515" spans="4:43">
      <c r="D1515" s="230"/>
      <c r="G1515" s="230"/>
      <c r="H1515" s="230"/>
      <c r="I1515" s="230"/>
      <c r="J1515" s="230"/>
      <c r="O1515" s="230"/>
      <c r="R1515" s="230"/>
      <c r="S1515" s="230"/>
      <c r="T1515" s="230"/>
      <c r="U1515" s="230"/>
      <c r="Z1515" s="230"/>
      <c r="AC1515" s="230"/>
      <c r="AD1515" s="230"/>
      <c r="AE1515" s="230"/>
      <c r="AF1515" s="230"/>
      <c r="AK1515" s="230"/>
      <c r="AN1515" s="230"/>
      <c r="AO1515" s="230"/>
      <c r="AP1515" s="230"/>
      <c r="AQ1515" s="230"/>
    </row>
    <row r="1516" spans="4:43">
      <c r="D1516" s="230"/>
      <c r="G1516" s="230"/>
      <c r="H1516" s="230"/>
      <c r="I1516" s="230"/>
      <c r="J1516" s="230"/>
      <c r="O1516" s="230"/>
      <c r="R1516" s="230"/>
      <c r="S1516" s="230"/>
      <c r="T1516" s="230"/>
      <c r="U1516" s="230"/>
      <c r="Z1516" s="230"/>
      <c r="AC1516" s="230"/>
      <c r="AD1516" s="230"/>
      <c r="AE1516" s="230"/>
      <c r="AF1516" s="230"/>
      <c r="AK1516" s="230"/>
      <c r="AN1516" s="230"/>
      <c r="AO1516" s="230"/>
      <c r="AP1516" s="230"/>
      <c r="AQ1516" s="230"/>
    </row>
    <row r="1517" spans="4:43">
      <c r="D1517" s="230"/>
      <c r="G1517" s="230"/>
      <c r="H1517" s="230"/>
      <c r="I1517" s="230"/>
      <c r="J1517" s="230"/>
      <c r="O1517" s="230"/>
      <c r="R1517" s="230"/>
      <c r="S1517" s="230"/>
      <c r="T1517" s="230"/>
      <c r="U1517" s="230"/>
      <c r="Z1517" s="230"/>
      <c r="AC1517" s="230"/>
      <c r="AD1517" s="230"/>
      <c r="AE1517" s="230"/>
      <c r="AF1517" s="230"/>
      <c r="AK1517" s="230"/>
      <c r="AN1517" s="230"/>
      <c r="AO1517" s="230"/>
      <c r="AP1517" s="230"/>
      <c r="AQ1517" s="230"/>
    </row>
    <row r="1518" spans="4:43">
      <c r="D1518" s="230"/>
      <c r="G1518" s="230"/>
      <c r="H1518" s="230"/>
      <c r="I1518" s="230"/>
      <c r="J1518" s="230"/>
      <c r="O1518" s="230"/>
      <c r="R1518" s="230"/>
      <c r="S1518" s="230"/>
      <c r="T1518" s="230"/>
      <c r="U1518" s="230"/>
      <c r="Z1518" s="230"/>
      <c r="AC1518" s="230"/>
      <c r="AD1518" s="230"/>
      <c r="AE1518" s="230"/>
      <c r="AF1518" s="230"/>
      <c r="AK1518" s="230"/>
      <c r="AN1518" s="230"/>
      <c r="AO1518" s="230"/>
      <c r="AP1518" s="230"/>
      <c r="AQ1518" s="230"/>
    </row>
    <row r="1519" spans="4:43">
      <c r="D1519" s="230"/>
      <c r="G1519" s="230"/>
      <c r="H1519" s="230"/>
      <c r="I1519" s="230"/>
      <c r="J1519" s="230"/>
      <c r="O1519" s="230"/>
      <c r="R1519" s="230"/>
      <c r="S1519" s="230"/>
      <c r="T1519" s="230"/>
      <c r="U1519" s="230"/>
      <c r="Z1519" s="230"/>
      <c r="AC1519" s="230"/>
      <c r="AD1519" s="230"/>
      <c r="AE1519" s="230"/>
      <c r="AF1519" s="230"/>
      <c r="AK1519" s="230"/>
      <c r="AN1519" s="230"/>
      <c r="AO1519" s="230"/>
      <c r="AP1519" s="230"/>
      <c r="AQ1519" s="230"/>
    </row>
    <row r="1520" spans="4:43">
      <c r="D1520" s="230"/>
      <c r="G1520" s="230"/>
      <c r="H1520" s="230"/>
      <c r="I1520" s="230"/>
      <c r="J1520" s="230"/>
      <c r="O1520" s="230"/>
      <c r="R1520" s="230"/>
      <c r="S1520" s="230"/>
      <c r="T1520" s="230"/>
      <c r="U1520" s="230"/>
      <c r="Z1520" s="230"/>
      <c r="AC1520" s="230"/>
      <c r="AD1520" s="230"/>
      <c r="AE1520" s="230"/>
      <c r="AF1520" s="230"/>
      <c r="AK1520" s="230"/>
      <c r="AN1520" s="230"/>
      <c r="AO1520" s="230"/>
      <c r="AP1520" s="230"/>
      <c r="AQ1520" s="230"/>
    </row>
    <row r="1521" spans="4:43">
      <c r="D1521" s="230"/>
      <c r="G1521" s="230"/>
      <c r="H1521" s="230"/>
      <c r="I1521" s="230"/>
      <c r="J1521" s="230"/>
      <c r="O1521" s="230"/>
      <c r="R1521" s="230"/>
      <c r="S1521" s="230"/>
      <c r="T1521" s="230"/>
      <c r="U1521" s="230"/>
      <c r="Z1521" s="230"/>
      <c r="AC1521" s="230"/>
      <c r="AD1521" s="230"/>
      <c r="AE1521" s="230"/>
      <c r="AF1521" s="230"/>
      <c r="AK1521" s="230"/>
      <c r="AN1521" s="230"/>
      <c r="AO1521" s="230"/>
      <c r="AP1521" s="230"/>
      <c r="AQ1521" s="230"/>
    </row>
    <row r="1522" spans="4:43">
      <c r="D1522" s="230"/>
      <c r="G1522" s="230"/>
      <c r="H1522" s="230"/>
      <c r="I1522" s="230"/>
      <c r="J1522" s="230"/>
      <c r="O1522" s="230"/>
      <c r="R1522" s="230"/>
      <c r="S1522" s="230"/>
      <c r="T1522" s="230"/>
      <c r="U1522" s="230"/>
      <c r="Z1522" s="230"/>
      <c r="AC1522" s="230"/>
      <c r="AD1522" s="230"/>
      <c r="AE1522" s="230"/>
      <c r="AF1522" s="230"/>
      <c r="AK1522" s="230"/>
      <c r="AN1522" s="230"/>
      <c r="AO1522" s="230"/>
      <c r="AP1522" s="230"/>
      <c r="AQ1522" s="230"/>
    </row>
    <row r="1523" spans="4:43">
      <c r="D1523" s="230"/>
      <c r="G1523" s="230"/>
      <c r="H1523" s="230"/>
      <c r="I1523" s="230"/>
      <c r="J1523" s="230"/>
      <c r="O1523" s="230"/>
      <c r="R1523" s="230"/>
      <c r="S1523" s="230"/>
      <c r="T1523" s="230"/>
      <c r="U1523" s="230"/>
      <c r="Z1523" s="230"/>
      <c r="AC1523" s="230"/>
      <c r="AD1523" s="230"/>
      <c r="AE1523" s="230"/>
      <c r="AF1523" s="230"/>
      <c r="AK1523" s="230"/>
      <c r="AN1523" s="230"/>
      <c r="AO1523" s="230"/>
      <c r="AP1523" s="230"/>
      <c r="AQ1523" s="230"/>
    </row>
    <row r="1524" spans="4:43">
      <c r="D1524" s="230"/>
      <c r="G1524" s="230"/>
      <c r="H1524" s="230"/>
      <c r="I1524" s="230"/>
      <c r="J1524" s="230"/>
      <c r="O1524" s="230"/>
      <c r="R1524" s="230"/>
      <c r="S1524" s="230"/>
      <c r="T1524" s="230"/>
      <c r="U1524" s="230"/>
      <c r="Z1524" s="230"/>
      <c r="AC1524" s="230"/>
      <c r="AD1524" s="230"/>
      <c r="AE1524" s="230"/>
      <c r="AF1524" s="230"/>
      <c r="AK1524" s="230"/>
      <c r="AN1524" s="230"/>
      <c r="AO1524" s="230"/>
      <c r="AP1524" s="230"/>
      <c r="AQ1524" s="230"/>
    </row>
    <row r="1525" spans="4:43">
      <c r="D1525" s="230"/>
      <c r="G1525" s="230"/>
      <c r="H1525" s="230"/>
      <c r="I1525" s="230"/>
      <c r="J1525" s="230"/>
      <c r="O1525" s="230"/>
      <c r="R1525" s="230"/>
      <c r="S1525" s="230"/>
      <c r="T1525" s="230"/>
      <c r="U1525" s="230"/>
      <c r="Z1525" s="230"/>
      <c r="AC1525" s="230"/>
      <c r="AD1525" s="230"/>
      <c r="AE1525" s="230"/>
      <c r="AF1525" s="230"/>
      <c r="AK1525" s="230"/>
      <c r="AN1525" s="230"/>
      <c r="AO1525" s="230"/>
      <c r="AP1525" s="230"/>
      <c r="AQ1525" s="230"/>
    </row>
    <row r="1526" spans="4:43">
      <c r="D1526" s="230"/>
      <c r="G1526" s="230"/>
      <c r="H1526" s="230"/>
      <c r="I1526" s="230"/>
      <c r="J1526" s="230"/>
      <c r="O1526" s="230"/>
      <c r="R1526" s="230"/>
      <c r="S1526" s="230"/>
      <c r="T1526" s="230"/>
      <c r="U1526" s="230"/>
      <c r="Z1526" s="230"/>
      <c r="AC1526" s="230"/>
      <c r="AD1526" s="230"/>
      <c r="AE1526" s="230"/>
      <c r="AF1526" s="230"/>
      <c r="AK1526" s="230"/>
      <c r="AN1526" s="230"/>
      <c r="AO1526" s="230"/>
      <c r="AP1526" s="230"/>
      <c r="AQ1526" s="230"/>
    </row>
    <row r="1527" spans="4:43">
      <c r="D1527" s="230"/>
      <c r="G1527" s="230"/>
      <c r="H1527" s="230"/>
      <c r="I1527" s="230"/>
      <c r="J1527" s="230"/>
      <c r="O1527" s="230"/>
      <c r="R1527" s="230"/>
      <c r="S1527" s="230"/>
      <c r="T1527" s="230"/>
      <c r="U1527" s="230"/>
      <c r="Z1527" s="230"/>
      <c r="AC1527" s="230"/>
      <c r="AD1527" s="230"/>
      <c r="AE1527" s="230"/>
      <c r="AF1527" s="230"/>
      <c r="AK1527" s="230"/>
      <c r="AN1527" s="230"/>
      <c r="AO1527" s="230"/>
      <c r="AP1527" s="230"/>
      <c r="AQ1527" s="230"/>
    </row>
    <row r="1528" spans="4:43">
      <c r="D1528" s="230"/>
      <c r="G1528" s="230"/>
      <c r="H1528" s="230"/>
      <c r="I1528" s="230"/>
      <c r="J1528" s="230"/>
      <c r="O1528" s="230"/>
      <c r="R1528" s="230"/>
      <c r="S1528" s="230"/>
      <c r="T1528" s="230"/>
      <c r="U1528" s="230"/>
      <c r="Z1528" s="230"/>
      <c r="AC1528" s="230"/>
      <c r="AD1528" s="230"/>
      <c r="AE1528" s="230"/>
      <c r="AF1528" s="230"/>
      <c r="AK1528" s="230"/>
      <c r="AN1528" s="230"/>
      <c r="AO1528" s="230"/>
      <c r="AP1528" s="230"/>
      <c r="AQ1528" s="230"/>
    </row>
    <row r="1529" spans="4:43">
      <c r="D1529" s="230"/>
      <c r="G1529" s="230"/>
      <c r="H1529" s="230"/>
      <c r="I1529" s="230"/>
      <c r="J1529" s="230"/>
      <c r="O1529" s="230"/>
      <c r="R1529" s="230"/>
      <c r="S1529" s="230"/>
      <c r="T1529" s="230"/>
      <c r="U1529" s="230"/>
      <c r="Z1529" s="230"/>
      <c r="AC1529" s="230"/>
      <c r="AD1529" s="230"/>
      <c r="AE1529" s="230"/>
      <c r="AF1529" s="230"/>
      <c r="AK1529" s="230"/>
      <c r="AN1529" s="230"/>
      <c r="AO1529" s="230"/>
      <c r="AP1529" s="230"/>
      <c r="AQ1529" s="230"/>
    </row>
    <row r="1530" spans="4:43">
      <c r="D1530" s="230"/>
      <c r="G1530" s="230"/>
      <c r="H1530" s="230"/>
      <c r="I1530" s="230"/>
      <c r="J1530" s="230"/>
      <c r="O1530" s="230"/>
      <c r="R1530" s="230"/>
      <c r="S1530" s="230"/>
      <c r="T1530" s="230"/>
      <c r="U1530" s="230"/>
      <c r="Z1530" s="230"/>
      <c r="AC1530" s="230"/>
      <c r="AD1530" s="230"/>
      <c r="AE1530" s="230"/>
      <c r="AF1530" s="230"/>
      <c r="AK1530" s="230"/>
      <c r="AN1530" s="230"/>
      <c r="AO1530" s="230"/>
      <c r="AP1530" s="230"/>
      <c r="AQ1530" s="230"/>
    </row>
    <row r="1531" spans="4:43">
      <c r="D1531" s="230"/>
      <c r="G1531" s="230"/>
      <c r="H1531" s="230"/>
      <c r="I1531" s="230"/>
      <c r="J1531" s="230"/>
      <c r="O1531" s="230"/>
      <c r="R1531" s="230"/>
      <c r="S1531" s="230"/>
      <c r="T1531" s="230"/>
      <c r="U1531" s="230"/>
      <c r="Z1531" s="230"/>
      <c r="AC1531" s="230"/>
      <c r="AD1531" s="230"/>
      <c r="AE1531" s="230"/>
      <c r="AF1531" s="230"/>
      <c r="AK1531" s="230"/>
      <c r="AN1531" s="230"/>
      <c r="AO1531" s="230"/>
      <c r="AP1531" s="230"/>
      <c r="AQ1531" s="230"/>
    </row>
    <row r="1532" spans="4:43">
      <c r="D1532" s="230"/>
      <c r="G1532" s="230"/>
      <c r="H1532" s="230"/>
      <c r="I1532" s="230"/>
      <c r="J1532" s="230"/>
      <c r="O1532" s="230"/>
      <c r="R1532" s="230"/>
      <c r="S1532" s="230"/>
      <c r="T1532" s="230"/>
      <c r="U1532" s="230"/>
      <c r="Z1532" s="230"/>
      <c r="AC1532" s="230"/>
      <c r="AD1532" s="230"/>
      <c r="AE1532" s="230"/>
      <c r="AF1532" s="230"/>
      <c r="AK1532" s="230"/>
      <c r="AN1532" s="230"/>
      <c r="AO1532" s="230"/>
      <c r="AP1532" s="230"/>
      <c r="AQ1532" s="230"/>
    </row>
    <row r="1533" spans="4:43">
      <c r="D1533" s="230"/>
      <c r="G1533" s="230"/>
      <c r="H1533" s="230"/>
      <c r="I1533" s="230"/>
      <c r="J1533" s="230"/>
      <c r="O1533" s="230"/>
      <c r="R1533" s="230"/>
      <c r="S1533" s="230"/>
      <c r="T1533" s="230"/>
      <c r="U1533" s="230"/>
      <c r="Z1533" s="230"/>
      <c r="AC1533" s="230"/>
      <c r="AD1533" s="230"/>
      <c r="AE1533" s="230"/>
      <c r="AF1533" s="230"/>
      <c r="AK1533" s="230"/>
      <c r="AN1533" s="230"/>
      <c r="AO1533" s="230"/>
      <c r="AP1533" s="230"/>
      <c r="AQ1533" s="230"/>
    </row>
    <row r="1534" spans="4:43">
      <c r="D1534" s="230"/>
      <c r="G1534" s="230"/>
      <c r="H1534" s="230"/>
      <c r="I1534" s="230"/>
      <c r="J1534" s="230"/>
      <c r="O1534" s="230"/>
      <c r="R1534" s="230"/>
      <c r="S1534" s="230"/>
      <c r="T1534" s="230"/>
      <c r="U1534" s="230"/>
      <c r="Z1534" s="230"/>
      <c r="AC1534" s="230"/>
      <c r="AD1534" s="230"/>
      <c r="AE1534" s="230"/>
      <c r="AF1534" s="230"/>
      <c r="AK1534" s="230"/>
      <c r="AN1534" s="230"/>
      <c r="AO1534" s="230"/>
      <c r="AP1534" s="230"/>
      <c r="AQ1534" s="230"/>
    </row>
    <row r="1535" spans="4:43">
      <c r="D1535" s="230"/>
      <c r="G1535" s="230"/>
      <c r="H1535" s="230"/>
      <c r="I1535" s="230"/>
      <c r="J1535" s="230"/>
      <c r="O1535" s="230"/>
      <c r="R1535" s="230"/>
      <c r="S1535" s="230"/>
      <c r="T1535" s="230"/>
      <c r="U1535" s="230"/>
      <c r="Z1535" s="230"/>
      <c r="AC1535" s="230"/>
      <c r="AD1535" s="230"/>
      <c r="AE1535" s="230"/>
      <c r="AF1535" s="230"/>
      <c r="AK1535" s="230"/>
      <c r="AN1535" s="230"/>
      <c r="AO1535" s="230"/>
      <c r="AP1535" s="230"/>
      <c r="AQ1535" s="230"/>
    </row>
    <row r="1536" spans="4:43">
      <c r="D1536" s="230"/>
      <c r="G1536" s="230"/>
      <c r="H1536" s="230"/>
      <c r="I1536" s="230"/>
      <c r="J1536" s="230"/>
      <c r="O1536" s="230"/>
      <c r="R1536" s="230"/>
      <c r="S1536" s="230"/>
      <c r="T1536" s="230"/>
      <c r="U1536" s="230"/>
      <c r="Z1536" s="230"/>
      <c r="AC1536" s="230"/>
      <c r="AD1536" s="230"/>
      <c r="AE1536" s="230"/>
      <c r="AF1536" s="230"/>
      <c r="AK1536" s="230"/>
      <c r="AN1536" s="230"/>
      <c r="AO1536" s="230"/>
      <c r="AP1536" s="230"/>
      <c r="AQ1536" s="230"/>
    </row>
    <row r="1537" spans="4:43">
      <c r="D1537" s="230"/>
      <c r="G1537" s="230"/>
      <c r="H1537" s="230"/>
      <c r="I1537" s="230"/>
      <c r="J1537" s="230"/>
      <c r="O1537" s="230"/>
      <c r="R1537" s="230"/>
      <c r="S1537" s="230"/>
      <c r="T1537" s="230"/>
      <c r="U1537" s="230"/>
      <c r="Z1537" s="230"/>
      <c r="AC1537" s="230"/>
      <c r="AD1537" s="230"/>
      <c r="AE1537" s="230"/>
      <c r="AF1537" s="230"/>
      <c r="AK1537" s="230"/>
      <c r="AN1537" s="230"/>
      <c r="AO1537" s="230"/>
      <c r="AP1537" s="230"/>
      <c r="AQ1537" s="230"/>
    </row>
    <row r="1538" spans="4:43">
      <c r="D1538" s="230"/>
      <c r="G1538" s="230"/>
      <c r="H1538" s="230"/>
      <c r="I1538" s="230"/>
      <c r="J1538" s="230"/>
      <c r="O1538" s="230"/>
      <c r="R1538" s="230"/>
      <c r="S1538" s="230"/>
      <c r="T1538" s="230"/>
      <c r="U1538" s="230"/>
      <c r="Z1538" s="230"/>
      <c r="AC1538" s="230"/>
      <c r="AD1538" s="230"/>
      <c r="AE1538" s="230"/>
      <c r="AF1538" s="230"/>
      <c r="AK1538" s="230"/>
      <c r="AN1538" s="230"/>
      <c r="AO1538" s="230"/>
      <c r="AP1538" s="230"/>
      <c r="AQ1538" s="230"/>
    </row>
    <row r="1539" spans="4:43">
      <c r="D1539" s="230"/>
      <c r="G1539" s="230"/>
      <c r="H1539" s="230"/>
      <c r="I1539" s="230"/>
      <c r="J1539" s="230"/>
      <c r="O1539" s="230"/>
      <c r="R1539" s="230"/>
      <c r="S1539" s="230"/>
      <c r="T1539" s="230"/>
      <c r="U1539" s="230"/>
      <c r="Z1539" s="230"/>
      <c r="AC1539" s="230"/>
      <c r="AD1539" s="230"/>
      <c r="AE1539" s="230"/>
      <c r="AF1539" s="230"/>
      <c r="AK1539" s="230"/>
      <c r="AN1539" s="230"/>
      <c r="AO1539" s="230"/>
      <c r="AP1539" s="230"/>
      <c r="AQ1539" s="230"/>
    </row>
    <row r="1540" spans="4:43">
      <c r="D1540" s="230"/>
      <c r="G1540" s="230"/>
      <c r="H1540" s="230"/>
      <c r="I1540" s="230"/>
      <c r="J1540" s="230"/>
      <c r="O1540" s="230"/>
      <c r="R1540" s="230"/>
      <c r="S1540" s="230"/>
      <c r="T1540" s="230"/>
      <c r="U1540" s="230"/>
      <c r="Z1540" s="230"/>
      <c r="AC1540" s="230"/>
      <c r="AD1540" s="230"/>
      <c r="AE1540" s="230"/>
      <c r="AF1540" s="230"/>
      <c r="AK1540" s="230"/>
      <c r="AN1540" s="230"/>
      <c r="AO1540" s="230"/>
      <c r="AP1540" s="230"/>
      <c r="AQ1540" s="230"/>
    </row>
    <row r="1541" spans="4:43">
      <c r="D1541" s="230"/>
      <c r="G1541" s="230"/>
      <c r="H1541" s="230"/>
      <c r="I1541" s="230"/>
      <c r="J1541" s="230"/>
      <c r="O1541" s="230"/>
      <c r="R1541" s="230"/>
      <c r="S1541" s="230"/>
      <c r="T1541" s="230"/>
      <c r="U1541" s="230"/>
      <c r="Z1541" s="230"/>
      <c r="AC1541" s="230"/>
      <c r="AD1541" s="230"/>
      <c r="AE1541" s="230"/>
      <c r="AF1541" s="230"/>
      <c r="AK1541" s="230"/>
      <c r="AN1541" s="230"/>
      <c r="AO1541" s="230"/>
      <c r="AP1541" s="230"/>
      <c r="AQ1541" s="230"/>
    </row>
    <row r="1542" spans="4:43">
      <c r="D1542" s="230"/>
      <c r="G1542" s="230"/>
      <c r="H1542" s="230"/>
      <c r="I1542" s="230"/>
      <c r="J1542" s="230"/>
      <c r="O1542" s="230"/>
      <c r="R1542" s="230"/>
      <c r="S1542" s="230"/>
      <c r="T1542" s="230"/>
      <c r="U1542" s="230"/>
      <c r="Z1542" s="230"/>
      <c r="AC1542" s="230"/>
      <c r="AD1542" s="230"/>
      <c r="AE1542" s="230"/>
      <c r="AF1542" s="230"/>
      <c r="AK1542" s="230"/>
      <c r="AN1542" s="230"/>
      <c r="AO1542" s="230"/>
      <c r="AP1542" s="230"/>
      <c r="AQ1542" s="230"/>
    </row>
    <row r="1543" spans="4:43">
      <c r="D1543" s="230"/>
      <c r="G1543" s="230"/>
      <c r="H1543" s="230"/>
      <c r="I1543" s="230"/>
      <c r="J1543" s="230"/>
      <c r="O1543" s="230"/>
      <c r="R1543" s="230"/>
      <c r="S1543" s="230"/>
      <c r="T1543" s="230"/>
      <c r="U1543" s="230"/>
      <c r="Z1543" s="230"/>
      <c r="AC1543" s="230"/>
      <c r="AD1543" s="230"/>
      <c r="AE1543" s="230"/>
      <c r="AF1543" s="230"/>
      <c r="AK1543" s="230"/>
      <c r="AN1543" s="230"/>
      <c r="AO1543" s="230"/>
      <c r="AP1543" s="230"/>
      <c r="AQ1543" s="230"/>
    </row>
    <row r="1544" spans="4:43">
      <c r="D1544" s="230"/>
      <c r="G1544" s="230"/>
      <c r="H1544" s="230"/>
      <c r="I1544" s="230"/>
      <c r="J1544" s="230"/>
      <c r="O1544" s="230"/>
      <c r="R1544" s="230"/>
      <c r="S1544" s="230"/>
      <c r="T1544" s="230"/>
      <c r="U1544" s="230"/>
      <c r="Z1544" s="230"/>
      <c r="AC1544" s="230"/>
      <c r="AD1544" s="230"/>
      <c r="AE1544" s="230"/>
      <c r="AF1544" s="230"/>
      <c r="AK1544" s="230"/>
      <c r="AN1544" s="230"/>
      <c r="AO1544" s="230"/>
      <c r="AP1544" s="230"/>
      <c r="AQ1544" s="230"/>
    </row>
    <row r="1545" spans="4:43">
      <c r="D1545" s="230"/>
      <c r="G1545" s="230"/>
      <c r="H1545" s="230"/>
      <c r="I1545" s="230"/>
      <c r="J1545" s="230"/>
      <c r="O1545" s="230"/>
      <c r="R1545" s="230"/>
      <c r="S1545" s="230"/>
      <c r="T1545" s="230"/>
      <c r="U1545" s="230"/>
      <c r="Z1545" s="230"/>
      <c r="AC1545" s="230"/>
      <c r="AD1545" s="230"/>
      <c r="AE1545" s="230"/>
      <c r="AF1545" s="230"/>
      <c r="AK1545" s="230"/>
      <c r="AN1545" s="230"/>
      <c r="AO1545" s="230"/>
      <c r="AP1545" s="230"/>
      <c r="AQ1545" s="230"/>
    </row>
    <row r="1546" spans="4:43">
      <c r="D1546" s="230"/>
      <c r="G1546" s="230"/>
      <c r="H1546" s="230"/>
      <c r="I1546" s="230"/>
      <c r="J1546" s="230"/>
      <c r="O1546" s="230"/>
      <c r="R1546" s="230"/>
      <c r="S1546" s="230"/>
      <c r="T1546" s="230"/>
      <c r="U1546" s="230"/>
      <c r="Z1546" s="230"/>
      <c r="AC1546" s="230"/>
      <c r="AD1546" s="230"/>
      <c r="AE1546" s="230"/>
      <c r="AF1546" s="230"/>
      <c r="AK1546" s="230"/>
      <c r="AN1546" s="230"/>
      <c r="AO1546" s="230"/>
      <c r="AP1546" s="230"/>
      <c r="AQ1546" s="230"/>
    </row>
    <row r="1547" spans="4:43">
      <c r="D1547" s="230"/>
      <c r="G1547" s="230"/>
      <c r="H1547" s="230"/>
      <c r="I1547" s="230"/>
      <c r="J1547" s="230"/>
      <c r="O1547" s="230"/>
      <c r="R1547" s="230"/>
      <c r="S1547" s="230"/>
      <c r="T1547" s="230"/>
      <c r="U1547" s="230"/>
      <c r="Z1547" s="230"/>
      <c r="AC1547" s="230"/>
      <c r="AD1547" s="230"/>
      <c r="AE1547" s="230"/>
      <c r="AF1547" s="230"/>
      <c r="AK1547" s="230"/>
      <c r="AN1547" s="230"/>
      <c r="AO1547" s="230"/>
      <c r="AP1547" s="230"/>
      <c r="AQ1547" s="230"/>
    </row>
    <row r="1548" spans="4:43">
      <c r="D1548" s="230"/>
      <c r="G1548" s="230"/>
      <c r="H1548" s="230"/>
      <c r="I1548" s="230"/>
      <c r="J1548" s="230"/>
      <c r="O1548" s="230"/>
      <c r="R1548" s="230"/>
      <c r="S1548" s="230"/>
      <c r="T1548" s="230"/>
      <c r="U1548" s="230"/>
      <c r="Z1548" s="230"/>
      <c r="AC1548" s="230"/>
      <c r="AD1548" s="230"/>
      <c r="AE1548" s="230"/>
      <c r="AF1548" s="230"/>
      <c r="AK1548" s="230"/>
      <c r="AN1548" s="230"/>
      <c r="AO1548" s="230"/>
      <c r="AP1548" s="230"/>
      <c r="AQ1548" s="230"/>
    </row>
    <row r="1549" spans="4:43">
      <c r="D1549" s="230"/>
      <c r="G1549" s="230"/>
      <c r="H1549" s="230"/>
      <c r="I1549" s="230"/>
      <c r="J1549" s="230"/>
      <c r="O1549" s="230"/>
      <c r="R1549" s="230"/>
      <c r="S1549" s="230"/>
      <c r="T1549" s="230"/>
      <c r="U1549" s="230"/>
      <c r="Z1549" s="230"/>
      <c r="AC1549" s="230"/>
      <c r="AD1549" s="230"/>
      <c r="AE1549" s="230"/>
      <c r="AF1549" s="230"/>
      <c r="AK1549" s="230"/>
      <c r="AN1549" s="230"/>
      <c r="AO1549" s="230"/>
      <c r="AP1549" s="230"/>
      <c r="AQ1549" s="230"/>
    </row>
    <row r="1550" spans="4:43">
      <c r="D1550" s="230"/>
      <c r="G1550" s="230"/>
      <c r="H1550" s="230"/>
      <c r="I1550" s="230"/>
      <c r="J1550" s="230"/>
      <c r="O1550" s="230"/>
      <c r="R1550" s="230"/>
      <c r="S1550" s="230"/>
      <c r="T1550" s="230"/>
      <c r="U1550" s="230"/>
      <c r="Z1550" s="230"/>
      <c r="AC1550" s="230"/>
      <c r="AD1550" s="230"/>
      <c r="AE1550" s="230"/>
      <c r="AF1550" s="230"/>
      <c r="AK1550" s="230"/>
      <c r="AN1550" s="230"/>
      <c r="AO1550" s="230"/>
      <c r="AP1550" s="230"/>
      <c r="AQ1550" s="230"/>
    </row>
    <row r="1551" spans="4:43">
      <c r="D1551" s="230"/>
      <c r="G1551" s="230"/>
      <c r="H1551" s="230"/>
      <c r="I1551" s="230"/>
      <c r="J1551" s="230"/>
      <c r="O1551" s="230"/>
      <c r="R1551" s="230"/>
      <c r="S1551" s="230"/>
      <c r="T1551" s="230"/>
      <c r="U1551" s="230"/>
      <c r="Z1551" s="230"/>
      <c r="AC1551" s="230"/>
      <c r="AD1551" s="230"/>
      <c r="AE1551" s="230"/>
      <c r="AF1551" s="230"/>
      <c r="AK1551" s="230"/>
      <c r="AN1551" s="230"/>
      <c r="AO1551" s="230"/>
      <c r="AP1551" s="230"/>
      <c r="AQ1551" s="230"/>
    </row>
    <row r="1552" spans="4:43">
      <c r="D1552" s="230"/>
      <c r="G1552" s="230"/>
      <c r="H1552" s="230"/>
      <c r="I1552" s="230"/>
      <c r="J1552" s="230"/>
      <c r="O1552" s="230"/>
      <c r="R1552" s="230"/>
      <c r="S1552" s="230"/>
      <c r="T1552" s="230"/>
      <c r="U1552" s="230"/>
      <c r="Z1552" s="230"/>
      <c r="AC1552" s="230"/>
      <c r="AD1552" s="230"/>
      <c r="AE1552" s="230"/>
      <c r="AF1552" s="230"/>
      <c r="AK1552" s="230"/>
      <c r="AN1552" s="230"/>
      <c r="AO1552" s="230"/>
      <c r="AP1552" s="230"/>
      <c r="AQ1552" s="230"/>
    </row>
    <row r="1553" spans="4:43">
      <c r="D1553" s="230"/>
      <c r="G1553" s="230"/>
      <c r="H1553" s="230"/>
      <c r="I1553" s="230"/>
      <c r="J1553" s="230"/>
      <c r="O1553" s="230"/>
      <c r="R1553" s="230"/>
      <c r="S1553" s="230"/>
      <c r="T1553" s="230"/>
      <c r="U1553" s="230"/>
      <c r="Z1553" s="230"/>
      <c r="AC1553" s="230"/>
      <c r="AD1553" s="230"/>
      <c r="AE1553" s="230"/>
      <c r="AF1553" s="230"/>
      <c r="AK1553" s="230"/>
      <c r="AN1553" s="230"/>
      <c r="AO1553" s="230"/>
      <c r="AP1553" s="230"/>
      <c r="AQ1553" s="230"/>
    </row>
    <row r="1554" spans="4:43">
      <c r="D1554" s="230"/>
      <c r="G1554" s="230"/>
      <c r="H1554" s="230"/>
      <c r="I1554" s="230"/>
      <c r="J1554" s="230"/>
      <c r="O1554" s="230"/>
      <c r="R1554" s="230"/>
      <c r="S1554" s="230"/>
      <c r="T1554" s="230"/>
      <c r="U1554" s="230"/>
      <c r="Z1554" s="230"/>
      <c r="AC1554" s="230"/>
      <c r="AD1554" s="230"/>
      <c r="AE1554" s="230"/>
      <c r="AF1554" s="230"/>
      <c r="AK1554" s="230"/>
      <c r="AN1554" s="230"/>
      <c r="AO1554" s="230"/>
      <c r="AP1554" s="230"/>
      <c r="AQ1554" s="230"/>
    </row>
    <row r="1555" spans="4:43">
      <c r="D1555" s="230"/>
      <c r="G1555" s="230"/>
      <c r="H1555" s="230"/>
      <c r="I1555" s="230"/>
      <c r="J1555" s="230"/>
      <c r="O1555" s="230"/>
      <c r="R1555" s="230"/>
      <c r="S1555" s="230"/>
      <c r="T1555" s="230"/>
      <c r="U1555" s="230"/>
      <c r="Z1555" s="230"/>
      <c r="AC1555" s="230"/>
      <c r="AD1555" s="230"/>
      <c r="AE1555" s="230"/>
      <c r="AF1555" s="230"/>
      <c r="AK1555" s="230"/>
      <c r="AN1555" s="230"/>
      <c r="AO1555" s="230"/>
      <c r="AP1555" s="230"/>
      <c r="AQ1555" s="230"/>
    </row>
    <row r="1556" spans="4:43">
      <c r="D1556" s="230"/>
      <c r="G1556" s="230"/>
      <c r="H1556" s="230"/>
      <c r="I1556" s="230"/>
      <c r="J1556" s="230"/>
      <c r="O1556" s="230"/>
      <c r="R1556" s="230"/>
      <c r="S1556" s="230"/>
      <c r="T1556" s="230"/>
      <c r="U1556" s="230"/>
      <c r="Z1556" s="230"/>
      <c r="AC1556" s="230"/>
      <c r="AD1556" s="230"/>
      <c r="AE1556" s="230"/>
      <c r="AF1556" s="230"/>
      <c r="AK1556" s="230"/>
      <c r="AN1556" s="230"/>
      <c r="AO1556" s="230"/>
      <c r="AP1556" s="230"/>
      <c r="AQ1556" s="230"/>
    </row>
    <row r="1557" spans="4:43">
      <c r="D1557" s="230"/>
      <c r="G1557" s="230"/>
      <c r="H1557" s="230"/>
      <c r="I1557" s="230"/>
      <c r="J1557" s="230"/>
      <c r="O1557" s="230"/>
      <c r="R1557" s="230"/>
      <c r="S1557" s="230"/>
      <c r="T1557" s="230"/>
      <c r="U1557" s="230"/>
      <c r="Z1557" s="230"/>
      <c r="AC1557" s="230"/>
      <c r="AD1557" s="230"/>
      <c r="AE1557" s="230"/>
      <c r="AF1557" s="230"/>
      <c r="AK1557" s="230"/>
      <c r="AN1557" s="230"/>
      <c r="AO1557" s="230"/>
      <c r="AP1557" s="230"/>
      <c r="AQ1557" s="230"/>
    </row>
    <row r="1558" spans="4:43">
      <c r="D1558" s="230"/>
      <c r="G1558" s="230"/>
      <c r="H1558" s="230"/>
      <c r="I1558" s="230"/>
      <c r="J1558" s="230"/>
      <c r="O1558" s="230"/>
      <c r="R1558" s="230"/>
      <c r="S1558" s="230"/>
      <c r="T1558" s="230"/>
      <c r="U1558" s="230"/>
      <c r="Z1558" s="230"/>
      <c r="AC1558" s="230"/>
      <c r="AD1558" s="230"/>
      <c r="AE1558" s="230"/>
      <c r="AF1558" s="230"/>
      <c r="AK1558" s="230"/>
      <c r="AN1558" s="230"/>
      <c r="AO1558" s="230"/>
      <c r="AP1558" s="230"/>
      <c r="AQ1558" s="230"/>
    </row>
    <row r="1559" spans="4:43">
      <c r="D1559" s="230"/>
      <c r="G1559" s="230"/>
      <c r="H1559" s="230"/>
      <c r="I1559" s="230"/>
      <c r="J1559" s="230"/>
      <c r="O1559" s="230"/>
      <c r="R1559" s="230"/>
      <c r="S1559" s="230"/>
      <c r="T1559" s="230"/>
      <c r="U1559" s="230"/>
      <c r="Z1559" s="230"/>
      <c r="AC1559" s="230"/>
      <c r="AD1559" s="230"/>
      <c r="AE1559" s="230"/>
      <c r="AF1559" s="230"/>
      <c r="AK1559" s="230"/>
      <c r="AN1559" s="230"/>
      <c r="AO1559" s="230"/>
      <c r="AP1559" s="230"/>
      <c r="AQ1559" s="230"/>
    </row>
    <row r="1560" spans="4:43">
      <c r="D1560" s="230"/>
      <c r="G1560" s="230"/>
      <c r="H1560" s="230"/>
      <c r="I1560" s="230"/>
      <c r="J1560" s="230"/>
      <c r="O1560" s="230"/>
      <c r="R1560" s="230"/>
      <c r="S1560" s="230"/>
      <c r="T1560" s="230"/>
      <c r="U1560" s="230"/>
      <c r="Z1560" s="230"/>
      <c r="AC1560" s="230"/>
      <c r="AD1560" s="230"/>
      <c r="AE1560" s="230"/>
      <c r="AF1560" s="230"/>
      <c r="AK1560" s="230"/>
      <c r="AN1560" s="230"/>
      <c r="AO1560" s="230"/>
      <c r="AP1560" s="230"/>
      <c r="AQ1560" s="230"/>
    </row>
    <row r="1561" spans="4:43">
      <c r="D1561" s="230"/>
      <c r="G1561" s="230"/>
      <c r="H1561" s="230"/>
      <c r="I1561" s="230"/>
      <c r="J1561" s="230"/>
      <c r="O1561" s="230"/>
      <c r="R1561" s="230"/>
      <c r="S1561" s="230"/>
      <c r="T1561" s="230"/>
      <c r="U1561" s="230"/>
      <c r="Z1561" s="230"/>
      <c r="AC1561" s="230"/>
      <c r="AD1561" s="230"/>
      <c r="AE1561" s="230"/>
      <c r="AF1561" s="230"/>
      <c r="AK1561" s="230"/>
      <c r="AN1561" s="230"/>
      <c r="AO1561" s="230"/>
      <c r="AP1561" s="230"/>
      <c r="AQ1561" s="230"/>
    </row>
    <row r="1562" spans="4:43">
      <c r="D1562" s="230"/>
      <c r="G1562" s="230"/>
      <c r="H1562" s="230"/>
      <c r="I1562" s="230"/>
      <c r="J1562" s="230"/>
      <c r="O1562" s="230"/>
      <c r="R1562" s="230"/>
      <c r="S1562" s="230"/>
      <c r="T1562" s="230"/>
      <c r="U1562" s="230"/>
      <c r="Z1562" s="230"/>
      <c r="AC1562" s="230"/>
      <c r="AD1562" s="230"/>
      <c r="AE1562" s="230"/>
      <c r="AF1562" s="230"/>
      <c r="AK1562" s="230"/>
      <c r="AN1562" s="230"/>
      <c r="AO1562" s="230"/>
      <c r="AP1562" s="230"/>
      <c r="AQ1562" s="230"/>
    </row>
    <row r="1563" spans="4:43">
      <c r="D1563" s="230"/>
      <c r="G1563" s="230"/>
      <c r="H1563" s="230"/>
      <c r="I1563" s="230"/>
      <c r="J1563" s="230"/>
      <c r="O1563" s="230"/>
      <c r="R1563" s="230"/>
      <c r="S1563" s="230"/>
      <c r="T1563" s="230"/>
      <c r="U1563" s="230"/>
      <c r="Z1563" s="230"/>
      <c r="AC1563" s="230"/>
      <c r="AD1563" s="230"/>
      <c r="AE1563" s="230"/>
      <c r="AF1563" s="230"/>
      <c r="AK1563" s="230"/>
      <c r="AN1563" s="230"/>
      <c r="AO1563" s="230"/>
      <c r="AP1563" s="230"/>
      <c r="AQ1563" s="230"/>
    </row>
    <row r="1564" spans="4:43">
      <c r="D1564" s="230"/>
      <c r="G1564" s="230"/>
      <c r="H1564" s="230"/>
      <c r="I1564" s="230"/>
      <c r="J1564" s="230"/>
      <c r="O1564" s="230"/>
      <c r="R1564" s="230"/>
      <c r="S1564" s="230"/>
      <c r="T1564" s="230"/>
      <c r="U1564" s="230"/>
      <c r="Z1564" s="230"/>
      <c r="AC1564" s="230"/>
      <c r="AD1564" s="230"/>
      <c r="AE1564" s="230"/>
      <c r="AF1564" s="230"/>
      <c r="AK1564" s="230"/>
      <c r="AN1564" s="230"/>
      <c r="AO1564" s="230"/>
      <c r="AP1564" s="230"/>
      <c r="AQ1564" s="230"/>
    </row>
    <row r="1565" spans="4:43">
      <c r="D1565" s="230"/>
      <c r="G1565" s="230"/>
      <c r="H1565" s="230"/>
      <c r="I1565" s="230"/>
      <c r="J1565" s="230"/>
      <c r="O1565" s="230"/>
      <c r="R1565" s="230"/>
      <c r="S1565" s="230"/>
      <c r="T1565" s="230"/>
      <c r="U1565" s="230"/>
      <c r="Z1565" s="230"/>
      <c r="AC1565" s="230"/>
      <c r="AD1565" s="230"/>
      <c r="AE1565" s="230"/>
      <c r="AF1565" s="230"/>
      <c r="AK1565" s="230"/>
      <c r="AN1565" s="230"/>
      <c r="AO1565" s="230"/>
      <c r="AP1565" s="230"/>
      <c r="AQ1565" s="230"/>
    </row>
    <row r="1566" spans="4:43">
      <c r="D1566" s="230"/>
      <c r="G1566" s="230"/>
      <c r="H1566" s="230"/>
      <c r="I1566" s="230"/>
      <c r="J1566" s="230"/>
      <c r="O1566" s="230"/>
      <c r="R1566" s="230"/>
      <c r="S1566" s="230"/>
      <c r="T1566" s="230"/>
      <c r="U1566" s="230"/>
      <c r="Z1566" s="230"/>
      <c r="AC1566" s="230"/>
      <c r="AD1566" s="230"/>
      <c r="AE1566" s="230"/>
      <c r="AF1566" s="230"/>
      <c r="AK1566" s="230"/>
      <c r="AN1566" s="230"/>
      <c r="AO1566" s="230"/>
      <c r="AP1566" s="230"/>
      <c r="AQ1566" s="230"/>
    </row>
    <row r="1567" spans="4:43">
      <c r="D1567" s="230"/>
      <c r="G1567" s="230"/>
      <c r="H1567" s="230"/>
      <c r="I1567" s="230"/>
      <c r="J1567" s="230"/>
      <c r="O1567" s="230"/>
      <c r="R1567" s="230"/>
      <c r="S1567" s="230"/>
      <c r="T1567" s="230"/>
      <c r="U1567" s="230"/>
      <c r="Z1567" s="230"/>
      <c r="AC1567" s="230"/>
      <c r="AD1567" s="230"/>
      <c r="AE1567" s="230"/>
      <c r="AF1567" s="230"/>
      <c r="AK1567" s="230"/>
      <c r="AN1567" s="230"/>
      <c r="AO1567" s="230"/>
      <c r="AP1567" s="230"/>
      <c r="AQ1567" s="230"/>
    </row>
    <row r="1568" spans="4:43">
      <c r="D1568" s="230"/>
      <c r="G1568" s="230"/>
      <c r="H1568" s="230"/>
      <c r="I1568" s="230"/>
      <c r="J1568" s="230"/>
      <c r="O1568" s="230"/>
      <c r="R1568" s="230"/>
      <c r="S1568" s="230"/>
      <c r="T1568" s="230"/>
      <c r="U1568" s="230"/>
      <c r="Z1568" s="230"/>
      <c r="AC1568" s="230"/>
      <c r="AD1568" s="230"/>
      <c r="AE1568" s="230"/>
      <c r="AF1568" s="230"/>
      <c r="AK1568" s="230"/>
      <c r="AN1568" s="230"/>
      <c r="AO1568" s="230"/>
      <c r="AP1568" s="230"/>
      <c r="AQ1568" s="230"/>
    </row>
    <row r="1569" spans="4:43">
      <c r="D1569" s="230"/>
      <c r="G1569" s="230"/>
      <c r="H1569" s="230"/>
      <c r="I1569" s="230"/>
      <c r="J1569" s="230"/>
      <c r="O1569" s="230"/>
      <c r="R1569" s="230"/>
      <c r="S1569" s="230"/>
      <c r="T1569" s="230"/>
      <c r="U1569" s="230"/>
      <c r="Z1569" s="230"/>
      <c r="AC1569" s="230"/>
      <c r="AD1569" s="230"/>
      <c r="AE1569" s="230"/>
      <c r="AF1569" s="230"/>
      <c r="AK1569" s="230"/>
      <c r="AN1569" s="230"/>
      <c r="AO1569" s="230"/>
      <c r="AP1569" s="230"/>
      <c r="AQ1569" s="230"/>
    </row>
    <row r="1570" spans="4:43">
      <c r="D1570" s="230"/>
      <c r="G1570" s="230"/>
      <c r="H1570" s="230"/>
      <c r="I1570" s="230"/>
      <c r="J1570" s="230"/>
      <c r="O1570" s="230"/>
      <c r="R1570" s="230"/>
      <c r="S1570" s="230"/>
      <c r="T1570" s="230"/>
      <c r="U1570" s="230"/>
      <c r="Z1570" s="230"/>
      <c r="AC1570" s="230"/>
      <c r="AD1570" s="230"/>
      <c r="AE1570" s="230"/>
      <c r="AF1570" s="230"/>
      <c r="AK1570" s="230"/>
      <c r="AN1570" s="230"/>
      <c r="AO1570" s="230"/>
      <c r="AP1570" s="230"/>
      <c r="AQ1570" s="230"/>
    </row>
    <row r="1571" spans="4:43">
      <c r="D1571" s="230"/>
      <c r="G1571" s="230"/>
      <c r="H1571" s="230"/>
      <c r="I1571" s="230"/>
      <c r="J1571" s="230"/>
      <c r="O1571" s="230"/>
      <c r="R1571" s="230"/>
      <c r="S1571" s="230"/>
      <c r="T1571" s="230"/>
      <c r="U1571" s="230"/>
      <c r="Z1571" s="230"/>
      <c r="AC1571" s="230"/>
      <c r="AD1571" s="230"/>
      <c r="AE1571" s="230"/>
      <c r="AF1571" s="230"/>
      <c r="AK1571" s="230"/>
      <c r="AN1571" s="230"/>
      <c r="AO1571" s="230"/>
      <c r="AP1571" s="230"/>
      <c r="AQ1571" s="230"/>
    </row>
    <row r="1572" spans="4:43">
      <c r="D1572" s="230"/>
      <c r="G1572" s="230"/>
      <c r="H1572" s="230"/>
      <c r="I1572" s="230"/>
      <c r="J1572" s="230"/>
      <c r="O1572" s="230"/>
      <c r="R1572" s="230"/>
      <c r="S1572" s="230"/>
      <c r="T1572" s="230"/>
      <c r="U1572" s="230"/>
      <c r="Z1572" s="230"/>
      <c r="AC1572" s="230"/>
      <c r="AD1572" s="230"/>
      <c r="AE1572" s="230"/>
      <c r="AF1572" s="230"/>
      <c r="AK1572" s="230"/>
      <c r="AN1572" s="230"/>
      <c r="AO1572" s="230"/>
      <c r="AP1572" s="230"/>
      <c r="AQ1572" s="230"/>
    </row>
    <row r="1573" spans="4:43">
      <c r="D1573" s="230"/>
      <c r="G1573" s="230"/>
      <c r="H1573" s="230"/>
      <c r="I1573" s="230"/>
      <c r="J1573" s="230"/>
      <c r="O1573" s="230"/>
      <c r="R1573" s="230"/>
      <c r="S1573" s="230"/>
      <c r="T1573" s="230"/>
      <c r="U1573" s="230"/>
      <c r="Z1573" s="230"/>
      <c r="AC1573" s="230"/>
      <c r="AD1573" s="230"/>
      <c r="AE1573" s="230"/>
      <c r="AF1573" s="230"/>
      <c r="AK1573" s="230"/>
      <c r="AN1573" s="230"/>
      <c r="AO1573" s="230"/>
      <c r="AP1573" s="230"/>
      <c r="AQ1573" s="230"/>
    </row>
    <row r="1574" spans="4:43">
      <c r="D1574" s="230"/>
      <c r="G1574" s="230"/>
      <c r="H1574" s="230"/>
      <c r="I1574" s="230"/>
      <c r="J1574" s="230"/>
      <c r="O1574" s="230"/>
      <c r="R1574" s="230"/>
      <c r="S1574" s="230"/>
      <c r="T1574" s="230"/>
      <c r="U1574" s="230"/>
      <c r="Z1574" s="230"/>
      <c r="AC1574" s="230"/>
      <c r="AD1574" s="230"/>
      <c r="AE1574" s="230"/>
      <c r="AF1574" s="230"/>
      <c r="AK1574" s="230"/>
      <c r="AN1574" s="230"/>
      <c r="AO1574" s="230"/>
      <c r="AP1574" s="230"/>
      <c r="AQ1574" s="230"/>
    </row>
    <row r="1575" spans="4:43">
      <c r="D1575" s="230"/>
      <c r="G1575" s="230"/>
      <c r="H1575" s="230"/>
      <c r="I1575" s="230"/>
      <c r="J1575" s="230"/>
      <c r="O1575" s="230"/>
      <c r="R1575" s="230"/>
      <c r="S1575" s="230"/>
      <c r="T1575" s="230"/>
      <c r="U1575" s="230"/>
      <c r="Z1575" s="230"/>
      <c r="AC1575" s="230"/>
      <c r="AD1575" s="230"/>
      <c r="AE1575" s="230"/>
      <c r="AF1575" s="230"/>
      <c r="AK1575" s="230"/>
      <c r="AN1575" s="230"/>
      <c r="AO1575" s="230"/>
      <c r="AP1575" s="230"/>
      <c r="AQ1575" s="230"/>
    </row>
    <row r="1576" spans="4:43">
      <c r="D1576" s="230"/>
      <c r="G1576" s="230"/>
      <c r="H1576" s="230"/>
      <c r="I1576" s="230"/>
      <c r="J1576" s="230"/>
      <c r="O1576" s="230"/>
      <c r="R1576" s="230"/>
      <c r="S1576" s="230"/>
      <c r="T1576" s="230"/>
      <c r="U1576" s="230"/>
      <c r="Z1576" s="230"/>
      <c r="AC1576" s="230"/>
      <c r="AD1576" s="230"/>
      <c r="AE1576" s="230"/>
      <c r="AF1576" s="230"/>
      <c r="AK1576" s="230"/>
      <c r="AN1576" s="230"/>
      <c r="AO1576" s="230"/>
      <c r="AP1576" s="230"/>
      <c r="AQ1576" s="230"/>
    </row>
    <row r="1577" spans="4:43">
      <c r="D1577" s="230"/>
      <c r="G1577" s="230"/>
      <c r="H1577" s="230"/>
      <c r="I1577" s="230"/>
      <c r="J1577" s="230"/>
      <c r="O1577" s="230"/>
      <c r="R1577" s="230"/>
      <c r="S1577" s="230"/>
      <c r="T1577" s="230"/>
      <c r="U1577" s="230"/>
      <c r="Z1577" s="230"/>
      <c r="AC1577" s="230"/>
      <c r="AD1577" s="230"/>
      <c r="AE1577" s="230"/>
      <c r="AF1577" s="230"/>
      <c r="AK1577" s="230"/>
      <c r="AN1577" s="230"/>
      <c r="AO1577" s="230"/>
      <c r="AP1577" s="230"/>
      <c r="AQ1577" s="230"/>
    </row>
    <row r="1578" spans="4:43">
      <c r="D1578" s="230"/>
      <c r="G1578" s="230"/>
      <c r="H1578" s="230"/>
      <c r="I1578" s="230"/>
      <c r="J1578" s="230"/>
      <c r="O1578" s="230"/>
      <c r="R1578" s="230"/>
      <c r="S1578" s="230"/>
      <c r="T1578" s="230"/>
      <c r="U1578" s="230"/>
      <c r="Z1578" s="230"/>
      <c r="AC1578" s="230"/>
      <c r="AD1578" s="230"/>
      <c r="AE1578" s="230"/>
      <c r="AF1578" s="230"/>
      <c r="AK1578" s="230"/>
      <c r="AN1578" s="230"/>
      <c r="AO1578" s="230"/>
      <c r="AP1578" s="230"/>
      <c r="AQ1578" s="230"/>
    </row>
    <row r="1579" spans="4:43">
      <c r="D1579" s="230"/>
      <c r="G1579" s="230"/>
      <c r="H1579" s="230"/>
      <c r="I1579" s="230"/>
      <c r="J1579" s="230"/>
      <c r="O1579" s="230"/>
      <c r="R1579" s="230"/>
      <c r="S1579" s="230"/>
      <c r="T1579" s="230"/>
      <c r="U1579" s="230"/>
      <c r="Z1579" s="230"/>
      <c r="AC1579" s="230"/>
      <c r="AD1579" s="230"/>
      <c r="AE1579" s="230"/>
      <c r="AF1579" s="230"/>
      <c r="AK1579" s="230"/>
      <c r="AN1579" s="230"/>
      <c r="AO1579" s="230"/>
      <c r="AP1579" s="230"/>
      <c r="AQ1579" s="230"/>
    </row>
    <row r="1580" spans="4:43">
      <c r="D1580" s="230"/>
      <c r="G1580" s="230"/>
      <c r="H1580" s="230"/>
      <c r="I1580" s="230"/>
      <c r="J1580" s="230"/>
      <c r="O1580" s="230"/>
      <c r="R1580" s="230"/>
      <c r="S1580" s="230"/>
      <c r="T1580" s="230"/>
      <c r="U1580" s="230"/>
      <c r="Z1580" s="230"/>
      <c r="AC1580" s="230"/>
      <c r="AD1580" s="230"/>
      <c r="AE1580" s="230"/>
      <c r="AF1580" s="230"/>
      <c r="AK1580" s="230"/>
      <c r="AN1580" s="230"/>
      <c r="AO1580" s="230"/>
      <c r="AP1580" s="230"/>
      <c r="AQ1580" s="230"/>
    </row>
    <row r="1581" spans="4:43">
      <c r="D1581" s="230"/>
      <c r="G1581" s="230"/>
      <c r="H1581" s="230"/>
      <c r="I1581" s="230"/>
      <c r="J1581" s="230"/>
      <c r="O1581" s="230"/>
      <c r="R1581" s="230"/>
      <c r="S1581" s="230"/>
      <c r="T1581" s="230"/>
      <c r="U1581" s="230"/>
      <c r="Z1581" s="230"/>
      <c r="AC1581" s="230"/>
      <c r="AD1581" s="230"/>
      <c r="AE1581" s="230"/>
      <c r="AF1581" s="230"/>
      <c r="AK1581" s="230"/>
      <c r="AN1581" s="230"/>
      <c r="AO1581" s="230"/>
      <c r="AP1581" s="230"/>
      <c r="AQ1581" s="230"/>
    </row>
    <row r="1582" spans="4:43">
      <c r="D1582" s="230"/>
      <c r="G1582" s="230"/>
      <c r="H1582" s="230"/>
      <c r="I1582" s="230"/>
      <c r="J1582" s="230"/>
      <c r="O1582" s="230"/>
      <c r="R1582" s="230"/>
      <c r="S1582" s="230"/>
      <c r="T1582" s="230"/>
      <c r="U1582" s="230"/>
      <c r="Z1582" s="230"/>
      <c r="AC1582" s="230"/>
      <c r="AD1582" s="230"/>
      <c r="AE1582" s="230"/>
      <c r="AF1582" s="230"/>
      <c r="AK1582" s="230"/>
      <c r="AN1582" s="230"/>
      <c r="AO1582" s="230"/>
      <c r="AP1582" s="230"/>
      <c r="AQ1582" s="230"/>
    </row>
    <row r="1583" spans="4:43">
      <c r="D1583" s="230"/>
      <c r="G1583" s="230"/>
      <c r="H1583" s="230"/>
      <c r="I1583" s="230"/>
      <c r="J1583" s="230"/>
      <c r="O1583" s="230"/>
      <c r="R1583" s="230"/>
      <c r="S1583" s="230"/>
      <c r="T1583" s="230"/>
      <c r="U1583" s="230"/>
      <c r="Z1583" s="230"/>
      <c r="AC1583" s="230"/>
      <c r="AD1583" s="230"/>
      <c r="AE1583" s="230"/>
      <c r="AF1583" s="230"/>
      <c r="AK1583" s="230"/>
      <c r="AN1583" s="230"/>
      <c r="AO1583" s="230"/>
      <c r="AP1583" s="230"/>
      <c r="AQ1583" s="230"/>
    </row>
    <row r="1584" spans="4:43">
      <c r="D1584" s="230"/>
      <c r="G1584" s="230"/>
      <c r="H1584" s="230"/>
      <c r="I1584" s="230"/>
      <c r="J1584" s="230"/>
      <c r="O1584" s="230"/>
      <c r="R1584" s="230"/>
      <c r="S1584" s="230"/>
      <c r="T1584" s="230"/>
      <c r="U1584" s="230"/>
      <c r="Z1584" s="230"/>
      <c r="AC1584" s="230"/>
      <c r="AD1584" s="230"/>
      <c r="AE1584" s="230"/>
      <c r="AF1584" s="230"/>
      <c r="AK1584" s="230"/>
      <c r="AN1584" s="230"/>
      <c r="AO1584" s="230"/>
      <c r="AP1584" s="230"/>
      <c r="AQ1584" s="230"/>
    </row>
    <row r="1585" spans="4:43">
      <c r="D1585" s="230"/>
      <c r="G1585" s="230"/>
      <c r="H1585" s="230"/>
      <c r="I1585" s="230"/>
      <c r="J1585" s="230"/>
      <c r="O1585" s="230"/>
      <c r="R1585" s="230"/>
      <c r="S1585" s="230"/>
      <c r="T1585" s="230"/>
      <c r="U1585" s="230"/>
      <c r="Z1585" s="230"/>
      <c r="AC1585" s="230"/>
      <c r="AD1585" s="230"/>
      <c r="AE1585" s="230"/>
      <c r="AF1585" s="230"/>
      <c r="AK1585" s="230"/>
      <c r="AN1585" s="230"/>
      <c r="AO1585" s="230"/>
      <c r="AP1585" s="230"/>
      <c r="AQ1585" s="230"/>
    </row>
    <row r="1586" spans="4:43">
      <c r="D1586" s="230"/>
      <c r="G1586" s="230"/>
      <c r="H1586" s="230"/>
      <c r="I1586" s="230"/>
      <c r="J1586" s="230"/>
      <c r="O1586" s="230"/>
      <c r="R1586" s="230"/>
      <c r="S1586" s="230"/>
      <c r="T1586" s="230"/>
      <c r="U1586" s="230"/>
      <c r="Z1586" s="230"/>
      <c r="AC1586" s="230"/>
      <c r="AD1586" s="230"/>
      <c r="AE1586" s="230"/>
      <c r="AF1586" s="230"/>
      <c r="AK1586" s="230"/>
      <c r="AN1586" s="230"/>
      <c r="AO1586" s="230"/>
      <c r="AP1586" s="230"/>
      <c r="AQ1586" s="230"/>
    </row>
    <row r="1587" spans="4:43">
      <c r="D1587" s="230"/>
      <c r="G1587" s="230"/>
      <c r="H1587" s="230"/>
      <c r="I1587" s="230"/>
      <c r="J1587" s="230"/>
      <c r="O1587" s="230"/>
      <c r="R1587" s="230"/>
      <c r="S1587" s="230"/>
      <c r="T1587" s="230"/>
      <c r="U1587" s="230"/>
      <c r="Z1587" s="230"/>
      <c r="AC1587" s="230"/>
      <c r="AD1587" s="230"/>
      <c r="AE1587" s="230"/>
      <c r="AF1587" s="230"/>
      <c r="AK1587" s="230"/>
      <c r="AN1587" s="230"/>
      <c r="AO1587" s="230"/>
      <c r="AP1587" s="230"/>
      <c r="AQ1587" s="230"/>
    </row>
    <row r="1588" spans="4:43">
      <c r="D1588" s="230"/>
      <c r="G1588" s="230"/>
      <c r="H1588" s="230"/>
      <c r="I1588" s="230"/>
      <c r="J1588" s="230"/>
      <c r="O1588" s="230"/>
      <c r="R1588" s="230"/>
      <c r="S1588" s="230"/>
      <c r="T1588" s="230"/>
      <c r="U1588" s="230"/>
      <c r="Z1588" s="230"/>
      <c r="AC1588" s="230"/>
      <c r="AD1588" s="230"/>
      <c r="AE1588" s="230"/>
      <c r="AF1588" s="230"/>
      <c r="AK1588" s="230"/>
      <c r="AN1588" s="230"/>
      <c r="AO1588" s="230"/>
      <c r="AP1588" s="230"/>
      <c r="AQ1588" s="230"/>
    </row>
    <row r="1589" spans="4:43">
      <c r="D1589" s="230"/>
      <c r="G1589" s="230"/>
      <c r="H1589" s="230"/>
      <c r="I1589" s="230"/>
      <c r="J1589" s="230"/>
      <c r="O1589" s="230"/>
      <c r="R1589" s="230"/>
      <c r="S1589" s="230"/>
      <c r="T1589" s="230"/>
      <c r="U1589" s="230"/>
      <c r="Z1589" s="230"/>
      <c r="AC1589" s="230"/>
      <c r="AD1589" s="230"/>
      <c r="AE1589" s="230"/>
      <c r="AF1589" s="230"/>
      <c r="AK1589" s="230"/>
      <c r="AN1589" s="230"/>
      <c r="AO1589" s="230"/>
      <c r="AP1589" s="230"/>
      <c r="AQ1589" s="230"/>
    </row>
    <row r="1590" spans="4:43">
      <c r="D1590" s="230"/>
      <c r="G1590" s="230"/>
      <c r="H1590" s="230"/>
      <c r="I1590" s="230"/>
      <c r="J1590" s="230"/>
      <c r="O1590" s="230"/>
      <c r="R1590" s="230"/>
      <c r="S1590" s="230"/>
      <c r="T1590" s="230"/>
      <c r="U1590" s="230"/>
      <c r="Z1590" s="230"/>
      <c r="AC1590" s="230"/>
      <c r="AD1590" s="230"/>
      <c r="AE1590" s="230"/>
      <c r="AF1590" s="230"/>
      <c r="AK1590" s="230"/>
      <c r="AN1590" s="230"/>
      <c r="AO1590" s="230"/>
      <c r="AP1590" s="230"/>
      <c r="AQ1590" s="230"/>
    </row>
    <row r="1591" spans="4:43">
      <c r="D1591" s="230"/>
      <c r="G1591" s="230"/>
      <c r="H1591" s="230"/>
      <c r="I1591" s="230"/>
      <c r="J1591" s="230"/>
      <c r="O1591" s="230"/>
      <c r="R1591" s="230"/>
      <c r="S1591" s="230"/>
      <c r="T1591" s="230"/>
      <c r="U1591" s="230"/>
      <c r="Z1591" s="230"/>
      <c r="AC1591" s="230"/>
      <c r="AD1591" s="230"/>
      <c r="AE1591" s="230"/>
      <c r="AF1591" s="230"/>
      <c r="AK1591" s="230"/>
      <c r="AN1591" s="230"/>
      <c r="AO1591" s="230"/>
      <c r="AP1591" s="230"/>
      <c r="AQ1591" s="230"/>
    </row>
    <row r="1592" spans="4:43">
      <c r="D1592" s="230"/>
      <c r="G1592" s="230"/>
      <c r="H1592" s="230"/>
      <c r="I1592" s="230"/>
      <c r="J1592" s="230"/>
      <c r="O1592" s="230"/>
      <c r="R1592" s="230"/>
      <c r="S1592" s="230"/>
      <c r="T1592" s="230"/>
      <c r="U1592" s="230"/>
      <c r="Z1592" s="230"/>
      <c r="AC1592" s="230"/>
      <c r="AD1592" s="230"/>
      <c r="AE1592" s="230"/>
      <c r="AF1592" s="230"/>
      <c r="AK1592" s="230"/>
      <c r="AN1592" s="230"/>
      <c r="AO1592" s="230"/>
      <c r="AP1592" s="230"/>
      <c r="AQ1592" s="230"/>
    </row>
    <row r="1593" spans="4:43">
      <c r="D1593" s="230"/>
      <c r="G1593" s="230"/>
      <c r="H1593" s="230"/>
      <c r="I1593" s="230"/>
      <c r="J1593" s="230"/>
      <c r="O1593" s="230"/>
      <c r="R1593" s="230"/>
      <c r="S1593" s="230"/>
      <c r="T1593" s="230"/>
      <c r="U1593" s="230"/>
      <c r="Z1593" s="230"/>
      <c r="AC1593" s="230"/>
      <c r="AD1593" s="230"/>
      <c r="AE1593" s="230"/>
      <c r="AF1593" s="230"/>
      <c r="AK1593" s="230"/>
      <c r="AN1593" s="230"/>
      <c r="AO1593" s="230"/>
      <c r="AP1593" s="230"/>
      <c r="AQ1593" s="230"/>
    </row>
    <row r="1594" spans="4:43">
      <c r="D1594" s="230"/>
      <c r="G1594" s="230"/>
      <c r="H1594" s="230"/>
      <c r="I1594" s="230"/>
      <c r="J1594" s="230"/>
      <c r="O1594" s="230"/>
      <c r="R1594" s="230"/>
      <c r="S1594" s="230"/>
      <c r="T1594" s="230"/>
      <c r="U1594" s="230"/>
      <c r="Z1594" s="230"/>
      <c r="AC1594" s="230"/>
      <c r="AD1594" s="230"/>
      <c r="AE1594" s="230"/>
      <c r="AF1594" s="230"/>
      <c r="AK1594" s="230"/>
      <c r="AN1594" s="230"/>
      <c r="AO1594" s="230"/>
      <c r="AP1594" s="230"/>
      <c r="AQ1594" s="230"/>
    </row>
    <row r="1595" spans="4:43">
      <c r="D1595" s="230"/>
      <c r="G1595" s="230"/>
      <c r="H1595" s="230"/>
      <c r="I1595" s="230"/>
      <c r="J1595" s="230"/>
      <c r="O1595" s="230"/>
      <c r="R1595" s="230"/>
      <c r="S1595" s="230"/>
      <c r="T1595" s="230"/>
      <c r="U1595" s="230"/>
      <c r="Z1595" s="230"/>
      <c r="AC1595" s="230"/>
      <c r="AD1595" s="230"/>
      <c r="AE1595" s="230"/>
      <c r="AF1595" s="230"/>
      <c r="AK1595" s="230"/>
      <c r="AN1595" s="230"/>
      <c r="AO1595" s="230"/>
      <c r="AP1595" s="230"/>
      <c r="AQ1595" s="230"/>
    </row>
    <row r="1596" spans="4:43">
      <c r="D1596" s="230"/>
      <c r="G1596" s="230"/>
      <c r="H1596" s="230"/>
      <c r="I1596" s="230"/>
      <c r="J1596" s="230"/>
      <c r="O1596" s="230"/>
      <c r="R1596" s="230"/>
      <c r="S1596" s="230"/>
      <c r="T1596" s="230"/>
      <c r="U1596" s="230"/>
      <c r="Z1596" s="230"/>
      <c r="AC1596" s="230"/>
      <c r="AD1596" s="230"/>
      <c r="AE1596" s="230"/>
      <c r="AF1596" s="230"/>
      <c r="AK1596" s="230"/>
      <c r="AN1596" s="230"/>
      <c r="AO1596" s="230"/>
      <c r="AP1596" s="230"/>
      <c r="AQ1596" s="230"/>
    </row>
    <row r="1597" spans="4:43">
      <c r="D1597" s="230"/>
      <c r="G1597" s="230"/>
      <c r="H1597" s="230"/>
      <c r="I1597" s="230"/>
      <c r="J1597" s="230"/>
      <c r="O1597" s="230"/>
      <c r="R1597" s="230"/>
      <c r="S1597" s="230"/>
      <c r="T1597" s="230"/>
      <c r="U1597" s="230"/>
      <c r="Z1597" s="230"/>
      <c r="AC1597" s="230"/>
      <c r="AD1597" s="230"/>
      <c r="AE1597" s="230"/>
      <c r="AF1597" s="230"/>
      <c r="AK1597" s="230"/>
      <c r="AN1597" s="230"/>
      <c r="AO1597" s="230"/>
      <c r="AP1597" s="230"/>
      <c r="AQ1597" s="230"/>
    </row>
    <row r="1598" spans="4:43">
      <c r="D1598" s="230"/>
      <c r="G1598" s="230"/>
      <c r="H1598" s="230"/>
      <c r="I1598" s="230"/>
      <c r="J1598" s="230"/>
      <c r="O1598" s="230"/>
      <c r="R1598" s="230"/>
      <c r="S1598" s="230"/>
      <c r="T1598" s="230"/>
      <c r="U1598" s="230"/>
      <c r="Z1598" s="230"/>
      <c r="AC1598" s="230"/>
      <c r="AD1598" s="230"/>
      <c r="AE1598" s="230"/>
      <c r="AF1598" s="230"/>
      <c r="AK1598" s="230"/>
      <c r="AN1598" s="230"/>
      <c r="AO1598" s="230"/>
      <c r="AP1598" s="230"/>
      <c r="AQ1598" s="230"/>
    </row>
    <row r="1599" spans="4:43">
      <c r="D1599" s="230"/>
      <c r="G1599" s="230"/>
      <c r="H1599" s="230"/>
      <c r="I1599" s="230"/>
      <c r="J1599" s="230"/>
      <c r="O1599" s="230"/>
      <c r="R1599" s="230"/>
      <c r="S1599" s="230"/>
      <c r="T1599" s="230"/>
      <c r="U1599" s="230"/>
      <c r="Z1599" s="230"/>
      <c r="AC1599" s="230"/>
      <c r="AD1599" s="230"/>
      <c r="AE1599" s="230"/>
      <c r="AF1599" s="230"/>
      <c r="AK1599" s="230"/>
      <c r="AN1599" s="230"/>
      <c r="AO1599" s="230"/>
      <c r="AP1599" s="230"/>
      <c r="AQ1599" s="230"/>
    </row>
    <row r="1600" spans="4:43">
      <c r="D1600" s="230"/>
      <c r="G1600" s="230"/>
      <c r="H1600" s="230"/>
      <c r="I1600" s="230"/>
      <c r="J1600" s="230"/>
      <c r="O1600" s="230"/>
      <c r="R1600" s="230"/>
      <c r="S1600" s="230"/>
      <c r="T1600" s="230"/>
      <c r="U1600" s="230"/>
      <c r="Z1600" s="230"/>
      <c r="AC1600" s="230"/>
      <c r="AD1600" s="230"/>
      <c r="AE1600" s="230"/>
      <c r="AF1600" s="230"/>
      <c r="AK1600" s="230"/>
      <c r="AN1600" s="230"/>
      <c r="AO1600" s="230"/>
      <c r="AP1600" s="230"/>
      <c r="AQ1600" s="230"/>
    </row>
    <row r="1601" spans="4:43">
      <c r="D1601" s="230"/>
      <c r="G1601" s="230"/>
      <c r="H1601" s="230"/>
      <c r="I1601" s="230"/>
      <c r="J1601" s="230"/>
      <c r="O1601" s="230"/>
      <c r="R1601" s="230"/>
      <c r="S1601" s="230"/>
      <c r="T1601" s="230"/>
      <c r="U1601" s="230"/>
      <c r="Z1601" s="230"/>
      <c r="AC1601" s="230"/>
      <c r="AD1601" s="230"/>
      <c r="AE1601" s="230"/>
      <c r="AF1601" s="230"/>
      <c r="AK1601" s="230"/>
      <c r="AN1601" s="230"/>
      <c r="AO1601" s="230"/>
      <c r="AP1601" s="230"/>
      <c r="AQ1601" s="230"/>
    </row>
    <row r="1602" spans="4:43">
      <c r="D1602" s="230"/>
      <c r="G1602" s="230"/>
      <c r="H1602" s="230"/>
      <c r="I1602" s="230"/>
      <c r="J1602" s="230"/>
      <c r="O1602" s="230"/>
      <c r="R1602" s="230"/>
      <c r="S1602" s="230"/>
      <c r="T1602" s="230"/>
      <c r="U1602" s="230"/>
      <c r="Z1602" s="230"/>
      <c r="AC1602" s="230"/>
      <c r="AD1602" s="230"/>
      <c r="AE1602" s="230"/>
      <c r="AF1602" s="230"/>
      <c r="AK1602" s="230"/>
      <c r="AN1602" s="230"/>
      <c r="AO1602" s="230"/>
      <c r="AP1602" s="230"/>
      <c r="AQ1602" s="230"/>
    </row>
    <row r="1603" spans="4:43">
      <c r="D1603" s="230"/>
      <c r="G1603" s="230"/>
      <c r="H1603" s="230"/>
      <c r="I1603" s="230"/>
      <c r="J1603" s="230"/>
      <c r="O1603" s="230"/>
      <c r="R1603" s="230"/>
      <c r="S1603" s="230"/>
      <c r="T1603" s="230"/>
      <c r="U1603" s="230"/>
      <c r="Z1603" s="230"/>
      <c r="AC1603" s="230"/>
      <c r="AD1603" s="230"/>
      <c r="AE1603" s="230"/>
      <c r="AF1603" s="230"/>
      <c r="AK1603" s="230"/>
      <c r="AN1603" s="230"/>
      <c r="AO1603" s="230"/>
      <c r="AP1603" s="230"/>
      <c r="AQ1603" s="230"/>
    </row>
    <row r="1604" spans="4:43">
      <c r="D1604" s="230"/>
      <c r="G1604" s="230"/>
      <c r="H1604" s="230"/>
      <c r="I1604" s="230"/>
      <c r="J1604" s="230"/>
      <c r="O1604" s="230"/>
      <c r="R1604" s="230"/>
      <c r="S1604" s="230"/>
      <c r="T1604" s="230"/>
      <c r="U1604" s="230"/>
      <c r="Z1604" s="230"/>
      <c r="AC1604" s="230"/>
      <c r="AD1604" s="230"/>
      <c r="AE1604" s="230"/>
      <c r="AF1604" s="230"/>
      <c r="AK1604" s="230"/>
      <c r="AN1604" s="230"/>
      <c r="AO1604" s="230"/>
      <c r="AP1604" s="230"/>
      <c r="AQ1604" s="230"/>
    </row>
    <row r="1605" spans="4:43">
      <c r="D1605" s="230"/>
      <c r="G1605" s="230"/>
      <c r="H1605" s="230"/>
      <c r="I1605" s="230"/>
      <c r="J1605" s="230"/>
      <c r="O1605" s="230"/>
      <c r="R1605" s="230"/>
      <c r="S1605" s="230"/>
      <c r="T1605" s="230"/>
      <c r="U1605" s="230"/>
      <c r="Z1605" s="230"/>
      <c r="AC1605" s="230"/>
      <c r="AD1605" s="230"/>
      <c r="AE1605" s="230"/>
      <c r="AF1605" s="230"/>
      <c r="AK1605" s="230"/>
      <c r="AN1605" s="230"/>
      <c r="AO1605" s="230"/>
      <c r="AP1605" s="230"/>
      <c r="AQ1605" s="230"/>
    </row>
    <row r="1606" spans="4:43">
      <c r="D1606" s="230"/>
      <c r="G1606" s="230"/>
      <c r="H1606" s="230"/>
      <c r="I1606" s="230"/>
      <c r="J1606" s="230"/>
      <c r="O1606" s="230"/>
      <c r="R1606" s="230"/>
      <c r="S1606" s="230"/>
      <c r="T1606" s="230"/>
      <c r="U1606" s="230"/>
      <c r="Z1606" s="230"/>
      <c r="AC1606" s="230"/>
      <c r="AD1606" s="230"/>
      <c r="AE1606" s="230"/>
      <c r="AF1606" s="230"/>
      <c r="AK1606" s="230"/>
      <c r="AN1606" s="230"/>
      <c r="AO1606" s="230"/>
      <c r="AP1606" s="230"/>
      <c r="AQ1606" s="230"/>
    </row>
    <row r="1607" spans="4:43">
      <c r="D1607" s="230"/>
      <c r="G1607" s="230"/>
      <c r="H1607" s="230"/>
      <c r="I1607" s="230"/>
      <c r="J1607" s="230"/>
      <c r="O1607" s="230"/>
      <c r="R1607" s="230"/>
      <c r="S1607" s="230"/>
      <c r="T1607" s="230"/>
      <c r="U1607" s="230"/>
      <c r="Z1607" s="230"/>
      <c r="AC1607" s="230"/>
      <c r="AD1607" s="230"/>
      <c r="AE1607" s="230"/>
      <c r="AF1607" s="230"/>
      <c r="AK1607" s="230"/>
      <c r="AN1607" s="230"/>
      <c r="AO1607" s="230"/>
      <c r="AP1607" s="230"/>
      <c r="AQ1607" s="230"/>
    </row>
    <row r="1608" spans="4:43">
      <c r="D1608" s="230"/>
      <c r="G1608" s="230"/>
      <c r="H1608" s="230"/>
      <c r="I1608" s="230"/>
      <c r="J1608" s="230"/>
      <c r="O1608" s="230"/>
      <c r="R1608" s="230"/>
      <c r="S1608" s="230"/>
      <c r="T1608" s="230"/>
      <c r="U1608" s="230"/>
      <c r="Z1608" s="230"/>
      <c r="AC1608" s="230"/>
      <c r="AD1608" s="230"/>
      <c r="AE1608" s="230"/>
      <c r="AF1608" s="230"/>
      <c r="AK1608" s="230"/>
      <c r="AN1608" s="230"/>
      <c r="AO1608" s="230"/>
      <c r="AP1608" s="230"/>
      <c r="AQ1608" s="230"/>
    </row>
    <row r="1609" spans="4:43">
      <c r="D1609" s="230"/>
      <c r="G1609" s="230"/>
      <c r="H1609" s="230"/>
      <c r="I1609" s="230"/>
      <c r="J1609" s="230"/>
      <c r="O1609" s="230"/>
      <c r="R1609" s="230"/>
      <c r="S1609" s="230"/>
      <c r="T1609" s="230"/>
      <c r="U1609" s="230"/>
      <c r="Z1609" s="230"/>
      <c r="AC1609" s="230"/>
      <c r="AD1609" s="230"/>
      <c r="AE1609" s="230"/>
      <c r="AF1609" s="230"/>
      <c r="AK1609" s="230"/>
      <c r="AN1609" s="230"/>
      <c r="AO1609" s="230"/>
      <c r="AP1609" s="230"/>
      <c r="AQ1609" s="230"/>
    </row>
    <row r="1610" spans="4:43">
      <c r="D1610" s="230"/>
      <c r="G1610" s="230"/>
      <c r="H1610" s="230"/>
      <c r="I1610" s="230"/>
      <c r="J1610" s="230"/>
      <c r="O1610" s="230"/>
      <c r="R1610" s="230"/>
      <c r="S1610" s="230"/>
      <c r="T1610" s="230"/>
      <c r="U1610" s="230"/>
      <c r="Z1610" s="230"/>
      <c r="AC1610" s="230"/>
      <c r="AD1610" s="230"/>
      <c r="AE1610" s="230"/>
      <c r="AF1610" s="230"/>
      <c r="AK1610" s="230"/>
      <c r="AN1610" s="230"/>
      <c r="AO1610" s="230"/>
      <c r="AP1610" s="230"/>
      <c r="AQ1610" s="230"/>
    </row>
    <row r="1611" spans="4:43">
      <c r="D1611" s="230"/>
      <c r="G1611" s="230"/>
      <c r="H1611" s="230"/>
      <c r="I1611" s="230"/>
      <c r="J1611" s="230"/>
      <c r="O1611" s="230"/>
      <c r="R1611" s="230"/>
      <c r="S1611" s="230"/>
      <c r="T1611" s="230"/>
      <c r="U1611" s="230"/>
      <c r="Z1611" s="230"/>
      <c r="AC1611" s="230"/>
      <c r="AD1611" s="230"/>
      <c r="AE1611" s="230"/>
      <c r="AF1611" s="230"/>
      <c r="AK1611" s="230"/>
      <c r="AN1611" s="230"/>
      <c r="AO1611" s="230"/>
      <c r="AP1611" s="230"/>
      <c r="AQ1611" s="230"/>
    </row>
    <row r="1612" spans="4:43">
      <c r="D1612" s="230"/>
      <c r="G1612" s="230"/>
      <c r="H1612" s="230"/>
      <c r="I1612" s="230"/>
      <c r="J1612" s="230"/>
      <c r="O1612" s="230"/>
      <c r="R1612" s="230"/>
      <c r="S1612" s="230"/>
      <c r="T1612" s="230"/>
      <c r="U1612" s="230"/>
      <c r="Z1612" s="230"/>
      <c r="AC1612" s="230"/>
      <c r="AD1612" s="230"/>
      <c r="AE1612" s="230"/>
      <c r="AF1612" s="230"/>
      <c r="AK1612" s="230"/>
      <c r="AN1612" s="230"/>
      <c r="AO1612" s="230"/>
      <c r="AP1612" s="230"/>
      <c r="AQ1612" s="230"/>
    </row>
    <row r="1613" spans="4:43">
      <c r="D1613" s="230"/>
      <c r="G1613" s="230"/>
      <c r="H1613" s="230"/>
      <c r="I1613" s="230"/>
      <c r="J1613" s="230"/>
      <c r="O1613" s="230"/>
      <c r="R1613" s="230"/>
      <c r="S1613" s="230"/>
      <c r="T1613" s="230"/>
      <c r="U1613" s="230"/>
      <c r="Z1613" s="230"/>
      <c r="AC1613" s="230"/>
      <c r="AD1613" s="230"/>
      <c r="AE1613" s="230"/>
      <c r="AF1613" s="230"/>
      <c r="AK1613" s="230"/>
      <c r="AN1613" s="230"/>
      <c r="AO1613" s="230"/>
      <c r="AP1613" s="230"/>
      <c r="AQ1613" s="230"/>
    </row>
    <row r="1614" spans="4:43">
      <c r="D1614" s="230"/>
      <c r="G1614" s="230"/>
      <c r="H1614" s="230"/>
      <c r="I1614" s="230"/>
      <c r="J1614" s="230"/>
      <c r="O1614" s="230"/>
      <c r="R1614" s="230"/>
      <c r="S1614" s="230"/>
      <c r="T1614" s="230"/>
      <c r="U1614" s="230"/>
      <c r="Z1614" s="230"/>
      <c r="AC1614" s="230"/>
      <c r="AD1614" s="230"/>
      <c r="AE1614" s="230"/>
      <c r="AF1614" s="230"/>
      <c r="AK1614" s="230"/>
      <c r="AN1614" s="230"/>
      <c r="AO1614" s="230"/>
      <c r="AP1614" s="230"/>
      <c r="AQ1614" s="230"/>
    </row>
    <row r="1615" spans="4:43">
      <c r="D1615" s="230"/>
      <c r="G1615" s="230"/>
      <c r="H1615" s="230"/>
      <c r="I1615" s="230"/>
      <c r="J1615" s="230"/>
      <c r="O1615" s="230"/>
      <c r="R1615" s="230"/>
      <c r="S1615" s="230"/>
      <c r="T1615" s="230"/>
      <c r="U1615" s="230"/>
      <c r="Z1615" s="230"/>
      <c r="AC1615" s="230"/>
      <c r="AD1615" s="230"/>
      <c r="AE1615" s="230"/>
      <c r="AF1615" s="230"/>
      <c r="AK1615" s="230"/>
      <c r="AN1615" s="230"/>
      <c r="AO1615" s="230"/>
      <c r="AP1615" s="230"/>
      <c r="AQ1615" s="230"/>
    </row>
    <row r="1616" spans="4:43">
      <c r="D1616" s="230"/>
      <c r="G1616" s="230"/>
      <c r="H1616" s="230"/>
      <c r="I1616" s="230"/>
      <c r="J1616" s="230"/>
      <c r="O1616" s="230"/>
      <c r="R1616" s="230"/>
      <c r="S1616" s="230"/>
      <c r="T1616" s="230"/>
      <c r="U1616" s="230"/>
      <c r="Z1616" s="230"/>
      <c r="AC1616" s="230"/>
      <c r="AD1616" s="230"/>
      <c r="AE1616" s="230"/>
      <c r="AF1616" s="230"/>
      <c r="AK1616" s="230"/>
      <c r="AN1616" s="230"/>
      <c r="AO1616" s="230"/>
      <c r="AP1616" s="230"/>
      <c r="AQ1616" s="230"/>
    </row>
    <row r="1617" spans="4:43">
      <c r="D1617" s="230"/>
      <c r="G1617" s="230"/>
      <c r="H1617" s="230"/>
      <c r="I1617" s="230"/>
      <c r="J1617" s="230"/>
      <c r="O1617" s="230"/>
      <c r="R1617" s="230"/>
      <c r="S1617" s="230"/>
      <c r="T1617" s="230"/>
      <c r="U1617" s="230"/>
      <c r="Z1617" s="230"/>
      <c r="AC1617" s="230"/>
      <c r="AD1617" s="230"/>
      <c r="AE1617" s="230"/>
      <c r="AF1617" s="230"/>
      <c r="AK1617" s="230"/>
      <c r="AN1617" s="230"/>
      <c r="AO1617" s="230"/>
      <c r="AP1617" s="230"/>
      <c r="AQ1617" s="230"/>
    </row>
    <row r="1618" spans="4:43">
      <c r="D1618" s="230"/>
      <c r="G1618" s="230"/>
      <c r="H1618" s="230"/>
      <c r="I1618" s="230"/>
      <c r="J1618" s="230"/>
      <c r="O1618" s="230"/>
      <c r="R1618" s="230"/>
      <c r="S1618" s="230"/>
      <c r="T1618" s="230"/>
      <c r="U1618" s="230"/>
      <c r="Z1618" s="230"/>
      <c r="AC1618" s="230"/>
      <c r="AD1618" s="230"/>
      <c r="AE1618" s="230"/>
      <c r="AF1618" s="230"/>
      <c r="AK1618" s="230"/>
      <c r="AN1618" s="230"/>
      <c r="AO1618" s="230"/>
      <c r="AP1618" s="230"/>
      <c r="AQ1618" s="230"/>
    </row>
    <row r="1619" spans="4:43">
      <c r="D1619" s="230"/>
      <c r="G1619" s="230"/>
      <c r="H1619" s="230"/>
      <c r="I1619" s="230"/>
      <c r="J1619" s="230"/>
      <c r="O1619" s="230"/>
      <c r="R1619" s="230"/>
      <c r="S1619" s="230"/>
      <c r="T1619" s="230"/>
      <c r="U1619" s="230"/>
      <c r="Z1619" s="230"/>
      <c r="AC1619" s="230"/>
      <c r="AD1619" s="230"/>
      <c r="AE1619" s="230"/>
      <c r="AF1619" s="230"/>
      <c r="AK1619" s="230"/>
      <c r="AN1619" s="230"/>
      <c r="AO1619" s="230"/>
      <c r="AP1619" s="230"/>
      <c r="AQ1619" s="230"/>
    </row>
    <row r="1620" spans="4:43">
      <c r="D1620" s="230"/>
      <c r="G1620" s="230"/>
      <c r="H1620" s="230"/>
      <c r="I1620" s="230"/>
      <c r="J1620" s="230"/>
      <c r="O1620" s="230"/>
      <c r="R1620" s="230"/>
      <c r="S1620" s="230"/>
      <c r="T1620" s="230"/>
      <c r="U1620" s="230"/>
      <c r="Z1620" s="230"/>
      <c r="AC1620" s="230"/>
      <c r="AD1620" s="230"/>
      <c r="AE1620" s="230"/>
      <c r="AF1620" s="230"/>
      <c r="AK1620" s="230"/>
      <c r="AN1620" s="230"/>
      <c r="AO1620" s="230"/>
      <c r="AP1620" s="230"/>
      <c r="AQ1620" s="230"/>
    </row>
    <row r="1621" spans="4:43">
      <c r="D1621" s="230"/>
      <c r="G1621" s="230"/>
      <c r="H1621" s="230"/>
      <c r="I1621" s="230"/>
      <c r="J1621" s="230"/>
      <c r="O1621" s="230"/>
      <c r="R1621" s="230"/>
      <c r="S1621" s="230"/>
      <c r="T1621" s="230"/>
      <c r="U1621" s="230"/>
      <c r="Z1621" s="230"/>
      <c r="AC1621" s="230"/>
      <c r="AD1621" s="230"/>
      <c r="AE1621" s="230"/>
      <c r="AF1621" s="230"/>
      <c r="AK1621" s="230"/>
      <c r="AN1621" s="230"/>
      <c r="AO1621" s="230"/>
      <c r="AP1621" s="230"/>
      <c r="AQ1621" s="230"/>
    </row>
    <row r="1622" spans="4:43">
      <c r="D1622" s="230"/>
      <c r="G1622" s="230"/>
      <c r="H1622" s="230"/>
      <c r="I1622" s="230"/>
      <c r="J1622" s="230"/>
      <c r="O1622" s="230"/>
      <c r="R1622" s="230"/>
      <c r="S1622" s="230"/>
      <c r="T1622" s="230"/>
      <c r="U1622" s="230"/>
      <c r="Z1622" s="230"/>
      <c r="AC1622" s="230"/>
      <c r="AD1622" s="230"/>
      <c r="AE1622" s="230"/>
      <c r="AF1622" s="230"/>
      <c r="AK1622" s="230"/>
      <c r="AN1622" s="230"/>
      <c r="AO1622" s="230"/>
      <c r="AP1622" s="230"/>
      <c r="AQ1622" s="230"/>
    </row>
    <row r="1623" spans="4:43">
      <c r="D1623" s="230"/>
      <c r="G1623" s="230"/>
      <c r="H1623" s="230"/>
      <c r="I1623" s="230"/>
      <c r="J1623" s="230"/>
      <c r="O1623" s="230"/>
      <c r="R1623" s="230"/>
      <c r="S1623" s="230"/>
      <c r="T1623" s="230"/>
      <c r="U1623" s="230"/>
      <c r="Z1623" s="230"/>
      <c r="AC1623" s="230"/>
      <c r="AD1623" s="230"/>
      <c r="AE1623" s="230"/>
      <c r="AF1623" s="230"/>
      <c r="AK1623" s="230"/>
      <c r="AN1623" s="230"/>
      <c r="AO1623" s="230"/>
      <c r="AP1623" s="230"/>
      <c r="AQ1623" s="230"/>
    </row>
    <row r="1624" spans="4:43">
      <c r="D1624" s="230"/>
      <c r="G1624" s="230"/>
      <c r="H1624" s="230"/>
      <c r="I1624" s="230"/>
      <c r="J1624" s="230"/>
      <c r="O1624" s="230"/>
      <c r="R1624" s="230"/>
      <c r="S1624" s="230"/>
      <c r="T1624" s="230"/>
      <c r="U1624" s="230"/>
      <c r="Z1624" s="230"/>
      <c r="AC1624" s="230"/>
      <c r="AD1624" s="230"/>
      <c r="AE1624" s="230"/>
      <c r="AF1624" s="230"/>
      <c r="AK1624" s="230"/>
      <c r="AN1624" s="230"/>
      <c r="AO1624" s="230"/>
      <c r="AP1624" s="230"/>
      <c r="AQ1624" s="230"/>
    </row>
    <row r="1625" spans="4:43">
      <c r="D1625" s="230"/>
      <c r="G1625" s="230"/>
      <c r="H1625" s="230"/>
      <c r="I1625" s="230"/>
      <c r="J1625" s="230"/>
      <c r="O1625" s="230"/>
      <c r="R1625" s="230"/>
      <c r="S1625" s="230"/>
      <c r="T1625" s="230"/>
      <c r="U1625" s="230"/>
      <c r="Z1625" s="230"/>
      <c r="AC1625" s="230"/>
      <c r="AD1625" s="230"/>
      <c r="AE1625" s="230"/>
      <c r="AF1625" s="230"/>
      <c r="AK1625" s="230"/>
      <c r="AN1625" s="230"/>
      <c r="AO1625" s="230"/>
      <c r="AP1625" s="230"/>
      <c r="AQ1625" s="230"/>
    </row>
    <row r="1626" spans="4:43">
      <c r="D1626" s="230"/>
      <c r="G1626" s="230"/>
      <c r="H1626" s="230"/>
      <c r="I1626" s="230"/>
      <c r="J1626" s="230"/>
      <c r="O1626" s="230"/>
      <c r="R1626" s="230"/>
      <c r="S1626" s="230"/>
      <c r="T1626" s="230"/>
      <c r="U1626" s="230"/>
      <c r="Z1626" s="230"/>
      <c r="AC1626" s="230"/>
      <c r="AD1626" s="230"/>
      <c r="AE1626" s="230"/>
      <c r="AF1626" s="230"/>
      <c r="AK1626" s="230"/>
      <c r="AN1626" s="230"/>
      <c r="AO1626" s="230"/>
      <c r="AP1626" s="230"/>
      <c r="AQ1626" s="230"/>
    </row>
    <row r="1627" spans="4:43">
      <c r="D1627" s="230"/>
      <c r="G1627" s="230"/>
      <c r="H1627" s="230"/>
      <c r="I1627" s="230"/>
      <c r="J1627" s="230"/>
      <c r="O1627" s="230"/>
      <c r="R1627" s="230"/>
      <c r="S1627" s="230"/>
      <c r="T1627" s="230"/>
      <c r="U1627" s="230"/>
      <c r="Z1627" s="230"/>
      <c r="AC1627" s="230"/>
      <c r="AD1627" s="230"/>
      <c r="AE1627" s="230"/>
      <c r="AF1627" s="230"/>
      <c r="AK1627" s="230"/>
      <c r="AN1627" s="230"/>
      <c r="AO1627" s="230"/>
      <c r="AP1627" s="230"/>
      <c r="AQ1627" s="230"/>
    </row>
    <row r="1628" spans="4:43">
      <c r="D1628" s="230"/>
      <c r="G1628" s="230"/>
      <c r="H1628" s="230"/>
      <c r="I1628" s="230"/>
      <c r="J1628" s="230"/>
      <c r="O1628" s="230"/>
      <c r="R1628" s="230"/>
      <c r="S1628" s="230"/>
      <c r="T1628" s="230"/>
      <c r="U1628" s="230"/>
      <c r="Z1628" s="230"/>
      <c r="AC1628" s="230"/>
      <c r="AD1628" s="230"/>
      <c r="AE1628" s="230"/>
      <c r="AF1628" s="230"/>
      <c r="AK1628" s="230"/>
      <c r="AN1628" s="230"/>
      <c r="AO1628" s="230"/>
      <c r="AP1628" s="230"/>
      <c r="AQ1628" s="230"/>
    </row>
    <row r="1629" spans="4:43">
      <c r="D1629" s="230"/>
      <c r="G1629" s="230"/>
      <c r="H1629" s="230"/>
      <c r="I1629" s="230"/>
      <c r="J1629" s="230"/>
      <c r="O1629" s="230"/>
      <c r="R1629" s="230"/>
      <c r="S1629" s="230"/>
      <c r="T1629" s="230"/>
      <c r="U1629" s="230"/>
      <c r="Z1629" s="230"/>
      <c r="AC1629" s="230"/>
      <c r="AD1629" s="230"/>
      <c r="AE1629" s="230"/>
      <c r="AF1629" s="230"/>
      <c r="AK1629" s="230"/>
      <c r="AN1629" s="230"/>
      <c r="AO1629" s="230"/>
      <c r="AP1629" s="230"/>
      <c r="AQ1629" s="230"/>
    </row>
    <row r="1630" spans="4:43">
      <c r="D1630" s="230"/>
      <c r="G1630" s="230"/>
      <c r="H1630" s="230"/>
      <c r="I1630" s="230"/>
      <c r="J1630" s="230"/>
      <c r="O1630" s="230"/>
      <c r="R1630" s="230"/>
      <c r="S1630" s="230"/>
      <c r="T1630" s="230"/>
      <c r="U1630" s="230"/>
      <c r="Z1630" s="230"/>
      <c r="AC1630" s="230"/>
      <c r="AD1630" s="230"/>
      <c r="AE1630" s="230"/>
      <c r="AF1630" s="230"/>
      <c r="AK1630" s="230"/>
      <c r="AN1630" s="230"/>
      <c r="AO1630" s="230"/>
      <c r="AP1630" s="230"/>
      <c r="AQ1630" s="230"/>
    </row>
    <row r="1631" spans="4:43">
      <c r="D1631" s="230"/>
      <c r="G1631" s="230"/>
      <c r="H1631" s="230"/>
      <c r="I1631" s="230"/>
      <c r="J1631" s="230"/>
      <c r="O1631" s="230"/>
      <c r="R1631" s="230"/>
      <c r="S1631" s="230"/>
      <c r="T1631" s="230"/>
      <c r="U1631" s="230"/>
      <c r="Z1631" s="230"/>
      <c r="AC1631" s="230"/>
      <c r="AD1631" s="230"/>
      <c r="AE1631" s="230"/>
      <c r="AF1631" s="230"/>
      <c r="AK1631" s="230"/>
      <c r="AN1631" s="230"/>
      <c r="AO1631" s="230"/>
      <c r="AP1631" s="230"/>
      <c r="AQ1631" s="230"/>
    </row>
    <row r="1632" spans="4:43">
      <c r="D1632" s="230"/>
      <c r="G1632" s="230"/>
      <c r="H1632" s="230"/>
      <c r="I1632" s="230"/>
      <c r="J1632" s="230"/>
      <c r="O1632" s="230"/>
      <c r="R1632" s="230"/>
      <c r="S1632" s="230"/>
      <c r="T1632" s="230"/>
      <c r="U1632" s="230"/>
      <c r="Z1632" s="230"/>
      <c r="AC1632" s="230"/>
      <c r="AD1632" s="230"/>
      <c r="AE1632" s="230"/>
      <c r="AF1632" s="230"/>
      <c r="AK1632" s="230"/>
      <c r="AN1632" s="230"/>
      <c r="AO1632" s="230"/>
      <c r="AP1632" s="230"/>
      <c r="AQ1632" s="230"/>
    </row>
    <row r="1633" spans="4:43">
      <c r="D1633" s="230"/>
      <c r="G1633" s="230"/>
      <c r="H1633" s="230"/>
      <c r="I1633" s="230"/>
      <c r="J1633" s="230"/>
      <c r="O1633" s="230"/>
      <c r="R1633" s="230"/>
      <c r="S1633" s="230"/>
      <c r="T1633" s="230"/>
      <c r="U1633" s="230"/>
      <c r="Z1633" s="230"/>
      <c r="AC1633" s="230"/>
      <c r="AD1633" s="230"/>
      <c r="AE1633" s="230"/>
      <c r="AF1633" s="230"/>
      <c r="AK1633" s="230"/>
      <c r="AN1633" s="230"/>
      <c r="AO1633" s="230"/>
      <c r="AP1633" s="230"/>
      <c r="AQ1633" s="230"/>
    </row>
    <row r="1634" spans="4:43">
      <c r="D1634" s="230"/>
      <c r="G1634" s="230"/>
      <c r="H1634" s="230"/>
      <c r="I1634" s="230"/>
      <c r="J1634" s="230"/>
      <c r="O1634" s="230"/>
      <c r="R1634" s="230"/>
      <c r="S1634" s="230"/>
      <c r="T1634" s="230"/>
      <c r="U1634" s="230"/>
      <c r="Z1634" s="230"/>
      <c r="AC1634" s="230"/>
      <c r="AD1634" s="230"/>
      <c r="AE1634" s="230"/>
      <c r="AF1634" s="230"/>
      <c r="AK1634" s="230"/>
      <c r="AN1634" s="230"/>
      <c r="AO1634" s="230"/>
      <c r="AP1634" s="230"/>
      <c r="AQ1634" s="230"/>
    </row>
    <row r="1635" spans="4:43">
      <c r="D1635" s="230"/>
      <c r="G1635" s="230"/>
      <c r="H1635" s="230"/>
      <c r="I1635" s="230"/>
      <c r="J1635" s="230"/>
      <c r="O1635" s="230"/>
      <c r="R1635" s="230"/>
      <c r="S1635" s="230"/>
      <c r="T1635" s="230"/>
      <c r="U1635" s="230"/>
      <c r="Z1635" s="230"/>
      <c r="AC1635" s="230"/>
      <c r="AD1635" s="230"/>
      <c r="AE1635" s="230"/>
      <c r="AF1635" s="230"/>
      <c r="AK1635" s="230"/>
      <c r="AN1635" s="230"/>
      <c r="AO1635" s="230"/>
      <c r="AP1635" s="230"/>
      <c r="AQ1635" s="230"/>
    </row>
    <row r="1636" spans="4:43">
      <c r="D1636" s="230"/>
      <c r="G1636" s="230"/>
      <c r="H1636" s="230"/>
      <c r="I1636" s="230"/>
      <c r="J1636" s="230"/>
      <c r="O1636" s="230"/>
      <c r="R1636" s="230"/>
      <c r="S1636" s="230"/>
      <c r="T1636" s="230"/>
      <c r="U1636" s="230"/>
      <c r="Z1636" s="230"/>
      <c r="AC1636" s="230"/>
      <c r="AD1636" s="230"/>
      <c r="AE1636" s="230"/>
      <c r="AF1636" s="230"/>
      <c r="AK1636" s="230"/>
      <c r="AN1636" s="230"/>
      <c r="AO1636" s="230"/>
      <c r="AP1636" s="230"/>
      <c r="AQ1636" s="230"/>
    </row>
    <row r="1637" spans="4:43">
      <c r="D1637" s="230"/>
      <c r="G1637" s="230"/>
      <c r="H1637" s="230"/>
      <c r="I1637" s="230"/>
      <c r="J1637" s="230"/>
      <c r="O1637" s="230"/>
      <c r="R1637" s="230"/>
      <c r="S1637" s="230"/>
      <c r="T1637" s="230"/>
      <c r="U1637" s="230"/>
      <c r="Z1637" s="230"/>
      <c r="AC1637" s="230"/>
      <c r="AD1637" s="230"/>
      <c r="AE1637" s="230"/>
      <c r="AF1637" s="230"/>
      <c r="AK1637" s="230"/>
      <c r="AN1637" s="230"/>
      <c r="AO1637" s="230"/>
      <c r="AP1637" s="230"/>
      <c r="AQ1637" s="230"/>
    </row>
    <row r="1638" spans="4:43">
      <c r="D1638" s="230"/>
      <c r="G1638" s="230"/>
      <c r="H1638" s="230"/>
      <c r="I1638" s="230"/>
      <c r="J1638" s="230"/>
      <c r="O1638" s="230"/>
      <c r="R1638" s="230"/>
      <c r="S1638" s="230"/>
      <c r="T1638" s="230"/>
      <c r="U1638" s="230"/>
      <c r="Z1638" s="230"/>
      <c r="AC1638" s="230"/>
      <c r="AD1638" s="230"/>
      <c r="AE1638" s="230"/>
      <c r="AF1638" s="230"/>
      <c r="AK1638" s="230"/>
      <c r="AN1638" s="230"/>
      <c r="AO1638" s="230"/>
      <c r="AP1638" s="230"/>
      <c r="AQ1638" s="230"/>
    </row>
    <row r="1639" spans="4:43">
      <c r="D1639" s="230"/>
      <c r="G1639" s="230"/>
      <c r="H1639" s="230"/>
      <c r="I1639" s="230"/>
      <c r="J1639" s="230"/>
      <c r="O1639" s="230"/>
      <c r="R1639" s="230"/>
      <c r="S1639" s="230"/>
      <c r="T1639" s="230"/>
      <c r="U1639" s="230"/>
      <c r="Z1639" s="230"/>
      <c r="AC1639" s="230"/>
      <c r="AD1639" s="230"/>
      <c r="AE1639" s="230"/>
      <c r="AF1639" s="230"/>
      <c r="AK1639" s="230"/>
      <c r="AN1639" s="230"/>
      <c r="AO1639" s="230"/>
      <c r="AP1639" s="230"/>
      <c r="AQ1639" s="230"/>
    </row>
    <row r="1640" spans="4:43">
      <c r="D1640" s="230"/>
      <c r="G1640" s="230"/>
      <c r="H1640" s="230"/>
      <c r="I1640" s="230"/>
      <c r="J1640" s="230"/>
      <c r="O1640" s="230"/>
      <c r="R1640" s="230"/>
      <c r="S1640" s="230"/>
      <c r="T1640" s="230"/>
      <c r="U1640" s="230"/>
      <c r="Z1640" s="230"/>
      <c r="AC1640" s="230"/>
      <c r="AD1640" s="230"/>
      <c r="AE1640" s="230"/>
      <c r="AF1640" s="230"/>
      <c r="AK1640" s="230"/>
      <c r="AN1640" s="230"/>
      <c r="AO1640" s="230"/>
      <c r="AP1640" s="230"/>
      <c r="AQ1640" s="230"/>
    </row>
    <row r="1641" spans="4:43">
      <c r="D1641" s="230"/>
      <c r="G1641" s="230"/>
      <c r="H1641" s="230"/>
      <c r="I1641" s="230"/>
      <c r="J1641" s="230"/>
      <c r="O1641" s="230"/>
      <c r="R1641" s="230"/>
      <c r="S1641" s="230"/>
      <c r="T1641" s="230"/>
      <c r="U1641" s="230"/>
      <c r="Z1641" s="230"/>
      <c r="AC1641" s="230"/>
      <c r="AD1641" s="230"/>
      <c r="AE1641" s="230"/>
      <c r="AF1641" s="230"/>
      <c r="AK1641" s="230"/>
      <c r="AN1641" s="230"/>
      <c r="AO1641" s="230"/>
      <c r="AP1641" s="230"/>
      <c r="AQ1641" s="230"/>
    </row>
    <row r="1642" spans="4:43">
      <c r="D1642" s="230"/>
      <c r="G1642" s="230"/>
      <c r="H1642" s="230"/>
      <c r="I1642" s="230"/>
      <c r="J1642" s="230"/>
      <c r="O1642" s="230"/>
      <c r="R1642" s="230"/>
      <c r="S1642" s="230"/>
      <c r="T1642" s="230"/>
      <c r="U1642" s="230"/>
      <c r="Z1642" s="230"/>
      <c r="AC1642" s="230"/>
      <c r="AD1642" s="230"/>
      <c r="AE1642" s="230"/>
      <c r="AF1642" s="230"/>
      <c r="AK1642" s="230"/>
      <c r="AN1642" s="230"/>
      <c r="AO1642" s="230"/>
      <c r="AP1642" s="230"/>
      <c r="AQ1642" s="230"/>
    </row>
    <row r="1643" spans="4:43">
      <c r="D1643" s="230"/>
      <c r="G1643" s="230"/>
      <c r="H1643" s="230"/>
      <c r="I1643" s="230"/>
      <c r="J1643" s="230"/>
      <c r="O1643" s="230"/>
      <c r="R1643" s="230"/>
      <c r="S1643" s="230"/>
      <c r="T1643" s="230"/>
      <c r="U1643" s="230"/>
      <c r="Z1643" s="230"/>
      <c r="AC1643" s="230"/>
      <c r="AD1643" s="230"/>
      <c r="AE1643" s="230"/>
      <c r="AF1643" s="230"/>
      <c r="AK1643" s="230"/>
      <c r="AN1643" s="230"/>
      <c r="AO1643" s="230"/>
      <c r="AP1643" s="230"/>
      <c r="AQ1643" s="230"/>
    </row>
    <row r="1644" spans="4:43">
      <c r="D1644" s="230"/>
      <c r="G1644" s="230"/>
      <c r="H1644" s="230"/>
      <c r="I1644" s="230"/>
      <c r="J1644" s="230"/>
      <c r="O1644" s="230"/>
      <c r="R1644" s="230"/>
      <c r="S1644" s="230"/>
      <c r="T1644" s="230"/>
      <c r="U1644" s="230"/>
      <c r="Z1644" s="230"/>
      <c r="AC1644" s="230"/>
      <c r="AD1644" s="230"/>
      <c r="AE1644" s="230"/>
      <c r="AF1644" s="230"/>
      <c r="AK1644" s="230"/>
      <c r="AN1644" s="230"/>
      <c r="AO1644" s="230"/>
      <c r="AP1644" s="230"/>
      <c r="AQ1644" s="230"/>
    </row>
    <row r="1645" spans="4:43">
      <c r="D1645" s="230"/>
      <c r="G1645" s="230"/>
      <c r="H1645" s="230"/>
      <c r="I1645" s="230"/>
      <c r="J1645" s="230"/>
      <c r="O1645" s="230"/>
      <c r="R1645" s="230"/>
      <c r="S1645" s="230"/>
      <c r="T1645" s="230"/>
      <c r="U1645" s="230"/>
      <c r="Z1645" s="230"/>
      <c r="AC1645" s="230"/>
      <c r="AD1645" s="230"/>
      <c r="AE1645" s="230"/>
      <c r="AF1645" s="230"/>
      <c r="AK1645" s="230"/>
      <c r="AN1645" s="230"/>
      <c r="AO1645" s="230"/>
      <c r="AP1645" s="230"/>
      <c r="AQ1645" s="230"/>
    </row>
    <row r="1646" spans="4:43">
      <c r="D1646" s="230"/>
      <c r="G1646" s="230"/>
      <c r="H1646" s="230"/>
      <c r="I1646" s="230"/>
      <c r="J1646" s="230"/>
      <c r="O1646" s="230"/>
      <c r="R1646" s="230"/>
      <c r="S1646" s="230"/>
      <c r="T1646" s="230"/>
      <c r="U1646" s="230"/>
      <c r="Z1646" s="230"/>
      <c r="AC1646" s="230"/>
      <c r="AD1646" s="230"/>
      <c r="AE1646" s="230"/>
      <c r="AF1646" s="230"/>
      <c r="AK1646" s="230"/>
      <c r="AN1646" s="230"/>
      <c r="AO1646" s="230"/>
      <c r="AP1646" s="230"/>
      <c r="AQ1646" s="230"/>
    </row>
    <row r="1647" spans="4:43">
      <c r="D1647" s="230"/>
      <c r="G1647" s="230"/>
      <c r="H1647" s="230"/>
      <c r="I1647" s="230"/>
      <c r="J1647" s="230"/>
      <c r="O1647" s="230"/>
      <c r="R1647" s="230"/>
      <c r="S1647" s="230"/>
      <c r="T1647" s="230"/>
      <c r="U1647" s="230"/>
      <c r="Z1647" s="230"/>
      <c r="AC1647" s="230"/>
      <c r="AD1647" s="230"/>
      <c r="AE1647" s="230"/>
      <c r="AF1647" s="230"/>
      <c r="AK1647" s="230"/>
      <c r="AN1647" s="230"/>
      <c r="AO1647" s="230"/>
      <c r="AP1647" s="230"/>
      <c r="AQ1647" s="230"/>
    </row>
    <row r="1648" spans="4:43">
      <c r="D1648" s="230"/>
      <c r="G1648" s="230"/>
      <c r="H1648" s="230"/>
      <c r="I1648" s="230"/>
      <c r="J1648" s="230"/>
      <c r="O1648" s="230"/>
      <c r="R1648" s="230"/>
      <c r="S1648" s="230"/>
      <c r="T1648" s="230"/>
      <c r="U1648" s="230"/>
      <c r="Z1648" s="230"/>
      <c r="AC1648" s="230"/>
      <c r="AD1648" s="230"/>
      <c r="AE1648" s="230"/>
      <c r="AF1648" s="230"/>
      <c r="AK1648" s="230"/>
      <c r="AN1648" s="230"/>
      <c r="AO1648" s="230"/>
      <c r="AP1648" s="230"/>
      <c r="AQ1648" s="230"/>
    </row>
    <row r="1649" spans="4:43">
      <c r="D1649" s="230"/>
      <c r="G1649" s="230"/>
      <c r="H1649" s="230"/>
      <c r="I1649" s="230"/>
      <c r="J1649" s="230"/>
      <c r="O1649" s="230"/>
      <c r="R1649" s="230"/>
      <c r="S1649" s="230"/>
      <c r="T1649" s="230"/>
      <c r="U1649" s="230"/>
      <c r="Z1649" s="230"/>
      <c r="AC1649" s="230"/>
      <c r="AD1649" s="230"/>
      <c r="AE1649" s="230"/>
      <c r="AF1649" s="230"/>
      <c r="AK1649" s="230"/>
      <c r="AN1649" s="230"/>
      <c r="AO1649" s="230"/>
      <c r="AP1649" s="230"/>
      <c r="AQ1649" s="230"/>
    </row>
    <row r="1650" spans="4:43">
      <c r="D1650" s="230"/>
      <c r="G1650" s="230"/>
      <c r="H1650" s="230"/>
      <c r="I1650" s="230"/>
      <c r="J1650" s="230"/>
      <c r="O1650" s="230"/>
      <c r="R1650" s="230"/>
      <c r="S1650" s="230"/>
      <c r="T1650" s="230"/>
      <c r="U1650" s="230"/>
      <c r="Z1650" s="230"/>
      <c r="AC1650" s="230"/>
      <c r="AD1650" s="230"/>
      <c r="AE1650" s="230"/>
      <c r="AF1650" s="230"/>
      <c r="AK1650" s="230"/>
      <c r="AN1650" s="230"/>
      <c r="AO1650" s="230"/>
      <c r="AP1650" s="230"/>
      <c r="AQ1650" s="230"/>
    </row>
    <row r="1651" spans="4:43">
      <c r="D1651" s="230"/>
      <c r="G1651" s="230"/>
      <c r="H1651" s="230"/>
      <c r="I1651" s="230"/>
      <c r="J1651" s="230"/>
      <c r="O1651" s="230"/>
      <c r="R1651" s="230"/>
      <c r="S1651" s="230"/>
      <c r="T1651" s="230"/>
      <c r="U1651" s="230"/>
      <c r="Z1651" s="230"/>
      <c r="AC1651" s="230"/>
      <c r="AD1651" s="230"/>
      <c r="AE1651" s="230"/>
      <c r="AF1651" s="230"/>
      <c r="AK1651" s="230"/>
      <c r="AN1651" s="230"/>
      <c r="AO1651" s="230"/>
      <c r="AP1651" s="230"/>
      <c r="AQ1651" s="230"/>
    </row>
    <row r="1652" spans="4:43">
      <c r="D1652" s="230"/>
      <c r="G1652" s="230"/>
      <c r="H1652" s="230"/>
      <c r="I1652" s="230"/>
      <c r="J1652" s="230"/>
      <c r="O1652" s="230"/>
      <c r="R1652" s="230"/>
      <c r="S1652" s="230"/>
      <c r="T1652" s="230"/>
      <c r="U1652" s="230"/>
      <c r="Z1652" s="230"/>
      <c r="AC1652" s="230"/>
      <c r="AD1652" s="230"/>
      <c r="AE1652" s="230"/>
      <c r="AF1652" s="230"/>
      <c r="AK1652" s="230"/>
      <c r="AN1652" s="230"/>
      <c r="AO1652" s="230"/>
      <c r="AP1652" s="230"/>
      <c r="AQ1652" s="230"/>
    </row>
    <row r="1653" spans="4:43">
      <c r="D1653" s="230"/>
      <c r="G1653" s="230"/>
      <c r="H1653" s="230"/>
      <c r="I1653" s="230"/>
      <c r="J1653" s="230"/>
      <c r="O1653" s="230"/>
      <c r="R1653" s="230"/>
      <c r="S1653" s="230"/>
      <c r="T1653" s="230"/>
      <c r="U1653" s="230"/>
      <c r="Z1653" s="230"/>
      <c r="AC1653" s="230"/>
      <c r="AD1653" s="230"/>
      <c r="AE1653" s="230"/>
      <c r="AF1653" s="230"/>
      <c r="AK1653" s="230"/>
      <c r="AN1653" s="230"/>
      <c r="AO1653" s="230"/>
      <c r="AP1653" s="230"/>
      <c r="AQ1653" s="230"/>
    </row>
    <row r="1654" spans="4:43">
      <c r="D1654" s="230"/>
      <c r="G1654" s="230"/>
      <c r="H1654" s="230"/>
      <c r="I1654" s="230"/>
      <c r="J1654" s="230"/>
      <c r="O1654" s="230"/>
      <c r="R1654" s="230"/>
      <c r="S1654" s="230"/>
      <c r="T1654" s="230"/>
      <c r="U1654" s="230"/>
      <c r="Z1654" s="230"/>
      <c r="AC1654" s="230"/>
      <c r="AD1654" s="230"/>
      <c r="AE1654" s="230"/>
      <c r="AF1654" s="230"/>
      <c r="AK1654" s="230"/>
      <c r="AN1654" s="230"/>
      <c r="AO1654" s="230"/>
      <c r="AP1654" s="230"/>
      <c r="AQ1654" s="230"/>
    </row>
    <row r="1655" spans="4:43">
      <c r="D1655" s="230"/>
      <c r="G1655" s="230"/>
      <c r="H1655" s="230"/>
      <c r="I1655" s="230"/>
      <c r="J1655" s="230"/>
      <c r="O1655" s="230"/>
      <c r="R1655" s="230"/>
      <c r="S1655" s="230"/>
      <c r="T1655" s="230"/>
      <c r="U1655" s="230"/>
      <c r="Z1655" s="230"/>
      <c r="AC1655" s="230"/>
      <c r="AD1655" s="230"/>
      <c r="AE1655" s="230"/>
      <c r="AF1655" s="230"/>
      <c r="AK1655" s="230"/>
      <c r="AN1655" s="230"/>
      <c r="AO1655" s="230"/>
      <c r="AP1655" s="230"/>
      <c r="AQ1655" s="230"/>
    </row>
    <row r="1656" spans="4:43">
      <c r="D1656" s="230"/>
      <c r="G1656" s="230"/>
      <c r="H1656" s="230"/>
      <c r="I1656" s="230"/>
      <c r="J1656" s="230"/>
      <c r="O1656" s="230"/>
      <c r="R1656" s="230"/>
      <c r="S1656" s="230"/>
      <c r="T1656" s="230"/>
      <c r="U1656" s="230"/>
      <c r="Z1656" s="230"/>
      <c r="AC1656" s="230"/>
      <c r="AD1656" s="230"/>
      <c r="AE1656" s="230"/>
      <c r="AF1656" s="230"/>
      <c r="AK1656" s="230"/>
      <c r="AN1656" s="230"/>
      <c r="AO1656" s="230"/>
      <c r="AP1656" s="230"/>
      <c r="AQ1656" s="230"/>
    </row>
    <row r="1657" spans="4:43">
      <c r="D1657" s="230"/>
      <c r="G1657" s="230"/>
      <c r="H1657" s="230"/>
      <c r="I1657" s="230"/>
      <c r="J1657" s="230"/>
      <c r="O1657" s="230"/>
      <c r="R1657" s="230"/>
      <c r="S1657" s="230"/>
      <c r="T1657" s="230"/>
      <c r="U1657" s="230"/>
      <c r="Z1657" s="230"/>
      <c r="AC1657" s="230"/>
      <c r="AD1657" s="230"/>
      <c r="AE1657" s="230"/>
      <c r="AF1657" s="230"/>
      <c r="AK1657" s="230"/>
      <c r="AN1657" s="230"/>
      <c r="AO1657" s="230"/>
      <c r="AP1657" s="230"/>
      <c r="AQ1657" s="230"/>
    </row>
    <row r="1658" spans="4:43">
      <c r="D1658" s="230"/>
      <c r="G1658" s="230"/>
      <c r="H1658" s="230"/>
      <c r="I1658" s="230"/>
      <c r="J1658" s="230"/>
      <c r="O1658" s="230"/>
      <c r="R1658" s="230"/>
      <c r="S1658" s="230"/>
      <c r="T1658" s="230"/>
      <c r="U1658" s="230"/>
      <c r="Z1658" s="230"/>
      <c r="AC1658" s="230"/>
      <c r="AD1658" s="230"/>
      <c r="AE1658" s="230"/>
      <c r="AF1658" s="230"/>
      <c r="AK1658" s="230"/>
      <c r="AN1658" s="230"/>
      <c r="AO1658" s="230"/>
      <c r="AP1658" s="230"/>
      <c r="AQ1658" s="230"/>
    </row>
    <row r="1659" spans="4:43">
      <c r="D1659" s="230"/>
      <c r="G1659" s="230"/>
      <c r="H1659" s="230"/>
      <c r="I1659" s="230"/>
      <c r="J1659" s="230"/>
      <c r="O1659" s="230"/>
      <c r="R1659" s="230"/>
      <c r="S1659" s="230"/>
      <c r="T1659" s="230"/>
      <c r="U1659" s="230"/>
      <c r="Z1659" s="230"/>
      <c r="AC1659" s="230"/>
      <c r="AD1659" s="230"/>
      <c r="AE1659" s="230"/>
      <c r="AF1659" s="230"/>
      <c r="AK1659" s="230"/>
      <c r="AN1659" s="230"/>
      <c r="AO1659" s="230"/>
      <c r="AP1659" s="230"/>
      <c r="AQ1659" s="230"/>
    </row>
    <row r="1660" spans="4:43">
      <c r="D1660" s="230"/>
      <c r="G1660" s="230"/>
      <c r="H1660" s="230"/>
      <c r="I1660" s="230"/>
      <c r="J1660" s="230"/>
      <c r="O1660" s="230"/>
      <c r="R1660" s="230"/>
      <c r="S1660" s="230"/>
      <c r="T1660" s="230"/>
      <c r="U1660" s="230"/>
      <c r="Z1660" s="230"/>
      <c r="AC1660" s="230"/>
      <c r="AD1660" s="230"/>
      <c r="AE1660" s="230"/>
      <c r="AF1660" s="230"/>
      <c r="AK1660" s="230"/>
      <c r="AN1660" s="230"/>
      <c r="AO1660" s="230"/>
      <c r="AP1660" s="230"/>
      <c r="AQ1660" s="230"/>
    </row>
    <row r="1661" spans="4:43">
      <c r="D1661" s="230"/>
      <c r="G1661" s="230"/>
      <c r="H1661" s="230"/>
      <c r="I1661" s="230"/>
      <c r="J1661" s="230"/>
      <c r="O1661" s="230"/>
      <c r="R1661" s="230"/>
      <c r="S1661" s="230"/>
      <c r="T1661" s="230"/>
      <c r="U1661" s="230"/>
      <c r="Z1661" s="230"/>
      <c r="AC1661" s="230"/>
      <c r="AD1661" s="230"/>
      <c r="AE1661" s="230"/>
      <c r="AF1661" s="230"/>
      <c r="AK1661" s="230"/>
      <c r="AN1661" s="230"/>
      <c r="AO1661" s="230"/>
      <c r="AP1661" s="230"/>
      <c r="AQ1661" s="230"/>
    </row>
    <row r="1662" spans="4:43">
      <c r="D1662" s="230"/>
      <c r="G1662" s="230"/>
      <c r="H1662" s="230"/>
      <c r="I1662" s="230"/>
      <c r="J1662" s="230"/>
      <c r="O1662" s="230"/>
      <c r="R1662" s="230"/>
      <c r="S1662" s="230"/>
      <c r="T1662" s="230"/>
      <c r="U1662" s="230"/>
      <c r="Z1662" s="230"/>
      <c r="AC1662" s="230"/>
      <c r="AD1662" s="230"/>
      <c r="AE1662" s="230"/>
      <c r="AF1662" s="230"/>
      <c r="AK1662" s="230"/>
      <c r="AN1662" s="230"/>
      <c r="AO1662" s="230"/>
      <c r="AP1662" s="230"/>
      <c r="AQ1662" s="230"/>
    </row>
    <row r="1663" spans="4:43">
      <c r="D1663" s="230"/>
      <c r="G1663" s="230"/>
      <c r="H1663" s="230"/>
      <c r="I1663" s="230"/>
      <c r="J1663" s="230"/>
      <c r="O1663" s="230"/>
      <c r="R1663" s="230"/>
      <c r="S1663" s="230"/>
      <c r="T1663" s="230"/>
      <c r="U1663" s="230"/>
      <c r="Z1663" s="230"/>
      <c r="AC1663" s="230"/>
      <c r="AD1663" s="230"/>
      <c r="AE1663" s="230"/>
      <c r="AF1663" s="230"/>
      <c r="AK1663" s="230"/>
      <c r="AN1663" s="230"/>
      <c r="AO1663" s="230"/>
      <c r="AP1663" s="230"/>
      <c r="AQ1663" s="230"/>
    </row>
    <row r="1664" spans="4:43">
      <c r="D1664" s="230"/>
      <c r="G1664" s="230"/>
      <c r="H1664" s="230"/>
      <c r="I1664" s="230"/>
      <c r="J1664" s="230"/>
      <c r="O1664" s="230"/>
      <c r="R1664" s="230"/>
      <c r="S1664" s="230"/>
      <c r="T1664" s="230"/>
      <c r="U1664" s="230"/>
      <c r="Z1664" s="230"/>
      <c r="AC1664" s="230"/>
      <c r="AD1664" s="230"/>
      <c r="AE1664" s="230"/>
      <c r="AF1664" s="230"/>
      <c r="AK1664" s="230"/>
      <c r="AN1664" s="230"/>
      <c r="AO1664" s="230"/>
      <c r="AP1664" s="230"/>
      <c r="AQ1664" s="230"/>
    </row>
    <row r="1665" spans="4:43">
      <c r="D1665" s="230"/>
      <c r="G1665" s="230"/>
      <c r="H1665" s="230"/>
      <c r="I1665" s="230"/>
      <c r="J1665" s="230"/>
      <c r="O1665" s="230"/>
      <c r="R1665" s="230"/>
      <c r="S1665" s="230"/>
      <c r="T1665" s="230"/>
      <c r="U1665" s="230"/>
      <c r="Z1665" s="230"/>
      <c r="AC1665" s="230"/>
      <c r="AD1665" s="230"/>
      <c r="AE1665" s="230"/>
      <c r="AF1665" s="230"/>
      <c r="AK1665" s="230"/>
      <c r="AN1665" s="230"/>
      <c r="AO1665" s="230"/>
      <c r="AP1665" s="230"/>
      <c r="AQ1665" s="230"/>
    </row>
    <row r="1666" spans="4:43">
      <c r="D1666" s="230"/>
      <c r="G1666" s="230"/>
      <c r="H1666" s="230"/>
      <c r="I1666" s="230"/>
      <c r="J1666" s="230"/>
      <c r="O1666" s="230"/>
      <c r="R1666" s="230"/>
      <c r="S1666" s="230"/>
      <c r="T1666" s="230"/>
      <c r="U1666" s="230"/>
      <c r="Z1666" s="230"/>
      <c r="AC1666" s="230"/>
      <c r="AD1666" s="230"/>
      <c r="AE1666" s="230"/>
      <c r="AF1666" s="230"/>
      <c r="AK1666" s="230"/>
      <c r="AN1666" s="230"/>
      <c r="AO1666" s="230"/>
      <c r="AP1666" s="230"/>
      <c r="AQ1666" s="230"/>
    </row>
    <row r="1667" spans="4:43">
      <c r="D1667" s="230"/>
      <c r="G1667" s="230"/>
      <c r="H1667" s="230"/>
      <c r="I1667" s="230"/>
      <c r="J1667" s="230"/>
      <c r="O1667" s="230"/>
      <c r="R1667" s="230"/>
      <c r="S1667" s="230"/>
      <c r="T1667" s="230"/>
      <c r="U1667" s="230"/>
      <c r="Z1667" s="230"/>
      <c r="AC1667" s="230"/>
      <c r="AD1667" s="230"/>
      <c r="AE1667" s="230"/>
      <c r="AF1667" s="230"/>
      <c r="AK1667" s="230"/>
      <c r="AN1667" s="230"/>
      <c r="AO1667" s="230"/>
      <c r="AP1667" s="230"/>
      <c r="AQ1667" s="230"/>
    </row>
    <row r="1668" spans="4:43">
      <c r="D1668" s="230"/>
      <c r="G1668" s="230"/>
      <c r="H1668" s="230"/>
      <c r="I1668" s="230"/>
      <c r="J1668" s="230"/>
      <c r="O1668" s="230"/>
      <c r="R1668" s="230"/>
      <c r="S1668" s="230"/>
      <c r="T1668" s="230"/>
      <c r="U1668" s="230"/>
      <c r="Z1668" s="230"/>
      <c r="AC1668" s="230"/>
      <c r="AD1668" s="230"/>
      <c r="AE1668" s="230"/>
      <c r="AF1668" s="230"/>
      <c r="AK1668" s="230"/>
      <c r="AN1668" s="230"/>
      <c r="AO1668" s="230"/>
      <c r="AP1668" s="230"/>
      <c r="AQ1668" s="230"/>
    </row>
    <row r="1669" spans="4:43">
      <c r="D1669" s="230"/>
      <c r="G1669" s="230"/>
      <c r="H1669" s="230"/>
      <c r="I1669" s="230"/>
      <c r="J1669" s="230"/>
      <c r="O1669" s="230"/>
      <c r="R1669" s="230"/>
      <c r="S1669" s="230"/>
      <c r="T1669" s="230"/>
      <c r="U1669" s="230"/>
      <c r="Z1669" s="230"/>
      <c r="AC1669" s="230"/>
      <c r="AD1669" s="230"/>
      <c r="AE1669" s="230"/>
      <c r="AF1669" s="230"/>
      <c r="AK1669" s="230"/>
      <c r="AN1669" s="230"/>
      <c r="AO1669" s="230"/>
      <c r="AP1669" s="230"/>
      <c r="AQ1669" s="230"/>
    </row>
    <row r="1670" spans="4:43">
      <c r="D1670" s="230"/>
      <c r="G1670" s="230"/>
      <c r="H1670" s="230"/>
      <c r="I1670" s="230"/>
      <c r="J1670" s="230"/>
      <c r="O1670" s="230"/>
      <c r="R1670" s="230"/>
      <c r="S1670" s="230"/>
      <c r="T1670" s="230"/>
      <c r="U1670" s="230"/>
      <c r="Z1670" s="230"/>
      <c r="AC1670" s="230"/>
      <c r="AD1670" s="230"/>
      <c r="AE1670" s="230"/>
      <c r="AF1670" s="230"/>
      <c r="AK1670" s="230"/>
      <c r="AN1670" s="230"/>
      <c r="AO1670" s="230"/>
      <c r="AP1670" s="230"/>
      <c r="AQ1670" s="230"/>
    </row>
    <row r="1671" spans="4:43">
      <c r="D1671" s="230"/>
      <c r="G1671" s="230"/>
      <c r="H1671" s="230"/>
      <c r="I1671" s="230"/>
      <c r="J1671" s="230"/>
      <c r="O1671" s="230"/>
      <c r="R1671" s="230"/>
      <c r="S1671" s="230"/>
      <c r="T1671" s="230"/>
      <c r="U1671" s="230"/>
      <c r="Z1671" s="230"/>
      <c r="AC1671" s="230"/>
      <c r="AD1671" s="230"/>
      <c r="AE1671" s="230"/>
      <c r="AF1671" s="230"/>
      <c r="AK1671" s="230"/>
      <c r="AN1671" s="230"/>
      <c r="AO1671" s="230"/>
      <c r="AP1671" s="230"/>
      <c r="AQ1671" s="230"/>
    </row>
    <row r="1672" spans="4:43">
      <c r="D1672" s="230"/>
      <c r="G1672" s="230"/>
      <c r="H1672" s="230"/>
      <c r="I1672" s="230"/>
      <c r="J1672" s="230"/>
      <c r="O1672" s="230"/>
      <c r="R1672" s="230"/>
      <c r="S1672" s="230"/>
      <c r="T1672" s="230"/>
      <c r="U1672" s="230"/>
      <c r="Z1672" s="230"/>
      <c r="AC1672" s="230"/>
      <c r="AD1672" s="230"/>
      <c r="AE1672" s="230"/>
      <c r="AF1672" s="230"/>
      <c r="AK1672" s="230"/>
      <c r="AN1672" s="230"/>
      <c r="AO1672" s="230"/>
      <c r="AP1672" s="230"/>
      <c r="AQ1672" s="230"/>
    </row>
    <row r="1673" spans="4:43">
      <c r="D1673" s="230"/>
      <c r="G1673" s="230"/>
      <c r="H1673" s="230"/>
      <c r="I1673" s="230"/>
      <c r="J1673" s="230"/>
      <c r="O1673" s="230"/>
      <c r="R1673" s="230"/>
      <c r="S1673" s="230"/>
      <c r="T1673" s="230"/>
      <c r="U1673" s="230"/>
      <c r="Z1673" s="230"/>
      <c r="AC1673" s="230"/>
      <c r="AD1673" s="230"/>
      <c r="AE1673" s="230"/>
      <c r="AF1673" s="230"/>
      <c r="AK1673" s="230"/>
      <c r="AN1673" s="230"/>
      <c r="AO1673" s="230"/>
      <c r="AP1673" s="230"/>
      <c r="AQ1673" s="230"/>
    </row>
    <row r="1674" spans="4:43">
      <c r="D1674" s="230"/>
      <c r="G1674" s="230"/>
      <c r="H1674" s="230"/>
      <c r="I1674" s="230"/>
      <c r="J1674" s="230"/>
      <c r="O1674" s="230"/>
      <c r="R1674" s="230"/>
      <c r="S1674" s="230"/>
      <c r="T1674" s="230"/>
      <c r="U1674" s="230"/>
      <c r="Z1674" s="230"/>
      <c r="AC1674" s="230"/>
      <c r="AD1674" s="230"/>
      <c r="AE1674" s="230"/>
      <c r="AF1674" s="230"/>
      <c r="AK1674" s="230"/>
      <c r="AN1674" s="230"/>
      <c r="AO1674" s="230"/>
      <c r="AP1674" s="230"/>
      <c r="AQ1674" s="230"/>
    </row>
    <row r="1675" spans="4:43">
      <c r="D1675" s="230"/>
      <c r="G1675" s="230"/>
      <c r="H1675" s="230"/>
      <c r="I1675" s="230"/>
      <c r="J1675" s="230"/>
      <c r="O1675" s="230"/>
      <c r="R1675" s="230"/>
      <c r="S1675" s="230"/>
      <c r="T1675" s="230"/>
      <c r="U1675" s="230"/>
      <c r="Z1675" s="230"/>
      <c r="AC1675" s="230"/>
      <c r="AD1675" s="230"/>
      <c r="AE1675" s="230"/>
      <c r="AF1675" s="230"/>
      <c r="AK1675" s="230"/>
      <c r="AN1675" s="230"/>
      <c r="AO1675" s="230"/>
      <c r="AP1675" s="230"/>
      <c r="AQ1675" s="230"/>
    </row>
    <row r="1676" spans="4:43">
      <c r="D1676" s="230"/>
      <c r="G1676" s="230"/>
      <c r="H1676" s="230"/>
      <c r="I1676" s="230"/>
      <c r="J1676" s="230"/>
      <c r="O1676" s="230"/>
      <c r="R1676" s="230"/>
      <c r="S1676" s="230"/>
      <c r="T1676" s="230"/>
      <c r="U1676" s="230"/>
      <c r="Z1676" s="230"/>
      <c r="AC1676" s="230"/>
      <c r="AD1676" s="230"/>
      <c r="AE1676" s="230"/>
      <c r="AF1676" s="230"/>
      <c r="AK1676" s="230"/>
      <c r="AN1676" s="230"/>
      <c r="AO1676" s="230"/>
      <c r="AP1676" s="230"/>
      <c r="AQ1676" s="230"/>
    </row>
    <row r="1677" spans="4:43">
      <c r="D1677" s="230"/>
      <c r="G1677" s="230"/>
      <c r="H1677" s="230"/>
      <c r="I1677" s="230"/>
      <c r="J1677" s="230"/>
      <c r="O1677" s="230"/>
      <c r="R1677" s="230"/>
      <c r="S1677" s="230"/>
      <c r="T1677" s="230"/>
      <c r="U1677" s="230"/>
      <c r="Z1677" s="230"/>
      <c r="AC1677" s="230"/>
      <c r="AD1677" s="230"/>
      <c r="AE1677" s="230"/>
      <c r="AF1677" s="230"/>
      <c r="AK1677" s="230"/>
      <c r="AN1677" s="230"/>
      <c r="AO1677" s="230"/>
      <c r="AP1677" s="230"/>
      <c r="AQ1677" s="230"/>
    </row>
    <row r="1678" spans="4:43">
      <c r="D1678" s="230"/>
      <c r="G1678" s="230"/>
      <c r="H1678" s="230"/>
      <c r="I1678" s="230"/>
      <c r="J1678" s="230"/>
      <c r="O1678" s="230"/>
      <c r="R1678" s="230"/>
      <c r="S1678" s="230"/>
      <c r="T1678" s="230"/>
      <c r="U1678" s="230"/>
      <c r="Z1678" s="230"/>
      <c r="AC1678" s="230"/>
      <c r="AD1678" s="230"/>
      <c r="AE1678" s="230"/>
      <c r="AF1678" s="230"/>
      <c r="AK1678" s="230"/>
      <c r="AN1678" s="230"/>
      <c r="AO1678" s="230"/>
      <c r="AP1678" s="230"/>
      <c r="AQ1678" s="230"/>
    </row>
    <row r="1679" spans="4:43">
      <c r="D1679" s="230"/>
      <c r="G1679" s="230"/>
      <c r="H1679" s="230"/>
      <c r="I1679" s="230"/>
      <c r="J1679" s="230"/>
      <c r="O1679" s="230"/>
      <c r="R1679" s="230"/>
      <c r="S1679" s="230"/>
      <c r="T1679" s="230"/>
      <c r="U1679" s="230"/>
      <c r="Z1679" s="230"/>
      <c r="AC1679" s="230"/>
      <c r="AD1679" s="230"/>
      <c r="AE1679" s="230"/>
      <c r="AF1679" s="230"/>
      <c r="AK1679" s="230"/>
      <c r="AN1679" s="230"/>
      <c r="AO1679" s="230"/>
      <c r="AP1679" s="230"/>
      <c r="AQ1679" s="230"/>
    </row>
    <row r="1680" spans="4:43">
      <c r="D1680" s="230"/>
      <c r="G1680" s="230"/>
      <c r="H1680" s="230"/>
      <c r="I1680" s="230"/>
      <c r="J1680" s="230"/>
      <c r="O1680" s="230"/>
      <c r="R1680" s="230"/>
      <c r="S1680" s="230"/>
      <c r="T1680" s="230"/>
      <c r="U1680" s="230"/>
      <c r="Z1680" s="230"/>
      <c r="AC1680" s="230"/>
      <c r="AD1680" s="230"/>
      <c r="AE1680" s="230"/>
      <c r="AF1680" s="230"/>
      <c r="AK1680" s="230"/>
      <c r="AN1680" s="230"/>
      <c r="AO1680" s="230"/>
      <c r="AP1680" s="230"/>
      <c r="AQ1680" s="230"/>
    </row>
    <row r="1681" spans="4:43">
      <c r="D1681" s="230"/>
      <c r="G1681" s="230"/>
      <c r="H1681" s="230"/>
      <c r="I1681" s="230"/>
      <c r="J1681" s="230"/>
      <c r="O1681" s="230"/>
      <c r="R1681" s="230"/>
      <c r="S1681" s="230"/>
      <c r="T1681" s="230"/>
      <c r="U1681" s="230"/>
      <c r="Z1681" s="230"/>
      <c r="AC1681" s="230"/>
      <c r="AD1681" s="230"/>
      <c r="AE1681" s="230"/>
      <c r="AF1681" s="230"/>
      <c r="AK1681" s="230"/>
      <c r="AN1681" s="230"/>
      <c r="AO1681" s="230"/>
      <c r="AP1681" s="230"/>
      <c r="AQ1681" s="230"/>
    </row>
    <row r="1682" spans="4:43">
      <c r="D1682" s="230"/>
      <c r="G1682" s="230"/>
      <c r="H1682" s="230"/>
      <c r="I1682" s="230"/>
      <c r="J1682" s="230"/>
      <c r="O1682" s="230"/>
      <c r="R1682" s="230"/>
      <c r="S1682" s="230"/>
      <c r="T1682" s="230"/>
      <c r="U1682" s="230"/>
      <c r="Z1682" s="230"/>
      <c r="AC1682" s="230"/>
      <c r="AD1682" s="230"/>
      <c r="AE1682" s="230"/>
      <c r="AF1682" s="230"/>
      <c r="AK1682" s="230"/>
      <c r="AN1682" s="230"/>
      <c r="AO1682" s="230"/>
      <c r="AP1682" s="230"/>
      <c r="AQ1682" s="230"/>
    </row>
    <row r="1683" spans="4:43">
      <c r="D1683" s="230"/>
      <c r="G1683" s="230"/>
      <c r="H1683" s="230"/>
      <c r="I1683" s="230"/>
      <c r="J1683" s="230"/>
      <c r="O1683" s="230"/>
      <c r="R1683" s="230"/>
      <c r="S1683" s="230"/>
      <c r="T1683" s="230"/>
      <c r="U1683" s="230"/>
      <c r="Z1683" s="230"/>
      <c r="AC1683" s="230"/>
      <c r="AD1683" s="230"/>
      <c r="AE1683" s="230"/>
      <c r="AF1683" s="230"/>
      <c r="AK1683" s="230"/>
      <c r="AN1683" s="230"/>
      <c r="AO1683" s="230"/>
      <c r="AP1683" s="230"/>
      <c r="AQ1683" s="230"/>
    </row>
    <row r="1684" spans="4:43">
      <c r="D1684" s="230"/>
      <c r="G1684" s="230"/>
      <c r="H1684" s="230"/>
      <c r="I1684" s="230"/>
      <c r="J1684" s="230"/>
      <c r="O1684" s="230"/>
      <c r="R1684" s="230"/>
      <c r="S1684" s="230"/>
      <c r="T1684" s="230"/>
      <c r="U1684" s="230"/>
      <c r="Z1684" s="230"/>
      <c r="AC1684" s="230"/>
      <c r="AD1684" s="230"/>
      <c r="AE1684" s="230"/>
      <c r="AF1684" s="230"/>
      <c r="AK1684" s="230"/>
      <c r="AN1684" s="230"/>
      <c r="AO1684" s="230"/>
      <c r="AP1684" s="230"/>
      <c r="AQ1684" s="230"/>
    </row>
    <row r="1685" spans="4:43">
      <c r="D1685" s="230"/>
      <c r="G1685" s="230"/>
      <c r="H1685" s="230"/>
      <c r="I1685" s="230"/>
      <c r="J1685" s="230"/>
      <c r="O1685" s="230"/>
      <c r="R1685" s="230"/>
      <c r="S1685" s="230"/>
      <c r="T1685" s="230"/>
      <c r="U1685" s="230"/>
      <c r="Z1685" s="230"/>
      <c r="AC1685" s="230"/>
      <c r="AD1685" s="230"/>
      <c r="AE1685" s="230"/>
      <c r="AF1685" s="230"/>
      <c r="AK1685" s="230"/>
      <c r="AN1685" s="230"/>
      <c r="AO1685" s="230"/>
      <c r="AP1685" s="230"/>
      <c r="AQ1685" s="230"/>
    </row>
    <row r="1686" spans="4:43">
      <c r="D1686" s="230"/>
      <c r="G1686" s="230"/>
      <c r="H1686" s="230"/>
      <c r="I1686" s="230"/>
      <c r="J1686" s="230"/>
      <c r="O1686" s="230"/>
      <c r="R1686" s="230"/>
      <c r="S1686" s="230"/>
      <c r="T1686" s="230"/>
      <c r="U1686" s="230"/>
      <c r="Z1686" s="230"/>
      <c r="AC1686" s="230"/>
      <c r="AD1686" s="230"/>
      <c r="AE1686" s="230"/>
      <c r="AF1686" s="230"/>
      <c r="AK1686" s="230"/>
      <c r="AN1686" s="230"/>
      <c r="AO1686" s="230"/>
      <c r="AP1686" s="230"/>
      <c r="AQ1686" s="230"/>
    </row>
    <row r="1687" spans="4:43">
      <c r="D1687" s="230"/>
      <c r="G1687" s="230"/>
      <c r="H1687" s="230"/>
      <c r="I1687" s="230"/>
      <c r="J1687" s="230"/>
      <c r="O1687" s="230"/>
      <c r="R1687" s="230"/>
      <c r="S1687" s="230"/>
      <c r="T1687" s="230"/>
      <c r="U1687" s="230"/>
      <c r="Z1687" s="230"/>
      <c r="AC1687" s="230"/>
      <c r="AD1687" s="230"/>
      <c r="AE1687" s="230"/>
      <c r="AF1687" s="230"/>
      <c r="AK1687" s="230"/>
      <c r="AN1687" s="230"/>
      <c r="AO1687" s="230"/>
      <c r="AP1687" s="230"/>
      <c r="AQ1687" s="230"/>
    </row>
    <row r="1688" spans="4:43">
      <c r="D1688" s="230"/>
      <c r="G1688" s="230"/>
      <c r="H1688" s="230"/>
      <c r="I1688" s="230"/>
      <c r="J1688" s="230"/>
      <c r="O1688" s="230"/>
      <c r="R1688" s="230"/>
      <c r="S1688" s="230"/>
      <c r="T1688" s="230"/>
      <c r="U1688" s="230"/>
      <c r="Z1688" s="230"/>
      <c r="AC1688" s="230"/>
      <c r="AD1688" s="230"/>
      <c r="AE1688" s="230"/>
      <c r="AF1688" s="230"/>
      <c r="AK1688" s="230"/>
      <c r="AN1688" s="230"/>
      <c r="AO1688" s="230"/>
      <c r="AP1688" s="230"/>
      <c r="AQ1688" s="230"/>
    </row>
    <row r="1689" spans="4:43">
      <c r="D1689" s="230"/>
      <c r="G1689" s="230"/>
      <c r="H1689" s="230"/>
      <c r="I1689" s="230"/>
      <c r="J1689" s="230"/>
      <c r="O1689" s="230"/>
      <c r="R1689" s="230"/>
      <c r="S1689" s="230"/>
      <c r="T1689" s="230"/>
      <c r="U1689" s="230"/>
      <c r="Z1689" s="230"/>
      <c r="AC1689" s="230"/>
      <c r="AD1689" s="230"/>
      <c r="AE1689" s="230"/>
      <c r="AF1689" s="230"/>
      <c r="AK1689" s="230"/>
      <c r="AN1689" s="230"/>
      <c r="AO1689" s="230"/>
      <c r="AP1689" s="230"/>
      <c r="AQ1689" s="230"/>
    </row>
    <row r="1690" spans="4:43">
      <c r="D1690" s="230"/>
      <c r="G1690" s="230"/>
      <c r="H1690" s="230"/>
      <c r="I1690" s="230"/>
      <c r="J1690" s="230"/>
      <c r="O1690" s="230"/>
      <c r="R1690" s="230"/>
      <c r="S1690" s="230"/>
      <c r="T1690" s="230"/>
      <c r="U1690" s="230"/>
      <c r="Z1690" s="230"/>
      <c r="AC1690" s="230"/>
      <c r="AD1690" s="230"/>
      <c r="AE1690" s="230"/>
      <c r="AF1690" s="230"/>
      <c r="AK1690" s="230"/>
      <c r="AN1690" s="230"/>
      <c r="AO1690" s="230"/>
      <c r="AP1690" s="230"/>
      <c r="AQ1690" s="230"/>
    </row>
    <row r="1691" spans="4:43">
      <c r="D1691" s="230"/>
      <c r="G1691" s="230"/>
      <c r="H1691" s="230"/>
      <c r="I1691" s="230"/>
      <c r="J1691" s="230"/>
      <c r="O1691" s="230"/>
      <c r="R1691" s="230"/>
      <c r="S1691" s="230"/>
      <c r="T1691" s="230"/>
      <c r="U1691" s="230"/>
      <c r="Z1691" s="230"/>
      <c r="AC1691" s="230"/>
      <c r="AD1691" s="230"/>
      <c r="AE1691" s="230"/>
      <c r="AF1691" s="230"/>
      <c r="AK1691" s="230"/>
      <c r="AN1691" s="230"/>
      <c r="AO1691" s="230"/>
      <c r="AP1691" s="230"/>
      <c r="AQ1691" s="230"/>
    </row>
    <row r="1692" spans="4:43">
      <c r="D1692" s="230"/>
      <c r="G1692" s="230"/>
      <c r="H1692" s="230"/>
      <c r="I1692" s="230"/>
      <c r="J1692" s="230"/>
      <c r="O1692" s="230"/>
      <c r="R1692" s="230"/>
      <c r="S1692" s="230"/>
      <c r="T1692" s="230"/>
      <c r="U1692" s="230"/>
      <c r="Z1692" s="230"/>
      <c r="AC1692" s="230"/>
      <c r="AD1692" s="230"/>
      <c r="AE1692" s="230"/>
      <c r="AF1692" s="230"/>
      <c r="AK1692" s="230"/>
      <c r="AN1692" s="230"/>
      <c r="AO1692" s="230"/>
      <c r="AP1692" s="230"/>
      <c r="AQ1692" s="230"/>
    </row>
    <row r="1693" spans="4:43">
      <c r="D1693" s="230"/>
      <c r="G1693" s="230"/>
      <c r="H1693" s="230"/>
      <c r="I1693" s="230"/>
      <c r="J1693" s="230"/>
      <c r="O1693" s="230"/>
      <c r="R1693" s="230"/>
      <c r="S1693" s="230"/>
      <c r="T1693" s="230"/>
      <c r="U1693" s="230"/>
      <c r="Z1693" s="230"/>
      <c r="AC1693" s="230"/>
      <c r="AD1693" s="230"/>
      <c r="AE1693" s="230"/>
      <c r="AF1693" s="230"/>
      <c r="AK1693" s="230"/>
      <c r="AN1693" s="230"/>
      <c r="AO1693" s="230"/>
      <c r="AP1693" s="230"/>
      <c r="AQ1693" s="230"/>
    </row>
    <row r="1694" spans="4:43">
      <c r="D1694" s="230"/>
      <c r="G1694" s="230"/>
      <c r="H1694" s="230"/>
      <c r="I1694" s="230"/>
      <c r="J1694" s="230"/>
      <c r="O1694" s="230"/>
      <c r="R1694" s="230"/>
      <c r="S1694" s="230"/>
      <c r="T1694" s="230"/>
      <c r="U1694" s="230"/>
      <c r="Z1694" s="230"/>
      <c r="AC1694" s="230"/>
      <c r="AD1694" s="230"/>
      <c r="AE1694" s="230"/>
      <c r="AF1694" s="230"/>
      <c r="AK1694" s="230"/>
      <c r="AN1694" s="230"/>
      <c r="AO1694" s="230"/>
      <c r="AP1694" s="230"/>
      <c r="AQ1694" s="230"/>
    </row>
    <row r="1695" spans="4:43">
      <c r="D1695" s="230"/>
      <c r="G1695" s="230"/>
      <c r="H1695" s="230"/>
      <c r="I1695" s="230"/>
      <c r="J1695" s="230"/>
      <c r="O1695" s="230"/>
      <c r="R1695" s="230"/>
      <c r="S1695" s="230"/>
      <c r="T1695" s="230"/>
      <c r="U1695" s="230"/>
      <c r="Z1695" s="230"/>
      <c r="AC1695" s="230"/>
      <c r="AD1695" s="230"/>
      <c r="AE1695" s="230"/>
      <c r="AF1695" s="230"/>
      <c r="AK1695" s="230"/>
      <c r="AN1695" s="230"/>
      <c r="AO1695" s="230"/>
      <c r="AP1695" s="230"/>
      <c r="AQ1695" s="230"/>
    </row>
    <row r="1696" spans="4:43">
      <c r="D1696" s="230"/>
      <c r="G1696" s="230"/>
      <c r="H1696" s="230"/>
      <c r="I1696" s="230"/>
      <c r="J1696" s="230"/>
      <c r="O1696" s="230"/>
      <c r="R1696" s="230"/>
      <c r="S1696" s="230"/>
      <c r="T1696" s="230"/>
      <c r="U1696" s="230"/>
      <c r="Z1696" s="230"/>
      <c r="AC1696" s="230"/>
      <c r="AD1696" s="230"/>
      <c r="AE1696" s="230"/>
      <c r="AF1696" s="230"/>
      <c r="AK1696" s="230"/>
      <c r="AN1696" s="230"/>
      <c r="AO1696" s="230"/>
      <c r="AP1696" s="230"/>
      <c r="AQ1696" s="230"/>
    </row>
    <row r="1697" spans="4:43">
      <c r="D1697" s="230"/>
      <c r="G1697" s="230"/>
      <c r="H1697" s="230"/>
      <c r="I1697" s="230"/>
      <c r="J1697" s="230"/>
      <c r="O1697" s="230"/>
      <c r="R1697" s="230"/>
      <c r="S1697" s="230"/>
      <c r="T1697" s="230"/>
      <c r="U1697" s="230"/>
      <c r="Z1697" s="230"/>
      <c r="AC1697" s="230"/>
      <c r="AD1697" s="230"/>
      <c r="AE1697" s="230"/>
      <c r="AF1697" s="230"/>
      <c r="AK1697" s="230"/>
      <c r="AN1697" s="230"/>
      <c r="AO1697" s="230"/>
      <c r="AP1697" s="230"/>
      <c r="AQ1697" s="230"/>
    </row>
    <row r="1698" spans="4:43">
      <c r="D1698" s="230"/>
      <c r="G1698" s="230"/>
      <c r="H1698" s="230"/>
      <c r="I1698" s="230"/>
      <c r="J1698" s="230"/>
      <c r="O1698" s="230"/>
      <c r="R1698" s="230"/>
      <c r="S1698" s="230"/>
      <c r="T1698" s="230"/>
      <c r="U1698" s="230"/>
      <c r="Z1698" s="230"/>
      <c r="AC1698" s="230"/>
      <c r="AD1698" s="230"/>
      <c r="AE1698" s="230"/>
      <c r="AF1698" s="230"/>
      <c r="AK1698" s="230"/>
      <c r="AN1698" s="230"/>
      <c r="AO1698" s="230"/>
      <c r="AP1698" s="230"/>
      <c r="AQ1698" s="230"/>
    </row>
    <row r="1699" spans="4:43">
      <c r="D1699" s="230"/>
      <c r="G1699" s="230"/>
      <c r="H1699" s="230"/>
      <c r="I1699" s="230"/>
      <c r="J1699" s="230"/>
      <c r="O1699" s="230"/>
      <c r="R1699" s="230"/>
      <c r="S1699" s="230"/>
      <c r="T1699" s="230"/>
      <c r="U1699" s="230"/>
      <c r="Z1699" s="230"/>
      <c r="AC1699" s="230"/>
      <c r="AD1699" s="230"/>
      <c r="AE1699" s="230"/>
      <c r="AF1699" s="230"/>
      <c r="AK1699" s="230"/>
      <c r="AN1699" s="230"/>
      <c r="AO1699" s="230"/>
      <c r="AP1699" s="230"/>
      <c r="AQ1699" s="230"/>
    </row>
    <row r="1700" spans="4:43">
      <c r="D1700" s="230"/>
      <c r="G1700" s="230"/>
      <c r="H1700" s="230"/>
      <c r="I1700" s="230"/>
      <c r="J1700" s="230"/>
      <c r="O1700" s="230"/>
      <c r="R1700" s="230"/>
      <c r="S1700" s="230"/>
      <c r="T1700" s="230"/>
      <c r="U1700" s="230"/>
      <c r="Z1700" s="230"/>
      <c r="AC1700" s="230"/>
      <c r="AD1700" s="230"/>
      <c r="AE1700" s="230"/>
      <c r="AF1700" s="230"/>
      <c r="AK1700" s="230"/>
      <c r="AN1700" s="230"/>
      <c r="AO1700" s="230"/>
      <c r="AP1700" s="230"/>
      <c r="AQ1700" s="230"/>
    </row>
    <row r="1701" spans="4:43">
      <c r="D1701" s="230"/>
      <c r="G1701" s="230"/>
      <c r="H1701" s="230"/>
      <c r="I1701" s="230"/>
      <c r="J1701" s="230"/>
      <c r="O1701" s="230"/>
      <c r="R1701" s="230"/>
      <c r="S1701" s="230"/>
      <c r="T1701" s="230"/>
      <c r="U1701" s="230"/>
      <c r="Z1701" s="230"/>
      <c r="AC1701" s="230"/>
      <c r="AD1701" s="230"/>
      <c r="AE1701" s="230"/>
      <c r="AF1701" s="230"/>
      <c r="AK1701" s="230"/>
      <c r="AN1701" s="230"/>
      <c r="AO1701" s="230"/>
      <c r="AP1701" s="230"/>
      <c r="AQ1701" s="230"/>
    </row>
    <row r="1702" spans="4:43">
      <c r="D1702" s="230"/>
      <c r="G1702" s="230"/>
      <c r="H1702" s="230"/>
      <c r="I1702" s="230"/>
      <c r="J1702" s="230"/>
      <c r="O1702" s="230"/>
      <c r="R1702" s="230"/>
      <c r="S1702" s="230"/>
      <c r="T1702" s="230"/>
      <c r="U1702" s="230"/>
      <c r="Z1702" s="230"/>
      <c r="AC1702" s="230"/>
      <c r="AD1702" s="230"/>
      <c r="AE1702" s="230"/>
      <c r="AF1702" s="230"/>
      <c r="AK1702" s="230"/>
      <c r="AN1702" s="230"/>
      <c r="AO1702" s="230"/>
      <c r="AP1702" s="230"/>
      <c r="AQ1702" s="230"/>
    </row>
    <row r="1703" spans="4:43">
      <c r="D1703" s="230"/>
      <c r="G1703" s="230"/>
      <c r="H1703" s="230"/>
      <c r="I1703" s="230"/>
      <c r="J1703" s="230"/>
      <c r="O1703" s="230"/>
      <c r="R1703" s="230"/>
      <c r="S1703" s="230"/>
      <c r="T1703" s="230"/>
      <c r="U1703" s="230"/>
      <c r="Z1703" s="230"/>
      <c r="AC1703" s="230"/>
      <c r="AD1703" s="230"/>
      <c r="AE1703" s="230"/>
      <c r="AF1703" s="230"/>
      <c r="AK1703" s="230"/>
      <c r="AN1703" s="230"/>
      <c r="AO1703" s="230"/>
      <c r="AP1703" s="230"/>
      <c r="AQ1703" s="230"/>
    </row>
    <row r="1704" spans="4:43">
      <c r="D1704" s="230"/>
      <c r="G1704" s="230"/>
      <c r="H1704" s="230"/>
      <c r="I1704" s="230"/>
      <c r="J1704" s="230"/>
      <c r="O1704" s="230"/>
      <c r="R1704" s="230"/>
      <c r="S1704" s="230"/>
      <c r="T1704" s="230"/>
      <c r="U1704" s="230"/>
      <c r="Z1704" s="230"/>
      <c r="AC1704" s="230"/>
      <c r="AD1704" s="230"/>
      <c r="AE1704" s="230"/>
      <c r="AF1704" s="230"/>
      <c r="AK1704" s="230"/>
      <c r="AN1704" s="230"/>
      <c r="AO1704" s="230"/>
      <c r="AP1704" s="230"/>
      <c r="AQ1704" s="230"/>
    </row>
    <row r="1705" spans="4:43">
      <c r="D1705" s="230"/>
      <c r="G1705" s="230"/>
      <c r="H1705" s="230"/>
      <c r="I1705" s="230"/>
      <c r="J1705" s="230"/>
      <c r="O1705" s="230"/>
      <c r="R1705" s="230"/>
      <c r="S1705" s="230"/>
      <c r="T1705" s="230"/>
      <c r="U1705" s="230"/>
      <c r="Z1705" s="230"/>
      <c r="AC1705" s="230"/>
      <c r="AD1705" s="230"/>
      <c r="AE1705" s="230"/>
      <c r="AF1705" s="230"/>
      <c r="AK1705" s="230"/>
      <c r="AN1705" s="230"/>
      <c r="AO1705" s="230"/>
      <c r="AP1705" s="230"/>
      <c r="AQ1705" s="230"/>
    </row>
    <row r="1706" spans="4:43">
      <c r="D1706" s="230"/>
      <c r="G1706" s="230"/>
      <c r="H1706" s="230"/>
      <c r="I1706" s="230"/>
      <c r="J1706" s="230"/>
      <c r="O1706" s="230"/>
      <c r="R1706" s="230"/>
      <c r="S1706" s="230"/>
      <c r="T1706" s="230"/>
      <c r="U1706" s="230"/>
      <c r="Z1706" s="230"/>
      <c r="AC1706" s="230"/>
      <c r="AD1706" s="230"/>
      <c r="AE1706" s="230"/>
      <c r="AF1706" s="230"/>
      <c r="AK1706" s="230"/>
      <c r="AN1706" s="230"/>
      <c r="AO1706" s="230"/>
      <c r="AP1706" s="230"/>
      <c r="AQ1706" s="230"/>
    </row>
    <row r="1707" spans="4:43">
      <c r="D1707" s="230"/>
      <c r="G1707" s="230"/>
      <c r="H1707" s="230"/>
      <c r="I1707" s="230"/>
      <c r="J1707" s="230"/>
      <c r="O1707" s="230"/>
      <c r="R1707" s="230"/>
      <c r="S1707" s="230"/>
      <c r="T1707" s="230"/>
      <c r="U1707" s="230"/>
      <c r="Z1707" s="230"/>
      <c r="AC1707" s="230"/>
      <c r="AD1707" s="230"/>
      <c r="AE1707" s="230"/>
      <c r="AF1707" s="230"/>
      <c r="AK1707" s="230"/>
      <c r="AN1707" s="230"/>
      <c r="AO1707" s="230"/>
      <c r="AP1707" s="230"/>
      <c r="AQ1707" s="230"/>
    </row>
    <row r="1708" spans="4:43">
      <c r="D1708" s="230"/>
      <c r="G1708" s="230"/>
      <c r="H1708" s="230"/>
      <c r="I1708" s="230"/>
      <c r="J1708" s="230"/>
      <c r="O1708" s="230"/>
      <c r="R1708" s="230"/>
      <c r="S1708" s="230"/>
      <c r="T1708" s="230"/>
      <c r="U1708" s="230"/>
      <c r="Z1708" s="230"/>
      <c r="AC1708" s="230"/>
      <c r="AD1708" s="230"/>
      <c r="AE1708" s="230"/>
      <c r="AF1708" s="230"/>
      <c r="AK1708" s="230"/>
      <c r="AN1708" s="230"/>
      <c r="AO1708" s="230"/>
      <c r="AP1708" s="230"/>
      <c r="AQ1708" s="230"/>
    </row>
    <row r="1709" spans="4:43">
      <c r="D1709" s="230"/>
      <c r="G1709" s="230"/>
      <c r="H1709" s="230"/>
      <c r="I1709" s="230"/>
      <c r="J1709" s="230"/>
      <c r="O1709" s="230"/>
      <c r="R1709" s="230"/>
      <c r="S1709" s="230"/>
      <c r="T1709" s="230"/>
      <c r="U1709" s="230"/>
      <c r="Z1709" s="230"/>
      <c r="AC1709" s="230"/>
      <c r="AD1709" s="230"/>
      <c r="AE1709" s="230"/>
      <c r="AF1709" s="230"/>
      <c r="AK1709" s="230"/>
      <c r="AN1709" s="230"/>
      <c r="AO1709" s="230"/>
      <c r="AP1709" s="230"/>
      <c r="AQ1709" s="230"/>
    </row>
    <row r="1710" spans="4:43">
      <c r="D1710" s="230"/>
      <c r="G1710" s="230"/>
      <c r="H1710" s="230"/>
      <c r="I1710" s="230"/>
      <c r="J1710" s="230"/>
      <c r="O1710" s="230"/>
      <c r="R1710" s="230"/>
      <c r="S1710" s="230"/>
      <c r="T1710" s="230"/>
      <c r="U1710" s="230"/>
      <c r="Z1710" s="230"/>
      <c r="AC1710" s="230"/>
      <c r="AD1710" s="230"/>
      <c r="AE1710" s="230"/>
      <c r="AF1710" s="230"/>
      <c r="AK1710" s="230"/>
      <c r="AN1710" s="230"/>
      <c r="AO1710" s="230"/>
      <c r="AP1710" s="230"/>
      <c r="AQ1710" s="230"/>
    </row>
    <row r="1711" spans="4:43">
      <c r="D1711" s="230"/>
      <c r="G1711" s="230"/>
      <c r="H1711" s="230"/>
      <c r="I1711" s="230"/>
      <c r="J1711" s="230"/>
      <c r="O1711" s="230"/>
      <c r="R1711" s="230"/>
      <c r="S1711" s="230"/>
      <c r="T1711" s="230"/>
      <c r="U1711" s="230"/>
      <c r="Z1711" s="230"/>
      <c r="AC1711" s="230"/>
      <c r="AD1711" s="230"/>
      <c r="AE1711" s="230"/>
      <c r="AF1711" s="230"/>
      <c r="AK1711" s="230"/>
      <c r="AN1711" s="230"/>
      <c r="AO1711" s="230"/>
      <c r="AP1711" s="230"/>
      <c r="AQ1711" s="230"/>
    </row>
    <row r="1712" spans="4:43">
      <c r="D1712" s="230"/>
      <c r="G1712" s="230"/>
      <c r="H1712" s="230"/>
      <c r="I1712" s="230"/>
      <c r="J1712" s="230"/>
      <c r="O1712" s="230"/>
      <c r="R1712" s="230"/>
      <c r="S1712" s="230"/>
      <c r="T1712" s="230"/>
      <c r="U1712" s="230"/>
      <c r="Z1712" s="230"/>
      <c r="AC1712" s="230"/>
      <c r="AD1712" s="230"/>
      <c r="AE1712" s="230"/>
      <c r="AF1712" s="230"/>
      <c r="AK1712" s="230"/>
      <c r="AN1712" s="230"/>
      <c r="AO1712" s="230"/>
      <c r="AP1712" s="230"/>
      <c r="AQ1712" s="230"/>
    </row>
    <row r="1713" spans="4:43">
      <c r="D1713" s="230"/>
      <c r="G1713" s="230"/>
      <c r="H1713" s="230"/>
      <c r="I1713" s="230"/>
      <c r="J1713" s="230"/>
      <c r="O1713" s="230"/>
      <c r="R1713" s="230"/>
      <c r="S1713" s="230"/>
      <c r="T1713" s="230"/>
      <c r="U1713" s="230"/>
      <c r="Z1713" s="230"/>
      <c r="AC1713" s="230"/>
      <c r="AD1713" s="230"/>
      <c r="AE1713" s="230"/>
      <c r="AF1713" s="230"/>
      <c r="AK1713" s="230"/>
      <c r="AN1713" s="230"/>
      <c r="AO1713" s="230"/>
      <c r="AP1713" s="230"/>
      <c r="AQ1713" s="230"/>
    </row>
    <row r="1714" spans="4:43">
      <c r="D1714" s="230"/>
      <c r="G1714" s="230"/>
      <c r="H1714" s="230"/>
      <c r="I1714" s="230"/>
      <c r="J1714" s="230"/>
      <c r="O1714" s="230"/>
      <c r="R1714" s="230"/>
      <c r="S1714" s="230"/>
      <c r="T1714" s="230"/>
      <c r="U1714" s="230"/>
      <c r="Z1714" s="230"/>
      <c r="AC1714" s="230"/>
      <c r="AD1714" s="230"/>
      <c r="AE1714" s="230"/>
      <c r="AF1714" s="230"/>
      <c r="AK1714" s="230"/>
      <c r="AN1714" s="230"/>
      <c r="AO1714" s="230"/>
      <c r="AP1714" s="230"/>
      <c r="AQ1714" s="230"/>
    </row>
    <row r="1715" spans="4:43">
      <c r="D1715" s="230"/>
      <c r="G1715" s="230"/>
      <c r="H1715" s="230"/>
      <c r="I1715" s="230"/>
      <c r="J1715" s="230"/>
      <c r="O1715" s="230"/>
      <c r="R1715" s="230"/>
      <c r="S1715" s="230"/>
      <c r="T1715" s="230"/>
      <c r="U1715" s="230"/>
      <c r="Z1715" s="230"/>
      <c r="AC1715" s="230"/>
      <c r="AD1715" s="230"/>
      <c r="AE1715" s="230"/>
      <c r="AF1715" s="230"/>
      <c r="AK1715" s="230"/>
      <c r="AN1715" s="230"/>
      <c r="AO1715" s="230"/>
      <c r="AP1715" s="230"/>
      <c r="AQ1715" s="230"/>
    </row>
    <row r="1716" spans="4:43">
      <c r="D1716" s="230"/>
      <c r="G1716" s="230"/>
      <c r="H1716" s="230"/>
      <c r="I1716" s="230"/>
      <c r="J1716" s="230"/>
      <c r="O1716" s="230"/>
      <c r="R1716" s="230"/>
      <c r="S1716" s="230"/>
      <c r="T1716" s="230"/>
      <c r="U1716" s="230"/>
      <c r="Z1716" s="230"/>
      <c r="AC1716" s="230"/>
      <c r="AD1716" s="230"/>
      <c r="AE1716" s="230"/>
      <c r="AF1716" s="230"/>
      <c r="AK1716" s="230"/>
      <c r="AN1716" s="230"/>
      <c r="AO1716" s="230"/>
      <c r="AP1716" s="230"/>
      <c r="AQ1716" s="230"/>
    </row>
    <row r="1717" spans="4:43">
      <c r="D1717" s="230"/>
      <c r="G1717" s="230"/>
      <c r="H1717" s="230"/>
      <c r="I1717" s="230"/>
      <c r="J1717" s="230"/>
      <c r="O1717" s="230"/>
      <c r="R1717" s="230"/>
      <c r="S1717" s="230"/>
      <c r="T1717" s="230"/>
      <c r="U1717" s="230"/>
      <c r="Z1717" s="230"/>
      <c r="AC1717" s="230"/>
      <c r="AD1717" s="230"/>
      <c r="AE1717" s="230"/>
      <c r="AF1717" s="230"/>
      <c r="AK1717" s="230"/>
      <c r="AN1717" s="230"/>
      <c r="AO1717" s="230"/>
      <c r="AP1717" s="230"/>
      <c r="AQ1717" s="230"/>
    </row>
    <row r="1718" spans="4:43">
      <c r="D1718" s="230"/>
      <c r="G1718" s="230"/>
      <c r="H1718" s="230"/>
      <c r="I1718" s="230"/>
      <c r="J1718" s="230"/>
      <c r="O1718" s="230"/>
      <c r="R1718" s="230"/>
      <c r="S1718" s="230"/>
      <c r="T1718" s="230"/>
      <c r="U1718" s="230"/>
      <c r="Z1718" s="230"/>
      <c r="AC1718" s="230"/>
      <c r="AD1718" s="230"/>
      <c r="AE1718" s="230"/>
      <c r="AF1718" s="230"/>
      <c r="AK1718" s="230"/>
      <c r="AN1718" s="230"/>
      <c r="AO1718" s="230"/>
      <c r="AP1718" s="230"/>
      <c r="AQ1718" s="230"/>
    </row>
    <row r="1719" spans="4:43">
      <c r="D1719" s="230"/>
      <c r="G1719" s="230"/>
      <c r="H1719" s="230"/>
      <c r="I1719" s="230"/>
      <c r="J1719" s="230"/>
      <c r="O1719" s="230"/>
      <c r="R1719" s="230"/>
      <c r="S1719" s="230"/>
      <c r="T1719" s="230"/>
      <c r="U1719" s="230"/>
      <c r="Z1719" s="230"/>
      <c r="AC1719" s="230"/>
      <c r="AD1719" s="230"/>
      <c r="AE1719" s="230"/>
      <c r="AF1719" s="230"/>
      <c r="AK1719" s="230"/>
      <c r="AN1719" s="230"/>
      <c r="AO1719" s="230"/>
      <c r="AP1719" s="230"/>
      <c r="AQ1719" s="230"/>
    </row>
    <row r="1720" spans="4:43">
      <c r="D1720" s="230"/>
      <c r="G1720" s="230"/>
      <c r="H1720" s="230"/>
      <c r="I1720" s="230"/>
      <c r="J1720" s="230"/>
      <c r="O1720" s="230"/>
      <c r="R1720" s="230"/>
      <c r="S1720" s="230"/>
      <c r="T1720" s="230"/>
      <c r="U1720" s="230"/>
      <c r="Z1720" s="230"/>
      <c r="AC1720" s="230"/>
      <c r="AD1720" s="230"/>
      <c r="AE1720" s="230"/>
      <c r="AF1720" s="230"/>
      <c r="AK1720" s="230"/>
      <c r="AN1720" s="230"/>
      <c r="AO1720" s="230"/>
      <c r="AP1720" s="230"/>
      <c r="AQ1720" s="230"/>
    </row>
    <row r="1721" spans="4:43">
      <c r="D1721" s="230"/>
      <c r="G1721" s="230"/>
      <c r="H1721" s="230"/>
      <c r="I1721" s="230"/>
      <c r="J1721" s="230"/>
      <c r="O1721" s="230"/>
      <c r="R1721" s="230"/>
      <c r="S1721" s="230"/>
      <c r="T1721" s="230"/>
      <c r="U1721" s="230"/>
      <c r="Z1721" s="230"/>
      <c r="AC1721" s="230"/>
      <c r="AD1721" s="230"/>
      <c r="AE1721" s="230"/>
      <c r="AF1721" s="230"/>
      <c r="AK1721" s="230"/>
      <c r="AN1721" s="230"/>
      <c r="AO1721" s="230"/>
      <c r="AP1721" s="230"/>
      <c r="AQ1721" s="230"/>
    </row>
    <row r="1722" spans="4:43">
      <c r="D1722" s="230"/>
      <c r="G1722" s="230"/>
      <c r="H1722" s="230"/>
      <c r="I1722" s="230"/>
      <c r="J1722" s="230"/>
      <c r="O1722" s="230"/>
      <c r="R1722" s="230"/>
      <c r="S1722" s="230"/>
      <c r="T1722" s="230"/>
      <c r="U1722" s="230"/>
      <c r="Z1722" s="230"/>
      <c r="AC1722" s="230"/>
      <c r="AD1722" s="230"/>
      <c r="AE1722" s="230"/>
      <c r="AF1722" s="230"/>
      <c r="AK1722" s="230"/>
      <c r="AN1722" s="230"/>
      <c r="AO1722" s="230"/>
      <c r="AP1722" s="230"/>
      <c r="AQ1722" s="230"/>
    </row>
    <row r="1723" spans="4:43">
      <c r="D1723" s="230"/>
      <c r="G1723" s="230"/>
      <c r="H1723" s="230"/>
      <c r="I1723" s="230"/>
      <c r="J1723" s="230"/>
      <c r="O1723" s="230"/>
      <c r="R1723" s="230"/>
      <c r="S1723" s="230"/>
      <c r="T1723" s="230"/>
      <c r="U1723" s="230"/>
      <c r="Z1723" s="230"/>
      <c r="AC1723" s="230"/>
      <c r="AD1723" s="230"/>
      <c r="AE1723" s="230"/>
      <c r="AF1723" s="230"/>
      <c r="AK1723" s="230"/>
      <c r="AN1723" s="230"/>
      <c r="AO1723" s="230"/>
      <c r="AP1723" s="230"/>
      <c r="AQ1723" s="230"/>
    </row>
    <row r="1724" spans="4:43">
      <c r="D1724" s="230"/>
      <c r="G1724" s="230"/>
      <c r="H1724" s="230"/>
      <c r="I1724" s="230"/>
      <c r="J1724" s="230"/>
      <c r="O1724" s="230"/>
      <c r="R1724" s="230"/>
      <c r="S1724" s="230"/>
      <c r="T1724" s="230"/>
      <c r="U1724" s="230"/>
      <c r="Z1724" s="230"/>
      <c r="AC1724" s="230"/>
      <c r="AD1724" s="230"/>
      <c r="AE1724" s="230"/>
      <c r="AF1724" s="230"/>
      <c r="AK1724" s="230"/>
      <c r="AN1724" s="230"/>
      <c r="AO1724" s="230"/>
      <c r="AP1724" s="230"/>
      <c r="AQ1724" s="230"/>
    </row>
    <row r="1725" spans="4:43">
      <c r="D1725" s="230"/>
      <c r="G1725" s="230"/>
      <c r="H1725" s="230"/>
      <c r="I1725" s="230"/>
      <c r="J1725" s="230"/>
      <c r="O1725" s="230"/>
      <c r="R1725" s="230"/>
      <c r="S1725" s="230"/>
      <c r="T1725" s="230"/>
      <c r="U1725" s="230"/>
      <c r="Z1725" s="230"/>
      <c r="AC1725" s="230"/>
      <c r="AD1725" s="230"/>
      <c r="AE1725" s="230"/>
      <c r="AF1725" s="230"/>
      <c r="AK1725" s="230"/>
      <c r="AN1725" s="230"/>
      <c r="AO1725" s="230"/>
      <c r="AP1725" s="230"/>
      <c r="AQ1725" s="230"/>
    </row>
    <row r="1726" spans="4:43">
      <c r="D1726" s="230"/>
      <c r="G1726" s="230"/>
      <c r="H1726" s="230"/>
      <c r="I1726" s="230"/>
      <c r="J1726" s="230"/>
      <c r="O1726" s="230"/>
      <c r="R1726" s="230"/>
      <c r="S1726" s="230"/>
      <c r="T1726" s="230"/>
      <c r="U1726" s="230"/>
      <c r="Z1726" s="230"/>
      <c r="AC1726" s="230"/>
      <c r="AD1726" s="230"/>
      <c r="AE1726" s="230"/>
      <c r="AF1726" s="230"/>
      <c r="AK1726" s="230"/>
      <c r="AN1726" s="230"/>
      <c r="AO1726" s="230"/>
      <c r="AP1726" s="230"/>
      <c r="AQ1726" s="230"/>
    </row>
    <row r="1727" spans="4:43">
      <c r="D1727" s="230"/>
      <c r="G1727" s="230"/>
      <c r="H1727" s="230"/>
      <c r="I1727" s="230"/>
      <c r="J1727" s="230"/>
      <c r="O1727" s="230"/>
      <c r="R1727" s="230"/>
      <c r="S1727" s="230"/>
      <c r="T1727" s="230"/>
      <c r="U1727" s="230"/>
      <c r="Z1727" s="230"/>
      <c r="AC1727" s="230"/>
      <c r="AD1727" s="230"/>
      <c r="AE1727" s="230"/>
      <c r="AF1727" s="230"/>
      <c r="AK1727" s="230"/>
      <c r="AN1727" s="230"/>
      <c r="AO1727" s="230"/>
      <c r="AP1727" s="230"/>
      <c r="AQ1727" s="230"/>
    </row>
    <row r="1728" spans="4:43">
      <c r="D1728" s="230"/>
      <c r="G1728" s="230"/>
      <c r="H1728" s="230"/>
      <c r="I1728" s="230"/>
      <c r="J1728" s="230"/>
      <c r="O1728" s="230"/>
      <c r="R1728" s="230"/>
      <c r="S1728" s="230"/>
      <c r="T1728" s="230"/>
      <c r="U1728" s="230"/>
      <c r="Z1728" s="230"/>
      <c r="AC1728" s="230"/>
      <c r="AD1728" s="230"/>
      <c r="AE1728" s="230"/>
      <c r="AF1728" s="230"/>
      <c r="AK1728" s="230"/>
      <c r="AN1728" s="230"/>
      <c r="AO1728" s="230"/>
      <c r="AP1728" s="230"/>
      <c r="AQ1728" s="230"/>
    </row>
    <row r="1729" spans="4:43">
      <c r="D1729" s="230"/>
      <c r="G1729" s="230"/>
      <c r="H1729" s="230"/>
      <c r="I1729" s="230"/>
      <c r="J1729" s="230"/>
      <c r="O1729" s="230"/>
      <c r="R1729" s="230"/>
      <c r="S1729" s="230"/>
      <c r="T1729" s="230"/>
      <c r="U1729" s="230"/>
      <c r="Z1729" s="230"/>
      <c r="AC1729" s="230"/>
      <c r="AD1729" s="230"/>
      <c r="AE1729" s="230"/>
      <c r="AF1729" s="230"/>
      <c r="AK1729" s="230"/>
      <c r="AN1729" s="230"/>
      <c r="AO1729" s="230"/>
      <c r="AP1729" s="230"/>
      <c r="AQ1729" s="230"/>
    </row>
    <row r="1730" spans="4:43">
      <c r="D1730" s="230"/>
      <c r="G1730" s="230"/>
      <c r="H1730" s="230"/>
      <c r="I1730" s="230"/>
      <c r="J1730" s="230"/>
      <c r="O1730" s="230"/>
      <c r="R1730" s="230"/>
      <c r="S1730" s="230"/>
      <c r="T1730" s="230"/>
      <c r="U1730" s="230"/>
      <c r="Z1730" s="230"/>
      <c r="AC1730" s="230"/>
      <c r="AD1730" s="230"/>
      <c r="AE1730" s="230"/>
      <c r="AF1730" s="230"/>
      <c r="AK1730" s="230"/>
      <c r="AN1730" s="230"/>
      <c r="AO1730" s="230"/>
      <c r="AP1730" s="230"/>
      <c r="AQ1730" s="230"/>
    </row>
    <row r="1731" spans="4:43">
      <c r="D1731" s="230"/>
      <c r="G1731" s="230"/>
      <c r="H1731" s="230"/>
      <c r="I1731" s="230"/>
      <c r="J1731" s="230"/>
      <c r="O1731" s="230"/>
      <c r="R1731" s="230"/>
      <c r="S1731" s="230"/>
      <c r="T1731" s="230"/>
      <c r="U1731" s="230"/>
      <c r="Z1731" s="230"/>
      <c r="AC1731" s="230"/>
      <c r="AD1731" s="230"/>
      <c r="AE1731" s="230"/>
      <c r="AF1731" s="230"/>
      <c r="AK1731" s="230"/>
      <c r="AN1731" s="230"/>
      <c r="AO1731" s="230"/>
      <c r="AP1731" s="230"/>
      <c r="AQ1731" s="230"/>
    </row>
    <row r="1732" spans="4:43">
      <c r="D1732" s="230"/>
      <c r="G1732" s="230"/>
      <c r="H1732" s="230"/>
      <c r="I1732" s="230"/>
      <c r="J1732" s="230"/>
      <c r="O1732" s="230"/>
      <c r="R1732" s="230"/>
      <c r="S1732" s="230"/>
      <c r="T1732" s="230"/>
      <c r="U1732" s="230"/>
      <c r="Z1732" s="230"/>
      <c r="AC1732" s="230"/>
      <c r="AD1732" s="230"/>
      <c r="AE1732" s="230"/>
      <c r="AF1732" s="230"/>
      <c r="AK1732" s="230"/>
      <c r="AN1732" s="230"/>
      <c r="AO1732" s="230"/>
      <c r="AP1732" s="230"/>
      <c r="AQ1732" s="230"/>
    </row>
    <row r="1733" spans="4:43">
      <c r="D1733" s="230"/>
      <c r="G1733" s="230"/>
      <c r="H1733" s="230"/>
      <c r="I1733" s="230"/>
      <c r="J1733" s="230"/>
      <c r="O1733" s="230"/>
      <c r="R1733" s="230"/>
      <c r="S1733" s="230"/>
      <c r="T1733" s="230"/>
      <c r="U1733" s="230"/>
      <c r="Z1733" s="230"/>
      <c r="AC1733" s="230"/>
      <c r="AD1733" s="230"/>
      <c r="AE1733" s="230"/>
      <c r="AF1733" s="230"/>
      <c r="AK1733" s="230"/>
      <c r="AN1733" s="230"/>
      <c r="AO1733" s="230"/>
      <c r="AP1733" s="230"/>
      <c r="AQ1733" s="230"/>
    </row>
    <row r="1734" spans="4:43">
      <c r="D1734" s="230"/>
      <c r="G1734" s="230"/>
      <c r="H1734" s="230"/>
      <c r="I1734" s="230"/>
      <c r="J1734" s="230"/>
      <c r="O1734" s="230"/>
      <c r="R1734" s="230"/>
      <c r="S1734" s="230"/>
      <c r="T1734" s="230"/>
      <c r="U1734" s="230"/>
      <c r="Z1734" s="230"/>
      <c r="AC1734" s="230"/>
      <c r="AD1734" s="230"/>
      <c r="AE1734" s="230"/>
      <c r="AF1734" s="230"/>
      <c r="AK1734" s="230"/>
      <c r="AN1734" s="230"/>
      <c r="AO1734" s="230"/>
      <c r="AP1734" s="230"/>
      <c r="AQ1734" s="230"/>
    </row>
    <row r="1735" spans="4:43">
      <c r="D1735" s="230"/>
      <c r="G1735" s="230"/>
      <c r="H1735" s="230"/>
      <c r="I1735" s="230"/>
      <c r="J1735" s="230"/>
      <c r="O1735" s="230"/>
      <c r="R1735" s="230"/>
      <c r="S1735" s="230"/>
      <c r="T1735" s="230"/>
      <c r="U1735" s="230"/>
      <c r="Z1735" s="230"/>
      <c r="AC1735" s="230"/>
      <c r="AD1735" s="230"/>
      <c r="AE1735" s="230"/>
      <c r="AF1735" s="230"/>
      <c r="AK1735" s="230"/>
      <c r="AN1735" s="230"/>
      <c r="AO1735" s="230"/>
      <c r="AP1735" s="230"/>
      <c r="AQ1735" s="230"/>
    </row>
    <row r="1736" spans="4:43">
      <c r="D1736" s="230"/>
      <c r="G1736" s="230"/>
      <c r="H1736" s="230"/>
      <c r="I1736" s="230"/>
      <c r="J1736" s="230"/>
      <c r="O1736" s="230"/>
      <c r="R1736" s="230"/>
      <c r="S1736" s="230"/>
      <c r="T1736" s="230"/>
      <c r="U1736" s="230"/>
      <c r="Z1736" s="230"/>
      <c r="AC1736" s="230"/>
      <c r="AD1736" s="230"/>
      <c r="AE1736" s="230"/>
      <c r="AF1736" s="230"/>
      <c r="AK1736" s="230"/>
      <c r="AN1736" s="230"/>
      <c r="AO1736" s="230"/>
      <c r="AP1736" s="230"/>
      <c r="AQ1736" s="230"/>
    </row>
    <row r="1737" spans="4:43">
      <c r="D1737" s="230"/>
      <c r="G1737" s="230"/>
      <c r="H1737" s="230"/>
      <c r="I1737" s="230"/>
      <c r="J1737" s="230"/>
      <c r="O1737" s="230"/>
      <c r="R1737" s="230"/>
      <c r="S1737" s="230"/>
      <c r="T1737" s="230"/>
      <c r="U1737" s="230"/>
      <c r="Z1737" s="230"/>
      <c r="AC1737" s="230"/>
      <c r="AD1737" s="230"/>
      <c r="AE1737" s="230"/>
      <c r="AF1737" s="230"/>
      <c r="AK1737" s="230"/>
      <c r="AN1737" s="230"/>
      <c r="AO1737" s="230"/>
      <c r="AP1737" s="230"/>
      <c r="AQ1737" s="230"/>
    </row>
    <row r="1738" spans="4:43">
      <c r="D1738" s="230"/>
      <c r="G1738" s="230"/>
      <c r="H1738" s="230"/>
      <c r="I1738" s="230"/>
      <c r="J1738" s="230"/>
      <c r="O1738" s="230"/>
      <c r="R1738" s="230"/>
      <c r="S1738" s="230"/>
      <c r="T1738" s="230"/>
      <c r="U1738" s="230"/>
      <c r="Z1738" s="230"/>
      <c r="AC1738" s="230"/>
      <c r="AD1738" s="230"/>
      <c r="AE1738" s="230"/>
      <c r="AF1738" s="230"/>
      <c r="AK1738" s="230"/>
      <c r="AN1738" s="230"/>
      <c r="AO1738" s="230"/>
      <c r="AP1738" s="230"/>
      <c r="AQ1738" s="230"/>
    </row>
    <row r="1739" spans="4:43">
      <c r="D1739" s="230"/>
      <c r="G1739" s="230"/>
      <c r="H1739" s="230"/>
      <c r="I1739" s="230"/>
      <c r="J1739" s="230"/>
      <c r="O1739" s="230"/>
      <c r="R1739" s="230"/>
      <c r="S1739" s="230"/>
      <c r="T1739" s="230"/>
      <c r="U1739" s="230"/>
      <c r="Z1739" s="230"/>
      <c r="AC1739" s="230"/>
      <c r="AD1739" s="230"/>
      <c r="AE1739" s="230"/>
      <c r="AF1739" s="230"/>
      <c r="AK1739" s="230"/>
      <c r="AN1739" s="230"/>
      <c r="AO1739" s="230"/>
      <c r="AP1739" s="230"/>
      <c r="AQ1739" s="230"/>
    </row>
    <row r="1740" spans="4:43">
      <c r="D1740" s="230"/>
      <c r="G1740" s="230"/>
      <c r="H1740" s="230"/>
      <c r="I1740" s="230"/>
      <c r="J1740" s="230"/>
      <c r="O1740" s="230"/>
      <c r="R1740" s="230"/>
      <c r="S1740" s="230"/>
      <c r="T1740" s="230"/>
      <c r="U1740" s="230"/>
      <c r="Z1740" s="230"/>
      <c r="AC1740" s="230"/>
      <c r="AD1740" s="230"/>
      <c r="AE1740" s="230"/>
      <c r="AF1740" s="230"/>
      <c r="AK1740" s="230"/>
      <c r="AN1740" s="230"/>
      <c r="AO1740" s="230"/>
      <c r="AP1740" s="230"/>
      <c r="AQ1740" s="230"/>
    </row>
    <row r="1741" spans="4:43">
      <c r="D1741" s="230"/>
      <c r="G1741" s="230"/>
      <c r="H1741" s="230"/>
      <c r="I1741" s="230"/>
      <c r="J1741" s="230"/>
      <c r="O1741" s="230"/>
      <c r="R1741" s="230"/>
      <c r="S1741" s="230"/>
      <c r="T1741" s="230"/>
      <c r="U1741" s="230"/>
      <c r="Z1741" s="230"/>
      <c r="AC1741" s="230"/>
      <c r="AD1741" s="230"/>
      <c r="AE1741" s="230"/>
      <c r="AF1741" s="230"/>
      <c r="AK1741" s="230"/>
      <c r="AN1741" s="230"/>
      <c r="AO1741" s="230"/>
      <c r="AP1741" s="230"/>
      <c r="AQ1741" s="230"/>
    </row>
    <row r="1742" spans="4:43">
      <c r="D1742" s="230"/>
      <c r="G1742" s="230"/>
      <c r="H1742" s="230"/>
      <c r="I1742" s="230"/>
      <c r="J1742" s="230"/>
      <c r="O1742" s="230"/>
      <c r="R1742" s="230"/>
      <c r="S1742" s="230"/>
      <c r="T1742" s="230"/>
      <c r="U1742" s="230"/>
      <c r="Z1742" s="230"/>
      <c r="AC1742" s="230"/>
      <c r="AD1742" s="230"/>
      <c r="AE1742" s="230"/>
      <c r="AF1742" s="230"/>
      <c r="AK1742" s="230"/>
      <c r="AN1742" s="230"/>
      <c r="AO1742" s="230"/>
      <c r="AP1742" s="230"/>
      <c r="AQ1742" s="230"/>
    </row>
    <row r="1743" spans="4:43">
      <c r="D1743" s="230"/>
      <c r="G1743" s="230"/>
      <c r="H1743" s="230"/>
      <c r="I1743" s="230"/>
      <c r="J1743" s="230"/>
      <c r="O1743" s="230"/>
      <c r="R1743" s="230"/>
      <c r="S1743" s="230"/>
      <c r="T1743" s="230"/>
      <c r="U1743" s="230"/>
      <c r="Z1743" s="230"/>
      <c r="AC1743" s="230"/>
      <c r="AD1743" s="230"/>
      <c r="AE1743" s="230"/>
      <c r="AF1743" s="230"/>
      <c r="AK1743" s="230"/>
      <c r="AN1743" s="230"/>
      <c r="AO1743" s="230"/>
      <c r="AP1743" s="230"/>
      <c r="AQ1743" s="230"/>
    </row>
    <row r="1744" spans="4:43">
      <c r="D1744" s="230"/>
      <c r="G1744" s="230"/>
      <c r="H1744" s="230"/>
      <c r="I1744" s="230"/>
      <c r="J1744" s="230"/>
      <c r="O1744" s="230"/>
      <c r="R1744" s="230"/>
      <c r="S1744" s="230"/>
      <c r="T1744" s="230"/>
      <c r="U1744" s="230"/>
      <c r="Z1744" s="230"/>
      <c r="AC1744" s="230"/>
      <c r="AD1744" s="230"/>
      <c r="AE1744" s="230"/>
      <c r="AF1744" s="230"/>
      <c r="AK1744" s="230"/>
      <c r="AN1744" s="230"/>
      <c r="AO1744" s="230"/>
      <c r="AP1744" s="230"/>
      <c r="AQ1744" s="230"/>
    </row>
    <row r="1745" spans="4:43">
      <c r="D1745" s="230"/>
      <c r="G1745" s="230"/>
      <c r="H1745" s="230"/>
      <c r="I1745" s="230"/>
      <c r="J1745" s="230"/>
      <c r="O1745" s="230"/>
      <c r="R1745" s="230"/>
      <c r="S1745" s="230"/>
      <c r="T1745" s="230"/>
      <c r="U1745" s="230"/>
      <c r="Z1745" s="230"/>
      <c r="AC1745" s="230"/>
      <c r="AD1745" s="230"/>
      <c r="AE1745" s="230"/>
      <c r="AF1745" s="230"/>
      <c r="AK1745" s="230"/>
      <c r="AN1745" s="230"/>
      <c r="AO1745" s="230"/>
      <c r="AP1745" s="230"/>
      <c r="AQ1745" s="230"/>
    </row>
    <row r="1746" spans="4:43">
      <c r="D1746" s="230"/>
      <c r="G1746" s="230"/>
      <c r="H1746" s="230"/>
      <c r="I1746" s="230"/>
      <c r="J1746" s="230"/>
      <c r="O1746" s="230"/>
      <c r="R1746" s="230"/>
      <c r="S1746" s="230"/>
      <c r="T1746" s="230"/>
      <c r="U1746" s="230"/>
      <c r="Z1746" s="230"/>
      <c r="AC1746" s="230"/>
      <c r="AD1746" s="230"/>
      <c r="AE1746" s="230"/>
      <c r="AF1746" s="230"/>
      <c r="AK1746" s="230"/>
      <c r="AN1746" s="230"/>
      <c r="AO1746" s="230"/>
      <c r="AP1746" s="230"/>
      <c r="AQ1746" s="230"/>
    </row>
    <row r="1747" spans="4:43">
      <c r="D1747" s="230"/>
      <c r="G1747" s="230"/>
      <c r="H1747" s="230"/>
      <c r="I1747" s="230"/>
      <c r="J1747" s="230"/>
      <c r="O1747" s="230"/>
      <c r="R1747" s="230"/>
      <c r="S1747" s="230"/>
      <c r="T1747" s="230"/>
      <c r="U1747" s="230"/>
      <c r="Z1747" s="230"/>
      <c r="AC1747" s="230"/>
      <c r="AD1747" s="230"/>
      <c r="AE1747" s="230"/>
      <c r="AF1747" s="230"/>
      <c r="AK1747" s="230"/>
      <c r="AN1747" s="230"/>
      <c r="AO1747" s="230"/>
      <c r="AP1747" s="230"/>
      <c r="AQ1747" s="230"/>
    </row>
    <row r="1748" spans="4:43">
      <c r="D1748" s="230"/>
      <c r="G1748" s="230"/>
      <c r="H1748" s="230"/>
      <c r="I1748" s="230"/>
      <c r="J1748" s="230"/>
      <c r="O1748" s="230"/>
      <c r="R1748" s="230"/>
      <c r="S1748" s="230"/>
      <c r="T1748" s="230"/>
      <c r="U1748" s="230"/>
      <c r="Z1748" s="230"/>
      <c r="AC1748" s="230"/>
      <c r="AD1748" s="230"/>
      <c r="AE1748" s="230"/>
      <c r="AF1748" s="230"/>
      <c r="AK1748" s="230"/>
      <c r="AN1748" s="230"/>
      <c r="AO1748" s="230"/>
      <c r="AP1748" s="230"/>
      <c r="AQ1748" s="230"/>
    </row>
    <row r="1749" spans="4:43">
      <c r="D1749" s="230"/>
      <c r="G1749" s="230"/>
      <c r="H1749" s="230"/>
      <c r="I1749" s="230"/>
      <c r="J1749" s="230"/>
      <c r="O1749" s="230"/>
      <c r="R1749" s="230"/>
      <c r="S1749" s="230"/>
      <c r="T1749" s="230"/>
      <c r="U1749" s="230"/>
      <c r="Z1749" s="230"/>
      <c r="AC1749" s="230"/>
      <c r="AD1749" s="230"/>
      <c r="AE1749" s="230"/>
      <c r="AF1749" s="230"/>
      <c r="AK1749" s="230"/>
      <c r="AN1749" s="230"/>
      <c r="AO1749" s="230"/>
      <c r="AP1749" s="230"/>
      <c r="AQ1749" s="230"/>
    </row>
    <row r="1750" spans="4:43">
      <c r="D1750" s="230"/>
      <c r="G1750" s="230"/>
      <c r="H1750" s="230"/>
      <c r="I1750" s="230"/>
      <c r="J1750" s="230"/>
      <c r="O1750" s="230"/>
      <c r="R1750" s="230"/>
      <c r="S1750" s="230"/>
      <c r="T1750" s="230"/>
      <c r="U1750" s="230"/>
      <c r="Z1750" s="230"/>
      <c r="AC1750" s="230"/>
      <c r="AD1750" s="230"/>
      <c r="AE1750" s="230"/>
      <c r="AF1750" s="230"/>
      <c r="AK1750" s="230"/>
      <c r="AN1750" s="230"/>
      <c r="AO1750" s="230"/>
      <c r="AP1750" s="230"/>
      <c r="AQ1750" s="230"/>
    </row>
    <row r="1751" spans="4:43">
      <c r="D1751" s="230"/>
      <c r="G1751" s="230"/>
      <c r="H1751" s="230"/>
      <c r="I1751" s="230"/>
      <c r="J1751" s="230"/>
      <c r="O1751" s="230"/>
      <c r="R1751" s="230"/>
      <c r="S1751" s="230"/>
      <c r="T1751" s="230"/>
      <c r="U1751" s="230"/>
      <c r="Z1751" s="230"/>
      <c r="AC1751" s="230"/>
      <c r="AD1751" s="230"/>
      <c r="AE1751" s="230"/>
      <c r="AF1751" s="230"/>
      <c r="AK1751" s="230"/>
      <c r="AN1751" s="230"/>
      <c r="AO1751" s="230"/>
      <c r="AP1751" s="230"/>
      <c r="AQ1751" s="230"/>
    </row>
    <row r="1752" spans="4:43">
      <c r="D1752" s="230"/>
      <c r="G1752" s="230"/>
      <c r="H1752" s="230"/>
      <c r="I1752" s="230"/>
      <c r="J1752" s="230"/>
      <c r="O1752" s="230"/>
      <c r="R1752" s="230"/>
      <c r="S1752" s="230"/>
      <c r="T1752" s="230"/>
      <c r="U1752" s="230"/>
      <c r="Z1752" s="230"/>
      <c r="AC1752" s="230"/>
      <c r="AD1752" s="230"/>
      <c r="AE1752" s="230"/>
      <c r="AF1752" s="230"/>
      <c r="AK1752" s="230"/>
      <c r="AN1752" s="230"/>
      <c r="AO1752" s="230"/>
      <c r="AP1752" s="230"/>
      <c r="AQ1752" s="230"/>
    </row>
    <row r="1753" spans="4:43">
      <c r="D1753" s="230"/>
      <c r="G1753" s="230"/>
      <c r="H1753" s="230"/>
      <c r="I1753" s="230"/>
      <c r="J1753" s="230"/>
      <c r="O1753" s="230"/>
      <c r="R1753" s="230"/>
      <c r="S1753" s="230"/>
      <c r="T1753" s="230"/>
      <c r="U1753" s="230"/>
      <c r="Z1753" s="230"/>
      <c r="AC1753" s="230"/>
      <c r="AD1753" s="230"/>
      <c r="AE1753" s="230"/>
      <c r="AF1753" s="230"/>
      <c r="AK1753" s="230"/>
      <c r="AN1753" s="230"/>
      <c r="AO1753" s="230"/>
      <c r="AP1753" s="230"/>
      <c r="AQ1753" s="230"/>
    </row>
    <row r="1754" spans="4:43">
      <c r="D1754" s="230"/>
      <c r="G1754" s="230"/>
      <c r="H1754" s="230"/>
      <c r="I1754" s="230"/>
      <c r="J1754" s="230"/>
      <c r="O1754" s="230"/>
      <c r="R1754" s="230"/>
      <c r="S1754" s="230"/>
      <c r="T1754" s="230"/>
      <c r="U1754" s="230"/>
      <c r="Z1754" s="230"/>
      <c r="AC1754" s="230"/>
      <c r="AD1754" s="230"/>
      <c r="AE1754" s="230"/>
      <c r="AF1754" s="230"/>
      <c r="AK1754" s="230"/>
      <c r="AN1754" s="230"/>
      <c r="AO1754" s="230"/>
      <c r="AP1754" s="230"/>
      <c r="AQ1754" s="230"/>
    </row>
    <row r="1755" spans="4:43">
      <c r="D1755" s="230"/>
      <c r="G1755" s="230"/>
      <c r="H1755" s="230"/>
      <c r="I1755" s="230"/>
      <c r="J1755" s="230"/>
      <c r="O1755" s="230"/>
      <c r="R1755" s="230"/>
      <c r="S1755" s="230"/>
      <c r="T1755" s="230"/>
      <c r="U1755" s="230"/>
      <c r="Z1755" s="230"/>
      <c r="AC1755" s="230"/>
      <c r="AD1755" s="230"/>
      <c r="AE1755" s="230"/>
      <c r="AF1755" s="230"/>
      <c r="AK1755" s="230"/>
      <c r="AN1755" s="230"/>
      <c r="AO1755" s="230"/>
      <c r="AP1755" s="230"/>
      <c r="AQ1755" s="230"/>
    </row>
    <row r="1756" spans="4:43">
      <c r="D1756" s="230"/>
      <c r="G1756" s="230"/>
      <c r="H1756" s="230"/>
      <c r="I1756" s="230"/>
      <c r="J1756" s="230"/>
      <c r="O1756" s="230"/>
      <c r="R1756" s="230"/>
      <c r="S1756" s="230"/>
      <c r="T1756" s="230"/>
      <c r="U1756" s="230"/>
      <c r="Z1756" s="230"/>
      <c r="AC1756" s="230"/>
      <c r="AD1756" s="230"/>
      <c r="AE1756" s="230"/>
      <c r="AF1756" s="230"/>
      <c r="AK1756" s="230"/>
      <c r="AN1756" s="230"/>
      <c r="AO1756" s="230"/>
      <c r="AP1756" s="230"/>
      <c r="AQ1756" s="230"/>
    </row>
    <row r="1757" spans="4:43">
      <c r="D1757" s="230"/>
      <c r="G1757" s="230"/>
      <c r="H1757" s="230"/>
      <c r="I1757" s="230"/>
      <c r="J1757" s="230"/>
      <c r="O1757" s="230"/>
      <c r="R1757" s="230"/>
      <c r="S1757" s="230"/>
      <c r="T1757" s="230"/>
      <c r="U1757" s="230"/>
      <c r="Z1757" s="230"/>
      <c r="AC1757" s="230"/>
      <c r="AD1757" s="230"/>
      <c r="AE1757" s="230"/>
      <c r="AF1757" s="230"/>
      <c r="AK1757" s="230"/>
      <c r="AN1757" s="230"/>
      <c r="AO1757" s="230"/>
      <c r="AP1757" s="230"/>
      <c r="AQ1757" s="230"/>
    </row>
    <row r="1758" spans="4:43">
      <c r="D1758" s="230"/>
      <c r="G1758" s="230"/>
      <c r="H1758" s="230"/>
      <c r="I1758" s="230"/>
      <c r="J1758" s="230"/>
      <c r="O1758" s="230"/>
      <c r="R1758" s="230"/>
      <c r="S1758" s="230"/>
      <c r="T1758" s="230"/>
      <c r="U1758" s="230"/>
      <c r="Z1758" s="230"/>
      <c r="AC1758" s="230"/>
      <c r="AD1758" s="230"/>
      <c r="AE1758" s="230"/>
      <c r="AF1758" s="230"/>
      <c r="AK1758" s="230"/>
      <c r="AN1758" s="230"/>
      <c r="AO1758" s="230"/>
      <c r="AP1758" s="230"/>
      <c r="AQ1758" s="230"/>
    </row>
    <row r="1759" spans="4:43">
      <c r="D1759" s="230"/>
      <c r="G1759" s="230"/>
      <c r="H1759" s="230"/>
      <c r="I1759" s="230"/>
      <c r="J1759" s="230"/>
      <c r="O1759" s="230"/>
      <c r="R1759" s="230"/>
      <c r="S1759" s="230"/>
      <c r="T1759" s="230"/>
      <c r="U1759" s="230"/>
      <c r="Z1759" s="230"/>
      <c r="AC1759" s="230"/>
      <c r="AD1759" s="230"/>
      <c r="AE1759" s="230"/>
      <c r="AF1759" s="230"/>
      <c r="AK1759" s="230"/>
      <c r="AN1759" s="230"/>
      <c r="AO1759" s="230"/>
      <c r="AP1759" s="230"/>
      <c r="AQ1759" s="230"/>
    </row>
    <row r="1760" spans="4:43">
      <c r="D1760" s="230"/>
      <c r="G1760" s="230"/>
      <c r="H1760" s="230"/>
      <c r="I1760" s="230"/>
      <c r="J1760" s="230"/>
      <c r="O1760" s="230"/>
      <c r="R1760" s="230"/>
      <c r="S1760" s="230"/>
      <c r="T1760" s="230"/>
      <c r="U1760" s="230"/>
      <c r="Z1760" s="230"/>
      <c r="AC1760" s="230"/>
      <c r="AD1760" s="230"/>
      <c r="AE1760" s="230"/>
      <c r="AF1760" s="230"/>
      <c r="AK1760" s="230"/>
      <c r="AN1760" s="230"/>
      <c r="AO1760" s="230"/>
      <c r="AP1760" s="230"/>
      <c r="AQ1760" s="230"/>
    </row>
    <row r="1761" spans="4:43">
      <c r="D1761" s="230"/>
      <c r="G1761" s="230"/>
      <c r="H1761" s="230"/>
      <c r="I1761" s="230"/>
      <c r="J1761" s="230"/>
      <c r="O1761" s="230"/>
      <c r="R1761" s="230"/>
      <c r="S1761" s="230"/>
      <c r="T1761" s="230"/>
      <c r="U1761" s="230"/>
      <c r="Z1761" s="230"/>
      <c r="AC1761" s="230"/>
      <c r="AD1761" s="230"/>
      <c r="AE1761" s="230"/>
      <c r="AF1761" s="230"/>
      <c r="AK1761" s="230"/>
      <c r="AN1761" s="230"/>
      <c r="AO1761" s="230"/>
      <c r="AP1761" s="230"/>
      <c r="AQ1761" s="230"/>
    </row>
    <row r="1762" spans="4:43">
      <c r="D1762" s="230"/>
      <c r="G1762" s="230"/>
      <c r="H1762" s="230"/>
      <c r="I1762" s="230"/>
      <c r="J1762" s="230"/>
      <c r="O1762" s="230"/>
      <c r="R1762" s="230"/>
      <c r="S1762" s="230"/>
      <c r="T1762" s="230"/>
      <c r="U1762" s="230"/>
      <c r="Z1762" s="230"/>
      <c r="AC1762" s="230"/>
      <c r="AD1762" s="230"/>
      <c r="AE1762" s="230"/>
      <c r="AF1762" s="230"/>
      <c r="AK1762" s="230"/>
      <c r="AN1762" s="230"/>
      <c r="AO1762" s="230"/>
      <c r="AP1762" s="230"/>
      <c r="AQ1762" s="230"/>
    </row>
    <row r="1763" spans="4:43">
      <c r="D1763" s="230"/>
      <c r="G1763" s="230"/>
      <c r="H1763" s="230"/>
      <c r="I1763" s="230"/>
      <c r="J1763" s="230"/>
      <c r="O1763" s="230"/>
      <c r="R1763" s="230"/>
      <c r="S1763" s="230"/>
      <c r="T1763" s="230"/>
      <c r="U1763" s="230"/>
      <c r="Z1763" s="230"/>
      <c r="AC1763" s="230"/>
      <c r="AD1763" s="230"/>
      <c r="AE1763" s="230"/>
      <c r="AF1763" s="230"/>
      <c r="AK1763" s="230"/>
      <c r="AN1763" s="230"/>
      <c r="AO1763" s="230"/>
      <c r="AP1763" s="230"/>
      <c r="AQ1763" s="230"/>
    </row>
    <row r="1764" spans="4:43">
      <c r="D1764" s="230"/>
      <c r="G1764" s="230"/>
      <c r="H1764" s="230"/>
      <c r="I1764" s="230"/>
      <c r="J1764" s="230"/>
      <c r="O1764" s="230"/>
      <c r="R1764" s="230"/>
      <c r="S1764" s="230"/>
      <c r="T1764" s="230"/>
      <c r="U1764" s="230"/>
      <c r="Z1764" s="230"/>
      <c r="AC1764" s="230"/>
      <c r="AD1764" s="230"/>
      <c r="AE1764" s="230"/>
      <c r="AF1764" s="230"/>
      <c r="AK1764" s="230"/>
      <c r="AN1764" s="230"/>
      <c r="AO1764" s="230"/>
      <c r="AP1764" s="230"/>
      <c r="AQ1764" s="230"/>
    </row>
    <row r="1765" spans="4:43">
      <c r="D1765" s="230"/>
      <c r="G1765" s="230"/>
      <c r="H1765" s="230"/>
      <c r="I1765" s="230"/>
      <c r="J1765" s="230"/>
      <c r="O1765" s="230"/>
      <c r="R1765" s="230"/>
      <c r="S1765" s="230"/>
      <c r="T1765" s="230"/>
      <c r="U1765" s="230"/>
      <c r="Z1765" s="230"/>
      <c r="AC1765" s="230"/>
      <c r="AD1765" s="230"/>
      <c r="AE1765" s="230"/>
      <c r="AF1765" s="230"/>
      <c r="AK1765" s="230"/>
      <c r="AN1765" s="230"/>
      <c r="AO1765" s="230"/>
      <c r="AP1765" s="230"/>
      <c r="AQ1765" s="230"/>
    </row>
    <row r="1766" spans="4:43">
      <c r="D1766" s="230"/>
      <c r="G1766" s="230"/>
      <c r="H1766" s="230"/>
      <c r="I1766" s="230"/>
      <c r="J1766" s="230"/>
      <c r="O1766" s="230"/>
      <c r="R1766" s="230"/>
      <c r="S1766" s="230"/>
      <c r="T1766" s="230"/>
      <c r="U1766" s="230"/>
      <c r="Z1766" s="230"/>
      <c r="AC1766" s="230"/>
      <c r="AD1766" s="230"/>
      <c r="AE1766" s="230"/>
      <c r="AF1766" s="230"/>
      <c r="AK1766" s="230"/>
      <c r="AN1766" s="230"/>
      <c r="AO1766" s="230"/>
      <c r="AP1766" s="230"/>
      <c r="AQ1766" s="230"/>
    </row>
    <row r="1767" spans="4:43">
      <c r="D1767" s="230"/>
      <c r="G1767" s="230"/>
      <c r="H1767" s="230"/>
      <c r="I1767" s="230"/>
      <c r="J1767" s="230"/>
      <c r="O1767" s="230"/>
      <c r="R1767" s="230"/>
      <c r="S1767" s="230"/>
      <c r="T1767" s="230"/>
      <c r="U1767" s="230"/>
      <c r="Z1767" s="230"/>
      <c r="AC1767" s="230"/>
      <c r="AD1767" s="230"/>
      <c r="AE1767" s="230"/>
      <c r="AF1767" s="230"/>
      <c r="AK1767" s="230"/>
      <c r="AN1767" s="230"/>
      <c r="AO1767" s="230"/>
      <c r="AP1767" s="230"/>
      <c r="AQ1767" s="230"/>
    </row>
    <row r="1768" spans="4:43">
      <c r="D1768" s="230"/>
      <c r="G1768" s="230"/>
      <c r="H1768" s="230"/>
      <c r="I1768" s="230"/>
      <c r="J1768" s="230"/>
      <c r="O1768" s="230"/>
      <c r="R1768" s="230"/>
      <c r="S1768" s="230"/>
      <c r="T1768" s="230"/>
      <c r="U1768" s="230"/>
      <c r="Z1768" s="230"/>
      <c r="AC1768" s="230"/>
      <c r="AD1768" s="230"/>
      <c r="AE1768" s="230"/>
      <c r="AF1768" s="230"/>
      <c r="AK1768" s="230"/>
      <c r="AN1768" s="230"/>
      <c r="AO1768" s="230"/>
      <c r="AP1768" s="230"/>
      <c r="AQ1768" s="230"/>
    </row>
    <row r="1769" spans="4:43">
      <c r="D1769" s="230"/>
      <c r="G1769" s="230"/>
      <c r="H1769" s="230"/>
      <c r="I1769" s="230"/>
      <c r="J1769" s="230"/>
      <c r="O1769" s="230"/>
      <c r="R1769" s="230"/>
      <c r="S1769" s="230"/>
      <c r="T1769" s="230"/>
      <c r="U1769" s="230"/>
      <c r="Z1769" s="230"/>
      <c r="AC1769" s="230"/>
      <c r="AD1769" s="230"/>
      <c r="AE1769" s="230"/>
      <c r="AF1769" s="230"/>
      <c r="AK1769" s="230"/>
      <c r="AN1769" s="230"/>
      <c r="AO1769" s="230"/>
      <c r="AP1769" s="230"/>
      <c r="AQ1769" s="230"/>
    </row>
    <row r="1770" spans="4:43">
      <c r="D1770" s="230"/>
      <c r="G1770" s="230"/>
      <c r="H1770" s="230"/>
      <c r="I1770" s="230"/>
      <c r="J1770" s="230"/>
      <c r="O1770" s="230"/>
      <c r="R1770" s="230"/>
      <c r="S1770" s="230"/>
      <c r="T1770" s="230"/>
      <c r="U1770" s="230"/>
      <c r="Z1770" s="230"/>
      <c r="AC1770" s="230"/>
      <c r="AD1770" s="230"/>
      <c r="AE1770" s="230"/>
      <c r="AF1770" s="230"/>
      <c r="AK1770" s="230"/>
      <c r="AN1770" s="230"/>
      <c r="AO1770" s="230"/>
      <c r="AP1770" s="230"/>
      <c r="AQ1770" s="230"/>
    </row>
    <row r="1771" spans="4:43">
      <c r="D1771" s="230"/>
      <c r="G1771" s="230"/>
      <c r="H1771" s="230"/>
      <c r="I1771" s="230"/>
      <c r="J1771" s="230"/>
      <c r="O1771" s="230"/>
      <c r="R1771" s="230"/>
      <c r="S1771" s="230"/>
      <c r="T1771" s="230"/>
      <c r="U1771" s="230"/>
      <c r="Z1771" s="230"/>
      <c r="AC1771" s="230"/>
      <c r="AD1771" s="230"/>
      <c r="AE1771" s="230"/>
      <c r="AF1771" s="230"/>
      <c r="AK1771" s="230"/>
      <c r="AN1771" s="230"/>
      <c r="AO1771" s="230"/>
      <c r="AP1771" s="230"/>
      <c r="AQ1771" s="230"/>
    </row>
    <row r="1772" spans="4:43">
      <c r="D1772" s="230"/>
      <c r="G1772" s="230"/>
      <c r="H1772" s="230"/>
      <c r="I1772" s="230"/>
      <c r="J1772" s="230"/>
      <c r="O1772" s="230"/>
      <c r="R1772" s="230"/>
      <c r="S1772" s="230"/>
      <c r="T1772" s="230"/>
      <c r="U1772" s="230"/>
      <c r="Z1772" s="230"/>
      <c r="AC1772" s="230"/>
      <c r="AD1772" s="230"/>
      <c r="AE1772" s="230"/>
      <c r="AF1772" s="230"/>
      <c r="AK1772" s="230"/>
      <c r="AN1772" s="230"/>
      <c r="AO1772" s="230"/>
      <c r="AP1772" s="230"/>
      <c r="AQ1772" s="230"/>
    </row>
    <row r="1773" spans="4:43">
      <c r="D1773" s="230"/>
      <c r="G1773" s="230"/>
      <c r="H1773" s="230"/>
      <c r="I1773" s="230"/>
      <c r="J1773" s="230"/>
      <c r="O1773" s="230"/>
      <c r="R1773" s="230"/>
      <c r="S1773" s="230"/>
      <c r="T1773" s="230"/>
      <c r="U1773" s="230"/>
      <c r="Z1773" s="230"/>
      <c r="AC1773" s="230"/>
      <c r="AD1773" s="230"/>
      <c r="AE1773" s="230"/>
      <c r="AF1773" s="230"/>
      <c r="AK1773" s="230"/>
      <c r="AN1773" s="230"/>
      <c r="AO1773" s="230"/>
      <c r="AP1773" s="230"/>
      <c r="AQ1773" s="230"/>
    </row>
    <row r="1774" spans="4:43">
      <c r="D1774" s="230"/>
      <c r="G1774" s="230"/>
      <c r="H1774" s="230"/>
      <c r="I1774" s="230"/>
      <c r="J1774" s="230"/>
      <c r="O1774" s="230"/>
      <c r="R1774" s="230"/>
      <c r="S1774" s="230"/>
      <c r="T1774" s="230"/>
      <c r="U1774" s="230"/>
      <c r="Z1774" s="230"/>
      <c r="AC1774" s="230"/>
      <c r="AD1774" s="230"/>
      <c r="AE1774" s="230"/>
      <c r="AF1774" s="230"/>
      <c r="AK1774" s="230"/>
      <c r="AN1774" s="230"/>
      <c r="AO1774" s="230"/>
      <c r="AP1774" s="230"/>
      <c r="AQ1774" s="230"/>
    </row>
    <row r="1775" spans="4:43">
      <c r="D1775" s="230"/>
      <c r="G1775" s="230"/>
      <c r="H1775" s="230"/>
      <c r="I1775" s="230"/>
      <c r="J1775" s="230"/>
      <c r="O1775" s="230"/>
      <c r="R1775" s="230"/>
      <c r="S1775" s="230"/>
      <c r="T1775" s="230"/>
      <c r="U1775" s="230"/>
      <c r="Z1775" s="230"/>
      <c r="AC1775" s="230"/>
      <c r="AD1775" s="230"/>
      <c r="AE1775" s="230"/>
      <c r="AF1775" s="230"/>
      <c r="AK1775" s="230"/>
      <c r="AN1775" s="230"/>
      <c r="AO1775" s="230"/>
      <c r="AP1775" s="230"/>
      <c r="AQ1775" s="230"/>
    </row>
    <row r="1776" spans="4:43">
      <c r="D1776" s="230"/>
      <c r="G1776" s="230"/>
      <c r="H1776" s="230"/>
      <c r="I1776" s="230"/>
      <c r="J1776" s="230"/>
      <c r="O1776" s="230"/>
      <c r="R1776" s="230"/>
      <c r="S1776" s="230"/>
      <c r="T1776" s="230"/>
      <c r="U1776" s="230"/>
      <c r="Z1776" s="230"/>
      <c r="AC1776" s="230"/>
      <c r="AD1776" s="230"/>
      <c r="AE1776" s="230"/>
      <c r="AF1776" s="230"/>
      <c r="AK1776" s="230"/>
      <c r="AN1776" s="230"/>
      <c r="AO1776" s="230"/>
      <c r="AP1776" s="230"/>
      <c r="AQ1776" s="230"/>
    </row>
    <row r="1777" spans="4:43">
      <c r="D1777" s="230"/>
      <c r="G1777" s="230"/>
      <c r="H1777" s="230"/>
      <c r="I1777" s="230"/>
      <c r="J1777" s="230"/>
      <c r="O1777" s="230"/>
      <c r="R1777" s="230"/>
      <c r="S1777" s="230"/>
      <c r="T1777" s="230"/>
      <c r="U1777" s="230"/>
      <c r="Z1777" s="230"/>
      <c r="AC1777" s="230"/>
      <c r="AD1777" s="230"/>
      <c r="AE1777" s="230"/>
      <c r="AF1777" s="230"/>
      <c r="AK1777" s="230"/>
      <c r="AN1777" s="230"/>
      <c r="AO1777" s="230"/>
      <c r="AP1777" s="230"/>
      <c r="AQ1777" s="230"/>
    </row>
    <row r="1778" spans="4:43">
      <c r="D1778" s="230"/>
      <c r="G1778" s="230"/>
      <c r="H1778" s="230"/>
      <c r="I1778" s="230"/>
      <c r="J1778" s="230"/>
      <c r="O1778" s="230"/>
      <c r="R1778" s="230"/>
      <c r="S1778" s="230"/>
      <c r="T1778" s="230"/>
      <c r="U1778" s="230"/>
      <c r="Z1778" s="230"/>
      <c r="AC1778" s="230"/>
      <c r="AD1778" s="230"/>
      <c r="AE1778" s="230"/>
      <c r="AF1778" s="230"/>
      <c r="AK1778" s="230"/>
      <c r="AN1778" s="230"/>
      <c r="AO1778" s="230"/>
      <c r="AP1778" s="230"/>
      <c r="AQ1778" s="230"/>
    </row>
    <row r="1779" spans="4:43">
      <c r="D1779" s="230"/>
      <c r="G1779" s="230"/>
      <c r="H1779" s="230"/>
      <c r="I1779" s="230"/>
      <c r="J1779" s="230"/>
      <c r="O1779" s="230"/>
      <c r="R1779" s="230"/>
      <c r="S1779" s="230"/>
      <c r="T1779" s="230"/>
      <c r="U1779" s="230"/>
      <c r="Z1779" s="230"/>
      <c r="AC1779" s="230"/>
      <c r="AD1779" s="230"/>
      <c r="AE1779" s="230"/>
      <c r="AF1779" s="230"/>
      <c r="AK1779" s="230"/>
      <c r="AN1779" s="230"/>
      <c r="AO1779" s="230"/>
      <c r="AP1779" s="230"/>
      <c r="AQ1779" s="230"/>
    </row>
    <row r="1780" spans="4:43">
      <c r="D1780" s="230"/>
      <c r="G1780" s="230"/>
      <c r="H1780" s="230"/>
      <c r="I1780" s="230"/>
      <c r="J1780" s="230"/>
      <c r="O1780" s="230"/>
      <c r="R1780" s="230"/>
      <c r="S1780" s="230"/>
      <c r="T1780" s="230"/>
      <c r="U1780" s="230"/>
      <c r="Z1780" s="230"/>
      <c r="AC1780" s="230"/>
      <c r="AD1780" s="230"/>
      <c r="AE1780" s="230"/>
      <c r="AF1780" s="230"/>
      <c r="AK1780" s="230"/>
      <c r="AN1780" s="230"/>
      <c r="AO1780" s="230"/>
      <c r="AP1780" s="230"/>
      <c r="AQ1780" s="230"/>
    </row>
    <row r="1781" spans="4:43">
      <c r="D1781" s="230"/>
      <c r="G1781" s="230"/>
      <c r="H1781" s="230"/>
      <c r="I1781" s="230"/>
      <c r="J1781" s="230"/>
      <c r="O1781" s="230"/>
      <c r="R1781" s="230"/>
      <c r="S1781" s="230"/>
      <c r="T1781" s="230"/>
      <c r="U1781" s="230"/>
      <c r="Z1781" s="230"/>
      <c r="AC1781" s="230"/>
      <c r="AD1781" s="230"/>
      <c r="AE1781" s="230"/>
      <c r="AF1781" s="230"/>
      <c r="AK1781" s="230"/>
      <c r="AN1781" s="230"/>
      <c r="AO1781" s="230"/>
      <c r="AP1781" s="230"/>
      <c r="AQ1781" s="230"/>
    </row>
    <row r="1782" spans="4:43">
      <c r="D1782" s="230"/>
      <c r="G1782" s="230"/>
      <c r="H1782" s="230"/>
      <c r="I1782" s="230"/>
      <c r="J1782" s="230"/>
      <c r="O1782" s="230"/>
      <c r="R1782" s="230"/>
      <c r="S1782" s="230"/>
      <c r="T1782" s="230"/>
      <c r="U1782" s="230"/>
      <c r="Z1782" s="230"/>
      <c r="AC1782" s="230"/>
      <c r="AD1782" s="230"/>
      <c r="AE1782" s="230"/>
      <c r="AF1782" s="230"/>
      <c r="AK1782" s="230"/>
      <c r="AN1782" s="230"/>
      <c r="AO1782" s="230"/>
      <c r="AP1782" s="230"/>
      <c r="AQ1782" s="230"/>
    </row>
    <row r="1783" spans="4:43">
      <c r="D1783" s="230"/>
      <c r="G1783" s="230"/>
      <c r="H1783" s="230"/>
      <c r="I1783" s="230"/>
      <c r="J1783" s="230"/>
      <c r="O1783" s="230"/>
      <c r="R1783" s="230"/>
      <c r="S1783" s="230"/>
      <c r="T1783" s="230"/>
      <c r="U1783" s="230"/>
      <c r="Z1783" s="230"/>
      <c r="AC1783" s="230"/>
      <c r="AD1783" s="230"/>
      <c r="AE1783" s="230"/>
      <c r="AF1783" s="230"/>
      <c r="AK1783" s="230"/>
      <c r="AN1783" s="230"/>
      <c r="AO1783" s="230"/>
      <c r="AP1783" s="230"/>
      <c r="AQ1783" s="230"/>
    </row>
    <row r="1784" spans="4:43">
      <c r="D1784" s="230"/>
      <c r="G1784" s="230"/>
      <c r="H1784" s="230"/>
      <c r="I1784" s="230"/>
      <c r="J1784" s="230"/>
      <c r="O1784" s="230"/>
      <c r="R1784" s="230"/>
      <c r="S1784" s="230"/>
      <c r="T1784" s="230"/>
      <c r="U1784" s="230"/>
      <c r="Z1784" s="230"/>
      <c r="AC1784" s="230"/>
      <c r="AD1784" s="230"/>
      <c r="AE1784" s="230"/>
      <c r="AF1784" s="230"/>
      <c r="AK1784" s="230"/>
      <c r="AN1784" s="230"/>
      <c r="AO1784" s="230"/>
      <c r="AP1784" s="230"/>
      <c r="AQ1784" s="230"/>
    </row>
    <row r="1785" spans="4:43">
      <c r="D1785" s="230"/>
      <c r="G1785" s="230"/>
      <c r="H1785" s="230"/>
      <c r="I1785" s="230"/>
      <c r="J1785" s="230"/>
      <c r="O1785" s="230"/>
      <c r="R1785" s="230"/>
      <c r="S1785" s="230"/>
      <c r="T1785" s="230"/>
      <c r="U1785" s="230"/>
      <c r="Z1785" s="230"/>
      <c r="AC1785" s="230"/>
      <c r="AD1785" s="230"/>
      <c r="AE1785" s="230"/>
      <c r="AF1785" s="230"/>
      <c r="AK1785" s="230"/>
      <c r="AN1785" s="230"/>
      <c r="AO1785" s="230"/>
      <c r="AP1785" s="230"/>
      <c r="AQ1785" s="230"/>
    </row>
    <row r="1786" spans="4:43">
      <c r="D1786" s="230"/>
      <c r="G1786" s="230"/>
      <c r="H1786" s="230"/>
      <c r="I1786" s="230"/>
      <c r="J1786" s="230"/>
      <c r="O1786" s="230"/>
      <c r="R1786" s="230"/>
      <c r="S1786" s="230"/>
      <c r="T1786" s="230"/>
      <c r="U1786" s="230"/>
      <c r="Z1786" s="230"/>
      <c r="AC1786" s="230"/>
      <c r="AD1786" s="230"/>
      <c r="AE1786" s="230"/>
      <c r="AF1786" s="230"/>
      <c r="AK1786" s="230"/>
      <c r="AN1786" s="230"/>
      <c r="AO1786" s="230"/>
      <c r="AP1786" s="230"/>
      <c r="AQ1786" s="230"/>
    </row>
    <row r="1787" spans="4:43">
      <c r="D1787" s="230"/>
      <c r="G1787" s="230"/>
      <c r="H1787" s="230"/>
      <c r="I1787" s="230"/>
      <c r="J1787" s="230"/>
      <c r="O1787" s="230"/>
      <c r="R1787" s="230"/>
      <c r="S1787" s="230"/>
      <c r="T1787" s="230"/>
      <c r="U1787" s="230"/>
      <c r="Z1787" s="230"/>
      <c r="AC1787" s="230"/>
      <c r="AD1787" s="230"/>
      <c r="AE1787" s="230"/>
      <c r="AF1787" s="230"/>
      <c r="AK1787" s="230"/>
      <c r="AN1787" s="230"/>
      <c r="AO1787" s="230"/>
      <c r="AP1787" s="230"/>
      <c r="AQ1787" s="230"/>
    </row>
    <row r="1788" spans="4:43">
      <c r="D1788" s="230"/>
      <c r="G1788" s="230"/>
      <c r="H1788" s="230"/>
      <c r="I1788" s="230"/>
      <c r="J1788" s="230"/>
      <c r="O1788" s="230"/>
      <c r="R1788" s="230"/>
      <c r="S1788" s="230"/>
      <c r="T1788" s="230"/>
      <c r="U1788" s="230"/>
      <c r="Z1788" s="230"/>
      <c r="AC1788" s="230"/>
      <c r="AD1788" s="230"/>
      <c r="AE1788" s="230"/>
      <c r="AF1788" s="230"/>
      <c r="AK1788" s="230"/>
      <c r="AN1788" s="230"/>
      <c r="AO1788" s="230"/>
      <c r="AP1788" s="230"/>
      <c r="AQ1788" s="230"/>
    </row>
    <row r="1789" spans="4:43">
      <c r="D1789" s="230"/>
      <c r="G1789" s="230"/>
      <c r="H1789" s="230"/>
      <c r="I1789" s="230"/>
      <c r="J1789" s="230"/>
      <c r="O1789" s="230"/>
      <c r="R1789" s="230"/>
      <c r="S1789" s="230"/>
      <c r="T1789" s="230"/>
      <c r="U1789" s="230"/>
      <c r="Z1789" s="230"/>
      <c r="AC1789" s="230"/>
      <c r="AD1789" s="230"/>
      <c r="AE1789" s="230"/>
      <c r="AF1789" s="230"/>
      <c r="AK1789" s="230"/>
      <c r="AN1789" s="230"/>
      <c r="AO1789" s="230"/>
      <c r="AP1789" s="230"/>
      <c r="AQ1789" s="230"/>
    </row>
    <row r="1790" spans="4:43">
      <c r="D1790" s="230"/>
      <c r="G1790" s="230"/>
      <c r="H1790" s="230"/>
      <c r="I1790" s="230"/>
      <c r="J1790" s="230"/>
      <c r="O1790" s="230"/>
      <c r="R1790" s="230"/>
      <c r="S1790" s="230"/>
      <c r="T1790" s="230"/>
      <c r="U1790" s="230"/>
      <c r="Z1790" s="230"/>
      <c r="AC1790" s="230"/>
      <c r="AD1790" s="230"/>
      <c r="AE1790" s="230"/>
      <c r="AF1790" s="230"/>
      <c r="AK1790" s="230"/>
      <c r="AN1790" s="230"/>
      <c r="AO1790" s="230"/>
      <c r="AP1790" s="230"/>
      <c r="AQ1790" s="230"/>
    </row>
    <row r="1791" spans="4:43">
      <c r="D1791" s="230"/>
      <c r="G1791" s="230"/>
      <c r="H1791" s="230"/>
      <c r="I1791" s="230"/>
      <c r="J1791" s="230"/>
      <c r="O1791" s="230"/>
      <c r="R1791" s="230"/>
      <c r="S1791" s="230"/>
      <c r="T1791" s="230"/>
      <c r="U1791" s="230"/>
      <c r="Z1791" s="230"/>
      <c r="AC1791" s="230"/>
      <c r="AD1791" s="230"/>
      <c r="AE1791" s="230"/>
      <c r="AF1791" s="230"/>
      <c r="AK1791" s="230"/>
      <c r="AN1791" s="230"/>
      <c r="AO1791" s="230"/>
      <c r="AP1791" s="230"/>
      <c r="AQ1791" s="230"/>
    </row>
    <row r="1792" spans="4:43">
      <c r="D1792" s="230"/>
      <c r="G1792" s="230"/>
      <c r="H1792" s="230"/>
      <c r="I1792" s="230"/>
      <c r="J1792" s="230"/>
      <c r="O1792" s="230"/>
      <c r="R1792" s="230"/>
      <c r="S1792" s="230"/>
      <c r="T1792" s="230"/>
      <c r="U1792" s="230"/>
      <c r="Z1792" s="230"/>
      <c r="AC1792" s="230"/>
      <c r="AD1792" s="230"/>
      <c r="AE1792" s="230"/>
      <c r="AF1792" s="230"/>
      <c r="AK1792" s="230"/>
      <c r="AN1792" s="230"/>
      <c r="AO1792" s="230"/>
      <c r="AP1792" s="230"/>
      <c r="AQ1792" s="230"/>
    </row>
    <row r="1793" spans="4:43">
      <c r="D1793" s="230"/>
      <c r="G1793" s="230"/>
      <c r="H1793" s="230"/>
      <c r="I1793" s="230"/>
      <c r="J1793" s="230"/>
      <c r="O1793" s="230"/>
      <c r="R1793" s="230"/>
      <c r="S1793" s="230"/>
      <c r="T1793" s="230"/>
      <c r="U1793" s="230"/>
      <c r="Z1793" s="230"/>
      <c r="AC1793" s="230"/>
      <c r="AD1793" s="230"/>
      <c r="AE1793" s="230"/>
      <c r="AF1793" s="230"/>
      <c r="AK1793" s="230"/>
      <c r="AN1793" s="230"/>
      <c r="AO1793" s="230"/>
      <c r="AP1793" s="230"/>
      <c r="AQ1793" s="230"/>
    </row>
    <row r="1794" spans="4:43">
      <c r="D1794" s="230"/>
      <c r="G1794" s="230"/>
      <c r="H1794" s="230"/>
      <c r="I1794" s="230"/>
      <c r="J1794" s="230"/>
      <c r="O1794" s="230"/>
      <c r="R1794" s="230"/>
      <c r="S1794" s="230"/>
      <c r="T1794" s="230"/>
      <c r="U1794" s="230"/>
      <c r="Z1794" s="230"/>
      <c r="AC1794" s="230"/>
      <c r="AD1794" s="230"/>
      <c r="AE1794" s="230"/>
      <c r="AF1794" s="230"/>
      <c r="AK1794" s="230"/>
      <c r="AN1794" s="230"/>
      <c r="AO1794" s="230"/>
      <c r="AP1794" s="230"/>
      <c r="AQ1794" s="230"/>
    </row>
    <row r="1795" spans="4:43">
      <c r="D1795" s="230"/>
      <c r="G1795" s="230"/>
      <c r="H1795" s="230"/>
      <c r="I1795" s="230"/>
      <c r="J1795" s="230"/>
      <c r="O1795" s="230"/>
      <c r="R1795" s="230"/>
      <c r="S1795" s="230"/>
      <c r="T1795" s="230"/>
      <c r="U1795" s="230"/>
      <c r="Z1795" s="230"/>
      <c r="AC1795" s="230"/>
      <c r="AD1795" s="230"/>
      <c r="AE1795" s="230"/>
      <c r="AF1795" s="230"/>
      <c r="AK1795" s="230"/>
      <c r="AN1795" s="230"/>
      <c r="AO1795" s="230"/>
      <c r="AP1795" s="230"/>
      <c r="AQ1795" s="230"/>
    </row>
    <row r="1796" spans="4:43">
      <c r="D1796" s="230"/>
      <c r="G1796" s="230"/>
      <c r="H1796" s="230"/>
      <c r="I1796" s="230"/>
      <c r="J1796" s="230"/>
      <c r="O1796" s="230"/>
      <c r="R1796" s="230"/>
      <c r="S1796" s="230"/>
      <c r="T1796" s="230"/>
      <c r="U1796" s="230"/>
      <c r="Z1796" s="230"/>
      <c r="AC1796" s="230"/>
      <c r="AD1796" s="230"/>
      <c r="AE1796" s="230"/>
      <c r="AF1796" s="230"/>
      <c r="AK1796" s="230"/>
      <c r="AN1796" s="230"/>
      <c r="AO1796" s="230"/>
      <c r="AP1796" s="230"/>
      <c r="AQ1796" s="230"/>
    </row>
    <row r="1797" spans="4:43">
      <c r="D1797" s="230"/>
      <c r="G1797" s="230"/>
      <c r="H1797" s="230"/>
      <c r="I1797" s="230"/>
      <c r="J1797" s="230"/>
      <c r="O1797" s="230"/>
      <c r="R1797" s="230"/>
      <c r="S1797" s="230"/>
      <c r="T1797" s="230"/>
      <c r="U1797" s="230"/>
      <c r="Z1797" s="230"/>
      <c r="AC1797" s="230"/>
      <c r="AD1797" s="230"/>
      <c r="AE1797" s="230"/>
      <c r="AF1797" s="230"/>
      <c r="AK1797" s="230"/>
      <c r="AN1797" s="230"/>
      <c r="AO1797" s="230"/>
      <c r="AP1797" s="230"/>
      <c r="AQ1797" s="230"/>
    </row>
    <row r="1798" spans="4:43">
      <c r="D1798" s="230"/>
      <c r="G1798" s="230"/>
      <c r="H1798" s="230"/>
      <c r="I1798" s="230"/>
      <c r="J1798" s="230"/>
      <c r="O1798" s="230"/>
      <c r="R1798" s="230"/>
      <c r="S1798" s="230"/>
      <c r="T1798" s="230"/>
      <c r="U1798" s="230"/>
      <c r="Z1798" s="230"/>
      <c r="AC1798" s="230"/>
      <c r="AD1798" s="230"/>
      <c r="AE1798" s="230"/>
      <c r="AF1798" s="230"/>
      <c r="AK1798" s="230"/>
      <c r="AN1798" s="230"/>
      <c r="AO1798" s="230"/>
      <c r="AP1798" s="230"/>
      <c r="AQ1798" s="230"/>
    </row>
    <row r="1799" spans="4:43">
      <c r="D1799" s="230"/>
      <c r="G1799" s="230"/>
      <c r="H1799" s="230"/>
      <c r="I1799" s="230"/>
      <c r="J1799" s="230"/>
      <c r="O1799" s="230"/>
      <c r="R1799" s="230"/>
      <c r="S1799" s="230"/>
      <c r="T1799" s="230"/>
      <c r="U1799" s="230"/>
      <c r="Z1799" s="230"/>
      <c r="AC1799" s="230"/>
      <c r="AD1799" s="230"/>
      <c r="AE1799" s="230"/>
      <c r="AF1799" s="230"/>
      <c r="AK1799" s="230"/>
      <c r="AN1799" s="230"/>
      <c r="AO1799" s="230"/>
      <c r="AP1799" s="230"/>
      <c r="AQ1799" s="230"/>
    </row>
    <row r="1800" spans="4:43">
      <c r="D1800" s="230"/>
      <c r="G1800" s="230"/>
      <c r="H1800" s="230"/>
      <c r="I1800" s="230"/>
      <c r="J1800" s="230"/>
      <c r="O1800" s="230"/>
      <c r="R1800" s="230"/>
      <c r="S1800" s="230"/>
      <c r="T1800" s="230"/>
      <c r="U1800" s="230"/>
      <c r="Z1800" s="230"/>
      <c r="AC1800" s="230"/>
      <c r="AD1800" s="230"/>
      <c r="AE1800" s="230"/>
      <c r="AF1800" s="230"/>
      <c r="AK1800" s="230"/>
      <c r="AN1800" s="230"/>
      <c r="AO1800" s="230"/>
      <c r="AP1800" s="230"/>
      <c r="AQ1800" s="230"/>
    </row>
    <row r="1801" spans="4:43">
      <c r="D1801" s="230"/>
      <c r="G1801" s="230"/>
      <c r="H1801" s="230"/>
      <c r="I1801" s="230"/>
      <c r="J1801" s="230"/>
      <c r="O1801" s="230"/>
      <c r="R1801" s="230"/>
      <c r="S1801" s="230"/>
      <c r="T1801" s="230"/>
      <c r="U1801" s="230"/>
      <c r="Z1801" s="230"/>
      <c r="AC1801" s="230"/>
      <c r="AD1801" s="230"/>
      <c r="AE1801" s="230"/>
      <c r="AF1801" s="230"/>
      <c r="AK1801" s="230"/>
      <c r="AN1801" s="230"/>
      <c r="AO1801" s="230"/>
      <c r="AP1801" s="230"/>
      <c r="AQ1801" s="230"/>
    </row>
    <row r="1802" spans="4:43">
      <c r="D1802" s="230"/>
      <c r="G1802" s="230"/>
      <c r="H1802" s="230"/>
      <c r="I1802" s="230"/>
      <c r="J1802" s="230"/>
      <c r="O1802" s="230"/>
      <c r="R1802" s="230"/>
      <c r="S1802" s="230"/>
      <c r="T1802" s="230"/>
      <c r="U1802" s="230"/>
      <c r="Z1802" s="230"/>
      <c r="AC1802" s="230"/>
      <c r="AD1802" s="230"/>
      <c r="AE1802" s="230"/>
      <c r="AF1802" s="230"/>
      <c r="AK1802" s="230"/>
      <c r="AN1802" s="230"/>
      <c r="AO1802" s="230"/>
      <c r="AP1802" s="230"/>
      <c r="AQ1802" s="230"/>
    </row>
    <row r="1803" spans="4:43">
      <c r="D1803" s="230"/>
      <c r="G1803" s="230"/>
      <c r="H1803" s="230"/>
      <c r="I1803" s="230"/>
      <c r="J1803" s="230"/>
      <c r="O1803" s="230"/>
      <c r="R1803" s="230"/>
      <c r="S1803" s="230"/>
      <c r="T1803" s="230"/>
      <c r="U1803" s="230"/>
      <c r="Z1803" s="230"/>
      <c r="AC1803" s="230"/>
      <c r="AD1803" s="230"/>
      <c r="AE1803" s="230"/>
      <c r="AF1803" s="230"/>
      <c r="AK1803" s="230"/>
      <c r="AN1803" s="230"/>
      <c r="AO1803" s="230"/>
      <c r="AP1803" s="230"/>
      <c r="AQ1803" s="230"/>
    </row>
    <row r="1804" spans="4:43">
      <c r="D1804" s="230"/>
      <c r="G1804" s="230"/>
      <c r="H1804" s="230"/>
      <c r="I1804" s="230"/>
      <c r="J1804" s="230"/>
      <c r="O1804" s="230"/>
      <c r="R1804" s="230"/>
      <c r="S1804" s="230"/>
      <c r="T1804" s="230"/>
      <c r="U1804" s="230"/>
      <c r="Z1804" s="230"/>
      <c r="AC1804" s="230"/>
      <c r="AD1804" s="230"/>
      <c r="AE1804" s="230"/>
      <c r="AF1804" s="230"/>
      <c r="AK1804" s="230"/>
      <c r="AN1804" s="230"/>
      <c r="AO1804" s="230"/>
      <c r="AP1804" s="230"/>
      <c r="AQ1804" s="230"/>
    </row>
    <row r="1805" spans="4:43">
      <c r="D1805" s="230"/>
      <c r="G1805" s="230"/>
      <c r="H1805" s="230"/>
      <c r="I1805" s="230"/>
      <c r="J1805" s="230"/>
      <c r="O1805" s="230"/>
      <c r="R1805" s="230"/>
      <c r="S1805" s="230"/>
      <c r="T1805" s="230"/>
      <c r="U1805" s="230"/>
      <c r="Z1805" s="230"/>
      <c r="AC1805" s="230"/>
      <c r="AD1805" s="230"/>
      <c r="AE1805" s="230"/>
      <c r="AF1805" s="230"/>
      <c r="AK1805" s="230"/>
      <c r="AN1805" s="230"/>
      <c r="AO1805" s="230"/>
      <c r="AP1805" s="230"/>
      <c r="AQ1805" s="230"/>
    </row>
    <row r="1806" spans="4:43">
      <c r="D1806" s="230"/>
      <c r="G1806" s="230"/>
      <c r="H1806" s="230"/>
      <c r="I1806" s="230"/>
      <c r="J1806" s="230"/>
      <c r="O1806" s="230"/>
      <c r="R1806" s="230"/>
      <c r="S1806" s="230"/>
      <c r="T1806" s="230"/>
      <c r="U1806" s="230"/>
      <c r="Z1806" s="230"/>
      <c r="AC1806" s="230"/>
      <c r="AD1806" s="230"/>
      <c r="AE1806" s="230"/>
      <c r="AF1806" s="230"/>
      <c r="AK1806" s="230"/>
      <c r="AN1806" s="230"/>
      <c r="AO1806" s="230"/>
      <c r="AP1806" s="230"/>
      <c r="AQ1806" s="230"/>
    </row>
    <row r="1807" spans="4:43">
      <c r="D1807" s="230"/>
      <c r="G1807" s="230"/>
      <c r="H1807" s="230"/>
      <c r="I1807" s="230"/>
      <c r="J1807" s="230"/>
      <c r="O1807" s="230"/>
      <c r="R1807" s="230"/>
      <c r="S1807" s="230"/>
      <c r="T1807" s="230"/>
      <c r="U1807" s="230"/>
      <c r="Z1807" s="230"/>
      <c r="AC1807" s="230"/>
      <c r="AD1807" s="230"/>
      <c r="AE1807" s="230"/>
      <c r="AF1807" s="230"/>
      <c r="AK1807" s="230"/>
      <c r="AN1807" s="230"/>
      <c r="AO1807" s="230"/>
      <c r="AP1807" s="230"/>
      <c r="AQ1807" s="230"/>
    </row>
    <row r="1808" spans="4:43">
      <c r="D1808" s="230"/>
      <c r="G1808" s="230"/>
      <c r="H1808" s="230"/>
      <c r="I1808" s="230"/>
      <c r="J1808" s="230"/>
      <c r="O1808" s="230"/>
      <c r="R1808" s="230"/>
      <c r="S1808" s="230"/>
      <c r="T1808" s="230"/>
      <c r="U1808" s="230"/>
      <c r="Z1808" s="230"/>
      <c r="AC1808" s="230"/>
      <c r="AD1808" s="230"/>
      <c r="AE1808" s="230"/>
      <c r="AF1808" s="230"/>
      <c r="AK1808" s="230"/>
      <c r="AN1808" s="230"/>
      <c r="AO1808" s="230"/>
      <c r="AP1808" s="230"/>
      <c r="AQ1808" s="230"/>
    </row>
    <row r="1809" spans="4:43">
      <c r="D1809" s="230"/>
      <c r="G1809" s="230"/>
      <c r="H1809" s="230"/>
      <c r="I1809" s="230"/>
      <c r="J1809" s="230"/>
      <c r="O1809" s="230"/>
      <c r="R1809" s="230"/>
      <c r="S1809" s="230"/>
      <c r="T1809" s="230"/>
      <c r="U1809" s="230"/>
      <c r="Z1809" s="230"/>
      <c r="AC1809" s="230"/>
      <c r="AD1809" s="230"/>
      <c r="AE1809" s="230"/>
      <c r="AF1809" s="230"/>
      <c r="AK1809" s="230"/>
      <c r="AN1809" s="230"/>
      <c r="AO1809" s="230"/>
      <c r="AP1809" s="230"/>
      <c r="AQ1809" s="230"/>
    </row>
    <row r="1810" spans="4:43">
      <c r="D1810" s="230"/>
      <c r="G1810" s="230"/>
      <c r="H1810" s="230"/>
      <c r="I1810" s="230"/>
      <c r="J1810" s="230"/>
      <c r="O1810" s="230"/>
      <c r="R1810" s="230"/>
      <c r="S1810" s="230"/>
      <c r="T1810" s="230"/>
      <c r="U1810" s="230"/>
      <c r="Z1810" s="230"/>
      <c r="AC1810" s="230"/>
      <c r="AD1810" s="230"/>
      <c r="AE1810" s="230"/>
      <c r="AF1810" s="230"/>
      <c r="AK1810" s="230"/>
      <c r="AN1810" s="230"/>
      <c r="AO1810" s="230"/>
      <c r="AP1810" s="230"/>
      <c r="AQ1810" s="230"/>
    </row>
    <row r="1811" spans="4:43">
      <c r="D1811" s="230"/>
      <c r="G1811" s="230"/>
      <c r="H1811" s="230"/>
      <c r="I1811" s="230"/>
      <c r="J1811" s="230"/>
      <c r="O1811" s="230"/>
      <c r="R1811" s="230"/>
      <c r="S1811" s="230"/>
      <c r="T1811" s="230"/>
      <c r="U1811" s="230"/>
      <c r="Z1811" s="230"/>
      <c r="AC1811" s="230"/>
      <c r="AD1811" s="230"/>
      <c r="AE1811" s="230"/>
      <c r="AF1811" s="230"/>
      <c r="AK1811" s="230"/>
      <c r="AN1811" s="230"/>
      <c r="AO1811" s="230"/>
      <c r="AP1811" s="230"/>
      <c r="AQ1811" s="230"/>
    </row>
    <row r="1812" spans="4:43">
      <c r="D1812" s="230"/>
      <c r="G1812" s="230"/>
      <c r="H1812" s="230"/>
      <c r="I1812" s="230"/>
      <c r="J1812" s="230"/>
      <c r="O1812" s="230"/>
      <c r="R1812" s="230"/>
      <c r="S1812" s="230"/>
      <c r="T1812" s="230"/>
      <c r="U1812" s="230"/>
      <c r="Z1812" s="230"/>
      <c r="AC1812" s="230"/>
      <c r="AD1812" s="230"/>
      <c r="AE1812" s="230"/>
      <c r="AF1812" s="230"/>
      <c r="AK1812" s="230"/>
      <c r="AN1812" s="230"/>
      <c r="AO1812" s="230"/>
      <c r="AP1812" s="230"/>
      <c r="AQ1812" s="230"/>
    </row>
    <row r="1813" spans="4:43">
      <c r="D1813" s="230"/>
      <c r="G1813" s="230"/>
      <c r="H1813" s="230"/>
      <c r="I1813" s="230"/>
      <c r="J1813" s="230"/>
      <c r="O1813" s="230"/>
      <c r="R1813" s="230"/>
      <c r="S1813" s="230"/>
      <c r="T1813" s="230"/>
      <c r="U1813" s="230"/>
      <c r="Z1813" s="230"/>
      <c r="AC1813" s="230"/>
      <c r="AD1813" s="230"/>
      <c r="AE1813" s="230"/>
      <c r="AF1813" s="230"/>
      <c r="AK1813" s="230"/>
      <c r="AN1813" s="230"/>
      <c r="AO1813" s="230"/>
      <c r="AP1813" s="230"/>
      <c r="AQ1813" s="230"/>
    </row>
    <row r="1814" spans="4:43">
      <c r="D1814" s="230"/>
      <c r="G1814" s="230"/>
      <c r="H1814" s="230"/>
      <c r="I1814" s="230"/>
      <c r="J1814" s="230"/>
      <c r="O1814" s="230"/>
      <c r="R1814" s="230"/>
      <c r="S1814" s="230"/>
      <c r="T1814" s="230"/>
      <c r="U1814" s="230"/>
      <c r="Z1814" s="230"/>
      <c r="AC1814" s="230"/>
      <c r="AD1814" s="230"/>
      <c r="AE1814" s="230"/>
      <c r="AF1814" s="230"/>
      <c r="AK1814" s="230"/>
      <c r="AN1814" s="230"/>
      <c r="AO1814" s="230"/>
      <c r="AP1814" s="230"/>
      <c r="AQ1814" s="230"/>
    </row>
    <row r="1815" spans="4:43">
      <c r="D1815" s="230"/>
      <c r="G1815" s="230"/>
      <c r="H1815" s="230"/>
      <c r="I1815" s="230"/>
      <c r="J1815" s="230"/>
      <c r="O1815" s="230"/>
      <c r="R1815" s="230"/>
      <c r="S1815" s="230"/>
      <c r="T1815" s="230"/>
      <c r="U1815" s="230"/>
      <c r="Z1815" s="230"/>
      <c r="AC1815" s="230"/>
      <c r="AD1815" s="230"/>
      <c r="AE1815" s="230"/>
      <c r="AF1815" s="230"/>
      <c r="AK1815" s="230"/>
      <c r="AN1815" s="230"/>
      <c r="AO1815" s="230"/>
      <c r="AP1815" s="230"/>
      <c r="AQ1815" s="230"/>
    </row>
    <row r="1816" spans="4:43">
      <c r="D1816" s="230"/>
      <c r="G1816" s="230"/>
      <c r="H1816" s="230"/>
      <c r="I1816" s="230"/>
      <c r="J1816" s="230"/>
      <c r="O1816" s="230"/>
      <c r="R1816" s="230"/>
      <c r="S1816" s="230"/>
      <c r="T1816" s="230"/>
      <c r="U1816" s="230"/>
      <c r="Z1816" s="230"/>
      <c r="AC1816" s="230"/>
      <c r="AD1816" s="230"/>
      <c r="AE1816" s="230"/>
      <c r="AF1816" s="230"/>
      <c r="AK1816" s="230"/>
      <c r="AN1816" s="230"/>
      <c r="AO1816" s="230"/>
      <c r="AP1816" s="230"/>
      <c r="AQ1816" s="230"/>
    </row>
    <row r="1817" spans="4:43">
      <c r="D1817" s="230"/>
      <c r="G1817" s="230"/>
      <c r="H1817" s="230"/>
      <c r="I1817" s="230"/>
      <c r="J1817" s="230"/>
      <c r="O1817" s="230"/>
      <c r="R1817" s="230"/>
      <c r="S1817" s="230"/>
      <c r="T1817" s="230"/>
      <c r="U1817" s="230"/>
      <c r="Z1817" s="230"/>
      <c r="AC1817" s="230"/>
      <c r="AD1817" s="230"/>
      <c r="AE1817" s="230"/>
      <c r="AF1817" s="230"/>
      <c r="AK1817" s="230"/>
      <c r="AN1817" s="230"/>
      <c r="AO1817" s="230"/>
      <c r="AP1817" s="230"/>
      <c r="AQ1817" s="230"/>
    </row>
    <row r="1818" spans="4:43">
      <c r="D1818" s="230"/>
      <c r="G1818" s="230"/>
      <c r="H1818" s="230"/>
      <c r="I1818" s="230"/>
      <c r="J1818" s="230"/>
      <c r="O1818" s="230"/>
      <c r="R1818" s="230"/>
      <c r="S1818" s="230"/>
      <c r="T1818" s="230"/>
      <c r="U1818" s="230"/>
      <c r="Z1818" s="230"/>
      <c r="AC1818" s="230"/>
      <c r="AD1818" s="230"/>
      <c r="AE1818" s="230"/>
      <c r="AF1818" s="230"/>
      <c r="AK1818" s="230"/>
      <c r="AN1818" s="230"/>
      <c r="AO1818" s="230"/>
      <c r="AP1818" s="230"/>
      <c r="AQ1818" s="230"/>
    </row>
    <row r="1819" spans="4:43">
      <c r="D1819" s="230"/>
      <c r="G1819" s="230"/>
      <c r="H1819" s="230"/>
      <c r="I1819" s="230"/>
      <c r="J1819" s="230"/>
      <c r="O1819" s="230"/>
      <c r="R1819" s="230"/>
      <c r="S1819" s="230"/>
      <c r="T1819" s="230"/>
      <c r="U1819" s="230"/>
      <c r="Z1819" s="230"/>
      <c r="AC1819" s="230"/>
      <c r="AD1819" s="230"/>
      <c r="AE1819" s="230"/>
      <c r="AF1819" s="230"/>
      <c r="AK1819" s="230"/>
      <c r="AN1819" s="230"/>
      <c r="AO1819" s="230"/>
      <c r="AP1819" s="230"/>
      <c r="AQ1819" s="230"/>
    </row>
    <row r="1820" spans="4:43">
      <c r="D1820" s="230"/>
      <c r="G1820" s="230"/>
      <c r="H1820" s="230"/>
      <c r="I1820" s="230"/>
      <c r="J1820" s="230"/>
      <c r="O1820" s="230"/>
      <c r="R1820" s="230"/>
      <c r="S1820" s="230"/>
      <c r="T1820" s="230"/>
      <c r="U1820" s="230"/>
      <c r="Z1820" s="230"/>
      <c r="AC1820" s="230"/>
      <c r="AD1820" s="230"/>
      <c r="AE1820" s="230"/>
      <c r="AF1820" s="230"/>
      <c r="AK1820" s="230"/>
      <c r="AN1820" s="230"/>
      <c r="AO1820" s="230"/>
      <c r="AP1820" s="230"/>
      <c r="AQ1820" s="230"/>
    </row>
    <row r="1821" spans="4:43">
      <c r="D1821" s="230"/>
      <c r="G1821" s="230"/>
      <c r="H1821" s="230"/>
      <c r="I1821" s="230"/>
      <c r="J1821" s="230"/>
      <c r="O1821" s="230"/>
      <c r="R1821" s="230"/>
      <c r="S1821" s="230"/>
      <c r="T1821" s="230"/>
      <c r="U1821" s="230"/>
      <c r="Z1821" s="230"/>
      <c r="AC1821" s="230"/>
      <c r="AD1821" s="230"/>
      <c r="AE1821" s="230"/>
      <c r="AF1821" s="230"/>
      <c r="AK1821" s="230"/>
      <c r="AN1821" s="230"/>
      <c r="AO1821" s="230"/>
      <c r="AP1821" s="230"/>
      <c r="AQ1821" s="230"/>
    </row>
    <row r="1822" spans="4:43">
      <c r="D1822" s="230"/>
      <c r="G1822" s="230"/>
      <c r="H1822" s="230"/>
      <c r="I1822" s="230"/>
      <c r="J1822" s="230"/>
      <c r="O1822" s="230"/>
      <c r="R1822" s="230"/>
      <c r="S1822" s="230"/>
      <c r="T1822" s="230"/>
      <c r="U1822" s="230"/>
      <c r="Z1822" s="230"/>
      <c r="AC1822" s="230"/>
      <c r="AD1822" s="230"/>
      <c r="AE1822" s="230"/>
      <c r="AF1822" s="230"/>
      <c r="AK1822" s="230"/>
      <c r="AN1822" s="230"/>
      <c r="AO1822" s="230"/>
      <c r="AP1822" s="230"/>
      <c r="AQ1822" s="230"/>
    </row>
    <row r="1823" spans="4:43">
      <c r="D1823" s="230"/>
      <c r="G1823" s="230"/>
      <c r="H1823" s="230"/>
      <c r="I1823" s="230"/>
      <c r="J1823" s="230"/>
      <c r="O1823" s="230"/>
      <c r="R1823" s="230"/>
      <c r="S1823" s="230"/>
      <c r="T1823" s="230"/>
      <c r="U1823" s="230"/>
      <c r="Z1823" s="230"/>
      <c r="AC1823" s="230"/>
      <c r="AD1823" s="230"/>
      <c r="AE1823" s="230"/>
      <c r="AF1823" s="230"/>
      <c r="AK1823" s="230"/>
      <c r="AN1823" s="230"/>
      <c r="AO1823" s="230"/>
      <c r="AP1823" s="230"/>
      <c r="AQ1823" s="230"/>
    </row>
    <row r="1824" spans="4:43">
      <c r="D1824" s="230"/>
      <c r="G1824" s="230"/>
      <c r="H1824" s="230"/>
      <c r="I1824" s="230"/>
      <c r="J1824" s="230"/>
      <c r="O1824" s="230"/>
      <c r="R1824" s="230"/>
      <c r="S1824" s="230"/>
      <c r="T1824" s="230"/>
      <c r="U1824" s="230"/>
      <c r="Z1824" s="230"/>
      <c r="AC1824" s="230"/>
      <c r="AD1824" s="230"/>
      <c r="AE1824" s="230"/>
      <c r="AF1824" s="230"/>
      <c r="AK1824" s="230"/>
      <c r="AN1824" s="230"/>
      <c r="AO1824" s="230"/>
      <c r="AP1824" s="230"/>
      <c r="AQ1824" s="230"/>
    </row>
    <row r="1825" spans="4:43">
      <c r="D1825" s="230"/>
      <c r="G1825" s="230"/>
      <c r="H1825" s="230"/>
      <c r="I1825" s="230"/>
      <c r="J1825" s="230"/>
      <c r="O1825" s="230"/>
      <c r="R1825" s="230"/>
      <c r="S1825" s="230"/>
      <c r="T1825" s="230"/>
      <c r="U1825" s="230"/>
      <c r="Z1825" s="230"/>
      <c r="AC1825" s="230"/>
      <c r="AD1825" s="230"/>
      <c r="AE1825" s="230"/>
      <c r="AF1825" s="230"/>
      <c r="AK1825" s="230"/>
      <c r="AN1825" s="230"/>
      <c r="AO1825" s="230"/>
      <c r="AP1825" s="230"/>
      <c r="AQ1825" s="230"/>
    </row>
    <row r="1826" spans="4:43">
      <c r="D1826" s="230"/>
      <c r="G1826" s="230"/>
      <c r="H1826" s="230"/>
      <c r="I1826" s="230"/>
      <c r="J1826" s="230"/>
      <c r="O1826" s="230"/>
      <c r="R1826" s="230"/>
      <c r="S1826" s="230"/>
      <c r="T1826" s="230"/>
      <c r="U1826" s="230"/>
      <c r="Z1826" s="230"/>
      <c r="AC1826" s="230"/>
      <c r="AD1826" s="230"/>
      <c r="AE1826" s="230"/>
      <c r="AF1826" s="230"/>
      <c r="AK1826" s="230"/>
      <c r="AN1826" s="230"/>
      <c r="AO1826" s="230"/>
      <c r="AP1826" s="230"/>
      <c r="AQ1826" s="230"/>
    </row>
    <row r="1827" spans="4:43">
      <c r="D1827" s="230"/>
      <c r="G1827" s="230"/>
      <c r="H1827" s="230"/>
      <c r="I1827" s="230"/>
      <c r="J1827" s="230"/>
      <c r="O1827" s="230"/>
      <c r="R1827" s="230"/>
      <c r="S1827" s="230"/>
      <c r="T1827" s="230"/>
      <c r="U1827" s="230"/>
      <c r="Z1827" s="230"/>
      <c r="AC1827" s="230"/>
      <c r="AD1827" s="230"/>
      <c r="AE1827" s="230"/>
      <c r="AF1827" s="230"/>
      <c r="AK1827" s="230"/>
      <c r="AN1827" s="230"/>
      <c r="AO1827" s="230"/>
      <c r="AP1827" s="230"/>
      <c r="AQ1827" s="230"/>
    </row>
    <row r="1828" spans="4:43">
      <c r="D1828" s="230"/>
      <c r="G1828" s="230"/>
      <c r="H1828" s="230"/>
      <c r="I1828" s="230"/>
      <c r="J1828" s="230"/>
      <c r="O1828" s="230"/>
      <c r="R1828" s="230"/>
      <c r="S1828" s="230"/>
      <c r="T1828" s="230"/>
      <c r="U1828" s="230"/>
      <c r="Z1828" s="230"/>
      <c r="AC1828" s="230"/>
      <c r="AD1828" s="230"/>
      <c r="AE1828" s="230"/>
      <c r="AF1828" s="230"/>
      <c r="AK1828" s="230"/>
      <c r="AN1828" s="230"/>
      <c r="AO1828" s="230"/>
      <c r="AP1828" s="230"/>
      <c r="AQ1828" s="230"/>
    </row>
    <row r="1829" spans="4:43">
      <c r="D1829" s="230"/>
      <c r="G1829" s="230"/>
      <c r="H1829" s="230"/>
      <c r="I1829" s="230"/>
      <c r="J1829" s="230"/>
      <c r="O1829" s="230"/>
      <c r="R1829" s="230"/>
      <c r="S1829" s="230"/>
      <c r="T1829" s="230"/>
      <c r="U1829" s="230"/>
      <c r="Z1829" s="230"/>
      <c r="AC1829" s="230"/>
      <c r="AD1829" s="230"/>
      <c r="AE1829" s="230"/>
      <c r="AF1829" s="230"/>
      <c r="AK1829" s="230"/>
      <c r="AN1829" s="230"/>
      <c r="AO1829" s="230"/>
      <c r="AP1829" s="230"/>
      <c r="AQ1829" s="230"/>
    </row>
    <row r="1830" spans="4:43">
      <c r="D1830" s="230"/>
      <c r="G1830" s="230"/>
      <c r="H1830" s="230"/>
      <c r="I1830" s="230"/>
      <c r="J1830" s="230"/>
      <c r="O1830" s="230"/>
      <c r="R1830" s="230"/>
      <c r="S1830" s="230"/>
      <c r="T1830" s="230"/>
      <c r="U1830" s="230"/>
      <c r="Z1830" s="230"/>
      <c r="AC1830" s="230"/>
      <c r="AD1830" s="230"/>
      <c r="AE1830" s="230"/>
      <c r="AF1830" s="230"/>
      <c r="AK1830" s="230"/>
      <c r="AN1830" s="230"/>
      <c r="AO1830" s="230"/>
      <c r="AP1830" s="230"/>
      <c r="AQ1830" s="230"/>
    </row>
    <row r="1831" spans="4:43">
      <c r="D1831" s="230"/>
      <c r="G1831" s="230"/>
      <c r="H1831" s="230"/>
      <c r="I1831" s="230"/>
      <c r="J1831" s="230"/>
      <c r="O1831" s="230"/>
      <c r="R1831" s="230"/>
      <c r="S1831" s="230"/>
      <c r="T1831" s="230"/>
      <c r="U1831" s="230"/>
      <c r="Z1831" s="230"/>
      <c r="AC1831" s="230"/>
      <c r="AD1831" s="230"/>
      <c r="AE1831" s="230"/>
      <c r="AF1831" s="230"/>
      <c r="AK1831" s="230"/>
      <c r="AN1831" s="230"/>
      <c r="AO1831" s="230"/>
      <c r="AP1831" s="230"/>
      <c r="AQ1831" s="230"/>
    </row>
    <row r="1832" spans="4:43">
      <c r="D1832" s="230"/>
      <c r="G1832" s="230"/>
      <c r="H1832" s="230"/>
      <c r="I1832" s="230"/>
      <c r="J1832" s="230"/>
      <c r="O1832" s="230"/>
      <c r="R1832" s="230"/>
      <c r="S1832" s="230"/>
      <c r="T1832" s="230"/>
      <c r="U1832" s="230"/>
      <c r="Z1832" s="230"/>
      <c r="AC1832" s="230"/>
      <c r="AD1832" s="230"/>
      <c r="AE1832" s="230"/>
      <c r="AF1832" s="230"/>
      <c r="AK1832" s="230"/>
      <c r="AN1832" s="230"/>
      <c r="AO1832" s="230"/>
      <c r="AP1832" s="230"/>
      <c r="AQ1832" s="230"/>
    </row>
    <row r="1833" spans="4:43">
      <c r="D1833" s="230"/>
      <c r="G1833" s="230"/>
      <c r="H1833" s="230"/>
      <c r="I1833" s="230"/>
      <c r="J1833" s="230"/>
      <c r="O1833" s="230"/>
      <c r="R1833" s="230"/>
      <c r="S1833" s="230"/>
      <c r="T1833" s="230"/>
      <c r="U1833" s="230"/>
      <c r="Z1833" s="230"/>
      <c r="AC1833" s="230"/>
      <c r="AD1833" s="230"/>
      <c r="AE1833" s="230"/>
      <c r="AF1833" s="230"/>
      <c r="AK1833" s="230"/>
      <c r="AN1833" s="230"/>
      <c r="AO1833" s="230"/>
      <c r="AP1833" s="230"/>
      <c r="AQ1833" s="230"/>
    </row>
    <row r="1834" spans="4:43">
      <c r="D1834" s="230"/>
      <c r="G1834" s="230"/>
      <c r="H1834" s="230"/>
      <c r="I1834" s="230"/>
      <c r="J1834" s="230"/>
      <c r="O1834" s="230"/>
      <c r="R1834" s="230"/>
      <c r="S1834" s="230"/>
      <c r="T1834" s="230"/>
      <c r="U1834" s="230"/>
      <c r="Z1834" s="230"/>
      <c r="AC1834" s="230"/>
      <c r="AD1834" s="230"/>
      <c r="AE1834" s="230"/>
      <c r="AF1834" s="230"/>
      <c r="AK1834" s="230"/>
      <c r="AN1834" s="230"/>
      <c r="AO1834" s="230"/>
      <c r="AP1834" s="230"/>
      <c r="AQ1834" s="230"/>
    </row>
    <row r="1835" spans="4:43">
      <c r="D1835" s="230"/>
      <c r="G1835" s="230"/>
      <c r="H1835" s="230"/>
      <c r="I1835" s="230"/>
      <c r="J1835" s="230"/>
      <c r="O1835" s="230"/>
      <c r="R1835" s="230"/>
      <c r="S1835" s="230"/>
      <c r="T1835" s="230"/>
      <c r="U1835" s="230"/>
      <c r="Z1835" s="230"/>
      <c r="AC1835" s="230"/>
      <c r="AD1835" s="230"/>
      <c r="AE1835" s="230"/>
      <c r="AF1835" s="230"/>
      <c r="AK1835" s="230"/>
      <c r="AN1835" s="230"/>
      <c r="AO1835" s="230"/>
      <c r="AP1835" s="230"/>
      <c r="AQ1835" s="230"/>
    </row>
    <row r="1836" spans="4:43">
      <c r="D1836" s="230"/>
      <c r="G1836" s="230"/>
      <c r="H1836" s="230"/>
      <c r="I1836" s="230"/>
      <c r="J1836" s="230"/>
      <c r="O1836" s="230"/>
      <c r="R1836" s="230"/>
      <c r="S1836" s="230"/>
      <c r="T1836" s="230"/>
      <c r="U1836" s="230"/>
      <c r="Z1836" s="230"/>
      <c r="AC1836" s="230"/>
      <c r="AD1836" s="230"/>
      <c r="AE1836" s="230"/>
      <c r="AF1836" s="230"/>
      <c r="AK1836" s="230"/>
      <c r="AN1836" s="230"/>
      <c r="AO1836" s="230"/>
      <c r="AP1836" s="230"/>
      <c r="AQ1836" s="230"/>
    </row>
    <row r="1837" spans="4:43">
      <c r="D1837" s="230"/>
      <c r="G1837" s="230"/>
      <c r="H1837" s="230"/>
      <c r="I1837" s="230"/>
      <c r="J1837" s="230"/>
      <c r="O1837" s="230"/>
      <c r="R1837" s="230"/>
      <c r="S1837" s="230"/>
      <c r="T1837" s="230"/>
      <c r="U1837" s="230"/>
      <c r="Z1837" s="230"/>
      <c r="AC1837" s="230"/>
      <c r="AD1837" s="230"/>
      <c r="AE1837" s="230"/>
      <c r="AF1837" s="230"/>
      <c r="AK1837" s="230"/>
      <c r="AN1837" s="230"/>
      <c r="AO1837" s="230"/>
      <c r="AP1837" s="230"/>
      <c r="AQ1837" s="230"/>
    </row>
    <row r="1838" spans="4:43">
      <c r="D1838" s="230"/>
      <c r="G1838" s="230"/>
      <c r="H1838" s="230"/>
      <c r="I1838" s="230"/>
      <c r="J1838" s="230"/>
      <c r="O1838" s="230"/>
      <c r="R1838" s="230"/>
      <c r="S1838" s="230"/>
      <c r="T1838" s="230"/>
      <c r="U1838" s="230"/>
      <c r="Z1838" s="230"/>
      <c r="AC1838" s="230"/>
      <c r="AD1838" s="230"/>
      <c r="AE1838" s="230"/>
      <c r="AF1838" s="230"/>
      <c r="AK1838" s="230"/>
      <c r="AN1838" s="230"/>
      <c r="AO1838" s="230"/>
      <c r="AP1838" s="230"/>
      <c r="AQ1838" s="230"/>
    </row>
    <row r="1839" spans="4:43">
      <c r="D1839" s="230"/>
      <c r="G1839" s="230"/>
      <c r="H1839" s="230"/>
      <c r="I1839" s="230"/>
      <c r="J1839" s="230"/>
      <c r="O1839" s="230"/>
      <c r="R1839" s="230"/>
      <c r="S1839" s="230"/>
      <c r="T1839" s="230"/>
      <c r="U1839" s="230"/>
      <c r="Z1839" s="230"/>
      <c r="AC1839" s="230"/>
      <c r="AD1839" s="230"/>
      <c r="AE1839" s="230"/>
      <c r="AF1839" s="230"/>
      <c r="AK1839" s="230"/>
      <c r="AN1839" s="230"/>
      <c r="AO1839" s="230"/>
      <c r="AP1839" s="230"/>
      <c r="AQ1839" s="230"/>
    </row>
    <row r="1840" spans="4:43">
      <c r="D1840" s="230"/>
      <c r="G1840" s="230"/>
      <c r="H1840" s="230"/>
      <c r="I1840" s="230"/>
      <c r="J1840" s="230"/>
      <c r="O1840" s="230"/>
      <c r="R1840" s="230"/>
      <c r="S1840" s="230"/>
      <c r="T1840" s="230"/>
      <c r="U1840" s="230"/>
      <c r="Z1840" s="230"/>
      <c r="AC1840" s="230"/>
      <c r="AD1840" s="230"/>
      <c r="AE1840" s="230"/>
      <c r="AF1840" s="230"/>
      <c r="AK1840" s="230"/>
      <c r="AN1840" s="230"/>
      <c r="AO1840" s="230"/>
      <c r="AP1840" s="230"/>
      <c r="AQ1840" s="230"/>
    </row>
    <row r="1841" spans="4:43">
      <c r="D1841" s="230"/>
      <c r="G1841" s="230"/>
      <c r="H1841" s="230"/>
      <c r="I1841" s="230"/>
      <c r="J1841" s="230"/>
      <c r="O1841" s="230"/>
      <c r="R1841" s="230"/>
      <c r="S1841" s="230"/>
      <c r="T1841" s="230"/>
      <c r="U1841" s="230"/>
      <c r="Z1841" s="230"/>
      <c r="AC1841" s="230"/>
      <c r="AD1841" s="230"/>
      <c r="AE1841" s="230"/>
      <c r="AF1841" s="230"/>
      <c r="AK1841" s="230"/>
      <c r="AN1841" s="230"/>
      <c r="AO1841" s="230"/>
      <c r="AP1841" s="230"/>
      <c r="AQ1841" s="230"/>
    </row>
    <row r="1842" spans="4:43">
      <c r="D1842" s="230"/>
      <c r="G1842" s="230"/>
      <c r="H1842" s="230"/>
      <c r="I1842" s="230"/>
      <c r="J1842" s="230"/>
      <c r="O1842" s="230"/>
      <c r="R1842" s="230"/>
      <c r="S1842" s="230"/>
      <c r="T1842" s="230"/>
      <c r="U1842" s="230"/>
      <c r="Z1842" s="230"/>
      <c r="AC1842" s="230"/>
      <c r="AD1842" s="230"/>
      <c r="AE1842" s="230"/>
      <c r="AF1842" s="230"/>
      <c r="AK1842" s="230"/>
      <c r="AN1842" s="230"/>
      <c r="AO1842" s="230"/>
      <c r="AP1842" s="230"/>
      <c r="AQ1842" s="230"/>
    </row>
    <row r="1843" spans="4:43">
      <c r="D1843" s="230"/>
      <c r="G1843" s="230"/>
      <c r="H1843" s="230"/>
      <c r="I1843" s="230"/>
      <c r="J1843" s="230"/>
      <c r="O1843" s="230"/>
      <c r="R1843" s="230"/>
      <c r="S1843" s="230"/>
      <c r="T1843" s="230"/>
      <c r="U1843" s="230"/>
      <c r="Z1843" s="230"/>
      <c r="AC1843" s="230"/>
      <c r="AD1843" s="230"/>
      <c r="AE1843" s="230"/>
      <c r="AF1843" s="230"/>
      <c r="AK1843" s="230"/>
      <c r="AN1843" s="230"/>
      <c r="AO1843" s="230"/>
      <c r="AP1843" s="230"/>
      <c r="AQ1843" s="230"/>
    </row>
    <row r="1844" spans="4:43">
      <c r="D1844" s="230"/>
      <c r="G1844" s="230"/>
      <c r="H1844" s="230"/>
      <c r="I1844" s="230"/>
      <c r="J1844" s="230"/>
      <c r="O1844" s="230"/>
      <c r="R1844" s="230"/>
      <c r="S1844" s="230"/>
      <c r="T1844" s="230"/>
      <c r="U1844" s="230"/>
      <c r="Z1844" s="230"/>
      <c r="AC1844" s="230"/>
      <c r="AD1844" s="230"/>
      <c r="AE1844" s="230"/>
      <c r="AF1844" s="230"/>
      <c r="AK1844" s="230"/>
      <c r="AN1844" s="230"/>
      <c r="AO1844" s="230"/>
      <c r="AP1844" s="230"/>
      <c r="AQ1844" s="230"/>
    </row>
    <row r="1845" spans="4:43">
      <c r="D1845" s="230"/>
      <c r="G1845" s="230"/>
      <c r="H1845" s="230"/>
      <c r="I1845" s="230"/>
      <c r="J1845" s="230"/>
      <c r="O1845" s="230"/>
      <c r="R1845" s="230"/>
      <c r="S1845" s="230"/>
      <c r="T1845" s="230"/>
      <c r="U1845" s="230"/>
      <c r="Z1845" s="230"/>
      <c r="AC1845" s="230"/>
      <c r="AD1845" s="230"/>
      <c r="AE1845" s="230"/>
      <c r="AF1845" s="230"/>
      <c r="AK1845" s="230"/>
      <c r="AN1845" s="230"/>
      <c r="AO1845" s="230"/>
      <c r="AP1845" s="230"/>
      <c r="AQ1845" s="230"/>
    </row>
    <row r="1846" spans="4:43">
      <c r="D1846" s="230"/>
      <c r="G1846" s="230"/>
      <c r="H1846" s="230"/>
      <c r="I1846" s="230"/>
      <c r="J1846" s="230"/>
      <c r="O1846" s="230"/>
      <c r="R1846" s="230"/>
      <c r="S1846" s="230"/>
      <c r="T1846" s="230"/>
      <c r="U1846" s="230"/>
      <c r="Z1846" s="230"/>
      <c r="AC1846" s="230"/>
      <c r="AD1846" s="230"/>
      <c r="AE1846" s="230"/>
      <c r="AF1846" s="230"/>
      <c r="AK1846" s="230"/>
      <c r="AN1846" s="230"/>
      <c r="AO1846" s="230"/>
      <c r="AP1846" s="230"/>
      <c r="AQ1846" s="230"/>
    </row>
    <row r="1847" spans="4:43">
      <c r="D1847" s="230"/>
      <c r="G1847" s="230"/>
      <c r="H1847" s="230"/>
      <c r="I1847" s="230"/>
      <c r="J1847" s="230"/>
      <c r="O1847" s="230"/>
      <c r="R1847" s="230"/>
      <c r="S1847" s="230"/>
      <c r="T1847" s="230"/>
      <c r="U1847" s="230"/>
      <c r="Z1847" s="230"/>
      <c r="AC1847" s="230"/>
      <c r="AD1847" s="230"/>
      <c r="AE1847" s="230"/>
      <c r="AF1847" s="230"/>
      <c r="AK1847" s="230"/>
      <c r="AN1847" s="230"/>
      <c r="AO1847" s="230"/>
      <c r="AP1847" s="230"/>
      <c r="AQ1847" s="230"/>
    </row>
    <row r="1848" spans="4:43">
      <c r="D1848" s="230"/>
      <c r="G1848" s="230"/>
      <c r="H1848" s="230"/>
      <c r="I1848" s="230"/>
      <c r="J1848" s="230"/>
      <c r="O1848" s="230"/>
      <c r="R1848" s="230"/>
      <c r="S1848" s="230"/>
      <c r="T1848" s="230"/>
      <c r="U1848" s="230"/>
      <c r="Z1848" s="230"/>
      <c r="AC1848" s="230"/>
      <c r="AD1848" s="230"/>
      <c r="AE1848" s="230"/>
      <c r="AF1848" s="230"/>
      <c r="AK1848" s="230"/>
      <c r="AN1848" s="230"/>
      <c r="AO1848" s="230"/>
      <c r="AP1848" s="230"/>
      <c r="AQ1848" s="230"/>
    </row>
    <row r="1849" spans="4:43">
      <c r="D1849" s="230"/>
      <c r="G1849" s="230"/>
      <c r="H1849" s="230"/>
      <c r="I1849" s="230"/>
      <c r="J1849" s="230"/>
      <c r="O1849" s="230"/>
      <c r="R1849" s="230"/>
      <c r="S1849" s="230"/>
      <c r="T1849" s="230"/>
      <c r="U1849" s="230"/>
      <c r="Z1849" s="230"/>
      <c r="AC1849" s="230"/>
      <c r="AD1849" s="230"/>
      <c r="AE1849" s="230"/>
      <c r="AF1849" s="230"/>
      <c r="AK1849" s="230"/>
      <c r="AN1849" s="230"/>
      <c r="AO1849" s="230"/>
      <c r="AP1849" s="230"/>
      <c r="AQ1849" s="230"/>
    </row>
    <row r="1850" spans="4:43">
      <c r="D1850" s="230"/>
      <c r="G1850" s="230"/>
      <c r="H1850" s="230"/>
      <c r="I1850" s="230"/>
      <c r="J1850" s="230"/>
      <c r="O1850" s="230"/>
      <c r="R1850" s="230"/>
      <c r="S1850" s="230"/>
      <c r="T1850" s="230"/>
      <c r="U1850" s="230"/>
      <c r="Z1850" s="230"/>
      <c r="AC1850" s="230"/>
      <c r="AD1850" s="230"/>
      <c r="AE1850" s="230"/>
      <c r="AF1850" s="230"/>
      <c r="AK1850" s="230"/>
      <c r="AN1850" s="230"/>
      <c r="AO1850" s="230"/>
      <c r="AP1850" s="230"/>
      <c r="AQ1850" s="230"/>
    </row>
    <row r="1851" spans="4:43">
      <c r="D1851" s="230"/>
      <c r="G1851" s="230"/>
      <c r="H1851" s="230"/>
      <c r="I1851" s="230"/>
      <c r="J1851" s="230"/>
      <c r="O1851" s="230"/>
      <c r="R1851" s="230"/>
      <c r="S1851" s="230"/>
      <c r="T1851" s="230"/>
      <c r="U1851" s="230"/>
      <c r="Z1851" s="230"/>
      <c r="AC1851" s="230"/>
      <c r="AD1851" s="230"/>
      <c r="AE1851" s="230"/>
      <c r="AF1851" s="230"/>
      <c r="AK1851" s="230"/>
      <c r="AN1851" s="230"/>
      <c r="AO1851" s="230"/>
      <c r="AP1851" s="230"/>
      <c r="AQ1851" s="230"/>
    </row>
    <row r="1852" spans="4:43">
      <c r="D1852" s="230"/>
      <c r="G1852" s="230"/>
      <c r="H1852" s="230"/>
      <c r="I1852" s="230"/>
      <c r="J1852" s="230"/>
      <c r="O1852" s="230"/>
      <c r="R1852" s="230"/>
      <c r="S1852" s="230"/>
      <c r="T1852" s="230"/>
      <c r="U1852" s="230"/>
      <c r="Z1852" s="230"/>
      <c r="AC1852" s="230"/>
      <c r="AD1852" s="230"/>
      <c r="AE1852" s="230"/>
      <c r="AF1852" s="230"/>
      <c r="AK1852" s="230"/>
      <c r="AN1852" s="230"/>
      <c r="AO1852" s="230"/>
      <c r="AP1852" s="230"/>
      <c r="AQ1852" s="230"/>
    </row>
    <row r="1853" spans="4:43">
      <c r="D1853" s="230"/>
      <c r="G1853" s="230"/>
      <c r="H1853" s="230"/>
      <c r="I1853" s="230"/>
      <c r="J1853" s="230"/>
      <c r="O1853" s="230"/>
      <c r="R1853" s="230"/>
      <c r="S1853" s="230"/>
      <c r="T1853" s="230"/>
      <c r="U1853" s="230"/>
      <c r="Z1853" s="230"/>
      <c r="AC1853" s="230"/>
      <c r="AD1853" s="230"/>
      <c r="AE1853" s="230"/>
      <c r="AF1853" s="230"/>
      <c r="AK1853" s="230"/>
      <c r="AN1853" s="230"/>
      <c r="AO1853" s="230"/>
      <c r="AP1853" s="230"/>
      <c r="AQ1853" s="230"/>
    </row>
    <row r="1854" spans="4:43">
      <c r="D1854" s="230"/>
      <c r="G1854" s="230"/>
      <c r="H1854" s="230"/>
      <c r="I1854" s="230"/>
      <c r="J1854" s="230"/>
      <c r="O1854" s="230"/>
      <c r="R1854" s="230"/>
      <c r="S1854" s="230"/>
      <c r="T1854" s="230"/>
      <c r="U1854" s="230"/>
      <c r="Z1854" s="230"/>
      <c r="AC1854" s="230"/>
      <c r="AD1854" s="230"/>
      <c r="AE1854" s="230"/>
      <c r="AF1854" s="230"/>
      <c r="AK1854" s="230"/>
      <c r="AN1854" s="230"/>
      <c r="AO1854" s="230"/>
      <c r="AP1854" s="230"/>
      <c r="AQ1854" s="230"/>
    </row>
    <row r="1855" spans="4:43">
      <c r="D1855" s="230"/>
      <c r="G1855" s="230"/>
      <c r="H1855" s="230"/>
      <c r="I1855" s="230"/>
      <c r="J1855" s="230"/>
      <c r="O1855" s="230"/>
      <c r="R1855" s="230"/>
      <c r="S1855" s="230"/>
      <c r="T1855" s="230"/>
      <c r="U1855" s="230"/>
      <c r="Z1855" s="230"/>
      <c r="AC1855" s="230"/>
      <c r="AD1855" s="230"/>
      <c r="AE1855" s="230"/>
      <c r="AF1855" s="230"/>
      <c r="AK1855" s="230"/>
      <c r="AN1855" s="230"/>
      <c r="AO1855" s="230"/>
      <c r="AP1855" s="230"/>
      <c r="AQ1855" s="230"/>
    </row>
    <row r="1856" spans="4:43">
      <c r="D1856" s="230"/>
      <c r="G1856" s="230"/>
      <c r="H1856" s="230"/>
      <c r="I1856" s="230"/>
      <c r="J1856" s="230"/>
      <c r="O1856" s="230"/>
      <c r="R1856" s="230"/>
      <c r="S1856" s="230"/>
      <c r="T1856" s="230"/>
      <c r="U1856" s="230"/>
      <c r="Z1856" s="230"/>
      <c r="AC1856" s="230"/>
      <c r="AD1856" s="230"/>
      <c r="AE1856" s="230"/>
      <c r="AF1856" s="230"/>
      <c r="AK1856" s="230"/>
      <c r="AN1856" s="230"/>
      <c r="AO1856" s="230"/>
      <c r="AP1856" s="230"/>
      <c r="AQ1856" s="230"/>
    </row>
    <row r="1857" spans="4:43">
      <c r="D1857" s="230"/>
      <c r="G1857" s="230"/>
      <c r="H1857" s="230"/>
      <c r="I1857" s="230"/>
      <c r="J1857" s="230"/>
      <c r="O1857" s="230"/>
      <c r="R1857" s="230"/>
      <c r="S1857" s="230"/>
      <c r="T1857" s="230"/>
      <c r="U1857" s="230"/>
      <c r="Z1857" s="230"/>
      <c r="AC1857" s="230"/>
      <c r="AD1857" s="230"/>
      <c r="AE1857" s="230"/>
      <c r="AF1857" s="230"/>
      <c r="AK1857" s="230"/>
      <c r="AN1857" s="230"/>
      <c r="AO1857" s="230"/>
      <c r="AP1857" s="230"/>
      <c r="AQ1857" s="230"/>
    </row>
    <row r="1858" spans="4:43">
      <c r="D1858" s="230"/>
      <c r="G1858" s="230"/>
      <c r="H1858" s="230"/>
      <c r="I1858" s="230"/>
      <c r="J1858" s="230"/>
      <c r="O1858" s="230"/>
      <c r="R1858" s="230"/>
      <c r="S1858" s="230"/>
      <c r="T1858" s="230"/>
      <c r="U1858" s="230"/>
      <c r="Z1858" s="230"/>
      <c r="AC1858" s="230"/>
      <c r="AD1858" s="230"/>
      <c r="AE1858" s="230"/>
      <c r="AF1858" s="230"/>
      <c r="AK1858" s="230"/>
      <c r="AN1858" s="230"/>
      <c r="AO1858" s="230"/>
      <c r="AP1858" s="230"/>
      <c r="AQ1858" s="230"/>
    </row>
    <row r="1859" spans="4:43">
      <c r="D1859" s="230"/>
      <c r="G1859" s="230"/>
      <c r="H1859" s="230"/>
      <c r="I1859" s="230"/>
      <c r="J1859" s="230"/>
      <c r="O1859" s="230"/>
      <c r="R1859" s="230"/>
      <c r="S1859" s="230"/>
      <c r="T1859" s="230"/>
      <c r="U1859" s="230"/>
      <c r="Z1859" s="230"/>
      <c r="AC1859" s="230"/>
      <c r="AD1859" s="230"/>
      <c r="AE1859" s="230"/>
      <c r="AF1859" s="230"/>
      <c r="AK1859" s="230"/>
      <c r="AN1859" s="230"/>
      <c r="AO1859" s="230"/>
      <c r="AP1859" s="230"/>
      <c r="AQ1859" s="230"/>
    </row>
    <row r="1860" spans="4:43">
      <c r="D1860" s="230"/>
      <c r="G1860" s="230"/>
      <c r="H1860" s="230"/>
      <c r="I1860" s="230"/>
      <c r="J1860" s="230"/>
      <c r="O1860" s="230"/>
      <c r="R1860" s="230"/>
      <c r="S1860" s="230"/>
      <c r="T1860" s="230"/>
      <c r="U1860" s="230"/>
      <c r="Z1860" s="230"/>
      <c r="AC1860" s="230"/>
      <c r="AD1860" s="230"/>
      <c r="AE1860" s="230"/>
      <c r="AF1860" s="230"/>
      <c r="AK1860" s="230"/>
      <c r="AN1860" s="230"/>
      <c r="AO1860" s="230"/>
      <c r="AP1860" s="230"/>
      <c r="AQ1860" s="230"/>
    </row>
    <row r="1861" spans="4:43">
      <c r="D1861" s="230"/>
      <c r="G1861" s="230"/>
      <c r="H1861" s="230"/>
      <c r="I1861" s="230"/>
      <c r="J1861" s="230"/>
      <c r="O1861" s="230"/>
      <c r="R1861" s="230"/>
      <c r="S1861" s="230"/>
      <c r="T1861" s="230"/>
      <c r="U1861" s="230"/>
      <c r="Z1861" s="230"/>
      <c r="AC1861" s="230"/>
      <c r="AD1861" s="230"/>
      <c r="AE1861" s="230"/>
      <c r="AF1861" s="230"/>
      <c r="AK1861" s="230"/>
      <c r="AN1861" s="230"/>
      <c r="AO1861" s="230"/>
      <c r="AP1861" s="230"/>
      <c r="AQ1861" s="230"/>
    </row>
    <row r="1862" spans="4:43">
      <c r="D1862" s="230"/>
      <c r="G1862" s="230"/>
      <c r="H1862" s="230"/>
      <c r="I1862" s="230"/>
      <c r="J1862" s="230"/>
      <c r="O1862" s="230"/>
      <c r="R1862" s="230"/>
      <c r="S1862" s="230"/>
      <c r="T1862" s="230"/>
      <c r="U1862" s="230"/>
      <c r="Z1862" s="230"/>
      <c r="AC1862" s="230"/>
      <c r="AD1862" s="230"/>
      <c r="AE1862" s="230"/>
      <c r="AF1862" s="230"/>
      <c r="AK1862" s="230"/>
      <c r="AN1862" s="230"/>
      <c r="AO1862" s="230"/>
      <c r="AP1862" s="230"/>
      <c r="AQ1862" s="230"/>
    </row>
    <row r="1863" spans="4:43">
      <c r="D1863" s="230"/>
      <c r="G1863" s="230"/>
      <c r="H1863" s="230"/>
      <c r="I1863" s="230"/>
      <c r="J1863" s="230"/>
      <c r="O1863" s="230"/>
      <c r="R1863" s="230"/>
      <c r="S1863" s="230"/>
      <c r="T1863" s="230"/>
      <c r="U1863" s="230"/>
      <c r="Z1863" s="230"/>
      <c r="AC1863" s="230"/>
      <c r="AD1863" s="230"/>
      <c r="AE1863" s="230"/>
      <c r="AF1863" s="230"/>
      <c r="AK1863" s="230"/>
      <c r="AN1863" s="230"/>
      <c r="AO1863" s="230"/>
      <c r="AP1863" s="230"/>
      <c r="AQ1863" s="230"/>
    </row>
    <row r="1864" spans="4:43">
      <c r="D1864" s="230"/>
      <c r="G1864" s="230"/>
      <c r="H1864" s="230"/>
      <c r="I1864" s="230"/>
      <c r="J1864" s="230"/>
      <c r="O1864" s="230"/>
      <c r="R1864" s="230"/>
      <c r="S1864" s="230"/>
      <c r="T1864" s="230"/>
      <c r="U1864" s="230"/>
      <c r="Z1864" s="230"/>
      <c r="AC1864" s="230"/>
      <c r="AD1864" s="230"/>
      <c r="AE1864" s="230"/>
      <c r="AF1864" s="230"/>
      <c r="AK1864" s="230"/>
      <c r="AN1864" s="230"/>
      <c r="AO1864" s="230"/>
      <c r="AP1864" s="230"/>
      <c r="AQ1864" s="230"/>
    </row>
    <row r="1865" spans="4:43">
      <c r="D1865" s="230"/>
      <c r="G1865" s="230"/>
      <c r="H1865" s="230"/>
      <c r="I1865" s="230"/>
      <c r="J1865" s="230"/>
      <c r="O1865" s="230"/>
      <c r="R1865" s="230"/>
      <c r="S1865" s="230"/>
      <c r="T1865" s="230"/>
      <c r="U1865" s="230"/>
      <c r="Z1865" s="230"/>
      <c r="AC1865" s="230"/>
      <c r="AD1865" s="230"/>
      <c r="AE1865" s="230"/>
      <c r="AF1865" s="230"/>
      <c r="AK1865" s="230"/>
      <c r="AN1865" s="230"/>
      <c r="AO1865" s="230"/>
      <c r="AP1865" s="230"/>
      <c r="AQ1865" s="230"/>
    </row>
    <row r="1866" spans="4:43">
      <c r="D1866" s="230"/>
      <c r="G1866" s="230"/>
      <c r="H1866" s="230"/>
      <c r="I1866" s="230"/>
      <c r="J1866" s="230"/>
      <c r="O1866" s="230"/>
      <c r="R1866" s="230"/>
      <c r="S1866" s="230"/>
      <c r="T1866" s="230"/>
      <c r="U1866" s="230"/>
      <c r="Z1866" s="230"/>
      <c r="AC1866" s="230"/>
      <c r="AD1866" s="230"/>
      <c r="AE1866" s="230"/>
      <c r="AF1866" s="230"/>
      <c r="AK1866" s="230"/>
      <c r="AN1866" s="230"/>
      <c r="AO1866" s="230"/>
      <c r="AP1866" s="230"/>
      <c r="AQ1866" s="230"/>
    </row>
    <row r="1867" spans="4:43">
      <c r="D1867" s="230"/>
      <c r="G1867" s="230"/>
      <c r="H1867" s="230"/>
      <c r="I1867" s="230"/>
      <c r="J1867" s="230"/>
      <c r="O1867" s="230"/>
      <c r="R1867" s="230"/>
      <c r="S1867" s="230"/>
      <c r="T1867" s="230"/>
      <c r="U1867" s="230"/>
      <c r="Z1867" s="230"/>
      <c r="AC1867" s="230"/>
      <c r="AD1867" s="230"/>
      <c r="AE1867" s="230"/>
      <c r="AF1867" s="230"/>
      <c r="AK1867" s="230"/>
      <c r="AN1867" s="230"/>
      <c r="AO1867" s="230"/>
      <c r="AP1867" s="230"/>
      <c r="AQ1867" s="230"/>
    </row>
    <row r="1868" spans="4:43">
      <c r="D1868" s="230"/>
      <c r="G1868" s="230"/>
      <c r="H1868" s="230"/>
      <c r="I1868" s="230"/>
      <c r="J1868" s="230"/>
      <c r="O1868" s="230"/>
      <c r="R1868" s="230"/>
      <c r="S1868" s="230"/>
      <c r="T1868" s="230"/>
      <c r="U1868" s="230"/>
      <c r="Z1868" s="230"/>
      <c r="AC1868" s="230"/>
      <c r="AD1868" s="230"/>
      <c r="AE1868" s="230"/>
      <c r="AF1868" s="230"/>
      <c r="AK1868" s="230"/>
      <c r="AN1868" s="230"/>
      <c r="AO1868" s="230"/>
      <c r="AP1868" s="230"/>
      <c r="AQ1868" s="230"/>
    </row>
    <row r="1869" spans="4:43">
      <c r="D1869" s="230"/>
      <c r="G1869" s="230"/>
      <c r="H1869" s="230"/>
      <c r="I1869" s="230"/>
      <c r="J1869" s="230"/>
      <c r="O1869" s="230"/>
      <c r="R1869" s="230"/>
      <c r="S1869" s="230"/>
      <c r="T1869" s="230"/>
      <c r="U1869" s="230"/>
      <c r="Z1869" s="230"/>
      <c r="AC1869" s="230"/>
      <c r="AD1869" s="230"/>
      <c r="AE1869" s="230"/>
      <c r="AF1869" s="230"/>
      <c r="AK1869" s="230"/>
      <c r="AN1869" s="230"/>
      <c r="AO1869" s="230"/>
      <c r="AP1869" s="230"/>
      <c r="AQ1869" s="230"/>
    </row>
    <row r="1870" spans="4:43">
      <c r="D1870" s="230"/>
      <c r="G1870" s="230"/>
      <c r="H1870" s="230"/>
      <c r="I1870" s="230"/>
      <c r="J1870" s="230"/>
      <c r="O1870" s="230"/>
      <c r="R1870" s="230"/>
      <c r="S1870" s="230"/>
      <c r="T1870" s="230"/>
      <c r="U1870" s="230"/>
      <c r="Z1870" s="230"/>
      <c r="AC1870" s="230"/>
      <c r="AD1870" s="230"/>
      <c r="AE1870" s="230"/>
      <c r="AF1870" s="230"/>
      <c r="AK1870" s="230"/>
      <c r="AN1870" s="230"/>
      <c r="AO1870" s="230"/>
      <c r="AP1870" s="230"/>
      <c r="AQ1870" s="230"/>
    </row>
    <row r="1871" spans="4:43">
      <c r="D1871" s="230"/>
      <c r="G1871" s="230"/>
      <c r="H1871" s="230"/>
      <c r="I1871" s="230"/>
      <c r="J1871" s="230"/>
      <c r="O1871" s="230"/>
      <c r="R1871" s="230"/>
      <c r="S1871" s="230"/>
      <c r="T1871" s="230"/>
      <c r="U1871" s="230"/>
      <c r="Z1871" s="230"/>
      <c r="AC1871" s="230"/>
      <c r="AD1871" s="230"/>
      <c r="AE1871" s="230"/>
      <c r="AF1871" s="230"/>
      <c r="AK1871" s="230"/>
      <c r="AN1871" s="230"/>
      <c r="AO1871" s="230"/>
      <c r="AP1871" s="230"/>
      <c r="AQ1871" s="230"/>
    </row>
    <row r="1872" spans="4:43">
      <c r="D1872" s="230"/>
      <c r="G1872" s="230"/>
      <c r="H1872" s="230"/>
      <c r="I1872" s="230"/>
      <c r="J1872" s="230"/>
      <c r="O1872" s="230"/>
      <c r="R1872" s="230"/>
      <c r="S1872" s="230"/>
      <c r="T1872" s="230"/>
      <c r="U1872" s="230"/>
      <c r="Z1872" s="230"/>
      <c r="AC1872" s="230"/>
      <c r="AD1872" s="230"/>
      <c r="AE1872" s="230"/>
      <c r="AF1872" s="230"/>
      <c r="AK1872" s="230"/>
      <c r="AN1872" s="230"/>
      <c r="AO1872" s="230"/>
      <c r="AP1872" s="230"/>
      <c r="AQ1872" s="230"/>
    </row>
    <row r="1873" spans="4:43">
      <c r="D1873" s="230"/>
      <c r="G1873" s="230"/>
      <c r="H1873" s="230"/>
      <c r="I1873" s="230"/>
      <c r="J1873" s="230"/>
      <c r="O1873" s="230"/>
      <c r="R1873" s="230"/>
      <c r="S1873" s="230"/>
      <c r="T1873" s="230"/>
      <c r="U1873" s="230"/>
      <c r="Z1873" s="230"/>
      <c r="AC1873" s="230"/>
      <c r="AD1873" s="230"/>
      <c r="AE1873" s="230"/>
      <c r="AF1873" s="230"/>
      <c r="AK1873" s="230"/>
      <c r="AN1873" s="230"/>
      <c r="AO1873" s="230"/>
      <c r="AP1873" s="230"/>
      <c r="AQ1873" s="230"/>
    </row>
    <row r="1874" spans="4:43">
      <c r="D1874" s="230"/>
      <c r="G1874" s="230"/>
      <c r="H1874" s="230"/>
      <c r="I1874" s="230"/>
      <c r="J1874" s="230"/>
      <c r="O1874" s="230"/>
      <c r="R1874" s="230"/>
      <c r="S1874" s="230"/>
      <c r="T1874" s="230"/>
      <c r="U1874" s="230"/>
      <c r="Z1874" s="230"/>
      <c r="AC1874" s="230"/>
      <c r="AD1874" s="230"/>
      <c r="AE1874" s="230"/>
      <c r="AF1874" s="230"/>
      <c r="AK1874" s="230"/>
      <c r="AN1874" s="230"/>
      <c r="AO1874" s="230"/>
      <c r="AP1874" s="230"/>
      <c r="AQ1874" s="230"/>
    </row>
    <row r="1875" spans="4:43">
      <c r="D1875" s="230"/>
      <c r="G1875" s="230"/>
      <c r="H1875" s="230"/>
      <c r="I1875" s="230"/>
      <c r="J1875" s="230"/>
      <c r="O1875" s="230"/>
      <c r="R1875" s="230"/>
      <c r="S1875" s="230"/>
      <c r="T1875" s="230"/>
      <c r="U1875" s="230"/>
      <c r="Z1875" s="230"/>
      <c r="AC1875" s="230"/>
      <c r="AD1875" s="230"/>
      <c r="AE1875" s="230"/>
      <c r="AF1875" s="230"/>
      <c r="AK1875" s="230"/>
      <c r="AN1875" s="230"/>
      <c r="AO1875" s="230"/>
      <c r="AP1875" s="230"/>
      <c r="AQ1875" s="230"/>
    </row>
    <row r="1876" spans="4:43">
      <c r="D1876" s="230"/>
      <c r="G1876" s="230"/>
      <c r="H1876" s="230"/>
      <c r="I1876" s="230"/>
      <c r="J1876" s="230"/>
      <c r="O1876" s="230"/>
      <c r="R1876" s="230"/>
      <c r="S1876" s="230"/>
      <c r="T1876" s="230"/>
      <c r="U1876" s="230"/>
      <c r="Z1876" s="230"/>
      <c r="AC1876" s="230"/>
      <c r="AD1876" s="230"/>
      <c r="AE1876" s="230"/>
      <c r="AF1876" s="230"/>
      <c r="AK1876" s="230"/>
      <c r="AN1876" s="230"/>
      <c r="AO1876" s="230"/>
      <c r="AP1876" s="230"/>
      <c r="AQ1876" s="230"/>
    </row>
    <row r="1877" spans="4:43">
      <c r="D1877" s="230"/>
      <c r="G1877" s="230"/>
      <c r="H1877" s="230"/>
      <c r="I1877" s="230"/>
      <c r="J1877" s="230"/>
      <c r="O1877" s="230"/>
      <c r="R1877" s="230"/>
      <c r="S1877" s="230"/>
      <c r="T1877" s="230"/>
      <c r="U1877" s="230"/>
      <c r="Z1877" s="230"/>
      <c r="AC1877" s="230"/>
      <c r="AD1877" s="230"/>
      <c r="AE1877" s="230"/>
      <c r="AF1877" s="230"/>
      <c r="AK1877" s="230"/>
      <c r="AN1877" s="230"/>
      <c r="AO1877" s="230"/>
      <c r="AP1877" s="230"/>
      <c r="AQ1877" s="230"/>
    </row>
    <row r="1878" spans="4:43">
      <c r="D1878" s="230"/>
      <c r="G1878" s="230"/>
      <c r="H1878" s="230"/>
      <c r="I1878" s="230"/>
      <c r="J1878" s="230"/>
      <c r="O1878" s="230"/>
      <c r="R1878" s="230"/>
      <c r="S1878" s="230"/>
      <c r="T1878" s="230"/>
      <c r="U1878" s="230"/>
      <c r="Z1878" s="230"/>
      <c r="AC1878" s="230"/>
      <c r="AD1878" s="230"/>
      <c r="AE1878" s="230"/>
      <c r="AF1878" s="230"/>
      <c r="AK1878" s="230"/>
      <c r="AN1878" s="230"/>
      <c r="AO1878" s="230"/>
      <c r="AP1878" s="230"/>
      <c r="AQ1878" s="230"/>
    </row>
    <row r="1879" spans="4:43">
      <c r="D1879" s="230"/>
      <c r="G1879" s="230"/>
      <c r="H1879" s="230"/>
      <c r="I1879" s="230"/>
      <c r="J1879" s="230"/>
      <c r="O1879" s="230"/>
      <c r="R1879" s="230"/>
      <c r="S1879" s="230"/>
      <c r="T1879" s="230"/>
      <c r="U1879" s="230"/>
      <c r="Z1879" s="230"/>
      <c r="AC1879" s="230"/>
      <c r="AD1879" s="230"/>
      <c r="AE1879" s="230"/>
      <c r="AF1879" s="230"/>
      <c r="AK1879" s="230"/>
      <c r="AN1879" s="230"/>
      <c r="AO1879" s="230"/>
      <c r="AP1879" s="230"/>
      <c r="AQ1879" s="230"/>
    </row>
    <row r="1880" spans="4:43">
      <c r="D1880" s="230"/>
      <c r="G1880" s="230"/>
      <c r="H1880" s="230"/>
      <c r="I1880" s="230"/>
      <c r="J1880" s="230"/>
      <c r="O1880" s="230"/>
      <c r="R1880" s="230"/>
      <c r="S1880" s="230"/>
      <c r="T1880" s="230"/>
      <c r="U1880" s="230"/>
      <c r="Z1880" s="230"/>
      <c r="AC1880" s="230"/>
      <c r="AD1880" s="230"/>
      <c r="AE1880" s="230"/>
      <c r="AF1880" s="230"/>
      <c r="AK1880" s="230"/>
      <c r="AN1880" s="230"/>
      <c r="AO1880" s="230"/>
      <c r="AP1880" s="230"/>
      <c r="AQ1880" s="230"/>
    </row>
    <row r="1881" spans="4:43">
      <c r="D1881" s="230"/>
      <c r="G1881" s="230"/>
      <c r="H1881" s="230"/>
      <c r="I1881" s="230"/>
      <c r="J1881" s="230"/>
      <c r="O1881" s="230"/>
      <c r="R1881" s="230"/>
      <c r="S1881" s="230"/>
      <c r="T1881" s="230"/>
      <c r="U1881" s="230"/>
      <c r="Z1881" s="230"/>
      <c r="AC1881" s="230"/>
      <c r="AD1881" s="230"/>
      <c r="AE1881" s="230"/>
      <c r="AF1881" s="230"/>
      <c r="AK1881" s="230"/>
      <c r="AN1881" s="230"/>
      <c r="AO1881" s="230"/>
      <c r="AP1881" s="230"/>
      <c r="AQ1881" s="230"/>
    </row>
    <row r="1882" spans="4:43">
      <c r="D1882" s="230"/>
      <c r="G1882" s="230"/>
      <c r="H1882" s="230"/>
      <c r="I1882" s="230"/>
      <c r="J1882" s="230"/>
      <c r="O1882" s="230"/>
      <c r="R1882" s="230"/>
      <c r="S1882" s="230"/>
      <c r="T1882" s="230"/>
      <c r="U1882" s="230"/>
      <c r="Z1882" s="230"/>
      <c r="AC1882" s="230"/>
      <c r="AD1882" s="230"/>
      <c r="AE1882" s="230"/>
      <c r="AF1882" s="230"/>
      <c r="AK1882" s="230"/>
      <c r="AN1882" s="230"/>
      <c r="AO1882" s="230"/>
      <c r="AP1882" s="230"/>
      <c r="AQ1882" s="230"/>
    </row>
    <row r="1883" spans="4:43">
      <c r="D1883" s="230"/>
      <c r="G1883" s="230"/>
      <c r="H1883" s="230"/>
      <c r="I1883" s="230"/>
      <c r="J1883" s="230"/>
      <c r="O1883" s="230"/>
      <c r="R1883" s="230"/>
      <c r="S1883" s="230"/>
      <c r="T1883" s="230"/>
      <c r="U1883" s="230"/>
      <c r="Z1883" s="230"/>
      <c r="AC1883" s="230"/>
      <c r="AD1883" s="230"/>
      <c r="AE1883" s="230"/>
      <c r="AF1883" s="230"/>
      <c r="AK1883" s="230"/>
      <c r="AN1883" s="230"/>
      <c r="AO1883" s="230"/>
      <c r="AP1883" s="230"/>
      <c r="AQ1883" s="230"/>
    </row>
    <row r="1884" spans="4:43">
      <c r="D1884" s="230"/>
      <c r="G1884" s="230"/>
      <c r="H1884" s="230"/>
      <c r="I1884" s="230"/>
      <c r="J1884" s="230"/>
      <c r="O1884" s="230"/>
      <c r="R1884" s="230"/>
      <c r="S1884" s="230"/>
      <c r="T1884" s="230"/>
      <c r="U1884" s="230"/>
      <c r="Z1884" s="230"/>
      <c r="AC1884" s="230"/>
      <c r="AD1884" s="230"/>
      <c r="AE1884" s="230"/>
      <c r="AF1884" s="230"/>
      <c r="AK1884" s="230"/>
      <c r="AN1884" s="230"/>
      <c r="AO1884" s="230"/>
      <c r="AP1884" s="230"/>
      <c r="AQ1884" s="230"/>
    </row>
    <row r="1885" spans="4:43">
      <c r="D1885" s="230"/>
      <c r="G1885" s="230"/>
      <c r="H1885" s="230"/>
      <c r="I1885" s="230"/>
      <c r="J1885" s="230"/>
      <c r="O1885" s="230"/>
      <c r="R1885" s="230"/>
      <c r="S1885" s="230"/>
      <c r="T1885" s="230"/>
      <c r="U1885" s="230"/>
      <c r="Z1885" s="230"/>
      <c r="AC1885" s="230"/>
      <c r="AD1885" s="230"/>
      <c r="AE1885" s="230"/>
      <c r="AF1885" s="230"/>
      <c r="AK1885" s="230"/>
      <c r="AN1885" s="230"/>
      <c r="AO1885" s="230"/>
      <c r="AP1885" s="230"/>
      <c r="AQ1885" s="230"/>
    </row>
    <row r="1886" spans="4:43">
      <c r="D1886" s="230"/>
      <c r="G1886" s="230"/>
      <c r="H1886" s="230"/>
      <c r="I1886" s="230"/>
      <c r="J1886" s="230"/>
      <c r="O1886" s="230"/>
      <c r="R1886" s="230"/>
      <c r="S1886" s="230"/>
      <c r="T1886" s="230"/>
      <c r="U1886" s="230"/>
      <c r="Z1886" s="230"/>
      <c r="AC1886" s="230"/>
      <c r="AD1886" s="230"/>
      <c r="AE1886" s="230"/>
      <c r="AF1886" s="230"/>
      <c r="AK1886" s="230"/>
      <c r="AN1886" s="230"/>
      <c r="AO1886" s="230"/>
      <c r="AP1886" s="230"/>
      <c r="AQ1886" s="230"/>
    </row>
    <row r="1887" spans="4:43">
      <c r="D1887" s="230"/>
      <c r="G1887" s="230"/>
      <c r="H1887" s="230"/>
      <c r="I1887" s="230"/>
      <c r="J1887" s="230"/>
      <c r="O1887" s="230"/>
      <c r="R1887" s="230"/>
      <c r="S1887" s="230"/>
      <c r="T1887" s="230"/>
      <c r="U1887" s="230"/>
      <c r="Z1887" s="230"/>
      <c r="AC1887" s="230"/>
      <c r="AD1887" s="230"/>
      <c r="AE1887" s="230"/>
      <c r="AF1887" s="230"/>
      <c r="AK1887" s="230"/>
      <c r="AN1887" s="230"/>
      <c r="AO1887" s="230"/>
      <c r="AP1887" s="230"/>
      <c r="AQ1887" s="230"/>
    </row>
    <row r="1888" spans="4:43">
      <c r="D1888" s="230"/>
      <c r="G1888" s="230"/>
      <c r="H1888" s="230"/>
      <c r="I1888" s="230"/>
      <c r="J1888" s="230"/>
      <c r="O1888" s="230"/>
      <c r="R1888" s="230"/>
      <c r="S1888" s="230"/>
      <c r="T1888" s="230"/>
      <c r="U1888" s="230"/>
      <c r="Z1888" s="230"/>
      <c r="AC1888" s="230"/>
      <c r="AD1888" s="230"/>
      <c r="AE1888" s="230"/>
      <c r="AF1888" s="230"/>
      <c r="AK1888" s="230"/>
      <c r="AN1888" s="230"/>
      <c r="AO1888" s="230"/>
      <c r="AP1888" s="230"/>
      <c r="AQ1888" s="230"/>
    </row>
    <row r="1889" spans="4:43">
      <c r="D1889" s="230"/>
      <c r="G1889" s="230"/>
      <c r="H1889" s="230"/>
      <c r="I1889" s="230"/>
      <c r="J1889" s="230"/>
      <c r="O1889" s="230"/>
      <c r="R1889" s="230"/>
      <c r="S1889" s="230"/>
      <c r="T1889" s="230"/>
      <c r="U1889" s="230"/>
      <c r="Z1889" s="230"/>
      <c r="AC1889" s="230"/>
      <c r="AD1889" s="230"/>
      <c r="AE1889" s="230"/>
      <c r="AF1889" s="230"/>
      <c r="AK1889" s="230"/>
      <c r="AN1889" s="230"/>
      <c r="AO1889" s="230"/>
      <c r="AP1889" s="230"/>
      <c r="AQ1889" s="230"/>
    </row>
    <row r="1890" spans="4:43">
      <c r="D1890" s="230"/>
      <c r="G1890" s="230"/>
      <c r="H1890" s="230"/>
      <c r="I1890" s="230"/>
      <c r="J1890" s="230"/>
      <c r="O1890" s="230"/>
      <c r="R1890" s="230"/>
      <c r="S1890" s="230"/>
      <c r="T1890" s="230"/>
      <c r="U1890" s="230"/>
      <c r="Z1890" s="230"/>
      <c r="AC1890" s="230"/>
      <c r="AD1890" s="230"/>
      <c r="AE1890" s="230"/>
      <c r="AF1890" s="230"/>
      <c r="AK1890" s="230"/>
      <c r="AN1890" s="230"/>
      <c r="AO1890" s="230"/>
      <c r="AP1890" s="230"/>
      <c r="AQ1890" s="230"/>
    </row>
    <row r="1891" spans="4:43">
      <c r="D1891" s="230"/>
      <c r="G1891" s="230"/>
      <c r="H1891" s="230"/>
      <c r="I1891" s="230"/>
      <c r="J1891" s="230"/>
      <c r="O1891" s="230"/>
      <c r="R1891" s="230"/>
      <c r="S1891" s="230"/>
      <c r="T1891" s="230"/>
      <c r="U1891" s="230"/>
      <c r="Z1891" s="230"/>
      <c r="AC1891" s="230"/>
      <c r="AD1891" s="230"/>
      <c r="AE1891" s="230"/>
      <c r="AF1891" s="230"/>
      <c r="AK1891" s="230"/>
      <c r="AN1891" s="230"/>
      <c r="AO1891" s="230"/>
      <c r="AP1891" s="230"/>
      <c r="AQ1891" s="230"/>
    </row>
    <row r="1892" spans="4:43">
      <c r="D1892" s="230"/>
      <c r="G1892" s="230"/>
      <c r="H1892" s="230"/>
      <c r="I1892" s="230"/>
      <c r="J1892" s="230"/>
      <c r="O1892" s="230"/>
      <c r="R1892" s="230"/>
      <c r="S1892" s="230"/>
      <c r="T1892" s="230"/>
      <c r="U1892" s="230"/>
      <c r="Z1892" s="230"/>
      <c r="AC1892" s="230"/>
      <c r="AD1892" s="230"/>
      <c r="AE1892" s="230"/>
      <c r="AF1892" s="230"/>
      <c r="AK1892" s="230"/>
      <c r="AN1892" s="230"/>
      <c r="AO1892" s="230"/>
      <c r="AP1892" s="230"/>
      <c r="AQ1892" s="230"/>
    </row>
    <row r="1893" spans="4:43">
      <c r="D1893" s="230"/>
      <c r="G1893" s="230"/>
      <c r="H1893" s="230"/>
      <c r="I1893" s="230"/>
      <c r="J1893" s="230"/>
      <c r="O1893" s="230"/>
      <c r="R1893" s="230"/>
      <c r="S1893" s="230"/>
      <c r="T1893" s="230"/>
      <c r="U1893" s="230"/>
      <c r="Z1893" s="230"/>
      <c r="AC1893" s="230"/>
      <c r="AD1893" s="230"/>
      <c r="AE1893" s="230"/>
      <c r="AF1893" s="230"/>
      <c r="AK1893" s="230"/>
      <c r="AN1893" s="230"/>
      <c r="AO1893" s="230"/>
      <c r="AP1893" s="230"/>
      <c r="AQ1893" s="230"/>
    </row>
    <row r="1894" spans="4:43">
      <c r="D1894" s="230"/>
      <c r="G1894" s="230"/>
      <c r="H1894" s="230"/>
      <c r="I1894" s="230"/>
      <c r="J1894" s="230"/>
      <c r="O1894" s="230"/>
      <c r="R1894" s="230"/>
      <c r="S1894" s="230"/>
      <c r="T1894" s="230"/>
      <c r="U1894" s="230"/>
      <c r="Z1894" s="230"/>
      <c r="AC1894" s="230"/>
      <c r="AD1894" s="230"/>
      <c r="AE1894" s="230"/>
      <c r="AF1894" s="230"/>
      <c r="AK1894" s="230"/>
      <c r="AN1894" s="230"/>
      <c r="AO1894" s="230"/>
      <c r="AP1894" s="230"/>
      <c r="AQ1894" s="230"/>
    </row>
    <row r="1895" spans="4:43">
      <c r="D1895" s="230"/>
      <c r="G1895" s="230"/>
      <c r="H1895" s="230"/>
      <c r="I1895" s="230"/>
      <c r="J1895" s="230"/>
      <c r="O1895" s="230"/>
      <c r="R1895" s="230"/>
      <c r="S1895" s="230"/>
      <c r="T1895" s="230"/>
      <c r="U1895" s="230"/>
      <c r="Z1895" s="230"/>
      <c r="AC1895" s="230"/>
      <c r="AD1895" s="230"/>
      <c r="AE1895" s="230"/>
      <c r="AF1895" s="230"/>
      <c r="AK1895" s="230"/>
      <c r="AN1895" s="230"/>
      <c r="AO1895" s="230"/>
      <c r="AP1895" s="230"/>
      <c r="AQ1895" s="230"/>
    </row>
    <row r="1896" spans="4:43">
      <c r="D1896" s="230"/>
      <c r="G1896" s="230"/>
      <c r="H1896" s="230"/>
      <c r="I1896" s="230"/>
      <c r="J1896" s="230"/>
      <c r="O1896" s="230"/>
      <c r="R1896" s="230"/>
      <c r="S1896" s="230"/>
      <c r="T1896" s="230"/>
      <c r="U1896" s="230"/>
      <c r="Z1896" s="230"/>
      <c r="AC1896" s="230"/>
      <c r="AD1896" s="230"/>
      <c r="AE1896" s="230"/>
      <c r="AF1896" s="230"/>
      <c r="AK1896" s="230"/>
      <c r="AN1896" s="230"/>
      <c r="AO1896" s="230"/>
      <c r="AP1896" s="230"/>
      <c r="AQ1896" s="230"/>
    </row>
    <row r="1897" spans="4:43">
      <c r="D1897" s="230"/>
      <c r="G1897" s="230"/>
      <c r="H1897" s="230"/>
      <c r="I1897" s="230"/>
      <c r="J1897" s="230"/>
      <c r="O1897" s="230"/>
      <c r="R1897" s="230"/>
      <c r="S1897" s="230"/>
      <c r="T1897" s="230"/>
      <c r="U1897" s="230"/>
      <c r="Z1897" s="230"/>
      <c r="AC1897" s="230"/>
      <c r="AD1897" s="230"/>
      <c r="AE1897" s="230"/>
      <c r="AF1897" s="230"/>
      <c r="AK1897" s="230"/>
      <c r="AN1897" s="230"/>
      <c r="AO1897" s="230"/>
      <c r="AP1897" s="230"/>
      <c r="AQ1897" s="230"/>
    </row>
    <row r="1898" spans="4:43">
      <c r="D1898" s="230"/>
      <c r="G1898" s="230"/>
      <c r="H1898" s="230"/>
      <c r="I1898" s="230"/>
      <c r="J1898" s="230"/>
      <c r="O1898" s="230"/>
      <c r="R1898" s="230"/>
      <c r="S1898" s="230"/>
      <c r="T1898" s="230"/>
      <c r="U1898" s="230"/>
      <c r="Z1898" s="230"/>
      <c r="AC1898" s="230"/>
      <c r="AD1898" s="230"/>
      <c r="AE1898" s="230"/>
      <c r="AF1898" s="230"/>
      <c r="AK1898" s="230"/>
      <c r="AN1898" s="230"/>
      <c r="AO1898" s="230"/>
      <c r="AP1898" s="230"/>
      <c r="AQ1898" s="230"/>
    </row>
    <row r="1899" spans="4:43">
      <c r="D1899" s="230"/>
      <c r="G1899" s="230"/>
      <c r="H1899" s="230"/>
      <c r="I1899" s="230"/>
      <c r="J1899" s="230"/>
      <c r="O1899" s="230"/>
      <c r="R1899" s="230"/>
      <c r="S1899" s="230"/>
      <c r="T1899" s="230"/>
      <c r="U1899" s="230"/>
      <c r="Z1899" s="230"/>
      <c r="AC1899" s="230"/>
      <c r="AD1899" s="230"/>
      <c r="AE1899" s="230"/>
      <c r="AF1899" s="230"/>
      <c r="AK1899" s="230"/>
      <c r="AN1899" s="230"/>
      <c r="AO1899" s="230"/>
      <c r="AP1899" s="230"/>
      <c r="AQ1899" s="230"/>
    </row>
    <row r="1900" spans="4:43">
      <c r="D1900" s="230"/>
      <c r="G1900" s="230"/>
      <c r="H1900" s="230"/>
      <c r="I1900" s="230"/>
      <c r="J1900" s="230"/>
      <c r="O1900" s="230"/>
      <c r="R1900" s="230"/>
      <c r="S1900" s="230"/>
      <c r="T1900" s="230"/>
      <c r="U1900" s="230"/>
      <c r="Z1900" s="230"/>
      <c r="AC1900" s="230"/>
      <c r="AD1900" s="230"/>
      <c r="AE1900" s="230"/>
      <c r="AF1900" s="230"/>
      <c r="AK1900" s="230"/>
      <c r="AN1900" s="230"/>
      <c r="AO1900" s="230"/>
      <c r="AP1900" s="230"/>
      <c r="AQ1900" s="230"/>
    </row>
    <row r="1901" spans="4:43">
      <c r="D1901" s="230"/>
      <c r="G1901" s="230"/>
      <c r="H1901" s="230"/>
      <c r="I1901" s="230"/>
      <c r="J1901" s="230"/>
      <c r="O1901" s="230"/>
      <c r="R1901" s="230"/>
      <c r="S1901" s="230"/>
      <c r="T1901" s="230"/>
      <c r="U1901" s="230"/>
      <c r="Z1901" s="230"/>
      <c r="AC1901" s="230"/>
      <c r="AD1901" s="230"/>
      <c r="AE1901" s="230"/>
      <c r="AF1901" s="230"/>
      <c r="AK1901" s="230"/>
      <c r="AN1901" s="230"/>
      <c r="AO1901" s="230"/>
      <c r="AP1901" s="230"/>
      <c r="AQ1901" s="230"/>
    </row>
    <row r="1902" spans="4:43">
      <c r="D1902" s="230"/>
      <c r="G1902" s="230"/>
      <c r="H1902" s="230"/>
      <c r="I1902" s="230"/>
      <c r="J1902" s="230"/>
      <c r="O1902" s="230"/>
      <c r="R1902" s="230"/>
      <c r="S1902" s="230"/>
      <c r="T1902" s="230"/>
      <c r="U1902" s="230"/>
      <c r="Z1902" s="230"/>
      <c r="AC1902" s="230"/>
      <c r="AD1902" s="230"/>
      <c r="AE1902" s="230"/>
      <c r="AF1902" s="230"/>
      <c r="AK1902" s="230"/>
      <c r="AN1902" s="230"/>
      <c r="AO1902" s="230"/>
      <c r="AP1902" s="230"/>
      <c r="AQ1902" s="230"/>
    </row>
    <row r="1903" spans="4:43">
      <c r="D1903" s="230"/>
      <c r="G1903" s="230"/>
      <c r="H1903" s="230"/>
      <c r="I1903" s="230"/>
      <c r="J1903" s="230"/>
      <c r="O1903" s="230"/>
      <c r="R1903" s="230"/>
      <c r="S1903" s="230"/>
      <c r="T1903" s="230"/>
      <c r="U1903" s="230"/>
      <c r="Z1903" s="230"/>
      <c r="AC1903" s="230"/>
      <c r="AD1903" s="230"/>
      <c r="AE1903" s="230"/>
      <c r="AF1903" s="230"/>
      <c r="AK1903" s="230"/>
      <c r="AN1903" s="230"/>
      <c r="AO1903" s="230"/>
      <c r="AP1903" s="230"/>
      <c r="AQ1903" s="230"/>
    </row>
    <row r="1904" spans="4:43">
      <c r="D1904" s="230"/>
      <c r="G1904" s="230"/>
      <c r="H1904" s="230"/>
      <c r="I1904" s="230"/>
      <c r="J1904" s="230"/>
      <c r="O1904" s="230"/>
      <c r="R1904" s="230"/>
      <c r="S1904" s="230"/>
      <c r="T1904" s="230"/>
      <c r="U1904" s="230"/>
      <c r="Z1904" s="230"/>
      <c r="AC1904" s="230"/>
      <c r="AD1904" s="230"/>
      <c r="AE1904" s="230"/>
      <c r="AF1904" s="230"/>
      <c r="AK1904" s="230"/>
      <c r="AN1904" s="230"/>
      <c r="AO1904" s="230"/>
      <c r="AP1904" s="230"/>
      <c r="AQ1904" s="230"/>
    </row>
    <row r="1905" spans="4:43">
      <c r="D1905" s="230"/>
      <c r="G1905" s="230"/>
      <c r="H1905" s="230"/>
      <c r="I1905" s="230"/>
      <c r="J1905" s="230"/>
      <c r="O1905" s="230"/>
      <c r="R1905" s="230"/>
      <c r="S1905" s="230"/>
      <c r="T1905" s="230"/>
      <c r="U1905" s="230"/>
      <c r="Z1905" s="230"/>
      <c r="AC1905" s="230"/>
      <c r="AD1905" s="230"/>
      <c r="AE1905" s="230"/>
      <c r="AF1905" s="230"/>
      <c r="AK1905" s="230"/>
      <c r="AN1905" s="230"/>
      <c r="AO1905" s="230"/>
      <c r="AP1905" s="230"/>
      <c r="AQ1905" s="230"/>
    </row>
    <row r="1906" spans="4:43">
      <c r="D1906" s="230"/>
      <c r="G1906" s="230"/>
      <c r="H1906" s="230"/>
      <c r="I1906" s="230"/>
      <c r="J1906" s="230"/>
      <c r="O1906" s="230"/>
      <c r="R1906" s="230"/>
      <c r="S1906" s="230"/>
      <c r="T1906" s="230"/>
      <c r="U1906" s="230"/>
      <c r="Z1906" s="230"/>
      <c r="AC1906" s="230"/>
      <c r="AD1906" s="230"/>
      <c r="AE1906" s="230"/>
      <c r="AF1906" s="230"/>
      <c r="AK1906" s="230"/>
      <c r="AN1906" s="230"/>
      <c r="AO1906" s="230"/>
      <c r="AP1906" s="230"/>
      <c r="AQ1906" s="230"/>
    </row>
    <row r="1907" spans="4:43">
      <c r="D1907" s="230"/>
      <c r="G1907" s="230"/>
      <c r="H1907" s="230"/>
      <c r="I1907" s="230"/>
      <c r="J1907" s="230"/>
      <c r="O1907" s="230"/>
      <c r="R1907" s="230"/>
      <c r="S1907" s="230"/>
      <c r="T1907" s="230"/>
      <c r="U1907" s="230"/>
      <c r="Z1907" s="230"/>
      <c r="AC1907" s="230"/>
      <c r="AD1907" s="230"/>
      <c r="AE1907" s="230"/>
      <c r="AF1907" s="230"/>
      <c r="AK1907" s="230"/>
      <c r="AN1907" s="230"/>
      <c r="AO1907" s="230"/>
      <c r="AP1907" s="230"/>
      <c r="AQ1907" s="230"/>
    </row>
    <row r="1908" spans="4:43">
      <c r="D1908" s="230"/>
      <c r="G1908" s="230"/>
      <c r="H1908" s="230"/>
      <c r="I1908" s="230"/>
      <c r="J1908" s="230"/>
      <c r="O1908" s="230"/>
      <c r="R1908" s="230"/>
      <c r="S1908" s="230"/>
      <c r="T1908" s="230"/>
      <c r="U1908" s="230"/>
      <c r="Z1908" s="230"/>
      <c r="AC1908" s="230"/>
      <c r="AD1908" s="230"/>
      <c r="AE1908" s="230"/>
      <c r="AF1908" s="230"/>
      <c r="AK1908" s="230"/>
      <c r="AN1908" s="230"/>
      <c r="AO1908" s="230"/>
      <c r="AP1908" s="230"/>
      <c r="AQ1908" s="230"/>
    </row>
    <row r="1909" spans="4:43">
      <c r="D1909" s="230"/>
      <c r="G1909" s="230"/>
      <c r="H1909" s="230"/>
      <c r="I1909" s="230"/>
      <c r="J1909" s="230"/>
      <c r="O1909" s="230"/>
      <c r="R1909" s="230"/>
      <c r="S1909" s="230"/>
      <c r="T1909" s="230"/>
      <c r="U1909" s="230"/>
      <c r="Z1909" s="230"/>
      <c r="AC1909" s="230"/>
      <c r="AD1909" s="230"/>
      <c r="AE1909" s="230"/>
      <c r="AF1909" s="230"/>
      <c r="AK1909" s="230"/>
      <c r="AN1909" s="230"/>
      <c r="AO1909" s="230"/>
      <c r="AP1909" s="230"/>
      <c r="AQ1909" s="230"/>
    </row>
    <row r="1910" spans="4:43">
      <c r="D1910" s="230"/>
      <c r="G1910" s="230"/>
      <c r="H1910" s="230"/>
      <c r="I1910" s="230"/>
      <c r="J1910" s="230"/>
      <c r="O1910" s="230"/>
      <c r="R1910" s="230"/>
      <c r="S1910" s="230"/>
      <c r="T1910" s="230"/>
      <c r="U1910" s="230"/>
      <c r="Z1910" s="230"/>
      <c r="AC1910" s="230"/>
      <c r="AD1910" s="230"/>
      <c r="AE1910" s="230"/>
      <c r="AF1910" s="230"/>
      <c r="AK1910" s="230"/>
      <c r="AN1910" s="230"/>
      <c r="AO1910" s="230"/>
      <c r="AP1910" s="230"/>
      <c r="AQ1910" s="230"/>
    </row>
    <row r="1911" spans="4:43">
      <c r="D1911" s="230"/>
      <c r="G1911" s="230"/>
      <c r="H1911" s="230"/>
      <c r="I1911" s="230"/>
      <c r="J1911" s="230"/>
      <c r="O1911" s="230"/>
      <c r="R1911" s="230"/>
      <c r="S1911" s="230"/>
      <c r="T1911" s="230"/>
      <c r="U1911" s="230"/>
      <c r="Z1911" s="230"/>
      <c r="AC1911" s="230"/>
      <c r="AD1911" s="230"/>
      <c r="AE1911" s="230"/>
      <c r="AF1911" s="230"/>
      <c r="AK1911" s="230"/>
      <c r="AN1911" s="230"/>
      <c r="AO1911" s="230"/>
      <c r="AP1911" s="230"/>
      <c r="AQ1911" s="230"/>
    </row>
    <row r="1912" spans="4:43">
      <c r="D1912" s="230"/>
      <c r="G1912" s="230"/>
      <c r="H1912" s="230"/>
      <c r="I1912" s="230"/>
      <c r="J1912" s="230"/>
      <c r="O1912" s="230"/>
      <c r="R1912" s="230"/>
      <c r="S1912" s="230"/>
      <c r="T1912" s="230"/>
      <c r="U1912" s="230"/>
      <c r="Z1912" s="230"/>
      <c r="AC1912" s="230"/>
      <c r="AD1912" s="230"/>
      <c r="AE1912" s="230"/>
      <c r="AF1912" s="230"/>
      <c r="AK1912" s="230"/>
      <c r="AN1912" s="230"/>
      <c r="AO1912" s="230"/>
      <c r="AP1912" s="230"/>
      <c r="AQ1912" s="230"/>
    </row>
    <row r="1913" spans="4:43">
      <c r="D1913" s="230"/>
      <c r="G1913" s="230"/>
      <c r="H1913" s="230"/>
      <c r="I1913" s="230"/>
      <c r="J1913" s="230"/>
      <c r="O1913" s="230"/>
      <c r="R1913" s="230"/>
      <c r="S1913" s="230"/>
      <c r="T1913" s="230"/>
      <c r="U1913" s="230"/>
      <c r="Z1913" s="230"/>
      <c r="AC1913" s="230"/>
      <c r="AD1913" s="230"/>
      <c r="AE1913" s="230"/>
      <c r="AF1913" s="230"/>
      <c r="AK1913" s="230"/>
      <c r="AN1913" s="230"/>
      <c r="AO1913" s="230"/>
      <c r="AP1913" s="230"/>
      <c r="AQ1913" s="230"/>
    </row>
    <row r="1914" spans="4:43">
      <c r="D1914" s="230"/>
      <c r="G1914" s="230"/>
      <c r="H1914" s="230"/>
      <c r="I1914" s="230"/>
      <c r="J1914" s="230"/>
      <c r="O1914" s="230"/>
      <c r="R1914" s="230"/>
      <c r="S1914" s="230"/>
      <c r="T1914" s="230"/>
      <c r="U1914" s="230"/>
      <c r="Z1914" s="230"/>
      <c r="AC1914" s="230"/>
      <c r="AD1914" s="230"/>
      <c r="AE1914" s="230"/>
      <c r="AF1914" s="230"/>
      <c r="AK1914" s="230"/>
      <c r="AN1914" s="230"/>
      <c r="AO1914" s="230"/>
      <c r="AP1914" s="230"/>
      <c r="AQ1914" s="230"/>
    </row>
    <row r="1915" spans="4:43">
      <c r="D1915" s="230"/>
      <c r="G1915" s="230"/>
      <c r="H1915" s="230"/>
      <c r="I1915" s="230"/>
      <c r="J1915" s="230"/>
      <c r="O1915" s="230"/>
      <c r="R1915" s="230"/>
      <c r="S1915" s="230"/>
      <c r="T1915" s="230"/>
      <c r="U1915" s="230"/>
      <c r="Z1915" s="230"/>
      <c r="AC1915" s="230"/>
      <c r="AD1915" s="230"/>
      <c r="AE1915" s="230"/>
      <c r="AF1915" s="230"/>
      <c r="AK1915" s="230"/>
      <c r="AN1915" s="230"/>
      <c r="AO1915" s="230"/>
      <c r="AP1915" s="230"/>
      <c r="AQ1915" s="230"/>
    </row>
    <row r="1916" spans="4:43">
      <c r="D1916" s="230"/>
      <c r="G1916" s="230"/>
      <c r="H1916" s="230"/>
      <c r="I1916" s="230"/>
      <c r="J1916" s="230"/>
      <c r="O1916" s="230"/>
      <c r="R1916" s="230"/>
      <c r="S1916" s="230"/>
      <c r="T1916" s="230"/>
      <c r="U1916" s="230"/>
      <c r="Z1916" s="230"/>
      <c r="AC1916" s="230"/>
      <c r="AD1916" s="230"/>
      <c r="AE1916" s="230"/>
      <c r="AF1916" s="230"/>
      <c r="AK1916" s="230"/>
      <c r="AN1916" s="230"/>
      <c r="AO1916" s="230"/>
      <c r="AP1916" s="230"/>
      <c r="AQ1916" s="230"/>
    </row>
    <row r="1917" spans="4:43">
      <c r="D1917" s="230"/>
      <c r="G1917" s="230"/>
      <c r="H1917" s="230"/>
      <c r="I1917" s="230"/>
      <c r="J1917" s="230"/>
      <c r="O1917" s="230"/>
      <c r="R1917" s="230"/>
      <c r="S1917" s="230"/>
      <c r="T1917" s="230"/>
      <c r="U1917" s="230"/>
      <c r="Z1917" s="230"/>
      <c r="AC1917" s="230"/>
      <c r="AD1917" s="230"/>
      <c r="AE1917" s="230"/>
      <c r="AF1917" s="230"/>
      <c r="AK1917" s="230"/>
      <c r="AN1917" s="230"/>
      <c r="AO1917" s="230"/>
      <c r="AP1917" s="230"/>
      <c r="AQ1917" s="230"/>
    </row>
    <row r="1918" spans="4:43">
      <c r="D1918" s="230"/>
      <c r="G1918" s="230"/>
      <c r="H1918" s="230"/>
      <c r="I1918" s="230"/>
      <c r="J1918" s="230"/>
      <c r="O1918" s="230"/>
      <c r="R1918" s="230"/>
      <c r="S1918" s="230"/>
      <c r="T1918" s="230"/>
      <c r="U1918" s="230"/>
      <c r="Z1918" s="230"/>
      <c r="AC1918" s="230"/>
      <c r="AD1918" s="230"/>
      <c r="AE1918" s="230"/>
      <c r="AF1918" s="230"/>
      <c r="AK1918" s="230"/>
      <c r="AN1918" s="230"/>
      <c r="AO1918" s="230"/>
      <c r="AP1918" s="230"/>
      <c r="AQ1918" s="230"/>
    </row>
    <row r="1919" spans="4:43">
      <c r="D1919" s="230"/>
      <c r="G1919" s="230"/>
      <c r="H1919" s="230"/>
      <c r="I1919" s="230"/>
      <c r="J1919" s="230"/>
      <c r="O1919" s="230"/>
      <c r="R1919" s="230"/>
      <c r="S1919" s="230"/>
      <c r="T1919" s="230"/>
      <c r="U1919" s="230"/>
      <c r="Z1919" s="230"/>
      <c r="AC1919" s="230"/>
      <c r="AD1919" s="230"/>
      <c r="AE1919" s="230"/>
      <c r="AF1919" s="230"/>
      <c r="AK1919" s="230"/>
      <c r="AN1919" s="230"/>
      <c r="AO1919" s="230"/>
      <c r="AP1919" s="230"/>
      <c r="AQ1919" s="230"/>
    </row>
    <row r="1920" spans="4:43">
      <c r="D1920" s="230"/>
      <c r="G1920" s="230"/>
      <c r="H1920" s="230"/>
      <c r="I1920" s="230"/>
      <c r="J1920" s="230"/>
      <c r="O1920" s="230"/>
      <c r="R1920" s="230"/>
      <c r="S1920" s="230"/>
      <c r="T1920" s="230"/>
      <c r="U1920" s="230"/>
      <c r="Z1920" s="230"/>
      <c r="AC1920" s="230"/>
      <c r="AD1920" s="230"/>
      <c r="AE1920" s="230"/>
      <c r="AF1920" s="230"/>
      <c r="AK1920" s="230"/>
      <c r="AN1920" s="230"/>
      <c r="AO1920" s="230"/>
      <c r="AP1920" s="230"/>
      <c r="AQ1920" s="230"/>
    </row>
    <row r="1921" spans="4:43">
      <c r="D1921" s="230"/>
      <c r="G1921" s="230"/>
      <c r="H1921" s="230"/>
      <c r="I1921" s="230"/>
      <c r="J1921" s="230"/>
      <c r="O1921" s="230"/>
      <c r="R1921" s="230"/>
      <c r="S1921" s="230"/>
      <c r="T1921" s="230"/>
      <c r="U1921" s="230"/>
      <c r="Z1921" s="230"/>
      <c r="AC1921" s="230"/>
      <c r="AD1921" s="230"/>
      <c r="AE1921" s="230"/>
      <c r="AF1921" s="230"/>
      <c r="AK1921" s="230"/>
      <c r="AN1921" s="230"/>
      <c r="AO1921" s="230"/>
      <c r="AP1921" s="230"/>
      <c r="AQ1921" s="230"/>
    </row>
    <row r="1922" spans="4:43">
      <c r="D1922" s="230"/>
      <c r="G1922" s="230"/>
      <c r="H1922" s="230"/>
      <c r="I1922" s="230"/>
      <c r="J1922" s="230"/>
      <c r="O1922" s="230"/>
      <c r="R1922" s="230"/>
      <c r="S1922" s="230"/>
      <c r="T1922" s="230"/>
      <c r="U1922" s="230"/>
      <c r="Z1922" s="230"/>
      <c r="AC1922" s="230"/>
      <c r="AD1922" s="230"/>
      <c r="AE1922" s="230"/>
      <c r="AF1922" s="230"/>
      <c r="AK1922" s="230"/>
      <c r="AN1922" s="230"/>
      <c r="AO1922" s="230"/>
      <c r="AP1922" s="230"/>
      <c r="AQ1922" s="230"/>
    </row>
    <row r="1923" spans="4:43">
      <c r="D1923" s="230"/>
      <c r="G1923" s="230"/>
      <c r="H1923" s="230"/>
      <c r="I1923" s="230"/>
      <c r="J1923" s="230"/>
      <c r="O1923" s="230"/>
      <c r="R1923" s="230"/>
      <c r="S1923" s="230"/>
      <c r="T1923" s="230"/>
      <c r="U1923" s="230"/>
      <c r="Z1923" s="230"/>
      <c r="AC1923" s="230"/>
      <c r="AD1923" s="230"/>
      <c r="AE1923" s="230"/>
      <c r="AF1923" s="230"/>
      <c r="AK1923" s="230"/>
      <c r="AN1923" s="230"/>
      <c r="AO1923" s="230"/>
      <c r="AP1923" s="230"/>
      <c r="AQ1923" s="230"/>
    </row>
    <row r="1924" spans="4:43">
      <c r="D1924" s="230"/>
      <c r="G1924" s="230"/>
      <c r="H1924" s="230"/>
      <c r="I1924" s="230"/>
      <c r="J1924" s="230"/>
      <c r="O1924" s="230"/>
      <c r="R1924" s="230"/>
      <c r="S1924" s="230"/>
      <c r="T1924" s="230"/>
      <c r="U1924" s="230"/>
      <c r="Z1924" s="230"/>
      <c r="AC1924" s="230"/>
      <c r="AD1924" s="230"/>
      <c r="AE1924" s="230"/>
      <c r="AF1924" s="230"/>
      <c r="AK1924" s="230"/>
      <c r="AN1924" s="230"/>
      <c r="AO1924" s="230"/>
      <c r="AP1924" s="230"/>
      <c r="AQ1924" s="230"/>
    </row>
    <row r="1925" spans="4:43">
      <c r="D1925" s="230"/>
      <c r="G1925" s="230"/>
      <c r="H1925" s="230"/>
      <c r="I1925" s="230"/>
      <c r="J1925" s="230"/>
      <c r="O1925" s="230"/>
      <c r="R1925" s="230"/>
      <c r="S1925" s="230"/>
      <c r="T1925" s="230"/>
      <c r="U1925" s="230"/>
      <c r="Z1925" s="230"/>
      <c r="AC1925" s="230"/>
      <c r="AD1925" s="230"/>
      <c r="AE1925" s="230"/>
      <c r="AF1925" s="230"/>
      <c r="AK1925" s="230"/>
      <c r="AN1925" s="230"/>
      <c r="AO1925" s="230"/>
      <c r="AP1925" s="230"/>
      <c r="AQ1925" s="230"/>
    </row>
    <row r="1926" spans="4:43">
      <c r="D1926" s="230"/>
      <c r="G1926" s="230"/>
      <c r="H1926" s="230"/>
      <c r="I1926" s="230"/>
      <c r="J1926" s="230"/>
      <c r="O1926" s="230"/>
      <c r="R1926" s="230"/>
      <c r="S1926" s="230"/>
      <c r="T1926" s="230"/>
      <c r="U1926" s="230"/>
      <c r="Z1926" s="230"/>
      <c r="AC1926" s="230"/>
      <c r="AD1926" s="230"/>
      <c r="AE1926" s="230"/>
      <c r="AF1926" s="230"/>
      <c r="AK1926" s="230"/>
      <c r="AN1926" s="230"/>
      <c r="AO1926" s="230"/>
      <c r="AP1926" s="230"/>
      <c r="AQ1926" s="230"/>
    </row>
    <row r="1927" spans="4:43">
      <c r="D1927" s="230"/>
      <c r="G1927" s="230"/>
      <c r="H1927" s="230"/>
      <c r="I1927" s="230"/>
      <c r="J1927" s="230"/>
      <c r="O1927" s="230"/>
      <c r="R1927" s="230"/>
      <c r="S1927" s="230"/>
      <c r="T1927" s="230"/>
      <c r="U1927" s="230"/>
      <c r="Z1927" s="230"/>
      <c r="AC1927" s="230"/>
      <c r="AD1927" s="230"/>
      <c r="AE1927" s="230"/>
      <c r="AF1927" s="230"/>
      <c r="AK1927" s="230"/>
      <c r="AN1927" s="230"/>
      <c r="AO1927" s="230"/>
      <c r="AP1927" s="230"/>
      <c r="AQ1927" s="230"/>
    </row>
    <row r="1928" spans="4:43">
      <c r="D1928" s="230"/>
      <c r="G1928" s="230"/>
      <c r="H1928" s="230"/>
      <c r="I1928" s="230"/>
      <c r="J1928" s="230"/>
      <c r="O1928" s="230"/>
      <c r="R1928" s="230"/>
      <c r="S1928" s="230"/>
      <c r="T1928" s="230"/>
      <c r="U1928" s="230"/>
      <c r="Z1928" s="230"/>
      <c r="AC1928" s="230"/>
      <c r="AD1928" s="230"/>
      <c r="AE1928" s="230"/>
      <c r="AF1928" s="230"/>
      <c r="AK1928" s="230"/>
      <c r="AN1928" s="230"/>
      <c r="AO1928" s="230"/>
      <c r="AP1928" s="230"/>
      <c r="AQ1928" s="230"/>
    </row>
    <row r="1929" spans="4:43">
      <c r="D1929" s="230"/>
      <c r="G1929" s="230"/>
      <c r="H1929" s="230"/>
      <c r="I1929" s="230"/>
      <c r="J1929" s="230"/>
      <c r="O1929" s="230"/>
      <c r="R1929" s="230"/>
      <c r="S1929" s="230"/>
      <c r="T1929" s="230"/>
      <c r="U1929" s="230"/>
      <c r="Z1929" s="230"/>
      <c r="AC1929" s="230"/>
      <c r="AD1929" s="230"/>
      <c r="AE1929" s="230"/>
      <c r="AF1929" s="230"/>
      <c r="AK1929" s="230"/>
      <c r="AN1929" s="230"/>
      <c r="AO1929" s="230"/>
      <c r="AP1929" s="230"/>
      <c r="AQ1929" s="230"/>
    </row>
    <row r="1930" spans="4:43">
      <c r="D1930" s="230"/>
      <c r="G1930" s="230"/>
      <c r="H1930" s="230"/>
      <c r="I1930" s="230"/>
      <c r="J1930" s="230"/>
      <c r="O1930" s="230"/>
      <c r="R1930" s="230"/>
      <c r="S1930" s="230"/>
      <c r="T1930" s="230"/>
      <c r="U1930" s="230"/>
      <c r="Z1930" s="230"/>
      <c r="AC1930" s="230"/>
      <c r="AD1930" s="230"/>
      <c r="AE1930" s="230"/>
      <c r="AF1930" s="230"/>
      <c r="AK1930" s="230"/>
      <c r="AN1930" s="230"/>
      <c r="AO1930" s="230"/>
      <c r="AP1930" s="230"/>
      <c r="AQ1930" s="230"/>
    </row>
    <row r="1931" spans="4:43">
      <c r="D1931" s="230"/>
      <c r="G1931" s="230"/>
      <c r="H1931" s="230"/>
      <c r="I1931" s="230"/>
      <c r="J1931" s="230"/>
      <c r="O1931" s="230"/>
      <c r="R1931" s="230"/>
      <c r="S1931" s="230"/>
      <c r="T1931" s="230"/>
      <c r="U1931" s="230"/>
      <c r="Z1931" s="230"/>
      <c r="AC1931" s="230"/>
      <c r="AD1931" s="230"/>
      <c r="AE1931" s="230"/>
      <c r="AF1931" s="230"/>
      <c r="AK1931" s="230"/>
      <c r="AN1931" s="230"/>
      <c r="AO1931" s="230"/>
      <c r="AP1931" s="230"/>
      <c r="AQ1931" s="230"/>
    </row>
    <row r="1932" spans="4:43">
      <c r="D1932" s="230"/>
      <c r="G1932" s="230"/>
      <c r="H1932" s="230"/>
      <c r="I1932" s="230"/>
      <c r="J1932" s="230"/>
      <c r="O1932" s="230"/>
      <c r="R1932" s="230"/>
      <c r="S1932" s="230"/>
      <c r="T1932" s="230"/>
      <c r="U1932" s="230"/>
      <c r="Z1932" s="230"/>
      <c r="AC1932" s="230"/>
      <c r="AD1932" s="230"/>
      <c r="AE1932" s="230"/>
      <c r="AF1932" s="230"/>
      <c r="AK1932" s="230"/>
      <c r="AN1932" s="230"/>
      <c r="AO1932" s="230"/>
      <c r="AP1932" s="230"/>
      <c r="AQ1932" s="230"/>
    </row>
    <row r="1933" spans="4:43">
      <c r="D1933" s="230"/>
      <c r="G1933" s="230"/>
      <c r="H1933" s="230"/>
      <c r="I1933" s="230"/>
      <c r="J1933" s="230"/>
      <c r="O1933" s="230"/>
      <c r="R1933" s="230"/>
      <c r="S1933" s="230"/>
      <c r="T1933" s="230"/>
      <c r="U1933" s="230"/>
      <c r="Z1933" s="230"/>
      <c r="AC1933" s="230"/>
      <c r="AD1933" s="230"/>
      <c r="AE1933" s="230"/>
      <c r="AF1933" s="230"/>
      <c r="AK1933" s="230"/>
      <c r="AN1933" s="230"/>
      <c r="AO1933" s="230"/>
      <c r="AP1933" s="230"/>
      <c r="AQ1933" s="230"/>
    </row>
    <row r="1934" spans="4:43">
      <c r="D1934" s="230"/>
      <c r="G1934" s="230"/>
      <c r="H1934" s="230"/>
      <c r="I1934" s="230"/>
      <c r="J1934" s="230"/>
      <c r="O1934" s="230"/>
      <c r="R1934" s="230"/>
      <c r="S1934" s="230"/>
      <c r="T1934" s="230"/>
      <c r="U1934" s="230"/>
      <c r="Z1934" s="230"/>
      <c r="AC1934" s="230"/>
      <c r="AD1934" s="230"/>
      <c r="AE1934" s="230"/>
      <c r="AF1934" s="230"/>
      <c r="AK1934" s="230"/>
      <c r="AN1934" s="230"/>
      <c r="AO1934" s="230"/>
      <c r="AP1934" s="230"/>
      <c r="AQ1934" s="230"/>
    </row>
    <row r="1935" spans="4:43">
      <c r="D1935" s="230"/>
      <c r="G1935" s="230"/>
      <c r="H1935" s="230"/>
      <c r="I1935" s="230"/>
      <c r="J1935" s="230"/>
      <c r="O1935" s="230"/>
      <c r="R1935" s="230"/>
      <c r="S1935" s="230"/>
      <c r="T1935" s="230"/>
      <c r="U1935" s="230"/>
      <c r="Z1935" s="230"/>
      <c r="AC1935" s="230"/>
      <c r="AD1935" s="230"/>
      <c r="AE1935" s="230"/>
      <c r="AF1935" s="230"/>
      <c r="AK1935" s="230"/>
      <c r="AN1935" s="230"/>
      <c r="AO1935" s="230"/>
      <c r="AP1935" s="230"/>
      <c r="AQ1935" s="230"/>
    </row>
    <row r="1936" spans="4:43">
      <c r="D1936" s="230"/>
      <c r="G1936" s="230"/>
      <c r="H1936" s="230"/>
      <c r="I1936" s="230"/>
      <c r="J1936" s="230"/>
      <c r="O1936" s="230"/>
      <c r="R1936" s="230"/>
      <c r="S1936" s="230"/>
      <c r="T1936" s="230"/>
      <c r="U1936" s="230"/>
      <c r="Z1936" s="230"/>
      <c r="AC1936" s="230"/>
      <c r="AD1936" s="230"/>
      <c r="AE1936" s="230"/>
      <c r="AF1936" s="230"/>
      <c r="AK1936" s="230"/>
      <c r="AN1936" s="230"/>
      <c r="AO1936" s="230"/>
      <c r="AP1936" s="230"/>
      <c r="AQ1936" s="230"/>
    </row>
    <row r="1937" spans="4:43">
      <c r="D1937" s="230"/>
      <c r="G1937" s="230"/>
      <c r="H1937" s="230"/>
      <c r="I1937" s="230"/>
      <c r="J1937" s="230"/>
      <c r="O1937" s="230"/>
      <c r="R1937" s="230"/>
      <c r="S1937" s="230"/>
      <c r="T1937" s="230"/>
      <c r="U1937" s="230"/>
      <c r="Z1937" s="230"/>
      <c r="AC1937" s="230"/>
      <c r="AD1937" s="230"/>
      <c r="AE1937" s="230"/>
      <c r="AF1937" s="230"/>
      <c r="AK1937" s="230"/>
      <c r="AN1937" s="230"/>
      <c r="AO1937" s="230"/>
      <c r="AP1937" s="230"/>
      <c r="AQ1937" s="230"/>
    </row>
    <row r="1938" spans="4:43">
      <c r="D1938" s="230"/>
      <c r="G1938" s="230"/>
      <c r="H1938" s="230"/>
      <c r="I1938" s="230"/>
      <c r="J1938" s="230"/>
      <c r="O1938" s="230"/>
      <c r="R1938" s="230"/>
      <c r="S1938" s="230"/>
      <c r="T1938" s="230"/>
      <c r="U1938" s="230"/>
      <c r="Z1938" s="230"/>
      <c r="AC1938" s="230"/>
      <c r="AD1938" s="230"/>
      <c r="AE1938" s="230"/>
      <c r="AF1938" s="230"/>
      <c r="AK1938" s="230"/>
      <c r="AN1938" s="230"/>
      <c r="AO1938" s="230"/>
      <c r="AP1938" s="230"/>
      <c r="AQ1938" s="230"/>
    </row>
    <row r="1939" spans="4:43">
      <c r="D1939" s="230"/>
      <c r="G1939" s="230"/>
      <c r="H1939" s="230"/>
      <c r="I1939" s="230"/>
      <c r="J1939" s="230"/>
      <c r="O1939" s="230"/>
      <c r="R1939" s="230"/>
      <c r="S1939" s="230"/>
      <c r="T1939" s="230"/>
      <c r="U1939" s="230"/>
      <c r="Z1939" s="230"/>
      <c r="AC1939" s="230"/>
      <c r="AD1939" s="230"/>
      <c r="AE1939" s="230"/>
      <c r="AF1939" s="230"/>
      <c r="AK1939" s="230"/>
      <c r="AN1939" s="230"/>
      <c r="AO1939" s="230"/>
      <c r="AP1939" s="230"/>
      <c r="AQ1939" s="230"/>
    </row>
    <row r="1940" spans="4:43">
      <c r="D1940" s="230"/>
      <c r="G1940" s="230"/>
      <c r="H1940" s="230"/>
      <c r="I1940" s="230"/>
      <c r="J1940" s="230"/>
      <c r="O1940" s="230"/>
      <c r="R1940" s="230"/>
      <c r="S1940" s="230"/>
      <c r="T1940" s="230"/>
      <c r="U1940" s="230"/>
      <c r="Z1940" s="230"/>
      <c r="AC1940" s="230"/>
      <c r="AD1940" s="230"/>
      <c r="AE1940" s="230"/>
      <c r="AF1940" s="230"/>
      <c r="AK1940" s="230"/>
      <c r="AN1940" s="230"/>
      <c r="AO1940" s="230"/>
      <c r="AP1940" s="230"/>
      <c r="AQ1940" s="230"/>
    </row>
    <row r="1941" spans="4:43">
      <c r="D1941" s="230"/>
      <c r="G1941" s="230"/>
      <c r="H1941" s="230"/>
      <c r="I1941" s="230"/>
      <c r="J1941" s="230"/>
      <c r="O1941" s="230"/>
      <c r="R1941" s="230"/>
      <c r="S1941" s="230"/>
      <c r="T1941" s="230"/>
      <c r="U1941" s="230"/>
      <c r="Z1941" s="230"/>
      <c r="AC1941" s="230"/>
      <c r="AD1941" s="230"/>
      <c r="AE1941" s="230"/>
      <c r="AF1941" s="230"/>
      <c r="AK1941" s="230"/>
      <c r="AN1941" s="230"/>
      <c r="AO1941" s="230"/>
      <c r="AP1941" s="230"/>
      <c r="AQ1941" s="230"/>
    </row>
    <row r="1942" spans="4:43">
      <c r="D1942" s="230"/>
      <c r="G1942" s="230"/>
      <c r="H1942" s="230"/>
      <c r="I1942" s="230"/>
      <c r="J1942" s="230"/>
      <c r="O1942" s="230"/>
      <c r="R1942" s="230"/>
      <c r="S1942" s="230"/>
      <c r="T1942" s="230"/>
      <c r="U1942" s="230"/>
      <c r="Z1942" s="230"/>
      <c r="AC1942" s="230"/>
      <c r="AD1942" s="230"/>
      <c r="AE1942" s="230"/>
      <c r="AF1942" s="230"/>
      <c r="AK1942" s="230"/>
      <c r="AN1942" s="230"/>
      <c r="AO1942" s="230"/>
      <c r="AP1942" s="230"/>
      <c r="AQ1942" s="230"/>
    </row>
    <row r="1943" spans="4:43">
      <c r="D1943" s="230"/>
      <c r="G1943" s="230"/>
      <c r="H1943" s="230"/>
      <c r="I1943" s="230"/>
      <c r="J1943" s="230"/>
      <c r="O1943" s="230"/>
      <c r="R1943" s="230"/>
      <c r="S1943" s="230"/>
      <c r="T1943" s="230"/>
      <c r="U1943" s="230"/>
      <c r="Z1943" s="230"/>
      <c r="AC1943" s="230"/>
      <c r="AD1943" s="230"/>
      <c r="AE1943" s="230"/>
      <c r="AF1943" s="230"/>
      <c r="AK1943" s="230"/>
      <c r="AN1943" s="230"/>
      <c r="AO1943" s="230"/>
      <c r="AP1943" s="230"/>
      <c r="AQ1943" s="230"/>
    </row>
    <row r="1944" spans="4:43">
      <c r="D1944" s="230"/>
      <c r="G1944" s="230"/>
      <c r="H1944" s="230"/>
      <c r="I1944" s="230"/>
      <c r="J1944" s="230"/>
      <c r="O1944" s="230"/>
      <c r="R1944" s="230"/>
      <c r="S1944" s="230"/>
      <c r="T1944" s="230"/>
      <c r="U1944" s="230"/>
      <c r="Z1944" s="230"/>
      <c r="AC1944" s="230"/>
      <c r="AD1944" s="230"/>
      <c r="AE1944" s="230"/>
      <c r="AF1944" s="230"/>
      <c r="AK1944" s="230"/>
      <c r="AN1944" s="230"/>
      <c r="AO1944" s="230"/>
      <c r="AP1944" s="230"/>
      <c r="AQ1944" s="230"/>
    </row>
    <row r="1945" spans="4:43">
      <c r="D1945" s="230"/>
      <c r="G1945" s="230"/>
      <c r="H1945" s="230"/>
      <c r="I1945" s="230"/>
      <c r="J1945" s="230"/>
      <c r="O1945" s="230"/>
      <c r="R1945" s="230"/>
      <c r="S1945" s="230"/>
      <c r="T1945" s="230"/>
      <c r="U1945" s="230"/>
      <c r="Z1945" s="230"/>
      <c r="AC1945" s="230"/>
      <c r="AD1945" s="230"/>
      <c r="AE1945" s="230"/>
      <c r="AF1945" s="230"/>
      <c r="AK1945" s="230"/>
      <c r="AN1945" s="230"/>
      <c r="AO1945" s="230"/>
      <c r="AP1945" s="230"/>
      <c r="AQ1945" s="230"/>
    </row>
    <row r="1946" spans="4:43">
      <c r="D1946" s="230"/>
      <c r="G1946" s="230"/>
      <c r="H1946" s="230"/>
      <c r="I1946" s="230"/>
      <c r="J1946" s="230"/>
      <c r="O1946" s="230"/>
      <c r="R1946" s="230"/>
      <c r="S1946" s="230"/>
      <c r="T1946" s="230"/>
      <c r="U1946" s="230"/>
      <c r="Z1946" s="230"/>
      <c r="AC1946" s="230"/>
      <c r="AD1946" s="230"/>
      <c r="AE1946" s="230"/>
      <c r="AF1946" s="230"/>
      <c r="AK1946" s="230"/>
      <c r="AN1946" s="230"/>
      <c r="AO1946" s="230"/>
      <c r="AP1946" s="230"/>
      <c r="AQ1946" s="230"/>
    </row>
    <row r="1947" spans="4:43">
      <c r="D1947" s="230"/>
      <c r="G1947" s="230"/>
      <c r="H1947" s="230"/>
      <c r="I1947" s="230"/>
      <c r="J1947" s="230"/>
      <c r="O1947" s="230"/>
      <c r="R1947" s="230"/>
      <c r="S1947" s="230"/>
      <c r="T1947" s="230"/>
      <c r="U1947" s="230"/>
      <c r="Z1947" s="230"/>
      <c r="AC1947" s="230"/>
      <c r="AD1947" s="230"/>
      <c r="AE1947" s="230"/>
      <c r="AF1947" s="230"/>
      <c r="AK1947" s="230"/>
      <c r="AN1947" s="230"/>
      <c r="AO1947" s="230"/>
      <c r="AP1947" s="230"/>
      <c r="AQ1947" s="230"/>
    </row>
    <row r="1948" spans="4:43">
      <c r="D1948" s="230"/>
      <c r="G1948" s="230"/>
      <c r="H1948" s="230"/>
      <c r="I1948" s="230"/>
      <c r="J1948" s="230"/>
      <c r="O1948" s="230"/>
      <c r="R1948" s="230"/>
      <c r="S1948" s="230"/>
      <c r="T1948" s="230"/>
      <c r="U1948" s="230"/>
      <c r="Z1948" s="230"/>
      <c r="AC1948" s="230"/>
      <c r="AD1948" s="230"/>
      <c r="AE1948" s="230"/>
      <c r="AF1948" s="230"/>
      <c r="AK1948" s="230"/>
      <c r="AN1948" s="230"/>
      <c r="AO1948" s="230"/>
      <c r="AP1948" s="230"/>
      <c r="AQ1948" s="230"/>
    </row>
    <row r="1949" spans="4:43">
      <c r="D1949" s="230"/>
      <c r="G1949" s="230"/>
      <c r="H1949" s="230"/>
      <c r="I1949" s="230"/>
      <c r="J1949" s="230"/>
      <c r="O1949" s="230"/>
      <c r="R1949" s="230"/>
      <c r="S1949" s="230"/>
      <c r="T1949" s="230"/>
      <c r="U1949" s="230"/>
      <c r="Z1949" s="230"/>
      <c r="AC1949" s="230"/>
      <c r="AD1949" s="230"/>
      <c r="AE1949" s="230"/>
      <c r="AF1949" s="230"/>
      <c r="AK1949" s="230"/>
      <c r="AN1949" s="230"/>
      <c r="AO1949" s="230"/>
      <c r="AP1949" s="230"/>
      <c r="AQ1949" s="230"/>
    </row>
    <row r="1950" spans="4:43">
      <c r="D1950" s="230"/>
      <c r="G1950" s="230"/>
      <c r="H1950" s="230"/>
      <c r="I1950" s="230"/>
      <c r="J1950" s="230"/>
      <c r="O1950" s="230"/>
      <c r="R1950" s="230"/>
      <c r="S1950" s="230"/>
      <c r="T1950" s="230"/>
      <c r="U1950" s="230"/>
      <c r="Z1950" s="230"/>
      <c r="AC1950" s="230"/>
      <c r="AD1950" s="230"/>
      <c r="AE1950" s="230"/>
      <c r="AF1950" s="230"/>
      <c r="AK1950" s="230"/>
      <c r="AN1950" s="230"/>
      <c r="AO1950" s="230"/>
      <c r="AP1950" s="230"/>
      <c r="AQ1950" s="230"/>
    </row>
    <row r="1951" spans="4:43">
      <c r="D1951" s="230"/>
      <c r="G1951" s="230"/>
      <c r="H1951" s="230"/>
      <c r="I1951" s="230"/>
      <c r="J1951" s="230"/>
      <c r="O1951" s="230"/>
      <c r="R1951" s="230"/>
      <c r="S1951" s="230"/>
      <c r="T1951" s="230"/>
      <c r="U1951" s="230"/>
      <c r="Z1951" s="230"/>
      <c r="AC1951" s="230"/>
      <c r="AD1951" s="230"/>
      <c r="AE1951" s="230"/>
      <c r="AF1951" s="230"/>
      <c r="AK1951" s="230"/>
      <c r="AN1951" s="230"/>
      <c r="AO1951" s="230"/>
      <c r="AP1951" s="230"/>
      <c r="AQ1951" s="230"/>
    </row>
    <row r="1952" spans="4:43">
      <c r="D1952" s="230"/>
      <c r="G1952" s="230"/>
      <c r="H1952" s="230"/>
      <c r="I1952" s="230"/>
      <c r="J1952" s="230"/>
      <c r="O1952" s="230"/>
      <c r="R1952" s="230"/>
      <c r="S1952" s="230"/>
      <c r="T1952" s="230"/>
      <c r="U1952" s="230"/>
      <c r="Z1952" s="230"/>
      <c r="AC1952" s="230"/>
      <c r="AD1952" s="230"/>
      <c r="AE1952" s="230"/>
      <c r="AF1952" s="230"/>
      <c r="AK1952" s="230"/>
      <c r="AN1952" s="230"/>
      <c r="AO1952" s="230"/>
      <c r="AP1952" s="230"/>
      <c r="AQ1952" s="230"/>
    </row>
    <row r="1953" spans="4:43">
      <c r="D1953" s="230"/>
      <c r="G1953" s="230"/>
      <c r="H1953" s="230"/>
      <c r="I1953" s="230"/>
      <c r="J1953" s="230"/>
      <c r="O1953" s="230"/>
      <c r="R1953" s="230"/>
      <c r="S1953" s="230"/>
      <c r="T1953" s="230"/>
      <c r="U1953" s="230"/>
      <c r="Z1953" s="230"/>
      <c r="AC1953" s="230"/>
      <c r="AD1953" s="230"/>
      <c r="AE1953" s="230"/>
      <c r="AF1953" s="230"/>
      <c r="AK1953" s="230"/>
      <c r="AN1953" s="230"/>
      <c r="AO1953" s="230"/>
      <c r="AP1953" s="230"/>
      <c r="AQ1953" s="230"/>
    </row>
    <row r="1954" spans="4:43">
      <c r="D1954" s="230"/>
      <c r="G1954" s="230"/>
      <c r="H1954" s="230"/>
      <c r="I1954" s="230"/>
      <c r="J1954" s="230"/>
      <c r="O1954" s="230"/>
      <c r="R1954" s="230"/>
      <c r="S1954" s="230"/>
      <c r="T1954" s="230"/>
      <c r="U1954" s="230"/>
      <c r="Z1954" s="230"/>
      <c r="AC1954" s="230"/>
      <c r="AD1954" s="230"/>
      <c r="AE1954" s="230"/>
      <c r="AF1954" s="230"/>
      <c r="AK1954" s="230"/>
      <c r="AN1954" s="230"/>
      <c r="AO1954" s="230"/>
      <c r="AP1954" s="230"/>
      <c r="AQ1954" s="230"/>
    </row>
    <row r="1955" spans="4:43">
      <c r="D1955" s="230"/>
      <c r="G1955" s="230"/>
      <c r="H1955" s="230"/>
      <c r="I1955" s="230"/>
      <c r="J1955" s="230"/>
      <c r="O1955" s="230"/>
      <c r="R1955" s="230"/>
      <c r="S1955" s="230"/>
      <c r="T1955" s="230"/>
      <c r="U1955" s="230"/>
      <c r="Z1955" s="230"/>
      <c r="AC1955" s="230"/>
      <c r="AD1955" s="230"/>
      <c r="AE1955" s="230"/>
      <c r="AF1955" s="230"/>
      <c r="AK1955" s="230"/>
      <c r="AN1955" s="230"/>
      <c r="AO1955" s="230"/>
      <c r="AP1955" s="230"/>
      <c r="AQ1955" s="230"/>
    </row>
    <row r="1956" spans="4:43">
      <c r="D1956" s="230"/>
      <c r="G1956" s="230"/>
      <c r="H1956" s="230"/>
      <c r="I1956" s="230"/>
      <c r="J1956" s="230"/>
      <c r="O1956" s="230"/>
      <c r="R1956" s="230"/>
      <c r="S1956" s="230"/>
      <c r="T1956" s="230"/>
      <c r="U1956" s="230"/>
      <c r="Z1956" s="230"/>
      <c r="AC1956" s="230"/>
      <c r="AD1956" s="230"/>
      <c r="AE1956" s="230"/>
      <c r="AF1956" s="230"/>
      <c r="AK1956" s="230"/>
      <c r="AN1956" s="230"/>
      <c r="AO1956" s="230"/>
      <c r="AP1956" s="230"/>
      <c r="AQ1956" s="230"/>
    </row>
    <row r="1957" spans="4:43">
      <c r="D1957" s="230"/>
      <c r="G1957" s="230"/>
      <c r="H1957" s="230"/>
      <c r="I1957" s="230"/>
      <c r="J1957" s="230"/>
      <c r="O1957" s="230"/>
      <c r="R1957" s="230"/>
      <c r="S1957" s="230"/>
      <c r="T1957" s="230"/>
      <c r="U1957" s="230"/>
      <c r="Z1957" s="230"/>
      <c r="AC1957" s="230"/>
      <c r="AD1957" s="230"/>
      <c r="AE1957" s="230"/>
      <c r="AF1957" s="230"/>
      <c r="AK1957" s="230"/>
      <c r="AN1957" s="230"/>
      <c r="AO1957" s="230"/>
      <c r="AP1957" s="230"/>
      <c r="AQ1957" s="230"/>
    </row>
    <row r="1958" spans="4:43">
      <c r="D1958" s="230"/>
      <c r="G1958" s="230"/>
      <c r="H1958" s="230"/>
      <c r="I1958" s="230"/>
      <c r="J1958" s="230"/>
      <c r="O1958" s="230"/>
      <c r="R1958" s="230"/>
      <c r="S1958" s="230"/>
      <c r="T1958" s="230"/>
      <c r="U1958" s="230"/>
      <c r="Z1958" s="230"/>
      <c r="AC1958" s="230"/>
      <c r="AD1958" s="230"/>
      <c r="AE1958" s="230"/>
      <c r="AF1958" s="230"/>
      <c r="AK1958" s="230"/>
      <c r="AN1958" s="230"/>
      <c r="AO1958" s="230"/>
      <c r="AP1958" s="230"/>
      <c r="AQ1958" s="230"/>
    </row>
    <row r="1959" spans="4:43">
      <c r="D1959" s="230"/>
      <c r="G1959" s="230"/>
      <c r="H1959" s="230"/>
      <c r="I1959" s="230"/>
      <c r="J1959" s="230"/>
      <c r="O1959" s="230"/>
      <c r="R1959" s="230"/>
      <c r="S1959" s="230"/>
      <c r="T1959" s="230"/>
      <c r="U1959" s="230"/>
      <c r="Z1959" s="230"/>
      <c r="AC1959" s="230"/>
      <c r="AD1959" s="230"/>
      <c r="AE1959" s="230"/>
      <c r="AF1959" s="230"/>
      <c r="AK1959" s="230"/>
      <c r="AN1959" s="230"/>
      <c r="AO1959" s="230"/>
      <c r="AP1959" s="230"/>
      <c r="AQ1959" s="230"/>
    </row>
    <row r="1960" spans="4:43">
      <c r="D1960" s="230"/>
      <c r="G1960" s="230"/>
      <c r="H1960" s="230"/>
      <c r="I1960" s="230"/>
      <c r="J1960" s="230"/>
      <c r="O1960" s="230"/>
      <c r="R1960" s="230"/>
      <c r="S1960" s="230"/>
      <c r="T1960" s="230"/>
      <c r="U1960" s="230"/>
      <c r="Z1960" s="230"/>
      <c r="AC1960" s="230"/>
      <c r="AD1960" s="230"/>
      <c r="AE1960" s="230"/>
      <c r="AF1960" s="230"/>
      <c r="AK1960" s="230"/>
      <c r="AN1960" s="230"/>
      <c r="AO1960" s="230"/>
      <c r="AP1960" s="230"/>
      <c r="AQ1960" s="230"/>
    </row>
    <row r="1961" spans="4:43">
      <c r="D1961" s="230"/>
      <c r="G1961" s="230"/>
      <c r="H1961" s="230"/>
      <c r="I1961" s="230"/>
      <c r="J1961" s="230"/>
      <c r="O1961" s="230"/>
      <c r="R1961" s="230"/>
      <c r="S1961" s="230"/>
      <c r="T1961" s="230"/>
      <c r="U1961" s="230"/>
      <c r="Z1961" s="230"/>
      <c r="AC1961" s="230"/>
      <c r="AD1961" s="230"/>
      <c r="AE1961" s="230"/>
      <c r="AF1961" s="230"/>
      <c r="AK1961" s="230"/>
      <c r="AN1961" s="230"/>
      <c r="AO1961" s="230"/>
      <c r="AP1961" s="230"/>
      <c r="AQ1961" s="230"/>
    </row>
    <row r="1962" spans="4:43">
      <c r="D1962" s="230"/>
      <c r="G1962" s="230"/>
      <c r="H1962" s="230"/>
      <c r="I1962" s="230"/>
      <c r="J1962" s="230"/>
      <c r="O1962" s="230"/>
      <c r="R1962" s="230"/>
      <c r="S1962" s="230"/>
      <c r="T1962" s="230"/>
      <c r="U1962" s="230"/>
      <c r="Z1962" s="230"/>
      <c r="AC1962" s="230"/>
      <c r="AD1962" s="230"/>
      <c r="AE1962" s="230"/>
      <c r="AF1962" s="230"/>
      <c r="AK1962" s="230"/>
      <c r="AN1962" s="230"/>
      <c r="AO1962" s="230"/>
      <c r="AP1962" s="230"/>
      <c r="AQ1962" s="230"/>
    </row>
    <row r="1963" spans="4:43">
      <c r="D1963" s="230"/>
      <c r="G1963" s="230"/>
      <c r="H1963" s="230"/>
      <c r="I1963" s="230"/>
      <c r="J1963" s="230"/>
      <c r="O1963" s="230"/>
      <c r="R1963" s="230"/>
      <c r="S1963" s="230"/>
      <c r="T1963" s="230"/>
      <c r="U1963" s="230"/>
      <c r="Z1963" s="230"/>
      <c r="AC1963" s="230"/>
      <c r="AD1963" s="230"/>
      <c r="AE1963" s="230"/>
      <c r="AF1963" s="230"/>
      <c r="AK1963" s="230"/>
      <c r="AN1963" s="230"/>
      <c r="AO1963" s="230"/>
      <c r="AP1963" s="230"/>
      <c r="AQ1963" s="230"/>
    </row>
    <row r="1964" spans="4:43">
      <c r="D1964" s="230"/>
      <c r="G1964" s="230"/>
      <c r="H1964" s="230"/>
      <c r="I1964" s="230"/>
      <c r="J1964" s="230"/>
      <c r="O1964" s="230"/>
      <c r="R1964" s="230"/>
      <c r="S1964" s="230"/>
      <c r="T1964" s="230"/>
      <c r="U1964" s="230"/>
      <c r="Z1964" s="230"/>
      <c r="AC1964" s="230"/>
      <c r="AD1964" s="230"/>
      <c r="AE1964" s="230"/>
      <c r="AF1964" s="230"/>
      <c r="AK1964" s="230"/>
      <c r="AN1964" s="230"/>
      <c r="AO1964" s="230"/>
      <c r="AP1964" s="230"/>
      <c r="AQ1964" s="230"/>
    </row>
    <row r="1965" spans="4:43">
      <c r="D1965" s="230"/>
      <c r="G1965" s="230"/>
      <c r="H1965" s="230"/>
      <c r="I1965" s="230"/>
      <c r="J1965" s="230"/>
      <c r="O1965" s="230"/>
      <c r="R1965" s="230"/>
      <c r="S1965" s="230"/>
      <c r="T1965" s="230"/>
      <c r="U1965" s="230"/>
      <c r="Z1965" s="230"/>
      <c r="AC1965" s="230"/>
      <c r="AD1965" s="230"/>
      <c r="AE1965" s="230"/>
      <c r="AF1965" s="230"/>
      <c r="AK1965" s="230"/>
      <c r="AN1965" s="230"/>
      <c r="AO1965" s="230"/>
      <c r="AP1965" s="230"/>
      <c r="AQ1965" s="230"/>
    </row>
    <row r="1966" spans="4:43">
      <c r="D1966" s="230"/>
      <c r="G1966" s="230"/>
      <c r="H1966" s="230"/>
      <c r="I1966" s="230"/>
      <c r="J1966" s="230"/>
      <c r="O1966" s="230"/>
      <c r="R1966" s="230"/>
      <c r="S1966" s="230"/>
      <c r="T1966" s="230"/>
      <c r="U1966" s="230"/>
      <c r="Z1966" s="230"/>
      <c r="AC1966" s="230"/>
      <c r="AD1966" s="230"/>
      <c r="AE1966" s="230"/>
      <c r="AF1966" s="230"/>
      <c r="AK1966" s="230"/>
      <c r="AN1966" s="230"/>
      <c r="AO1966" s="230"/>
      <c r="AP1966" s="230"/>
      <c r="AQ1966" s="230"/>
    </row>
    <row r="1967" spans="4:43">
      <c r="D1967" s="230"/>
      <c r="G1967" s="230"/>
      <c r="H1967" s="230"/>
      <c r="I1967" s="230"/>
      <c r="J1967" s="230"/>
      <c r="O1967" s="230"/>
      <c r="R1967" s="230"/>
      <c r="S1967" s="230"/>
      <c r="T1967" s="230"/>
      <c r="U1967" s="230"/>
      <c r="Z1967" s="230"/>
      <c r="AC1967" s="230"/>
      <c r="AD1967" s="230"/>
      <c r="AE1967" s="230"/>
      <c r="AF1967" s="230"/>
      <c r="AK1967" s="230"/>
      <c r="AN1967" s="230"/>
      <c r="AO1967" s="230"/>
      <c r="AP1967" s="230"/>
      <c r="AQ1967" s="230"/>
    </row>
    <row r="1968" spans="4:43">
      <c r="D1968" s="230"/>
      <c r="G1968" s="230"/>
      <c r="H1968" s="230"/>
      <c r="I1968" s="230"/>
      <c r="J1968" s="230"/>
      <c r="O1968" s="230"/>
      <c r="R1968" s="230"/>
      <c r="S1968" s="230"/>
      <c r="T1968" s="230"/>
      <c r="U1968" s="230"/>
      <c r="Z1968" s="230"/>
      <c r="AC1968" s="230"/>
      <c r="AD1968" s="230"/>
      <c r="AE1968" s="230"/>
      <c r="AF1968" s="230"/>
      <c r="AK1968" s="230"/>
      <c r="AN1968" s="230"/>
      <c r="AO1968" s="230"/>
      <c r="AP1968" s="230"/>
      <c r="AQ1968" s="230"/>
    </row>
    <row r="1969" spans="4:43">
      <c r="D1969" s="230"/>
      <c r="G1969" s="230"/>
      <c r="H1969" s="230"/>
      <c r="I1969" s="230"/>
      <c r="J1969" s="230"/>
      <c r="O1969" s="230"/>
      <c r="R1969" s="230"/>
      <c r="S1969" s="230"/>
      <c r="T1969" s="230"/>
      <c r="U1969" s="230"/>
      <c r="Z1969" s="230"/>
      <c r="AC1969" s="230"/>
      <c r="AD1969" s="230"/>
      <c r="AE1969" s="230"/>
      <c r="AF1969" s="230"/>
      <c r="AK1969" s="230"/>
      <c r="AN1969" s="230"/>
      <c r="AO1969" s="230"/>
      <c r="AP1969" s="230"/>
      <c r="AQ1969" s="230"/>
    </row>
    <row r="1970" spans="4:43">
      <c r="D1970" s="230"/>
      <c r="G1970" s="230"/>
      <c r="H1970" s="230"/>
      <c r="I1970" s="230"/>
      <c r="J1970" s="230"/>
      <c r="O1970" s="230"/>
      <c r="R1970" s="230"/>
      <c r="S1970" s="230"/>
      <c r="T1970" s="230"/>
      <c r="U1970" s="230"/>
      <c r="Z1970" s="230"/>
      <c r="AC1970" s="230"/>
      <c r="AD1970" s="230"/>
      <c r="AE1970" s="230"/>
      <c r="AF1970" s="230"/>
      <c r="AK1970" s="230"/>
      <c r="AN1970" s="230"/>
      <c r="AO1970" s="230"/>
      <c r="AP1970" s="230"/>
      <c r="AQ1970" s="230"/>
    </row>
    <row r="1971" spans="4:43">
      <c r="D1971" s="230"/>
      <c r="G1971" s="230"/>
      <c r="H1971" s="230"/>
      <c r="I1971" s="230"/>
      <c r="J1971" s="230"/>
      <c r="O1971" s="230"/>
      <c r="R1971" s="230"/>
      <c r="S1971" s="230"/>
      <c r="T1971" s="230"/>
      <c r="U1971" s="230"/>
      <c r="Z1971" s="230"/>
      <c r="AC1971" s="230"/>
      <c r="AD1971" s="230"/>
      <c r="AE1971" s="230"/>
      <c r="AF1971" s="230"/>
      <c r="AK1971" s="230"/>
      <c r="AN1971" s="230"/>
      <c r="AO1971" s="230"/>
      <c r="AP1971" s="230"/>
      <c r="AQ1971" s="230"/>
    </row>
    <row r="1972" spans="4:43">
      <c r="D1972" s="230"/>
      <c r="G1972" s="230"/>
      <c r="H1972" s="230"/>
      <c r="I1972" s="230"/>
      <c r="J1972" s="230"/>
      <c r="O1972" s="230"/>
      <c r="R1972" s="230"/>
      <c r="S1972" s="230"/>
      <c r="T1972" s="230"/>
      <c r="U1972" s="230"/>
      <c r="Z1972" s="230"/>
      <c r="AC1972" s="230"/>
      <c r="AD1972" s="230"/>
      <c r="AE1972" s="230"/>
      <c r="AF1972" s="230"/>
      <c r="AK1972" s="230"/>
      <c r="AN1972" s="230"/>
      <c r="AO1972" s="230"/>
      <c r="AP1972" s="230"/>
      <c r="AQ1972" s="230"/>
    </row>
    <row r="1973" spans="4:43">
      <c r="D1973" s="230"/>
      <c r="G1973" s="230"/>
      <c r="H1973" s="230"/>
      <c r="I1973" s="230"/>
      <c r="J1973" s="230"/>
      <c r="O1973" s="230"/>
      <c r="R1973" s="230"/>
      <c r="S1973" s="230"/>
      <c r="T1973" s="230"/>
      <c r="U1973" s="230"/>
      <c r="Z1973" s="230"/>
      <c r="AC1973" s="230"/>
      <c r="AD1973" s="230"/>
      <c r="AE1973" s="230"/>
      <c r="AF1973" s="230"/>
      <c r="AK1973" s="230"/>
      <c r="AN1973" s="230"/>
      <c r="AO1973" s="230"/>
      <c r="AP1973" s="230"/>
      <c r="AQ1973" s="230"/>
    </row>
    <row r="1974" spans="4:43">
      <c r="D1974" s="230"/>
      <c r="G1974" s="230"/>
      <c r="H1974" s="230"/>
      <c r="I1974" s="230"/>
      <c r="J1974" s="230"/>
      <c r="O1974" s="230"/>
      <c r="R1974" s="230"/>
      <c r="S1974" s="230"/>
      <c r="T1974" s="230"/>
      <c r="U1974" s="230"/>
      <c r="Z1974" s="230"/>
      <c r="AC1974" s="230"/>
      <c r="AD1974" s="230"/>
      <c r="AE1974" s="230"/>
      <c r="AF1974" s="230"/>
      <c r="AK1974" s="230"/>
      <c r="AN1974" s="230"/>
      <c r="AO1974" s="230"/>
      <c r="AP1974" s="230"/>
      <c r="AQ1974" s="230"/>
    </row>
    <row r="1975" spans="4:43">
      <c r="D1975" s="230"/>
      <c r="G1975" s="230"/>
      <c r="H1975" s="230"/>
      <c r="I1975" s="230"/>
      <c r="J1975" s="230"/>
      <c r="O1975" s="230"/>
      <c r="R1975" s="230"/>
      <c r="S1975" s="230"/>
      <c r="T1975" s="230"/>
      <c r="U1975" s="230"/>
      <c r="Z1975" s="230"/>
      <c r="AC1975" s="230"/>
      <c r="AD1975" s="230"/>
      <c r="AE1975" s="230"/>
      <c r="AF1975" s="230"/>
      <c r="AK1975" s="230"/>
      <c r="AN1975" s="230"/>
      <c r="AO1975" s="230"/>
      <c r="AP1975" s="230"/>
      <c r="AQ1975" s="230"/>
    </row>
    <row r="1976" spans="4:43">
      <c r="D1976" s="230"/>
      <c r="G1976" s="230"/>
      <c r="H1976" s="230"/>
      <c r="I1976" s="230"/>
      <c r="J1976" s="230"/>
      <c r="O1976" s="230"/>
      <c r="R1976" s="230"/>
      <c r="S1976" s="230"/>
      <c r="T1976" s="230"/>
      <c r="U1976" s="230"/>
      <c r="Z1976" s="230"/>
      <c r="AC1976" s="230"/>
      <c r="AD1976" s="230"/>
      <c r="AE1976" s="230"/>
      <c r="AF1976" s="230"/>
      <c r="AK1976" s="230"/>
      <c r="AN1976" s="230"/>
      <c r="AO1976" s="230"/>
      <c r="AP1976" s="230"/>
      <c r="AQ1976" s="230"/>
    </row>
    <row r="1977" spans="4:43">
      <c r="D1977" s="230"/>
      <c r="G1977" s="230"/>
      <c r="H1977" s="230"/>
      <c r="I1977" s="230"/>
      <c r="J1977" s="230"/>
      <c r="O1977" s="230"/>
      <c r="R1977" s="230"/>
      <c r="S1977" s="230"/>
      <c r="T1977" s="230"/>
      <c r="U1977" s="230"/>
      <c r="Z1977" s="230"/>
      <c r="AC1977" s="230"/>
      <c r="AD1977" s="230"/>
      <c r="AE1977" s="230"/>
      <c r="AF1977" s="230"/>
      <c r="AK1977" s="230"/>
      <c r="AN1977" s="230"/>
      <c r="AO1977" s="230"/>
      <c r="AP1977" s="230"/>
      <c r="AQ1977" s="230"/>
    </row>
    <row r="1978" spans="4:43">
      <c r="D1978" s="230"/>
      <c r="G1978" s="230"/>
      <c r="H1978" s="230"/>
      <c r="I1978" s="230"/>
      <c r="J1978" s="230"/>
      <c r="O1978" s="230"/>
      <c r="R1978" s="230"/>
      <c r="S1978" s="230"/>
      <c r="T1978" s="230"/>
      <c r="U1978" s="230"/>
      <c r="Z1978" s="230"/>
      <c r="AC1978" s="230"/>
      <c r="AD1978" s="230"/>
      <c r="AE1978" s="230"/>
      <c r="AF1978" s="230"/>
      <c r="AK1978" s="230"/>
      <c r="AN1978" s="230"/>
      <c r="AO1978" s="230"/>
      <c r="AP1978" s="230"/>
      <c r="AQ1978" s="230"/>
    </row>
    <row r="1979" spans="4:43">
      <c r="D1979" s="230"/>
      <c r="G1979" s="230"/>
      <c r="H1979" s="230"/>
      <c r="I1979" s="230"/>
      <c r="J1979" s="230"/>
      <c r="O1979" s="230"/>
      <c r="R1979" s="230"/>
      <c r="S1979" s="230"/>
      <c r="T1979" s="230"/>
      <c r="U1979" s="230"/>
      <c r="Z1979" s="230"/>
      <c r="AC1979" s="230"/>
      <c r="AD1979" s="230"/>
      <c r="AE1979" s="230"/>
      <c r="AF1979" s="230"/>
      <c r="AK1979" s="230"/>
      <c r="AN1979" s="230"/>
      <c r="AO1979" s="230"/>
      <c r="AP1979" s="230"/>
      <c r="AQ1979" s="230"/>
    </row>
    <row r="1980" spans="4:43">
      <c r="D1980" s="230"/>
      <c r="G1980" s="230"/>
      <c r="H1980" s="230"/>
      <c r="I1980" s="230"/>
      <c r="J1980" s="230"/>
      <c r="O1980" s="230"/>
      <c r="R1980" s="230"/>
      <c r="S1980" s="230"/>
      <c r="T1980" s="230"/>
      <c r="U1980" s="230"/>
      <c r="Z1980" s="230"/>
      <c r="AC1980" s="230"/>
      <c r="AD1980" s="230"/>
      <c r="AE1980" s="230"/>
      <c r="AF1980" s="230"/>
      <c r="AK1980" s="230"/>
      <c r="AN1980" s="230"/>
      <c r="AO1980" s="230"/>
      <c r="AP1980" s="230"/>
      <c r="AQ1980" s="230"/>
    </row>
    <row r="1981" spans="4:43">
      <c r="D1981" s="230"/>
      <c r="G1981" s="230"/>
      <c r="H1981" s="230"/>
      <c r="I1981" s="230"/>
      <c r="J1981" s="230"/>
      <c r="O1981" s="230"/>
      <c r="R1981" s="230"/>
      <c r="S1981" s="230"/>
      <c r="T1981" s="230"/>
      <c r="U1981" s="230"/>
      <c r="Z1981" s="230"/>
      <c r="AC1981" s="230"/>
      <c r="AD1981" s="230"/>
      <c r="AE1981" s="230"/>
      <c r="AF1981" s="230"/>
      <c r="AK1981" s="230"/>
      <c r="AN1981" s="230"/>
      <c r="AO1981" s="230"/>
      <c r="AP1981" s="230"/>
      <c r="AQ1981" s="230"/>
    </row>
    <row r="1982" spans="4:43">
      <c r="D1982" s="230"/>
      <c r="G1982" s="230"/>
      <c r="H1982" s="230"/>
      <c r="I1982" s="230"/>
      <c r="J1982" s="230"/>
      <c r="O1982" s="230"/>
      <c r="R1982" s="230"/>
      <c r="S1982" s="230"/>
      <c r="T1982" s="230"/>
      <c r="U1982" s="230"/>
      <c r="Z1982" s="230"/>
      <c r="AC1982" s="230"/>
      <c r="AD1982" s="230"/>
      <c r="AE1982" s="230"/>
      <c r="AF1982" s="230"/>
      <c r="AK1982" s="230"/>
      <c r="AN1982" s="230"/>
      <c r="AO1982" s="230"/>
      <c r="AP1982" s="230"/>
      <c r="AQ1982" s="230"/>
    </row>
    <row r="1983" spans="4:43">
      <c r="D1983" s="230"/>
      <c r="G1983" s="230"/>
      <c r="H1983" s="230"/>
      <c r="I1983" s="230"/>
      <c r="J1983" s="230"/>
      <c r="O1983" s="230"/>
      <c r="R1983" s="230"/>
      <c r="S1983" s="230"/>
      <c r="T1983" s="230"/>
      <c r="U1983" s="230"/>
      <c r="Z1983" s="230"/>
      <c r="AC1983" s="230"/>
      <c r="AD1983" s="230"/>
      <c r="AE1983" s="230"/>
      <c r="AF1983" s="230"/>
      <c r="AK1983" s="230"/>
      <c r="AN1983" s="230"/>
      <c r="AO1983" s="230"/>
      <c r="AP1983" s="230"/>
      <c r="AQ1983" s="230"/>
    </row>
    <row r="1984" spans="4:43">
      <c r="D1984" s="230"/>
      <c r="G1984" s="230"/>
      <c r="H1984" s="230"/>
      <c r="I1984" s="230"/>
      <c r="J1984" s="230"/>
      <c r="O1984" s="230"/>
      <c r="R1984" s="230"/>
      <c r="S1984" s="230"/>
      <c r="T1984" s="230"/>
      <c r="U1984" s="230"/>
      <c r="Z1984" s="230"/>
      <c r="AC1984" s="230"/>
      <c r="AD1984" s="230"/>
      <c r="AE1984" s="230"/>
      <c r="AF1984" s="230"/>
      <c r="AK1984" s="230"/>
      <c r="AN1984" s="230"/>
      <c r="AO1984" s="230"/>
      <c r="AP1984" s="230"/>
      <c r="AQ1984" s="230"/>
    </row>
    <row r="1985" spans="4:43">
      <c r="D1985" s="230"/>
      <c r="G1985" s="230"/>
      <c r="H1985" s="230"/>
      <c r="I1985" s="230"/>
      <c r="J1985" s="230"/>
      <c r="O1985" s="230"/>
      <c r="R1985" s="230"/>
      <c r="S1985" s="230"/>
      <c r="T1985" s="230"/>
      <c r="U1985" s="230"/>
      <c r="Z1985" s="230"/>
      <c r="AC1985" s="230"/>
      <c r="AD1985" s="230"/>
      <c r="AE1985" s="230"/>
      <c r="AF1985" s="230"/>
      <c r="AK1985" s="230"/>
      <c r="AN1985" s="230"/>
      <c r="AO1985" s="230"/>
      <c r="AP1985" s="230"/>
      <c r="AQ1985" s="230"/>
    </row>
    <row r="1986" spans="4:43">
      <c r="D1986" s="230"/>
      <c r="G1986" s="230"/>
      <c r="H1986" s="230"/>
      <c r="I1986" s="230"/>
      <c r="J1986" s="230"/>
      <c r="O1986" s="230"/>
      <c r="R1986" s="230"/>
      <c r="S1986" s="230"/>
      <c r="T1986" s="230"/>
      <c r="U1986" s="230"/>
      <c r="Z1986" s="230"/>
      <c r="AC1986" s="230"/>
      <c r="AD1986" s="230"/>
      <c r="AE1986" s="230"/>
      <c r="AF1986" s="230"/>
      <c r="AK1986" s="230"/>
      <c r="AN1986" s="230"/>
      <c r="AO1986" s="230"/>
      <c r="AP1986" s="230"/>
      <c r="AQ1986" s="230"/>
    </row>
    <row r="1987" spans="4:43">
      <c r="D1987" s="230"/>
      <c r="G1987" s="230"/>
      <c r="H1987" s="230"/>
      <c r="I1987" s="230"/>
      <c r="J1987" s="230"/>
      <c r="O1987" s="230"/>
      <c r="R1987" s="230"/>
      <c r="S1987" s="230"/>
      <c r="T1987" s="230"/>
      <c r="U1987" s="230"/>
      <c r="Z1987" s="230"/>
      <c r="AC1987" s="230"/>
      <c r="AD1987" s="230"/>
      <c r="AE1987" s="230"/>
      <c r="AF1987" s="230"/>
      <c r="AK1987" s="230"/>
      <c r="AN1987" s="230"/>
      <c r="AO1987" s="230"/>
      <c r="AP1987" s="230"/>
      <c r="AQ1987" s="230"/>
    </row>
    <row r="1988" spans="4:43">
      <c r="D1988" s="230"/>
      <c r="G1988" s="230"/>
      <c r="H1988" s="230"/>
      <c r="I1988" s="230"/>
      <c r="J1988" s="230"/>
      <c r="O1988" s="230"/>
      <c r="R1988" s="230"/>
      <c r="S1988" s="230"/>
      <c r="T1988" s="230"/>
      <c r="U1988" s="230"/>
      <c r="Z1988" s="230"/>
      <c r="AC1988" s="230"/>
      <c r="AD1988" s="230"/>
      <c r="AE1988" s="230"/>
      <c r="AF1988" s="230"/>
      <c r="AK1988" s="230"/>
      <c r="AN1988" s="230"/>
      <c r="AO1988" s="230"/>
      <c r="AP1988" s="230"/>
      <c r="AQ1988" s="230"/>
    </row>
    <row r="1989" spans="4:43">
      <c r="D1989" s="230"/>
      <c r="G1989" s="230"/>
      <c r="H1989" s="230"/>
      <c r="I1989" s="230"/>
      <c r="J1989" s="230"/>
      <c r="O1989" s="230"/>
      <c r="R1989" s="230"/>
      <c r="S1989" s="230"/>
      <c r="T1989" s="230"/>
      <c r="U1989" s="230"/>
      <c r="Z1989" s="230"/>
      <c r="AC1989" s="230"/>
      <c r="AD1989" s="230"/>
      <c r="AE1989" s="230"/>
      <c r="AF1989" s="230"/>
      <c r="AK1989" s="230"/>
      <c r="AN1989" s="230"/>
      <c r="AO1989" s="230"/>
      <c r="AP1989" s="230"/>
      <c r="AQ1989" s="230"/>
    </row>
    <row r="1990" spans="4:43">
      <c r="D1990" s="230"/>
      <c r="G1990" s="230"/>
      <c r="H1990" s="230"/>
      <c r="I1990" s="230"/>
      <c r="J1990" s="230"/>
      <c r="O1990" s="230"/>
      <c r="R1990" s="230"/>
      <c r="S1990" s="230"/>
      <c r="T1990" s="230"/>
      <c r="U1990" s="230"/>
      <c r="Z1990" s="230"/>
      <c r="AC1990" s="230"/>
      <c r="AD1990" s="230"/>
      <c r="AE1990" s="230"/>
      <c r="AF1990" s="230"/>
      <c r="AK1990" s="230"/>
      <c r="AN1990" s="230"/>
      <c r="AO1990" s="230"/>
      <c r="AP1990" s="230"/>
      <c r="AQ1990" s="230"/>
    </row>
    <row r="1991" spans="4:43">
      <c r="D1991" s="230"/>
      <c r="G1991" s="230"/>
      <c r="H1991" s="230"/>
      <c r="I1991" s="230"/>
      <c r="J1991" s="230"/>
      <c r="O1991" s="230"/>
      <c r="R1991" s="230"/>
      <c r="S1991" s="230"/>
      <c r="T1991" s="230"/>
      <c r="U1991" s="230"/>
      <c r="Z1991" s="230"/>
      <c r="AC1991" s="230"/>
      <c r="AD1991" s="230"/>
      <c r="AE1991" s="230"/>
      <c r="AF1991" s="230"/>
      <c r="AK1991" s="230"/>
      <c r="AN1991" s="230"/>
      <c r="AO1991" s="230"/>
      <c r="AP1991" s="230"/>
      <c r="AQ1991" s="230"/>
    </row>
    <row r="1992" spans="4:43">
      <c r="D1992" s="230"/>
      <c r="G1992" s="230"/>
      <c r="H1992" s="230"/>
      <c r="I1992" s="230"/>
      <c r="J1992" s="230"/>
      <c r="O1992" s="230"/>
      <c r="R1992" s="230"/>
      <c r="S1992" s="230"/>
      <c r="T1992" s="230"/>
      <c r="U1992" s="230"/>
      <c r="Z1992" s="230"/>
      <c r="AC1992" s="230"/>
      <c r="AD1992" s="230"/>
      <c r="AE1992" s="230"/>
      <c r="AF1992" s="230"/>
      <c r="AK1992" s="230"/>
      <c r="AN1992" s="230"/>
      <c r="AO1992" s="230"/>
      <c r="AP1992" s="230"/>
      <c r="AQ1992" s="230"/>
    </row>
    <row r="1993" spans="4:43">
      <c r="D1993" s="230"/>
      <c r="G1993" s="230"/>
      <c r="H1993" s="230"/>
      <c r="I1993" s="230"/>
      <c r="J1993" s="230"/>
      <c r="O1993" s="230"/>
      <c r="R1993" s="230"/>
      <c r="S1993" s="230"/>
      <c r="T1993" s="230"/>
      <c r="U1993" s="230"/>
      <c r="Z1993" s="230"/>
      <c r="AC1993" s="230"/>
      <c r="AD1993" s="230"/>
      <c r="AE1993" s="230"/>
      <c r="AF1993" s="230"/>
      <c r="AK1993" s="230"/>
      <c r="AN1993" s="230"/>
      <c r="AO1993" s="230"/>
      <c r="AP1993" s="230"/>
      <c r="AQ1993" s="230"/>
    </row>
    <row r="1994" spans="4:43">
      <c r="D1994" s="230"/>
      <c r="G1994" s="230"/>
      <c r="H1994" s="230"/>
      <c r="I1994" s="230"/>
      <c r="J1994" s="230"/>
      <c r="O1994" s="230"/>
      <c r="R1994" s="230"/>
      <c r="S1994" s="230"/>
      <c r="T1994" s="230"/>
      <c r="U1994" s="230"/>
      <c r="Z1994" s="230"/>
      <c r="AC1994" s="230"/>
      <c r="AD1994" s="230"/>
      <c r="AE1994" s="230"/>
      <c r="AF1994" s="230"/>
      <c r="AK1994" s="230"/>
      <c r="AN1994" s="230"/>
      <c r="AO1994" s="230"/>
      <c r="AP1994" s="230"/>
      <c r="AQ1994" s="230"/>
    </row>
    <row r="1995" spans="4:43">
      <c r="D1995" s="230"/>
      <c r="G1995" s="230"/>
      <c r="H1995" s="230"/>
      <c r="I1995" s="230"/>
      <c r="J1995" s="230"/>
      <c r="O1995" s="230"/>
      <c r="R1995" s="230"/>
      <c r="S1995" s="230"/>
      <c r="T1995" s="230"/>
      <c r="U1995" s="230"/>
      <c r="Z1995" s="230"/>
      <c r="AC1995" s="230"/>
      <c r="AD1995" s="230"/>
      <c r="AE1995" s="230"/>
      <c r="AF1995" s="230"/>
      <c r="AK1995" s="230"/>
      <c r="AN1995" s="230"/>
      <c r="AO1995" s="230"/>
      <c r="AP1995" s="230"/>
      <c r="AQ1995" s="230"/>
    </row>
    <row r="1996" spans="4:43">
      <c r="D1996" s="230"/>
      <c r="G1996" s="230"/>
      <c r="H1996" s="230"/>
      <c r="I1996" s="230"/>
      <c r="J1996" s="230"/>
      <c r="O1996" s="230"/>
      <c r="R1996" s="230"/>
      <c r="S1996" s="230"/>
      <c r="T1996" s="230"/>
      <c r="U1996" s="230"/>
      <c r="Z1996" s="230"/>
      <c r="AC1996" s="230"/>
      <c r="AD1996" s="230"/>
      <c r="AE1996" s="230"/>
      <c r="AF1996" s="230"/>
      <c r="AK1996" s="230"/>
      <c r="AN1996" s="230"/>
      <c r="AO1996" s="230"/>
      <c r="AP1996" s="230"/>
      <c r="AQ1996" s="230"/>
    </row>
    <row r="1997" spans="4:43">
      <c r="D1997" s="230"/>
      <c r="G1997" s="230"/>
      <c r="H1997" s="230"/>
      <c r="I1997" s="230"/>
      <c r="J1997" s="230"/>
      <c r="O1997" s="230"/>
      <c r="R1997" s="230"/>
      <c r="S1997" s="230"/>
      <c r="T1997" s="230"/>
      <c r="U1997" s="230"/>
      <c r="Z1997" s="230"/>
      <c r="AC1997" s="230"/>
      <c r="AD1997" s="230"/>
      <c r="AE1997" s="230"/>
      <c r="AF1997" s="230"/>
      <c r="AK1997" s="230"/>
      <c r="AN1997" s="230"/>
      <c r="AO1997" s="230"/>
      <c r="AP1997" s="230"/>
      <c r="AQ1997" s="230"/>
    </row>
    <row r="1998" spans="4:43">
      <c r="D1998" s="230"/>
      <c r="G1998" s="230"/>
      <c r="H1998" s="230"/>
      <c r="I1998" s="230"/>
      <c r="J1998" s="230"/>
      <c r="O1998" s="230"/>
      <c r="R1998" s="230"/>
      <c r="S1998" s="230"/>
      <c r="T1998" s="230"/>
      <c r="U1998" s="230"/>
      <c r="Z1998" s="230"/>
      <c r="AC1998" s="230"/>
      <c r="AD1998" s="230"/>
      <c r="AE1998" s="230"/>
      <c r="AF1998" s="230"/>
      <c r="AK1998" s="230"/>
      <c r="AN1998" s="230"/>
      <c r="AO1998" s="230"/>
      <c r="AP1998" s="230"/>
      <c r="AQ1998" s="230"/>
    </row>
    <row r="1999" spans="4:43">
      <c r="D1999" s="230"/>
      <c r="G1999" s="230"/>
      <c r="H1999" s="230"/>
      <c r="I1999" s="230"/>
      <c r="J1999" s="230"/>
      <c r="O1999" s="230"/>
      <c r="R1999" s="230"/>
      <c r="S1999" s="230"/>
      <c r="T1999" s="230"/>
      <c r="U1999" s="230"/>
      <c r="Z1999" s="230"/>
      <c r="AC1999" s="230"/>
      <c r="AD1999" s="230"/>
      <c r="AE1999" s="230"/>
      <c r="AF1999" s="230"/>
      <c r="AK1999" s="230"/>
      <c r="AN1999" s="230"/>
      <c r="AO1999" s="230"/>
      <c r="AP1999" s="230"/>
      <c r="AQ1999" s="230"/>
    </row>
    <row r="2000" spans="4:43">
      <c r="D2000" s="230"/>
      <c r="G2000" s="230"/>
      <c r="H2000" s="230"/>
      <c r="I2000" s="230"/>
      <c r="J2000" s="230"/>
      <c r="O2000" s="230"/>
      <c r="R2000" s="230"/>
      <c r="S2000" s="230"/>
      <c r="T2000" s="230"/>
      <c r="U2000" s="230"/>
      <c r="Z2000" s="230"/>
      <c r="AC2000" s="230"/>
      <c r="AD2000" s="230"/>
      <c r="AE2000" s="230"/>
      <c r="AF2000" s="230"/>
      <c r="AK2000" s="230"/>
      <c r="AN2000" s="230"/>
      <c r="AO2000" s="230"/>
      <c r="AP2000" s="230"/>
      <c r="AQ2000" s="230"/>
    </row>
    <row r="2001" spans="4:43">
      <c r="D2001" s="230"/>
      <c r="G2001" s="230"/>
      <c r="H2001" s="230"/>
      <c r="I2001" s="230"/>
      <c r="J2001" s="230"/>
      <c r="O2001" s="230"/>
      <c r="R2001" s="230"/>
      <c r="S2001" s="230"/>
      <c r="T2001" s="230"/>
      <c r="U2001" s="230"/>
      <c r="Z2001" s="230"/>
      <c r="AC2001" s="230"/>
      <c r="AD2001" s="230"/>
      <c r="AE2001" s="230"/>
      <c r="AF2001" s="230"/>
      <c r="AK2001" s="230"/>
      <c r="AN2001" s="230"/>
      <c r="AO2001" s="230"/>
      <c r="AP2001" s="230"/>
      <c r="AQ2001" s="230"/>
    </row>
    <row r="2002" spans="4:43">
      <c r="D2002" s="230"/>
      <c r="G2002" s="230"/>
      <c r="H2002" s="230"/>
      <c r="I2002" s="230"/>
      <c r="J2002" s="230"/>
      <c r="O2002" s="230"/>
      <c r="R2002" s="230"/>
      <c r="S2002" s="230"/>
      <c r="T2002" s="230"/>
      <c r="U2002" s="230"/>
      <c r="Z2002" s="230"/>
      <c r="AC2002" s="230"/>
      <c r="AD2002" s="230"/>
      <c r="AE2002" s="230"/>
      <c r="AF2002" s="230"/>
      <c r="AK2002" s="230"/>
      <c r="AN2002" s="230"/>
      <c r="AO2002" s="230"/>
      <c r="AP2002" s="230"/>
      <c r="AQ2002" s="230"/>
    </row>
    <row r="2003" spans="4:43">
      <c r="D2003" s="230"/>
      <c r="G2003" s="230"/>
      <c r="H2003" s="230"/>
      <c r="I2003" s="230"/>
      <c r="J2003" s="230"/>
      <c r="O2003" s="230"/>
      <c r="R2003" s="230"/>
      <c r="S2003" s="230"/>
      <c r="T2003" s="230"/>
      <c r="U2003" s="230"/>
      <c r="Z2003" s="230"/>
      <c r="AC2003" s="230"/>
      <c r="AD2003" s="230"/>
      <c r="AE2003" s="230"/>
      <c r="AF2003" s="230"/>
      <c r="AK2003" s="230"/>
      <c r="AN2003" s="230"/>
      <c r="AO2003" s="230"/>
      <c r="AP2003" s="230"/>
      <c r="AQ2003" s="230"/>
    </row>
    <row r="2004" spans="4:43">
      <c r="D2004" s="230"/>
      <c r="G2004" s="230"/>
      <c r="H2004" s="230"/>
      <c r="I2004" s="230"/>
      <c r="J2004" s="230"/>
      <c r="O2004" s="230"/>
      <c r="R2004" s="230"/>
      <c r="S2004" s="230"/>
      <c r="T2004" s="230"/>
      <c r="U2004" s="230"/>
      <c r="Z2004" s="230"/>
      <c r="AC2004" s="230"/>
      <c r="AD2004" s="230"/>
      <c r="AE2004" s="230"/>
      <c r="AF2004" s="230"/>
      <c r="AK2004" s="230"/>
      <c r="AN2004" s="230"/>
      <c r="AO2004" s="230"/>
      <c r="AP2004" s="230"/>
      <c r="AQ2004" s="230"/>
    </row>
    <row r="2005" spans="4:43">
      <c r="D2005" s="230"/>
      <c r="G2005" s="230"/>
      <c r="H2005" s="230"/>
      <c r="I2005" s="230"/>
      <c r="J2005" s="230"/>
      <c r="O2005" s="230"/>
      <c r="R2005" s="230"/>
      <c r="S2005" s="230"/>
      <c r="T2005" s="230"/>
      <c r="U2005" s="230"/>
      <c r="Z2005" s="230"/>
      <c r="AC2005" s="230"/>
      <c r="AD2005" s="230"/>
      <c r="AE2005" s="230"/>
      <c r="AF2005" s="230"/>
      <c r="AK2005" s="230"/>
      <c r="AN2005" s="230"/>
      <c r="AO2005" s="230"/>
      <c r="AP2005" s="230"/>
      <c r="AQ2005" s="230"/>
    </row>
    <row r="2006" spans="4:43">
      <c r="D2006" s="230"/>
      <c r="G2006" s="230"/>
      <c r="H2006" s="230"/>
      <c r="I2006" s="230"/>
      <c r="J2006" s="230"/>
      <c r="O2006" s="230"/>
      <c r="R2006" s="230"/>
      <c r="S2006" s="230"/>
      <c r="T2006" s="230"/>
      <c r="U2006" s="230"/>
      <c r="Z2006" s="230"/>
      <c r="AC2006" s="230"/>
      <c r="AD2006" s="230"/>
      <c r="AE2006" s="230"/>
      <c r="AF2006" s="230"/>
      <c r="AK2006" s="230"/>
      <c r="AN2006" s="230"/>
      <c r="AO2006" s="230"/>
      <c r="AP2006" s="230"/>
      <c r="AQ2006" s="230"/>
    </row>
    <row r="2007" spans="4:43">
      <c r="D2007" s="230"/>
      <c r="G2007" s="230"/>
      <c r="H2007" s="230"/>
      <c r="I2007" s="230"/>
      <c r="J2007" s="230"/>
      <c r="O2007" s="230"/>
      <c r="R2007" s="230"/>
      <c r="S2007" s="230"/>
      <c r="T2007" s="230"/>
      <c r="U2007" s="230"/>
      <c r="Z2007" s="230"/>
      <c r="AC2007" s="230"/>
      <c r="AD2007" s="230"/>
      <c r="AE2007" s="230"/>
      <c r="AF2007" s="230"/>
      <c r="AK2007" s="230"/>
      <c r="AN2007" s="230"/>
      <c r="AO2007" s="230"/>
      <c r="AP2007" s="230"/>
      <c r="AQ2007" s="230"/>
    </row>
    <row r="2008" spans="4:43">
      <c r="D2008" s="230"/>
      <c r="G2008" s="230"/>
      <c r="H2008" s="230"/>
      <c r="I2008" s="230"/>
      <c r="J2008" s="230"/>
      <c r="O2008" s="230"/>
      <c r="R2008" s="230"/>
      <c r="S2008" s="230"/>
      <c r="T2008" s="230"/>
      <c r="U2008" s="230"/>
      <c r="Z2008" s="230"/>
      <c r="AC2008" s="230"/>
      <c r="AD2008" s="230"/>
      <c r="AE2008" s="230"/>
      <c r="AF2008" s="230"/>
      <c r="AK2008" s="230"/>
      <c r="AN2008" s="230"/>
      <c r="AO2008" s="230"/>
      <c r="AP2008" s="230"/>
      <c r="AQ2008" s="230"/>
    </row>
    <row r="2009" spans="4:43">
      <c r="D2009" s="230"/>
      <c r="G2009" s="230"/>
      <c r="H2009" s="230"/>
      <c r="I2009" s="230"/>
      <c r="J2009" s="230"/>
      <c r="O2009" s="230"/>
      <c r="R2009" s="230"/>
      <c r="S2009" s="230"/>
      <c r="T2009" s="230"/>
      <c r="U2009" s="230"/>
      <c r="Z2009" s="230"/>
      <c r="AC2009" s="230"/>
      <c r="AD2009" s="230"/>
      <c r="AE2009" s="230"/>
      <c r="AF2009" s="230"/>
      <c r="AK2009" s="230"/>
      <c r="AN2009" s="230"/>
      <c r="AO2009" s="230"/>
      <c r="AP2009" s="230"/>
      <c r="AQ2009" s="230"/>
    </row>
    <row r="2010" spans="4:43">
      <c r="D2010" s="230"/>
      <c r="G2010" s="230"/>
      <c r="H2010" s="230"/>
      <c r="I2010" s="230"/>
      <c r="J2010" s="230"/>
      <c r="O2010" s="230"/>
      <c r="R2010" s="230"/>
      <c r="S2010" s="230"/>
      <c r="T2010" s="230"/>
      <c r="U2010" s="230"/>
      <c r="Z2010" s="230"/>
      <c r="AC2010" s="230"/>
      <c r="AD2010" s="230"/>
      <c r="AE2010" s="230"/>
      <c r="AF2010" s="230"/>
      <c r="AK2010" s="230"/>
      <c r="AN2010" s="230"/>
      <c r="AO2010" s="230"/>
      <c r="AP2010" s="230"/>
      <c r="AQ2010" s="230"/>
    </row>
    <row r="2011" spans="4:43">
      <c r="D2011" s="230"/>
      <c r="G2011" s="230"/>
      <c r="H2011" s="230"/>
      <c r="I2011" s="230"/>
      <c r="J2011" s="230"/>
      <c r="O2011" s="230"/>
      <c r="R2011" s="230"/>
      <c r="S2011" s="230"/>
      <c r="T2011" s="230"/>
      <c r="U2011" s="230"/>
      <c r="Z2011" s="230"/>
      <c r="AC2011" s="230"/>
      <c r="AD2011" s="230"/>
      <c r="AE2011" s="230"/>
      <c r="AF2011" s="230"/>
      <c r="AK2011" s="230"/>
      <c r="AN2011" s="230"/>
      <c r="AO2011" s="230"/>
      <c r="AP2011" s="230"/>
      <c r="AQ2011" s="230"/>
    </row>
    <row r="2012" spans="4:43">
      <c r="D2012" s="230"/>
      <c r="G2012" s="230"/>
      <c r="H2012" s="230"/>
      <c r="I2012" s="230"/>
      <c r="J2012" s="230"/>
      <c r="O2012" s="230"/>
      <c r="R2012" s="230"/>
      <c r="S2012" s="230"/>
      <c r="T2012" s="230"/>
      <c r="U2012" s="230"/>
      <c r="Z2012" s="230"/>
      <c r="AC2012" s="230"/>
      <c r="AD2012" s="230"/>
      <c r="AE2012" s="230"/>
      <c r="AF2012" s="230"/>
      <c r="AK2012" s="230"/>
      <c r="AN2012" s="230"/>
      <c r="AO2012" s="230"/>
      <c r="AP2012" s="230"/>
      <c r="AQ2012" s="230"/>
    </row>
    <row r="2013" spans="4:43">
      <c r="D2013" s="230"/>
      <c r="G2013" s="230"/>
      <c r="H2013" s="230"/>
      <c r="I2013" s="230"/>
      <c r="J2013" s="230"/>
      <c r="O2013" s="230"/>
      <c r="R2013" s="230"/>
      <c r="S2013" s="230"/>
      <c r="T2013" s="230"/>
      <c r="U2013" s="230"/>
      <c r="Z2013" s="230"/>
      <c r="AC2013" s="230"/>
      <c r="AD2013" s="230"/>
      <c r="AE2013" s="230"/>
      <c r="AF2013" s="230"/>
      <c r="AK2013" s="230"/>
      <c r="AN2013" s="230"/>
      <c r="AO2013" s="230"/>
      <c r="AP2013" s="230"/>
      <c r="AQ2013" s="230"/>
    </row>
    <row r="2014" spans="4:43">
      <c r="D2014" s="230"/>
      <c r="G2014" s="230"/>
      <c r="H2014" s="230"/>
      <c r="I2014" s="230"/>
      <c r="J2014" s="230"/>
      <c r="O2014" s="230"/>
      <c r="R2014" s="230"/>
      <c r="S2014" s="230"/>
      <c r="T2014" s="230"/>
      <c r="U2014" s="230"/>
      <c r="Z2014" s="230"/>
      <c r="AC2014" s="230"/>
      <c r="AD2014" s="230"/>
      <c r="AE2014" s="230"/>
      <c r="AF2014" s="230"/>
      <c r="AK2014" s="230"/>
      <c r="AN2014" s="230"/>
      <c r="AO2014" s="230"/>
      <c r="AP2014" s="230"/>
      <c r="AQ2014" s="230"/>
    </row>
    <row r="2015" spans="4:43">
      <c r="D2015" s="230"/>
      <c r="G2015" s="230"/>
      <c r="H2015" s="230"/>
      <c r="I2015" s="230"/>
      <c r="J2015" s="230"/>
      <c r="O2015" s="230"/>
      <c r="R2015" s="230"/>
      <c r="S2015" s="230"/>
      <c r="T2015" s="230"/>
      <c r="U2015" s="230"/>
      <c r="Z2015" s="230"/>
      <c r="AC2015" s="230"/>
      <c r="AD2015" s="230"/>
      <c r="AE2015" s="230"/>
      <c r="AF2015" s="230"/>
      <c r="AK2015" s="230"/>
      <c r="AN2015" s="230"/>
      <c r="AO2015" s="230"/>
      <c r="AP2015" s="230"/>
      <c r="AQ2015" s="230"/>
    </row>
    <row r="2016" spans="4:43">
      <c r="D2016" s="230"/>
      <c r="G2016" s="230"/>
      <c r="H2016" s="230"/>
      <c r="I2016" s="230"/>
      <c r="J2016" s="230"/>
      <c r="O2016" s="230"/>
      <c r="R2016" s="230"/>
      <c r="S2016" s="230"/>
      <c r="T2016" s="230"/>
      <c r="U2016" s="230"/>
      <c r="Z2016" s="230"/>
      <c r="AC2016" s="230"/>
      <c r="AD2016" s="230"/>
      <c r="AE2016" s="230"/>
      <c r="AF2016" s="230"/>
      <c r="AK2016" s="230"/>
      <c r="AN2016" s="230"/>
      <c r="AO2016" s="230"/>
      <c r="AP2016" s="230"/>
      <c r="AQ2016" s="230"/>
    </row>
    <row r="2017" spans="4:43">
      <c r="D2017" s="230"/>
      <c r="G2017" s="230"/>
      <c r="H2017" s="230"/>
      <c r="I2017" s="230"/>
      <c r="J2017" s="230"/>
      <c r="O2017" s="230"/>
      <c r="R2017" s="230"/>
      <c r="S2017" s="230"/>
      <c r="T2017" s="230"/>
      <c r="U2017" s="230"/>
      <c r="Z2017" s="230"/>
      <c r="AC2017" s="230"/>
      <c r="AD2017" s="230"/>
      <c r="AE2017" s="230"/>
      <c r="AF2017" s="230"/>
      <c r="AK2017" s="230"/>
      <c r="AN2017" s="230"/>
      <c r="AO2017" s="230"/>
      <c r="AP2017" s="230"/>
      <c r="AQ2017" s="230"/>
    </row>
    <row r="2018" spans="4:43">
      <c r="D2018" s="230"/>
      <c r="G2018" s="230"/>
      <c r="H2018" s="230"/>
      <c r="I2018" s="230"/>
      <c r="J2018" s="230"/>
      <c r="O2018" s="230"/>
      <c r="R2018" s="230"/>
      <c r="S2018" s="230"/>
      <c r="T2018" s="230"/>
      <c r="U2018" s="230"/>
      <c r="Z2018" s="230"/>
      <c r="AC2018" s="230"/>
      <c r="AD2018" s="230"/>
      <c r="AE2018" s="230"/>
      <c r="AF2018" s="230"/>
      <c r="AK2018" s="230"/>
      <c r="AN2018" s="230"/>
      <c r="AO2018" s="230"/>
      <c r="AP2018" s="230"/>
      <c r="AQ2018" s="230"/>
    </row>
    <row r="2019" spans="4:43">
      <c r="D2019" s="230"/>
      <c r="G2019" s="230"/>
      <c r="H2019" s="230"/>
      <c r="I2019" s="230"/>
      <c r="J2019" s="230"/>
      <c r="O2019" s="230"/>
      <c r="R2019" s="230"/>
      <c r="S2019" s="230"/>
      <c r="T2019" s="230"/>
      <c r="U2019" s="230"/>
      <c r="Z2019" s="230"/>
      <c r="AC2019" s="230"/>
      <c r="AD2019" s="230"/>
      <c r="AE2019" s="230"/>
      <c r="AF2019" s="230"/>
      <c r="AK2019" s="230"/>
      <c r="AN2019" s="230"/>
      <c r="AO2019" s="230"/>
      <c r="AP2019" s="230"/>
      <c r="AQ2019" s="230"/>
    </row>
    <row r="2020" spans="4:43">
      <c r="D2020" s="230"/>
      <c r="G2020" s="230"/>
      <c r="H2020" s="230"/>
      <c r="I2020" s="230"/>
      <c r="J2020" s="230"/>
      <c r="O2020" s="230"/>
      <c r="R2020" s="230"/>
      <c r="S2020" s="230"/>
      <c r="T2020" s="230"/>
      <c r="U2020" s="230"/>
      <c r="Z2020" s="230"/>
      <c r="AC2020" s="230"/>
      <c r="AD2020" s="230"/>
      <c r="AE2020" s="230"/>
      <c r="AF2020" s="230"/>
      <c r="AK2020" s="230"/>
      <c r="AN2020" s="230"/>
      <c r="AO2020" s="230"/>
      <c r="AP2020" s="230"/>
      <c r="AQ2020" s="230"/>
    </row>
    <row r="2021" spans="4:43">
      <c r="D2021" s="230"/>
      <c r="G2021" s="230"/>
      <c r="H2021" s="230"/>
      <c r="I2021" s="230"/>
      <c r="J2021" s="230"/>
      <c r="O2021" s="230"/>
      <c r="R2021" s="230"/>
      <c r="S2021" s="230"/>
      <c r="T2021" s="230"/>
      <c r="U2021" s="230"/>
      <c r="Z2021" s="230"/>
      <c r="AC2021" s="230"/>
      <c r="AD2021" s="230"/>
      <c r="AE2021" s="230"/>
      <c r="AF2021" s="230"/>
      <c r="AK2021" s="230"/>
      <c r="AN2021" s="230"/>
      <c r="AO2021" s="230"/>
      <c r="AP2021" s="230"/>
      <c r="AQ2021" s="230"/>
    </row>
    <row r="2022" spans="4:43">
      <c r="D2022" s="230"/>
      <c r="G2022" s="230"/>
      <c r="H2022" s="230"/>
      <c r="I2022" s="230"/>
      <c r="J2022" s="230"/>
      <c r="O2022" s="230"/>
      <c r="R2022" s="230"/>
      <c r="S2022" s="230"/>
      <c r="T2022" s="230"/>
      <c r="U2022" s="230"/>
      <c r="Z2022" s="230"/>
      <c r="AC2022" s="230"/>
      <c r="AD2022" s="230"/>
      <c r="AE2022" s="230"/>
      <c r="AF2022" s="230"/>
      <c r="AK2022" s="230"/>
      <c r="AN2022" s="230"/>
      <c r="AO2022" s="230"/>
      <c r="AP2022" s="230"/>
      <c r="AQ2022" s="230"/>
    </row>
    <row r="2023" spans="4:43">
      <c r="D2023" s="230"/>
      <c r="G2023" s="230"/>
      <c r="H2023" s="230"/>
      <c r="I2023" s="230"/>
      <c r="J2023" s="230"/>
      <c r="O2023" s="230"/>
      <c r="R2023" s="230"/>
      <c r="S2023" s="230"/>
      <c r="T2023" s="230"/>
      <c r="U2023" s="230"/>
      <c r="Z2023" s="230"/>
      <c r="AC2023" s="230"/>
      <c r="AD2023" s="230"/>
      <c r="AE2023" s="230"/>
      <c r="AF2023" s="230"/>
      <c r="AK2023" s="230"/>
      <c r="AN2023" s="230"/>
      <c r="AO2023" s="230"/>
      <c r="AP2023" s="230"/>
      <c r="AQ2023" s="230"/>
    </row>
    <row r="2024" spans="4:43">
      <c r="D2024" s="230"/>
      <c r="G2024" s="230"/>
      <c r="H2024" s="230"/>
      <c r="I2024" s="230"/>
      <c r="J2024" s="230"/>
      <c r="O2024" s="230"/>
      <c r="R2024" s="230"/>
      <c r="S2024" s="230"/>
      <c r="T2024" s="230"/>
      <c r="U2024" s="230"/>
      <c r="Z2024" s="230"/>
      <c r="AC2024" s="230"/>
      <c r="AD2024" s="230"/>
      <c r="AE2024" s="230"/>
      <c r="AF2024" s="230"/>
      <c r="AK2024" s="230"/>
      <c r="AN2024" s="230"/>
      <c r="AO2024" s="230"/>
      <c r="AP2024" s="230"/>
      <c r="AQ2024" s="230"/>
    </row>
    <row r="2025" spans="4:43">
      <c r="D2025" s="230"/>
      <c r="G2025" s="230"/>
      <c r="H2025" s="230"/>
      <c r="I2025" s="230"/>
      <c r="J2025" s="230"/>
      <c r="O2025" s="230"/>
      <c r="R2025" s="230"/>
      <c r="S2025" s="230"/>
      <c r="T2025" s="230"/>
      <c r="U2025" s="230"/>
      <c r="Z2025" s="230"/>
      <c r="AC2025" s="230"/>
      <c r="AD2025" s="230"/>
      <c r="AE2025" s="230"/>
      <c r="AF2025" s="230"/>
      <c r="AK2025" s="230"/>
      <c r="AN2025" s="230"/>
      <c r="AO2025" s="230"/>
      <c r="AP2025" s="230"/>
      <c r="AQ2025" s="230"/>
    </row>
    <row r="2026" spans="4:43">
      <c r="D2026" s="230"/>
      <c r="G2026" s="230"/>
      <c r="H2026" s="230"/>
      <c r="I2026" s="230"/>
      <c r="J2026" s="230"/>
      <c r="O2026" s="230"/>
      <c r="R2026" s="230"/>
      <c r="S2026" s="230"/>
      <c r="T2026" s="230"/>
      <c r="U2026" s="230"/>
      <c r="Z2026" s="230"/>
      <c r="AC2026" s="230"/>
      <c r="AD2026" s="230"/>
      <c r="AE2026" s="230"/>
      <c r="AF2026" s="230"/>
      <c r="AK2026" s="230"/>
      <c r="AN2026" s="230"/>
      <c r="AO2026" s="230"/>
      <c r="AP2026" s="230"/>
      <c r="AQ2026" s="230"/>
    </row>
    <row r="2027" spans="4:43">
      <c r="D2027" s="230"/>
      <c r="G2027" s="230"/>
      <c r="H2027" s="230"/>
      <c r="I2027" s="230"/>
      <c r="J2027" s="230"/>
      <c r="O2027" s="230"/>
      <c r="R2027" s="230"/>
      <c r="S2027" s="230"/>
      <c r="T2027" s="230"/>
      <c r="U2027" s="230"/>
      <c r="Z2027" s="230"/>
      <c r="AC2027" s="230"/>
      <c r="AD2027" s="230"/>
      <c r="AE2027" s="230"/>
      <c r="AF2027" s="230"/>
      <c r="AK2027" s="230"/>
      <c r="AN2027" s="230"/>
      <c r="AO2027" s="230"/>
      <c r="AP2027" s="230"/>
      <c r="AQ2027" s="230"/>
    </row>
    <row r="2028" spans="4:43">
      <c r="D2028" s="230"/>
      <c r="G2028" s="230"/>
      <c r="H2028" s="230"/>
      <c r="I2028" s="230"/>
      <c r="J2028" s="230"/>
      <c r="O2028" s="230"/>
      <c r="R2028" s="230"/>
      <c r="S2028" s="230"/>
      <c r="T2028" s="230"/>
      <c r="U2028" s="230"/>
      <c r="Z2028" s="230"/>
      <c r="AC2028" s="230"/>
      <c r="AD2028" s="230"/>
      <c r="AE2028" s="230"/>
      <c r="AF2028" s="230"/>
      <c r="AK2028" s="230"/>
      <c r="AN2028" s="230"/>
      <c r="AO2028" s="230"/>
      <c r="AP2028" s="230"/>
      <c r="AQ2028" s="230"/>
    </row>
    <row r="2029" spans="4:43">
      <c r="D2029" s="230"/>
      <c r="G2029" s="230"/>
      <c r="H2029" s="230"/>
      <c r="I2029" s="230"/>
      <c r="J2029" s="230"/>
      <c r="O2029" s="230"/>
      <c r="R2029" s="230"/>
      <c r="S2029" s="230"/>
      <c r="T2029" s="230"/>
      <c r="U2029" s="230"/>
      <c r="Z2029" s="230"/>
      <c r="AC2029" s="230"/>
      <c r="AD2029" s="230"/>
      <c r="AE2029" s="230"/>
      <c r="AF2029" s="230"/>
      <c r="AK2029" s="230"/>
      <c r="AN2029" s="230"/>
      <c r="AO2029" s="230"/>
      <c r="AP2029" s="230"/>
      <c r="AQ2029" s="230"/>
    </row>
    <row r="2030" spans="4:43">
      <c r="D2030" s="230"/>
      <c r="G2030" s="230"/>
      <c r="H2030" s="230"/>
      <c r="I2030" s="230"/>
      <c r="J2030" s="230"/>
      <c r="O2030" s="230"/>
      <c r="R2030" s="230"/>
      <c r="S2030" s="230"/>
      <c r="T2030" s="230"/>
      <c r="U2030" s="230"/>
      <c r="Z2030" s="230"/>
      <c r="AC2030" s="230"/>
      <c r="AD2030" s="230"/>
      <c r="AE2030" s="230"/>
      <c r="AF2030" s="230"/>
      <c r="AK2030" s="230"/>
      <c r="AN2030" s="230"/>
      <c r="AO2030" s="230"/>
      <c r="AP2030" s="230"/>
      <c r="AQ2030" s="230"/>
    </row>
    <row r="2031" spans="4:43">
      <c r="D2031" s="230"/>
      <c r="G2031" s="230"/>
      <c r="H2031" s="230"/>
      <c r="I2031" s="230"/>
      <c r="J2031" s="230"/>
      <c r="O2031" s="230"/>
      <c r="R2031" s="230"/>
      <c r="S2031" s="230"/>
      <c r="T2031" s="230"/>
      <c r="U2031" s="230"/>
      <c r="Z2031" s="230"/>
      <c r="AC2031" s="230"/>
      <c r="AD2031" s="230"/>
      <c r="AE2031" s="230"/>
      <c r="AF2031" s="230"/>
      <c r="AK2031" s="230"/>
      <c r="AN2031" s="230"/>
      <c r="AO2031" s="230"/>
      <c r="AP2031" s="230"/>
      <c r="AQ2031" s="230"/>
    </row>
    <row r="2032" spans="4:43">
      <c r="D2032" s="230"/>
      <c r="G2032" s="230"/>
      <c r="H2032" s="230"/>
      <c r="I2032" s="230"/>
      <c r="J2032" s="230"/>
      <c r="O2032" s="230"/>
      <c r="R2032" s="230"/>
      <c r="S2032" s="230"/>
      <c r="T2032" s="230"/>
      <c r="U2032" s="230"/>
      <c r="Z2032" s="230"/>
      <c r="AC2032" s="230"/>
      <c r="AD2032" s="230"/>
      <c r="AE2032" s="230"/>
      <c r="AF2032" s="230"/>
      <c r="AK2032" s="230"/>
      <c r="AN2032" s="230"/>
      <c r="AO2032" s="230"/>
      <c r="AP2032" s="230"/>
      <c r="AQ2032" s="230"/>
    </row>
    <row r="2033" spans="4:43">
      <c r="D2033" s="230"/>
      <c r="G2033" s="230"/>
      <c r="H2033" s="230"/>
      <c r="I2033" s="230"/>
      <c r="J2033" s="230"/>
      <c r="O2033" s="230"/>
      <c r="R2033" s="230"/>
      <c r="S2033" s="230"/>
      <c r="T2033" s="230"/>
      <c r="U2033" s="230"/>
      <c r="Z2033" s="230"/>
      <c r="AC2033" s="230"/>
      <c r="AD2033" s="230"/>
      <c r="AE2033" s="230"/>
      <c r="AF2033" s="230"/>
      <c r="AK2033" s="230"/>
      <c r="AN2033" s="230"/>
      <c r="AO2033" s="230"/>
      <c r="AP2033" s="230"/>
      <c r="AQ2033" s="230"/>
    </row>
    <row r="2034" spans="4:43">
      <c r="D2034" s="230"/>
      <c r="G2034" s="230"/>
      <c r="H2034" s="230"/>
      <c r="I2034" s="230"/>
      <c r="J2034" s="230"/>
      <c r="O2034" s="230"/>
      <c r="R2034" s="230"/>
      <c r="S2034" s="230"/>
      <c r="T2034" s="230"/>
      <c r="U2034" s="230"/>
      <c r="Z2034" s="230"/>
      <c r="AC2034" s="230"/>
      <c r="AD2034" s="230"/>
      <c r="AE2034" s="230"/>
      <c r="AF2034" s="230"/>
      <c r="AK2034" s="230"/>
      <c r="AN2034" s="230"/>
      <c r="AO2034" s="230"/>
      <c r="AP2034" s="230"/>
      <c r="AQ2034" s="230"/>
    </row>
    <row r="2035" spans="4:43">
      <c r="D2035" s="230"/>
      <c r="G2035" s="230"/>
      <c r="H2035" s="230"/>
      <c r="I2035" s="230"/>
      <c r="J2035" s="230"/>
      <c r="O2035" s="230"/>
      <c r="R2035" s="230"/>
      <c r="S2035" s="230"/>
      <c r="T2035" s="230"/>
      <c r="U2035" s="230"/>
      <c r="Z2035" s="230"/>
      <c r="AC2035" s="230"/>
      <c r="AD2035" s="230"/>
      <c r="AE2035" s="230"/>
      <c r="AF2035" s="230"/>
      <c r="AK2035" s="230"/>
      <c r="AN2035" s="230"/>
      <c r="AO2035" s="230"/>
      <c r="AP2035" s="230"/>
      <c r="AQ2035" s="230"/>
    </row>
    <row r="2036" spans="4:43">
      <c r="D2036" s="230"/>
      <c r="G2036" s="230"/>
      <c r="H2036" s="230"/>
      <c r="I2036" s="230"/>
      <c r="J2036" s="230"/>
      <c r="O2036" s="230"/>
      <c r="R2036" s="230"/>
      <c r="S2036" s="230"/>
      <c r="T2036" s="230"/>
      <c r="U2036" s="230"/>
      <c r="Z2036" s="230"/>
      <c r="AC2036" s="230"/>
      <c r="AD2036" s="230"/>
      <c r="AE2036" s="230"/>
      <c r="AF2036" s="230"/>
      <c r="AK2036" s="230"/>
      <c r="AN2036" s="230"/>
      <c r="AO2036" s="230"/>
      <c r="AP2036" s="230"/>
      <c r="AQ2036" s="230"/>
    </row>
    <row r="2037" spans="4:43">
      <c r="D2037" s="230"/>
      <c r="G2037" s="230"/>
      <c r="H2037" s="230"/>
      <c r="I2037" s="230"/>
      <c r="J2037" s="230"/>
      <c r="O2037" s="230"/>
      <c r="R2037" s="230"/>
      <c r="S2037" s="230"/>
      <c r="T2037" s="230"/>
      <c r="U2037" s="230"/>
      <c r="Z2037" s="230"/>
      <c r="AC2037" s="230"/>
      <c r="AD2037" s="230"/>
      <c r="AE2037" s="230"/>
      <c r="AF2037" s="230"/>
      <c r="AK2037" s="230"/>
      <c r="AN2037" s="230"/>
      <c r="AO2037" s="230"/>
      <c r="AP2037" s="230"/>
      <c r="AQ2037" s="230"/>
    </row>
    <row r="2038" spans="4:43">
      <c r="D2038" s="230"/>
      <c r="G2038" s="230"/>
      <c r="H2038" s="230"/>
      <c r="I2038" s="230"/>
      <c r="J2038" s="230"/>
      <c r="O2038" s="230"/>
      <c r="R2038" s="230"/>
      <c r="S2038" s="230"/>
      <c r="T2038" s="230"/>
      <c r="U2038" s="230"/>
      <c r="Z2038" s="230"/>
      <c r="AC2038" s="230"/>
      <c r="AD2038" s="230"/>
      <c r="AE2038" s="230"/>
      <c r="AF2038" s="230"/>
      <c r="AK2038" s="230"/>
      <c r="AN2038" s="230"/>
      <c r="AO2038" s="230"/>
      <c r="AP2038" s="230"/>
      <c r="AQ2038" s="230"/>
    </row>
    <row r="2039" spans="4:43">
      <c r="D2039" s="230"/>
      <c r="G2039" s="230"/>
      <c r="H2039" s="230"/>
      <c r="I2039" s="230"/>
      <c r="J2039" s="230"/>
      <c r="O2039" s="230"/>
      <c r="R2039" s="230"/>
      <c r="S2039" s="230"/>
      <c r="T2039" s="230"/>
      <c r="U2039" s="230"/>
      <c r="Z2039" s="230"/>
      <c r="AC2039" s="230"/>
      <c r="AD2039" s="230"/>
      <c r="AE2039" s="230"/>
      <c r="AF2039" s="230"/>
      <c r="AK2039" s="230"/>
      <c r="AN2039" s="230"/>
      <c r="AO2039" s="230"/>
      <c r="AP2039" s="230"/>
      <c r="AQ2039" s="230"/>
    </row>
    <row r="2040" spans="4:43">
      <c r="D2040" s="230"/>
      <c r="G2040" s="230"/>
      <c r="H2040" s="230"/>
      <c r="I2040" s="230"/>
      <c r="J2040" s="230"/>
      <c r="O2040" s="230"/>
      <c r="R2040" s="230"/>
      <c r="S2040" s="230"/>
      <c r="T2040" s="230"/>
      <c r="U2040" s="230"/>
      <c r="Z2040" s="230"/>
      <c r="AC2040" s="230"/>
      <c r="AD2040" s="230"/>
      <c r="AE2040" s="230"/>
      <c r="AF2040" s="230"/>
      <c r="AK2040" s="230"/>
      <c r="AN2040" s="230"/>
      <c r="AO2040" s="230"/>
      <c r="AP2040" s="230"/>
      <c r="AQ2040" s="230"/>
    </row>
    <row r="2041" spans="4:43">
      <c r="D2041" s="230"/>
      <c r="G2041" s="230"/>
      <c r="H2041" s="230"/>
      <c r="I2041" s="230"/>
      <c r="J2041" s="230"/>
      <c r="O2041" s="230"/>
      <c r="R2041" s="230"/>
      <c r="S2041" s="230"/>
      <c r="T2041" s="230"/>
      <c r="U2041" s="230"/>
      <c r="Z2041" s="230"/>
      <c r="AC2041" s="230"/>
      <c r="AD2041" s="230"/>
      <c r="AE2041" s="230"/>
      <c r="AF2041" s="230"/>
      <c r="AK2041" s="230"/>
      <c r="AN2041" s="230"/>
      <c r="AO2041" s="230"/>
      <c r="AP2041" s="230"/>
      <c r="AQ2041" s="230"/>
    </row>
    <row r="2042" spans="4:43">
      <c r="D2042" s="230"/>
      <c r="G2042" s="230"/>
      <c r="H2042" s="230"/>
      <c r="I2042" s="230"/>
      <c r="J2042" s="230"/>
      <c r="O2042" s="230"/>
      <c r="R2042" s="230"/>
      <c r="S2042" s="230"/>
      <c r="T2042" s="230"/>
      <c r="U2042" s="230"/>
      <c r="Z2042" s="230"/>
      <c r="AC2042" s="230"/>
      <c r="AD2042" s="230"/>
      <c r="AE2042" s="230"/>
      <c r="AF2042" s="230"/>
      <c r="AK2042" s="230"/>
      <c r="AN2042" s="230"/>
      <c r="AO2042" s="230"/>
      <c r="AP2042" s="230"/>
      <c r="AQ2042" s="230"/>
    </row>
    <row r="2043" spans="4:43">
      <c r="D2043" s="230"/>
      <c r="G2043" s="230"/>
      <c r="H2043" s="230"/>
      <c r="I2043" s="230"/>
      <c r="J2043" s="230"/>
      <c r="O2043" s="230"/>
      <c r="R2043" s="230"/>
      <c r="S2043" s="230"/>
      <c r="T2043" s="230"/>
      <c r="U2043" s="230"/>
      <c r="Z2043" s="230"/>
      <c r="AC2043" s="230"/>
      <c r="AD2043" s="230"/>
      <c r="AE2043" s="230"/>
      <c r="AF2043" s="230"/>
      <c r="AK2043" s="230"/>
      <c r="AN2043" s="230"/>
      <c r="AO2043" s="230"/>
      <c r="AP2043" s="230"/>
      <c r="AQ2043" s="230"/>
    </row>
    <row r="2044" spans="4:43">
      <c r="D2044" s="230"/>
      <c r="G2044" s="230"/>
      <c r="H2044" s="230"/>
      <c r="I2044" s="230"/>
      <c r="J2044" s="230"/>
      <c r="O2044" s="230"/>
      <c r="R2044" s="230"/>
      <c r="S2044" s="230"/>
      <c r="T2044" s="230"/>
      <c r="U2044" s="230"/>
      <c r="Z2044" s="230"/>
      <c r="AC2044" s="230"/>
      <c r="AD2044" s="230"/>
      <c r="AE2044" s="230"/>
      <c r="AF2044" s="230"/>
      <c r="AK2044" s="230"/>
      <c r="AN2044" s="230"/>
      <c r="AO2044" s="230"/>
      <c r="AP2044" s="230"/>
      <c r="AQ2044" s="230"/>
    </row>
    <row r="2045" spans="4:43">
      <c r="D2045" s="230"/>
      <c r="G2045" s="230"/>
      <c r="H2045" s="230"/>
      <c r="I2045" s="230"/>
      <c r="J2045" s="230"/>
      <c r="O2045" s="230"/>
      <c r="R2045" s="230"/>
      <c r="S2045" s="230"/>
      <c r="T2045" s="230"/>
      <c r="U2045" s="230"/>
      <c r="Z2045" s="230"/>
      <c r="AC2045" s="230"/>
      <c r="AD2045" s="230"/>
      <c r="AE2045" s="230"/>
      <c r="AF2045" s="230"/>
      <c r="AK2045" s="230"/>
      <c r="AN2045" s="230"/>
      <c r="AO2045" s="230"/>
      <c r="AP2045" s="230"/>
      <c r="AQ2045" s="230"/>
    </row>
    <row r="2046" spans="4:43">
      <c r="D2046" s="230"/>
      <c r="G2046" s="230"/>
      <c r="H2046" s="230"/>
      <c r="I2046" s="230"/>
      <c r="J2046" s="230"/>
      <c r="O2046" s="230"/>
      <c r="R2046" s="230"/>
      <c r="S2046" s="230"/>
      <c r="T2046" s="230"/>
      <c r="U2046" s="230"/>
      <c r="Z2046" s="230"/>
      <c r="AC2046" s="230"/>
      <c r="AD2046" s="230"/>
      <c r="AE2046" s="230"/>
      <c r="AF2046" s="230"/>
      <c r="AK2046" s="230"/>
      <c r="AN2046" s="230"/>
      <c r="AO2046" s="230"/>
      <c r="AP2046" s="230"/>
      <c r="AQ2046" s="230"/>
    </row>
    <row r="2047" spans="4:43">
      <c r="D2047" s="230"/>
      <c r="G2047" s="230"/>
      <c r="H2047" s="230"/>
      <c r="I2047" s="230"/>
      <c r="J2047" s="230"/>
      <c r="O2047" s="230"/>
      <c r="R2047" s="230"/>
      <c r="S2047" s="230"/>
      <c r="T2047" s="230"/>
      <c r="U2047" s="230"/>
      <c r="Z2047" s="230"/>
      <c r="AC2047" s="230"/>
      <c r="AD2047" s="230"/>
      <c r="AE2047" s="230"/>
      <c r="AF2047" s="230"/>
      <c r="AK2047" s="230"/>
      <c r="AN2047" s="230"/>
      <c r="AO2047" s="230"/>
      <c r="AP2047" s="230"/>
      <c r="AQ2047" s="230"/>
    </row>
    <row r="2048" spans="4:43">
      <c r="D2048" s="230"/>
      <c r="G2048" s="230"/>
      <c r="H2048" s="230"/>
      <c r="I2048" s="230"/>
      <c r="J2048" s="230"/>
      <c r="O2048" s="230"/>
      <c r="R2048" s="230"/>
      <c r="S2048" s="230"/>
      <c r="T2048" s="230"/>
      <c r="U2048" s="230"/>
      <c r="Z2048" s="230"/>
      <c r="AC2048" s="230"/>
      <c r="AD2048" s="230"/>
      <c r="AE2048" s="230"/>
      <c r="AF2048" s="230"/>
      <c r="AK2048" s="230"/>
      <c r="AN2048" s="230"/>
      <c r="AO2048" s="230"/>
      <c r="AP2048" s="230"/>
      <c r="AQ2048" s="230"/>
    </row>
    <row r="2049" spans="4:43">
      <c r="D2049" s="230"/>
      <c r="G2049" s="230"/>
      <c r="H2049" s="230"/>
      <c r="I2049" s="230"/>
      <c r="J2049" s="230"/>
      <c r="O2049" s="230"/>
      <c r="R2049" s="230"/>
      <c r="S2049" s="230"/>
      <c r="T2049" s="230"/>
      <c r="U2049" s="230"/>
      <c r="Z2049" s="230"/>
      <c r="AC2049" s="230"/>
      <c r="AD2049" s="230"/>
      <c r="AE2049" s="230"/>
      <c r="AF2049" s="230"/>
      <c r="AK2049" s="230"/>
      <c r="AN2049" s="230"/>
      <c r="AO2049" s="230"/>
      <c r="AP2049" s="230"/>
      <c r="AQ2049" s="230"/>
    </row>
    <row r="2050" spans="4:43">
      <c r="D2050" s="230"/>
      <c r="G2050" s="230"/>
      <c r="H2050" s="230"/>
      <c r="I2050" s="230"/>
      <c r="J2050" s="230"/>
      <c r="O2050" s="230"/>
      <c r="R2050" s="230"/>
      <c r="S2050" s="230"/>
      <c r="T2050" s="230"/>
      <c r="U2050" s="230"/>
      <c r="Z2050" s="230"/>
      <c r="AC2050" s="230"/>
      <c r="AD2050" s="230"/>
      <c r="AE2050" s="230"/>
      <c r="AF2050" s="230"/>
      <c r="AK2050" s="230"/>
      <c r="AN2050" s="230"/>
      <c r="AO2050" s="230"/>
      <c r="AP2050" s="230"/>
      <c r="AQ2050" s="230"/>
    </row>
    <row r="2051" spans="4:43">
      <c r="D2051" s="230"/>
      <c r="G2051" s="230"/>
      <c r="H2051" s="230"/>
      <c r="I2051" s="230"/>
      <c r="J2051" s="230"/>
      <c r="O2051" s="230"/>
      <c r="R2051" s="230"/>
      <c r="S2051" s="230"/>
      <c r="T2051" s="230"/>
      <c r="U2051" s="230"/>
      <c r="Z2051" s="230"/>
      <c r="AC2051" s="230"/>
      <c r="AD2051" s="230"/>
      <c r="AE2051" s="230"/>
      <c r="AF2051" s="230"/>
      <c r="AK2051" s="230"/>
      <c r="AN2051" s="230"/>
      <c r="AO2051" s="230"/>
      <c r="AP2051" s="230"/>
      <c r="AQ2051" s="230"/>
    </row>
    <row r="2052" spans="4:43">
      <c r="D2052" s="230"/>
      <c r="G2052" s="230"/>
      <c r="H2052" s="230"/>
      <c r="I2052" s="230"/>
      <c r="J2052" s="230"/>
      <c r="O2052" s="230"/>
      <c r="R2052" s="230"/>
      <c r="S2052" s="230"/>
      <c r="T2052" s="230"/>
      <c r="U2052" s="230"/>
      <c r="Z2052" s="230"/>
      <c r="AC2052" s="230"/>
      <c r="AD2052" s="230"/>
      <c r="AE2052" s="230"/>
      <c r="AF2052" s="230"/>
      <c r="AK2052" s="230"/>
      <c r="AN2052" s="230"/>
      <c r="AO2052" s="230"/>
      <c r="AP2052" s="230"/>
      <c r="AQ2052" s="230"/>
    </row>
    <row r="2053" spans="4:43">
      <c r="D2053" s="230"/>
      <c r="G2053" s="230"/>
      <c r="H2053" s="230"/>
      <c r="I2053" s="230"/>
      <c r="J2053" s="230"/>
      <c r="O2053" s="230"/>
      <c r="R2053" s="230"/>
      <c r="S2053" s="230"/>
      <c r="T2053" s="230"/>
      <c r="U2053" s="230"/>
      <c r="Z2053" s="230"/>
      <c r="AC2053" s="230"/>
      <c r="AD2053" s="230"/>
      <c r="AE2053" s="230"/>
      <c r="AF2053" s="230"/>
      <c r="AK2053" s="230"/>
      <c r="AN2053" s="230"/>
      <c r="AO2053" s="230"/>
      <c r="AP2053" s="230"/>
      <c r="AQ2053" s="230"/>
    </row>
    <row r="2054" spans="4:43">
      <c r="D2054" s="230"/>
      <c r="G2054" s="230"/>
      <c r="H2054" s="230"/>
      <c r="I2054" s="230"/>
      <c r="J2054" s="230"/>
      <c r="O2054" s="230"/>
      <c r="R2054" s="230"/>
      <c r="S2054" s="230"/>
      <c r="T2054" s="230"/>
      <c r="U2054" s="230"/>
      <c r="Z2054" s="230"/>
      <c r="AC2054" s="230"/>
      <c r="AD2054" s="230"/>
      <c r="AE2054" s="230"/>
      <c r="AF2054" s="230"/>
      <c r="AK2054" s="230"/>
      <c r="AN2054" s="230"/>
      <c r="AO2054" s="230"/>
      <c r="AP2054" s="230"/>
      <c r="AQ2054" s="230"/>
    </row>
    <row r="2055" spans="4:43">
      <c r="D2055" s="230"/>
      <c r="G2055" s="230"/>
      <c r="H2055" s="230"/>
      <c r="I2055" s="230"/>
      <c r="J2055" s="230"/>
      <c r="O2055" s="230"/>
      <c r="R2055" s="230"/>
      <c r="S2055" s="230"/>
      <c r="T2055" s="230"/>
      <c r="U2055" s="230"/>
      <c r="Z2055" s="230"/>
      <c r="AC2055" s="230"/>
      <c r="AD2055" s="230"/>
      <c r="AE2055" s="230"/>
      <c r="AF2055" s="230"/>
      <c r="AK2055" s="230"/>
      <c r="AN2055" s="230"/>
      <c r="AO2055" s="230"/>
      <c r="AP2055" s="230"/>
      <c r="AQ2055" s="230"/>
    </row>
    <row r="2056" spans="4:43">
      <c r="D2056" s="230"/>
      <c r="G2056" s="230"/>
      <c r="H2056" s="230"/>
      <c r="I2056" s="230"/>
      <c r="J2056" s="230"/>
      <c r="O2056" s="230"/>
      <c r="R2056" s="230"/>
      <c r="S2056" s="230"/>
      <c r="T2056" s="230"/>
      <c r="U2056" s="230"/>
      <c r="Z2056" s="230"/>
      <c r="AC2056" s="230"/>
      <c r="AD2056" s="230"/>
      <c r="AE2056" s="230"/>
      <c r="AF2056" s="230"/>
      <c r="AK2056" s="230"/>
      <c r="AN2056" s="230"/>
      <c r="AO2056" s="230"/>
      <c r="AP2056" s="230"/>
      <c r="AQ2056" s="230"/>
    </row>
    <row r="2057" spans="4:43">
      <c r="D2057" s="230"/>
      <c r="G2057" s="230"/>
      <c r="H2057" s="230"/>
      <c r="I2057" s="230"/>
      <c r="J2057" s="230"/>
      <c r="O2057" s="230"/>
      <c r="R2057" s="230"/>
      <c r="S2057" s="230"/>
      <c r="T2057" s="230"/>
      <c r="U2057" s="230"/>
      <c r="Z2057" s="230"/>
      <c r="AC2057" s="230"/>
      <c r="AD2057" s="230"/>
      <c r="AE2057" s="230"/>
      <c r="AF2057" s="230"/>
      <c r="AK2057" s="230"/>
      <c r="AN2057" s="230"/>
      <c r="AO2057" s="230"/>
      <c r="AP2057" s="230"/>
      <c r="AQ2057" s="230"/>
    </row>
    <row r="2058" spans="4:43">
      <c r="D2058" s="230"/>
      <c r="G2058" s="230"/>
      <c r="H2058" s="230"/>
      <c r="I2058" s="230"/>
      <c r="J2058" s="230"/>
      <c r="O2058" s="230"/>
      <c r="R2058" s="230"/>
      <c r="S2058" s="230"/>
      <c r="T2058" s="230"/>
      <c r="U2058" s="230"/>
      <c r="Z2058" s="230"/>
      <c r="AC2058" s="230"/>
      <c r="AD2058" s="230"/>
      <c r="AE2058" s="230"/>
      <c r="AF2058" s="230"/>
      <c r="AK2058" s="230"/>
      <c r="AN2058" s="230"/>
      <c r="AO2058" s="230"/>
      <c r="AP2058" s="230"/>
      <c r="AQ2058" s="230"/>
    </row>
    <row r="2059" spans="4:43">
      <c r="D2059" s="230"/>
      <c r="G2059" s="230"/>
      <c r="H2059" s="230"/>
      <c r="I2059" s="230"/>
      <c r="J2059" s="230"/>
      <c r="O2059" s="230"/>
      <c r="R2059" s="230"/>
      <c r="S2059" s="230"/>
      <c r="T2059" s="230"/>
      <c r="U2059" s="230"/>
      <c r="Z2059" s="230"/>
      <c r="AC2059" s="230"/>
      <c r="AD2059" s="230"/>
      <c r="AE2059" s="230"/>
      <c r="AF2059" s="230"/>
      <c r="AK2059" s="230"/>
      <c r="AN2059" s="230"/>
      <c r="AO2059" s="230"/>
      <c r="AP2059" s="230"/>
      <c r="AQ2059" s="230"/>
    </row>
    <row r="2060" spans="4:43">
      <c r="D2060" s="230"/>
      <c r="G2060" s="230"/>
      <c r="H2060" s="230"/>
      <c r="I2060" s="230"/>
      <c r="J2060" s="230"/>
      <c r="O2060" s="230"/>
      <c r="R2060" s="230"/>
      <c r="S2060" s="230"/>
      <c r="T2060" s="230"/>
      <c r="U2060" s="230"/>
      <c r="Z2060" s="230"/>
      <c r="AC2060" s="230"/>
      <c r="AD2060" s="230"/>
      <c r="AE2060" s="230"/>
      <c r="AF2060" s="230"/>
      <c r="AK2060" s="230"/>
      <c r="AN2060" s="230"/>
      <c r="AO2060" s="230"/>
      <c r="AP2060" s="230"/>
      <c r="AQ2060" s="230"/>
    </row>
    <row r="2061" spans="4:43">
      <c r="D2061" s="230"/>
      <c r="G2061" s="230"/>
      <c r="H2061" s="230"/>
      <c r="I2061" s="230"/>
      <c r="J2061" s="230"/>
      <c r="O2061" s="230"/>
      <c r="R2061" s="230"/>
      <c r="S2061" s="230"/>
      <c r="T2061" s="230"/>
      <c r="U2061" s="230"/>
      <c r="Z2061" s="230"/>
      <c r="AC2061" s="230"/>
      <c r="AD2061" s="230"/>
      <c r="AE2061" s="230"/>
      <c r="AF2061" s="230"/>
      <c r="AK2061" s="230"/>
      <c r="AN2061" s="230"/>
      <c r="AO2061" s="230"/>
      <c r="AP2061" s="230"/>
      <c r="AQ2061" s="230"/>
    </row>
    <row r="2062" spans="4:43">
      <c r="D2062" s="230"/>
      <c r="G2062" s="230"/>
      <c r="H2062" s="230"/>
      <c r="I2062" s="230"/>
      <c r="J2062" s="230"/>
      <c r="O2062" s="230"/>
      <c r="R2062" s="230"/>
      <c r="S2062" s="230"/>
      <c r="T2062" s="230"/>
      <c r="U2062" s="230"/>
      <c r="Z2062" s="230"/>
      <c r="AC2062" s="230"/>
      <c r="AD2062" s="230"/>
      <c r="AE2062" s="230"/>
      <c r="AF2062" s="230"/>
      <c r="AK2062" s="230"/>
      <c r="AN2062" s="230"/>
      <c r="AO2062" s="230"/>
      <c r="AP2062" s="230"/>
      <c r="AQ2062" s="230"/>
    </row>
    <row r="2063" spans="4:43">
      <c r="D2063" s="230"/>
      <c r="G2063" s="230"/>
      <c r="H2063" s="230"/>
      <c r="I2063" s="230"/>
      <c r="J2063" s="230"/>
      <c r="O2063" s="230"/>
      <c r="R2063" s="230"/>
      <c r="S2063" s="230"/>
      <c r="T2063" s="230"/>
      <c r="U2063" s="230"/>
      <c r="Z2063" s="230"/>
      <c r="AC2063" s="230"/>
      <c r="AD2063" s="230"/>
      <c r="AE2063" s="230"/>
      <c r="AF2063" s="230"/>
      <c r="AK2063" s="230"/>
      <c r="AN2063" s="230"/>
      <c r="AO2063" s="230"/>
      <c r="AP2063" s="230"/>
      <c r="AQ2063" s="230"/>
    </row>
    <row r="2064" spans="4:43">
      <c r="D2064" s="230"/>
      <c r="G2064" s="230"/>
      <c r="H2064" s="230"/>
      <c r="I2064" s="230"/>
      <c r="J2064" s="230"/>
      <c r="O2064" s="230"/>
      <c r="R2064" s="230"/>
      <c r="S2064" s="230"/>
      <c r="T2064" s="230"/>
      <c r="U2064" s="230"/>
      <c r="Z2064" s="230"/>
      <c r="AC2064" s="230"/>
      <c r="AD2064" s="230"/>
      <c r="AE2064" s="230"/>
      <c r="AF2064" s="230"/>
      <c r="AK2064" s="230"/>
      <c r="AN2064" s="230"/>
      <c r="AO2064" s="230"/>
      <c r="AP2064" s="230"/>
      <c r="AQ2064" s="230"/>
    </row>
    <row r="2065" spans="4:43">
      <c r="D2065" s="230"/>
      <c r="G2065" s="230"/>
      <c r="H2065" s="230"/>
      <c r="I2065" s="230"/>
      <c r="J2065" s="230"/>
      <c r="O2065" s="230"/>
      <c r="R2065" s="230"/>
      <c r="S2065" s="230"/>
      <c r="T2065" s="230"/>
      <c r="U2065" s="230"/>
      <c r="Z2065" s="230"/>
      <c r="AC2065" s="230"/>
      <c r="AD2065" s="230"/>
      <c r="AE2065" s="230"/>
      <c r="AF2065" s="230"/>
      <c r="AK2065" s="230"/>
      <c r="AN2065" s="230"/>
      <c r="AO2065" s="230"/>
      <c r="AP2065" s="230"/>
      <c r="AQ2065" s="230"/>
    </row>
    <row r="2066" spans="4:43">
      <c r="D2066" s="230"/>
      <c r="G2066" s="230"/>
      <c r="H2066" s="230"/>
      <c r="I2066" s="230"/>
      <c r="J2066" s="230"/>
      <c r="O2066" s="230"/>
      <c r="R2066" s="230"/>
      <c r="S2066" s="230"/>
      <c r="T2066" s="230"/>
      <c r="U2066" s="230"/>
      <c r="Z2066" s="230"/>
      <c r="AC2066" s="230"/>
      <c r="AD2066" s="230"/>
      <c r="AE2066" s="230"/>
      <c r="AF2066" s="230"/>
      <c r="AK2066" s="230"/>
      <c r="AN2066" s="230"/>
      <c r="AO2066" s="230"/>
      <c r="AP2066" s="230"/>
      <c r="AQ2066" s="230"/>
    </row>
    <row r="2067" spans="4:43">
      <c r="D2067" s="230"/>
      <c r="G2067" s="230"/>
      <c r="H2067" s="230"/>
      <c r="I2067" s="230"/>
      <c r="J2067" s="230"/>
      <c r="O2067" s="230"/>
      <c r="R2067" s="230"/>
      <c r="S2067" s="230"/>
      <c r="T2067" s="230"/>
      <c r="U2067" s="230"/>
      <c r="Z2067" s="230"/>
      <c r="AC2067" s="230"/>
      <c r="AD2067" s="230"/>
      <c r="AE2067" s="230"/>
      <c r="AF2067" s="230"/>
      <c r="AK2067" s="230"/>
      <c r="AN2067" s="230"/>
      <c r="AO2067" s="230"/>
      <c r="AP2067" s="230"/>
      <c r="AQ2067" s="230"/>
    </row>
    <row r="2068" spans="4:43">
      <c r="D2068" s="230"/>
      <c r="G2068" s="230"/>
      <c r="H2068" s="230"/>
      <c r="I2068" s="230"/>
      <c r="J2068" s="230"/>
      <c r="O2068" s="230"/>
      <c r="R2068" s="230"/>
      <c r="S2068" s="230"/>
      <c r="T2068" s="230"/>
      <c r="U2068" s="230"/>
      <c r="Z2068" s="230"/>
      <c r="AC2068" s="230"/>
      <c r="AD2068" s="230"/>
      <c r="AE2068" s="230"/>
      <c r="AF2068" s="230"/>
      <c r="AK2068" s="230"/>
      <c r="AN2068" s="230"/>
      <c r="AO2068" s="230"/>
      <c r="AP2068" s="230"/>
      <c r="AQ2068" s="230"/>
    </row>
    <row r="2069" spans="4:43">
      <c r="D2069" s="230"/>
      <c r="G2069" s="230"/>
      <c r="H2069" s="230"/>
      <c r="I2069" s="230"/>
      <c r="J2069" s="230"/>
      <c r="O2069" s="230"/>
      <c r="R2069" s="230"/>
      <c r="S2069" s="230"/>
      <c r="T2069" s="230"/>
      <c r="U2069" s="230"/>
      <c r="Z2069" s="230"/>
      <c r="AC2069" s="230"/>
      <c r="AD2069" s="230"/>
      <c r="AE2069" s="230"/>
      <c r="AF2069" s="230"/>
      <c r="AK2069" s="230"/>
      <c r="AN2069" s="230"/>
      <c r="AO2069" s="230"/>
      <c r="AP2069" s="230"/>
      <c r="AQ2069" s="230"/>
    </row>
    <row r="2070" spans="4:43">
      <c r="D2070" s="230"/>
      <c r="G2070" s="230"/>
      <c r="H2070" s="230"/>
      <c r="I2070" s="230"/>
      <c r="J2070" s="230"/>
      <c r="O2070" s="230"/>
      <c r="R2070" s="230"/>
      <c r="S2070" s="230"/>
      <c r="T2070" s="230"/>
      <c r="U2070" s="230"/>
      <c r="Z2070" s="230"/>
      <c r="AC2070" s="230"/>
      <c r="AD2070" s="230"/>
      <c r="AE2070" s="230"/>
      <c r="AF2070" s="230"/>
      <c r="AK2070" s="230"/>
      <c r="AN2070" s="230"/>
      <c r="AO2070" s="230"/>
      <c r="AP2070" s="230"/>
      <c r="AQ2070" s="230"/>
    </row>
    <row r="2071" spans="4:43">
      <c r="D2071" s="230"/>
      <c r="G2071" s="230"/>
      <c r="H2071" s="230"/>
      <c r="I2071" s="230"/>
      <c r="J2071" s="230"/>
      <c r="O2071" s="230"/>
      <c r="R2071" s="230"/>
      <c r="S2071" s="230"/>
      <c r="T2071" s="230"/>
      <c r="U2071" s="230"/>
      <c r="Z2071" s="230"/>
      <c r="AC2071" s="230"/>
      <c r="AD2071" s="230"/>
      <c r="AE2071" s="230"/>
      <c r="AF2071" s="230"/>
      <c r="AK2071" s="230"/>
      <c r="AN2071" s="230"/>
      <c r="AO2071" s="230"/>
      <c r="AP2071" s="230"/>
      <c r="AQ2071" s="230"/>
    </row>
    <row r="2072" spans="4:43">
      <c r="D2072" s="230"/>
      <c r="G2072" s="230"/>
      <c r="H2072" s="230"/>
      <c r="I2072" s="230"/>
      <c r="J2072" s="230"/>
      <c r="O2072" s="230"/>
      <c r="R2072" s="230"/>
      <c r="S2072" s="230"/>
      <c r="T2072" s="230"/>
      <c r="U2072" s="230"/>
      <c r="Z2072" s="230"/>
      <c r="AC2072" s="230"/>
      <c r="AD2072" s="230"/>
      <c r="AE2072" s="230"/>
      <c r="AF2072" s="230"/>
      <c r="AK2072" s="230"/>
      <c r="AN2072" s="230"/>
      <c r="AO2072" s="230"/>
      <c r="AP2072" s="230"/>
      <c r="AQ2072" s="230"/>
    </row>
    <row r="2073" spans="4:43">
      <c r="D2073" s="230"/>
      <c r="G2073" s="230"/>
      <c r="H2073" s="230"/>
      <c r="I2073" s="230"/>
      <c r="J2073" s="230"/>
      <c r="O2073" s="230"/>
      <c r="R2073" s="230"/>
      <c r="S2073" s="230"/>
      <c r="T2073" s="230"/>
      <c r="U2073" s="230"/>
      <c r="Z2073" s="230"/>
      <c r="AC2073" s="230"/>
      <c r="AD2073" s="230"/>
      <c r="AE2073" s="230"/>
      <c r="AF2073" s="230"/>
      <c r="AK2073" s="230"/>
      <c r="AN2073" s="230"/>
      <c r="AO2073" s="230"/>
      <c r="AP2073" s="230"/>
      <c r="AQ2073" s="230"/>
    </row>
    <row r="2074" spans="4:43">
      <c r="D2074" s="230"/>
      <c r="G2074" s="230"/>
      <c r="H2074" s="230"/>
      <c r="I2074" s="230"/>
      <c r="J2074" s="230"/>
      <c r="O2074" s="230"/>
      <c r="R2074" s="230"/>
      <c r="S2074" s="230"/>
      <c r="T2074" s="230"/>
      <c r="U2074" s="230"/>
      <c r="Z2074" s="230"/>
      <c r="AC2074" s="230"/>
      <c r="AD2074" s="230"/>
      <c r="AE2074" s="230"/>
      <c r="AF2074" s="230"/>
      <c r="AK2074" s="230"/>
      <c r="AN2074" s="230"/>
      <c r="AO2074" s="230"/>
      <c r="AP2074" s="230"/>
      <c r="AQ2074" s="230"/>
    </row>
    <row r="2075" spans="4:43">
      <c r="D2075" s="230"/>
      <c r="G2075" s="230"/>
      <c r="H2075" s="230"/>
      <c r="I2075" s="230"/>
      <c r="J2075" s="230"/>
      <c r="O2075" s="230"/>
      <c r="R2075" s="230"/>
      <c r="S2075" s="230"/>
      <c r="T2075" s="230"/>
      <c r="U2075" s="230"/>
      <c r="Z2075" s="230"/>
      <c r="AC2075" s="230"/>
      <c r="AD2075" s="230"/>
      <c r="AE2075" s="230"/>
      <c r="AF2075" s="230"/>
      <c r="AK2075" s="230"/>
      <c r="AN2075" s="230"/>
      <c r="AO2075" s="230"/>
      <c r="AP2075" s="230"/>
      <c r="AQ2075" s="230"/>
    </row>
    <row r="2076" spans="4:43">
      <c r="D2076" s="230"/>
      <c r="G2076" s="230"/>
      <c r="H2076" s="230"/>
      <c r="I2076" s="230"/>
      <c r="J2076" s="230"/>
      <c r="O2076" s="230"/>
      <c r="R2076" s="230"/>
      <c r="S2076" s="230"/>
      <c r="T2076" s="230"/>
      <c r="U2076" s="230"/>
      <c r="Z2076" s="230"/>
      <c r="AC2076" s="230"/>
      <c r="AD2076" s="230"/>
      <c r="AE2076" s="230"/>
      <c r="AF2076" s="230"/>
      <c r="AK2076" s="230"/>
      <c r="AN2076" s="230"/>
      <c r="AO2076" s="230"/>
      <c r="AP2076" s="230"/>
      <c r="AQ2076" s="230"/>
    </row>
    <row r="2077" spans="4:43">
      <c r="D2077" s="230"/>
      <c r="G2077" s="230"/>
      <c r="H2077" s="230"/>
      <c r="I2077" s="230"/>
      <c r="J2077" s="230"/>
      <c r="O2077" s="230"/>
      <c r="R2077" s="230"/>
      <c r="S2077" s="230"/>
      <c r="T2077" s="230"/>
      <c r="U2077" s="230"/>
      <c r="Z2077" s="230"/>
      <c r="AC2077" s="230"/>
      <c r="AD2077" s="230"/>
      <c r="AE2077" s="230"/>
      <c r="AF2077" s="230"/>
      <c r="AK2077" s="230"/>
      <c r="AN2077" s="230"/>
      <c r="AO2077" s="230"/>
      <c r="AP2077" s="230"/>
      <c r="AQ2077" s="230"/>
    </row>
    <row r="2078" spans="4:43">
      <c r="D2078" s="230"/>
      <c r="G2078" s="230"/>
      <c r="H2078" s="230"/>
      <c r="I2078" s="230"/>
      <c r="J2078" s="230"/>
      <c r="O2078" s="230"/>
      <c r="R2078" s="230"/>
      <c r="S2078" s="230"/>
      <c r="T2078" s="230"/>
      <c r="U2078" s="230"/>
      <c r="Z2078" s="230"/>
      <c r="AC2078" s="230"/>
      <c r="AD2078" s="230"/>
      <c r="AE2078" s="230"/>
      <c r="AF2078" s="230"/>
      <c r="AK2078" s="230"/>
      <c r="AN2078" s="230"/>
      <c r="AO2078" s="230"/>
      <c r="AP2078" s="230"/>
      <c r="AQ2078" s="230"/>
    </row>
    <row r="2079" spans="4:43">
      <c r="D2079" s="230"/>
      <c r="G2079" s="230"/>
      <c r="H2079" s="230"/>
      <c r="I2079" s="230"/>
      <c r="J2079" s="230"/>
      <c r="O2079" s="230"/>
      <c r="R2079" s="230"/>
      <c r="S2079" s="230"/>
      <c r="T2079" s="230"/>
      <c r="U2079" s="230"/>
      <c r="Z2079" s="230"/>
      <c r="AC2079" s="230"/>
      <c r="AD2079" s="230"/>
      <c r="AE2079" s="230"/>
      <c r="AF2079" s="230"/>
      <c r="AK2079" s="230"/>
      <c r="AN2079" s="230"/>
      <c r="AO2079" s="230"/>
      <c r="AP2079" s="230"/>
      <c r="AQ2079" s="230"/>
    </row>
    <row r="2080" spans="4:43">
      <c r="D2080" s="230"/>
      <c r="G2080" s="230"/>
      <c r="H2080" s="230"/>
      <c r="I2080" s="230"/>
      <c r="J2080" s="230"/>
      <c r="O2080" s="230"/>
      <c r="R2080" s="230"/>
      <c r="S2080" s="230"/>
      <c r="T2080" s="230"/>
      <c r="U2080" s="230"/>
      <c r="Z2080" s="230"/>
      <c r="AC2080" s="230"/>
      <c r="AD2080" s="230"/>
      <c r="AE2080" s="230"/>
      <c r="AF2080" s="230"/>
      <c r="AK2080" s="230"/>
      <c r="AN2080" s="230"/>
      <c r="AO2080" s="230"/>
      <c r="AP2080" s="230"/>
      <c r="AQ2080" s="230"/>
    </row>
    <row r="2081" spans="4:43">
      <c r="D2081" s="230"/>
      <c r="G2081" s="230"/>
      <c r="H2081" s="230"/>
      <c r="I2081" s="230"/>
      <c r="J2081" s="230"/>
      <c r="O2081" s="230"/>
      <c r="R2081" s="230"/>
      <c r="S2081" s="230"/>
      <c r="T2081" s="230"/>
      <c r="U2081" s="230"/>
      <c r="Z2081" s="230"/>
      <c r="AC2081" s="230"/>
      <c r="AD2081" s="230"/>
      <c r="AE2081" s="230"/>
      <c r="AF2081" s="230"/>
      <c r="AK2081" s="230"/>
      <c r="AN2081" s="230"/>
      <c r="AO2081" s="230"/>
      <c r="AP2081" s="230"/>
      <c r="AQ2081" s="230"/>
    </row>
    <row r="2082" spans="4:43">
      <c r="D2082" s="230"/>
      <c r="G2082" s="230"/>
      <c r="H2082" s="230"/>
      <c r="I2082" s="230"/>
      <c r="J2082" s="230"/>
      <c r="O2082" s="230"/>
      <c r="R2082" s="230"/>
      <c r="S2082" s="230"/>
      <c r="T2082" s="230"/>
      <c r="U2082" s="230"/>
      <c r="Z2082" s="230"/>
      <c r="AC2082" s="230"/>
      <c r="AD2082" s="230"/>
      <c r="AE2082" s="230"/>
      <c r="AF2082" s="230"/>
      <c r="AK2082" s="230"/>
      <c r="AN2082" s="230"/>
      <c r="AO2082" s="230"/>
      <c r="AP2082" s="230"/>
      <c r="AQ2082" s="230"/>
    </row>
    <row r="2083" spans="4:43">
      <c r="D2083" s="230"/>
      <c r="G2083" s="230"/>
      <c r="H2083" s="230"/>
      <c r="I2083" s="230"/>
      <c r="J2083" s="230"/>
      <c r="O2083" s="230"/>
      <c r="R2083" s="230"/>
      <c r="S2083" s="230"/>
      <c r="T2083" s="230"/>
      <c r="U2083" s="230"/>
      <c r="Z2083" s="230"/>
      <c r="AC2083" s="230"/>
      <c r="AD2083" s="230"/>
      <c r="AE2083" s="230"/>
      <c r="AF2083" s="230"/>
      <c r="AK2083" s="230"/>
      <c r="AN2083" s="230"/>
      <c r="AO2083" s="230"/>
      <c r="AP2083" s="230"/>
      <c r="AQ2083" s="230"/>
    </row>
    <row r="2084" spans="4:43">
      <c r="D2084" s="230"/>
      <c r="G2084" s="230"/>
      <c r="H2084" s="230"/>
      <c r="I2084" s="230"/>
      <c r="J2084" s="230"/>
      <c r="O2084" s="230"/>
      <c r="R2084" s="230"/>
      <c r="S2084" s="230"/>
      <c r="T2084" s="230"/>
      <c r="U2084" s="230"/>
      <c r="Z2084" s="230"/>
      <c r="AC2084" s="230"/>
      <c r="AD2084" s="230"/>
      <c r="AE2084" s="230"/>
      <c r="AF2084" s="230"/>
      <c r="AK2084" s="230"/>
      <c r="AN2084" s="230"/>
      <c r="AO2084" s="230"/>
      <c r="AP2084" s="230"/>
      <c r="AQ2084" s="230"/>
    </row>
    <row r="2085" spans="4:43">
      <c r="D2085" s="230"/>
      <c r="G2085" s="230"/>
      <c r="H2085" s="230"/>
      <c r="I2085" s="230"/>
      <c r="J2085" s="230"/>
      <c r="O2085" s="230"/>
      <c r="R2085" s="230"/>
      <c r="S2085" s="230"/>
      <c r="T2085" s="230"/>
      <c r="U2085" s="230"/>
      <c r="Z2085" s="230"/>
      <c r="AC2085" s="230"/>
      <c r="AD2085" s="230"/>
      <c r="AE2085" s="230"/>
      <c r="AF2085" s="230"/>
      <c r="AK2085" s="230"/>
      <c r="AN2085" s="230"/>
      <c r="AO2085" s="230"/>
      <c r="AP2085" s="230"/>
      <c r="AQ2085" s="230"/>
    </row>
    <row r="2086" spans="4:43">
      <c r="D2086" s="230"/>
      <c r="G2086" s="230"/>
      <c r="H2086" s="230"/>
      <c r="I2086" s="230"/>
      <c r="J2086" s="230"/>
      <c r="O2086" s="230"/>
      <c r="R2086" s="230"/>
      <c r="S2086" s="230"/>
      <c r="T2086" s="230"/>
      <c r="U2086" s="230"/>
      <c r="Z2086" s="230"/>
      <c r="AC2086" s="230"/>
      <c r="AD2086" s="230"/>
      <c r="AE2086" s="230"/>
      <c r="AF2086" s="230"/>
      <c r="AK2086" s="230"/>
      <c r="AN2086" s="230"/>
      <c r="AO2086" s="230"/>
      <c r="AP2086" s="230"/>
      <c r="AQ2086" s="230"/>
    </row>
    <row r="2087" spans="4:43">
      <c r="D2087" s="230"/>
      <c r="G2087" s="230"/>
      <c r="H2087" s="230"/>
      <c r="I2087" s="230"/>
      <c r="J2087" s="230"/>
      <c r="O2087" s="230"/>
      <c r="R2087" s="230"/>
      <c r="S2087" s="230"/>
      <c r="T2087" s="230"/>
      <c r="U2087" s="230"/>
      <c r="Z2087" s="230"/>
      <c r="AC2087" s="230"/>
      <c r="AD2087" s="230"/>
      <c r="AE2087" s="230"/>
      <c r="AF2087" s="230"/>
      <c r="AK2087" s="230"/>
      <c r="AN2087" s="230"/>
      <c r="AO2087" s="230"/>
      <c r="AP2087" s="230"/>
      <c r="AQ2087" s="230"/>
    </row>
    <row r="2088" spans="4:43">
      <c r="D2088" s="230"/>
      <c r="G2088" s="230"/>
      <c r="H2088" s="230"/>
      <c r="I2088" s="230"/>
      <c r="J2088" s="230"/>
      <c r="O2088" s="230"/>
      <c r="R2088" s="230"/>
      <c r="S2088" s="230"/>
      <c r="T2088" s="230"/>
      <c r="U2088" s="230"/>
      <c r="Z2088" s="230"/>
      <c r="AC2088" s="230"/>
      <c r="AD2088" s="230"/>
      <c r="AE2088" s="230"/>
      <c r="AF2088" s="230"/>
      <c r="AK2088" s="230"/>
      <c r="AN2088" s="230"/>
      <c r="AO2088" s="230"/>
      <c r="AP2088" s="230"/>
      <c r="AQ2088" s="230"/>
    </row>
    <row r="2089" spans="4:43">
      <c r="D2089" s="230"/>
      <c r="G2089" s="230"/>
      <c r="H2089" s="230"/>
      <c r="I2089" s="230"/>
      <c r="J2089" s="230"/>
      <c r="O2089" s="230"/>
      <c r="R2089" s="230"/>
      <c r="S2089" s="230"/>
      <c r="T2089" s="230"/>
      <c r="U2089" s="230"/>
      <c r="Z2089" s="230"/>
      <c r="AC2089" s="230"/>
      <c r="AD2089" s="230"/>
      <c r="AE2089" s="230"/>
      <c r="AF2089" s="230"/>
      <c r="AK2089" s="230"/>
      <c r="AN2089" s="230"/>
      <c r="AO2089" s="230"/>
      <c r="AP2089" s="230"/>
      <c r="AQ2089" s="230"/>
    </row>
    <row r="2090" spans="4:43">
      <c r="D2090" s="230"/>
      <c r="G2090" s="230"/>
      <c r="H2090" s="230"/>
      <c r="I2090" s="230"/>
      <c r="J2090" s="230"/>
      <c r="O2090" s="230"/>
      <c r="R2090" s="230"/>
      <c r="S2090" s="230"/>
      <c r="T2090" s="230"/>
      <c r="U2090" s="230"/>
      <c r="Z2090" s="230"/>
      <c r="AC2090" s="230"/>
      <c r="AD2090" s="230"/>
      <c r="AE2090" s="230"/>
      <c r="AF2090" s="230"/>
      <c r="AK2090" s="230"/>
      <c r="AN2090" s="230"/>
      <c r="AO2090" s="230"/>
      <c r="AP2090" s="230"/>
      <c r="AQ2090" s="230"/>
    </row>
    <row r="2091" spans="4:43">
      <c r="D2091" s="230"/>
      <c r="G2091" s="230"/>
      <c r="H2091" s="230"/>
      <c r="I2091" s="230"/>
      <c r="J2091" s="230"/>
      <c r="O2091" s="230"/>
      <c r="R2091" s="230"/>
      <c r="S2091" s="230"/>
      <c r="T2091" s="230"/>
      <c r="U2091" s="230"/>
      <c r="Z2091" s="230"/>
      <c r="AC2091" s="230"/>
      <c r="AD2091" s="230"/>
      <c r="AE2091" s="230"/>
      <c r="AF2091" s="230"/>
      <c r="AK2091" s="230"/>
      <c r="AN2091" s="230"/>
      <c r="AO2091" s="230"/>
      <c r="AP2091" s="230"/>
      <c r="AQ2091" s="230"/>
    </row>
    <row r="2092" spans="4:43">
      <c r="D2092" s="230"/>
      <c r="G2092" s="230"/>
      <c r="H2092" s="230"/>
      <c r="I2092" s="230"/>
      <c r="J2092" s="230"/>
      <c r="O2092" s="230"/>
      <c r="R2092" s="230"/>
      <c r="S2092" s="230"/>
      <c r="T2092" s="230"/>
      <c r="U2092" s="230"/>
      <c r="Z2092" s="230"/>
      <c r="AC2092" s="230"/>
      <c r="AD2092" s="230"/>
      <c r="AE2092" s="230"/>
      <c r="AF2092" s="230"/>
      <c r="AK2092" s="230"/>
      <c r="AN2092" s="230"/>
      <c r="AO2092" s="230"/>
      <c r="AP2092" s="230"/>
      <c r="AQ2092" s="230"/>
    </row>
    <row r="2093" spans="4:43">
      <c r="D2093" s="230"/>
      <c r="G2093" s="230"/>
      <c r="H2093" s="230"/>
      <c r="I2093" s="230"/>
      <c r="J2093" s="230"/>
      <c r="O2093" s="230"/>
      <c r="R2093" s="230"/>
      <c r="S2093" s="230"/>
      <c r="T2093" s="230"/>
      <c r="U2093" s="230"/>
      <c r="Z2093" s="230"/>
      <c r="AC2093" s="230"/>
      <c r="AD2093" s="230"/>
      <c r="AE2093" s="230"/>
      <c r="AF2093" s="230"/>
      <c r="AK2093" s="230"/>
      <c r="AN2093" s="230"/>
      <c r="AO2093" s="230"/>
      <c r="AP2093" s="230"/>
      <c r="AQ2093" s="230"/>
    </row>
    <row r="2094" spans="4:43">
      <c r="D2094" s="230"/>
      <c r="G2094" s="230"/>
      <c r="H2094" s="230"/>
      <c r="I2094" s="230"/>
      <c r="J2094" s="230"/>
      <c r="O2094" s="230"/>
      <c r="R2094" s="230"/>
      <c r="S2094" s="230"/>
      <c r="T2094" s="230"/>
      <c r="U2094" s="230"/>
      <c r="Z2094" s="230"/>
      <c r="AC2094" s="230"/>
      <c r="AD2094" s="230"/>
      <c r="AE2094" s="230"/>
      <c r="AF2094" s="230"/>
      <c r="AK2094" s="230"/>
      <c r="AN2094" s="230"/>
      <c r="AO2094" s="230"/>
      <c r="AP2094" s="230"/>
      <c r="AQ2094" s="230"/>
    </row>
    <row r="2095" spans="4:43">
      <c r="D2095" s="230"/>
      <c r="G2095" s="230"/>
      <c r="H2095" s="230"/>
      <c r="I2095" s="230"/>
      <c r="J2095" s="230"/>
      <c r="O2095" s="230"/>
      <c r="R2095" s="230"/>
      <c r="S2095" s="230"/>
      <c r="T2095" s="230"/>
      <c r="U2095" s="230"/>
      <c r="Z2095" s="230"/>
      <c r="AC2095" s="230"/>
      <c r="AD2095" s="230"/>
      <c r="AE2095" s="230"/>
      <c r="AF2095" s="230"/>
      <c r="AK2095" s="230"/>
      <c r="AN2095" s="230"/>
      <c r="AO2095" s="230"/>
      <c r="AP2095" s="230"/>
      <c r="AQ2095" s="230"/>
    </row>
    <row r="2096" spans="4:43">
      <c r="D2096" s="230"/>
      <c r="G2096" s="230"/>
      <c r="H2096" s="230"/>
      <c r="I2096" s="230"/>
      <c r="J2096" s="230"/>
      <c r="O2096" s="230"/>
      <c r="R2096" s="230"/>
      <c r="S2096" s="230"/>
      <c r="T2096" s="230"/>
      <c r="U2096" s="230"/>
      <c r="Z2096" s="230"/>
      <c r="AC2096" s="230"/>
      <c r="AD2096" s="230"/>
      <c r="AE2096" s="230"/>
      <c r="AF2096" s="230"/>
      <c r="AK2096" s="230"/>
      <c r="AN2096" s="230"/>
      <c r="AO2096" s="230"/>
      <c r="AP2096" s="230"/>
      <c r="AQ2096" s="230"/>
    </row>
    <row r="2097" spans="4:43">
      <c r="D2097" s="230"/>
      <c r="G2097" s="230"/>
      <c r="H2097" s="230"/>
      <c r="I2097" s="230"/>
      <c r="J2097" s="230"/>
      <c r="O2097" s="230"/>
      <c r="R2097" s="230"/>
      <c r="S2097" s="230"/>
      <c r="T2097" s="230"/>
      <c r="U2097" s="230"/>
      <c r="Z2097" s="230"/>
      <c r="AC2097" s="230"/>
      <c r="AD2097" s="230"/>
      <c r="AE2097" s="230"/>
      <c r="AF2097" s="230"/>
      <c r="AK2097" s="230"/>
      <c r="AN2097" s="230"/>
      <c r="AO2097" s="230"/>
      <c r="AP2097" s="230"/>
      <c r="AQ2097" s="230"/>
    </row>
    <row r="2098" spans="4:43">
      <c r="D2098" s="230"/>
      <c r="G2098" s="230"/>
      <c r="H2098" s="230"/>
      <c r="I2098" s="230"/>
      <c r="J2098" s="230"/>
      <c r="O2098" s="230"/>
      <c r="R2098" s="230"/>
      <c r="S2098" s="230"/>
      <c r="T2098" s="230"/>
      <c r="U2098" s="230"/>
      <c r="Z2098" s="230"/>
      <c r="AC2098" s="230"/>
      <c r="AD2098" s="230"/>
      <c r="AE2098" s="230"/>
      <c r="AF2098" s="230"/>
      <c r="AK2098" s="230"/>
      <c r="AN2098" s="230"/>
      <c r="AO2098" s="230"/>
      <c r="AP2098" s="230"/>
      <c r="AQ2098" s="230"/>
    </row>
    <row r="2099" spans="4:43">
      <c r="D2099" s="230"/>
      <c r="G2099" s="230"/>
      <c r="H2099" s="230"/>
      <c r="I2099" s="230"/>
      <c r="J2099" s="230"/>
      <c r="O2099" s="230"/>
      <c r="R2099" s="230"/>
      <c r="S2099" s="230"/>
      <c r="T2099" s="230"/>
      <c r="U2099" s="230"/>
      <c r="Z2099" s="230"/>
      <c r="AC2099" s="230"/>
      <c r="AD2099" s="230"/>
      <c r="AE2099" s="230"/>
      <c r="AF2099" s="230"/>
      <c r="AK2099" s="230"/>
      <c r="AN2099" s="230"/>
      <c r="AO2099" s="230"/>
      <c r="AP2099" s="230"/>
      <c r="AQ2099" s="230"/>
    </row>
    <row r="2100" spans="4:43">
      <c r="D2100" s="230"/>
      <c r="G2100" s="230"/>
      <c r="H2100" s="230"/>
      <c r="I2100" s="230"/>
      <c r="J2100" s="230"/>
      <c r="O2100" s="230"/>
      <c r="R2100" s="230"/>
      <c r="S2100" s="230"/>
      <c r="T2100" s="230"/>
      <c r="U2100" s="230"/>
      <c r="Z2100" s="230"/>
      <c r="AC2100" s="230"/>
      <c r="AD2100" s="230"/>
      <c r="AE2100" s="230"/>
      <c r="AF2100" s="230"/>
      <c r="AK2100" s="230"/>
      <c r="AN2100" s="230"/>
      <c r="AO2100" s="230"/>
      <c r="AP2100" s="230"/>
      <c r="AQ2100" s="230"/>
    </row>
    <row r="2101" spans="4:43">
      <c r="D2101" s="230"/>
      <c r="G2101" s="230"/>
      <c r="H2101" s="230"/>
      <c r="I2101" s="230"/>
      <c r="J2101" s="230"/>
      <c r="O2101" s="230"/>
      <c r="R2101" s="230"/>
      <c r="S2101" s="230"/>
      <c r="T2101" s="230"/>
      <c r="U2101" s="230"/>
      <c r="Z2101" s="230"/>
      <c r="AC2101" s="230"/>
      <c r="AD2101" s="230"/>
      <c r="AE2101" s="230"/>
      <c r="AF2101" s="230"/>
      <c r="AK2101" s="230"/>
      <c r="AN2101" s="230"/>
      <c r="AO2101" s="230"/>
      <c r="AP2101" s="230"/>
      <c r="AQ2101" s="230"/>
    </row>
    <row r="2102" spans="4:43">
      <c r="D2102" s="230"/>
      <c r="G2102" s="230"/>
      <c r="H2102" s="230"/>
      <c r="I2102" s="230"/>
      <c r="J2102" s="230"/>
      <c r="O2102" s="230"/>
      <c r="R2102" s="230"/>
      <c r="S2102" s="230"/>
      <c r="T2102" s="230"/>
      <c r="U2102" s="230"/>
      <c r="Z2102" s="230"/>
      <c r="AC2102" s="230"/>
      <c r="AD2102" s="230"/>
      <c r="AE2102" s="230"/>
      <c r="AF2102" s="230"/>
      <c r="AK2102" s="230"/>
      <c r="AN2102" s="230"/>
      <c r="AO2102" s="230"/>
      <c r="AP2102" s="230"/>
      <c r="AQ2102" s="230"/>
    </row>
    <row r="2103" spans="4:43">
      <c r="D2103" s="230"/>
      <c r="G2103" s="230"/>
      <c r="H2103" s="230"/>
      <c r="I2103" s="230"/>
      <c r="J2103" s="230"/>
      <c r="O2103" s="230"/>
      <c r="R2103" s="230"/>
      <c r="S2103" s="230"/>
      <c r="T2103" s="230"/>
      <c r="U2103" s="230"/>
      <c r="Z2103" s="230"/>
      <c r="AC2103" s="230"/>
      <c r="AD2103" s="230"/>
      <c r="AE2103" s="230"/>
      <c r="AF2103" s="230"/>
      <c r="AK2103" s="230"/>
      <c r="AN2103" s="230"/>
      <c r="AO2103" s="230"/>
      <c r="AP2103" s="230"/>
      <c r="AQ2103" s="230"/>
    </row>
    <row r="2104" spans="4:43">
      <c r="D2104" s="230"/>
      <c r="G2104" s="230"/>
      <c r="H2104" s="230"/>
      <c r="I2104" s="230"/>
      <c r="J2104" s="230"/>
      <c r="O2104" s="230"/>
      <c r="R2104" s="230"/>
      <c r="S2104" s="230"/>
      <c r="T2104" s="230"/>
      <c r="U2104" s="230"/>
      <c r="Z2104" s="230"/>
      <c r="AC2104" s="230"/>
      <c r="AD2104" s="230"/>
      <c r="AE2104" s="230"/>
      <c r="AF2104" s="230"/>
      <c r="AK2104" s="230"/>
      <c r="AN2104" s="230"/>
      <c r="AO2104" s="230"/>
      <c r="AP2104" s="230"/>
      <c r="AQ2104" s="230"/>
    </row>
    <row r="2105" spans="4:43">
      <c r="D2105" s="230"/>
      <c r="G2105" s="230"/>
      <c r="H2105" s="230"/>
      <c r="I2105" s="230"/>
      <c r="J2105" s="230"/>
      <c r="O2105" s="230"/>
      <c r="R2105" s="230"/>
      <c r="S2105" s="230"/>
      <c r="T2105" s="230"/>
      <c r="U2105" s="230"/>
      <c r="Z2105" s="230"/>
      <c r="AC2105" s="230"/>
      <c r="AD2105" s="230"/>
      <c r="AE2105" s="230"/>
      <c r="AF2105" s="230"/>
      <c r="AK2105" s="230"/>
      <c r="AN2105" s="230"/>
      <c r="AO2105" s="230"/>
      <c r="AP2105" s="230"/>
      <c r="AQ2105" s="230"/>
    </row>
    <row r="2106" spans="4:43">
      <c r="D2106" s="230"/>
      <c r="G2106" s="230"/>
      <c r="H2106" s="230"/>
      <c r="I2106" s="230"/>
      <c r="J2106" s="230"/>
      <c r="O2106" s="230"/>
      <c r="R2106" s="230"/>
      <c r="S2106" s="230"/>
      <c r="T2106" s="230"/>
      <c r="U2106" s="230"/>
      <c r="Z2106" s="230"/>
      <c r="AC2106" s="230"/>
      <c r="AD2106" s="230"/>
      <c r="AE2106" s="230"/>
      <c r="AF2106" s="230"/>
      <c r="AK2106" s="230"/>
      <c r="AN2106" s="230"/>
      <c r="AO2106" s="230"/>
      <c r="AP2106" s="230"/>
      <c r="AQ2106" s="230"/>
    </row>
    <row r="2107" spans="4:43">
      <c r="D2107" s="230"/>
      <c r="G2107" s="230"/>
      <c r="H2107" s="230"/>
      <c r="I2107" s="230"/>
      <c r="J2107" s="230"/>
      <c r="O2107" s="230"/>
      <c r="R2107" s="230"/>
      <c r="S2107" s="230"/>
      <c r="T2107" s="230"/>
      <c r="U2107" s="230"/>
      <c r="Z2107" s="230"/>
      <c r="AC2107" s="230"/>
      <c r="AD2107" s="230"/>
      <c r="AE2107" s="230"/>
      <c r="AF2107" s="230"/>
      <c r="AK2107" s="230"/>
      <c r="AN2107" s="230"/>
      <c r="AO2107" s="230"/>
      <c r="AP2107" s="230"/>
      <c r="AQ2107" s="230"/>
    </row>
    <row r="2108" spans="4:43">
      <c r="D2108" s="230"/>
      <c r="G2108" s="230"/>
      <c r="H2108" s="230"/>
      <c r="I2108" s="230"/>
      <c r="J2108" s="230"/>
      <c r="O2108" s="230"/>
      <c r="R2108" s="230"/>
      <c r="S2108" s="230"/>
      <c r="T2108" s="230"/>
      <c r="U2108" s="230"/>
      <c r="Z2108" s="230"/>
      <c r="AC2108" s="230"/>
      <c r="AD2108" s="230"/>
      <c r="AE2108" s="230"/>
      <c r="AF2108" s="230"/>
      <c r="AK2108" s="230"/>
      <c r="AN2108" s="230"/>
      <c r="AO2108" s="230"/>
      <c r="AP2108" s="230"/>
      <c r="AQ2108" s="230"/>
    </row>
    <row r="2109" spans="4:43">
      <c r="D2109" s="230"/>
      <c r="G2109" s="230"/>
      <c r="H2109" s="230"/>
      <c r="I2109" s="230"/>
      <c r="J2109" s="230"/>
      <c r="O2109" s="230"/>
      <c r="R2109" s="230"/>
      <c r="S2109" s="230"/>
      <c r="T2109" s="230"/>
      <c r="U2109" s="230"/>
      <c r="Z2109" s="230"/>
      <c r="AC2109" s="230"/>
      <c r="AD2109" s="230"/>
      <c r="AE2109" s="230"/>
      <c r="AF2109" s="230"/>
      <c r="AK2109" s="230"/>
      <c r="AN2109" s="230"/>
      <c r="AO2109" s="230"/>
      <c r="AP2109" s="230"/>
      <c r="AQ2109" s="230"/>
    </row>
    <row r="2110" spans="4:43">
      <c r="D2110" s="230"/>
      <c r="G2110" s="230"/>
      <c r="H2110" s="230"/>
      <c r="I2110" s="230"/>
      <c r="J2110" s="230"/>
      <c r="O2110" s="230"/>
      <c r="R2110" s="230"/>
      <c r="S2110" s="230"/>
      <c r="T2110" s="230"/>
      <c r="U2110" s="230"/>
      <c r="Z2110" s="230"/>
      <c r="AC2110" s="230"/>
      <c r="AD2110" s="230"/>
      <c r="AE2110" s="230"/>
      <c r="AF2110" s="230"/>
      <c r="AK2110" s="230"/>
      <c r="AN2110" s="230"/>
      <c r="AO2110" s="230"/>
      <c r="AP2110" s="230"/>
      <c r="AQ2110" s="230"/>
    </row>
    <row r="2111" spans="4:43">
      <c r="D2111" s="230"/>
      <c r="G2111" s="230"/>
      <c r="H2111" s="230"/>
      <c r="I2111" s="230"/>
      <c r="J2111" s="230"/>
      <c r="O2111" s="230"/>
      <c r="R2111" s="230"/>
      <c r="S2111" s="230"/>
      <c r="T2111" s="230"/>
      <c r="U2111" s="230"/>
      <c r="Z2111" s="230"/>
      <c r="AC2111" s="230"/>
      <c r="AD2111" s="230"/>
      <c r="AE2111" s="230"/>
      <c r="AF2111" s="230"/>
      <c r="AK2111" s="230"/>
      <c r="AN2111" s="230"/>
      <c r="AO2111" s="230"/>
      <c r="AP2111" s="230"/>
      <c r="AQ2111" s="230"/>
    </row>
    <row r="2112" spans="4:43">
      <c r="D2112" s="230"/>
      <c r="G2112" s="230"/>
      <c r="H2112" s="230"/>
      <c r="I2112" s="230"/>
      <c r="J2112" s="230"/>
      <c r="O2112" s="230"/>
      <c r="R2112" s="230"/>
      <c r="S2112" s="230"/>
      <c r="T2112" s="230"/>
      <c r="U2112" s="230"/>
      <c r="Z2112" s="230"/>
      <c r="AC2112" s="230"/>
      <c r="AD2112" s="230"/>
      <c r="AE2112" s="230"/>
      <c r="AF2112" s="230"/>
      <c r="AK2112" s="230"/>
      <c r="AN2112" s="230"/>
      <c r="AO2112" s="230"/>
      <c r="AP2112" s="230"/>
      <c r="AQ2112" s="230"/>
    </row>
    <row r="2113" spans="4:43">
      <c r="D2113" s="230"/>
      <c r="G2113" s="230"/>
      <c r="H2113" s="230"/>
      <c r="I2113" s="230"/>
      <c r="J2113" s="230"/>
      <c r="O2113" s="230"/>
      <c r="R2113" s="230"/>
      <c r="S2113" s="230"/>
      <c r="T2113" s="230"/>
      <c r="U2113" s="230"/>
      <c r="Z2113" s="230"/>
      <c r="AC2113" s="230"/>
      <c r="AD2113" s="230"/>
      <c r="AE2113" s="230"/>
      <c r="AF2113" s="230"/>
      <c r="AK2113" s="230"/>
      <c r="AN2113" s="230"/>
      <c r="AO2113" s="230"/>
      <c r="AP2113" s="230"/>
      <c r="AQ2113" s="230"/>
    </row>
    <row r="2114" spans="4:43">
      <c r="D2114" s="230"/>
      <c r="G2114" s="230"/>
      <c r="H2114" s="230"/>
      <c r="I2114" s="230"/>
      <c r="J2114" s="230"/>
      <c r="O2114" s="230"/>
      <c r="R2114" s="230"/>
      <c r="S2114" s="230"/>
      <c r="T2114" s="230"/>
      <c r="U2114" s="230"/>
      <c r="Z2114" s="230"/>
      <c r="AC2114" s="230"/>
      <c r="AD2114" s="230"/>
      <c r="AE2114" s="230"/>
      <c r="AF2114" s="230"/>
      <c r="AK2114" s="230"/>
      <c r="AN2114" s="230"/>
      <c r="AO2114" s="230"/>
      <c r="AP2114" s="230"/>
      <c r="AQ2114" s="230"/>
    </row>
    <row r="2115" spans="4:43">
      <c r="D2115" s="230"/>
      <c r="G2115" s="230"/>
      <c r="H2115" s="230"/>
      <c r="I2115" s="230"/>
      <c r="J2115" s="230"/>
      <c r="O2115" s="230"/>
      <c r="R2115" s="230"/>
      <c r="S2115" s="230"/>
      <c r="T2115" s="230"/>
      <c r="U2115" s="230"/>
      <c r="Z2115" s="230"/>
      <c r="AC2115" s="230"/>
      <c r="AD2115" s="230"/>
      <c r="AE2115" s="230"/>
      <c r="AF2115" s="230"/>
      <c r="AK2115" s="230"/>
      <c r="AN2115" s="230"/>
      <c r="AO2115" s="230"/>
      <c r="AP2115" s="230"/>
      <c r="AQ2115" s="230"/>
    </row>
    <row r="2116" spans="4:43">
      <c r="D2116" s="230"/>
      <c r="G2116" s="230"/>
      <c r="H2116" s="230"/>
      <c r="I2116" s="230"/>
      <c r="J2116" s="230"/>
      <c r="O2116" s="230"/>
      <c r="R2116" s="230"/>
      <c r="S2116" s="230"/>
      <c r="T2116" s="230"/>
      <c r="U2116" s="230"/>
      <c r="Z2116" s="230"/>
      <c r="AC2116" s="230"/>
      <c r="AD2116" s="230"/>
      <c r="AE2116" s="230"/>
      <c r="AF2116" s="230"/>
      <c r="AK2116" s="230"/>
      <c r="AN2116" s="230"/>
      <c r="AO2116" s="230"/>
      <c r="AP2116" s="230"/>
      <c r="AQ2116" s="230"/>
    </row>
    <row r="2117" spans="4:43">
      <c r="D2117" s="230"/>
      <c r="G2117" s="230"/>
      <c r="H2117" s="230"/>
      <c r="I2117" s="230"/>
      <c r="J2117" s="230"/>
      <c r="O2117" s="230"/>
      <c r="R2117" s="230"/>
      <c r="S2117" s="230"/>
      <c r="T2117" s="230"/>
      <c r="U2117" s="230"/>
      <c r="Z2117" s="230"/>
      <c r="AC2117" s="230"/>
      <c r="AD2117" s="230"/>
      <c r="AE2117" s="230"/>
      <c r="AF2117" s="230"/>
      <c r="AK2117" s="230"/>
      <c r="AN2117" s="230"/>
      <c r="AO2117" s="230"/>
      <c r="AP2117" s="230"/>
      <c r="AQ2117" s="230"/>
    </row>
    <row r="2118" spans="4:43">
      <c r="D2118" s="230"/>
      <c r="G2118" s="230"/>
      <c r="H2118" s="230"/>
      <c r="I2118" s="230"/>
      <c r="J2118" s="230"/>
      <c r="O2118" s="230"/>
      <c r="R2118" s="230"/>
      <c r="S2118" s="230"/>
      <c r="T2118" s="230"/>
      <c r="U2118" s="230"/>
      <c r="Z2118" s="230"/>
      <c r="AC2118" s="230"/>
      <c r="AD2118" s="230"/>
      <c r="AE2118" s="230"/>
      <c r="AF2118" s="230"/>
      <c r="AK2118" s="230"/>
      <c r="AN2118" s="230"/>
      <c r="AO2118" s="230"/>
      <c r="AP2118" s="230"/>
      <c r="AQ2118" s="230"/>
    </row>
    <row r="2119" spans="4:43">
      <c r="D2119" s="230"/>
      <c r="G2119" s="230"/>
      <c r="H2119" s="230"/>
      <c r="I2119" s="230"/>
      <c r="J2119" s="230"/>
      <c r="O2119" s="230"/>
      <c r="R2119" s="230"/>
      <c r="S2119" s="230"/>
      <c r="T2119" s="230"/>
      <c r="U2119" s="230"/>
      <c r="Z2119" s="230"/>
      <c r="AC2119" s="230"/>
      <c r="AD2119" s="230"/>
      <c r="AE2119" s="230"/>
      <c r="AF2119" s="230"/>
      <c r="AK2119" s="230"/>
      <c r="AN2119" s="230"/>
      <c r="AO2119" s="230"/>
      <c r="AP2119" s="230"/>
      <c r="AQ2119" s="230"/>
    </row>
    <row r="2120" spans="4:43">
      <c r="D2120" s="230"/>
      <c r="G2120" s="230"/>
      <c r="H2120" s="230"/>
      <c r="I2120" s="230"/>
      <c r="J2120" s="230"/>
      <c r="O2120" s="230"/>
      <c r="R2120" s="230"/>
      <c r="S2120" s="230"/>
      <c r="T2120" s="230"/>
      <c r="U2120" s="230"/>
      <c r="Z2120" s="230"/>
      <c r="AC2120" s="230"/>
      <c r="AD2120" s="230"/>
      <c r="AE2120" s="230"/>
      <c r="AF2120" s="230"/>
      <c r="AK2120" s="230"/>
      <c r="AN2120" s="230"/>
      <c r="AO2120" s="230"/>
      <c r="AP2120" s="230"/>
      <c r="AQ2120" s="230"/>
    </row>
    <row r="2121" spans="4:43">
      <c r="D2121" s="230"/>
      <c r="G2121" s="230"/>
      <c r="H2121" s="230"/>
      <c r="I2121" s="230"/>
      <c r="J2121" s="230"/>
      <c r="O2121" s="230"/>
      <c r="R2121" s="230"/>
      <c r="S2121" s="230"/>
      <c r="T2121" s="230"/>
      <c r="U2121" s="230"/>
      <c r="Z2121" s="230"/>
      <c r="AC2121" s="230"/>
      <c r="AD2121" s="230"/>
      <c r="AE2121" s="230"/>
      <c r="AF2121" s="230"/>
      <c r="AK2121" s="230"/>
      <c r="AN2121" s="230"/>
      <c r="AO2121" s="230"/>
      <c r="AP2121" s="230"/>
      <c r="AQ2121" s="230"/>
    </row>
    <row r="2122" spans="4:43">
      <c r="D2122" s="230"/>
      <c r="G2122" s="230"/>
      <c r="H2122" s="230"/>
      <c r="I2122" s="230"/>
      <c r="J2122" s="230"/>
      <c r="O2122" s="230"/>
      <c r="R2122" s="230"/>
      <c r="S2122" s="230"/>
      <c r="T2122" s="230"/>
      <c r="U2122" s="230"/>
      <c r="Z2122" s="230"/>
      <c r="AC2122" s="230"/>
      <c r="AD2122" s="230"/>
      <c r="AE2122" s="230"/>
      <c r="AF2122" s="230"/>
      <c r="AK2122" s="230"/>
      <c r="AN2122" s="230"/>
      <c r="AO2122" s="230"/>
      <c r="AP2122" s="230"/>
      <c r="AQ2122" s="230"/>
    </row>
    <row r="2123" spans="4:43">
      <c r="D2123" s="230"/>
      <c r="G2123" s="230"/>
      <c r="H2123" s="230"/>
      <c r="I2123" s="230"/>
      <c r="J2123" s="230"/>
      <c r="O2123" s="230"/>
      <c r="R2123" s="230"/>
      <c r="S2123" s="230"/>
      <c r="T2123" s="230"/>
      <c r="U2123" s="230"/>
      <c r="Z2123" s="230"/>
      <c r="AC2123" s="230"/>
      <c r="AD2123" s="230"/>
      <c r="AE2123" s="230"/>
      <c r="AF2123" s="230"/>
      <c r="AK2123" s="230"/>
      <c r="AN2123" s="230"/>
      <c r="AO2123" s="230"/>
      <c r="AP2123" s="230"/>
      <c r="AQ2123" s="230"/>
    </row>
    <row r="2124" spans="4:43">
      <c r="D2124" s="230"/>
      <c r="G2124" s="230"/>
      <c r="H2124" s="230"/>
      <c r="I2124" s="230"/>
      <c r="J2124" s="230"/>
      <c r="O2124" s="230"/>
      <c r="R2124" s="230"/>
      <c r="S2124" s="230"/>
      <c r="T2124" s="230"/>
      <c r="U2124" s="230"/>
      <c r="Z2124" s="230"/>
      <c r="AC2124" s="230"/>
      <c r="AD2124" s="230"/>
      <c r="AE2124" s="230"/>
      <c r="AF2124" s="230"/>
      <c r="AK2124" s="230"/>
      <c r="AN2124" s="230"/>
      <c r="AO2124" s="230"/>
      <c r="AP2124" s="230"/>
      <c r="AQ2124" s="230"/>
    </row>
    <row r="2125" spans="4:43">
      <c r="D2125" s="230"/>
      <c r="G2125" s="230"/>
      <c r="H2125" s="230"/>
      <c r="I2125" s="230"/>
      <c r="J2125" s="230"/>
      <c r="O2125" s="230"/>
      <c r="R2125" s="230"/>
      <c r="S2125" s="230"/>
      <c r="T2125" s="230"/>
      <c r="U2125" s="230"/>
      <c r="Z2125" s="230"/>
      <c r="AC2125" s="230"/>
      <c r="AD2125" s="230"/>
      <c r="AE2125" s="230"/>
      <c r="AF2125" s="230"/>
      <c r="AK2125" s="230"/>
      <c r="AN2125" s="230"/>
      <c r="AO2125" s="230"/>
      <c r="AP2125" s="230"/>
      <c r="AQ2125" s="230"/>
    </row>
    <row r="2126" spans="4:43">
      <c r="D2126" s="230"/>
      <c r="G2126" s="230"/>
      <c r="H2126" s="230"/>
      <c r="I2126" s="230"/>
      <c r="J2126" s="230"/>
      <c r="O2126" s="230"/>
      <c r="R2126" s="230"/>
      <c r="S2126" s="230"/>
      <c r="T2126" s="230"/>
      <c r="U2126" s="230"/>
      <c r="Z2126" s="230"/>
      <c r="AC2126" s="230"/>
      <c r="AD2126" s="230"/>
      <c r="AE2126" s="230"/>
      <c r="AF2126" s="230"/>
      <c r="AK2126" s="230"/>
      <c r="AN2126" s="230"/>
      <c r="AO2126" s="230"/>
      <c r="AP2126" s="230"/>
      <c r="AQ2126" s="230"/>
    </row>
    <row r="2127" spans="4:43">
      <c r="D2127" s="230"/>
      <c r="G2127" s="230"/>
      <c r="H2127" s="230"/>
      <c r="I2127" s="230"/>
      <c r="J2127" s="230"/>
      <c r="O2127" s="230"/>
      <c r="R2127" s="230"/>
      <c r="S2127" s="230"/>
      <c r="T2127" s="230"/>
      <c r="U2127" s="230"/>
      <c r="Z2127" s="230"/>
      <c r="AC2127" s="230"/>
      <c r="AD2127" s="230"/>
      <c r="AE2127" s="230"/>
      <c r="AF2127" s="230"/>
      <c r="AK2127" s="230"/>
      <c r="AN2127" s="230"/>
      <c r="AO2127" s="230"/>
      <c r="AP2127" s="230"/>
      <c r="AQ2127" s="230"/>
    </row>
    <row r="2128" spans="4:43">
      <c r="D2128" s="230"/>
      <c r="G2128" s="230"/>
      <c r="H2128" s="230"/>
      <c r="I2128" s="230"/>
      <c r="J2128" s="230"/>
      <c r="O2128" s="230"/>
      <c r="R2128" s="230"/>
      <c r="S2128" s="230"/>
      <c r="T2128" s="230"/>
      <c r="U2128" s="230"/>
      <c r="Z2128" s="230"/>
      <c r="AC2128" s="230"/>
      <c r="AD2128" s="230"/>
      <c r="AE2128" s="230"/>
      <c r="AF2128" s="230"/>
      <c r="AK2128" s="230"/>
      <c r="AN2128" s="230"/>
      <c r="AO2128" s="230"/>
      <c r="AP2128" s="230"/>
      <c r="AQ2128" s="230"/>
    </row>
    <row r="2129" spans="4:43">
      <c r="D2129" s="230"/>
      <c r="G2129" s="230"/>
      <c r="H2129" s="230"/>
      <c r="I2129" s="230"/>
      <c r="J2129" s="230"/>
      <c r="O2129" s="230"/>
      <c r="R2129" s="230"/>
      <c r="S2129" s="230"/>
      <c r="T2129" s="230"/>
      <c r="U2129" s="230"/>
      <c r="Z2129" s="230"/>
      <c r="AC2129" s="230"/>
      <c r="AD2129" s="230"/>
      <c r="AE2129" s="230"/>
      <c r="AF2129" s="230"/>
      <c r="AK2129" s="230"/>
      <c r="AN2129" s="230"/>
      <c r="AO2129" s="230"/>
      <c r="AP2129" s="230"/>
      <c r="AQ2129" s="230"/>
    </row>
    <row r="2130" spans="4:43">
      <c r="D2130" s="230"/>
      <c r="G2130" s="230"/>
      <c r="H2130" s="230"/>
      <c r="I2130" s="230"/>
      <c r="J2130" s="230"/>
      <c r="O2130" s="230"/>
      <c r="R2130" s="230"/>
      <c r="S2130" s="230"/>
      <c r="T2130" s="230"/>
      <c r="U2130" s="230"/>
      <c r="Z2130" s="230"/>
      <c r="AC2130" s="230"/>
      <c r="AD2130" s="230"/>
      <c r="AE2130" s="230"/>
      <c r="AF2130" s="230"/>
      <c r="AK2130" s="230"/>
      <c r="AN2130" s="230"/>
      <c r="AO2130" s="230"/>
      <c r="AP2130" s="230"/>
      <c r="AQ2130" s="230"/>
    </row>
    <row r="2131" spans="4:43">
      <c r="D2131" s="230"/>
      <c r="G2131" s="230"/>
      <c r="H2131" s="230"/>
      <c r="I2131" s="230"/>
      <c r="J2131" s="230"/>
      <c r="O2131" s="230"/>
      <c r="R2131" s="230"/>
      <c r="S2131" s="230"/>
      <c r="T2131" s="230"/>
      <c r="U2131" s="230"/>
      <c r="Z2131" s="230"/>
      <c r="AC2131" s="230"/>
      <c r="AD2131" s="230"/>
      <c r="AE2131" s="230"/>
      <c r="AF2131" s="230"/>
      <c r="AK2131" s="230"/>
      <c r="AN2131" s="230"/>
      <c r="AO2131" s="230"/>
      <c r="AP2131" s="230"/>
      <c r="AQ2131" s="230"/>
    </row>
    <row r="2132" spans="4:43">
      <c r="D2132" s="230"/>
      <c r="G2132" s="230"/>
      <c r="H2132" s="230"/>
      <c r="I2132" s="230"/>
      <c r="J2132" s="230"/>
      <c r="O2132" s="230"/>
      <c r="R2132" s="230"/>
      <c r="S2132" s="230"/>
      <c r="T2132" s="230"/>
      <c r="U2132" s="230"/>
      <c r="Z2132" s="230"/>
      <c r="AC2132" s="230"/>
      <c r="AD2132" s="230"/>
      <c r="AE2132" s="230"/>
      <c r="AF2132" s="230"/>
      <c r="AK2132" s="230"/>
      <c r="AN2132" s="230"/>
      <c r="AO2132" s="230"/>
      <c r="AP2132" s="230"/>
      <c r="AQ2132" s="230"/>
    </row>
    <row r="2133" spans="4:43">
      <c r="D2133" s="230"/>
      <c r="G2133" s="230"/>
      <c r="H2133" s="230"/>
      <c r="I2133" s="230"/>
      <c r="J2133" s="230"/>
      <c r="O2133" s="230"/>
      <c r="R2133" s="230"/>
      <c r="S2133" s="230"/>
      <c r="T2133" s="230"/>
      <c r="U2133" s="230"/>
      <c r="Z2133" s="230"/>
      <c r="AC2133" s="230"/>
      <c r="AD2133" s="230"/>
      <c r="AE2133" s="230"/>
      <c r="AF2133" s="230"/>
      <c r="AK2133" s="230"/>
      <c r="AN2133" s="230"/>
      <c r="AO2133" s="230"/>
      <c r="AP2133" s="230"/>
      <c r="AQ2133" s="230"/>
    </row>
    <row r="2134" spans="4:43">
      <c r="D2134" s="230"/>
      <c r="G2134" s="230"/>
      <c r="H2134" s="230"/>
      <c r="I2134" s="230"/>
      <c r="J2134" s="230"/>
      <c r="O2134" s="230"/>
      <c r="R2134" s="230"/>
      <c r="S2134" s="230"/>
      <c r="T2134" s="230"/>
      <c r="U2134" s="230"/>
      <c r="Z2134" s="230"/>
      <c r="AC2134" s="230"/>
      <c r="AD2134" s="230"/>
      <c r="AE2134" s="230"/>
      <c r="AF2134" s="230"/>
      <c r="AK2134" s="230"/>
      <c r="AN2134" s="230"/>
      <c r="AO2134" s="230"/>
      <c r="AP2134" s="230"/>
      <c r="AQ2134" s="230"/>
    </row>
    <row r="2135" spans="4:43">
      <c r="D2135" s="230"/>
      <c r="G2135" s="230"/>
      <c r="H2135" s="230"/>
      <c r="I2135" s="230"/>
      <c r="J2135" s="230"/>
      <c r="O2135" s="230"/>
      <c r="R2135" s="230"/>
      <c r="S2135" s="230"/>
      <c r="T2135" s="230"/>
      <c r="U2135" s="230"/>
      <c r="Z2135" s="230"/>
      <c r="AC2135" s="230"/>
      <c r="AD2135" s="230"/>
      <c r="AE2135" s="230"/>
      <c r="AF2135" s="230"/>
      <c r="AK2135" s="230"/>
      <c r="AN2135" s="230"/>
      <c r="AO2135" s="230"/>
      <c r="AP2135" s="230"/>
      <c r="AQ2135" s="230"/>
    </row>
    <row r="2136" spans="4:43">
      <c r="D2136" s="230"/>
      <c r="G2136" s="230"/>
      <c r="H2136" s="230"/>
      <c r="I2136" s="230"/>
      <c r="J2136" s="230"/>
      <c r="O2136" s="230"/>
      <c r="R2136" s="230"/>
      <c r="S2136" s="230"/>
      <c r="T2136" s="230"/>
      <c r="U2136" s="230"/>
      <c r="Z2136" s="230"/>
      <c r="AC2136" s="230"/>
      <c r="AD2136" s="230"/>
      <c r="AE2136" s="230"/>
      <c r="AF2136" s="230"/>
      <c r="AK2136" s="230"/>
      <c r="AN2136" s="230"/>
      <c r="AO2136" s="230"/>
      <c r="AP2136" s="230"/>
      <c r="AQ2136" s="230"/>
    </row>
    <row r="2137" spans="4:43">
      <c r="D2137" s="230"/>
      <c r="G2137" s="230"/>
      <c r="H2137" s="230"/>
      <c r="I2137" s="230"/>
      <c r="J2137" s="230"/>
      <c r="O2137" s="230"/>
      <c r="R2137" s="230"/>
      <c r="S2137" s="230"/>
      <c r="T2137" s="230"/>
      <c r="U2137" s="230"/>
      <c r="Z2137" s="230"/>
      <c r="AC2137" s="230"/>
      <c r="AD2137" s="230"/>
      <c r="AE2137" s="230"/>
      <c r="AF2137" s="230"/>
      <c r="AK2137" s="230"/>
      <c r="AN2137" s="230"/>
      <c r="AO2137" s="230"/>
      <c r="AP2137" s="230"/>
      <c r="AQ2137" s="230"/>
    </row>
    <row r="2138" spans="4:43">
      <c r="D2138" s="230"/>
      <c r="G2138" s="230"/>
      <c r="H2138" s="230"/>
      <c r="I2138" s="230"/>
      <c r="J2138" s="230"/>
      <c r="O2138" s="230"/>
      <c r="R2138" s="230"/>
      <c r="S2138" s="230"/>
      <c r="T2138" s="230"/>
      <c r="U2138" s="230"/>
      <c r="Z2138" s="230"/>
      <c r="AC2138" s="230"/>
      <c r="AD2138" s="230"/>
      <c r="AE2138" s="230"/>
      <c r="AF2138" s="230"/>
      <c r="AK2138" s="230"/>
      <c r="AN2138" s="230"/>
      <c r="AO2138" s="230"/>
      <c r="AP2138" s="230"/>
      <c r="AQ2138" s="230"/>
    </row>
    <row r="2139" spans="4:43">
      <c r="D2139" s="230"/>
      <c r="G2139" s="230"/>
      <c r="H2139" s="230"/>
      <c r="I2139" s="230"/>
      <c r="J2139" s="230"/>
      <c r="O2139" s="230"/>
      <c r="R2139" s="230"/>
      <c r="S2139" s="230"/>
      <c r="T2139" s="230"/>
      <c r="U2139" s="230"/>
      <c r="Z2139" s="230"/>
      <c r="AC2139" s="230"/>
      <c r="AD2139" s="230"/>
      <c r="AE2139" s="230"/>
      <c r="AF2139" s="230"/>
      <c r="AK2139" s="230"/>
      <c r="AN2139" s="230"/>
      <c r="AO2139" s="230"/>
      <c r="AP2139" s="230"/>
      <c r="AQ2139" s="230"/>
    </row>
    <row r="2140" spans="4:43">
      <c r="D2140" s="230"/>
      <c r="G2140" s="230"/>
      <c r="H2140" s="230"/>
      <c r="I2140" s="230"/>
      <c r="J2140" s="230"/>
      <c r="O2140" s="230"/>
      <c r="R2140" s="230"/>
      <c r="S2140" s="230"/>
      <c r="T2140" s="230"/>
      <c r="U2140" s="230"/>
      <c r="Z2140" s="230"/>
      <c r="AC2140" s="230"/>
      <c r="AD2140" s="230"/>
      <c r="AE2140" s="230"/>
      <c r="AF2140" s="230"/>
      <c r="AK2140" s="230"/>
      <c r="AN2140" s="230"/>
      <c r="AO2140" s="230"/>
      <c r="AP2140" s="230"/>
      <c r="AQ2140" s="230"/>
    </row>
    <row r="2141" spans="4:43">
      <c r="D2141" s="230"/>
      <c r="G2141" s="230"/>
      <c r="H2141" s="230"/>
      <c r="I2141" s="230"/>
      <c r="J2141" s="230"/>
      <c r="O2141" s="230"/>
      <c r="R2141" s="230"/>
      <c r="S2141" s="230"/>
      <c r="T2141" s="230"/>
      <c r="U2141" s="230"/>
      <c r="Z2141" s="230"/>
      <c r="AC2141" s="230"/>
      <c r="AD2141" s="230"/>
      <c r="AE2141" s="230"/>
      <c r="AF2141" s="230"/>
      <c r="AK2141" s="230"/>
      <c r="AN2141" s="230"/>
      <c r="AO2141" s="230"/>
      <c r="AP2141" s="230"/>
      <c r="AQ2141" s="230"/>
    </row>
    <row r="2142" spans="4:43">
      <c r="D2142" s="230"/>
      <c r="G2142" s="230"/>
      <c r="H2142" s="230"/>
      <c r="I2142" s="230"/>
      <c r="J2142" s="230"/>
      <c r="O2142" s="230"/>
      <c r="R2142" s="230"/>
      <c r="S2142" s="230"/>
      <c r="T2142" s="230"/>
      <c r="U2142" s="230"/>
      <c r="Z2142" s="230"/>
      <c r="AC2142" s="230"/>
      <c r="AD2142" s="230"/>
      <c r="AE2142" s="230"/>
      <c r="AF2142" s="230"/>
      <c r="AK2142" s="230"/>
      <c r="AN2142" s="230"/>
      <c r="AO2142" s="230"/>
      <c r="AP2142" s="230"/>
      <c r="AQ2142" s="230"/>
    </row>
    <row r="2143" spans="4:43">
      <c r="D2143" s="230"/>
      <c r="G2143" s="230"/>
      <c r="H2143" s="230"/>
      <c r="I2143" s="230"/>
      <c r="J2143" s="230"/>
      <c r="O2143" s="230"/>
      <c r="R2143" s="230"/>
      <c r="S2143" s="230"/>
      <c r="T2143" s="230"/>
      <c r="U2143" s="230"/>
      <c r="Z2143" s="230"/>
      <c r="AC2143" s="230"/>
      <c r="AD2143" s="230"/>
      <c r="AE2143" s="230"/>
      <c r="AF2143" s="230"/>
      <c r="AK2143" s="230"/>
      <c r="AN2143" s="230"/>
      <c r="AO2143" s="230"/>
      <c r="AP2143" s="230"/>
      <c r="AQ2143" s="230"/>
    </row>
    <row r="2144" spans="4:43">
      <c r="D2144" s="230"/>
      <c r="G2144" s="230"/>
      <c r="H2144" s="230"/>
      <c r="I2144" s="230"/>
      <c r="J2144" s="230"/>
      <c r="O2144" s="230"/>
      <c r="R2144" s="230"/>
      <c r="S2144" s="230"/>
      <c r="T2144" s="230"/>
      <c r="U2144" s="230"/>
      <c r="Z2144" s="230"/>
      <c r="AC2144" s="230"/>
      <c r="AD2144" s="230"/>
      <c r="AE2144" s="230"/>
      <c r="AF2144" s="230"/>
      <c r="AK2144" s="230"/>
      <c r="AN2144" s="230"/>
      <c r="AO2144" s="230"/>
      <c r="AP2144" s="230"/>
      <c r="AQ2144" s="230"/>
    </row>
    <row r="2145" spans="4:43">
      <c r="D2145" s="230"/>
      <c r="G2145" s="230"/>
      <c r="H2145" s="230"/>
      <c r="I2145" s="230"/>
      <c r="J2145" s="230"/>
      <c r="O2145" s="230"/>
      <c r="R2145" s="230"/>
      <c r="S2145" s="230"/>
      <c r="T2145" s="230"/>
      <c r="U2145" s="230"/>
      <c r="Z2145" s="230"/>
      <c r="AC2145" s="230"/>
      <c r="AD2145" s="230"/>
      <c r="AE2145" s="230"/>
      <c r="AF2145" s="230"/>
      <c r="AK2145" s="230"/>
      <c r="AN2145" s="230"/>
      <c r="AO2145" s="230"/>
      <c r="AP2145" s="230"/>
      <c r="AQ2145" s="230"/>
    </row>
    <row r="2146" spans="4:43">
      <c r="D2146" s="230"/>
      <c r="G2146" s="230"/>
      <c r="H2146" s="230"/>
      <c r="I2146" s="230"/>
      <c r="J2146" s="230"/>
      <c r="O2146" s="230"/>
      <c r="R2146" s="230"/>
      <c r="S2146" s="230"/>
      <c r="T2146" s="230"/>
      <c r="U2146" s="230"/>
      <c r="Z2146" s="230"/>
      <c r="AC2146" s="230"/>
      <c r="AD2146" s="230"/>
      <c r="AE2146" s="230"/>
      <c r="AF2146" s="230"/>
      <c r="AK2146" s="230"/>
      <c r="AN2146" s="230"/>
      <c r="AO2146" s="230"/>
      <c r="AP2146" s="230"/>
      <c r="AQ2146" s="230"/>
    </row>
    <row r="2147" spans="4:43">
      <c r="D2147" s="230"/>
      <c r="G2147" s="230"/>
      <c r="H2147" s="230"/>
      <c r="I2147" s="230"/>
      <c r="J2147" s="230"/>
      <c r="O2147" s="230"/>
      <c r="R2147" s="230"/>
      <c r="S2147" s="230"/>
      <c r="T2147" s="230"/>
      <c r="U2147" s="230"/>
      <c r="Z2147" s="230"/>
      <c r="AC2147" s="230"/>
      <c r="AD2147" s="230"/>
      <c r="AE2147" s="230"/>
      <c r="AF2147" s="230"/>
      <c r="AK2147" s="230"/>
      <c r="AN2147" s="230"/>
      <c r="AO2147" s="230"/>
      <c r="AP2147" s="230"/>
      <c r="AQ2147" s="230"/>
    </row>
    <row r="2148" spans="4:43">
      <c r="D2148" s="230"/>
      <c r="G2148" s="230"/>
      <c r="H2148" s="230"/>
      <c r="I2148" s="230"/>
      <c r="J2148" s="230"/>
      <c r="O2148" s="230"/>
      <c r="R2148" s="230"/>
      <c r="S2148" s="230"/>
      <c r="T2148" s="230"/>
      <c r="U2148" s="230"/>
      <c r="Z2148" s="230"/>
      <c r="AC2148" s="230"/>
      <c r="AD2148" s="230"/>
      <c r="AE2148" s="230"/>
      <c r="AF2148" s="230"/>
      <c r="AK2148" s="230"/>
      <c r="AN2148" s="230"/>
      <c r="AO2148" s="230"/>
      <c r="AP2148" s="230"/>
      <c r="AQ2148" s="230"/>
    </row>
    <row r="2149" spans="4:43">
      <c r="D2149" s="230"/>
      <c r="G2149" s="230"/>
      <c r="H2149" s="230"/>
      <c r="I2149" s="230"/>
      <c r="J2149" s="230"/>
      <c r="O2149" s="230"/>
      <c r="R2149" s="230"/>
      <c r="S2149" s="230"/>
      <c r="T2149" s="230"/>
      <c r="U2149" s="230"/>
      <c r="Z2149" s="230"/>
      <c r="AC2149" s="230"/>
      <c r="AD2149" s="230"/>
      <c r="AE2149" s="230"/>
      <c r="AF2149" s="230"/>
      <c r="AK2149" s="230"/>
      <c r="AN2149" s="230"/>
      <c r="AO2149" s="230"/>
      <c r="AP2149" s="230"/>
      <c r="AQ2149" s="230"/>
    </row>
    <row r="2150" spans="4:43">
      <c r="D2150" s="230"/>
      <c r="G2150" s="230"/>
      <c r="H2150" s="230"/>
      <c r="I2150" s="230"/>
      <c r="J2150" s="230"/>
      <c r="O2150" s="230"/>
      <c r="R2150" s="230"/>
      <c r="S2150" s="230"/>
      <c r="T2150" s="230"/>
      <c r="U2150" s="230"/>
      <c r="Z2150" s="230"/>
      <c r="AC2150" s="230"/>
      <c r="AD2150" s="230"/>
      <c r="AE2150" s="230"/>
      <c r="AF2150" s="230"/>
      <c r="AK2150" s="230"/>
      <c r="AN2150" s="230"/>
      <c r="AO2150" s="230"/>
      <c r="AP2150" s="230"/>
      <c r="AQ2150" s="230"/>
    </row>
    <row r="2151" spans="4:43">
      <c r="D2151" s="230"/>
      <c r="G2151" s="230"/>
      <c r="H2151" s="230"/>
      <c r="I2151" s="230"/>
      <c r="J2151" s="230"/>
      <c r="O2151" s="230"/>
      <c r="R2151" s="230"/>
      <c r="S2151" s="230"/>
      <c r="T2151" s="230"/>
      <c r="U2151" s="230"/>
      <c r="Z2151" s="230"/>
      <c r="AC2151" s="230"/>
      <c r="AD2151" s="230"/>
      <c r="AE2151" s="230"/>
      <c r="AF2151" s="230"/>
      <c r="AK2151" s="230"/>
      <c r="AN2151" s="230"/>
      <c r="AO2151" s="230"/>
      <c r="AP2151" s="230"/>
      <c r="AQ2151" s="230"/>
    </row>
    <row r="2152" spans="4:43">
      <c r="D2152" s="230"/>
      <c r="G2152" s="230"/>
      <c r="H2152" s="230"/>
      <c r="I2152" s="230"/>
      <c r="J2152" s="230"/>
      <c r="O2152" s="230"/>
      <c r="R2152" s="230"/>
      <c r="S2152" s="230"/>
      <c r="T2152" s="230"/>
      <c r="U2152" s="230"/>
      <c r="Z2152" s="230"/>
      <c r="AC2152" s="230"/>
      <c r="AD2152" s="230"/>
      <c r="AE2152" s="230"/>
      <c r="AF2152" s="230"/>
      <c r="AK2152" s="230"/>
      <c r="AN2152" s="230"/>
      <c r="AO2152" s="230"/>
      <c r="AP2152" s="230"/>
      <c r="AQ2152" s="230"/>
    </row>
    <row r="2153" spans="4:43">
      <c r="D2153" s="230"/>
      <c r="G2153" s="230"/>
      <c r="H2153" s="230"/>
      <c r="I2153" s="230"/>
      <c r="J2153" s="230"/>
      <c r="O2153" s="230"/>
      <c r="R2153" s="230"/>
      <c r="S2153" s="230"/>
      <c r="T2153" s="230"/>
      <c r="U2153" s="230"/>
      <c r="Z2153" s="230"/>
      <c r="AC2153" s="230"/>
      <c r="AD2153" s="230"/>
      <c r="AE2153" s="230"/>
      <c r="AF2153" s="230"/>
      <c r="AK2153" s="230"/>
      <c r="AN2153" s="230"/>
      <c r="AO2153" s="230"/>
      <c r="AP2153" s="230"/>
      <c r="AQ2153" s="230"/>
    </row>
    <row r="2154" spans="4:43">
      <c r="D2154" s="230"/>
      <c r="G2154" s="230"/>
      <c r="H2154" s="230"/>
      <c r="I2154" s="230"/>
      <c r="J2154" s="230"/>
      <c r="O2154" s="230"/>
      <c r="R2154" s="230"/>
      <c r="S2154" s="230"/>
      <c r="T2154" s="230"/>
      <c r="U2154" s="230"/>
      <c r="Z2154" s="230"/>
      <c r="AC2154" s="230"/>
      <c r="AD2154" s="230"/>
      <c r="AE2154" s="230"/>
      <c r="AF2154" s="230"/>
      <c r="AK2154" s="230"/>
      <c r="AN2154" s="230"/>
      <c r="AO2154" s="230"/>
      <c r="AP2154" s="230"/>
      <c r="AQ2154" s="230"/>
    </row>
    <row r="2155" spans="4:43">
      <c r="D2155" s="230"/>
      <c r="G2155" s="230"/>
      <c r="H2155" s="230"/>
      <c r="I2155" s="230"/>
      <c r="J2155" s="230"/>
      <c r="O2155" s="230"/>
      <c r="R2155" s="230"/>
      <c r="S2155" s="230"/>
      <c r="T2155" s="230"/>
      <c r="U2155" s="230"/>
      <c r="Z2155" s="230"/>
      <c r="AC2155" s="230"/>
      <c r="AD2155" s="230"/>
      <c r="AE2155" s="230"/>
      <c r="AF2155" s="230"/>
      <c r="AK2155" s="230"/>
      <c r="AN2155" s="230"/>
      <c r="AO2155" s="230"/>
      <c r="AP2155" s="230"/>
      <c r="AQ2155" s="230"/>
    </row>
    <row r="2156" spans="4:43">
      <c r="D2156" s="230"/>
      <c r="G2156" s="230"/>
      <c r="H2156" s="230"/>
      <c r="I2156" s="230"/>
      <c r="J2156" s="230"/>
      <c r="O2156" s="230"/>
      <c r="R2156" s="230"/>
      <c r="S2156" s="230"/>
      <c r="T2156" s="230"/>
      <c r="U2156" s="230"/>
      <c r="Z2156" s="230"/>
      <c r="AC2156" s="230"/>
      <c r="AD2156" s="230"/>
      <c r="AE2156" s="230"/>
      <c r="AF2156" s="230"/>
      <c r="AK2156" s="230"/>
      <c r="AN2156" s="230"/>
      <c r="AO2156" s="230"/>
      <c r="AP2156" s="230"/>
      <c r="AQ2156" s="230"/>
    </row>
    <row r="2157" spans="4:43">
      <c r="D2157" s="230"/>
      <c r="G2157" s="230"/>
      <c r="H2157" s="230"/>
      <c r="I2157" s="230"/>
      <c r="J2157" s="230"/>
      <c r="O2157" s="230"/>
      <c r="R2157" s="230"/>
      <c r="S2157" s="230"/>
      <c r="T2157" s="230"/>
      <c r="U2157" s="230"/>
      <c r="Z2157" s="230"/>
      <c r="AC2157" s="230"/>
      <c r="AD2157" s="230"/>
      <c r="AE2157" s="230"/>
      <c r="AF2157" s="230"/>
      <c r="AK2157" s="230"/>
      <c r="AN2157" s="230"/>
      <c r="AO2157" s="230"/>
      <c r="AP2157" s="230"/>
      <c r="AQ2157" s="230"/>
    </row>
    <row r="2158" spans="4:43">
      <c r="D2158" s="230"/>
      <c r="G2158" s="230"/>
      <c r="H2158" s="230"/>
      <c r="I2158" s="230"/>
      <c r="J2158" s="230"/>
      <c r="O2158" s="230"/>
      <c r="R2158" s="230"/>
      <c r="S2158" s="230"/>
      <c r="T2158" s="230"/>
      <c r="U2158" s="230"/>
      <c r="Z2158" s="230"/>
      <c r="AC2158" s="230"/>
      <c r="AD2158" s="230"/>
      <c r="AE2158" s="230"/>
      <c r="AF2158" s="230"/>
      <c r="AK2158" s="230"/>
      <c r="AN2158" s="230"/>
      <c r="AO2158" s="230"/>
      <c r="AP2158" s="230"/>
      <c r="AQ2158" s="230"/>
    </row>
    <row r="2159" spans="4:43">
      <c r="D2159" s="230"/>
      <c r="G2159" s="230"/>
      <c r="H2159" s="230"/>
      <c r="I2159" s="230"/>
      <c r="J2159" s="230"/>
      <c r="O2159" s="230"/>
      <c r="R2159" s="230"/>
      <c r="S2159" s="230"/>
      <c r="T2159" s="230"/>
      <c r="U2159" s="230"/>
      <c r="Z2159" s="230"/>
      <c r="AC2159" s="230"/>
      <c r="AD2159" s="230"/>
      <c r="AE2159" s="230"/>
      <c r="AF2159" s="230"/>
      <c r="AK2159" s="230"/>
      <c r="AN2159" s="230"/>
      <c r="AO2159" s="230"/>
      <c r="AP2159" s="230"/>
      <c r="AQ2159" s="230"/>
    </row>
    <row r="2160" spans="4:43">
      <c r="D2160" s="230"/>
      <c r="G2160" s="230"/>
      <c r="H2160" s="230"/>
      <c r="I2160" s="230"/>
      <c r="J2160" s="230"/>
      <c r="O2160" s="230"/>
      <c r="R2160" s="230"/>
      <c r="S2160" s="230"/>
      <c r="T2160" s="230"/>
      <c r="U2160" s="230"/>
      <c r="Z2160" s="230"/>
      <c r="AC2160" s="230"/>
      <c r="AD2160" s="230"/>
      <c r="AE2160" s="230"/>
      <c r="AF2160" s="230"/>
      <c r="AK2160" s="230"/>
      <c r="AN2160" s="230"/>
      <c r="AO2160" s="230"/>
      <c r="AP2160" s="230"/>
      <c r="AQ2160" s="230"/>
    </row>
    <row r="2161" spans="4:43">
      <c r="D2161" s="230"/>
      <c r="G2161" s="230"/>
      <c r="H2161" s="230"/>
      <c r="I2161" s="230"/>
      <c r="J2161" s="230"/>
      <c r="O2161" s="230"/>
      <c r="R2161" s="230"/>
      <c r="S2161" s="230"/>
      <c r="T2161" s="230"/>
      <c r="U2161" s="230"/>
      <c r="Z2161" s="230"/>
      <c r="AC2161" s="230"/>
      <c r="AD2161" s="230"/>
      <c r="AE2161" s="230"/>
      <c r="AF2161" s="230"/>
      <c r="AK2161" s="230"/>
      <c r="AN2161" s="230"/>
      <c r="AO2161" s="230"/>
      <c r="AP2161" s="230"/>
      <c r="AQ2161" s="230"/>
    </row>
    <row r="2162" spans="4:43">
      <c r="D2162" s="230"/>
      <c r="G2162" s="230"/>
      <c r="H2162" s="230"/>
      <c r="I2162" s="230"/>
      <c r="J2162" s="230"/>
      <c r="O2162" s="230"/>
      <c r="R2162" s="230"/>
      <c r="S2162" s="230"/>
      <c r="T2162" s="230"/>
      <c r="U2162" s="230"/>
      <c r="Z2162" s="230"/>
      <c r="AC2162" s="230"/>
      <c r="AD2162" s="230"/>
      <c r="AE2162" s="230"/>
      <c r="AF2162" s="230"/>
      <c r="AK2162" s="230"/>
      <c r="AN2162" s="230"/>
      <c r="AO2162" s="230"/>
      <c r="AP2162" s="230"/>
      <c r="AQ2162" s="230"/>
    </row>
    <row r="2163" spans="4:43">
      <c r="D2163" s="230"/>
      <c r="G2163" s="230"/>
      <c r="H2163" s="230"/>
      <c r="I2163" s="230"/>
      <c r="J2163" s="230"/>
      <c r="O2163" s="230"/>
      <c r="R2163" s="230"/>
      <c r="S2163" s="230"/>
      <c r="T2163" s="230"/>
      <c r="U2163" s="230"/>
      <c r="Z2163" s="230"/>
      <c r="AC2163" s="230"/>
      <c r="AD2163" s="230"/>
      <c r="AE2163" s="230"/>
      <c r="AF2163" s="230"/>
      <c r="AK2163" s="230"/>
      <c r="AN2163" s="230"/>
      <c r="AO2163" s="230"/>
      <c r="AP2163" s="230"/>
      <c r="AQ2163" s="230"/>
    </row>
    <row r="2164" spans="4:43">
      <c r="D2164" s="230"/>
      <c r="G2164" s="230"/>
      <c r="H2164" s="230"/>
      <c r="I2164" s="230"/>
      <c r="J2164" s="230"/>
      <c r="O2164" s="230"/>
      <c r="R2164" s="230"/>
      <c r="S2164" s="230"/>
      <c r="T2164" s="230"/>
      <c r="U2164" s="230"/>
      <c r="Z2164" s="230"/>
      <c r="AC2164" s="230"/>
      <c r="AD2164" s="230"/>
      <c r="AE2164" s="230"/>
      <c r="AF2164" s="230"/>
      <c r="AK2164" s="230"/>
      <c r="AN2164" s="230"/>
      <c r="AO2164" s="230"/>
      <c r="AP2164" s="230"/>
      <c r="AQ2164" s="230"/>
    </row>
    <row r="2165" spans="4:43">
      <c r="D2165" s="230"/>
      <c r="G2165" s="230"/>
      <c r="H2165" s="230"/>
      <c r="I2165" s="230"/>
      <c r="J2165" s="230"/>
      <c r="O2165" s="230"/>
      <c r="R2165" s="230"/>
      <c r="S2165" s="230"/>
      <c r="T2165" s="230"/>
      <c r="U2165" s="230"/>
      <c r="Z2165" s="230"/>
      <c r="AC2165" s="230"/>
      <c r="AD2165" s="230"/>
      <c r="AE2165" s="230"/>
      <c r="AF2165" s="230"/>
      <c r="AK2165" s="230"/>
      <c r="AN2165" s="230"/>
      <c r="AO2165" s="230"/>
      <c r="AP2165" s="230"/>
      <c r="AQ2165" s="230"/>
    </row>
    <row r="2166" spans="4:43">
      <c r="D2166" s="230"/>
      <c r="G2166" s="230"/>
      <c r="H2166" s="230"/>
      <c r="I2166" s="230"/>
      <c r="J2166" s="230"/>
      <c r="O2166" s="230"/>
      <c r="R2166" s="230"/>
      <c r="S2166" s="230"/>
      <c r="T2166" s="230"/>
      <c r="U2166" s="230"/>
      <c r="Z2166" s="230"/>
      <c r="AC2166" s="230"/>
      <c r="AD2166" s="230"/>
      <c r="AE2166" s="230"/>
      <c r="AF2166" s="230"/>
      <c r="AK2166" s="230"/>
      <c r="AN2166" s="230"/>
      <c r="AO2166" s="230"/>
      <c r="AP2166" s="230"/>
      <c r="AQ2166" s="230"/>
    </row>
    <row r="2167" spans="4:43">
      <c r="D2167" s="230"/>
      <c r="G2167" s="230"/>
      <c r="H2167" s="230"/>
      <c r="I2167" s="230"/>
      <c r="J2167" s="230"/>
      <c r="O2167" s="230"/>
      <c r="R2167" s="230"/>
      <c r="S2167" s="230"/>
      <c r="T2167" s="230"/>
      <c r="U2167" s="230"/>
      <c r="Z2167" s="230"/>
      <c r="AC2167" s="230"/>
      <c r="AD2167" s="230"/>
      <c r="AE2167" s="230"/>
      <c r="AF2167" s="230"/>
      <c r="AK2167" s="230"/>
      <c r="AN2167" s="230"/>
      <c r="AO2167" s="230"/>
      <c r="AP2167" s="230"/>
      <c r="AQ2167" s="230"/>
    </row>
    <row r="2168" spans="4:43">
      <c r="D2168" s="230"/>
      <c r="G2168" s="230"/>
      <c r="H2168" s="230"/>
      <c r="I2168" s="230"/>
      <c r="J2168" s="230"/>
      <c r="O2168" s="230"/>
      <c r="R2168" s="230"/>
      <c r="S2168" s="230"/>
      <c r="T2168" s="230"/>
      <c r="U2168" s="230"/>
      <c r="Z2168" s="230"/>
      <c r="AC2168" s="230"/>
      <c r="AD2168" s="230"/>
      <c r="AE2168" s="230"/>
      <c r="AF2168" s="230"/>
      <c r="AK2168" s="230"/>
      <c r="AN2168" s="230"/>
      <c r="AO2168" s="230"/>
      <c r="AP2168" s="230"/>
      <c r="AQ2168" s="230"/>
    </row>
    <row r="2169" spans="4:43">
      <c r="D2169" s="230"/>
      <c r="G2169" s="230"/>
      <c r="H2169" s="230"/>
      <c r="I2169" s="230"/>
      <c r="J2169" s="230"/>
      <c r="O2169" s="230"/>
      <c r="R2169" s="230"/>
      <c r="S2169" s="230"/>
      <c r="T2169" s="230"/>
      <c r="U2169" s="230"/>
      <c r="Z2169" s="230"/>
      <c r="AC2169" s="230"/>
      <c r="AD2169" s="230"/>
      <c r="AE2169" s="230"/>
      <c r="AF2169" s="230"/>
      <c r="AK2169" s="230"/>
      <c r="AN2169" s="230"/>
      <c r="AO2169" s="230"/>
      <c r="AP2169" s="230"/>
      <c r="AQ2169" s="230"/>
    </row>
    <row r="2170" spans="4:43">
      <c r="D2170" s="230"/>
      <c r="G2170" s="230"/>
      <c r="H2170" s="230"/>
      <c r="I2170" s="230"/>
      <c r="J2170" s="230"/>
      <c r="O2170" s="230"/>
      <c r="R2170" s="230"/>
      <c r="S2170" s="230"/>
      <c r="T2170" s="230"/>
      <c r="U2170" s="230"/>
      <c r="Z2170" s="230"/>
      <c r="AC2170" s="230"/>
      <c r="AD2170" s="230"/>
      <c r="AE2170" s="230"/>
      <c r="AF2170" s="230"/>
      <c r="AK2170" s="230"/>
      <c r="AN2170" s="230"/>
      <c r="AO2170" s="230"/>
      <c r="AP2170" s="230"/>
      <c r="AQ2170" s="230"/>
    </row>
    <row r="2171" spans="4:43">
      <c r="D2171" s="230"/>
      <c r="G2171" s="230"/>
      <c r="H2171" s="230"/>
      <c r="I2171" s="230"/>
      <c r="J2171" s="230"/>
      <c r="O2171" s="230"/>
      <c r="R2171" s="230"/>
      <c r="S2171" s="230"/>
      <c r="T2171" s="230"/>
      <c r="U2171" s="230"/>
      <c r="Z2171" s="230"/>
      <c r="AC2171" s="230"/>
      <c r="AD2171" s="230"/>
      <c r="AE2171" s="230"/>
      <c r="AF2171" s="230"/>
      <c r="AK2171" s="230"/>
      <c r="AN2171" s="230"/>
      <c r="AO2171" s="230"/>
      <c r="AP2171" s="230"/>
      <c r="AQ2171" s="230"/>
    </row>
    <row r="2172" spans="4:43">
      <c r="D2172" s="230"/>
      <c r="G2172" s="230"/>
      <c r="H2172" s="230"/>
      <c r="I2172" s="230"/>
      <c r="J2172" s="230"/>
      <c r="O2172" s="230"/>
      <c r="R2172" s="230"/>
      <c r="S2172" s="230"/>
      <c r="T2172" s="230"/>
      <c r="U2172" s="230"/>
      <c r="Z2172" s="230"/>
      <c r="AC2172" s="230"/>
      <c r="AD2172" s="230"/>
      <c r="AE2172" s="230"/>
      <c r="AF2172" s="230"/>
      <c r="AK2172" s="230"/>
      <c r="AN2172" s="230"/>
      <c r="AO2172" s="230"/>
      <c r="AP2172" s="230"/>
      <c r="AQ2172" s="230"/>
    </row>
    <row r="2173" spans="4:43">
      <c r="D2173" s="230"/>
      <c r="G2173" s="230"/>
      <c r="H2173" s="230"/>
      <c r="I2173" s="230"/>
      <c r="J2173" s="230"/>
      <c r="O2173" s="230"/>
      <c r="R2173" s="230"/>
      <c r="S2173" s="230"/>
      <c r="T2173" s="230"/>
      <c r="U2173" s="230"/>
      <c r="Z2173" s="230"/>
      <c r="AC2173" s="230"/>
      <c r="AD2173" s="230"/>
      <c r="AE2173" s="230"/>
      <c r="AF2173" s="230"/>
      <c r="AK2173" s="230"/>
      <c r="AN2173" s="230"/>
      <c r="AO2173" s="230"/>
      <c r="AP2173" s="230"/>
      <c r="AQ2173" s="230"/>
    </row>
    <row r="2174" spans="4:43">
      <c r="D2174" s="230"/>
      <c r="G2174" s="230"/>
      <c r="H2174" s="230"/>
      <c r="I2174" s="230"/>
      <c r="J2174" s="230"/>
      <c r="O2174" s="230"/>
      <c r="R2174" s="230"/>
      <c r="S2174" s="230"/>
      <c r="T2174" s="230"/>
      <c r="U2174" s="230"/>
      <c r="Z2174" s="230"/>
      <c r="AC2174" s="230"/>
      <c r="AD2174" s="230"/>
      <c r="AE2174" s="230"/>
      <c r="AF2174" s="230"/>
      <c r="AK2174" s="230"/>
      <c r="AN2174" s="230"/>
      <c r="AO2174" s="230"/>
      <c r="AP2174" s="230"/>
      <c r="AQ2174" s="230"/>
    </row>
    <row r="2175" spans="4:43">
      <c r="D2175" s="230"/>
      <c r="G2175" s="230"/>
      <c r="H2175" s="230"/>
      <c r="I2175" s="230"/>
      <c r="J2175" s="230"/>
      <c r="O2175" s="230"/>
      <c r="R2175" s="230"/>
      <c r="S2175" s="230"/>
      <c r="T2175" s="230"/>
      <c r="U2175" s="230"/>
      <c r="Z2175" s="230"/>
      <c r="AC2175" s="230"/>
      <c r="AD2175" s="230"/>
      <c r="AE2175" s="230"/>
      <c r="AF2175" s="230"/>
      <c r="AK2175" s="230"/>
      <c r="AN2175" s="230"/>
      <c r="AO2175" s="230"/>
      <c r="AP2175" s="230"/>
      <c r="AQ2175" s="230"/>
    </row>
    <row r="2176" spans="4:43">
      <c r="D2176" s="230"/>
      <c r="G2176" s="230"/>
      <c r="H2176" s="230"/>
      <c r="I2176" s="230"/>
      <c r="J2176" s="230"/>
      <c r="O2176" s="230"/>
      <c r="R2176" s="230"/>
      <c r="S2176" s="230"/>
      <c r="T2176" s="230"/>
      <c r="U2176" s="230"/>
      <c r="Z2176" s="230"/>
      <c r="AC2176" s="230"/>
      <c r="AD2176" s="230"/>
      <c r="AE2176" s="230"/>
      <c r="AF2176" s="230"/>
      <c r="AK2176" s="230"/>
      <c r="AN2176" s="230"/>
      <c r="AO2176" s="230"/>
      <c r="AP2176" s="230"/>
      <c r="AQ2176" s="230"/>
    </row>
    <row r="2177" spans="4:43">
      <c r="D2177" s="230"/>
      <c r="G2177" s="230"/>
      <c r="H2177" s="230"/>
      <c r="I2177" s="230"/>
      <c r="J2177" s="230"/>
      <c r="O2177" s="230"/>
      <c r="R2177" s="230"/>
      <c r="S2177" s="230"/>
      <c r="T2177" s="230"/>
      <c r="U2177" s="230"/>
      <c r="Z2177" s="230"/>
      <c r="AC2177" s="230"/>
      <c r="AD2177" s="230"/>
      <c r="AE2177" s="230"/>
      <c r="AF2177" s="230"/>
      <c r="AK2177" s="230"/>
      <c r="AN2177" s="230"/>
      <c r="AO2177" s="230"/>
      <c r="AP2177" s="230"/>
      <c r="AQ2177" s="230"/>
    </row>
    <row r="2178" spans="4:43">
      <c r="D2178" s="230"/>
      <c r="G2178" s="230"/>
      <c r="H2178" s="230"/>
      <c r="I2178" s="230"/>
      <c r="J2178" s="230"/>
      <c r="O2178" s="230"/>
      <c r="R2178" s="230"/>
      <c r="S2178" s="230"/>
      <c r="T2178" s="230"/>
      <c r="U2178" s="230"/>
      <c r="Z2178" s="230"/>
      <c r="AC2178" s="230"/>
      <c r="AD2178" s="230"/>
      <c r="AE2178" s="230"/>
      <c r="AF2178" s="230"/>
      <c r="AK2178" s="230"/>
      <c r="AN2178" s="230"/>
      <c r="AO2178" s="230"/>
      <c r="AP2178" s="230"/>
      <c r="AQ2178" s="230"/>
    </row>
    <row r="2179" spans="4:43">
      <c r="D2179" s="230"/>
      <c r="G2179" s="230"/>
      <c r="H2179" s="230"/>
      <c r="I2179" s="230"/>
      <c r="J2179" s="230"/>
      <c r="O2179" s="230"/>
      <c r="R2179" s="230"/>
      <c r="S2179" s="230"/>
      <c r="T2179" s="230"/>
      <c r="U2179" s="230"/>
      <c r="Z2179" s="230"/>
      <c r="AC2179" s="230"/>
      <c r="AD2179" s="230"/>
      <c r="AE2179" s="230"/>
      <c r="AF2179" s="230"/>
      <c r="AK2179" s="230"/>
      <c r="AN2179" s="230"/>
      <c r="AO2179" s="230"/>
      <c r="AP2179" s="230"/>
      <c r="AQ2179" s="230"/>
    </row>
    <row r="2180" spans="4:43">
      <c r="D2180" s="230"/>
      <c r="G2180" s="230"/>
      <c r="H2180" s="230"/>
      <c r="I2180" s="230"/>
      <c r="J2180" s="230"/>
      <c r="O2180" s="230"/>
      <c r="R2180" s="230"/>
      <c r="S2180" s="230"/>
      <c r="T2180" s="230"/>
      <c r="U2180" s="230"/>
      <c r="Z2180" s="230"/>
      <c r="AC2180" s="230"/>
      <c r="AD2180" s="230"/>
      <c r="AE2180" s="230"/>
      <c r="AF2180" s="230"/>
      <c r="AK2180" s="230"/>
      <c r="AN2180" s="230"/>
      <c r="AO2180" s="230"/>
      <c r="AP2180" s="230"/>
      <c r="AQ2180" s="230"/>
    </row>
    <row r="2181" spans="4:43">
      <c r="D2181" s="230"/>
      <c r="G2181" s="230"/>
      <c r="H2181" s="230"/>
      <c r="I2181" s="230"/>
      <c r="J2181" s="230"/>
      <c r="O2181" s="230"/>
      <c r="R2181" s="230"/>
      <c r="S2181" s="230"/>
      <c r="T2181" s="230"/>
      <c r="U2181" s="230"/>
      <c r="Z2181" s="230"/>
      <c r="AC2181" s="230"/>
      <c r="AD2181" s="230"/>
      <c r="AE2181" s="230"/>
      <c r="AF2181" s="230"/>
      <c r="AK2181" s="230"/>
      <c r="AN2181" s="230"/>
      <c r="AO2181" s="230"/>
      <c r="AP2181" s="230"/>
      <c r="AQ2181" s="230"/>
    </row>
    <row r="2182" spans="4:43">
      <c r="D2182" s="230"/>
      <c r="G2182" s="230"/>
      <c r="H2182" s="230"/>
      <c r="I2182" s="230"/>
      <c r="J2182" s="230"/>
      <c r="O2182" s="230"/>
      <c r="R2182" s="230"/>
      <c r="S2182" s="230"/>
      <c r="T2182" s="230"/>
      <c r="U2182" s="230"/>
      <c r="Z2182" s="230"/>
      <c r="AC2182" s="230"/>
      <c r="AD2182" s="230"/>
      <c r="AE2182" s="230"/>
      <c r="AF2182" s="230"/>
      <c r="AK2182" s="230"/>
      <c r="AN2182" s="230"/>
      <c r="AO2182" s="230"/>
      <c r="AP2182" s="230"/>
      <c r="AQ2182" s="230"/>
    </row>
    <row r="2183" spans="4:43">
      <c r="D2183" s="230"/>
      <c r="G2183" s="230"/>
      <c r="H2183" s="230"/>
      <c r="I2183" s="230"/>
      <c r="J2183" s="230"/>
      <c r="O2183" s="230"/>
      <c r="R2183" s="230"/>
      <c r="S2183" s="230"/>
      <c r="T2183" s="230"/>
      <c r="U2183" s="230"/>
      <c r="Z2183" s="230"/>
      <c r="AC2183" s="230"/>
      <c r="AD2183" s="230"/>
      <c r="AE2183" s="230"/>
      <c r="AF2183" s="230"/>
      <c r="AK2183" s="230"/>
      <c r="AN2183" s="230"/>
      <c r="AO2183" s="230"/>
      <c r="AP2183" s="230"/>
      <c r="AQ2183" s="230"/>
    </row>
    <row r="2184" spans="4:43">
      <c r="D2184" s="230"/>
      <c r="G2184" s="230"/>
      <c r="H2184" s="230"/>
      <c r="I2184" s="230"/>
      <c r="J2184" s="230"/>
      <c r="O2184" s="230"/>
      <c r="R2184" s="230"/>
      <c r="S2184" s="230"/>
      <c r="T2184" s="230"/>
      <c r="U2184" s="230"/>
      <c r="Z2184" s="230"/>
      <c r="AC2184" s="230"/>
      <c r="AD2184" s="230"/>
      <c r="AE2184" s="230"/>
      <c r="AF2184" s="230"/>
      <c r="AK2184" s="230"/>
      <c r="AN2184" s="230"/>
      <c r="AO2184" s="230"/>
      <c r="AP2184" s="230"/>
      <c r="AQ2184" s="230"/>
    </row>
    <row r="2185" spans="4:43">
      <c r="D2185" s="230"/>
      <c r="G2185" s="230"/>
      <c r="H2185" s="230"/>
      <c r="I2185" s="230"/>
      <c r="J2185" s="230"/>
      <c r="O2185" s="230"/>
      <c r="R2185" s="230"/>
      <c r="S2185" s="230"/>
      <c r="T2185" s="230"/>
      <c r="U2185" s="230"/>
      <c r="Z2185" s="230"/>
      <c r="AC2185" s="230"/>
      <c r="AD2185" s="230"/>
      <c r="AE2185" s="230"/>
      <c r="AF2185" s="230"/>
      <c r="AK2185" s="230"/>
      <c r="AN2185" s="230"/>
      <c r="AO2185" s="230"/>
      <c r="AP2185" s="230"/>
      <c r="AQ2185" s="230"/>
    </row>
    <row r="2186" spans="4:43">
      <c r="D2186" s="230"/>
      <c r="G2186" s="230"/>
      <c r="H2186" s="230"/>
      <c r="I2186" s="230"/>
      <c r="J2186" s="230"/>
      <c r="O2186" s="230"/>
      <c r="R2186" s="230"/>
      <c r="S2186" s="230"/>
      <c r="T2186" s="230"/>
      <c r="U2186" s="230"/>
      <c r="Z2186" s="230"/>
      <c r="AC2186" s="230"/>
      <c r="AD2186" s="230"/>
      <c r="AE2186" s="230"/>
      <c r="AF2186" s="230"/>
      <c r="AK2186" s="230"/>
      <c r="AN2186" s="230"/>
      <c r="AO2186" s="230"/>
      <c r="AP2186" s="230"/>
      <c r="AQ2186" s="230"/>
    </row>
    <row r="2187" spans="4:43">
      <c r="D2187" s="230"/>
      <c r="G2187" s="230"/>
      <c r="H2187" s="230"/>
      <c r="I2187" s="230"/>
      <c r="J2187" s="230"/>
      <c r="O2187" s="230"/>
      <c r="R2187" s="230"/>
      <c r="S2187" s="230"/>
      <c r="T2187" s="230"/>
      <c r="U2187" s="230"/>
      <c r="Z2187" s="230"/>
      <c r="AC2187" s="230"/>
      <c r="AD2187" s="230"/>
      <c r="AE2187" s="230"/>
      <c r="AF2187" s="230"/>
      <c r="AK2187" s="230"/>
      <c r="AN2187" s="230"/>
      <c r="AO2187" s="230"/>
      <c r="AP2187" s="230"/>
      <c r="AQ2187" s="230"/>
    </row>
    <row r="2188" spans="4:43">
      <c r="D2188" s="230"/>
      <c r="G2188" s="230"/>
      <c r="H2188" s="230"/>
      <c r="I2188" s="230"/>
      <c r="J2188" s="230"/>
      <c r="O2188" s="230"/>
      <c r="R2188" s="230"/>
      <c r="S2188" s="230"/>
      <c r="T2188" s="230"/>
      <c r="U2188" s="230"/>
      <c r="Z2188" s="230"/>
      <c r="AC2188" s="230"/>
      <c r="AD2188" s="230"/>
      <c r="AE2188" s="230"/>
      <c r="AF2188" s="230"/>
      <c r="AK2188" s="230"/>
      <c r="AN2188" s="230"/>
      <c r="AO2188" s="230"/>
      <c r="AP2188" s="230"/>
      <c r="AQ2188" s="230"/>
    </row>
    <row r="2189" spans="4:43">
      <c r="D2189" s="230"/>
      <c r="G2189" s="230"/>
      <c r="H2189" s="230"/>
      <c r="I2189" s="230"/>
      <c r="J2189" s="230"/>
      <c r="O2189" s="230"/>
      <c r="R2189" s="230"/>
      <c r="S2189" s="230"/>
      <c r="T2189" s="230"/>
      <c r="U2189" s="230"/>
      <c r="Z2189" s="230"/>
      <c r="AC2189" s="230"/>
      <c r="AD2189" s="230"/>
      <c r="AE2189" s="230"/>
      <c r="AF2189" s="230"/>
      <c r="AK2189" s="230"/>
      <c r="AN2189" s="230"/>
      <c r="AO2189" s="230"/>
      <c r="AP2189" s="230"/>
      <c r="AQ2189" s="230"/>
    </row>
    <row r="2190" spans="4:43">
      <c r="D2190" s="230"/>
      <c r="G2190" s="230"/>
      <c r="H2190" s="230"/>
      <c r="I2190" s="230"/>
      <c r="J2190" s="230"/>
      <c r="O2190" s="230"/>
      <c r="R2190" s="230"/>
      <c r="S2190" s="230"/>
      <c r="T2190" s="230"/>
      <c r="U2190" s="230"/>
      <c r="Z2190" s="230"/>
      <c r="AC2190" s="230"/>
      <c r="AD2190" s="230"/>
      <c r="AE2190" s="230"/>
      <c r="AF2190" s="230"/>
      <c r="AK2190" s="230"/>
      <c r="AN2190" s="230"/>
      <c r="AO2190" s="230"/>
      <c r="AP2190" s="230"/>
      <c r="AQ2190" s="230"/>
    </row>
    <row r="2191" spans="4:43">
      <c r="D2191" s="230"/>
      <c r="G2191" s="230"/>
      <c r="H2191" s="230"/>
      <c r="I2191" s="230"/>
      <c r="J2191" s="230"/>
      <c r="O2191" s="230"/>
      <c r="R2191" s="230"/>
      <c r="S2191" s="230"/>
      <c r="T2191" s="230"/>
      <c r="U2191" s="230"/>
      <c r="Z2191" s="230"/>
      <c r="AC2191" s="230"/>
      <c r="AD2191" s="230"/>
      <c r="AE2191" s="230"/>
      <c r="AF2191" s="230"/>
      <c r="AK2191" s="230"/>
      <c r="AN2191" s="230"/>
      <c r="AO2191" s="230"/>
      <c r="AP2191" s="230"/>
      <c r="AQ2191" s="230"/>
    </row>
    <row r="2192" spans="4:43">
      <c r="D2192" s="230"/>
      <c r="G2192" s="230"/>
      <c r="H2192" s="230"/>
      <c r="I2192" s="230"/>
      <c r="J2192" s="230"/>
      <c r="O2192" s="230"/>
      <c r="R2192" s="230"/>
      <c r="S2192" s="230"/>
      <c r="T2192" s="230"/>
      <c r="U2192" s="230"/>
      <c r="Z2192" s="230"/>
      <c r="AC2192" s="230"/>
      <c r="AD2192" s="230"/>
      <c r="AE2192" s="230"/>
      <c r="AF2192" s="230"/>
      <c r="AK2192" s="230"/>
      <c r="AN2192" s="230"/>
      <c r="AO2192" s="230"/>
      <c r="AP2192" s="230"/>
      <c r="AQ2192" s="230"/>
    </row>
    <row r="2193" spans="4:43">
      <c r="D2193" s="230"/>
      <c r="G2193" s="230"/>
      <c r="H2193" s="230"/>
      <c r="I2193" s="230"/>
      <c r="J2193" s="230"/>
      <c r="O2193" s="230"/>
      <c r="R2193" s="230"/>
      <c r="S2193" s="230"/>
      <c r="T2193" s="230"/>
      <c r="U2193" s="230"/>
      <c r="Z2193" s="230"/>
      <c r="AC2193" s="230"/>
      <c r="AD2193" s="230"/>
      <c r="AE2193" s="230"/>
      <c r="AF2193" s="230"/>
      <c r="AK2193" s="230"/>
      <c r="AN2193" s="230"/>
      <c r="AO2193" s="230"/>
      <c r="AP2193" s="230"/>
      <c r="AQ2193" s="230"/>
    </row>
    <row r="2194" spans="4:43">
      <c r="D2194" s="230"/>
      <c r="G2194" s="230"/>
      <c r="H2194" s="230"/>
      <c r="I2194" s="230"/>
      <c r="J2194" s="230"/>
      <c r="O2194" s="230"/>
      <c r="R2194" s="230"/>
      <c r="S2194" s="230"/>
      <c r="T2194" s="230"/>
      <c r="U2194" s="230"/>
      <c r="Z2194" s="230"/>
      <c r="AC2194" s="230"/>
      <c r="AD2194" s="230"/>
      <c r="AE2194" s="230"/>
      <c r="AF2194" s="230"/>
      <c r="AK2194" s="230"/>
      <c r="AN2194" s="230"/>
      <c r="AO2194" s="230"/>
      <c r="AP2194" s="230"/>
      <c r="AQ2194" s="230"/>
    </row>
    <row r="2195" spans="4:43">
      <c r="D2195" s="230"/>
      <c r="G2195" s="230"/>
      <c r="H2195" s="230"/>
      <c r="I2195" s="230"/>
      <c r="J2195" s="230"/>
      <c r="O2195" s="230"/>
      <c r="R2195" s="230"/>
      <c r="S2195" s="230"/>
      <c r="T2195" s="230"/>
      <c r="U2195" s="230"/>
      <c r="Z2195" s="230"/>
      <c r="AC2195" s="230"/>
      <c r="AD2195" s="230"/>
      <c r="AE2195" s="230"/>
      <c r="AF2195" s="230"/>
      <c r="AK2195" s="230"/>
      <c r="AN2195" s="230"/>
      <c r="AO2195" s="230"/>
      <c r="AP2195" s="230"/>
      <c r="AQ2195" s="230"/>
    </row>
    <row r="2196" spans="4:43">
      <c r="D2196" s="230"/>
      <c r="G2196" s="230"/>
      <c r="H2196" s="230"/>
      <c r="I2196" s="230"/>
      <c r="J2196" s="230"/>
      <c r="O2196" s="230"/>
      <c r="R2196" s="230"/>
      <c r="S2196" s="230"/>
      <c r="T2196" s="230"/>
      <c r="U2196" s="230"/>
      <c r="Z2196" s="230"/>
      <c r="AC2196" s="230"/>
      <c r="AD2196" s="230"/>
      <c r="AE2196" s="230"/>
      <c r="AF2196" s="230"/>
      <c r="AK2196" s="230"/>
      <c r="AN2196" s="230"/>
      <c r="AO2196" s="230"/>
      <c r="AP2196" s="230"/>
      <c r="AQ2196" s="230"/>
    </row>
    <row r="2197" spans="4:43">
      <c r="D2197" s="230"/>
      <c r="G2197" s="230"/>
      <c r="H2197" s="230"/>
      <c r="I2197" s="230"/>
      <c r="J2197" s="230"/>
      <c r="O2197" s="230"/>
      <c r="R2197" s="230"/>
      <c r="S2197" s="230"/>
      <c r="T2197" s="230"/>
      <c r="U2197" s="230"/>
      <c r="Z2197" s="230"/>
      <c r="AC2197" s="230"/>
      <c r="AD2197" s="230"/>
      <c r="AE2197" s="230"/>
      <c r="AF2197" s="230"/>
      <c r="AK2197" s="230"/>
      <c r="AN2197" s="230"/>
      <c r="AO2197" s="230"/>
      <c r="AP2197" s="230"/>
      <c r="AQ2197" s="230"/>
    </row>
    <row r="2198" spans="4:43">
      <c r="D2198" s="230"/>
      <c r="G2198" s="230"/>
      <c r="H2198" s="230"/>
      <c r="I2198" s="230"/>
      <c r="J2198" s="230"/>
      <c r="O2198" s="230"/>
      <c r="R2198" s="230"/>
      <c r="S2198" s="230"/>
      <c r="T2198" s="230"/>
      <c r="U2198" s="230"/>
      <c r="Z2198" s="230"/>
      <c r="AC2198" s="230"/>
      <c r="AD2198" s="230"/>
      <c r="AE2198" s="230"/>
      <c r="AF2198" s="230"/>
      <c r="AK2198" s="230"/>
      <c r="AN2198" s="230"/>
      <c r="AO2198" s="230"/>
      <c r="AP2198" s="230"/>
      <c r="AQ2198" s="230"/>
    </row>
    <row r="2199" spans="4:43">
      <c r="D2199" s="230"/>
      <c r="G2199" s="230"/>
      <c r="H2199" s="230"/>
      <c r="I2199" s="230"/>
      <c r="J2199" s="230"/>
      <c r="O2199" s="230"/>
      <c r="R2199" s="230"/>
      <c r="S2199" s="230"/>
      <c r="T2199" s="230"/>
      <c r="U2199" s="230"/>
      <c r="Z2199" s="230"/>
      <c r="AC2199" s="230"/>
      <c r="AD2199" s="230"/>
      <c r="AE2199" s="230"/>
      <c r="AF2199" s="230"/>
      <c r="AK2199" s="230"/>
      <c r="AN2199" s="230"/>
      <c r="AO2199" s="230"/>
      <c r="AP2199" s="230"/>
      <c r="AQ2199" s="230"/>
    </row>
    <row r="2200" spans="4:43">
      <c r="D2200" s="230"/>
      <c r="G2200" s="230"/>
      <c r="H2200" s="230"/>
      <c r="I2200" s="230"/>
      <c r="J2200" s="230"/>
      <c r="O2200" s="230"/>
      <c r="R2200" s="230"/>
      <c r="S2200" s="230"/>
      <c r="T2200" s="230"/>
      <c r="U2200" s="230"/>
      <c r="Z2200" s="230"/>
      <c r="AC2200" s="230"/>
      <c r="AD2200" s="230"/>
      <c r="AE2200" s="230"/>
      <c r="AF2200" s="230"/>
      <c r="AK2200" s="230"/>
      <c r="AN2200" s="230"/>
      <c r="AO2200" s="230"/>
      <c r="AP2200" s="230"/>
      <c r="AQ2200" s="230"/>
    </row>
    <row r="2201" spans="4:43">
      <c r="D2201" s="230"/>
      <c r="G2201" s="230"/>
      <c r="H2201" s="230"/>
      <c r="I2201" s="230"/>
      <c r="J2201" s="230"/>
      <c r="O2201" s="230"/>
      <c r="R2201" s="230"/>
      <c r="S2201" s="230"/>
      <c r="T2201" s="230"/>
      <c r="U2201" s="230"/>
      <c r="Z2201" s="230"/>
      <c r="AC2201" s="230"/>
      <c r="AD2201" s="230"/>
      <c r="AE2201" s="230"/>
      <c r="AF2201" s="230"/>
      <c r="AK2201" s="230"/>
      <c r="AN2201" s="230"/>
      <c r="AO2201" s="230"/>
      <c r="AP2201" s="230"/>
      <c r="AQ2201" s="230"/>
    </row>
    <row r="2202" spans="4:43">
      <c r="D2202" s="230"/>
      <c r="G2202" s="230"/>
      <c r="H2202" s="230"/>
      <c r="I2202" s="230"/>
      <c r="J2202" s="230"/>
      <c r="O2202" s="230"/>
      <c r="R2202" s="230"/>
      <c r="S2202" s="230"/>
      <c r="T2202" s="230"/>
      <c r="U2202" s="230"/>
      <c r="Z2202" s="230"/>
      <c r="AC2202" s="230"/>
      <c r="AD2202" s="230"/>
      <c r="AE2202" s="230"/>
      <c r="AF2202" s="230"/>
      <c r="AK2202" s="230"/>
      <c r="AN2202" s="230"/>
      <c r="AO2202" s="230"/>
      <c r="AP2202" s="230"/>
      <c r="AQ2202" s="230"/>
    </row>
    <row r="2203" spans="4:43">
      <c r="D2203" s="230"/>
      <c r="G2203" s="230"/>
      <c r="H2203" s="230"/>
      <c r="I2203" s="230"/>
      <c r="J2203" s="230"/>
      <c r="O2203" s="230"/>
      <c r="R2203" s="230"/>
      <c r="S2203" s="230"/>
      <c r="T2203" s="230"/>
      <c r="U2203" s="230"/>
      <c r="Z2203" s="230"/>
      <c r="AC2203" s="230"/>
      <c r="AD2203" s="230"/>
      <c r="AE2203" s="230"/>
      <c r="AF2203" s="230"/>
      <c r="AK2203" s="230"/>
      <c r="AN2203" s="230"/>
      <c r="AO2203" s="230"/>
      <c r="AP2203" s="230"/>
      <c r="AQ2203" s="230"/>
    </row>
    <row r="2204" spans="4:43">
      <c r="D2204" s="230"/>
      <c r="G2204" s="230"/>
      <c r="H2204" s="230"/>
      <c r="I2204" s="230"/>
      <c r="J2204" s="230"/>
      <c r="O2204" s="230"/>
      <c r="R2204" s="230"/>
      <c r="S2204" s="230"/>
      <c r="T2204" s="230"/>
      <c r="U2204" s="230"/>
      <c r="Z2204" s="230"/>
      <c r="AC2204" s="230"/>
      <c r="AD2204" s="230"/>
      <c r="AE2204" s="230"/>
      <c r="AF2204" s="230"/>
      <c r="AK2204" s="230"/>
      <c r="AN2204" s="230"/>
      <c r="AO2204" s="230"/>
      <c r="AP2204" s="230"/>
      <c r="AQ2204" s="230"/>
    </row>
    <row r="2205" spans="4:43">
      <c r="D2205" s="230"/>
      <c r="G2205" s="230"/>
      <c r="H2205" s="230"/>
      <c r="I2205" s="230"/>
      <c r="J2205" s="230"/>
      <c r="O2205" s="230"/>
      <c r="R2205" s="230"/>
      <c r="S2205" s="230"/>
      <c r="T2205" s="230"/>
      <c r="U2205" s="230"/>
      <c r="Z2205" s="230"/>
      <c r="AC2205" s="230"/>
      <c r="AD2205" s="230"/>
      <c r="AE2205" s="230"/>
      <c r="AF2205" s="230"/>
      <c r="AK2205" s="230"/>
      <c r="AN2205" s="230"/>
      <c r="AO2205" s="230"/>
      <c r="AP2205" s="230"/>
      <c r="AQ2205" s="230"/>
    </row>
    <row r="2206" spans="4:43">
      <c r="D2206" s="230"/>
      <c r="G2206" s="230"/>
      <c r="H2206" s="230"/>
      <c r="I2206" s="230"/>
      <c r="J2206" s="230"/>
      <c r="O2206" s="230"/>
      <c r="R2206" s="230"/>
      <c r="S2206" s="230"/>
      <c r="T2206" s="230"/>
      <c r="U2206" s="230"/>
      <c r="Z2206" s="230"/>
      <c r="AC2206" s="230"/>
      <c r="AD2206" s="230"/>
      <c r="AE2206" s="230"/>
      <c r="AF2206" s="230"/>
      <c r="AK2206" s="230"/>
      <c r="AN2206" s="230"/>
      <c r="AO2206" s="230"/>
      <c r="AP2206" s="230"/>
      <c r="AQ2206" s="230"/>
    </row>
    <row r="2207" spans="4:43">
      <c r="D2207" s="230"/>
      <c r="G2207" s="230"/>
      <c r="H2207" s="230"/>
      <c r="I2207" s="230"/>
      <c r="J2207" s="230"/>
      <c r="O2207" s="230"/>
      <c r="R2207" s="230"/>
      <c r="S2207" s="230"/>
      <c r="T2207" s="230"/>
      <c r="U2207" s="230"/>
      <c r="Z2207" s="230"/>
      <c r="AC2207" s="230"/>
      <c r="AD2207" s="230"/>
      <c r="AE2207" s="230"/>
      <c r="AF2207" s="230"/>
      <c r="AK2207" s="230"/>
      <c r="AN2207" s="230"/>
      <c r="AO2207" s="230"/>
      <c r="AP2207" s="230"/>
      <c r="AQ2207" s="230"/>
    </row>
    <row r="2208" spans="4:43">
      <c r="D2208" s="230"/>
      <c r="G2208" s="230"/>
      <c r="H2208" s="230"/>
      <c r="I2208" s="230"/>
      <c r="J2208" s="230"/>
      <c r="O2208" s="230"/>
      <c r="R2208" s="230"/>
      <c r="S2208" s="230"/>
      <c r="T2208" s="230"/>
      <c r="U2208" s="230"/>
      <c r="Z2208" s="230"/>
      <c r="AC2208" s="230"/>
      <c r="AD2208" s="230"/>
      <c r="AE2208" s="230"/>
      <c r="AF2208" s="230"/>
      <c r="AK2208" s="230"/>
      <c r="AN2208" s="230"/>
      <c r="AO2208" s="230"/>
      <c r="AP2208" s="230"/>
      <c r="AQ2208" s="230"/>
    </row>
    <row r="2209" spans="4:43">
      <c r="D2209" s="230"/>
      <c r="G2209" s="230"/>
      <c r="H2209" s="230"/>
      <c r="I2209" s="230"/>
      <c r="J2209" s="230"/>
      <c r="O2209" s="230"/>
      <c r="R2209" s="230"/>
      <c r="S2209" s="230"/>
      <c r="T2209" s="230"/>
      <c r="U2209" s="230"/>
      <c r="Z2209" s="230"/>
      <c r="AC2209" s="230"/>
      <c r="AD2209" s="230"/>
      <c r="AE2209" s="230"/>
      <c r="AF2209" s="230"/>
      <c r="AK2209" s="230"/>
      <c r="AN2209" s="230"/>
      <c r="AO2209" s="230"/>
      <c r="AP2209" s="230"/>
      <c r="AQ2209" s="230"/>
    </row>
    <row r="2210" spans="4:43">
      <c r="D2210" s="230"/>
      <c r="G2210" s="230"/>
      <c r="H2210" s="230"/>
      <c r="I2210" s="230"/>
      <c r="J2210" s="230"/>
      <c r="O2210" s="230"/>
      <c r="R2210" s="230"/>
      <c r="S2210" s="230"/>
      <c r="T2210" s="230"/>
      <c r="U2210" s="230"/>
      <c r="Z2210" s="230"/>
      <c r="AC2210" s="230"/>
      <c r="AD2210" s="230"/>
      <c r="AE2210" s="230"/>
      <c r="AF2210" s="230"/>
      <c r="AK2210" s="230"/>
      <c r="AN2210" s="230"/>
      <c r="AO2210" s="230"/>
      <c r="AP2210" s="230"/>
      <c r="AQ2210" s="230"/>
    </row>
    <row r="2211" spans="4:43">
      <c r="D2211" s="230"/>
      <c r="G2211" s="230"/>
      <c r="H2211" s="230"/>
      <c r="I2211" s="230"/>
      <c r="J2211" s="230"/>
      <c r="O2211" s="230"/>
      <c r="R2211" s="230"/>
      <c r="S2211" s="230"/>
      <c r="T2211" s="230"/>
      <c r="U2211" s="230"/>
      <c r="Z2211" s="230"/>
      <c r="AC2211" s="230"/>
      <c r="AD2211" s="230"/>
      <c r="AE2211" s="230"/>
      <c r="AF2211" s="230"/>
      <c r="AK2211" s="230"/>
      <c r="AN2211" s="230"/>
      <c r="AO2211" s="230"/>
      <c r="AP2211" s="230"/>
      <c r="AQ2211" s="230"/>
    </row>
    <row r="2212" spans="4:43">
      <c r="D2212" s="230"/>
      <c r="G2212" s="230"/>
      <c r="H2212" s="230"/>
      <c r="I2212" s="230"/>
      <c r="J2212" s="230"/>
      <c r="O2212" s="230"/>
      <c r="R2212" s="230"/>
      <c r="S2212" s="230"/>
      <c r="T2212" s="230"/>
      <c r="U2212" s="230"/>
      <c r="Z2212" s="230"/>
      <c r="AC2212" s="230"/>
      <c r="AD2212" s="230"/>
      <c r="AE2212" s="230"/>
      <c r="AF2212" s="230"/>
      <c r="AK2212" s="230"/>
      <c r="AN2212" s="230"/>
      <c r="AO2212" s="230"/>
      <c r="AP2212" s="230"/>
      <c r="AQ2212" s="230"/>
    </row>
    <row r="2213" spans="4:43">
      <c r="D2213" s="230"/>
      <c r="G2213" s="230"/>
      <c r="H2213" s="230"/>
      <c r="I2213" s="230"/>
      <c r="J2213" s="230"/>
      <c r="O2213" s="230"/>
      <c r="R2213" s="230"/>
      <c r="S2213" s="230"/>
      <c r="T2213" s="230"/>
      <c r="U2213" s="230"/>
      <c r="Z2213" s="230"/>
      <c r="AC2213" s="230"/>
      <c r="AD2213" s="230"/>
      <c r="AE2213" s="230"/>
      <c r="AF2213" s="230"/>
      <c r="AK2213" s="230"/>
      <c r="AN2213" s="230"/>
      <c r="AO2213" s="230"/>
      <c r="AP2213" s="230"/>
      <c r="AQ2213" s="230"/>
    </row>
    <row r="2214" spans="4:43">
      <c r="D2214" s="230"/>
      <c r="G2214" s="230"/>
      <c r="H2214" s="230"/>
      <c r="I2214" s="230"/>
      <c r="J2214" s="230"/>
      <c r="O2214" s="230"/>
      <c r="R2214" s="230"/>
      <c r="S2214" s="230"/>
      <c r="T2214" s="230"/>
      <c r="U2214" s="230"/>
      <c r="Z2214" s="230"/>
      <c r="AC2214" s="230"/>
      <c r="AD2214" s="230"/>
      <c r="AE2214" s="230"/>
      <c r="AF2214" s="230"/>
      <c r="AK2214" s="230"/>
      <c r="AN2214" s="230"/>
      <c r="AO2214" s="230"/>
      <c r="AP2214" s="230"/>
      <c r="AQ2214" s="230"/>
    </row>
    <row r="2215" spans="4:43">
      <c r="D2215" s="230"/>
      <c r="G2215" s="230"/>
      <c r="H2215" s="230"/>
      <c r="I2215" s="230"/>
      <c r="J2215" s="230"/>
      <c r="O2215" s="230"/>
      <c r="R2215" s="230"/>
      <c r="S2215" s="230"/>
      <c r="T2215" s="230"/>
      <c r="U2215" s="230"/>
      <c r="Z2215" s="230"/>
      <c r="AC2215" s="230"/>
      <c r="AD2215" s="230"/>
      <c r="AE2215" s="230"/>
      <c r="AF2215" s="230"/>
      <c r="AK2215" s="230"/>
      <c r="AN2215" s="230"/>
      <c r="AO2215" s="230"/>
      <c r="AP2215" s="230"/>
      <c r="AQ2215" s="230"/>
    </row>
    <row r="2216" spans="4:43">
      <c r="D2216" s="230"/>
      <c r="G2216" s="230"/>
      <c r="H2216" s="230"/>
      <c r="I2216" s="230"/>
      <c r="J2216" s="230"/>
      <c r="O2216" s="230"/>
      <c r="R2216" s="230"/>
      <c r="S2216" s="230"/>
      <c r="T2216" s="230"/>
      <c r="U2216" s="230"/>
      <c r="Z2216" s="230"/>
      <c r="AC2216" s="230"/>
      <c r="AD2216" s="230"/>
      <c r="AE2216" s="230"/>
      <c r="AF2216" s="230"/>
      <c r="AK2216" s="230"/>
      <c r="AN2216" s="230"/>
      <c r="AO2216" s="230"/>
      <c r="AP2216" s="230"/>
      <c r="AQ2216" s="230"/>
    </row>
    <row r="2217" spans="4:43">
      <c r="D2217" s="230"/>
      <c r="G2217" s="230"/>
      <c r="H2217" s="230"/>
      <c r="I2217" s="230"/>
      <c r="J2217" s="230"/>
      <c r="O2217" s="230"/>
      <c r="R2217" s="230"/>
      <c r="S2217" s="230"/>
      <c r="T2217" s="230"/>
      <c r="U2217" s="230"/>
      <c r="Z2217" s="230"/>
      <c r="AC2217" s="230"/>
      <c r="AD2217" s="230"/>
      <c r="AE2217" s="230"/>
      <c r="AF2217" s="230"/>
      <c r="AK2217" s="230"/>
      <c r="AN2217" s="230"/>
      <c r="AO2217" s="230"/>
      <c r="AP2217" s="230"/>
      <c r="AQ2217" s="230"/>
    </row>
    <row r="2218" spans="4:43">
      <c r="D2218" s="230"/>
      <c r="G2218" s="230"/>
      <c r="H2218" s="230"/>
      <c r="I2218" s="230"/>
      <c r="J2218" s="230"/>
      <c r="O2218" s="230"/>
      <c r="R2218" s="230"/>
      <c r="S2218" s="230"/>
      <c r="T2218" s="230"/>
      <c r="U2218" s="230"/>
      <c r="Z2218" s="230"/>
      <c r="AC2218" s="230"/>
      <c r="AD2218" s="230"/>
      <c r="AE2218" s="230"/>
      <c r="AF2218" s="230"/>
      <c r="AK2218" s="230"/>
      <c r="AN2218" s="230"/>
      <c r="AO2218" s="230"/>
      <c r="AP2218" s="230"/>
      <c r="AQ2218" s="230"/>
    </row>
    <row r="2219" spans="4:43">
      <c r="D2219" s="230"/>
      <c r="G2219" s="230"/>
      <c r="H2219" s="230"/>
      <c r="I2219" s="230"/>
      <c r="J2219" s="230"/>
      <c r="O2219" s="230"/>
      <c r="R2219" s="230"/>
      <c r="S2219" s="230"/>
      <c r="T2219" s="230"/>
      <c r="U2219" s="230"/>
      <c r="Z2219" s="230"/>
      <c r="AC2219" s="230"/>
      <c r="AD2219" s="230"/>
      <c r="AE2219" s="230"/>
      <c r="AF2219" s="230"/>
      <c r="AK2219" s="230"/>
      <c r="AN2219" s="230"/>
      <c r="AO2219" s="230"/>
      <c r="AP2219" s="230"/>
      <c r="AQ2219" s="230"/>
    </row>
    <row r="2220" spans="4:43">
      <c r="D2220" s="230"/>
      <c r="G2220" s="230"/>
      <c r="H2220" s="230"/>
      <c r="I2220" s="230"/>
      <c r="J2220" s="230"/>
      <c r="O2220" s="230"/>
      <c r="R2220" s="230"/>
      <c r="S2220" s="230"/>
      <c r="T2220" s="230"/>
      <c r="U2220" s="230"/>
      <c r="Z2220" s="230"/>
      <c r="AC2220" s="230"/>
      <c r="AD2220" s="230"/>
      <c r="AE2220" s="230"/>
      <c r="AF2220" s="230"/>
      <c r="AK2220" s="230"/>
      <c r="AN2220" s="230"/>
      <c r="AO2220" s="230"/>
      <c r="AP2220" s="230"/>
      <c r="AQ2220" s="230"/>
    </row>
    <row r="2221" spans="4:43">
      <c r="D2221" s="230"/>
      <c r="G2221" s="230"/>
      <c r="H2221" s="230"/>
      <c r="I2221" s="230"/>
      <c r="J2221" s="230"/>
      <c r="O2221" s="230"/>
      <c r="R2221" s="230"/>
      <c r="S2221" s="230"/>
      <c r="T2221" s="230"/>
      <c r="U2221" s="230"/>
      <c r="Z2221" s="230"/>
      <c r="AC2221" s="230"/>
      <c r="AD2221" s="230"/>
      <c r="AE2221" s="230"/>
      <c r="AF2221" s="230"/>
      <c r="AK2221" s="230"/>
      <c r="AN2221" s="230"/>
      <c r="AO2221" s="230"/>
      <c r="AP2221" s="230"/>
      <c r="AQ2221" s="230"/>
    </row>
    <row r="2222" spans="4:43">
      <c r="D2222" s="230"/>
      <c r="G2222" s="230"/>
      <c r="H2222" s="230"/>
      <c r="I2222" s="230"/>
      <c r="J2222" s="230"/>
      <c r="O2222" s="230"/>
      <c r="R2222" s="230"/>
      <c r="S2222" s="230"/>
      <c r="T2222" s="230"/>
      <c r="U2222" s="230"/>
      <c r="Z2222" s="230"/>
      <c r="AC2222" s="230"/>
      <c r="AD2222" s="230"/>
      <c r="AE2222" s="230"/>
      <c r="AF2222" s="230"/>
      <c r="AK2222" s="230"/>
      <c r="AN2222" s="230"/>
      <c r="AO2222" s="230"/>
      <c r="AP2222" s="230"/>
      <c r="AQ2222" s="230"/>
    </row>
    <row r="2223" spans="4:43">
      <c r="D2223" s="230"/>
      <c r="G2223" s="230"/>
      <c r="H2223" s="230"/>
      <c r="I2223" s="230"/>
      <c r="J2223" s="230"/>
      <c r="O2223" s="230"/>
      <c r="R2223" s="230"/>
      <c r="S2223" s="230"/>
      <c r="T2223" s="230"/>
      <c r="U2223" s="230"/>
      <c r="Z2223" s="230"/>
      <c r="AC2223" s="230"/>
      <c r="AD2223" s="230"/>
      <c r="AE2223" s="230"/>
      <c r="AF2223" s="230"/>
      <c r="AK2223" s="230"/>
      <c r="AN2223" s="230"/>
      <c r="AO2223" s="230"/>
      <c r="AP2223" s="230"/>
      <c r="AQ2223" s="230"/>
    </row>
    <row r="2224" spans="4:43">
      <c r="D2224" s="230"/>
      <c r="G2224" s="230"/>
      <c r="H2224" s="230"/>
      <c r="I2224" s="230"/>
      <c r="J2224" s="230"/>
      <c r="O2224" s="230"/>
      <c r="R2224" s="230"/>
      <c r="S2224" s="230"/>
      <c r="T2224" s="230"/>
      <c r="U2224" s="230"/>
      <c r="Z2224" s="230"/>
      <c r="AC2224" s="230"/>
      <c r="AD2224" s="230"/>
      <c r="AE2224" s="230"/>
      <c r="AF2224" s="230"/>
      <c r="AK2224" s="230"/>
      <c r="AN2224" s="230"/>
      <c r="AO2224" s="230"/>
      <c r="AP2224" s="230"/>
      <c r="AQ2224" s="230"/>
    </row>
    <row r="2225" spans="4:43">
      <c r="D2225" s="230"/>
      <c r="G2225" s="230"/>
      <c r="H2225" s="230"/>
      <c r="I2225" s="230"/>
      <c r="J2225" s="230"/>
      <c r="O2225" s="230"/>
      <c r="R2225" s="230"/>
      <c r="S2225" s="230"/>
      <c r="T2225" s="230"/>
      <c r="U2225" s="230"/>
      <c r="Z2225" s="230"/>
      <c r="AC2225" s="230"/>
      <c r="AD2225" s="230"/>
      <c r="AE2225" s="230"/>
      <c r="AF2225" s="230"/>
      <c r="AK2225" s="230"/>
      <c r="AN2225" s="230"/>
      <c r="AO2225" s="230"/>
      <c r="AP2225" s="230"/>
      <c r="AQ2225" s="230"/>
    </row>
    <row r="2226" spans="4:43">
      <c r="D2226" s="230"/>
      <c r="G2226" s="230"/>
      <c r="H2226" s="230"/>
      <c r="I2226" s="230"/>
      <c r="J2226" s="230"/>
      <c r="O2226" s="230"/>
      <c r="R2226" s="230"/>
      <c r="S2226" s="230"/>
      <c r="T2226" s="230"/>
      <c r="U2226" s="230"/>
      <c r="Z2226" s="230"/>
      <c r="AC2226" s="230"/>
      <c r="AD2226" s="230"/>
      <c r="AE2226" s="230"/>
      <c r="AF2226" s="230"/>
      <c r="AK2226" s="230"/>
      <c r="AN2226" s="230"/>
      <c r="AO2226" s="230"/>
      <c r="AP2226" s="230"/>
      <c r="AQ2226" s="230"/>
    </row>
    <row r="2227" spans="4:43">
      <c r="D2227" s="230"/>
      <c r="G2227" s="230"/>
      <c r="H2227" s="230"/>
      <c r="I2227" s="230"/>
      <c r="J2227" s="230"/>
      <c r="O2227" s="230"/>
      <c r="R2227" s="230"/>
      <c r="S2227" s="230"/>
      <c r="T2227" s="230"/>
      <c r="U2227" s="230"/>
      <c r="Z2227" s="230"/>
      <c r="AC2227" s="230"/>
      <c r="AD2227" s="230"/>
      <c r="AE2227" s="230"/>
      <c r="AF2227" s="230"/>
      <c r="AK2227" s="230"/>
      <c r="AN2227" s="230"/>
      <c r="AO2227" s="230"/>
      <c r="AP2227" s="230"/>
      <c r="AQ2227" s="230"/>
    </row>
    <row r="2228" spans="4:43">
      <c r="D2228" s="230"/>
      <c r="G2228" s="230"/>
      <c r="H2228" s="230"/>
      <c r="I2228" s="230"/>
      <c r="J2228" s="230"/>
      <c r="O2228" s="230"/>
      <c r="R2228" s="230"/>
      <c r="S2228" s="230"/>
      <c r="T2228" s="230"/>
      <c r="U2228" s="230"/>
      <c r="Z2228" s="230"/>
      <c r="AC2228" s="230"/>
      <c r="AD2228" s="230"/>
      <c r="AE2228" s="230"/>
      <c r="AF2228" s="230"/>
      <c r="AK2228" s="230"/>
      <c r="AN2228" s="230"/>
      <c r="AO2228" s="230"/>
      <c r="AP2228" s="230"/>
      <c r="AQ2228" s="230"/>
    </row>
    <row r="2229" spans="4:43">
      <c r="D2229" s="230"/>
      <c r="G2229" s="230"/>
      <c r="H2229" s="230"/>
      <c r="I2229" s="230"/>
      <c r="J2229" s="230"/>
      <c r="O2229" s="230"/>
      <c r="R2229" s="230"/>
      <c r="S2229" s="230"/>
      <c r="T2229" s="230"/>
      <c r="U2229" s="230"/>
      <c r="Z2229" s="230"/>
      <c r="AC2229" s="230"/>
      <c r="AD2229" s="230"/>
      <c r="AE2229" s="230"/>
      <c r="AF2229" s="230"/>
      <c r="AK2229" s="230"/>
      <c r="AN2229" s="230"/>
      <c r="AO2229" s="230"/>
      <c r="AP2229" s="230"/>
      <c r="AQ2229" s="230"/>
    </row>
    <row r="2230" spans="4:43">
      <c r="D2230" s="230"/>
      <c r="G2230" s="230"/>
      <c r="H2230" s="230"/>
      <c r="I2230" s="230"/>
      <c r="J2230" s="230"/>
      <c r="O2230" s="230"/>
      <c r="R2230" s="230"/>
      <c r="S2230" s="230"/>
      <c r="T2230" s="230"/>
      <c r="U2230" s="230"/>
      <c r="Z2230" s="230"/>
      <c r="AC2230" s="230"/>
      <c r="AD2230" s="230"/>
      <c r="AE2230" s="230"/>
      <c r="AF2230" s="230"/>
      <c r="AK2230" s="230"/>
      <c r="AN2230" s="230"/>
      <c r="AO2230" s="230"/>
      <c r="AP2230" s="230"/>
      <c r="AQ2230" s="230"/>
    </row>
    <row r="2231" spans="4:43">
      <c r="D2231" s="230"/>
      <c r="G2231" s="230"/>
      <c r="H2231" s="230"/>
      <c r="I2231" s="230"/>
      <c r="J2231" s="230"/>
      <c r="O2231" s="230"/>
      <c r="R2231" s="230"/>
      <c r="S2231" s="230"/>
      <c r="T2231" s="230"/>
      <c r="U2231" s="230"/>
      <c r="Z2231" s="230"/>
      <c r="AC2231" s="230"/>
      <c r="AD2231" s="230"/>
      <c r="AE2231" s="230"/>
      <c r="AF2231" s="230"/>
      <c r="AK2231" s="230"/>
      <c r="AN2231" s="230"/>
      <c r="AO2231" s="230"/>
      <c r="AP2231" s="230"/>
      <c r="AQ2231" s="230"/>
    </row>
    <row r="2232" spans="4:43">
      <c r="D2232" s="230"/>
      <c r="G2232" s="230"/>
      <c r="H2232" s="230"/>
      <c r="I2232" s="230"/>
      <c r="J2232" s="230"/>
      <c r="O2232" s="230"/>
      <c r="R2232" s="230"/>
      <c r="S2232" s="230"/>
      <c r="T2232" s="230"/>
      <c r="U2232" s="230"/>
      <c r="Z2232" s="230"/>
      <c r="AC2232" s="230"/>
      <c r="AD2232" s="230"/>
      <c r="AE2232" s="230"/>
      <c r="AF2232" s="230"/>
      <c r="AK2232" s="230"/>
      <c r="AN2232" s="230"/>
      <c r="AO2232" s="230"/>
      <c r="AP2232" s="230"/>
      <c r="AQ2232" s="230"/>
    </row>
    <row r="2233" spans="4:43">
      <c r="D2233" s="230"/>
      <c r="G2233" s="230"/>
      <c r="H2233" s="230"/>
      <c r="I2233" s="230"/>
      <c r="J2233" s="230"/>
      <c r="O2233" s="230"/>
      <c r="R2233" s="230"/>
      <c r="S2233" s="230"/>
      <c r="T2233" s="230"/>
      <c r="U2233" s="230"/>
      <c r="Z2233" s="230"/>
      <c r="AC2233" s="230"/>
      <c r="AD2233" s="230"/>
      <c r="AE2233" s="230"/>
      <c r="AF2233" s="230"/>
      <c r="AK2233" s="230"/>
      <c r="AN2233" s="230"/>
      <c r="AO2233" s="230"/>
      <c r="AP2233" s="230"/>
      <c r="AQ2233" s="230"/>
    </row>
    <row r="2234" spans="4:43">
      <c r="D2234" s="230"/>
      <c r="G2234" s="230"/>
      <c r="H2234" s="230"/>
      <c r="I2234" s="230"/>
      <c r="J2234" s="230"/>
      <c r="O2234" s="230"/>
      <c r="R2234" s="230"/>
      <c r="S2234" s="230"/>
      <c r="T2234" s="230"/>
      <c r="U2234" s="230"/>
      <c r="Z2234" s="230"/>
      <c r="AC2234" s="230"/>
      <c r="AD2234" s="230"/>
      <c r="AE2234" s="230"/>
      <c r="AF2234" s="230"/>
      <c r="AK2234" s="230"/>
      <c r="AN2234" s="230"/>
      <c r="AO2234" s="230"/>
      <c r="AP2234" s="230"/>
      <c r="AQ2234" s="230"/>
    </row>
    <row r="2235" spans="4:43">
      <c r="D2235" s="230"/>
      <c r="G2235" s="230"/>
      <c r="H2235" s="230"/>
      <c r="I2235" s="230"/>
      <c r="J2235" s="230"/>
      <c r="O2235" s="230"/>
      <c r="R2235" s="230"/>
      <c r="S2235" s="230"/>
      <c r="T2235" s="230"/>
      <c r="U2235" s="230"/>
      <c r="Z2235" s="230"/>
      <c r="AC2235" s="230"/>
      <c r="AD2235" s="230"/>
      <c r="AE2235" s="230"/>
      <c r="AF2235" s="230"/>
      <c r="AK2235" s="230"/>
      <c r="AN2235" s="230"/>
      <c r="AO2235" s="230"/>
      <c r="AP2235" s="230"/>
      <c r="AQ2235" s="230"/>
    </row>
    <row r="2236" spans="4:43">
      <c r="D2236" s="230"/>
      <c r="G2236" s="230"/>
      <c r="H2236" s="230"/>
      <c r="I2236" s="230"/>
      <c r="J2236" s="230"/>
      <c r="O2236" s="230"/>
      <c r="R2236" s="230"/>
      <c r="S2236" s="230"/>
      <c r="T2236" s="230"/>
      <c r="U2236" s="230"/>
      <c r="Z2236" s="230"/>
      <c r="AC2236" s="230"/>
      <c r="AD2236" s="230"/>
      <c r="AE2236" s="230"/>
      <c r="AF2236" s="230"/>
      <c r="AK2236" s="230"/>
      <c r="AN2236" s="230"/>
      <c r="AO2236" s="230"/>
      <c r="AP2236" s="230"/>
      <c r="AQ2236" s="230"/>
    </row>
    <row r="2237" spans="4:43">
      <c r="D2237" s="230"/>
      <c r="G2237" s="230"/>
      <c r="H2237" s="230"/>
      <c r="I2237" s="230"/>
      <c r="J2237" s="230"/>
      <c r="O2237" s="230"/>
      <c r="R2237" s="230"/>
      <c r="S2237" s="230"/>
      <c r="T2237" s="230"/>
      <c r="U2237" s="230"/>
      <c r="Z2237" s="230"/>
      <c r="AC2237" s="230"/>
      <c r="AD2237" s="230"/>
      <c r="AE2237" s="230"/>
      <c r="AF2237" s="230"/>
      <c r="AK2237" s="230"/>
      <c r="AN2237" s="230"/>
      <c r="AO2237" s="230"/>
      <c r="AP2237" s="230"/>
      <c r="AQ2237" s="230"/>
    </row>
    <row r="2238" spans="4:43">
      <c r="D2238" s="230"/>
      <c r="G2238" s="230"/>
      <c r="H2238" s="230"/>
      <c r="I2238" s="230"/>
      <c r="J2238" s="230"/>
      <c r="O2238" s="230"/>
      <c r="R2238" s="230"/>
      <c r="S2238" s="230"/>
      <c r="T2238" s="230"/>
      <c r="U2238" s="230"/>
      <c r="Z2238" s="230"/>
      <c r="AC2238" s="230"/>
      <c r="AD2238" s="230"/>
      <c r="AE2238" s="230"/>
      <c r="AF2238" s="230"/>
      <c r="AK2238" s="230"/>
      <c r="AN2238" s="230"/>
      <c r="AO2238" s="230"/>
      <c r="AP2238" s="230"/>
      <c r="AQ2238" s="230"/>
    </row>
    <row r="2239" spans="4:43">
      <c r="D2239" s="230"/>
      <c r="G2239" s="230"/>
      <c r="H2239" s="230"/>
      <c r="I2239" s="230"/>
      <c r="J2239" s="230"/>
      <c r="O2239" s="230"/>
      <c r="R2239" s="230"/>
      <c r="S2239" s="230"/>
      <c r="T2239" s="230"/>
      <c r="U2239" s="230"/>
      <c r="Z2239" s="230"/>
      <c r="AC2239" s="230"/>
      <c r="AD2239" s="230"/>
      <c r="AE2239" s="230"/>
      <c r="AF2239" s="230"/>
      <c r="AK2239" s="230"/>
      <c r="AN2239" s="230"/>
      <c r="AO2239" s="230"/>
      <c r="AP2239" s="230"/>
      <c r="AQ2239" s="230"/>
    </row>
    <row r="2240" spans="4:43">
      <c r="D2240" s="230"/>
      <c r="G2240" s="230"/>
      <c r="H2240" s="230"/>
      <c r="I2240" s="230"/>
      <c r="J2240" s="230"/>
      <c r="O2240" s="230"/>
      <c r="R2240" s="230"/>
      <c r="S2240" s="230"/>
      <c r="T2240" s="230"/>
      <c r="U2240" s="230"/>
      <c r="Z2240" s="230"/>
      <c r="AC2240" s="230"/>
      <c r="AD2240" s="230"/>
      <c r="AE2240" s="230"/>
      <c r="AF2240" s="230"/>
      <c r="AK2240" s="230"/>
      <c r="AN2240" s="230"/>
      <c r="AO2240" s="230"/>
      <c r="AP2240" s="230"/>
      <c r="AQ2240" s="230"/>
    </row>
    <row r="2241" spans="4:43">
      <c r="D2241" s="230"/>
      <c r="G2241" s="230"/>
      <c r="H2241" s="230"/>
      <c r="I2241" s="230"/>
      <c r="J2241" s="230"/>
      <c r="O2241" s="230"/>
      <c r="R2241" s="230"/>
      <c r="S2241" s="230"/>
      <c r="T2241" s="230"/>
      <c r="U2241" s="230"/>
      <c r="Z2241" s="230"/>
      <c r="AC2241" s="230"/>
      <c r="AD2241" s="230"/>
      <c r="AE2241" s="230"/>
      <c r="AF2241" s="230"/>
      <c r="AK2241" s="230"/>
      <c r="AN2241" s="230"/>
      <c r="AO2241" s="230"/>
      <c r="AP2241" s="230"/>
      <c r="AQ2241" s="230"/>
    </row>
    <row r="2242" spans="4:43">
      <c r="D2242" s="230"/>
      <c r="G2242" s="230"/>
      <c r="H2242" s="230"/>
      <c r="I2242" s="230"/>
      <c r="J2242" s="230"/>
      <c r="O2242" s="230"/>
      <c r="R2242" s="230"/>
      <c r="S2242" s="230"/>
      <c r="T2242" s="230"/>
      <c r="U2242" s="230"/>
      <c r="Z2242" s="230"/>
      <c r="AC2242" s="230"/>
      <c r="AD2242" s="230"/>
      <c r="AE2242" s="230"/>
      <c r="AF2242" s="230"/>
      <c r="AK2242" s="230"/>
      <c r="AN2242" s="230"/>
      <c r="AO2242" s="230"/>
      <c r="AP2242" s="230"/>
      <c r="AQ2242" s="230"/>
    </row>
    <row r="2243" spans="4:43">
      <c r="D2243" s="230"/>
      <c r="G2243" s="230"/>
      <c r="H2243" s="230"/>
      <c r="I2243" s="230"/>
      <c r="J2243" s="230"/>
      <c r="O2243" s="230"/>
      <c r="R2243" s="230"/>
      <c r="S2243" s="230"/>
      <c r="T2243" s="230"/>
      <c r="U2243" s="230"/>
      <c r="Z2243" s="230"/>
      <c r="AC2243" s="230"/>
      <c r="AD2243" s="230"/>
      <c r="AE2243" s="230"/>
      <c r="AF2243" s="230"/>
      <c r="AK2243" s="230"/>
      <c r="AN2243" s="230"/>
      <c r="AO2243" s="230"/>
      <c r="AP2243" s="230"/>
      <c r="AQ2243" s="230"/>
    </row>
    <row r="2244" spans="4:43">
      <c r="D2244" s="230"/>
      <c r="G2244" s="230"/>
      <c r="H2244" s="230"/>
      <c r="I2244" s="230"/>
      <c r="J2244" s="230"/>
      <c r="O2244" s="230"/>
      <c r="R2244" s="230"/>
      <c r="S2244" s="230"/>
      <c r="T2244" s="230"/>
      <c r="U2244" s="230"/>
      <c r="Z2244" s="230"/>
      <c r="AC2244" s="230"/>
      <c r="AD2244" s="230"/>
      <c r="AE2244" s="230"/>
      <c r="AF2244" s="230"/>
      <c r="AK2244" s="230"/>
      <c r="AN2244" s="230"/>
      <c r="AO2244" s="230"/>
      <c r="AP2244" s="230"/>
      <c r="AQ2244" s="230"/>
    </row>
    <row r="2245" spans="4:43">
      <c r="D2245" s="230"/>
      <c r="G2245" s="230"/>
      <c r="H2245" s="230"/>
      <c r="I2245" s="230"/>
      <c r="J2245" s="230"/>
      <c r="O2245" s="230"/>
      <c r="R2245" s="230"/>
      <c r="S2245" s="230"/>
      <c r="T2245" s="230"/>
      <c r="U2245" s="230"/>
      <c r="Z2245" s="230"/>
      <c r="AC2245" s="230"/>
      <c r="AD2245" s="230"/>
      <c r="AE2245" s="230"/>
      <c r="AF2245" s="230"/>
      <c r="AK2245" s="230"/>
      <c r="AN2245" s="230"/>
      <c r="AO2245" s="230"/>
      <c r="AP2245" s="230"/>
      <c r="AQ2245" s="230"/>
    </row>
    <row r="2246" spans="4:43">
      <c r="D2246" s="230"/>
      <c r="G2246" s="230"/>
      <c r="H2246" s="230"/>
      <c r="I2246" s="230"/>
      <c r="J2246" s="230"/>
      <c r="O2246" s="230"/>
      <c r="R2246" s="230"/>
      <c r="S2246" s="230"/>
      <c r="T2246" s="230"/>
      <c r="U2246" s="230"/>
      <c r="Z2246" s="230"/>
      <c r="AC2246" s="230"/>
      <c r="AD2246" s="230"/>
      <c r="AE2246" s="230"/>
      <c r="AF2246" s="230"/>
      <c r="AK2246" s="230"/>
      <c r="AN2246" s="230"/>
      <c r="AO2246" s="230"/>
      <c r="AP2246" s="230"/>
      <c r="AQ2246" s="230"/>
    </row>
    <row r="2247" spans="4:43">
      <c r="D2247" s="230"/>
      <c r="G2247" s="230"/>
      <c r="H2247" s="230"/>
      <c r="I2247" s="230"/>
      <c r="J2247" s="230"/>
      <c r="O2247" s="230"/>
      <c r="R2247" s="230"/>
      <c r="S2247" s="230"/>
      <c r="T2247" s="230"/>
      <c r="U2247" s="230"/>
      <c r="Z2247" s="230"/>
      <c r="AC2247" s="230"/>
      <c r="AD2247" s="230"/>
      <c r="AE2247" s="230"/>
      <c r="AF2247" s="230"/>
      <c r="AK2247" s="230"/>
      <c r="AN2247" s="230"/>
      <c r="AO2247" s="230"/>
      <c r="AP2247" s="230"/>
      <c r="AQ2247" s="230"/>
    </row>
    <row r="2248" spans="4:43">
      <c r="D2248" s="230"/>
      <c r="G2248" s="230"/>
      <c r="H2248" s="230"/>
      <c r="I2248" s="230"/>
      <c r="J2248" s="230"/>
      <c r="O2248" s="230"/>
      <c r="R2248" s="230"/>
      <c r="S2248" s="230"/>
      <c r="T2248" s="230"/>
      <c r="U2248" s="230"/>
      <c r="Z2248" s="230"/>
      <c r="AC2248" s="230"/>
      <c r="AD2248" s="230"/>
      <c r="AE2248" s="230"/>
      <c r="AF2248" s="230"/>
      <c r="AK2248" s="230"/>
      <c r="AN2248" s="230"/>
      <c r="AO2248" s="230"/>
      <c r="AP2248" s="230"/>
      <c r="AQ2248" s="230"/>
    </row>
    <row r="2249" spans="4:43">
      <c r="D2249" s="230"/>
      <c r="G2249" s="230"/>
      <c r="H2249" s="230"/>
      <c r="I2249" s="230"/>
      <c r="J2249" s="230"/>
      <c r="O2249" s="230"/>
      <c r="R2249" s="230"/>
      <c r="S2249" s="230"/>
      <c r="T2249" s="230"/>
      <c r="U2249" s="230"/>
      <c r="Z2249" s="230"/>
      <c r="AC2249" s="230"/>
      <c r="AD2249" s="230"/>
      <c r="AE2249" s="230"/>
      <c r="AF2249" s="230"/>
      <c r="AK2249" s="230"/>
      <c r="AN2249" s="230"/>
      <c r="AO2249" s="230"/>
      <c r="AP2249" s="230"/>
      <c r="AQ2249" s="230"/>
    </row>
    <row r="2250" spans="4:43">
      <c r="D2250" s="230"/>
      <c r="G2250" s="230"/>
      <c r="H2250" s="230"/>
      <c r="I2250" s="230"/>
      <c r="J2250" s="230"/>
      <c r="O2250" s="230"/>
      <c r="R2250" s="230"/>
      <c r="S2250" s="230"/>
      <c r="T2250" s="230"/>
      <c r="U2250" s="230"/>
      <c r="Z2250" s="230"/>
      <c r="AC2250" s="230"/>
      <c r="AD2250" s="230"/>
      <c r="AE2250" s="230"/>
      <c r="AF2250" s="230"/>
      <c r="AK2250" s="230"/>
      <c r="AN2250" s="230"/>
      <c r="AO2250" s="230"/>
      <c r="AP2250" s="230"/>
      <c r="AQ2250" s="230"/>
    </row>
    <row r="2251" spans="4:43">
      <c r="D2251" s="230"/>
      <c r="G2251" s="230"/>
      <c r="H2251" s="230"/>
      <c r="I2251" s="230"/>
      <c r="J2251" s="230"/>
      <c r="O2251" s="230"/>
      <c r="R2251" s="230"/>
      <c r="S2251" s="230"/>
      <c r="T2251" s="230"/>
      <c r="U2251" s="230"/>
      <c r="Z2251" s="230"/>
      <c r="AC2251" s="230"/>
      <c r="AD2251" s="230"/>
      <c r="AE2251" s="230"/>
      <c r="AF2251" s="230"/>
      <c r="AK2251" s="230"/>
      <c r="AN2251" s="230"/>
      <c r="AO2251" s="230"/>
      <c r="AP2251" s="230"/>
      <c r="AQ2251" s="230"/>
    </row>
    <row r="2252" spans="4:43">
      <c r="D2252" s="230"/>
      <c r="G2252" s="230"/>
      <c r="H2252" s="230"/>
      <c r="I2252" s="230"/>
      <c r="J2252" s="230"/>
      <c r="O2252" s="230"/>
      <c r="R2252" s="230"/>
      <c r="S2252" s="230"/>
      <c r="T2252" s="230"/>
      <c r="U2252" s="230"/>
      <c r="Z2252" s="230"/>
      <c r="AC2252" s="230"/>
      <c r="AD2252" s="230"/>
      <c r="AE2252" s="230"/>
      <c r="AF2252" s="230"/>
      <c r="AK2252" s="230"/>
      <c r="AN2252" s="230"/>
      <c r="AO2252" s="230"/>
      <c r="AP2252" s="230"/>
      <c r="AQ2252" s="230"/>
    </row>
    <row r="2253" spans="4:43">
      <c r="D2253" s="230"/>
      <c r="G2253" s="230"/>
      <c r="H2253" s="230"/>
      <c r="I2253" s="230"/>
      <c r="J2253" s="230"/>
      <c r="O2253" s="230"/>
      <c r="R2253" s="230"/>
      <c r="S2253" s="230"/>
      <c r="T2253" s="230"/>
      <c r="U2253" s="230"/>
      <c r="Z2253" s="230"/>
      <c r="AC2253" s="230"/>
      <c r="AD2253" s="230"/>
      <c r="AE2253" s="230"/>
      <c r="AF2253" s="230"/>
      <c r="AK2253" s="230"/>
      <c r="AN2253" s="230"/>
      <c r="AO2253" s="230"/>
      <c r="AP2253" s="230"/>
      <c r="AQ2253" s="230"/>
    </row>
    <row r="2254" spans="4:43">
      <c r="D2254" s="230"/>
      <c r="G2254" s="230"/>
      <c r="H2254" s="230"/>
      <c r="I2254" s="230"/>
      <c r="J2254" s="230"/>
      <c r="O2254" s="230"/>
      <c r="R2254" s="230"/>
      <c r="S2254" s="230"/>
      <c r="T2254" s="230"/>
      <c r="U2254" s="230"/>
      <c r="Z2254" s="230"/>
      <c r="AC2254" s="230"/>
      <c r="AD2254" s="230"/>
      <c r="AE2254" s="230"/>
      <c r="AF2254" s="230"/>
      <c r="AK2254" s="230"/>
      <c r="AN2254" s="230"/>
      <c r="AO2254" s="230"/>
      <c r="AP2254" s="230"/>
      <c r="AQ2254" s="230"/>
    </row>
    <row r="2255" spans="4:43">
      <c r="D2255" s="230"/>
      <c r="G2255" s="230"/>
      <c r="H2255" s="230"/>
      <c r="I2255" s="230"/>
      <c r="J2255" s="230"/>
      <c r="O2255" s="230"/>
      <c r="R2255" s="230"/>
      <c r="S2255" s="230"/>
      <c r="T2255" s="230"/>
      <c r="U2255" s="230"/>
      <c r="Z2255" s="230"/>
      <c r="AC2255" s="230"/>
      <c r="AD2255" s="230"/>
      <c r="AE2255" s="230"/>
      <c r="AF2255" s="230"/>
      <c r="AK2255" s="230"/>
      <c r="AN2255" s="230"/>
      <c r="AO2255" s="230"/>
      <c r="AP2255" s="230"/>
      <c r="AQ2255" s="230"/>
    </row>
    <row r="2256" spans="4:43">
      <c r="D2256" s="230"/>
      <c r="G2256" s="230"/>
      <c r="H2256" s="230"/>
      <c r="I2256" s="230"/>
      <c r="J2256" s="230"/>
      <c r="O2256" s="230"/>
      <c r="R2256" s="230"/>
      <c r="S2256" s="230"/>
      <c r="T2256" s="230"/>
      <c r="U2256" s="230"/>
      <c r="Z2256" s="230"/>
      <c r="AC2256" s="230"/>
      <c r="AD2256" s="230"/>
      <c r="AE2256" s="230"/>
      <c r="AF2256" s="230"/>
      <c r="AK2256" s="230"/>
      <c r="AN2256" s="230"/>
      <c r="AO2256" s="230"/>
      <c r="AP2256" s="230"/>
      <c r="AQ2256" s="230"/>
    </row>
    <row r="2257" spans="4:43">
      <c r="D2257" s="230"/>
      <c r="G2257" s="230"/>
      <c r="H2257" s="230"/>
      <c r="I2257" s="230"/>
      <c r="J2257" s="230"/>
      <c r="O2257" s="230"/>
      <c r="R2257" s="230"/>
      <c r="S2257" s="230"/>
      <c r="T2257" s="230"/>
      <c r="U2257" s="230"/>
      <c r="Z2257" s="230"/>
      <c r="AC2257" s="230"/>
      <c r="AD2257" s="230"/>
      <c r="AE2257" s="230"/>
      <c r="AF2257" s="230"/>
      <c r="AK2257" s="230"/>
      <c r="AN2257" s="230"/>
      <c r="AO2257" s="230"/>
      <c r="AP2257" s="230"/>
      <c r="AQ2257" s="230"/>
    </row>
    <row r="2258" spans="4:43">
      <c r="D2258" s="230"/>
      <c r="G2258" s="230"/>
      <c r="H2258" s="230"/>
      <c r="I2258" s="230"/>
      <c r="J2258" s="230"/>
      <c r="O2258" s="230"/>
      <c r="R2258" s="230"/>
      <c r="S2258" s="230"/>
      <c r="T2258" s="230"/>
      <c r="U2258" s="230"/>
      <c r="Z2258" s="230"/>
      <c r="AC2258" s="230"/>
      <c r="AD2258" s="230"/>
      <c r="AE2258" s="230"/>
      <c r="AF2258" s="230"/>
      <c r="AK2258" s="230"/>
      <c r="AN2258" s="230"/>
      <c r="AO2258" s="230"/>
      <c r="AP2258" s="230"/>
      <c r="AQ2258" s="230"/>
    </row>
    <row r="2259" spans="4:43">
      <c r="D2259" s="230"/>
      <c r="G2259" s="230"/>
      <c r="H2259" s="230"/>
      <c r="I2259" s="230"/>
      <c r="J2259" s="230"/>
      <c r="O2259" s="230"/>
      <c r="R2259" s="230"/>
      <c r="S2259" s="230"/>
      <c r="T2259" s="230"/>
      <c r="U2259" s="230"/>
      <c r="Z2259" s="230"/>
      <c r="AC2259" s="230"/>
      <c r="AD2259" s="230"/>
      <c r="AE2259" s="230"/>
      <c r="AF2259" s="230"/>
      <c r="AK2259" s="230"/>
      <c r="AN2259" s="230"/>
      <c r="AO2259" s="230"/>
      <c r="AP2259" s="230"/>
      <c r="AQ2259" s="230"/>
    </row>
    <row r="2260" spans="4:43">
      <c r="D2260" s="230"/>
      <c r="G2260" s="230"/>
      <c r="H2260" s="230"/>
      <c r="I2260" s="230"/>
      <c r="J2260" s="230"/>
      <c r="O2260" s="230"/>
      <c r="R2260" s="230"/>
      <c r="S2260" s="230"/>
      <c r="T2260" s="230"/>
      <c r="U2260" s="230"/>
      <c r="Z2260" s="230"/>
      <c r="AC2260" s="230"/>
      <c r="AD2260" s="230"/>
      <c r="AE2260" s="230"/>
      <c r="AF2260" s="230"/>
      <c r="AK2260" s="230"/>
      <c r="AN2260" s="230"/>
      <c r="AO2260" s="230"/>
      <c r="AP2260" s="230"/>
      <c r="AQ2260" s="230"/>
    </row>
    <row r="2261" spans="4:43">
      <c r="D2261" s="230"/>
      <c r="G2261" s="230"/>
      <c r="H2261" s="230"/>
      <c r="I2261" s="230"/>
      <c r="J2261" s="230"/>
      <c r="O2261" s="230"/>
      <c r="R2261" s="230"/>
      <c r="S2261" s="230"/>
      <c r="T2261" s="230"/>
      <c r="U2261" s="230"/>
      <c r="Z2261" s="230"/>
      <c r="AC2261" s="230"/>
      <c r="AD2261" s="230"/>
      <c r="AE2261" s="230"/>
      <c r="AF2261" s="230"/>
      <c r="AK2261" s="230"/>
      <c r="AN2261" s="230"/>
      <c r="AO2261" s="230"/>
      <c r="AP2261" s="230"/>
      <c r="AQ2261" s="230"/>
    </row>
    <row r="2262" spans="4:43">
      <c r="D2262" s="230"/>
      <c r="G2262" s="230"/>
      <c r="H2262" s="230"/>
      <c r="I2262" s="230"/>
      <c r="J2262" s="230"/>
      <c r="O2262" s="230"/>
      <c r="R2262" s="230"/>
      <c r="S2262" s="230"/>
      <c r="T2262" s="230"/>
      <c r="U2262" s="230"/>
      <c r="Z2262" s="230"/>
      <c r="AC2262" s="230"/>
      <c r="AD2262" s="230"/>
      <c r="AE2262" s="230"/>
      <c r="AF2262" s="230"/>
      <c r="AK2262" s="230"/>
      <c r="AN2262" s="230"/>
      <c r="AO2262" s="230"/>
      <c r="AP2262" s="230"/>
      <c r="AQ2262" s="230"/>
    </row>
    <row r="2263" spans="4:43">
      <c r="D2263" s="230"/>
      <c r="G2263" s="230"/>
      <c r="H2263" s="230"/>
      <c r="I2263" s="230"/>
      <c r="J2263" s="230"/>
      <c r="O2263" s="230"/>
      <c r="R2263" s="230"/>
      <c r="S2263" s="230"/>
      <c r="T2263" s="230"/>
      <c r="U2263" s="230"/>
      <c r="Z2263" s="230"/>
      <c r="AC2263" s="230"/>
      <c r="AD2263" s="230"/>
      <c r="AE2263" s="230"/>
      <c r="AF2263" s="230"/>
      <c r="AK2263" s="230"/>
      <c r="AN2263" s="230"/>
      <c r="AO2263" s="230"/>
      <c r="AP2263" s="230"/>
      <c r="AQ2263" s="230"/>
    </row>
    <row r="2264" spans="4:43">
      <c r="D2264" s="230"/>
      <c r="G2264" s="230"/>
      <c r="H2264" s="230"/>
      <c r="I2264" s="230"/>
      <c r="J2264" s="230"/>
      <c r="O2264" s="230"/>
      <c r="R2264" s="230"/>
      <c r="S2264" s="230"/>
      <c r="T2264" s="230"/>
      <c r="U2264" s="230"/>
      <c r="Z2264" s="230"/>
      <c r="AC2264" s="230"/>
      <c r="AD2264" s="230"/>
      <c r="AE2264" s="230"/>
      <c r="AF2264" s="230"/>
      <c r="AK2264" s="230"/>
      <c r="AN2264" s="230"/>
      <c r="AO2264" s="230"/>
      <c r="AP2264" s="230"/>
      <c r="AQ2264" s="230"/>
    </row>
    <row r="2265" spans="4:43">
      <c r="D2265" s="230"/>
      <c r="G2265" s="230"/>
      <c r="H2265" s="230"/>
      <c r="I2265" s="230"/>
      <c r="J2265" s="230"/>
      <c r="O2265" s="230"/>
      <c r="R2265" s="230"/>
      <c r="S2265" s="230"/>
      <c r="T2265" s="230"/>
      <c r="U2265" s="230"/>
      <c r="Z2265" s="230"/>
      <c r="AC2265" s="230"/>
      <c r="AD2265" s="230"/>
      <c r="AE2265" s="230"/>
      <c r="AF2265" s="230"/>
      <c r="AK2265" s="230"/>
      <c r="AN2265" s="230"/>
      <c r="AO2265" s="230"/>
      <c r="AP2265" s="230"/>
      <c r="AQ2265" s="230"/>
    </row>
    <row r="2266" spans="4:43">
      <c r="D2266" s="230"/>
      <c r="G2266" s="230"/>
      <c r="H2266" s="230"/>
      <c r="I2266" s="230"/>
      <c r="J2266" s="230"/>
      <c r="O2266" s="230"/>
      <c r="R2266" s="230"/>
      <c r="S2266" s="230"/>
      <c r="T2266" s="230"/>
      <c r="U2266" s="230"/>
      <c r="Z2266" s="230"/>
      <c r="AC2266" s="230"/>
      <c r="AD2266" s="230"/>
      <c r="AE2266" s="230"/>
      <c r="AF2266" s="230"/>
      <c r="AK2266" s="230"/>
      <c r="AN2266" s="230"/>
      <c r="AO2266" s="230"/>
      <c r="AP2266" s="230"/>
      <c r="AQ2266" s="230"/>
    </row>
    <row r="2267" spans="4:43">
      <c r="D2267" s="230"/>
      <c r="G2267" s="230"/>
      <c r="H2267" s="230"/>
      <c r="I2267" s="230"/>
      <c r="J2267" s="230"/>
      <c r="O2267" s="230"/>
      <c r="R2267" s="230"/>
      <c r="S2267" s="230"/>
      <c r="T2267" s="230"/>
      <c r="U2267" s="230"/>
      <c r="Z2267" s="230"/>
      <c r="AC2267" s="230"/>
      <c r="AD2267" s="230"/>
      <c r="AE2267" s="230"/>
      <c r="AF2267" s="230"/>
      <c r="AK2267" s="230"/>
      <c r="AN2267" s="230"/>
      <c r="AO2267" s="230"/>
      <c r="AP2267" s="230"/>
      <c r="AQ2267" s="230"/>
    </row>
    <row r="2268" spans="4:43">
      <c r="D2268" s="230"/>
      <c r="G2268" s="230"/>
      <c r="H2268" s="230"/>
      <c r="I2268" s="230"/>
      <c r="J2268" s="230"/>
      <c r="O2268" s="230"/>
      <c r="R2268" s="230"/>
      <c r="S2268" s="230"/>
      <c r="T2268" s="230"/>
      <c r="U2268" s="230"/>
      <c r="Z2268" s="230"/>
      <c r="AC2268" s="230"/>
      <c r="AD2268" s="230"/>
      <c r="AE2268" s="230"/>
      <c r="AF2268" s="230"/>
      <c r="AK2268" s="230"/>
      <c r="AN2268" s="230"/>
      <c r="AO2268" s="230"/>
      <c r="AP2268" s="230"/>
      <c r="AQ2268" s="230"/>
    </row>
    <row r="2269" spans="4:43">
      <c r="D2269" s="230"/>
      <c r="G2269" s="230"/>
      <c r="H2269" s="230"/>
      <c r="I2269" s="230"/>
      <c r="J2269" s="230"/>
      <c r="O2269" s="230"/>
      <c r="R2269" s="230"/>
      <c r="S2269" s="230"/>
      <c r="T2269" s="230"/>
      <c r="U2269" s="230"/>
      <c r="Z2269" s="230"/>
      <c r="AC2269" s="230"/>
      <c r="AD2269" s="230"/>
      <c r="AE2269" s="230"/>
      <c r="AF2269" s="230"/>
      <c r="AK2269" s="230"/>
      <c r="AN2269" s="230"/>
      <c r="AO2269" s="230"/>
      <c r="AP2269" s="230"/>
      <c r="AQ2269" s="230"/>
    </row>
    <row r="2270" spans="4:43">
      <c r="D2270" s="230"/>
      <c r="G2270" s="230"/>
      <c r="H2270" s="230"/>
      <c r="I2270" s="230"/>
      <c r="J2270" s="230"/>
      <c r="O2270" s="230"/>
      <c r="R2270" s="230"/>
      <c r="S2270" s="230"/>
      <c r="T2270" s="230"/>
      <c r="U2270" s="230"/>
      <c r="Z2270" s="230"/>
      <c r="AC2270" s="230"/>
      <c r="AD2270" s="230"/>
      <c r="AE2270" s="230"/>
      <c r="AF2270" s="230"/>
      <c r="AK2270" s="230"/>
      <c r="AN2270" s="230"/>
      <c r="AO2270" s="230"/>
      <c r="AP2270" s="230"/>
      <c r="AQ2270" s="230"/>
    </row>
    <row r="2271" spans="4:43">
      <c r="D2271" s="230"/>
      <c r="G2271" s="230"/>
      <c r="H2271" s="230"/>
      <c r="I2271" s="230"/>
      <c r="J2271" s="230"/>
      <c r="O2271" s="230"/>
      <c r="R2271" s="230"/>
      <c r="S2271" s="230"/>
      <c r="T2271" s="230"/>
      <c r="U2271" s="230"/>
      <c r="Z2271" s="230"/>
      <c r="AC2271" s="230"/>
      <c r="AD2271" s="230"/>
      <c r="AE2271" s="230"/>
      <c r="AF2271" s="230"/>
      <c r="AK2271" s="230"/>
      <c r="AN2271" s="230"/>
      <c r="AO2271" s="230"/>
      <c r="AP2271" s="230"/>
      <c r="AQ2271" s="230"/>
    </row>
    <row r="2272" spans="4:43">
      <c r="D2272" s="230"/>
      <c r="G2272" s="230"/>
      <c r="H2272" s="230"/>
      <c r="I2272" s="230"/>
      <c r="J2272" s="230"/>
      <c r="O2272" s="230"/>
      <c r="R2272" s="230"/>
      <c r="S2272" s="230"/>
      <c r="T2272" s="230"/>
      <c r="U2272" s="230"/>
      <c r="Z2272" s="230"/>
      <c r="AC2272" s="230"/>
      <c r="AD2272" s="230"/>
      <c r="AE2272" s="230"/>
      <c r="AF2272" s="230"/>
      <c r="AK2272" s="230"/>
      <c r="AN2272" s="230"/>
      <c r="AO2272" s="230"/>
      <c r="AP2272" s="230"/>
      <c r="AQ2272" s="230"/>
    </row>
    <row r="2273" spans="4:43">
      <c r="D2273" s="230"/>
      <c r="G2273" s="230"/>
      <c r="H2273" s="230"/>
      <c r="I2273" s="230"/>
      <c r="J2273" s="230"/>
      <c r="O2273" s="230"/>
      <c r="R2273" s="230"/>
      <c r="S2273" s="230"/>
      <c r="T2273" s="230"/>
      <c r="U2273" s="230"/>
      <c r="Z2273" s="230"/>
      <c r="AC2273" s="230"/>
      <c r="AD2273" s="230"/>
      <c r="AE2273" s="230"/>
      <c r="AF2273" s="230"/>
      <c r="AK2273" s="230"/>
      <c r="AN2273" s="230"/>
      <c r="AO2273" s="230"/>
      <c r="AP2273" s="230"/>
      <c r="AQ2273" s="230"/>
    </row>
    <row r="2274" spans="4:43">
      <c r="D2274" s="230"/>
      <c r="G2274" s="230"/>
      <c r="H2274" s="230"/>
      <c r="I2274" s="230"/>
      <c r="J2274" s="230"/>
      <c r="O2274" s="230"/>
      <c r="R2274" s="230"/>
      <c r="S2274" s="230"/>
      <c r="T2274" s="230"/>
      <c r="U2274" s="230"/>
      <c r="Z2274" s="230"/>
      <c r="AC2274" s="230"/>
      <c r="AD2274" s="230"/>
      <c r="AE2274" s="230"/>
      <c r="AF2274" s="230"/>
      <c r="AK2274" s="230"/>
      <c r="AN2274" s="230"/>
      <c r="AO2274" s="230"/>
      <c r="AP2274" s="230"/>
      <c r="AQ2274" s="230"/>
    </row>
    <row r="2275" spans="4:43">
      <c r="D2275" s="230"/>
      <c r="G2275" s="230"/>
      <c r="H2275" s="230"/>
      <c r="I2275" s="230"/>
      <c r="J2275" s="230"/>
      <c r="O2275" s="230"/>
      <c r="R2275" s="230"/>
      <c r="S2275" s="230"/>
      <c r="T2275" s="230"/>
      <c r="U2275" s="230"/>
      <c r="Z2275" s="230"/>
      <c r="AC2275" s="230"/>
      <c r="AD2275" s="230"/>
      <c r="AE2275" s="230"/>
      <c r="AF2275" s="230"/>
      <c r="AK2275" s="230"/>
      <c r="AN2275" s="230"/>
      <c r="AO2275" s="230"/>
      <c r="AP2275" s="230"/>
      <c r="AQ2275" s="230"/>
    </row>
    <row r="2276" spans="4:43">
      <c r="D2276" s="230"/>
      <c r="G2276" s="230"/>
      <c r="H2276" s="230"/>
      <c r="I2276" s="230"/>
      <c r="J2276" s="230"/>
      <c r="O2276" s="230"/>
      <c r="R2276" s="230"/>
      <c r="S2276" s="230"/>
      <c r="T2276" s="230"/>
      <c r="U2276" s="230"/>
      <c r="Z2276" s="230"/>
      <c r="AC2276" s="230"/>
      <c r="AD2276" s="230"/>
      <c r="AE2276" s="230"/>
      <c r="AF2276" s="230"/>
      <c r="AK2276" s="230"/>
      <c r="AN2276" s="230"/>
      <c r="AO2276" s="230"/>
      <c r="AP2276" s="230"/>
      <c r="AQ2276" s="230"/>
    </row>
    <row r="2277" spans="4:43">
      <c r="D2277" s="230"/>
      <c r="G2277" s="230"/>
      <c r="H2277" s="230"/>
      <c r="I2277" s="230"/>
      <c r="J2277" s="230"/>
      <c r="O2277" s="230"/>
      <c r="R2277" s="230"/>
      <c r="S2277" s="230"/>
      <c r="T2277" s="230"/>
      <c r="U2277" s="230"/>
      <c r="Z2277" s="230"/>
      <c r="AC2277" s="230"/>
      <c r="AD2277" s="230"/>
      <c r="AE2277" s="230"/>
      <c r="AF2277" s="230"/>
      <c r="AK2277" s="230"/>
      <c r="AN2277" s="230"/>
      <c r="AO2277" s="230"/>
      <c r="AP2277" s="230"/>
      <c r="AQ2277" s="230"/>
    </row>
    <row r="2278" spans="4:43">
      <c r="D2278" s="230"/>
      <c r="G2278" s="230"/>
      <c r="H2278" s="230"/>
      <c r="I2278" s="230"/>
      <c r="J2278" s="230"/>
      <c r="O2278" s="230"/>
      <c r="R2278" s="230"/>
      <c r="S2278" s="230"/>
      <c r="T2278" s="230"/>
      <c r="U2278" s="230"/>
      <c r="Z2278" s="230"/>
      <c r="AC2278" s="230"/>
      <c r="AD2278" s="230"/>
      <c r="AE2278" s="230"/>
      <c r="AF2278" s="230"/>
      <c r="AK2278" s="230"/>
      <c r="AN2278" s="230"/>
      <c r="AO2278" s="230"/>
      <c r="AP2278" s="230"/>
      <c r="AQ2278" s="230"/>
    </row>
    <row r="2279" spans="4:43">
      <c r="D2279" s="230"/>
      <c r="G2279" s="230"/>
      <c r="H2279" s="230"/>
      <c r="I2279" s="230"/>
      <c r="J2279" s="230"/>
      <c r="O2279" s="230"/>
      <c r="R2279" s="230"/>
      <c r="S2279" s="230"/>
      <c r="T2279" s="230"/>
      <c r="U2279" s="230"/>
      <c r="Z2279" s="230"/>
      <c r="AC2279" s="230"/>
      <c r="AD2279" s="230"/>
      <c r="AE2279" s="230"/>
      <c r="AF2279" s="230"/>
      <c r="AK2279" s="230"/>
      <c r="AN2279" s="230"/>
      <c r="AO2279" s="230"/>
      <c r="AP2279" s="230"/>
      <c r="AQ2279" s="230"/>
    </row>
    <row r="2280" spans="4:43">
      <c r="D2280" s="230"/>
      <c r="G2280" s="230"/>
      <c r="H2280" s="230"/>
      <c r="I2280" s="230"/>
      <c r="J2280" s="230"/>
      <c r="O2280" s="230"/>
      <c r="R2280" s="230"/>
      <c r="S2280" s="230"/>
      <c r="T2280" s="230"/>
      <c r="U2280" s="230"/>
      <c r="Z2280" s="230"/>
      <c r="AC2280" s="230"/>
      <c r="AD2280" s="230"/>
      <c r="AE2280" s="230"/>
      <c r="AF2280" s="230"/>
      <c r="AK2280" s="230"/>
      <c r="AN2280" s="230"/>
      <c r="AO2280" s="230"/>
      <c r="AP2280" s="230"/>
      <c r="AQ2280" s="230"/>
    </row>
    <row r="2281" spans="4:43">
      <c r="D2281" s="230"/>
      <c r="G2281" s="230"/>
      <c r="H2281" s="230"/>
      <c r="I2281" s="230"/>
      <c r="J2281" s="230"/>
      <c r="O2281" s="230"/>
      <c r="R2281" s="230"/>
      <c r="S2281" s="230"/>
      <c r="T2281" s="230"/>
      <c r="U2281" s="230"/>
      <c r="Z2281" s="230"/>
      <c r="AC2281" s="230"/>
      <c r="AD2281" s="230"/>
      <c r="AE2281" s="230"/>
      <c r="AF2281" s="230"/>
      <c r="AK2281" s="230"/>
      <c r="AN2281" s="230"/>
      <c r="AO2281" s="230"/>
      <c r="AP2281" s="230"/>
      <c r="AQ2281" s="230"/>
    </row>
    <row r="2282" spans="4:43">
      <c r="D2282" s="230"/>
      <c r="G2282" s="230"/>
      <c r="H2282" s="230"/>
      <c r="I2282" s="230"/>
      <c r="J2282" s="230"/>
      <c r="O2282" s="230"/>
      <c r="R2282" s="230"/>
      <c r="S2282" s="230"/>
      <c r="T2282" s="230"/>
      <c r="U2282" s="230"/>
      <c r="Z2282" s="230"/>
      <c r="AC2282" s="230"/>
      <c r="AD2282" s="230"/>
      <c r="AE2282" s="230"/>
      <c r="AF2282" s="230"/>
      <c r="AK2282" s="230"/>
      <c r="AN2282" s="230"/>
      <c r="AO2282" s="230"/>
      <c r="AP2282" s="230"/>
      <c r="AQ2282" s="230"/>
    </row>
    <row r="2283" spans="4:43">
      <c r="D2283" s="230"/>
      <c r="G2283" s="230"/>
      <c r="H2283" s="230"/>
      <c r="I2283" s="230"/>
      <c r="J2283" s="230"/>
      <c r="O2283" s="230"/>
      <c r="R2283" s="230"/>
      <c r="S2283" s="230"/>
      <c r="T2283" s="230"/>
      <c r="U2283" s="230"/>
      <c r="Z2283" s="230"/>
      <c r="AC2283" s="230"/>
      <c r="AD2283" s="230"/>
      <c r="AE2283" s="230"/>
      <c r="AF2283" s="230"/>
      <c r="AK2283" s="230"/>
      <c r="AN2283" s="230"/>
      <c r="AO2283" s="230"/>
      <c r="AP2283" s="230"/>
      <c r="AQ2283" s="230"/>
    </row>
    <row r="2284" spans="4:43">
      <c r="D2284" s="230"/>
      <c r="G2284" s="230"/>
      <c r="H2284" s="230"/>
      <c r="I2284" s="230"/>
      <c r="J2284" s="230"/>
      <c r="O2284" s="230"/>
      <c r="R2284" s="230"/>
      <c r="S2284" s="230"/>
      <c r="T2284" s="230"/>
      <c r="U2284" s="230"/>
      <c r="Z2284" s="230"/>
      <c r="AC2284" s="230"/>
      <c r="AD2284" s="230"/>
      <c r="AE2284" s="230"/>
      <c r="AF2284" s="230"/>
      <c r="AK2284" s="230"/>
      <c r="AN2284" s="230"/>
      <c r="AO2284" s="230"/>
      <c r="AP2284" s="230"/>
      <c r="AQ2284" s="230"/>
    </row>
    <row r="2285" spans="4:43">
      <c r="D2285" s="230"/>
      <c r="G2285" s="230"/>
      <c r="H2285" s="230"/>
      <c r="I2285" s="230"/>
      <c r="J2285" s="230"/>
      <c r="O2285" s="230"/>
      <c r="R2285" s="230"/>
      <c r="S2285" s="230"/>
      <c r="T2285" s="230"/>
      <c r="U2285" s="230"/>
      <c r="Z2285" s="230"/>
      <c r="AC2285" s="230"/>
      <c r="AD2285" s="230"/>
      <c r="AE2285" s="230"/>
      <c r="AF2285" s="230"/>
      <c r="AK2285" s="230"/>
      <c r="AN2285" s="230"/>
      <c r="AO2285" s="230"/>
      <c r="AP2285" s="230"/>
      <c r="AQ2285" s="230"/>
    </row>
    <row r="2286" spans="4:43">
      <c r="D2286" s="230"/>
      <c r="G2286" s="230"/>
      <c r="H2286" s="230"/>
      <c r="I2286" s="230"/>
      <c r="J2286" s="230"/>
      <c r="O2286" s="230"/>
      <c r="R2286" s="230"/>
      <c r="S2286" s="230"/>
      <c r="T2286" s="230"/>
      <c r="U2286" s="230"/>
      <c r="Z2286" s="230"/>
      <c r="AC2286" s="230"/>
      <c r="AD2286" s="230"/>
      <c r="AE2286" s="230"/>
      <c r="AF2286" s="230"/>
      <c r="AK2286" s="230"/>
      <c r="AN2286" s="230"/>
      <c r="AO2286" s="230"/>
      <c r="AP2286" s="230"/>
      <c r="AQ2286" s="230"/>
    </row>
    <row r="2287" spans="4:43">
      <c r="D2287" s="230"/>
      <c r="G2287" s="230"/>
      <c r="H2287" s="230"/>
      <c r="I2287" s="230"/>
      <c r="J2287" s="230"/>
      <c r="O2287" s="230"/>
      <c r="R2287" s="230"/>
      <c r="S2287" s="230"/>
      <c r="T2287" s="230"/>
      <c r="U2287" s="230"/>
      <c r="Z2287" s="230"/>
      <c r="AC2287" s="230"/>
      <c r="AD2287" s="230"/>
      <c r="AE2287" s="230"/>
      <c r="AF2287" s="230"/>
      <c r="AK2287" s="230"/>
      <c r="AN2287" s="230"/>
      <c r="AO2287" s="230"/>
      <c r="AP2287" s="230"/>
      <c r="AQ2287" s="230"/>
    </row>
    <row r="2288" spans="4:43">
      <c r="D2288" s="230"/>
      <c r="G2288" s="230"/>
      <c r="H2288" s="230"/>
      <c r="I2288" s="230"/>
      <c r="J2288" s="230"/>
      <c r="O2288" s="230"/>
      <c r="R2288" s="230"/>
      <c r="S2288" s="230"/>
      <c r="T2288" s="230"/>
      <c r="U2288" s="230"/>
      <c r="Z2288" s="230"/>
      <c r="AC2288" s="230"/>
      <c r="AD2288" s="230"/>
      <c r="AE2288" s="230"/>
      <c r="AF2288" s="230"/>
      <c r="AK2288" s="230"/>
      <c r="AN2288" s="230"/>
      <c r="AO2288" s="230"/>
      <c r="AP2288" s="230"/>
      <c r="AQ2288" s="230"/>
    </row>
    <row r="2289" spans="4:43">
      <c r="D2289" s="230"/>
      <c r="G2289" s="230"/>
      <c r="H2289" s="230"/>
      <c r="I2289" s="230"/>
      <c r="J2289" s="230"/>
      <c r="O2289" s="230"/>
      <c r="R2289" s="230"/>
      <c r="S2289" s="230"/>
      <c r="T2289" s="230"/>
      <c r="U2289" s="230"/>
      <c r="Z2289" s="230"/>
      <c r="AC2289" s="230"/>
      <c r="AD2289" s="230"/>
      <c r="AE2289" s="230"/>
      <c r="AF2289" s="230"/>
      <c r="AK2289" s="230"/>
      <c r="AN2289" s="230"/>
      <c r="AO2289" s="230"/>
      <c r="AP2289" s="230"/>
      <c r="AQ2289" s="230"/>
    </row>
    <row r="2290" spans="4:43">
      <c r="D2290" s="230"/>
      <c r="G2290" s="230"/>
      <c r="H2290" s="230"/>
      <c r="I2290" s="230"/>
      <c r="J2290" s="230"/>
      <c r="O2290" s="230"/>
      <c r="R2290" s="230"/>
      <c r="S2290" s="230"/>
      <c r="T2290" s="230"/>
      <c r="U2290" s="230"/>
      <c r="Z2290" s="230"/>
      <c r="AC2290" s="230"/>
      <c r="AD2290" s="230"/>
      <c r="AE2290" s="230"/>
      <c r="AF2290" s="230"/>
      <c r="AK2290" s="230"/>
      <c r="AN2290" s="230"/>
      <c r="AO2290" s="230"/>
      <c r="AP2290" s="230"/>
      <c r="AQ2290" s="230"/>
    </row>
    <row r="2291" spans="4:43">
      <c r="D2291" s="230"/>
      <c r="G2291" s="230"/>
      <c r="H2291" s="230"/>
      <c r="I2291" s="230"/>
      <c r="J2291" s="230"/>
      <c r="O2291" s="230"/>
      <c r="R2291" s="230"/>
      <c r="S2291" s="230"/>
      <c r="T2291" s="230"/>
      <c r="U2291" s="230"/>
      <c r="Z2291" s="230"/>
      <c r="AC2291" s="230"/>
      <c r="AD2291" s="230"/>
      <c r="AE2291" s="230"/>
      <c r="AF2291" s="230"/>
      <c r="AK2291" s="230"/>
      <c r="AN2291" s="230"/>
      <c r="AO2291" s="230"/>
      <c r="AP2291" s="230"/>
      <c r="AQ2291" s="230"/>
    </row>
    <row r="2292" spans="4:43">
      <c r="D2292" s="230"/>
      <c r="G2292" s="230"/>
      <c r="H2292" s="230"/>
      <c r="I2292" s="230"/>
      <c r="J2292" s="230"/>
      <c r="O2292" s="230"/>
      <c r="R2292" s="230"/>
      <c r="S2292" s="230"/>
      <c r="T2292" s="230"/>
      <c r="U2292" s="230"/>
      <c r="Z2292" s="230"/>
      <c r="AC2292" s="230"/>
      <c r="AD2292" s="230"/>
      <c r="AE2292" s="230"/>
      <c r="AF2292" s="230"/>
      <c r="AK2292" s="230"/>
      <c r="AN2292" s="230"/>
      <c r="AO2292" s="230"/>
      <c r="AP2292" s="230"/>
      <c r="AQ2292" s="230"/>
    </row>
    <row r="2293" spans="4:43">
      <c r="D2293" s="230"/>
      <c r="G2293" s="230"/>
      <c r="H2293" s="230"/>
      <c r="I2293" s="230"/>
      <c r="J2293" s="230"/>
      <c r="O2293" s="230"/>
      <c r="R2293" s="230"/>
      <c r="S2293" s="230"/>
      <c r="T2293" s="230"/>
      <c r="U2293" s="230"/>
      <c r="Z2293" s="230"/>
      <c r="AC2293" s="230"/>
      <c r="AD2293" s="230"/>
      <c r="AE2293" s="230"/>
      <c r="AF2293" s="230"/>
      <c r="AK2293" s="230"/>
      <c r="AN2293" s="230"/>
      <c r="AO2293" s="230"/>
      <c r="AP2293" s="230"/>
      <c r="AQ2293" s="230"/>
    </row>
    <row r="2294" spans="4:43">
      <c r="D2294" s="230"/>
      <c r="G2294" s="230"/>
      <c r="H2294" s="230"/>
      <c r="I2294" s="230"/>
      <c r="J2294" s="230"/>
      <c r="O2294" s="230"/>
      <c r="R2294" s="230"/>
      <c r="S2294" s="230"/>
      <c r="T2294" s="230"/>
      <c r="U2294" s="230"/>
      <c r="Z2294" s="230"/>
      <c r="AC2294" s="230"/>
      <c r="AD2294" s="230"/>
      <c r="AE2294" s="230"/>
      <c r="AF2294" s="230"/>
      <c r="AK2294" s="230"/>
      <c r="AN2294" s="230"/>
      <c r="AO2294" s="230"/>
      <c r="AP2294" s="230"/>
      <c r="AQ2294" s="230"/>
    </row>
    <row r="2295" spans="4:43">
      <c r="D2295" s="230"/>
      <c r="G2295" s="230"/>
      <c r="H2295" s="230"/>
      <c r="I2295" s="230"/>
      <c r="J2295" s="230"/>
      <c r="O2295" s="230"/>
      <c r="R2295" s="230"/>
      <c r="S2295" s="230"/>
      <c r="T2295" s="230"/>
      <c r="U2295" s="230"/>
      <c r="Z2295" s="230"/>
      <c r="AC2295" s="230"/>
      <c r="AD2295" s="230"/>
      <c r="AE2295" s="230"/>
      <c r="AF2295" s="230"/>
      <c r="AK2295" s="230"/>
      <c r="AN2295" s="230"/>
      <c r="AO2295" s="230"/>
      <c r="AP2295" s="230"/>
      <c r="AQ2295" s="230"/>
    </row>
    <row r="2296" spans="4:43">
      <c r="D2296" s="230"/>
      <c r="G2296" s="230"/>
      <c r="H2296" s="230"/>
      <c r="I2296" s="230"/>
      <c r="J2296" s="230"/>
      <c r="O2296" s="230"/>
      <c r="R2296" s="230"/>
      <c r="S2296" s="230"/>
      <c r="T2296" s="230"/>
      <c r="U2296" s="230"/>
      <c r="Z2296" s="230"/>
      <c r="AC2296" s="230"/>
      <c r="AD2296" s="230"/>
      <c r="AE2296" s="230"/>
      <c r="AF2296" s="230"/>
      <c r="AK2296" s="230"/>
      <c r="AN2296" s="230"/>
      <c r="AO2296" s="230"/>
      <c r="AP2296" s="230"/>
      <c r="AQ2296" s="230"/>
    </row>
    <row r="2297" spans="4:43">
      <c r="D2297" s="230"/>
      <c r="G2297" s="230"/>
      <c r="H2297" s="230"/>
      <c r="I2297" s="230"/>
      <c r="J2297" s="230"/>
      <c r="O2297" s="230"/>
      <c r="R2297" s="230"/>
      <c r="S2297" s="230"/>
      <c r="T2297" s="230"/>
      <c r="U2297" s="230"/>
      <c r="Z2297" s="230"/>
      <c r="AC2297" s="230"/>
      <c r="AD2297" s="230"/>
      <c r="AE2297" s="230"/>
      <c r="AF2297" s="230"/>
      <c r="AK2297" s="230"/>
      <c r="AN2297" s="230"/>
      <c r="AO2297" s="230"/>
      <c r="AP2297" s="230"/>
      <c r="AQ2297" s="230"/>
    </row>
    <row r="2298" spans="4:43">
      <c r="D2298" s="230"/>
      <c r="G2298" s="230"/>
      <c r="H2298" s="230"/>
      <c r="I2298" s="230"/>
      <c r="J2298" s="230"/>
      <c r="O2298" s="230"/>
      <c r="R2298" s="230"/>
      <c r="S2298" s="230"/>
      <c r="T2298" s="230"/>
      <c r="U2298" s="230"/>
      <c r="Z2298" s="230"/>
      <c r="AC2298" s="230"/>
      <c r="AD2298" s="230"/>
      <c r="AE2298" s="230"/>
      <c r="AF2298" s="230"/>
      <c r="AK2298" s="230"/>
      <c r="AN2298" s="230"/>
      <c r="AO2298" s="230"/>
      <c r="AP2298" s="230"/>
      <c r="AQ2298" s="230"/>
    </row>
    <row r="2299" spans="4:43">
      <c r="D2299" s="230"/>
      <c r="G2299" s="230"/>
      <c r="H2299" s="230"/>
      <c r="I2299" s="230"/>
      <c r="J2299" s="230"/>
      <c r="O2299" s="230"/>
      <c r="R2299" s="230"/>
      <c r="S2299" s="230"/>
      <c r="T2299" s="230"/>
      <c r="U2299" s="230"/>
      <c r="Z2299" s="230"/>
      <c r="AC2299" s="230"/>
      <c r="AD2299" s="230"/>
      <c r="AE2299" s="230"/>
      <c r="AF2299" s="230"/>
      <c r="AK2299" s="230"/>
      <c r="AN2299" s="230"/>
      <c r="AO2299" s="230"/>
      <c r="AP2299" s="230"/>
      <c r="AQ2299" s="230"/>
    </row>
    <row r="2300" spans="4:43">
      <c r="D2300" s="230"/>
      <c r="G2300" s="230"/>
      <c r="H2300" s="230"/>
      <c r="I2300" s="230"/>
      <c r="J2300" s="230"/>
      <c r="O2300" s="230"/>
      <c r="R2300" s="230"/>
      <c r="S2300" s="230"/>
      <c r="T2300" s="230"/>
      <c r="U2300" s="230"/>
      <c r="Z2300" s="230"/>
      <c r="AC2300" s="230"/>
      <c r="AD2300" s="230"/>
      <c r="AE2300" s="230"/>
      <c r="AF2300" s="230"/>
      <c r="AK2300" s="230"/>
      <c r="AN2300" s="230"/>
      <c r="AO2300" s="230"/>
      <c r="AP2300" s="230"/>
      <c r="AQ2300" s="230"/>
    </row>
    <row r="2301" spans="4:43">
      <c r="D2301" s="230"/>
      <c r="G2301" s="230"/>
      <c r="H2301" s="230"/>
      <c r="I2301" s="230"/>
      <c r="J2301" s="230"/>
      <c r="O2301" s="230"/>
      <c r="R2301" s="230"/>
      <c r="S2301" s="230"/>
      <c r="T2301" s="230"/>
      <c r="U2301" s="230"/>
      <c r="Z2301" s="230"/>
      <c r="AC2301" s="230"/>
      <c r="AD2301" s="230"/>
      <c r="AE2301" s="230"/>
      <c r="AF2301" s="230"/>
      <c r="AK2301" s="230"/>
      <c r="AN2301" s="230"/>
      <c r="AO2301" s="230"/>
      <c r="AP2301" s="230"/>
      <c r="AQ2301" s="230"/>
    </row>
    <row r="2302" spans="4:43">
      <c r="D2302" s="230"/>
      <c r="G2302" s="230"/>
      <c r="H2302" s="230"/>
      <c r="I2302" s="230"/>
      <c r="J2302" s="230"/>
      <c r="O2302" s="230"/>
      <c r="R2302" s="230"/>
      <c r="S2302" s="230"/>
      <c r="T2302" s="230"/>
      <c r="U2302" s="230"/>
      <c r="Z2302" s="230"/>
      <c r="AC2302" s="230"/>
      <c r="AD2302" s="230"/>
      <c r="AE2302" s="230"/>
      <c r="AF2302" s="230"/>
      <c r="AK2302" s="230"/>
      <c r="AN2302" s="230"/>
      <c r="AO2302" s="230"/>
      <c r="AP2302" s="230"/>
      <c r="AQ2302" s="230"/>
    </row>
    <row r="2303" spans="4:43">
      <c r="D2303" s="230"/>
      <c r="G2303" s="230"/>
      <c r="H2303" s="230"/>
      <c r="I2303" s="230"/>
      <c r="J2303" s="230"/>
      <c r="O2303" s="230"/>
      <c r="R2303" s="230"/>
      <c r="S2303" s="230"/>
      <c r="T2303" s="230"/>
      <c r="U2303" s="230"/>
      <c r="Z2303" s="230"/>
      <c r="AC2303" s="230"/>
      <c r="AD2303" s="230"/>
      <c r="AE2303" s="230"/>
      <c r="AF2303" s="230"/>
      <c r="AK2303" s="230"/>
      <c r="AN2303" s="230"/>
      <c r="AO2303" s="230"/>
      <c r="AP2303" s="230"/>
      <c r="AQ2303" s="230"/>
    </row>
    <row r="2304" spans="4:43">
      <c r="D2304" s="230"/>
      <c r="G2304" s="230"/>
      <c r="H2304" s="230"/>
      <c r="I2304" s="230"/>
      <c r="J2304" s="230"/>
      <c r="O2304" s="230"/>
      <c r="R2304" s="230"/>
      <c r="S2304" s="230"/>
      <c r="T2304" s="230"/>
      <c r="U2304" s="230"/>
      <c r="Z2304" s="230"/>
      <c r="AC2304" s="230"/>
      <c r="AD2304" s="230"/>
      <c r="AE2304" s="230"/>
      <c r="AF2304" s="230"/>
      <c r="AK2304" s="230"/>
      <c r="AN2304" s="230"/>
      <c r="AO2304" s="230"/>
      <c r="AP2304" s="230"/>
      <c r="AQ2304" s="230"/>
    </row>
    <row r="2305" spans="4:43">
      <c r="D2305" s="230"/>
      <c r="G2305" s="230"/>
      <c r="H2305" s="230"/>
      <c r="I2305" s="230"/>
      <c r="J2305" s="230"/>
      <c r="O2305" s="230"/>
      <c r="R2305" s="230"/>
      <c r="S2305" s="230"/>
      <c r="T2305" s="230"/>
      <c r="U2305" s="230"/>
      <c r="Z2305" s="230"/>
      <c r="AC2305" s="230"/>
      <c r="AD2305" s="230"/>
      <c r="AE2305" s="230"/>
      <c r="AF2305" s="230"/>
      <c r="AK2305" s="230"/>
      <c r="AN2305" s="230"/>
      <c r="AO2305" s="230"/>
      <c r="AP2305" s="230"/>
      <c r="AQ2305" s="230"/>
    </row>
    <row r="2306" spans="4:43">
      <c r="D2306" s="230"/>
      <c r="G2306" s="230"/>
      <c r="H2306" s="230"/>
      <c r="I2306" s="230"/>
      <c r="J2306" s="230"/>
      <c r="O2306" s="230"/>
      <c r="R2306" s="230"/>
      <c r="S2306" s="230"/>
      <c r="T2306" s="230"/>
      <c r="U2306" s="230"/>
      <c r="Z2306" s="230"/>
      <c r="AC2306" s="230"/>
      <c r="AD2306" s="230"/>
      <c r="AE2306" s="230"/>
      <c r="AF2306" s="230"/>
      <c r="AK2306" s="230"/>
      <c r="AN2306" s="230"/>
      <c r="AO2306" s="230"/>
      <c r="AP2306" s="230"/>
      <c r="AQ2306" s="230"/>
    </row>
    <row r="2307" spans="4:43">
      <c r="D2307" s="230"/>
      <c r="G2307" s="230"/>
      <c r="H2307" s="230"/>
      <c r="I2307" s="230"/>
      <c r="J2307" s="230"/>
      <c r="O2307" s="230"/>
      <c r="R2307" s="230"/>
      <c r="S2307" s="230"/>
      <c r="T2307" s="230"/>
      <c r="U2307" s="230"/>
      <c r="Z2307" s="230"/>
      <c r="AC2307" s="230"/>
      <c r="AD2307" s="230"/>
      <c r="AE2307" s="230"/>
      <c r="AF2307" s="230"/>
      <c r="AK2307" s="230"/>
      <c r="AN2307" s="230"/>
      <c r="AO2307" s="230"/>
      <c r="AP2307" s="230"/>
      <c r="AQ2307" s="230"/>
    </row>
    <row r="2308" spans="4:43">
      <c r="D2308" s="230"/>
      <c r="G2308" s="230"/>
      <c r="H2308" s="230"/>
      <c r="I2308" s="230"/>
      <c r="J2308" s="230"/>
      <c r="O2308" s="230"/>
      <c r="R2308" s="230"/>
      <c r="S2308" s="230"/>
      <c r="T2308" s="230"/>
      <c r="U2308" s="230"/>
      <c r="Z2308" s="230"/>
      <c r="AC2308" s="230"/>
      <c r="AD2308" s="230"/>
      <c r="AE2308" s="230"/>
      <c r="AF2308" s="230"/>
      <c r="AK2308" s="230"/>
      <c r="AN2308" s="230"/>
      <c r="AO2308" s="230"/>
      <c r="AP2308" s="230"/>
      <c r="AQ2308" s="230"/>
    </row>
    <row r="2309" spans="4:43">
      <c r="D2309" s="230"/>
      <c r="G2309" s="230"/>
      <c r="H2309" s="230"/>
      <c r="I2309" s="230"/>
      <c r="J2309" s="230"/>
      <c r="O2309" s="230"/>
      <c r="R2309" s="230"/>
      <c r="S2309" s="230"/>
      <c r="T2309" s="230"/>
      <c r="U2309" s="230"/>
      <c r="Z2309" s="230"/>
      <c r="AC2309" s="230"/>
      <c r="AD2309" s="230"/>
      <c r="AE2309" s="230"/>
      <c r="AF2309" s="230"/>
      <c r="AK2309" s="230"/>
      <c r="AN2309" s="230"/>
      <c r="AO2309" s="230"/>
      <c r="AP2309" s="230"/>
      <c r="AQ2309" s="230"/>
    </row>
    <row r="2310" spans="4:43">
      <c r="D2310" s="230"/>
      <c r="G2310" s="230"/>
      <c r="H2310" s="230"/>
      <c r="I2310" s="230"/>
      <c r="J2310" s="230"/>
      <c r="O2310" s="230"/>
      <c r="R2310" s="230"/>
      <c r="S2310" s="230"/>
      <c r="T2310" s="230"/>
      <c r="U2310" s="230"/>
      <c r="Z2310" s="230"/>
      <c r="AC2310" s="230"/>
      <c r="AD2310" s="230"/>
      <c r="AE2310" s="230"/>
      <c r="AF2310" s="230"/>
      <c r="AK2310" s="230"/>
      <c r="AN2310" s="230"/>
      <c r="AO2310" s="230"/>
      <c r="AP2310" s="230"/>
      <c r="AQ2310" s="230"/>
    </row>
    <row r="2311" spans="4:43">
      <c r="D2311" s="230"/>
      <c r="G2311" s="230"/>
      <c r="H2311" s="230"/>
      <c r="I2311" s="230"/>
      <c r="J2311" s="230"/>
      <c r="O2311" s="230"/>
      <c r="R2311" s="230"/>
      <c r="S2311" s="230"/>
      <c r="T2311" s="230"/>
      <c r="U2311" s="230"/>
      <c r="Z2311" s="230"/>
      <c r="AC2311" s="230"/>
      <c r="AD2311" s="230"/>
      <c r="AE2311" s="230"/>
      <c r="AF2311" s="230"/>
      <c r="AK2311" s="230"/>
      <c r="AN2311" s="230"/>
      <c r="AO2311" s="230"/>
      <c r="AP2311" s="230"/>
      <c r="AQ2311" s="230"/>
    </row>
    <row r="2312" spans="4:43">
      <c r="D2312" s="230"/>
      <c r="G2312" s="230"/>
      <c r="H2312" s="230"/>
      <c r="I2312" s="230"/>
      <c r="J2312" s="230"/>
      <c r="O2312" s="230"/>
      <c r="R2312" s="230"/>
      <c r="S2312" s="230"/>
      <c r="T2312" s="230"/>
      <c r="U2312" s="230"/>
      <c r="Z2312" s="230"/>
      <c r="AC2312" s="230"/>
      <c r="AD2312" s="230"/>
      <c r="AE2312" s="230"/>
      <c r="AF2312" s="230"/>
      <c r="AK2312" s="230"/>
      <c r="AN2312" s="230"/>
      <c r="AO2312" s="230"/>
      <c r="AP2312" s="230"/>
      <c r="AQ2312" s="230"/>
    </row>
    <row r="2313" spans="4:43">
      <c r="D2313" s="230"/>
      <c r="G2313" s="230"/>
      <c r="H2313" s="230"/>
      <c r="I2313" s="230"/>
      <c r="J2313" s="230"/>
      <c r="O2313" s="230"/>
      <c r="R2313" s="230"/>
      <c r="S2313" s="230"/>
      <c r="T2313" s="230"/>
      <c r="U2313" s="230"/>
      <c r="Z2313" s="230"/>
      <c r="AC2313" s="230"/>
      <c r="AD2313" s="230"/>
      <c r="AE2313" s="230"/>
      <c r="AF2313" s="230"/>
      <c r="AK2313" s="230"/>
      <c r="AN2313" s="230"/>
      <c r="AO2313" s="230"/>
      <c r="AP2313" s="230"/>
      <c r="AQ2313" s="230"/>
    </row>
    <row r="2314" spans="4:43">
      <c r="D2314" s="230"/>
      <c r="G2314" s="230"/>
      <c r="H2314" s="230"/>
      <c r="I2314" s="230"/>
      <c r="J2314" s="230"/>
      <c r="O2314" s="230"/>
      <c r="R2314" s="230"/>
      <c r="S2314" s="230"/>
      <c r="T2314" s="230"/>
      <c r="U2314" s="230"/>
      <c r="Z2314" s="230"/>
      <c r="AC2314" s="230"/>
      <c r="AD2314" s="230"/>
      <c r="AE2314" s="230"/>
      <c r="AF2314" s="230"/>
      <c r="AK2314" s="230"/>
      <c r="AN2314" s="230"/>
      <c r="AO2314" s="230"/>
      <c r="AP2314" s="230"/>
      <c r="AQ2314" s="230"/>
    </row>
    <row r="2315" spans="4:43">
      <c r="D2315" s="230"/>
      <c r="G2315" s="230"/>
      <c r="H2315" s="230"/>
      <c r="I2315" s="230"/>
      <c r="J2315" s="230"/>
      <c r="O2315" s="230"/>
      <c r="R2315" s="230"/>
      <c r="S2315" s="230"/>
      <c r="T2315" s="230"/>
      <c r="U2315" s="230"/>
      <c r="Z2315" s="230"/>
      <c r="AC2315" s="230"/>
      <c r="AD2315" s="230"/>
      <c r="AE2315" s="230"/>
      <c r="AF2315" s="230"/>
      <c r="AK2315" s="230"/>
      <c r="AN2315" s="230"/>
      <c r="AO2315" s="230"/>
      <c r="AP2315" s="230"/>
      <c r="AQ2315" s="230"/>
    </row>
    <row r="2316" spans="4:43">
      <c r="D2316" s="230"/>
      <c r="G2316" s="230"/>
      <c r="H2316" s="230"/>
      <c r="I2316" s="230"/>
      <c r="J2316" s="230"/>
      <c r="O2316" s="230"/>
      <c r="R2316" s="230"/>
      <c r="S2316" s="230"/>
      <c r="T2316" s="230"/>
      <c r="U2316" s="230"/>
      <c r="Z2316" s="230"/>
      <c r="AC2316" s="230"/>
      <c r="AD2316" s="230"/>
      <c r="AE2316" s="230"/>
      <c r="AF2316" s="230"/>
      <c r="AK2316" s="230"/>
      <c r="AN2316" s="230"/>
      <c r="AO2316" s="230"/>
      <c r="AP2316" s="230"/>
      <c r="AQ2316" s="230"/>
    </row>
    <row r="2317" spans="4:43">
      <c r="D2317" s="230"/>
      <c r="G2317" s="230"/>
      <c r="H2317" s="230"/>
      <c r="I2317" s="230"/>
      <c r="J2317" s="230"/>
      <c r="O2317" s="230"/>
      <c r="R2317" s="230"/>
      <c r="S2317" s="230"/>
      <c r="T2317" s="230"/>
      <c r="U2317" s="230"/>
      <c r="Z2317" s="230"/>
      <c r="AC2317" s="230"/>
      <c r="AD2317" s="230"/>
      <c r="AE2317" s="230"/>
      <c r="AF2317" s="230"/>
      <c r="AK2317" s="230"/>
      <c r="AN2317" s="230"/>
      <c r="AO2317" s="230"/>
      <c r="AP2317" s="230"/>
      <c r="AQ2317" s="230"/>
    </row>
    <row r="2318" spans="4:43">
      <c r="D2318" s="230"/>
      <c r="G2318" s="230"/>
      <c r="H2318" s="230"/>
      <c r="I2318" s="230"/>
      <c r="J2318" s="230"/>
      <c r="O2318" s="230"/>
      <c r="R2318" s="230"/>
      <c r="S2318" s="230"/>
      <c r="T2318" s="230"/>
      <c r="U2318" s="230"/>
      <c r="Z2318" s="230"/>
      <c r="AC2318" s="230"/>
      <c r="AD2318" s="230"/>
      <c r="AE2318" s="230"/>
      <c r="AF2318" s="230"/>
      <c r="AK2318" s="230"/>
      <c r="AN2318" s="230"/>
      <c r="AO2318" s="230"/>
      <c r="AP2318" s="230"/>
      <c r="AQ2318" s="230"/>
    </row>
    <row r="2319" spans="4:43">
      <c r="D2319" s="230"/>
      <c r="G2319" s="230"/>
      <c r="H2319" s="230"/>
      <c r="I2319" s="230"/>
      <c r="J2319" s="230"/>
      <c r="O2319" s="230"/>
      <c r="R2319" s="230"/>
      <c r="S2319" s="230"/>
      <c r="T2319" s="230"/>
      <c r="U2319" s="230"/>
      <c r="Z2319" s="230"/>
      <c r="AC2319" s="230"/>
      <c r="AD2319" s="230"/>
      <c r="AE2319" s="230"/>
      <c r="AF2319" s="230"/>
      <c r="AK2319" s="230"/>
      <c r="AN2319" s="230"/>
      <c r="AO2319" s="230"/>
      <c r="AP2319" s="230"/>
      <c r="AQ2319" s="230"/>
    </row>
    <row r="2320" spans="4:43">
      <c r="D2320" s="230"/>
      <c r="G2320" s="230"/>
      <c r="H2320" s="230"/>
      <c r="I2320" s="230"/>
      <c r="J2320" s="230"/>
      <c r="O2320" s="230"/>
      <c r="R2320" s="230"/>
      <c r="S2320" s="230"/>
      <c r="T2320" s="230"/>
      <c r="U2320" s="230"/>
      <c r="Z2320" s="230"/>
      <c r="AC2320" s="230"/>
      <c r="AD2320" s="230"/>
      <c r="AE2320" s="230"/>
      <c r="AF2320" s="230"/>
      <c r="AK2320" s="230"/>
      <c r="AN2320" s="230"/>
      <c r="AO2320" s="230"/>
      <c r="AP2320" s="230"/>
      <c r="AQ2320" s="230"/>
    </row>
    <row r="2321" spans="4:43">
      <c r="D2321" s="230"/>
      <c r="G2321" s="230"/>
      <c r="H2321" s="230"/>
      <c r="I2321" s="230"/>
      <c r="J2321" s="230"/>
      <c r="O2321" s="230"/>
      <c r="R2321" s="230"/>
      <c r="S2321" s="230"/>
      <c r="T2321" s="230"/>
      <c r="U2321" s="230"/>
      <c r="Z2321" s="230"/>
      <c r="AC2321" s="230"/>
      <c r="AD2321" s="230"/>
      <c r="AE2321" s="230"/>
      <c r="AF2321" s="230"/>
      <c r="AK2321" s="230"/>
      <c r="AN2321" s="230"/>
      <c r="AO2321" s="230"/>
      <c r="AP2321" s="230"/>
      <c r="AQ2321" s="230"/>
    </row>
    <row r="2322" spans="4:43">
      <c r="D2322" s="230"/>
      <c r="G2322" s="230"/>
      <c r="H2322" s="230"/>
      <c r="I2322" s="230"/>
      <c r="J2322" s="230"/>
      <c r="O2322" s="230"/>
      <c r="R2322" s="230"/>
      <c r="S2322" s="230"/>
      <c r="T2322" s="230"/>
      <c r="U2322" s="230"/>
      <c r="Z2322" s="230"/>
      <c r="AC2322" s="230"/>
      <c r="AD2322" s="230"/>
      <c r="AE2322" s="230"/>
      <c r="AF2322" s="230"/>
      <c r="AK2322" s="230"/>
      <c r="AN2322" s="230"/>
      <c r="AO2322" s="230"/>
      <c r="AP2322" s="230"/>
      <c r="AQ2322" s="230"/>
    </row>
    <row r="2323" spans="4:43">
      <c r="D2323" s="230"/>
      <c r="G2323" s="230"/>
      <c r="H2323" s="230"/>
      <c r="I2323" s="230"/>
      <c r="J2323" s="230"/>
      <c r="O2323" s="230"/>
      <c r="R2323" s="230"/>
      <c r="S2323" s="230"/>
      <c r="T2323" s="230"/>
      <c r="U2323" s="230"/>
      <c r="Z2323" s="230"/>
      <c r="AC2323" s="230"/>
      <c r="AD2323" s="230"/>
      <c r="AE2323" s="230"/>
      <c r="AF2323" s="230"/>
      <c r="AK2323" s="230"/>
      <c r="AN2323" s="230"/>
      <c r="AO2323" s="230"/>
      <c r="AP2323" s="230"/>
      <c r="AQ2323" s="230"/>
    </row>
    <row r="2324" spans="4:43">
      <c r="D2324" s="230"/>
      <c r="G2324" s="230"/>
      <c r="H2324" s="230"/>
      <c r="I2324" s="230"/>
      <c r="J2324" s="230"/>
      <c r="O2324" s="230"/>
      <c r="R2324" s="230"/>
      <c r="S2324" s="230"/>
      <c r="T2324" s="230"/>
      <c r="U2324" s="230"/>
      <c r="Z2324" s="230"/>
      <c r="AC2324" s="230"/>
      <c r="AD2324" s="230"/>
      <c r="AE2324" s="230"/>
      <c r="AF2324" s="230"/>
      <c r="AK2324" s="230"/>
      <c r="AN2324" s="230"/>
      <c r="AO2324" s="230"/>
      <c r="AP2324" s="230"/>
      <c r="AQ2324" s="230"/>
    </row>
    <row r="2325" spans="4:43">
      <c r="D2325" s="230"/>
      <c r="G2325" s="230"/>
      <c r="H2325" s="230"/>
      <c r="I2325" s="230"/>
      <c r="J2325" s="230"/>
      <c r="O2325" s="230"/>
      <c r="R2325" s="230"/>
      <c r="S2325" s="230"/>
      <c r="T2325" s="230"/>
      <c r="U2325" s="230"/>
      <c r="Z2325" s="230"/>
      <c r="AC2325" s="230"/>
      <c r="AD2325" s="230"/>
      <c r="AE2325" s="230"/>
      <c r="AF2325" s="230"/>
      <c r="AK2325" s="230"/>
      <c r="AN2325" s="230"/>
      <c r="AO2325" s="230"/>
      <c r="AP2325" s="230"/>
      <c r="AQ2325" s="230"/>
    </row>
    <row r="2326" spans="4:43">
      <c r="D2326" s="230"/>
      <c r="G2326" s="230"/>
      <c r="H2326" s="230"/>
      <c r="I2326" s="230"/>
      <c r="J2326" s="230"/>
      <c r="O2326" s="230"/>
      <c r="R2326" s="230"/>
      <c r="S2326" s="230"/>
      <c r="T2326" s="230"/>
      <c r="U2326" s="230"/>
      <c r="Z2326" s="230"/>
      <c r="AC2326" s="230"/>
      <c r="AD2326" s="230"/>
      <c r="AE2326" s="230"/>
      <c r="AF2326" s="230"/>
      <c r="AK2326" s="230"/>
      <c r="AN2326" s="230"/>
      <c r="AO2326" s="230"/>
      <c r="AP2326" s="230"/>
      <c r="AQ2326" s="230"/>
    </row>
    <row r="2327" spans="4:43">
      <c r="D2327" s="230"/>
      <c r="G2327" s="230"/>
      <c r="H2327" s="230"/>
      <c r="I2327" s="230"/>
      <c r="J2327" s="230"/>
      <c r="O2327" s="230"/>
      <c r="R2327" s="230"/>
      <c r="S2327" s="230"/>
      <c r="T2327" s="230"/>
      <c r="U2327" s="230"/>
      <c r="Z2327" s="230"/>
      <c r="AC2327" s="230"/>
      <c r="AD2327" s="230"/>
      <c r="AE2327" s="230"/>
      <c r="AF2327" s="230"/>
      <c r="AK2327" s="230"/>
      <c r="AN2327" s="230"/>
      <c r="AO2327" s="230"/>
      <c r="AP2327" s="230"/>
      <c r="AQ2327" s="230"/>
    </row>
    <row r="2328" spans="4:43">
      <c r="D2328" s="230"/>
      <c r="G2328" s="230"/>
      <c r="H2328" s="230"/>
      <c r="I2328" s="230"/>
      <c r="J2328" s="230"/>
      <c r="O2328" s="230"/>
      <c r="R2328" s="230"/>
      <c r="S2328" s="230"/>
      <c r="T2328" s="230"/>
      <c r="U2328" s="230"/>
      <c r="Z2328" s="230"/>
      <c r="AC2328" s="230"/>
      <c r="AD2328" s="230"/>
      <c r="AE2328" s="230"/>
      <c r="AF2328" s="230"/>
      <c r="AK2328" s="230"/>
      <c r="AN2328" s="230"/>
      <c r="AO2328" s="230"/>
      <c r="AP2328" s="230"/>
      <c r="AQ2328" s="230"/>
    </row>
    <row r="2329" spans="4:43">
      <c r="D2329" s="230"/>
      <c r="G2329" s="230"/>
      <c r="H2329" s="230"/>
      <c r="I2329" s="230"/>
      <c r="J2329" s="230"/>
      <c r="O2329" s="230"/>
      <c r="R2329" s="230"/>
      <c r="S2329" s="230"/>
      <c r="T2329" s="230"/>
      <c r="U2329" s="230"/>
      <c r="Z2329" s="230"/>
      <c r="AC2329" s="230"/>
      <c r="AD2329" s="230"/>
      <c r="AE2329" s="230"/>
      <c r="AF2329" s="230"/>
      <c r="AK2329" s="230"/>
      <c r="AN2329" s="230"/>
      <c r="AO2329" s="230"/>
      <c r="AP2329" s="230"/>
      <c r="AQ2329" s="230"/>
    </row>
    <row r="2330" spans="4:43">
      <c r="D2330" s="230"/>
      <c r="G2330" s="230"/>
      <c r="H2330" s="230"/>
      <c r="I2330" s="230"/>
      <c r="J2330" s="230"/>
      <c r="O2330" s="230"/>
      <c r="R2330" s="230"/>
      <c r="S2330" s="230"/>
      <c r="T2330" s="230"/>
      <c r="U2330" s="230"/>
      <c r="Z2330" s="230"/>
      <c r="AC2330" s="230"/>
      <c r="AD2330" s="230"/>
      <c r="AE2330" s="230"/>
      <c r="AF2330" s="230"/>
      <c r="AK2330" s="230"/>
      <c r="AN2330" s="230"/>
      <c r="AO2330" s="230"/>
      <c r="AP2330" s="230"/>
      <c r="AQ2330" s="230"/>
    </row>
    <row r="2331" spans="4:43">
      <c r="D2331" s="230"/>
      <c r="G2331" s="230"/>
      <c r="H2331" s="230"/>
      <c r="I2331" s="230"/>
      <c r="J2331" s="230"/>
      <c r="O2331" s="230"/>
      <c r="R2331" s="230"/>
      <c r="S2331" s="230"/>
      <c r="T2331" s="230"/>
      <c r="U2331" s="230"/>
      <c r="Z2331" s="230"/>
      <c r="AC2331" s="230"/>
      <c r="AD2331" s="230"/>
      <c r="AE2331" s="230"/>
      <c r="AF2331" s="230"/>
      <c r="AK2331" s="230"/>
      <c r="AN2331" s="230"/>
      <c r="AO2331" s="230"/>
      <c r="AP2331" s="230"/>
      <c r="AQ2331" s="230"/>
    </row>
    <row r="2332" spans="4:43">
      <c r="D2332" s="230"/>
      <c r="G2332" s="230"/>
      <c r="H2332" s="230"/>
      <c r="I2332" s="230"/>
      <c r="J2332" s="230"/>
      <c r="O2332" s="230"/>
      <c r="R2332" s="230"/>
      <c r="S2332" s="230"/>
      <c r="T2332" s="230"/>
      <c r="U2332" s="230"/>
      <c r="Z2332" s="230"/>
      <c r="AC2332" s="230"/>
      <c r="AD2332" s="230"/>
      <c r="AE2332" s="230"/>
      <c r="AF2332" s="230"/>
      <c r="AK2332" s="230"/>
      <c r="AN2332" s="230"/>
      <c r="AO2332" s="230"/>
      <c r="AP2332" s="230"/>
      <c r="AQ2332" s="230"/>
    </row>
    <row r="2333" spans="4:43">
      <c r="D2333" s="230"/>
      <c r="G2333" s="230"/>
      <c r="H2333" s="230"/>
      <c r="I2333" s="230"/>
      <c r="J2333" s="230"/>
      <c r="O2333" s="230"/>
      <c r="R2333" s="230"/>
      <c r="S2333" s="230"/>
      <c r="T2333" s="230"/>
      <c r="U2333" s="230"/>
      <c r="Z2333" s="230"/>
      <c r="AC2333" s="230"/>
      <c r="AD2333" s="230"/>
      <c r="AE2333" s="230"/>
      <c r="AF2333" s="230"/>
      <c r="AK2333" s="230"/>
      <c r="AN2333" s="230"/>
      <c r="AO2333" s="230"/>
      <c r="AP2333" s="230"/>
      <c r="AQ2333" s="230"/>
    </row>
    <row r="2334" spans="4:43">
      <c r="D2334" s="230"/>
      <c r="G2334" s="230"/>
      <c r="H2334" s="230"/>
      <c r="I2334" s="230"/>
      <c r="J2334" s="230"/>
      <c r="O2334" s="230"/>
      <c r="R2334" s="230"/>
      <c r="S2334" s="230"/>
      <c r="T2334" s="230"/>
      <c r="U2334" s="230"/>
      <c r="Z2334" s="230"/>
      <c r="AC2334" s="230"/>
      <c r="AD2334" s="230"/>
      <c r="AE2334" s="230"/>
      <c r="AF2334" s="230"/>
      <c r="AK2334" s="230"/>
      <c r="AN2334" s="230"/>
      <c r="AO2334" s="230"/>
      <c r="AP2334" s="230"/>
      <c r="AQ2334" s="230"/>
    </row>
    <row r="2335" spans="4:43">
      <c r="D2335" s="230"/>
      <c r="G2335" s="230"/>
      <c r="H2335" s="230"/>
      <c r="I2335" s="230"/>
      <c r="J2335" s="230"/>
      <c r="O2335" s="230"/>
      <c r="R2335" s="230"/>
      <c r="S2335" s="230"/>
      <c r="T2335" s="230"/>
      <c r="U2335" s="230"/>
      <c r="Z2335" s="230"/>
      <c r="AC2335" s="230"/>
      <c r="AD2335" s="230"/>
      <c r="AE2335" s="230"/>
      <c r="AF2335" s="230"/>
      <c r="AK2335" s="230"/>
      <c r="AN2335" s="230"/>
      <c r="AO2335" s="230"/>
      <c r="AP2335" s="230"/>
      <c r="AQ2335" s="230"/>
    </row>
    <row r="2336" spans="4:43">
      <c r="D2336" s="230"/>
      <c r="G2336" s="230"/>
      <c r="H2336" s="230"/>
      <c r="I2336" s="230"/>
      <c r="J2336" s="230"/>
      <c r="O2336" s="230"/>
      <c r="R2336" s="230"/>
      <c r="S2336" s="230"/>
      <c r="T2336" s="230"/>
      <c r="U2336" s="230"/>
      <c r="Z2336" s="230"/>
      <c r="AC2336" s="230"/>
      <c r="AD2336" s="230"/>
      <c r="AE2336" s="230"/>
      <c r="AF2336" s="230"/>
      <c r="AK2336" s="230"/>
      <c r="AN2336" s="230"/>
      <c r="AO2336" s="230"/>
      <c r="AP2336" s="230"/>
      <c r="AQ2336" s="230"/>
    </row>
    <row r="2337" spans="4:43">
      <c r="D2337" s="230"/>
      <c r="G2337" s="230"/>
      <c r="H2337" s="230"/>
      <c r="I2337" s="230"/>
      <c r="J2337" s="230"/>
      <c r="O2337" s="230"/>
      <c r="R2337" s="230"/>
      <c r="S2337" s="230"/>
      <c r="T2337" s="230"/>
      <c r="U2337" s="230"/>
      <c r="Z2337" s="230"/>
      <c r="AC2337" s="230"/>
      <c r="AD2337" s="230"/>
      <c r="AE2337" s="230"/>
      <c r="AF2337" s="230"/>
      <c r="AK2337" s="230"/>
      <c r="AN2337" s="230"/>
      <c r="AO2337" s="230"/>
      <c r="AP2337" s="230"/>
      <c r="AQ2337" s="230"/>
    </row>
    <row r="2338" spans="4:43">
      <c r="D2338" s="230"/>
      <c r="G2338" s="230"/>
      <c r="H2338" s="230"/>
      <c r="I2338" s="230"/>
      <c r="J2338" s="230"/>
      <c r="O2338" s="230"/>
      <c r="R2338" s="230"/>
      <c r="S2338" s="230"/>
      <c r="T2338" s="230"/>
      <c r="U2338" s="230"/>
      <c r="Z2338" s="230"/>
      <c r="AC2338" s="230"/>
      <c r="AD2338" s="230"/>
      <c r="AE2338" s="230"/>
      <c r="AF2338" s="230"/>
      <c r="AK2338" s="230"/>
      <c r="AN2338" s="230"/>
      <c r="AO2338" s="230"/>
      <c r="AP2338" s="230"/>
      <c r="AQ2338" s="230"/>
    </row>
    <row r="2339" spans="4:43">
      <c r="D2339" s="230"/>
      <c r="G2339" s="230"/>
      <c r="H2339" s="230"/>
      <c r="I2339" s="230"/>
      <c r="J2339" s="230"/>
      <c r="O2339" s="230"/>
      <c r="R2339" s="230"/>
      <c r="S2339" s="230"/>
      <c r="T2339" s="230"/>
      <c r="U2339" s="230"/>
      <c r="Z2339" s="230"/>
      <c r="AC2339" s="230"/>
      <c r="AD2339" s="230"/>
      <c r="AE2339" s="230"/>
      <c r="AF2339" s="230"/>
      <c r="AK2339" s="230"/>
      <c r="AN2339" s="230"/>
      <c r="AO2339" s="230"/>
      <c r="AP2339" s="230"/>
      <c r="AQ2339" s="230"/>
    </row>
    <row r="2340" spans="4:43">
      <c r="D2340" s="230"/>
      <c r="G2340" s="230"/>
      <c r="H2340" s="230"/>
      <c r="I2340" s="230"/>
      <c r="J2340" s="230"/>
      <c r="O2340" s="230"/>
      <c r="R2340" s="230"/>
      <c r="S2340" s="230"/>
      <c r="T2340" s="230"/>
      <c r="U2340" s="230"/>
      <c r="Z2340" s="230"/>
      <c r="AC2340" s="230"/>
      <c r="AD2340" s="230"/>
      <c r="AE2340" s="230"/>
      <c r="AF2340" s="230"/>
      <c r="AK2340" s="230"/>
      <c r="AN2340" s="230"/>
      <c r="AO2340" s="230"/>
      <c r="AP2340" s="230"/>
      <c r="AQ2340" s="230"/>
    </row>
    <row r="2341" spans="4:43">
      <c r="D2341" s="230"/>
      <c r="G2341" s="230"/>
      <c r="H2341" s="230"/>
      <c r="I2341" s="230"/>
      <c r="J2341" s="230"/>
      <c r="O2341" s="230"/>
      <c r="R2341" s="230"/>
      <c r="S2341" s="230"/>
      <c r="T2341" s="230"/>
      <c r="U2341" s="230"/>
      <c r="Z2341" s="230"/>
      <c r="AC2341" s="230"/>
      <c r="AD2341" s="230"/>
      <c r="AE2341" s="230"/>
      <c r="AF2341" s="230"/>
      <c r="AK2341" s="230"/>
      <c r="AN2341" s="230"/>
      <c r="AO2341" s="230"/>
      <c r="AP2341" s="230"/>
      <c r="AQ2341" s="230"/>
    </row>
    <row r="2342" spans="4:43">
      <c r="D2342" s="230"/>
      <c r="G2342" s="230"/>
      <c r="H2342" s="230"/>
      <c r="I2342" s="230"/>
      <c r="J2342" s="230"/>
      <c r="O2342" s="230"/>
      <c r="R2342" s="230"/>
      <c r="S2342" s="230"/>
      <c r="T2342" s="230"/>
      <c r="U2342" s="230"/>
      <c r="Z2342" s="230"/>
      <c r="AC2342" s="230"/>
      <c r="AD2342" s="230"/>
      <c r="AE2342" s="230"/>
      <c r="AF2342" s="230"/>
      <c r="AK2342" s="230"/>
      <c r="AN2342" s="230"/>
      <c r="AO2342" s="230"/>
      <c r="AP2342" s="230"/>
      <c r="AQ2342" s="230"/>
    </row>
    <row r="2343" spans="4:43">
      <c r="D2343" s="230"/>
      <c r="G2343" s="230"/>
      <c r="H2343" s="230"/>
      <c r="I2343" s="230"/>
      <c r="J2343" s="230"/>
      <c r="O2343" s="230"/>
      <c r="R2343" s="230"/>
      <c r="S2343" s="230"/>
      <c r="T2343" s="230"/>
      <c r="U2343" s="230"/>
      <c r="Z2343" s="230"/>
      <c r="AC2343" s="230"/>
      <c r="AD2343" s="230"/>
      <c r="AE2343" s="230"/>
      <c r="AF2343" s="230"/>
      <c r="AK2343" s="230"/>
      <c r="AN2343" s="230"/>
      <c r="AO2343" s="230"/>
      <c r="AP2343" s="230"/>
      <c r="AQ2343" s="230"/>
    </row>
    <row r="2344" spans="4:43">
      <c r="D2344" s="230"/>
      <c r="G2344" s="230"/>
      <c r="H2344" s="230"/>
      <c r="I2344" s="230"/>
      <c r="J2344" s="230"/>
      <c r="O2344" s="230"/>
      <c r="R2344" s="230"/>
      <c r="S2344" s="230"/>
      <c r="T2344" s="230"/>
      <c r="U2344" s="230"/>
      <c r="Z2344" s="230"/>
      <c r="AC2344" s="230"/>
      <c r="AD2344" s="230"/>
      <c r="AE2344" s="230"/>
      <c r="AF2344" s="230"/>
      <c r="AK2344" s="230"/>
      <c r="AN2344" s="230"/>
      <c r="AO2344" s="230"/>
      <c r="AP2344" s="230"/>
      <c r="AQ2344" s="230"/>
    </row>
    <row r="2345" spans="4:43">
      <c r="D2345" s="230"/>
      <c r="G2345" s="230"/>
      <c r="H2345" s="230"/>
      <c r="I2345" s="230"/>
      <c r="J2345" s="230"/>
      <c r="O2345" s="230"/>
      <c r="R2345" s="230"/>
      <c r="S2345" s="230"/>
      <c r="T2345" s="230"/>
      <c r="U2345" s="230"/>
      <c r="Z2345" s="230"/>
      <c r="AC2345" s="230"/>
      <c r="AD2345" s="230"/>
      <c r="AE2345" s="230"/>
      <c r="AF2345" s="230"/>
      <c r="AK2345" s="230"/>
      <c r="AN2345" s="230"/>
      <c r="AO2345" s="230"/>
      <c r="AP2345" s="230"/>
      <c r="AQ2345" s="230"/>
    </row>
    <row r="2346" spans="4:43">
      <c r="D2346" s="230"/>
      <c r="G2346" s="230"/>
      <c r="H2346" s="230"/>
      <c r="I2346" s="230"/>
      <c r="J2346" s="230"/>
      <c r="O2346" s="230"/>
      <c r="R2346" s="230"/>
      <c r="S2346" s="230"/>
      <c r="T2346" s="230"/>
      <c r="U2346" s="230"/>
      <c r="Z2346" s="230"/>
      <c r="AC2346" s="230"/>
      <c r="AD2346" s="230"/>
      <c r="AE2346" s="230"/>
      <c r="AF2346" s="230"/>
      <c r="AK2346" s="230"/>
      <c r="AN2346" s="230"/>
      <c r="AO2346" s="230"/>
      <c r="AP2346" s="230"/>
      <c r="AQ2346" s="230"/>
    </row>
    <row r="2347" spans="4:43">
      <c r="D2347" s="230"/>
      <c r="G2347" s="230"/>
      <c r="H2347" s="230"/>
      <c r="I2347" s="230"/>
      <c r="J2347" s="230"/>
      <c r="O2347" s="230"/>
      <c r="R2347" s="230"/>
      <c r="S2347" s="230"/>
      <c r="T2347" s="230"/>
      <c r="U2347" s="230"/>
      <c r="Z2347" s="230"/>
      <c r="AC2347" s="230"/>
      <c r="AD2347" s="230"/>
      <c r="AE2347" s="230"/>
      <c r="AF2347" s="230"/>
      <c r="AK2347" s="230"/>
      <c r="AN2347" s="230"/>
      <c r="AO2347" s="230"/>
      <c r="AP2347" s="230"/>
      <c r="AQ2347" s="230"/>
    </row>
    <row r="2348" spans="4:43">
      <c r="D2348" s="230"/>
      <c r="G2348" s="230"/>
      <c r="H2348" s="230"/>
      <c r="I2348" s="230"/>
      <c r="J2348" s="230"/>
      <c r="O2348" s="230"/>
      <c r="R2348" s="230"/>
      <c r="S2348" s="230"/>
      <c r="T2348" s="230"/>
      <c r="U2348" s="230"/>
      <c r="Z2348" s="230"/>
      <c r="AC2348" s="230"/>
      <c r="AD2348" s="230"/>
      <c r="AE2348" s="230"/>
      <c r="AF2348" s="230"/>
      <c r="AK2348" s="230"/>
      <c r="AN2348" s="230"/>
      <c r="AO2348" s="230"/>
      <c r="AP2348" s="230"/>
      <c r="AQ2348" s="230"/>
    </row>
    <row r="2349" spans="4:43">
      <c r="D2349" s="230"/>
      <c r="G2349" s="230"/>
      <c r="H2349" s="230"/>
      <c r="I2349" s="230"/>
      <c r="J2349" s="230"/>
      <c r="O2349" s="230"/>
      <c r="R2349" s="230"/>
      <c r="S2349" s="230"/>
      <c r="T2349" s="230"/>
      <c r="U2349" s="230"/>
      <c r="Z2349" s="230"/>
      <c r="AC2349" s="230"/>
      <c r="AD2349" s="230"/>
      <c r="AE2349" s="230"/>
      <c r="AF2349" s="230"/>
      <c r="AK2349" s="230"/>
      <c r="AN2349" s="230"/>
      <c r="AO2349" s="230"/>
      <c r="AP2349" s="230"/>
      <c r="AQ2349" s="230"/>
    </row>
    <row r="2350" spans="4:43">
      <c r="D2350" s="230"/>
      <c r="G2350" s="230"/>
      <c r="H2350" s="230"/>
      <c r="I2350" s="230"/>
      <c r="J2350" s="230"/>
      <c r="O2350" s="230"/>
      <c r="R2350" s="230"/>
      <c r="S2350" s="230"/>
      <c r="T2350" s="230"/>
      <c r="U2350" s="230"/>
      <c r="Z2350" s="230"/>
      <c r="AC2350" s="230"/>
      <c r="AD2350" s="230"/>
      <c r="AE2350" s="230"/>
      <c r="AF2350" s="230"/>
      <c r="AK2350" s="230"/>
      <c r="AN2350" s="230"/>
      <c r="AO2350" s="230"/>
      <c r="AP2350" s="230"/>
      <c r="AQ2350" s="230"/>
    </row>
    <row r="2351" spans="4:43">
      <c r="D2351" s="230"/>
      <c r="G2351" s="230"/>
      <c r="H2351" s="230"/>
      <c r="I2351" s="230"/>
      <c r="J2351" s="230"/>
      <c r="O2351" s="230"/>
      <c r="R2351" s="230"/>
      <c r="S2351" s="230"/>
      <c r="T2351" s="230"/>
      <c r="U2351" s="230"/>
      <c r="Z2351" s="230"/>
      <c r="AC2351" s="230"/>
      <c r="AD2351" s="230"/>
      <c r="AE2351" s="230"/>
      <c r="AF2351" s="230"/>
      <c r="AK2351" s="230"/>
      <c r="AN2351" s="230"/>
      <c r="AO2351" s="230"/>
      <c r="AP2351" s="230"/>
      <c r="AQ2351" s="230"/>
    </row>
    <row r="2352" spans="4:43">
      <c r="D2352" s="230"/>
      <c r="G2352" s="230"/>
      <c r="H2352" s="230"/>
      <c r="I2352" s="230"/>
      <c r="J2352" s="230"/>
      <c r="O2352" s="230"/>
      <c r="R2352" s="230"/>
      <c r="S2352" s="230"/>
      <c r="T2352" s="230"/>
      <c r="U2352" s="230"/>
      <c r="Z2352" s="230"/>
      <c r="AC2352" s="230"/>
      <c r="AD2352" s="230"/>
      <c r="AE2352" s="230"/>
      <c r="AF2352" s="230"/>
      <c r="AK2352" s="230"/>
      <c r="AN2352" s="230"/>
      <c r="AO2352" s="230"/>
      <c r="AP2352" s="230"/>
      <c r="AQ2352" s="230"/>
    </row>
    <row r="2353" spans="4:43">
      <c r="D2353" s="230"/>
      <c r="G2353" s="230"/>
      <c r="H2353" s="230"/>
      <c r="I2353" s="230"/>
      <c r="J2353" s="230"/>
      <c r="O2353" s="230"/>
      <c r="R2353" s="230"/>
      <c r="S2353" s="230"/>
      <c r="T2353" s="230"/>
      <c r="U2353" s="230"/>
      <c r="Z2353" s="230"/>
      <c r="AC2353" s="230"/>
      <c r="AD2353" s="230"/>
      <c r="AE2353" s="230"/>
      <c r="AF2353" s="230"/>
      <c r="AK2353" s="230"/>
      <c r="AN2353" s="230"/>
      <c r="AO2353" s="230"/>
      <c r="AP2353" s="230"/>
      <c r="AQ2353" s="230"/>
    </row>
    <row r="2354" spans="4:43">
      <c r="D2354" s="230"/>
      <c r="G2354" s="230"/>
      <c r="H2354" s="230"/>
      <c r="I2354" s="230"/>
      <c r="J2354" s="230"/>
      <c r="O2354" s="230"/>
      <c r="R2354" s="230"/>
      <c r="S2354" s="230"/>
      <c r="T2354" s="230"/>
      <c r="U2354" s="230"/>
      <c r="Z2354" s="230"/>
      <c r="AC2354" s="230"/>
      <c r="AD2354" s="230"/>
      <c r="AE2354" s="230"/>
      <c r="AF2354" s="230"/>
      <c r="AK2354" s="230"/>
      <c r="AN2354" s="230"/>
      <c r="AO2354" s="230"/>
      <c r="AP2354" s="230"/>
      <c r="AQ2354" s="230"/>
    </row>
    <row r="2355" spans="4:43">
      <c r="D2355" s="230"/>
      <c r="G2355" s="230"/>
      <c r="H2355" s="230"/>
      <c r="I2355" s="230"/>
      <c r="J2355" s="230"/>
      <c r="O2355" s="230"/>
      <c r="R2355" s="230"/>
      <c r="S2355" s="230"/>
      <c r="T2355" s="230"/>
      <c r="U2355" s="230"/>
      <c r="Z2355" s="230"/>
      <c r="AC2355" s="230"/>
      <c r="AD2355" s="230"/>
      <c r="AE2355" s="230"/>
      <c r="AF2355" s="230"/>
      <c r="AK2355" s="230"/>
      <c r="AN2355" s="230"/>
      <c r="AO2355" s="230"/>
      <c r="AP2355" s="230"/>
      <c r="AQ2355" s="230"/>
    </row>
    <row r="2356" spans="4:43">
      <c r="D2356" s="230"/>
      <c r="G2356" s="230"/>
      <c r="H2356" s="230"/>
      <c r="I2356" s="230"/>
      <c r="J2356" s="230"/>
      <c r="O2356" s="230"/>
      <c r="R2356" s="230"/>
      <c r="S2356" s="230"/>
      <c r="T2356" s="230"/>
      <c r="U2356" s="230"/>
      <c r="Z2356" s="230"/>
      <c r="AC2356" s="230"/>
      <c r="AD2356" s="230"/>
      <c r="AE2356" s="230"/>
      <c r="AF2356" s="230"/>
      <c r="AK2356" s="230"/>
      <c r="AN2356" s="230"/>
      <c r="AO2356" s="230"/>
      <c r="AP2356" s="230"/>
      <c r="AQ2356" s="230"/>
    </row>
    <row r="2357" spans="4:43">
      <c r="D2357" s="230"/>
      <c r="G2357" s="230"/>
      <c r="H2357" s="230"/>
      <c r="I2357" s="230"/>
      <c r="J2357" s="230"/>
      <c r="O2357" s="230"/>
      <c r="R2357" s="230"/>
      <c r="S2357" s="230"/>
      <c r="T2357" s="230"/>
      <c r="U2357" s="230"/>
      <c r="Z2357" s="230"/>
      <c r="AC2357" s="230"/>
      <c r="AD2357" s="230"/>
      <c r="AE2357" s="230"/>
      <c r="AF2357" s="230"/>
      <c r="AK2357" s="230"/>
      <c r="AN2357" s="230"/>
      <c r="AO2357" s="230"/>
      <c r="AP2357" s="230"/>
      <c r="AQ2357" s="230"/>
    </row>
    <row r="2358" spans="4:43">
      <c r="D2358" s="230"/>
      <c r="G2358" s="230"/>
      <c r="H2358" s="230"/>
      <c r="I2358" s="230"/>
      <c r="J2358" s="230"/>
      <c r="O2358" s="230"/>
      <c r="R2358" s="230"/>
      <c r="S2358" s="230"/>
      <c r="T2358" s="230"/>
      <c r="U2358" s="230"/>
      <c r="Z2358" s="230"/>
      <c r="AC2358" s="230"/>
      <c r="AD2358" s="230"/>
      <c r="AE2358" s="230"/>
      <c r="AF2358" s="230"/>
      <c r="AK2358" s="230"/>
      <c r="AN2358" s="230"/>
      <c r="AO2358" s="230"/>
      <c r="AP2358" s="230"/>
      <c r="AQ2358" s="230"/>
    </row>
    <row r="2359" spans="4:43">
      <c r="D2359" s="230"/>
      <c r="G2359" s="230"/>
      <c r="H2359" s="230"/>
      <c r="I2359" s="230"/>
      <c r="J2359" s="230"/>
      <c r="O2359" s="230"/>
      <c r="R2359" s="230"/>
      <c r="S2359" s="230"/>
      <c r="T2359" s="230"/>
      <c r="U2359" s="230"/>
      <c r="Z2359" s="230"/>
      <c r="AC2359" s="230"/>
      <c r="AD2359" s="230"/>
      <c r="AE2359" s="230"/>
      <c r="AF2359" s="230"/>
      <c r="AK2359" s="230"/>
      <c r="AN2359" s="230"/>
      <c r="AO2359" s="230"/>
      <c r="AP2359" s="230"/>
      <c r="AQ2359" s="230"/>
    </row>
    <row r="2360" spans="4:43">
      <c r="D2360" s="230"/>
      <c r="G2360" s="230"/>
      <c r="H2360" s="230"/>
      <c r="I2360" s="230"/>
      <c r="J2360" s="230"/>
      <c r="O2360" s="230"/>
      <c r="R2360" s="230"/>
      <c r="S2360" s="230"/>
      <c r="T2360" s="230"/>
      <c r="U2360" s="230"/>
      <c r="Z2360" s="230"/>
      <c r="AC2360" s="230"/>
      <c r="AD2360" s="230"/>
      <c r="AE2360" s="230"/>
      <c r="AF2360" s="230"/>
      <c r="AK2360" s="230"/>
      <c r="AN2360" s="230"/>
      <c r="AO2360" s="230"/>
      <c r="AP2360" s="230"/>
      <c r="AQ2360" s="230"/>
    </row>
    <row r="2361" spans="4:43">
      <c r="D2361" s="230"/>
      <c r="G2361" s="230"/>
      <c r="H2361" s="230"/>
      <c r="I2361" s="230"/>
      <c r="J2361" s="230"/>
      <c r="O2361" s="230"/>
      <c r="R2361" s="230"/>
      <c r="S2361" s="230"/>
      <c r="T2361" s="230"/>
      <c r="U2361" s="230"/>
      <c r="Z2361" s="230"/>
      <c r="AC2361" s="230"/>
      <c r="AD2361" s="230"/>
      <c r="AE2361" s="230"/>
      <c r="AF2361" s="230"/>
      <c r="AK2361" s="230"/>
      <c r="AN2361" s="230"/>
      <c r="AO2361" s="230"/>
      <c r="AP2361" s="230"/>
      <c r="AQ2361" s="230"/>
    </row>
    <row r="2362" spans="4:43">
      <c r="D2362" s="230"/>
      <c r="G2362" s="230"/>
      <c r="H2362" s="230"/>
      <c r="I2362" s="230"/>
      <c r="J2362" s="230"/>
      <c r="O2362" s="230"/>
      <c r="R2362" s="230"/>
      <c r="S2362" s="230"/>
      <c r="T2362" s="230"/>
      <c r="U2362" s="230"/>
      <c r="Z2362" s="230"/>
      <c r="AC2362" s="230"/>
      <c r="AD2362" s="230"/>
      <c r="AE2362" s="230"/>
      <c r="AF2362" s="230"/>
      <c r="AK2362" s="230"/>
      <c r="AN2362" s="230"/>
      <c r="AO2362" s="230"/>
      <c r="AP2362" s="230"/>
      <c r="AQ2362" s="230"/>
    </row>
    <row r="2363" spans="4:43">
      <c r="D2363" s="230"/>
      <c r="G2363" s="230"/>
      <c r="H2363" s="230"/>
      <c r="I2363" s="230"/>
      <c r="J2363" s="230"/>
      <c r="O2363" s="230"/>
      <c r="R2363" s="230"/>
      <c r="S2363" s="230"/>
      <c r="T2363" s="230"/>
      <c r="U2363" s="230"/>
      <c r="Z2363" s="230"/>
      <c r="AC2363" s="230"/>
      <c r="AD2363" s="230"/>
      <c r="AE2363" s="230"/>
      <c r="AF2363" s="230"/>
      <c r="AK2363" s="230"/>
      <c r="AN2363" s="230"/>
      <c r="AO2363" s="230"/>
      <c r="AP2363" s="230"/>
      <c r="AQ2363" s="230"/>
    </row>
    <row r="2364" spans="4:43">
      <c r="D2364" s="230"/>
      <c r="G2364" s="230"/>
      <c r="H2364" s="230"/>
      <c r="I2364" s="230"/>
      <c r="J2364" s="230"/>
      <c r="O2364" s="230"/>
      <c r="R2364" s="230"/>
      <c r="S2364" s="230"/>
      <c r="T2364" s="230"/>
      <c r="U2364" s="230"/>
      <c r="Z2364" s="230"/>
      <c r="AC2364" s="230"/>
      <c r="AD2364" s="230"/>
      <c r="AE2364" s="230"/>
      <c r="AF2364" s="230"/>
      <c r="AK2364" s="230"/>
      <c r="AN2364" s="230"/>
      <c r="AO2364" s="230"/>
      <c r="AP2364" s="230"/>
      <c r="AQ2364" s="230"/>
    </row>
    <row r="2365" spans="4:43">
      <c r="D2365" s="230"/>
      <c r="G2365" s="230"/>
      <c r="H2365" s="230"/>
      <c r="I2365" s="230"/>
      <c r="J2365" s="230"/>
      <c r="O2365" s="230"/>
      <c r="R2365" s="230"/>
      <c r="S2365" s="230"/>
      <c r="T2365" s="230"/>
      <c r="U2365" s="230"/>
      <c r="Z2365" s="230"/>
      <c r="AC2365" s="230"/>
      <c r="AD2365" s="230"/>
      <c r="AE2365" s="230"/>
      <c r="AF2365" s="230"/>
      <c r="AK2365" s="230"/>
      <c r="AN2365" s="230"/>
      <c r="AO2365" s="230"/>
      <c r="AP2365" s="230"/>
      <c r="AQ2365" s="230"/>
    </row>
    <row r="2366" spans="4:43">
      <c r="D2366" s="230"/>
      <c r="G2366" s="230"/>
      <c r="H2366" s="230"/>
      <c r="I2366" s="230"/>
      <c r="J2366" s="230"/>
      <c r="O2366" s="230"/>
      <c r="R2366" s="230"/>
      <c r="S2366" s="230"/>
      <c r="T2366" s="230"/>
      <c r="U2366" s="230"/>
      <c r="Z2366" s="230"/>
      <c r="AC2366" s="230"/>
      <c r="AD2366" s="230"/>
      <c r="AE2366" s="230"/>
      <c r="AF2366" s="230"/>
      <c r="AK2366" s="230"/>
      <c r="AN2366" s="230"/>
      <c r="AO2366" s="230"/>
      <c r="AP2366" s="230"/>
      <c r="AQ2366" s="230"/>
    </row>
    <row r="2367" spans="4:43">
      <c r="D2367" s="230"/>
      <c r="G2367" s="230"/>
      <c r="H2367" s="230"/>
      <c r="I2367" s="230"/>
      <c r="J2367" s="230"/>
      <c r="O2367" s="230"/>
      <c r="R2367" s="230"/>
      <c r="S2367" s="230"/>
      <c r="T2367" s="230"/>
      <c r="U2367" s="230"/>
      <c r="Z2367" s="230"/>
      <c r="AC2367" s="230"/>
      <c r="AD2367" s="230"/>
      <c r="AE2367" s="230"/>
      <c r="AF2367" s="230"/>
      <c r="AK2367" s="230"/>
      <c r="AN2367" s="230"/>
      <c r="AO2367" s="230"/>
      <c r="AP2367" s="230"/>
      <c r="AQ2367" s="230"/>
    </row>
    <row r="2368" spans="4:43">
      <c r="D2368" s="230"/>
      <c r="G2368" s="230"/>
      <c r="H2368" s="230"/>
      <c r="I2368" s="230"/>
      <c r="J2368" s="230"/>
      <c r="O2368" s="230"/>
      <c r="R2368" s="230"/>
      <c r="S2368" s="230"/>
      <c r="T2368" s="230"/>
      <c r="U2368" s="230"/>
      <c r="Z2368" s="230"/>
      <c r="AC2368" s="230"/>
      <c r="AD2368" s="230"/>
      <c r="AE2368" s="230"/>
      <c r="AF2368" s="230"/>
      <c r="AK2368" s="230"/>
      <c r="AN2368" s="230"/>
      <c r="AO2368" s="230"/>
      <c r="AP2368" s="230"/>
      <c r="AQ2368" s="230"/>
    </row>
    <row r="2369" spans="4:43">
      <c r="D2369" s="230"/>
      <c r="G2369" s="230"/>
      <c r="H2369" s="230"/>
      <c r="I2369" s="230"/>
      <c r="J2369" s="230"/>
      <c r="O2369" s="230"/>
      <c r="R2369" s="230"/>
      <c r="S2369" s="230"/>
      <c r="T2369" s="230"/>
      <c r="U2369" s="230"/>
      <c r="Z2369" s="230"/>
      <c r="AC2369" s="230"/>
      <c r="AD2369" s="230"/>
      <c r="AE2369" s="230"/>
      <c r="AF2369" s="230"/>
      <c r="AK2369" s="230"/>
      <c r="AN2369" s="230"/>
      <c r="AO2369" s="230"/>
      <c r="AP2369" s="230"/>
      <c r="AQ2369" s="230"/>
    </row>
    <row r="2370" spans="4:43">
      <c r="D2370" s="230"/>
      <c r="G2370" s="230"/>
      <c r="H2370" s="230"/>
      <c r="I2370" s="230"/>
      <c r="J2370" s="230"/>
      <c r="O2370" s="230"/>
      <c r="R2370" s="230"/>
      <c r="S2370" s="230"/>
      <c r="T2370" s="230"/>
      <c r="U2370" s="230"/>
      <c r="Z2370" s="230"/>
      <c r="AC2370" s="230"/>
      <c r="AD2370" s="230"/>
      <c r="AE2370" s="230"/>
      <c r="AF2370" s="230"/>
      <c r="AK2370" s="230"/>
      <c r="AN2370" s="230"/>
      <c r="AO2370" s="230"/>
      <c r="AP2370" s="230"/>
      <c r="AQ2370" s="230"/>
    </row>
    <row r="2371" spans="4:43">
      <c r="D2371" s="230"/>
      <c r="G2371" s="230"/>
      <c r="H2371" s="230"/>
      <c r="I2371" s="230"/>
      <c r="J2371" s="230"/>
      <c r="O2371" s="230"/>
      <c r="R2371" s="230"/>
      <c r="S2371" s="230"/>
      <c r="T2371" s="230"/>
      <c r="U2371" s="230"/>
      <c r="Z2371" s="230"/>
      <c r="AC2371" s="230"/>
      <c r="AD2371" s="230"/>
      <c r="AE2371" s="230"/>
      <c r="AF2371" s="230"/>
      <c r="AK2371" s="230"/>
      <c r="AN2371" s="230"/>
      <c r="AO2371" s="230"/>
      <c r="AP2371" s="230"/>
      <c r="AQ2371" s="230"/>
    </row>
    <row r="2372" spans="4:43">
      <c r="D2372" s="230"/>
      <c r="G2372" s="230"/>
      <c r="H2372" s="230"/>
      <c r="I2372" s="230"/>
      <c r="J2372" s="230"/>
      <c r="O2372" s="230"/>
      <c r="R2372" s="230"/>
      <c r="S2372" s="230"/>
      <c r="T2372" s="230"/>
      <c r="U2372" s="230"/>
      <c r="Z2372" s="230"/>
      <c r="AC2372" s="230"/>
      <c r="AD2372" s="230"/>
      <c r="AE2372" s="230"/>
      <c r="AF2372" s="230"/>
      <c r="AK2372" s="230"/>
      <c r="AN2372" s="230"/>
      <c r="AO2372" s="230"/>
      <c r="AP2372" s="230"/>
      <c r="AQ2372" s="230"/>
    </row>
    <row r="2373" spans="4:43">
      <c r="D2373" s="230"/>
      <c r="G2373" s="230"/>
      <c r="H2373" s="230"/>
      <c r="I2373" s="230"/>
      <c r="J2373" s="230"/>
      <c r="O2373" s="230"/>
      <c r="R2373" s="230"/>
      <c r="S2373" s="230"/>
      <c r="T2373" s="230"/>
      <c r="U2373" s="230"/>
      <c r="Z2373" s="230"/>
      <c r="AC2373" s="230"/>
      <c r="AD2373" s="230"/>
      <c r="AE2373" s="230"/>
      <c r="AF2373" s="230"/>
      <c r="AK2373" s="230"/>
      <c r="AN2373" s="230"/>
      <c r="AO2373" s="230"/>
      <c r="AP2373" s="230"/>
      <c r="AQ2373" s="230"/>
    </row>
    <row r="2374" spans="4:43">
      <c r="D2374" s="230"/>
      <c r="G2374" s="230"/>
      <c r="H2374" s="230"/>
      <c r="I2374" s="230"/>
      <c r="J2374" s="230"/>
      <c r="O2374" s="230"/>
      <c r="R2374" s="230"/>
      <c r="S2374" s="230"/>
      <c r="T2374" s="230"/>
      <c r="U2374" s="230"/>
      <c r="Z2374" s="230"/>
      <c r="AC2374" s="230"/>
      <c r="AD2374" s="230"/>
      <c r="AE2374" s="230"/>
      <c r="AF2374" s="230"/>
      <c r="AK2374" s="230"/>
      <c r="AN2374" s="230"/>
      <c r="AO2374" s="230"/>
      <c r="AP2374" s="230"/>
      <c r="AQ2374" s="230"/>
    </row>
    <row r="2375" spans="4:43">
      <c r="D2375" s="230"/>
      <c r="G2375" s="230"/>
      <c r="H2375" s="230"/>
      <c r="I2375" s="230"/>
      <c r="J2375" s="230"/>
      <c r="O2375" s="230"/>
      <c r="R2375" s="230"/>
      <c r="S2375" s="230"/>
      <c r="T2375" s="230"/>
      <c r="U2375" s="230"/>
      <c r="Z2375" s="230"/>
      <c r="AC2375" s="230"/>
      <c r="AD2375" s="230"/>
      <c r="AE2375" s="230"/>
      <c r="AF2375" s="230"/>
      <c r="AK2375" s="230"/>
      <c r="AN2375" s="230"/>
      <c r="AO2375" s="230"/>
      <c r="AP2375" s="230"/>
      <c r="AQ2375" s="230"/>
    </row>
    <row r="2376" spans="4:43">
      <c r="D2376" s="230"/>
      <c r="G2376" s="230"/>
      <c r="H2376" s="230"/>
      <c r="I2376" s="230"/>
      <c r="J2376" s="230"/>
      <c r="O2376" s="230"/>
      <c r="R2376" s="230"/>
      <c r="S2376" s="230"/>
      <c r="T2376" s="230"/>
      <c r="U2376" s="230"/>
      <c r="Z2376" s="230"/>
      <c r="AC2376" s="230"/>
      <c r="AD2376" s="230"/>
      <c r="AE2376" s="230"/>
      <c r="AF2376" s="230"/>
      <c r="AK2376" s="230"/>
      <c r="AN2376" s="230"/>
      <c r="AO2376" s="230"/>
      <c r="AP2376" s="230"/>
      <c r="AQ2376" s="230"/>
    </row>
    <row r="2377" spans="4:43">
      <c r="D2377" s="230"/>
      <c r="G2377" s="230"/>
      <c r="H2377" s="230"/>
      <c r="I2377" s="230"/>
      <c r="J2377" s="230"/>
      <c r="O2377" s="230"/>
      <c r="R2377" s="230"/>
      <c r="S2377" s="230"/>
      <c r="T2377" s="230"/>
      <c r="U2377" s="230"/>
      <c r="Z2377" s="230"/>
      <c r="AC2377" s="230"/>
      <c r="AD2377" s="230"/>
      <c r="AE2377" s="230"/>
      <c r="AF2377" s="230"/>
      <c r="AK2377" s="230"/>
      <c r="AN2377" s="230"/>
      <c r="AO2377" s="230"/>
      <c r="AP2377" s="230"/>
      <c r="AQ2377" s="230"/>
    </row>
    <row r="2378" spans="4:43">
      <c r="D2378" s="230"/>
      <c r="G2378" s="230"/>
      <c r="H2378" s="230"/>
      <c r="I2378" s="230"/>
      <c r="J2378" s="230"/>
      <c r="O2378" s="230"/>
      <c r="R2378" s="230"/>
      <c r="S2378" s="230"/>
      <c r="T2378" s="230"/>
      <c r="U2378" s="230"/>
      <c r="Z2378" s="230"/>
      <c r="AC2378" s="230"/>
      <c r="AD2378" s="230"/>
      <c r="AE2378" s="230"/>
      <c r="AF2378" s="230"/>
      <c r="AK2378" s="230"/>
      <c r="AN2378" s="230"/>
      <c r="AO2378" s="230"/>
      <c r="AP2378" s="230"/>
      <c r="AQ2378" s="230"/>
    </row>
    <row r="2379" spans="4:43">
      <c r="D2379" s="230"/>
      <c r="G2379" s="230"/>
      <c r="H2379" s="230"/>
      <c r="I2379" s="230"/>
      <c r="J2379" s="230"/>
      <c r="O2379" s="230"/>
      <c r="R2379" s="230"/>
      <c r="S2379" s="230"/>
      <c r="T2379" s="230"/>
      <c r="U2379" s="230"/>
      <c r="Z2379" s="230"/>
      <c r="AC2379" s="230"/>
      <c r="AD2379" s="230"/>
      <c r="AE2379" s="230"/>
      <c r="AF2379" s="230"/>
      <c r="AK2379" s="230"/>
      <c r="AN2379" s="230"/>
      <c r="AO2379" s="230"/>
      <c r="AP2379" s="230"/>
      <c r="AQ2379" s="230"/>
    </row>
    <row r="2380" spans="4:43">
      <c r="D2380" s="230"/>
      <c r="G2380" s="230"/>
      <c r="H2380" s="230"/>
      <c r="I2380" s="230"/>
      <c r="J2380" s="230"/>
      <c r="O2380" s="230"/>
      <c r="R2380" s="230"/>
      <c r="S2380" s="230"/>
      <c r="T2380" s="230"/>
      <c r="U2380" s="230"/>
      <c r="Z2380" s="230"/>
      <c r="AC2380" s="230"/>
      <c r="AD2380" s="230"/>
      <c r="AE2380" s="230"/>
      <c r="AF2380" s="230"/>
      <c r="AK2380" s="230"/>
      <c r="AN2380" s="230"/>
      <c r="AO2380" s="230"/>
      <c r="AP2380" s="230"/>
      <c r="AQ2380" s="230"/>
    </row>
    <row r="2381" spans="4:43">
      <c r="D2381" s="230"/>
      <c r="G2381" s="230"/>
      <c r="H2381" s="230"/>
      <c r="I2381" s="230"/>
      <c r="J2381" s="230"/>
      <c r="O2381" s="230"/>
      <c r="R2381" s="230"/>
      <c r="S2381" s="230"/>
      <c r="T2381" s="230"/>
      <c r="U2381" s="230"/>
      <c r="Z2381" s="230"/>
      <c r="AC2381" s="230"/>
      <c r="AD2381" s="230"/>
      <c r="AE2381" s="230"/>
      <c r="AF2381" s="230"/>
      <c r="AK2381" s="230"/>
      <c r="AN2381" s="230"/>
      <c r="AO2381" s="230"/>
      <c r="AP2381" s="230"/>
      <c r="AQ2381" s="230"/>
    </row>
    <row r="2382" spans="4:43">
      <c r="D2382" s="230"/>
      <c r="G2382" s="230"/>
      <c r="H2382" s="230"/>
      <c r="I2382" s="230"/>
      <c r="J2382" s="230"/>
      <c r="O2382" s="230"/>
      <c r="R2382" s="230"/>
      <c r="S2382" s="230"/>
      <c r="T2382" s="230"/>
      <c r="U2382" s="230"/>
      <c r="Z2382" s="230"/>
      <c r="AC2382" s="230"/>
      <c r="AD2382" s="230"/>
      <c r="AE2382" s="230"/>
      <c r="AF2382" s="230"/>
      <c r="AK2382" s="230"/>
      <c r="AN2382" s="230"/>
      <c r="AO2382" s="230"/>
      <c r="AP2382" s="230"/>
      <c r="AQ2382" s="230"/>
    </row>
    <row r="2383" spans="4:43">
      <c r="D2383" s="230"/>
      <c r="G2383" s="230"/>
      <c r="H2383" s="230"/>
      <c r="I2383" s="230"/>
      <c r="J2383" s="230"/>
      <c r="O2383" s="230"/>
      <c r="R2383" s="230"/>
      <c r="S2383" s="230"/>
      <c r="T2383" s="230"/>
      <c r="U2383" s="230"/>
      <c r="Z2383" s="230"/>
      <c r="AC2383" s="230"/>
      <c r="AD2383" s="230"/>
      <c r="AE2383" s="230"/>
      <c r="AF2383" s="230"/>
      <c r="AK2383" s="230"/>
      <c r="AN2383" s="230"/>
      <c r="AO2383" s="230"/>
      <c r="AP2383" s="230"/>
      <c r="AQ2383" s="230"/>
    </row>
    <row r="2384" spans="4:43">
      <c r="D2384" s="230"/>
      <c r="G2384" s="230"/>
      <c r="H2384" s="230"/>
      <c r="I2384" s="230"/>
      <c r="J2384" s="230"/>
      <c r="O2384" s="230"/>
      <c r="R2384" s="230"/>
      <c r="S2384" s="230"/>
      <c r="T2384" s="230"/>
      <c r="U2384" s="230"/>
      <c r="Z2384" s="230"/>
      <c r="AC2384" s="230"/>
      <c r="AD2384" s="230"/>
      <c r="AE2384" s="230"/>
      <c r="AF2384" s="230"/>
      <c r="AK2384" s="230"/>
      <c r="AN2384" s="230"/>
      <c r="AO2384" s="230"/>
      <c r="AP2384" s="230"/>
      <c r="AQ2384" s="230"/>
    </row>
    <row r="2385" spans="4:43">
      <c r="D2385" s="230"/>
      <c r="G2385" s="230"/>
      <c r="H2385" s="230"/>
      <c r="I2385" s="230"/>
      <c r="J2385" s="230"/>
      <c r="O2385" s="230"/>
      <c r="R2385" s="230"/>
      <c r="S2385" s="230"/>
      <c r="T2385" s="230"/>
      <c r="U2385" s="230"/>
      <c r="Z2385" s="230"/>
      <c r="AC2385" s="230"/>
      <c r="AD2385" s="230"/>
      <c r="AE2385" s="230"/>
      <c r="AF2385" s="230"/>
      <c r="AK2385" s="230"/>
      <c r="AN2385" s="230"/>
      <c r="AO2385" s="230"/>
      <c r="AP2385" s="230"/>
      <c r="AQ2385" s="230"/>
    </row>
    <row r="2386" spans="4:43">
      <c r="D2386" s="230"/>
      <c r="G2386" s="230"/>
      <c r="H2386" s="230"/>
      <c r="I2386" s="230"/>
      <c r="J2386" s="230"/>
      <c r="O2386" s="230"/>
      <c r="R2386" s="230"/>
      <c r="S2386" s="230"/>
      <c r="T2386" s="230"/>
      <c r="U2386" s="230"/>
      <c r="Z2386" s="230"/>
      <c r="AC2386" s="230"/>
      <c r="AD2386" s="230"/>
      <c r="AE2386" s="230"/>
      <c r="AF2386" s="230"/>
      <c r="AK2386" s="230"/>
      <c r="AN2386" s="230"/>
      <c r="AO2386" s="230"/>
      <c r="AP2386" s="230"/>
      <c r="AQ2386" s="230"/>
    </row>
    <row r="2387" spans="4:43">
      <c r="D2387" s="230"/>
      <c r="G2387" s="230"/>
      <c r="H2387" s="230"/>
      <c r="I2387" s="230"/>
      <c r="J2387" s="230"/>
      <c r="O2387" s="230"/>
      <c r="R2387" s="230"/>
      <c r="S2387" s="230"/>
      <c r="T2387" s="230"/>
      <c r="U2387" s="230"/>
      <c r="Z2387" s="230"/>
      <c r="AC2387" s="230"/>
      <c r="AD2387" s="230"/>
      <c r="AE2387" s="230"/>
      <c r="AF2387" s="230"/>
      <c r="AK2387" s="230"/>
      <c r="AN2387" s="230"/>
      <c r="AO2387" s="230"/>
      <c r="AP2387" s="230"/>
      <c r="AQ2387" s="230"/>
    </row>
    <row r="2388" spans="4:43">
      <c r="D2388" s="230"/>
      <c r="G2388" s="230"/>
      <c r="H2388" s="230"/>
      <c r="I2388" s="230"/>
      <c r="J2388" s="230"/>
      <c r="O2388" s="230"/>
      <c r="R2388" s="230"/>
      <c r="S2388" s="230"/>
      <c r="T2388" s="230"/>
      <c r="U2388" s="230"/>
      <c r="Z2388" s="230"/>
      <c r="AC2388" s="230"/>
      <c r="AD2388" s="230"/>
      <c r="AE2388" s="230"/>
      <c r="AF2388" s="230"/>
      <c r="AK2388" s="230"/>
      <c r="AN2388" s="230"/>
      <c r="AO2388" s="230"/>
      <c r="AP2388" s="230"/>
      <c r="AQ2388" s="230"/>
    </row>
    <row r="2389" spans="4:43">
      <c r="D2389" s="230"/>
      <c r="G2389" s="230"/>
      <c r="H2389" s="230"/>
      <c r="I2389" s="230"/>
      <c r="J2389" s="230"/>
      <c r="O2389" s="230"/>
      <c r="R2389" s="230"/>
      <c r="S2389" s="230"/>
      <c r="T2389" s="230"/>
      <c r="U2389" s="230"/>
      <c r="Z2389" s="230"/>
      <c r="AC2389" s="230"/>
      <c r="AD2389" s="230"/>
      <c r="AE2389" s="230"/>
      <c r="AF2389" s="230"/>
      <c r="AK2389" s="230"/>
      <c r="AN2389" s="230"/>
      <c r="AO2389" s="230"/>
      <c r="AP2389" s="230"/>
      <c r="AQ2389" s="230"/>
    </row>
    <row r="2390" spans="4:43">
      <c r="D2390" s="230"/>
      <c r="G2390" s="230"/>
      <c r="H2390" s="230"/>
      <c r="I2390" s="230"/>
      <c r="J2390" s="230"/>
      <c r="O2390" s="230"/>
      <c r="R2390" s="230"/>
      <c r="S2390" s="230"/>
      <c r="T2390" s="230"/>
      <c r="U2390" s="230"/>
      <c r="Z2390" s="230"/>
      <c r="AC2390" s="230"/>
      <c r="AD2390" s="230"/>
      <c r="AE2390" s="230"/>
      <c r="AF2390" s="230"/>
      <c r="AK2390" s="230"/>
      <c r="AN2390" s="230"/>
      <c r="AO2390" s="230"/>
      <c r="AP2390" s="230"/>
      <c r="AQ2390" s="230"/>
    </row>
    <row r="2391" spans="4:43">
      <c r="D2391" s="230"/>
      <c r="G2391" s="230"/>
      <c r="H2391" s="230"/>
      <c r="I2391" s="230"/>
      <c r="J2391" s="230"/>
      <c r="O2391" s="230"/>
      <c r="R2391" s="230"/>
      <c r="S2391" s="230"/>
      <c r="T2391" s="230"/>
      <c r="U2391" s="230"/>
      <c r="Z2391" s="230"/>
      <c r="AC2391" s="230"/>
      <c r="AD2391" s="230"/>
      <c r="AE2391" s="230"/>
      <c r="AF2391" s="230"/>
      <c r="AK2391" s="230"/>
      <c r="AN2391" s="230"/>
      <c r="AO2391" s="230"/>
      <c r="AP2391" s="230"/>
      <c r="AQ2391" s="230"/>
    </row>
    <row r="2392" spans="4:43">
      <c r="D2392" s="230"/>
      <c r="G2392" s="230"/>
      <c r="H2392" s="230"/>
      <c r="I2392" s="230"/>
      <c r="J2392" s="230"/>
      <c r="O2392" s="230"/>
      <c r="R2392" s="230"/>
      <c r="S2392" s="230"/>
      <c r="T2392" s="230"/>
      <c r="U2392" s="230"/>
      <c r="Z2392" s="230"/>
      <c r="AC2392" s="230"/>
      <c r="AD2392" s="230"/>
      <c r="AE2392" s="230"/>
      <c r="AF2392" s="230"/>
      <c r="AK2392" s="230"/>
      <c r="AN2392" s="230"/>
      <c r="AO2392" s="230"/>
      <c r="AP2392" s="230"/>
      <c r="AQ2392" s="230"/>
    </row>
    <row r="2393" spans="4:43">
      <c r="D2393" s="230"/>
      <c r="G2393" s="230"/>
      <c r="H2393" s="230"/>
      <c r="I2393" s="230"/>
      <c r="J2393" s="230"/>
      <c r="O2393" s="230"/>
      <c r="R2393" s="230"/>
      <c r="S2393" s="230"/>
      <c r="T2393" s="230"/>
      <c r="U2393" s="230"/>
      <c r="Z2393" s="230"/>
      <c r="AC2393" s="230"/>
      <c r="AD2393" s="230"/>
      <c r="AE2393" s="230"/>
      <c r="AF2393" s="230"/>
      <c r="AK2393" s="230"/>
      <c r="AN2393" s="230"/>
      <c r="AO2393" s="230"/>
      <c r="AP2393" s="230"/>
      <c r="AQ2393" s="230"/>
    </row>
    <row r="2394" spans="4:43">
      <c r="D2394" s="230"/>
      <c r="G2394" s="230"/>
      <c r="H2394" s="230"/>
      <c r="I2394" s="230"/>
      <c r="J2394" s="230"/>
      <c r="O2394" s="230"/>
      <c r="R2394" s="230"/>
      <c r="S2394" s="230"/>
      <c r="T2394" s="230"/>
      <c r="U2394" s="230"/>
      <c r="Z2394" s="230"/>
      <c r="AC2394" s="230"/>
      <c r="AD2394" s="230"/>
      <c r="AE2394" s="230"/>
      <c r="AF2394" s="230"/>
      <c r="AK2394" s="230"/>
      <c r="AN2394" s="230"/>
      <c r="AO2394" s="230"/>
      <c r="AP2394" s="230"/>
      <c r="AQ2394" s="230"/>
    </row>
    <row r="2395" spans="4:43">
      <c r="D2395" s="230"/>
      <c r="G2395" s="230"/>
      <c r="H2395" s="230"/>
      <c r="I2395" s="230"/>
      <c r="J2395" s="230"/>
      <c r="O2395" s="230"/>
      <c r="R2395" s="230"/>
      <c r="S2395" s="230"/>
      <c r="T2395" s="230"/>
      <c r="U2395" s="230"/>
      <c r="Z2395" s="230"/>
      <c r="AC2395" s="230"/>
      <c r="AD2395" s="230"/>
      <c r="AE2395" s="230"/>
      <c r="AF2395" s="230"/>
      <c r="AK2395" s="230"/>
      <c r="AN2395" s="230"/>
      <c r="AO2395" s="230"/>
      <c r="AP2395" s="230"/>
      <c r="AQ2395" s="230"/>
    </row>
    <row r="2396" spans="4:43">
      <c r="D2396" s="230"/>
      <c r="G2396" s="230"/>
      <c r="H2396" s="230"/>
      <c r="I2396" s="230"/>
      <c r="J2396" s="230"/>
      <c r="O2396" s="230"/>
      <c r="R2396" s="230"/>
      <c r="S2396" s="230"/>
      <c r="T2396" s="230"/>
      <c r="U2396" s="230"/>
      <c r="Z2396" s="230"/>
      <c r="AC2396" s="230"/>
      <c r="AD2396" s="230"/>
      <c r="AE2396" s="230"/>
      <c r="AF2396" s="230"/>
      <c r="AK2396" s="230"/>
      <c r="AN2396" s="230"/>
      <c r="AO2396" s="230"/>
      <c r="AP2396" s="230"/>
      <c r="AQ2396" s="230"/>
    </row>
    <row r="2397" spans="4:43">
      <c r="D2397" s="230"/>
      <c r="G2397" s="230"/>
      <c r="H2397" s="230"/>
      <c r="I2397" s="230"/>
      <c r="J2397" s="230"/>
      <c r="O2397" s="230"/>
      <c r="R2397" s="230"/>
      <c r="S2397" s="230"/>
      <c r="T2397" s="230"/>
      <c r="U2397" s="230"/>
      <c r="Z2397" s="230"/>
      <c r="AC2397" s="230"/>
      <c r="AD2397" s="230"/>
      <c r="AE2397" s="230"/>
      <c r="AF2397" s="230"/>
      <c r="AK2397" s="230"/>
      <c r="AN2397" s="230"/>
      <c r="AO2397" s="230"/>
      <c r="AP2397" s="230"/>
      <c r="AQ2397" s="230"/>
    </row>
    <row r="2398" spans="4:43">
      <c r="D2398" s="230"/>
      <c r="G2398" s="230"/>
      <c r="H2398" s="230"/>
      <c r="I2398" s="230"/>
      <c r="J2398" s="230"/>
      <c r="O2398" s="230"/>
      <c r="R2398" s="230"/>
      <c r="S2398" s="230"/>
      <c r="T2398" s="230"/>
      <c r="U2398" s="230"/>
      <c r="Z2398" s="230"/>
      <c r="AC2398" s="230"/>
      <c r="AD2398" s="230"/>
      <c r="AE2398" s="230"/>
      <c r="AF2398" s="230"/>
      <c r="AK2398" s="230"/>
      <c r="AN2398" s="230"/>
      <c r="AO2398" s="230"/>
      <c r="AP2398" s="230"/>
      <c r="AQ2398" s="230"/>
    </row>
    <row r="2399" spans="4:43">
      <c r="D2399" s="230"/>
      <c r="G2399" s="230"/>
      <c r="H2399" s="230"/>
      <c r="I2399" s="230"/>
      <c r="J2399" s="230"/>
      <c r="O2399" s="230"/>
      <c r="R2399" s="230"/>
      <c r="S2399" s="230"/>
      <c r="T2399" s="230"/>
      <c r="U2399" s="230"/>
      <c r="Z2399" s="230"/>
      <c r="AC2399" s="230"/>
      <c r="AD2399" s="230"/>
      <c r="AE2399" s="230"/>
      <c r="AF2399" s="230"/>
      <c r="AK2399" s="230"/>
      <c r="AN2399" s="230"/>
      <c r="AO2399" s="230"/>
      <c r="AP2399" s="230"/>
      <c r="AQ2399" s="230"/>
    </row>
    <row r="2400" spans="4:43">
      <c r="D2400" s="230"/>
      <c r="G2400" s="230"/>
      <c r="H2400" s="230"/>
      <c r="I2400" s="230"/>
      <c r="J2400" s="230"/>
      <c r="O2400" s="230"/>
      <c r="R2400" s="230"/>
      <c r="S2400" s="230"/>
      <c r="T2400" s="230"/>
      <c r="U2400" s="230"/>
      <c r="Z2400" s="230"/>
      <c r="AC2400" s="230"/>
      <c r="AD2400" s="230"/>
      <c r="AE2400" s="230"/>
      <c r="AF2400" s="230"/>
      <c r="AK2400" s="230"/>
      <c r="AN2400" s="230"/>
      <c r="AO2400" s="230"/>
      <c r="AP2400" s="230"/>
      <c r="AQ2400" s="230"/>
    </row>
    <row r="2401" spans="4:43">
      <c r="D2401" s="230"/>
      <c r="G2401" s="230"/>
      <c r="H2401" s="230"/>
      <c r="I2401" s="230"/>
      <c r="J2401" s="230"/>
      <c r="O2401" s="230"/>
      <c r="R2401" s="230"/>
      <c r="S2401" s="230"/>
      <c r="T2401" s="230"/>
      <c r="U2401" s="230"/>
      <c r="Z2401" s="230"/>
      <c r="AC2401" s="230"/>
      <c r="AD2401" s="230"/>
      <c r="AE2401" s="230"/>
      <c r="AF2401" s="230"/>
      <c r="AK2401" s="230"/>
      <c r="AN2401" s="230"/>
      <c r="AO2401" s="230"/>
      <c r="AP2401" s="230"/>
      <c r="AQ2401" s="230"/>
    </row>
    <row r="2402" spans="4:43">
      <c r="D2402" s="230"/>
      <c r="G2402" s="230"/>
      <c r="H2402" s="230"/>
      <c r="I2402" s="230"/>
      <c r="J2402" s="230"/>
      <c r="O2402" s="230"/>
      <c r="R2402" s="230"/>
      <c r="S2402" s="230"/>
      <c r="T2402" s="230"/>
      <c r="U2402" s="230"/>
      <c r="Z2402" s="230"/>
      <c r="AC2402" s="230"/>
      <c r="AD2402" s="230"/>
      <c r="AE2402" s="230"/>
      <c r="AF2402" s="230"/>
      <c r="AK2402" s="230"/>
      <c r="AN2402" s="230"/>
      <c r="AO2402" s="230"/>
      <c r="AP2402" s="230"/>
      <c r="AQ2402" s="230"/>
    </row>
    <row r="2403" spans="4:43">
      <c r="D2403" s="230"/>
      <c r="G2403" s="230"/>
      <c r="H2403" s="230"/>
      <c r="I2403" s="230"/>
      <c r="J2403" s="230"/>
      <c r="O2403" s="230"/>
      <c r="R2403" s="230"/>
      <c r="S2403" s="230"/>
      <c r="T2403" s="230"/>
      <c r="U2403" s="230"/>
      <c r="Z2403" s="230"/>
      <c r="AC2403" s="230"/>
      <c r="AD2403" s="230"/>
      <c r="AE2403" s="230"/>
      <c r="AF2403" s="230"/>
      <c r="AK2403" s="230"/>
      <c r="AN2403" s="230"/>
      <c r="AO2403" s="230"/>
      <c r="AP2403" s="230"/>
      <c r="AQ2403" s="230"/>
    </row>
    <row r="2404" spans="4:43">
      <c r="D2404" s="230"/>
      <c r="G2404" s="230"/>
      <c r="H2404" s="230"/>
      <c r="I2404" s="230"/>
      <c r="J2404" s="230"/>
      <c r="O2404" s="230"/>
      <c r="R2404" s="230"/>
      <c r="S2404" s="230"/>
      <c r="T2404" s="230"/>
      <c r="U2404" s="230"/>
      <c r="Z2404" s="230"/>
      <c r="AC2404" s="230"/>
      <c r="AD2404" s="230"/>
      <c r="AE2404" s="230"/>
      <c r="AF2404" s="230"/>
      <c r="AK2404" s="230"/>
      <c r="AN2404" s="230"/>
      <c r="AO2404" s="230"/>
      <c r="AP2404" s="230"/>
      <c r="AQ2404" s="230"/>
    </row>
    <row r="2405" spans="4:43">
      <c r="D2405" s="230"/>
      <c r="G2405" s="230"/>
      <c r="H2405" s="230"/>
      <c r="I2405" s="230"/>
      <c r="J2405" s="230"/>
      <c r="O2405" s="230"/>
      <c r="R2405" s="230"/>
      <c r="S2405" s="230"/>
      <c r="T2405" s="230"/>
      <c r="U2405" s="230"/>
      <c r="Z2405" s="230"/>
      <c r="AC2405" s="230"/>
      <c r="AD2405" s="230"/>
      <c r="AE2405" s="230"/>
      <c r="AF2405" s="230"/>
      <c r="AK2405" s="230"/>
      <c r="AN2405" s="230"/>
      <c r="AO2405" s="230"/>
      <c r="AP2405" s="230"/>
      <c r="AQ2405" s="230"/>
    </row>
    <row r="2406" spans="4:43">
      <c r="D2406" s="230"/>
      <c r="G2406" s="230"/>
      <c r="H2406" s="230"/>
      <c r="I2406" s="230"/>
      <c r="J2406" s="230"/>
      <c r="O2406" s="230"/>
      <c r="R2406" s="230"/>
      <c r="S2406" s="230"/>
      <c r="T2406" s="230"/>
      <c r="U2406" s="230"/>
      <c r="Z2406" s="230"/>
      <c r="AC2406" s="230"/>
      <c r="AD2406" s="230"/>
      <c r="AE2406" s="230"/>
      <c r="AF2406" s="230"/>
      <c r="AK2406" s="230"/>
      <c r="AN2406" s="230"/>
      <c r="AO2406" s="230"/>
      <c r="AP2406" s="230"/>
      <c r="AQ2406" s="230"/>
    </row>
    <row r="2407" spans="4:43">
      <c r="D2407" s="230"/>
      <c r="G2407" s="230"/>
      <c r="H2407" s="230"/>
      <c r="I2407" s="230"/>
      <c r="J2407" s="230"/>
      <c r="O2407" s="230"/>
      <c r="R2407" s="230"/>
      <c r="S2407" s="230"/>
      <c r="T2407" s="230"/>
      <c r="U2407" s="230"/>
      <c r="Z2407" s="230"/>
      <c r="AC2407" s="230"/>
      <c r="AD2407" s="230"/>
      <c r="AE2407" s="230"/>
      <c r="AF2407" s="230"/>
      <c r="AK2407" s="230"/>
      <c r="AN2407" s="230"/>
      <c r="AO2407" s="230"/>
      <c r="AP2407" s="230"/>
      <c r="AQ2407" s="230"/>
    </row>
    <row r="2408" spans="4:43">
      <c r="D2408" s="230"/>
      <c r="G2408" s="230"/>
      <c r="H2408" s="230"/>
      <c r="I2408" s="230"/>
      <c r="J2408" s="230"/>
      <c r="O2408" s="230"/>
      <c r="R2408" s="230"/>
      <c r="S2408" s="230"/>
      <c r="T2408" s="230"/>
      <c r="U2408" s="230"/>
      <c r="Z2408" s="230"/>
      <c r="AC2408" s="230"/>
      <c r="AD2408" s="230"/>
      <c r="AE2408" s="230"/>
      <c r="AF2408" s="230"/>
      <c r="AK2408" s="230"/>
      <c r="AN2408" s="230"/>
      <c r="AO2408" s="230"/>
      <c r="AP2408" s="230"/>
      <c r="AQ2408" s="230"/>
    </row>
    <row r="2409" spans="4:43">
      <c r="D2409" s="230"/>
      <c r="G2409" s="230"/>
      <c r="H2409" s="230"/>
      <c r="I2409" s="230"/>
      <c r="J2409" s="230"/>
      <c r="O2409" s="230"/>
      <c r="R2409" s="230"/>
      <c r="S2409" s="230"/>
      <c r="T2409" s="230"/>
      <c r="U2409" s="230"/>
      <c r="Z2409" s="230"/>
      <c r="AC2409" s="230"/>
      <c r="AD2409" s="230"/>
      <c r="AE2409" s="230"/>
      <c r="AF2409" s="230"/>
      <c r="AK2409" s="230"/>
      <c r="AN2409" s="230"/>
      <c r="AO2409" s="230"/>
      <c r="AP2409" s="230"/>
      <c r="AQ2409" s="230"/>
    </row>
    <row r="2410" spans="4:43">
      <c r="D2410" s="230"/>
      <c r="G2410" s="230"/>
      <c r="H2410" s="230"/>
      <c r="I2410" s="230"/>
      <c r="J2410" s="230"/>
      <c r="O2410" s="230"/>
      <c r="R2410" s="230"/>
      <c r="S2410" s="230"/>
      <c r="T2410" s="230"/>
      <c r="U2410" s="230"/>
      <c r="Z2410" s="230"/>
      <c r="AC2410" s="230"/>
      <c r="AD2410" s="230"/>
      <c r="AE2410" s="230"/>
      <c r="AF2410" s="230"/>
      <c r="AK2410" s="230"/>
      <c r="AN2410" s="230"/>
      <c r="AO2410" s="230"/>
      <c r="AP2410" s="230"/>
      <c r="AQ2410" s="230"/>
    </row>
    <row r="2411" spans="4:43">
      <c r="D2411" s="230"/>
      <c r="G2411" s="230"/>
      <c r="H2411" s="230"/>
      <c r="I2411" s="230"/>
      <c r="J2411" s="230"/>
      <c r="O2411" s="230"/>
      <c r="R2411" s="230"/>
      <c r="S2411" s="230"/>
      <c r="T2411" s="230"/>
      <c r="U2411" s="230"/>
      <c r="Z2411" s="230"/>
      <c r="AC2411" s="230"/>
      <c r="AD2411" s="230"/>
      <c r="AE2411" s="230"/>
      <c r="AF2411" s="230"/>
      <c r="AK2411" s="230"/>
      <c r="AN2411" s="230"/>
      <c r="AO2411" s="230"/>
      <c r="AP2411" s="230"/>
      <c r="AQ2411" s="230"/>
    </row>
    <row r="2412" spans="4:43">
      <c r="D2412" s="230"/>
      <c r="G2412" s="230"/>
      <c r="H2412" s="230"/>
      <c r="I2412" s="230"/>
      <c r="J2412" s="230"/>
      <c r="O2412" s="230"/>
      <c r="R2412" s="230"/>
      <c r="S2412" s="230"/>
      <c r="T2412" s="230"/>
      <c r="U2412" s="230"/>
      <c r="Z2412" s="230"/>
      <c r="AC2412" s="230"/>
      <c r="AD2412" s="230"/>
      <c r="AE2412" s="230"/>
      <c r="AF2412" s="230"/>
      <c r="AK2412" s="230"/>
      <c r="AN2412" s="230"/>
      <c r="AO2412" s="230"/>
      <c r="AP2412" s="230"/>
      <c r="AQ2412" s="230"/>
    </row>
    <row r="2413" spans="4:43">
      <c r="D2413" s="230"/>
      <c r="G2413" s="230"/>
      <c r="H2413" s="230"/>
      <c r="I2413" s="230"/>
      <c r="J2413" s="230"/>
      <c r="O2413" s="230"/>
      <c r="R2413" s="230"/>
      <c r="S2413" s="230"/>
      <c r="T2413" s="230"/>
      <c r="U2413" s="230"/>
      <c r="Z2413" s="230"/>
      <c r="AC2413" s="230"/>
      <c r="AD2413" s="230"/>
      <c r="AE2413" s="230"/>
      <c r="AF2413" s="230"/>
      <c r="AK2413" s="230"/>
      <c r="AN2413" s="230"/>
      <c r="AO2413" s="230"/>
      <c r="AP2413" s="230"/>
      <c r="AQ2413" s="230"/>
    </row>
    <row r="2414" spans="4:43">
      <c r="D2414" s="230"/>
      <c r="G2414" s="230"/>
      <c r="H2414" s="230"/>
      <c r="I2414" s="230"/>
      <c r="J2414" s="230"/>
      <c r="O2414" s="230"/>
      <c r="R2414" s="230"/>
      <c r="S2414" s="230"/>
      <c r="T2414" s="230"/>
      <c r="U2414" s="230"/>
      <c r="Z2414" s="230"/>
      <c r="AC2414" s="230"/>
      <c r="AD2414" s="230"/>
      <c r="AE2414" s="230"/>
      <c r="AF2414" s="230"/>
      <c r="AK2414" s="230"/>
      <c r="AN2414" s="230"/>
      <c r="AO2414" s="230"/>
      <c r="AP2414" s="230"/>
      <c r="AQ2414" s="230"/>
    </row>
    <row r="2415" spans="4:43">
      <c r="D2415" s="230"/>
      <c r="G2415" s="230"/>
      <c r="H2415" s="230"/>
      <c r="I2415" s="230"/>
      <c r="J2415" s="230"/>
      <c r="O2415" s="230"/>
      <c r="R2415" s="230"/>
      <c r="S2415" s="230"/>
      <c r="T2415" s="230"/>
      <c r="U2415" s="230"/>
      <c r="Z2415" s="230"/>
      <c r="AC2415" s="230"/>
      <c r="AD2415" s="230"/>
      <c r="AE2415" s="230"/>
      <c r="AF2415" s="230"/>
      <c r="AK2415" s="230"/>
      <c r="AN2415" s="230"/>
      <c r="AO2415" s="230"/>
      <c r="AP2415" s="230"/>
      <c r="AQ2415" s="230"/>
    </row>
    <row r="2416" spans="4:43">
      <c r="D2416" s="230"/>
      <c r="G2416" s="230"/>
      <c r="H2416" s="230"/>
      <c r="I2416" s="230"/>
      <c r="J2416" s="230"/>
      <c r="O2416" s="230"/>
      <c r="R2416" s="230"/>
      <c r="S2416" s="230"/>
      <c r="T2416" s="230"/>
      <c r="U2416" s="230"/>
      <c r="Z2416" s="230"/>
      <c r="AC2416" s="230"/>
      <c r="AD2416" s="230"/>
      <c r="AE2416" s="230"/>
      <c r="AF2416" s="230"/>
      <c r="AK2416" s="230"/>
      <c r="AN2416" s="230"/>
      <c r="AO2416" s="230"/>
      <c r="AP2416" s="230"/>
      <c r="AQ2416" s="230"/>
    </row>
    <row r="2417" spans="4:43">
      <c r="D2417" s="230"/>
      <c r="G2417" s="230"/>
      <c r="H2417" s="230"/>
      <c r="I2417" s="230"/>
      <c r="J2417" s="230"/>
      <c r="O2417" s="230"/>
      <c r="R2417" s="230"/>
      <c r="S2417" s="230"/>
      <c r="T2417" s="230"/>
      <c r="U2417" s="230"/>
      <c r="Z2417" s="230"/>
      <c r="AC2417" s="230"/>
      <c r="AD2417" s="230"/>
      <c r="AE2417" s="230"/>
      <c r="AF2417" s="230"/>
      <c r="AK2417" s="230"/>
      <c r="AN2417" s="230"/>
      <c r="AO2417" s="230"/>
      <c r="AP2417" s="230"/>
      <c r="AQ2417" s="230"/>
    </row>
    <row r="2418" spans="4:43">
      <c r="D2418" s="230"/>
      <c r="G2418" s="230"/>
      <c r="H2418" s="230"/>
      <c r="I2418" s="230"/>
      <c r="J2418" s="230"/>
      <c r="O2418" s="230"/>
      <c r="R2418" s="230"/>
      <c r="S2418" s="230"/>
      <c r="T2418" s="230"/>
      <c r="U2418" s="230"/>
      <c r="Z2418" s="230"/>
      <c r="AC2418" s="230"/>
      <c r="AD2418" s="230"/>
      <c r="AE2418" s="230"/>
      <c r="AF2418" s="230"/>
      <c r="AK2418" s="230"/>
      <c r="AN2418" s="230"/>
      <c r="AO2418" s="230"/>
      <c r="AP2418" s="230"/>
      <c r="AQ2418" s="230"/>
    </row>
    <row r="2419" spans="4:43">
      <c r="D2419" s="230"/>
      <c r="G2419" s="230"/>
      <c r="H2419" s="230"/>
      <c r="I2419" s="230"/>
      <c r="J2419" s="230"/>
      <c r="O2419" s="230"/>
      <c r="R2419" s="230"/>
      <c r="S2419" s="230"/>
      <c r="T2419" s="230"/>
      <c r="U2419" s="230"/>
      <c r="Z2419" s="230"/>
      <c r="AC2419" s="230"/>
      <c r="AD2419" s="230"/>
      <c r="AE2419" s="230"/>
      <c r="AF2419" s="230"/>
      <c r="AK2419" s="230"/>
      <c r="AN2419" s="230"/>
      <c r="AO2419" s="230"/>
      <c r="AP2419" s="230"/>
      <c r="AQ2419" s="230"/>
    </row>
    <row r="2420" spans="4:43">
      <c r="D2420" s="230"/>
      <c r="G2420" s="230"/>
      <c r="H2420" s="230"/>
      <c r="I2420" s="230"/>
      <c r="J2420" s="230"/>
      <c r="O2420" s="230"/>
      <c r="R2420" s="230"/>
      <c r="S2420" s="230"/>
      <c r="T2420" s="230"/>
      <c r="U2420" s="230"/>
      <c r="Z2420" s="230"/>
      <c r="AC2420" s="230"/>
      <c r="AD2420" s="230"/>
      <c r="AE2420" s="230"/>
      <c r="AF2420" s="230"/>
      <c r="AK2420" s="230"/>
      <c r="AN2420" s="230"/>
      <c r="AO2420" s="230"/>
      <c r="AP2420" s="230"/>
      <c r="AQ2420" s="230"/>
    </row>
    <row r="2421" spans="4:43">
      <c r="D2421" s="230"/>
      <c r="G2421" s="230"/>
      <c r="H2421" s="230"/>
      <c r="I2421" s="230"/>
      <c r="J2421" s="230"/>
      <c r="O2421" s="230"/>
      <c r="R2421" s="230"/>
      <c r="S2421" s="230"/>
      <c r="T2421" s="230"/>
      <c r="U2421" s="230"/>
      <c r="Z2421" s="230"/>
      <c r="AC2421" s="230"/>
      <c r="AD2421" s="230"/>
      <c r="AE2421" s="230"/>
      <c r="AF2421" s="230"/>
      <c r="AK2421" s="230"/>
      <c r="AN2421" s="230"/>
      <c r="AO2421" s="230"/>
      <c r="AP2421" s="230"/>
      <c r="AQ2421" s="230"/>
    </row>
    <row r="2422" spans="4:43">
      <c r="D2422" s="230"/>
      <c r="G2422" s="230"/>
      <c r="H2422" s="230"/>
      <c r="I2422" s="230"/>
      <c r="J2422" s="230"/>
      <c r="O2422" s="230"/>
      <c r="R2422" s="230"/>
      <c r="S2422" s="230"/>
      <c r="T2422" s="230"/>
      <c r="U2422" s="230"/>
      <c r="Z2422" s="230"/>
      <c r="AC2422" s="230"/>
      <c r="AD2422" s="230"/>
      <c r="AE2422" s="230"/>
      <c r="AF2422" s="230"/>
      <c r="AK2422" s="230"/>
      <c r="AN2422" s="230"/>
      <c r="AO2422" s="230"/>
      <c r="AP2422" s="230"/>
      <c r="AQ2422" s="230"/>
    </row>
    <row r="2423" spans="4:43">
      <c r="D2423" s="230"/>
      <c r="G2423" s="230"/>
      <c r="H2423" s="230"/>
      <c r="I2423" s="230"/>
      <c r="J2423" s="230"/>
      <c r="O2423" s="230"/>
      <c r="R2423" s="230"/>
      <c r="S2423" s="230"/>
      <c r="T2423" s="230"/>
      <c r="U2423" s="230"/>
      <c r="Z2423" s="230"/>
      <c r="AC2423" s="230"/>
      <c r="AD2423" s="230"/>
      <c r="AE2423" s="230"/>
      <c r="AF2423" s="230"/>
      <c r="AK2423" s="230"/>
      <c r="AN2423" s="230"/>
      <c r="AO2423" s="230"/>
      <c r="AP2423" s="230"/>
      <c r="AQ2423" s="230"/>
    </row>
    <row r="2424" spans="4:43">
      <c r="D2424" s="230"/>
      <c r="G2424" s="230"/>
      <c r="H2424" s="230"/>
      <c r="I2424" s="230"/>
      <c r="J2424" s="230"/>
      <c r="O2424" s="230"/>
      <c r="R2424" s="230"/>
      <c r="S2424" s="230"/>
      <c r="T2424" s="230"/>
      <c r="U2424" s="230"/>
      <c r="Z2424" s="230"/>
      <c r="AC2424" s="230"/>
      <c r="AD2424" s="230"/>
      <c r="AE2424" s="230"/>
      <c r="AF2424" s="230"/>
      <c r="AK2424" s="230"/>
      <c r="AN2424" s="230"/>
      <c r="AO2424" s="230"/>
      <c r="AP2424" s="230"/>
      <c r="AQ2424" s="230"/>
    </row>
    <row r="2425" spans="4:43">
      <c r="D2425" s="230"/>
      <c r="G2425" s="230"/>
      <c r="H2425" s="230"/>
      <c r="I2425" s="230"/>
      <c r="J2425" s="230"/>
      <c r="O2425" s="230"/>
      <c r="R2425" s="230"/>
      <c r="S2425" s="230"/>
      <c r="T2425" s="230"/>
      <c r="U2425" s="230"/>
      <c r="Z2425" s="230"/>
      <c r="AC2425" s="230"/>
      <c r="AD2425" s="230"/>
      <c r="AE2425" s="230"/>
      <c r="AF2425" s="230"/>
      <c r="AK2425" s="230"/>
      <c r="AN2425" s="230"/>
      <c r="AO2425" s="230"/>
      <c r="AP2425" s="230"/>
      <c r="AQ2425" s="230"/>
    </row>
    <row r="2426" spans="4:43">
      <c r="D2426" s="230"/>
      <c r="G2426" s="230"/>
      <c r="H2426" s="230"/>
      <c r="I2426" s="230"/>
      <c r="J2426" s="230"/>
      <c r="O2426" s="230"/>
      <c r="R2426" s="230"/>
      <c r="S2426" s="230"/>
      <c r="T2426" s="230"/>
      <c r="U2426" s="230"/>
      <c r="Z2426" s="230"/>
      <c r="AC2426" s="230"/>
      <c r="AD2426" s="230"/>
      <c r="AE2426" s="230"/>
      <c r="AF2426" s="230"/>
      <c r="AK2426" s="230"/>
      <c r="AN2426" s="230"/>
      <c r="AO2426" s="230"/>
      <c r="AP2426" s="230"/>
      <c r="AQ2426" s="230"/>
    </row>
    <row r="2427" spans="4:43">
      <c r="D2427" s="230"/>
      <c r="G2427" s="230"/>
      <c r="H2427" s="230"/>
      <c r="I2427" s="230"/>
      <c r="J2427" s="230"/>
      <c r="O2427" s="230"/>
      <c r="R2427" s="230"/>
      <c r="S2427" s="230"/>
      <c r="T2427" s="230"/>
      <c r="U2427" s="230"/>
      <c r="Z2427" s="230"/>
      <c r="AC2427" s="230"/>
      <c r="AD2427" s="230"/>
      <c r="AE2427" s="230"/>
      <c r="AF2427" s="230"/>
      <c r="AK2427" s="230"/>
      <c r="AN2427" s="230"/>
      <c r="AO2427" s="230"/>
      <c r="AP2427" s="230"/>
      <c r="AQ2427" s="230"/>
    </row>
    <row r="2428" spans="4:43">
      <c r="D2428" s="230"/>
      <c r="G2428" s="230"/>
      <c r="H2428" s="230"/>
      <c r="I2428" s="230"/>
      <c r="J2428" s="230"/>
      <c r="O2428" s="230"/>
      <c r="R2428" s="230"/>
      <c r="S2428" s="230"/>
      <c r="T2428" s="230"/>
      <c r="U2428" s="230"/>
      <c r="Z2428" s="230"/>
      <c r="AC2428" s="230"/>
      <c r="AD2428" s="230"/>
      <c r="AE2428" s="230"/>
      <c r="AF2428" s="230"/>
      <c r="AK2428" s="230"/>
      <c r="AN2428" s="230"/>
      <c r="AO2428" s="230"/>
      <c r="AP2428" s="230"/>
      <c r="AQ2428" s="230"/>
    </row>
    <row r="2429" spans="4:43">
      <c r="D2429" s="230"/>
      <c r="G2429" s="230"/>
      <c r="H2429" s="230"/>
      <c r="I2429" s="230"/>
      <c r="J2429" s="230"/>
      <c r="O2429" s="230"/>
      <c r="R2429" s="230"/>
      <c r="S2429" s="230"/>
      <c r="T2429" s="230"/>
      <c r="U2429" s="230"/>
      <c r="Z2429" s="230"/>
      <c r="AC2429" s="230"/>
      <c r="AD2429" s="230"/>
      <c r="AE2429" s="230"/>
      <c r="AF2429" s="230"/>
      <c r="AK2429" s="230"/>
      <c r="AN2429" s="230"/>
      <c r="AO2429" s="230"/>
      <c r="AP2429" s="230"/>
      <c r="AQ2429" s="230"/>
    </row>
    <row r="2430" spans="4:43">
      <c r="D2430" s="230"/>
      <c r="G2430" s="230"/>
      <c r="H2430" s="230"/>
      <c r="I2430" s="230"/>
      <c r="J2430" s="230"/>
      <c r="O2430" s="230"/>
      <c r="R2430" s="230"/>
      <c r="S2430" s="230"/>
      <c r="T2430" s="230"/>
      <c r="U2430" s="230"/>
      <c r="Z2430" s="230"/>
      <c r="AC2430" s="230"/>
      <c r="AD2430" s="230"/>
      <c r="AE2430" s="230"/>
      <c r="AF2430" s="230"/>
      <c r="AK2430" s="230"/>
      <c r="AN2430" s="230"/>
      <c r="AO2430" s="230"/>
      <c r="AP2430" s="230"/>
      <c r="AQ2430" s="230"/>
    </row>
    <row r="2431" spans="4:43">
      <c r="D2431" s="230"/>
      <c r="G2431" s="230"/>
      <c r="H2431" s="230"/>
      <c r="I2431" s="230"/>
      <c r="J2431" s="230"/>
      <c r="O2431" s="230"/>
      <c r="R2431" s="230"/>
      <c r="S2431" s="230"/>
      <c r="T2431" s="230"/>
      <c r="U2431" s="230"/>
      <c r="Z2431" s="230"/>
      <c r="AC2431" s="230"/>
      <c r="AD2431" s="230"/>
      <c r="AE2431" s="230"/>
      <c r="AF2431" s="230"/>
      <c r="AK2431" s="230"/>
      <c r="AN2431" s="230"/>
      <c r="AO2431" s="230"/>
      <c r="AP2431" s="230"/>
      <c r="AQ2431" s="230"/>
    </row>
    <row r="2432" spans="4:43">
      <c r="D2432" s="230"/>
      <c r="G2432" s="230"/>
      <c r="H2432" s="230"/>
      <c r="I2432" s="230"/>
      <c r="J2432" s="230"/>
      <c r="O2432" s="230"/>
      <c r="R2432" s="230"/>
      <c r="S2432" s="230"/>
      <c r="T2432" s="230"/>
      <c r="U2432" s="230"/>
      <c r="Z2432" s="230"/>
      <c r="AC2432" s="230"/>
      <c r="AD2432" s="230"/>
      <c r="AE2432" s="230"/>
      <c r="AF2432" s="230"/>
      <c r="AK2432" s="230"/>
      <c r="AN2432" s="230"/>
      <c r="AO2432" s="230"/>
      <c r="AP2432" s="230"/>
      <c r="AQ2432" s="230"/>
    </row>
    <row r="2433" spans="4:43">
      <c r="D2433" s="230"/>
      <c r="G2433" s="230"/>
      <c r="H2433" s="230"/>
      <c r="I2433" s="230"/>
      <c r="J2433" s="230"/>
      <c r="O2433" s="230"/>
      <c r="R2433" s="230"/>
      <c r="S2433" s="230"/>
      <c r="T2433" s="230"/>
      <c r="U2433" s="230"/>
      <c r="Z2433" s="230"/>
      <c r="AC2433" s="230"/>
      <c r="AD2433" s="230"/>
      <c r="AE2433" s="230"/>
      <c r="AF2433" s="230"/>
      <c r="AK2433" s="230"/>
      <c r="AN2433" s="230"/>
      <c r="AO2433" s="230"/>
      <c r="AP2433" s="230"/>
      <c r="AQ2433" s="230"/>
    </row>
    <row r="2434" spans="4:43">
      <c r="D2434" s="230"/>
      <c r="G2434" s="230"/>
      <c r="H2434" s="230"/>
      <c r="I2434" s="230"/>
      <c r="J2434" s="230"/>
      <c r="O2434" s="230"/>
      <c r="R2434" s="230"/>
      <c r="S2434" s="230"/>
      <c r="T2434" s="230"/>
      <c r="U2434" s="230"/>
      <c r="Z2434" s="230"/>
      <c r="AC2434" s="230"/>
      <c r="AD2434" s="230"/>
      <c r="AE2434" s="230"/>
      <c r="AF2434" s="230"/>
      <c r="AK2434" s="230"/>
      <c r="AN2434" s="230"/>
      <c r="AO2434" s="230"/>
      <c r="AP2434" s="230"/>
      <c r="AQ2434" s="230"/>
    </row>
    <row r="2435" spans="4:43">
      <c r="D2435" s="230"/>
      <c r="G2435" s="230"/>
      <c r="H2435" s="230"/>
      <c r="I2435" s="230"/>
      <c r="J2435" s="230"/>
      <c r="O2435" s="230"/>
      <c r="R2435" s="230"/>
      <c r="S2435" s="230"/>
      <c r="T2435" s="230"/>
      <c r="U2435" s="230"/>
      <c r="Z2435" s="230"/>
      <c r="AC2435" s="230"/>
      <c r="AD2435" s="230"/>
      <c r="AE2435" s="230"/>
      <c r="AF2435" s="230"/>
      <c r="AK2435" s="230"/>
      <c r="AN2435" s="230"/>
      <c r="AO2435" s="230"/>
      <c r="AP2435" s="230"/>
      <c r="AQ2435" s="230"/>
    </row>
    <row r="2436" spans="4:43">
      <c r="D2436" s="230"/>
      <c r="G2436" s="230"/>
      <c r="H2436" s="230"/>
      <c r="I2436" s="230"/>
      <c r="J2436" s="230"/>
      <c r="O2436" s="230"/>
      <c r="R2436" s="230"/>
      <c r="S2436" s="230"/>
      <c r="T2436" s="230"/>
      <c r="U2436" s="230"/>
      <c r="Z2436" s="230"/>
      <c r="AC2436" s="230"/>
      <c r="AD2436" s="230"/>
      <c r="AE2436" s="230"/>
      <c r="AF2436" s="230"/>
      <c r="AK2436" s="230"/>
      <c r="AN2436" s="230"/>
      <c r="AO2436" s="230"/>
      <c r="AP2436" s="230"/>
      <c r="AQ2436" s="230"/>
    </row>
    <row r="2437" spans="4:43">
      <c r="D2437" s="230"/>
      <c r="G2437" s="230"/>
      <c r="H2437" s="230"/>
      <c r="I2437" s="230"/>
      <c r="J2437" s="230"/>
      <c r="O2437" s="230"/>
      <c r="R2437" s="230"/>
      <c r="S2437" s="230"/>
      <c r="T2437" s="230"/>
      <c r="U2437" s="230"/>
      <c r="Z2437" s="230"/>
      <c r="AC2437" s="230"/>
      <c r="AD2437" s="230"/>
      <c r="AE2437" s="230"/>
      <c r="AF2437" s="230"/>
      <c r="AK2437" s="230"/>
      <c r="AN2437" s="230"/>
      <c r="AO2437" s="230"/>
      <c r="AP2437" s="230"/>
      <c r="AQ2437" s="230"/>
    </row>
    <row r="2438" spans="4:43">
      <c r="D2438" s="230"/>
      <c r="G2438" s="230"/>
      <c r="H2438" s="230"/>
      <c r="I2438" s="230"/>
      <c r="J2438" s="230"/>
      <c r="O2438" s="230"/>
      <c r="R2438" s="230"/>
      <c r="S2438" s="230"/>
      <c r="T2438" s="230"/>
      <c r="U2438" s="230"/>
      <c r="Z2438" s="230"/>
      <c r="AC2438" s="230"/>
      <c r="AD2438" s="230"/>
      <c r="AE2438" s="230"/>
      <c r="AF2438" s="230"/>
      <c r="AK2438" s="230"/>
      <c r="AN2438" s="230"/>
      <c r="AO2438" s="230"/>
      <c r="AP2438" s="230"/>
      <c r="AQ2438" s="230"/>
    </row>
    <row r="2439" spans="4:43">
      <c r="D2439" s="230"/>
      <c r="G2439" s="230"/>
      <c r="H2439" s="230"/>
      <c r="I2439" s="230"/>
      <c r="J2439" s="230"/>
      <c r="O2439" s="230"/>
      <c r="R2439" s="230"/>
      <c r="S2439" s="230"/>
      <c r="T2439" s="230"/>
      <c r="U2439" s="230"/>
      <c r="Z2439" s="230"/>
      <c r="AC2439" s="230"/>
      <c r="AD2439" s="230"/>
      <c r="AE2439" s="230"/>
      <c r="AF2439" s="230"/>
      <c r="AK2439" s="230"/>
      <c r="AN2439" s="230"/>
      <c r="AO2439" s="230"/>
      <c r="AP2439" s="230"/>
      <c r="AQ2439" s="230"/>
    </row>
    <row r="2440" spans="4:43">
      <c r="D2440" s="230"/>
      <c r="G2440" s="230"/>
      <c r="H2440" s="230"/>
      <c r="I2440" s="230"/>
      <c r="J2440" s="230"/>
      <c r="O2440" s="230"/>
      <c r="R2440" s="230"/>
      <c r="S2440" s="230"/>
      <c r="T2440" s="230"/>
      <c r="U2440" s="230"/>
      <c r="Z2440" s="230"/>
      <c r="AC2440" s="230"/>
      <c r="AD2440" s="230"/>
      <c r="AE2440" s="230"/>
      <c r="AF2440" s="230"/>
      <c r="AK2440" s="230"/>
      <c r="AN2440" s="230"/>
      <c r="AO2440" s="230"/>
      <c r="AP2440" s="230"/>
      <c r="AQ2440" s="230"/>
    </row>
    <row r="2441" spans="4:43">
      <c r="D2441" s="230"/>
      <c r="G2441" s="230"/>
      <c r="H2441" s="230"/>
      <c r="I2441" s="230"/>
      <c r="J2441" s="230"/>
      <c r="O2441" s="230"/>
      <c r="R2441" s="230"/>
      <c r="S2441" s="230"/>
      <c r="T2441" s="230"/>
      <c r="U2441" s="230"/>
      <c r="Z2441" s="230"/>
      <c r="AC2441" s="230"/>
      <c r="AD2441" s="230"/>
      <c r="AE2441" s="230"/>
      <c r="AF2441" s="230"/>
      <c r="AK2441" s="230"/>
      <c r="AN2441" s="230"/>
      <c r="AO2441" s="230"/>
      <c r="AP2441" s="230"/>
      <c r="AQ2441" s="230"/>
    </row>
    <row r="2442" spans="4:43">
      <c r="D2442" s="230"/>
      <c r="G2442" s="230"/>
      <c r="H2442" s="230"/>
      <c r="I2442" s="230"/>
      <c r="J2442" s="230"/>
      <c r="O2442" s="230"/>
      <c r="R2442" s="230"/>
      <c r="S2442" s="230"/>
      <c r="T2442" s="230"/>
      <c r="U2442" s="230"/>
      <c r="Z2442" s="230"/>
      <c r="AC2442" s="230"/>
      <c r="AD2442" s="230"/>
      <c r="AE2442" s="230"/>
      <c r="AF2442" s="230"/>
      <c r="AK2442" s="230"/>
      <c r="AN2442" s="230"/>
      <c r="AO2442" s="230"/>
      <c r="AP2442" s="230"/>
      <c r="AQ2442" s="230"/>
    </row>
    <row r="2443" spans="4:43">
      <c r="D2443" s="230"/>
      <c r="G2443" s="230"/>
      <c r="H2443" s="230"/>
      <c r="I2443" s="230"/>
      <c r="J2443" s="230"/>
      <c r="O2443" s="230"/>
      <c r="R2443" s="230"/>
      <c r="S2443" s="230"/>
      <c r="T2443" s="230"/>
      <c r="U2443" s="230"/>
      <c r="Z2443" s="230"/>
      <c r="AC2443" s="230"/>
      <c r="AD2443" s="230"/>
      <c r="AE2443" s="230"/>
      <c r="AF2443" s="230"/>
      <c r="AK2443" s="230"/>
      <c r="AN2443" s="230"/>
      <c r="AO2443" s="230"/>
      <c r="AP2443" s="230"/>
      <c r="AQ2443" s="230"/>
    </row>
    <row r="2444" spans="4:43">
      <c r="D2444" s="230"/>
      <c r="G2444" s="230"/>
      <c r="H2444" s="230"/>
      <c r="I2444" s="230"/>
      <c r="J2444" s="230"/>
      <c r="O2444" s="230"/>
      <c r="R2444" s="230"/>
      <c r="S2444" s="230"/>
      <c r="T2444" s="230"/>
      <c r="U2444" s="230"/>
      <c r="Z2444" s="230"/>
      <c r="AC2444" s="230"/>
      <c r="AD2444" s="230"/>
      <c r="AE2444" s="230"/>
      <c r="AF2444" s="230"/>
      <c r="AK2444" s="230"/>
      <c r="AN2444" s="230"/>
      <c r="AO2444" s="230"/>
      <c r="AP2444" s="230"/>
      <c r="AQ2444" s="230"/>
    </row>
    <row r="2445" spans="4:43">
      <c r="D2445" s="230"/>
      <c r="G2445" s="230"/>
      <c r="H2445" s="230"/>
      <c r="I2445" s="230"/>
      <c r="J2445" s="230"/>
      <c r="O2445" s="230"/>
      <c r="R2445" s="230"/>
      <c r="S2445" s="230"/>
      <c r="T2445" s="230"/>
      <c r="U2445" s="230"/>
      <c r="Z2445" s="230"/>
      <c r="AC2445" s="230"/>
      <c r="AD2445" s="230"/>
      <c r="AE2445" s="230"/>
      <c r="AF2445" s="230"/>
      <c r="AK2445" s="230"/>
      <c r="AN2445" s="230"/>
      <c r="AO2445" s="230"/>
      <c r="AP2445" s="230"/>
      <c r="AQ2445" s="230"/>
    </row>
    <row r="2446" spans="4:43">
      <c r="D2446" s="230"/>
      <c r="G2446" s="230"/>
      <c r="H2446" s="230"/>
      <c r="I2446" s="230"/>
      <c r="J2446" s="230"/>
      <c r="O2446" s="230"/>
      <c r="R2446" s="230"/>
      <c r="S2446" s="230"/>
      <c r="T2446" s="230"/>
      <c r="U2446" s="230"/>
      <c r="Z2446" s="230"/>
      <c r="AC2446" s="230"/>
      <c r="AD2446" s="230"/>
      <c r="AE2446" s="230"/>
      <c r="AF2446" s="230"/>
      <c r="AK2446" s="230"/>
      <c r="AN2446" s="230"/>
      <c r="AO2446" s="230"/>
      <c r="AP2446" s="230"/>
      <c r="AQ2446" s="230"/>
    </row>
    <row r="2447" spans="4:43">
      <c r="D2447" s="230"/>
      <c r="G2447" s="230"/>
      <c r="H2447" s="230"/>
      <c r="I2447" s="230"/>
      <c r="J2447" s="230"/>
      <c r="O2447" s="230"/>
      <c r="R2447" s="230"/>
      <c r="S2447" s="230"/>
      <c r="T2447" s="230"/>
      <c r="U2447" s="230"/>
      <c r="Z2447" s="230"/>
      <c r="AC2447" s="230"/>
      <c r="AD2447" s="230"/>
      <c r="AE2447" s="230"/>
      <c r="AF2447" s="230"/>
      <c r="AK2447" s="230"/>
      <c r="AN2447" s="230"/>
      <c r="AO2447" s="230"/>
      <c r="AP2447" s="230"/>
      <c r="AQ2447" s="230"/>
    </row>
    <row r="2448" spans="4:43">
      <c r="D2448" s="230"/>
      <c r="G2448" s="230"/>
      <c r="H2448" s="230"/>
      <c r="I2448" s="230"/>
      <c r="J2448" s="230"/>
      <c r="O2448" s="230"/>
      <c r="R2448" s="230"/>
      <c r="S2448" s="230"/>
      <c r="T2448" s="230"/>
      <c r="U2448" s="230"/>
      <c r="Z2448" s="230"/>
      <c r="AC2448" s="230"/>
      <c r="AD2448" s="230"/>
      <c r="AE2448" s="230"/>
      <c r="AF2448" s="230"/>
      <c r="AK2448" s="230"/>
      <c r="AN2448" s="230"/>
      <c r="AO2448" s="230"/>
      <c r="AP2448" s="230"/>
      <c r="AQ2448" s="230"/>
    </row>
    <row r="2449" spans="4:43">
      <c r="D2449" s="230"/>
      <c r="G2449" s="230"/>
      <c r="H2449" s="230"/>
      <c r="I2449" s="230"/>
      <c r="J2449" s="230"/>
      <c r="O2449" s="230"/>
      <c r="R2449" s="230"/>
      <c r="S2449" s="230"/>
      <c r="T2449" s="230"/>
      <c r="U2449" s="230"/>
      <c r="Z2449" s="230"/>
      <c r="AC2449" s="230"/>
      <c r="AD2449" s="230"/>
      <c r="AE2449" s="230"/>
      <c r="AF2449" s="230"/>
      <c r="AK2449" s="230"/>
      <c r="AN2449" s="230"/>
      <c r="AO2449" s="230"/>
      <c r="AP2449" s="230"/>
      <c r="AQ2449" s="230"/>
    </row>
    <row r="2450" spans="4:43">
      <c r="D2450" s="230"/>
      <c r="G2450" s="230"/>
      <c r="H2450" s="230"/>
      <c r="I2450" s="230"/>
      <c r="J2450" s="230"/>
      <c r="O2450" s="230"/>
      <c r="R2450" s="230"/>
      <c r="S2450" s="230"/>
      <c r="T2450" s="230"/>
      <c r="U2450" s="230"/>
      <c r="Z2450" s="230"/>
      <c r="AC2450" s="230"/>
      <c r="AD2450" s="230"/>
      <c r="AE2450" s="230"/>
      <c r="AF2450" s="230"/>
      <c r="AK2450" s="230"/>
      <c r="AN2450" s="230"/>
      <c r="AO2450" s="230"/>
      <c r="AP2450" s="230"/>
      <c r="AQ2450" s="230"/>
    </row>
    <row r="2451" spans="4:43">
      <c r="D2451" s="230"/>
      <c r="G2451" s="230"/>
      <c r="H2451" s="230"/>
      <c r="I2451" s="230"/>
      <c r="J2451" s="230"/>
      <c r="O2451" s="230"/>
      <c r="R2451" s="230"/>
      <c r="S2451" s="230"/>
      <c r="T2451" s="230"/>
      <c r="U2451" s="230"/>
      <c r="Z2451" s="230"/>
      <c r="AC2451" s="230"/>
      <c r="AD2451" s="230"/>
      <c r="AE2451" s="230"/>
      <c r="AF2451" s="230"/>
      <c r="AK2451" s="230"/>
      <c r="AN2451" s="230"/>
      <c r="AO2451" s="230"/>
      <c r="AP2451" s="230"/>
      <c r="AQ2451" s="230"/>
    </row>
    <row r="2452" spans="4:43">
      <c r="D2452" s="230"/>
      <c r="G2452" s="230"/>
      <c r="H2452" s="230"/>
      <c r="I2452" s="230"/>
      <c r="J2452" s="230"/>
      <c r="O2452" s="230"/>
      <c r="R2452" s="230"/>
      <c r="S2452" s="230"/>
      <c r="T2452" s="230"/>
      <c r="U2452" s="230"/>
      <c r="Z2452" s="230"/>
      <c r="AC2452" s="230"/>
      <c r="AD2452" s="230"/>
      <c r="AE2452" s="230"/>
      <c r="AF2452" s="230"/>
      <c r="AK2452" s="230"/>
      <c r="AN2452" s="230"/>
      <c r="AO2452" s="230"/>
      <c r="AP2452" s="230"/>
      <c r="AQ2452" s="230"/>
    </row>
    <row r="2453" spans="4:43">
      <c r="D2453" s="230"/>
      <c r="G2453" s="230"/>
      <c r="H2453" s="230"/>
      <c r="I2453" s="230"/>
      <c r="J2453" s="230"/>
      <c r="O2453" s="230"/>
      <c r="R2453" s="230"/>
      <c r="S2453" s="230"/>
      <c r="T2453" s="230"/>
      <c r="U2453" s="230"/>
      <c r="Z2453" s="230"/>
      <c r="AC2453" s="230"/>
      <c r="AD2453" s="230"/>
      <c r="AE2453" s="230"/>
      <c r="AF2453" s="230"/>
      <c r="AK2453" s="230"/>
      <c r="AN2453" s="230"/>
      <c r="AO2453" s="230"/>
      <c r="AP2453" s="230"/>
      <c r="AQ2453" s="230"/>
    </row>
    <row r="2454" spans="4:43">
      <c r="D2454" s="230"/>
      <c r="G2454" s="230"/>
      <c r="H2454" s="230"/>
      <c r="I2454" s="230"/>
      <c r="J2454" s="230"/>
      <c r="O2454" s="230"/>
      <c r="R2454" s="230"/>
      <c r="S2454" s="230"/>
      <c r="T2454" s="230"/>
      <c r="U2454" s="230"/>
      <c r="Z2454" s="230"/>
      <c r="AC2454" s="230"/>
      <c r="AD2454" s="230"/>
      <c r="AE2454" s="230"/>
      <c r="AF2454" s="230"/>
      <c r="AK2454" s="230"/>
      <c r="AN2454" s="230"/>
      <c r="AO2454" s="230"/>
      <c r="AP2454" s="230"/>
      <c r="AQ2454" s="230"/>
    </row>
    <row r="2455" spans="4:43">
      <c r="D2455" s="230"/>
      <c r="G2455" s="230"/>
      <c r="H2455" s="230"/>
      <c r="I2455" s="230"/>
      <c r="J2455" s="230"/>
      <c r="O2455" s="230"/>
      <c r="R2455" s="230"/>
      <c r="S2455" s="230"/>
      <c r="T2455" s="230"/>
      <c r="U2455" s="230"/>
      <c r="Z2455" s="230"/>
      <c r="AC2455" s="230"/>
      <c r="AD2455" s="230"/>
      <c r="AE2455" s="230"/>
      <c r="AF2455" s="230"/>
      <c r="AK2455" s="230"/>
      <c r="AN2455" s="230"/>
      <c r="AO2455" s="230"/>
      <c r="AP2455" s="230"/>
      <c r="AQ2455" s="230"/>
    </row>
    <row r="2456" spans="4:43">
      <c r="D2456" s="230"/>
      <c r="G2456" s="230"/>
      <c r="H2456" s="230"/>
      <c r="I2456" s="230"/>
      <c r="J2456" s="230"/>
      <c r="O2456" s="230"/>
      <c r="R2456" s="230"/>
      <c r="S2456" s="230"/>
      <c r="T2456" s="230"/>
      <c r="U2456" s="230"/>
      <c r="Z2456" s="230"/>
      <c r="AC2456" s="230"/>
      <c r="AD2456" s="230"/>
      <c r="AE2456" s="230"/>
      <c r="AF2456" s="230"/>
      <c r="AK2456" s="230"/>
      <c r="AN2456" s="230"/>
      <c r="AO2456" s="230"/>
      <c r="AP2456" s="230"/>
      <c r="AQ2456" s="230"/>
    </row>
    <row r="2457" spans="4:43">
      <c r="D2457" s="230"/>
      <c r="G2457" s="230"/>
      <c r="H2457" s="230"/>
      <c r="I2457" s="230"/>
      <c r="J2457" s="230"/>
      <c r="O2457" s="230"/>
      <c r="R2457" s="230"/>
      <c r="S2457" s="230"/>
      <c r="T2457" s="230"/>
      <c r="U2457" s="230"/>
      <c r="Z2457" s="230"/>
      <c r="AC2457" s="230"/>
      <c r="AD2457" s="230"/>
      <c r="AE2457" s="230"/>
      <c r="AF2457" s="230"/>
      <c r="AK2457" s="230"/>
      <c r="AN2457" s="230"/>
      <c r="AO2457" s="230"/>
      <c r="AP2457" s="230"/>
      <c r="AQ2457" s="230"/>
    </row>
    <row r="2458" spans="4:43">
      <c r="D2458" s="230"/>
      <c r="G2458" s="230"/>
      <c r="H2458" s="230"/>
      <c r="I2458" s="230"/>
      <c r="J2458" s="230"/>
      <c r="O2458" s="230"/>
      <c r="R2458" s="230"/>
      <c r="S2458" s="230"/>
      <c r="T2458" s="230"/>
      <c r="U2458" s="230"/>
      <c r="Z2458" s="230"/>
      <c r="AC2458" s="230"/>
      <c r="AD2458" s="230"/>
      <c r="AE2458" s="230"/>
      <c r="AF2458" s="230"/>
      <c r="AK2458" s="230"/>
      <c r="AN2458" s="230"/>
      <c r="AO2458" s="230"/>
      <c r="AP2458" s="230"/>
      <c r="AQ2458" s="230"/>
    </row>
    <row r="2459" spans="4:43">
      <c r="D2459" s="230"/>
      <c r="G2459" s="230"/>
      <c r="H2459" s="230"/>
      <c r="I2459" s="230"/>
      <c r="J2459" s="230"/>
      <c r="O2459" s="230"/>
      <c r="R2459" s="230"/>
      <c r="S2459" s="230"/>
      <c r="T2459" s="230"/>
      <c r="U2459" s="230"/>
      <c r="Z2459" s="230"/>
      <c r="AC2459" s="230"/>
      <c r="AD2459" s="230"/>
      <c r="AE2459" s="230"/>
      <c r="AF2459" s="230"/>
      <c r="AK2459" s="230"/>
      <c r="AN2459" s="230"/>
      <c r="AO2459" s="230"/>
      <c r="AP2459" s="230"/>
      <c r="AQ2459" s="230"/>
    </row>
    <row r="2460" spans="4:43">
      <c r="D2460" s="230"/>
      <c r="G2460" s="230"/>
      <c r="H2460" s="230"/>
      <c r="I2460" s="230"/>
      <c r="J2460" s="230"/>
      <c r="O2460" s="230"/>
      <c r="R2460" s="230"/>
      <c r="S2460" s="230"/>
      <c r="T2460" s="230"/>
      <c r="U2460" s="230"/>
      <c r="Z2460" s="230"/>
      <c r="AC2460" s="230"/>
      <c r="AD2460" s="230"/>
      <c r="AE2460" s="230"/>
      <c r="AF2460" s="230"/>
      <c r="AK2460" s="230"/>
      <c r="AN2460" s="230"/>
      <c r="AO2460" s="230"/>
      <c r="AP2460" s="230"/>
      <c r="AQ2460" s="230"/>
    </row>
    <row r="2461" spans="4:43">
      <c r="D2461" s="230"/>
      <c r="G2461" s="230"/>
      <c r="H2461" s="230"/>
      <c r="I2461" s="230"/>
      <c r="J2461" s="230"/>
      <c r="O2461" s="230"/>
      <c r="R2461" s="230"/>
      <c r="S2461" s="230"/>
      <c r="T2461" s="230"/>
      <c r="U2461" s="230"/>
      <c r="Z2461" s="230"/>
      <c r="AC2461" s="230"/>
      <c r="AD2461" s="230"/>
      <c r="AE2461" s="230"/>
      <c r="AF2461" s="230"/>
      <c r="AK2461" s="230"/>
      <c r="AN2461" s="230"/>
      <c r="AO2461" s="230"/>
      <c r="AP2461" s="230"/>
      <c r="AQ2461" s="230"/>
    </row>
    <row r="2462" spans="4:43">
      <c r="D2462" s="230"/>
      <c r="G2462" s="230"/>
      <c r="H2462" s="230"/>
      <c r="I2462" s="230"/>
      <c r="J2462" s="230"/>
      <c r="O2462" s="230"/>
      <c r="R2462" s="230"/>
      <c r="S2462" s="230"/>
      <c r="T2462" s="230"/>
      <c r="U2462" s="230"/>
      <c r="Z2462" s="230"/>
      <c r="AC2462" s="230"/>
      <c r="AD2462" s="230"/>
      <c r="AE2462" s="230"/>
      <c r="AF2462" s="230"/>
      <c r="AK2462" s="230"/>
      <c r="AN2462" s="230"/>
      <c r="AO2462" s="230"/>
      <c r="AP2462" s="230"/>
      <c r="AQ2462" s="230"/>
    </row>
    <row r="2463" spans="4:43">
      <c r="D2463" s="230"/>
      <c r="G2463" s="230"/>
      <c r="H2463" s="230"/>
      <c r="I2463" s="230"/>
      <c r="J2463" s="230"/>
      <c r="O2463" s="230"/>
      <c r="R2463" s="230"/>
      <c r="S2463" s="230"/>
      <c r="T2463" s="230"/>
      <c r="U2463" s="230"/>
      <c r="Z2463" s="230"/>
      <c r="AC2463" s="230"/>
      <c r="AD2463" s="230"/>
      <c r="AE2463" s="230"/>
      <c r="AF2463" s="230"/>
      <c r="AK2463" s="230"/>
      <c r="AN2463" s="230"/>
      <c r="AO2463" s="230"/>
      <c r="AP2463" s="230"/>
      <c r="AQ2463" s="230"/>
    </row>
    <row r="2464" spans="4:43">
      <c r="D2464" s="230"/>
      <c r="G2464" s="230"/>
      <c r="H2464" s="230"/>
      <c r="I2464" s="230"/>
      <c r="J2464" s="230"/>
      <c r="O2464" s="230"/>
      <c r="R2464" s="230"/>
      <c r="S2464" s="230"/>
      <c r="T2464" s="230"/>
      <c r="U2464" s="230"/>
      <c r="Z2464" s="230"/>
      <c r="AC2464" s="230"/>
      <c r="AD2464" s="230"/>
      <c r="AE2464" s="230"/>
      <c r="AF2464" s="230"/>
      <c r="AK2464" s="230"/>
      <c r="AN2464" s="230"/>
      <c r="AO2464" s="230"/>
      <c r="AP2464" s="230"/>
      <c r="AQ2464" s="230"/>
    </row>
    <row r="2465" spans="4:43">
      <c r="D2465" s="230"/>
      <c r="G2465" s="230"/>
      <c r="H2465" s="230"/>
      <c r="I2465" s="230"/>
      <c r="J2465" s="230"/>
      <c r="O2465" s="230"/>
      <c r="R2465" s="230"/>
      <c r="S2465" s="230"/>
      <c r="T2465" s="230"/>
      <c r="U2465" s="230"/>
      <c r="Z2465" s="230"/>
      <c r="AC2465" s="230"/>
      <c r="AD2465" s="230"/>
      <c r="AE2465" s="230"/>
      <c r="AF2465" s="230"/>
      <c r="AK2465" s="230"/>
      <c r="AN2465" s="230"/>
      <c r="AO2465" s="230"/>
      <c r="AP2465" s="230"/>
      <c r="AQ2465" s="230"/>
    </row>
    <row r="2466" spans="4:43">
      <c r="D2466" s="230"/>
      <c r="G2466" s="230"/>
      <c r="H2466" s="230"/>
      <c r="I2466" s="230"/>
      <c r="J2466" s="230"/>
      <c r="O2466" s="230"/>
      <c r="R2466" s="230"/>
      <c r="S2466" s="230"/>
      <c r="T2466" s="230"/>
      <c r="U2466" s="230"/>
      <c r="Z2466" s="230"/>
      <c r="AC2466" s="230"/>
      <c r="AD2466" s="230"/>
      <c r="AE2466" s="230"/>
      <c r="AF2466" s="230"/>
      <c r="AK2466" s="230"/>
      <c r="AN2466" s="230"/>
      <c r="AO2466" s="230"/>
      <c r="AP2466" s="230"/>
      <c r="AQ2466" s="230"/>
    </row>
    <row r="2467" spans="4:43">
      <c r="D2467" s="230"/>
      <c r="G2467" s="230"/>
      <c r="H2467" s="230"/>
      <c r="I2467" s="230"/>
      <c r="J2467" s="230"/>
      <c r="O2467" s="230"/>
      <c r="R2467" s="230"/>
      <c r="S2467" s="230"/>
      <c r="T2467" s="230"/>
      <c r="U2467" s="230"/>
      <c r="Z2467" s="230"/>
      <c r="AC2467" s="230"/>
      <c r="AD2467" s="230"/>
      <c r="AE2467" s="230"/>
      <c r="AF2467" s="230"/>
      <c r="AK2467" s="230"/>
      <c r="AN2467" s="230"/>
      <c r="AO2467" s="230"/>
      <c r="AP2467" s="230"/>
      <c r="AQ2467" s="230"/>
    </row>
    <row r="2468" spans="4:43">
      <c r="D2468" s="230"/>
      <c r="G2468" s="230"/>
      <c r="H2468" s="230"/>
      <c r="I2468" s="230"/>
      <c r="J2468" s="230"/>
      <c r="O2468" s="230"/>
      <c r="R2468" s="230"/>
      <c r="S2468" s="230"/>
      <c r="T2468" s="230"/>
      <c r="U2468" s="230"/>
      <c r="Z2468" s="230"/>
      <c r="AC2468" s="230"/>
      <c r="AD2468" s="230"/>
      <c r="AE2468" s="230"/>
      <c r="AF2468" s="230"/>
      <c r="AK2468" s="230"/>
      <c r="AN2468" s="230"/>
      <c r="AO2468" s="230"/>
      <c r="AP2468" s="230"/>
      <c r="AQ2468" s="230"/>
    </row>
    <row r="2469" spans="4:43">
      <c r="D2469" s="230"/>
      <c r="G2469" s="230"/>
      <c r="H2469" s="230"/>
      <c r="I2469" s="230"/>
      <c r="J2469" s="230"/>
      <c r="O2469" s="230"/>
      <c r="R2469" s="230"/>
      <c r="S2469" s="230"/>
      <c r="T2469" s="230"/>
      <c r="U2469" s="230"/>
      <c r="Z2469" s="230"/>
      <c r="AC2469" s="230"/>
      <c r="AD2469" s="230"/>
      <c r="AE2469" s="230"/>
      <c r="AF2469" s="230"/>
      <c r="AK2469" s="230"/>
      <c r="AN2469" s="230"/>
      <c r="AO2469" s="230"/>
      <c r="AP2469" s="230"/>
      <c r="AQ2469" s="230"/>
    </row>
    <row r="2470" spans="4:43">
      <c r="D2470" s="230"/>
      <c r="G2470" s="230"/>
      <c r="H2470" s="230"/>
      <c r="I2470" s="230"/>
      <c r="J2470" s="230"/>
      <c r="O2470" s="230"/>
      <c r="R2470" s="230"/>
      <c r="S2470" s="230"/>
      <c r="T2470" s="230"/>
      <c r="U2470" s="230"/>
      <c r="Z2470" s="230"/>
      <c r="AC2470" s="230"/>
      <c r="AD2470" s="230"/>
      <c r="AE2470" s="230"/>
      <c r="AF2470" s="230"/>
      <c r="AK2470" s="230"/>
      <c r="AN2470" s="230"/>
      <c r="AO2470" s="230"/>
      <c r="AP2470" s="230"/>
      <c r="AQ2470" s="230"/>
    </row>
    <row r="2471" spans="4:43">
      <c r="D2471" s="230"/>
      <c r="G2471" s="230"/>
      <c r="H2471" s="230"/>
      <c r="I2471" s="230"/>
      <c r="J2471" s="230"/>
      <c r="O2471" s="230"/>
      <c r="R2471" s="230"/>
      <c r="S2471" s="230"/>
      <c r="T2471" s="230"/>
      <c r="U2471" s="230"/>
      <c r="Z2471" s="230"/>
      <c r="AC2471" s="230"/>
      <c r="AD2471" s="230"/>
      <c r="AE2471" s="230"/>
      <c r="AF2471" s="230"/>
      <c r="AK2471" s="230"/>
      <c r="AN2471" s="230"/>
      <c r="AO2471" s="230"/>
      <c r="AP2471" s="230"/>
      <c r="AQ2471" s="230"/>
    </row>
    <row r="2472" spans="4:43">
      <c r="D2472" s="230"/>
      <c r="G2472" s="230"/>
      <c r="H2472" s="230"/>
      <c r="I2472" s="230"/>
      <c r="J2472" s="230"/>
      <c r="O2472" s="230"/>
      <c r="R2472" s="230"/>
      <c r="S2472" s="230"/>
      <c r="T2472" s="230"/>
      <c r="U2472" s="230"/>
      <c r="Z2472" s="230"/>
      <c r="AC2472" s="230"/>
      <c r="AD2472" s="230"/>
      <c r="AE2472" s="230"/>
      <c r="AF2472" s="230"/>
      <c r="AK2472" s="230"/>
      <c r="AN2472" s="230"/>
      <c r="AO2472" s="230"/>
      <c r="AP2472" s="230"/>
      <c r="AQ2472" s="230"/>
    </row>
    <row r="2473" spans="4:43">
      <c r="D2473" s="230"/>
      <c r="G2473" s="230"/>
      <c r="H2473" s="230"/>
      <c r="I2473" s="230"/>
      <c r="J2473" s="230"/>
      <c r="O2473" s="230"/>
      <c r="R2473" s="230"/>
      <c r="S2473" s="230"/>
      <c r="T2473" s="230"/>
      <c r="U2473" s="230"/>
      <c r="Z2473" s="230"/>
      <c r="AC2473" s="230"/>
      <c r="AD2473" s="230"/>
      <c r="AE2473" s="230"/>
      <c r="AF2473" s="230"/>
      <c r="AK2473" s="230"/>
      <c r="AN2473" s="230"/>
      <c r="AO2473" s="230"/>
      <c r="AP2473" s="230"/>
      <c r="AQ2473" s="230"/>
    </row>
    <row r="2474" spans="4:43">
      <c r="D2474" s="230"/>
      <c r="G2474" s="230"/>
      <c r="H2474" s="230"/>
      <c r="I2474" s="230"/>
      <c r="J2474" s="230"/>
      <c r="O2474" s="230"/>
      <c r="R2474" s="230"/>
      <c r="S2474" s="230"/>
      <c r="T2474" s="230"/>
      <c r="U2474" s="230"/>
      <c r="Z2474" s="230"/>
      <c r="AC2474" s="230"/>
      <c r="AD2474" s="230"/>
      <c r="AE2474" s="230"/>
      <c r="AF2474" s="230"/>
      <c r="AK2474" s="230"/>
      <c r="AN2474" s="230"/>
      <c r="AO2474" s="230"/>
      <c r="AP2474" s="230"/>
      <c r="AQ2474" s="230"/>
    </row>
    <row r="2475" spans="4:43">
      <c r="D2475" s="230"/>
      <c r="G2475" s="230"/>
      <c r="H2475" s="230"/>
      <c r="I2475" s="230"/>
      <c r="J2475" s="230"/>
      <c r="O2475" s="230"/>
      <c r="R2475" s="230"/>
      <c r="S2475" s="230"/>
      <c r="T2475" s="230"/>
      <c r="U2475" s="230"/>
      <c r="Z2475" s="230"/>
      <c r="AC2475" s="230"/>
      <c r="AD2475" s="230"/>
      <c r="AE2475" s="230"/>
      <c r="AF2475" s="230"/>
      <c r="AK2475" s="230"/>
      <c r="AN2475" s="230"/>
      <c r="AO2475" s="230"/>
      <c r="AP2475" s="230"/>
      <c r="AQ2475" s="230"/>
    </row>
    <row r="2476" spans="4:43">
      <c r="D2476" s="230"/>
      <c r="G2476" s="230"/>
      <c r="H2476" s="230"/>
      <c r="I2476" s="230"/>
      <c r="J2476" s="230"/>
      <c r="O2476" s="230"/>
      <c r="R2476" s="230"/>
      <c r="S2476" s="230"/>
      <c r="T2476" s="230"/>
      <c r="U2476" s="230"/>
      <c r="Z2476" s="230"/>
      <c r="AC2476" s="230"/>
      <c r="AD2476" s="230"/>
      <c r="AE2476" s="230"/>
      <c r="AF2476" s="230"/>
      <c r="AK2476" s="230"/>
      <c r="AN2476" s="230"/>
      <c r="AO2476" s="230"/>
      <c r="AP2476" s="230"/>
      <c r="AQ2476" s="230"/>
    </row>
    <row r="2477" spans="4:43">
      <c r="D2477" s="230"/>
      <c r="G2477" s="230"/>
      <c r="H2477" s="230"/>
      <c r="I2477" s="230"/>
      <c r="J2477" s="230"/>
      <c r="O2477" s="230"/>
      <c r="R2477" s="230"/>
      <c r="S2477" s="230"/>
      <c r="T2477" s="230"/>
      <c r="U2477" s="230"/>
      <c r="Z2477" s="230"/>
      <c r="AC2477" s="230"/>
      <c r="AD2477" s="230"/>
      <c r="AE2477" s="230"/>
      <c r="AF2477" s="230"/>
      <c r="AK2477" s="230"/>
      <c r="AN2477" s="230"/>
      <c r="AO2477" s="230"/>
      <c r="AP2477" s="230"/>
      <c r="AQ2477" s="230"/>
    </row>
    <row r="2478" spans="4:43">
      <c r="D2478" s="230"/>
      <c r="G2478" s="230"/>
      <c r="H2478" s="230"/>
      <c r="I2478" s="230"/>
      <c r="J2478" s="230"/>
      <c r="O2478" s="230"/>
      <c r="R2478" s="230"/>
      <c r="S2478" s="230"/>
      <c r="T2478" s="230"/>
      <c r="U2478" s="230"/>
      <c r="Z2478" s="230"/>
      <c r="AC2478" s="230"/>
      <c r="AD2478" s="230"/>
      <c r="AE2478" s="230"/>
      <c r="AF2478" s="230"/>
      <c r="AK2478" s="230"/>
      <c r="AN2478" s="230"/>
      <c r="AO2478" s="230"/>
      <c r="AP2478" s="230"/>
      <c r="AQ2478" s="230"/>
    </row>
    <row r="2479" spans="4:43">
      <c r="D2479" s="230"/>
      <c r="G2479" s="230"/>
      <c r="H2479" s="230"/>
      <c r="I2479" s="230"/>
      <c r="J2479" s="230"/>
      <c r="O2479" s="230"/>
      <c r="R2479" s="230"/>
      <c r="S2479" s="230"/>
      <c r="T2479" s="230"/>
      <c r="U2479" s="230"/>
      <c r="Z2479" s="230"/>
      <c r="AC2479" s="230"/>
      <c r="AD2479" s="230"/>
      <c r="AE2479" s="230"/>
      <c r="AF2479" s="230"/>
      <c r="AK2479" s="230"/>
      <c r="AN2479" s="230"/>
      <c r="AO2479" s="230"/>
      <c r="AP2479" s="230"/>
      <c r="AQ2479" s="230"/>
    </row>
    <row r="2480" spans="4:43">
      <c r="D2480" s="230"/>
      <c r="G2480" s="230"/>
      <c r="H2480" s="230"/>
      <c r="I2480" s="230"/>
      <c r="J2480" s="230"/>
      <c r="O2480" s="230"/>
      <c r="R2480" s="230"/>
      <c r="S2480" s="230"/>
      <c r="T2480" s="230"/>
      <c r="U2480" s="230"/>
      <c r="Z2480" s="230"/>
      <c r="AC2480" s="230"/>
      <c r="AD2480" s="230"/>
      <c r="AE2480" s="230"/>
      <c r="AF2480" s="230"/>
      <c r="AK2480" s="230"/>
      <c r="AN2480" s="230"/>
      <c r="AO2480" s="230"/>
      <c r="AP2480" s="230"/>
      <c r="AQ2480" s="230"/>
    </row>
    <row r="2481" spans="4:43">
      <c r="D2481" s="230"/>
      <c r="G2481" s="230"/>
      <c r="H2481" s="230"/>
      <c r="I2481" s="230"/>
      <c r="J2481" s="230"/>
      <c r="O2481" s="230"/>
      <c r="R2481" s="230"/>
      <c r="S2481" s="230"/>
      <c r="T2481" s="230"/>
      <c r="U2481" s="230"/>
      <c r="Z2481" s="230"/>
      <c r="AC2481" s="230"/>
      <c r="AD2481" s="230"/>
      <c r="AE2481" s="230"/>
      <c r="AF2481" s="230"/>
      <c r="AK2481" s="230"/>
      <c r="AN2481" s="230"/>
      <c r="AO2481" s="230"/>
      <c r="AP2481" s="230"/>
      <c r="AQ2481" s="230"/>
    </row>
    <row r="2482" spans="4:43">
      <c r="D2482" s="230"/>
      <c r="G2482" s="230"/>
      <c r="H2482" s="230"/>
      <c r="I2482" s="230"/>
      <c r="J2482" s="230"/>
      <c r="O2482" s="230"/>
      <c r="R2482" s="230"/>
      <c r="S2482" s="230"/>
      <c r="T2482" s="230"/>
      <c r="U2482" s="230"/>
      <c r="Z2482" s="230"/>
      <c r="AC2482" s="230"/>
      <c r="AD2482" s="230"/>
      <c r="AE2482" s="230"/>
      <c r="AF2482" s="230"/>
      <c r="AK2482" s="230"/>
      <c r="AN2482" s="230"/>
      <c r="AO2482" s="230"/>
      <c r="AP2482" s="230"/>
      <c r="AQ2482" s="230"/>
    </row>
    <row r="2483" spans="4:43">
      <c r="D2483" s="230"/>
      <c r="G2483" s="230"/>
      <c r="H2483" s="230"/>
      <c r="I2483" s="230"/>
      <c r="J2483" s="230"/>
      <c r="O2483" s="230"/>
      <c r="R2483" s="230"/>
      <c r="S2483" s="230"/>
      <c r="T2483" s="230"/>
      <c r="U2483" s="230"/>
      <c r="Z2483" s="230"/>
      <c r="AC2483" s="230"/>
      <c r="AD2483" s="230"/>
      <c r="AE2483" s="230"/>
      <c r="AF2483" s="230"/>
      <c r="AK2483" s="230"/>
      <c r="AN2483" s="230"/>
      <c r="AO2483" s="230"/>
      <c r="AP2483" s="230"/>
      <c r="AQ2483" s="230"/>
    </row>
    <row r="2484" spans="4:43">
      <c r="D2484" s="230"/>
      <c r="G2484" s="230"/>
      <c r="H2484" s="230"/>
      <c r="I2484" s="230"/>
      <c r="J2484" s="230"/>
      <c r="O2484" s="230"/>
      <c r="R2484" s="230"/>
      <c r="S2484" s="230"/>
      <c r="T2484" s="230"/>
      <c r="U2484" s="230"/>
      <c r="Z2484" s="230"/>
      <c r="AC2484" s="230"/>
      <c r="AD2484" s="230"/>
      <c r="AE2484" s="230"/>
      <c r="AF2484" s="230"/>
      <c r="AK2484" s="230"/>
      <c r="AN2484" s="230"/>
      <c r="AO2484" s="230"/>
      <c r="AP2484" s="230"/>
      <c r="AQ2484" s="230"/>
    </row>
    <row r="2485" spans="4:43">
      <c r="D2485" s="230"/>
      <c r="G2485" s="230"/>
      <c r="H2485" s="230"/>
      <c r="I2485" s="230"/>
      <c r="J2485" s="230"/>
      <c r="O2485" s="230"/>
      <c r="R2485" s="230"/>
      <c r="S2485" s="230"/>
      <c r="T2485" s="230"/>
      <c r="U2485" s="230"/>
      <c r="Z2485" s="230"/>
      <c r="AC2485" s="230"/>
      <c r="AD2485" s="230"/>
      <c r="AE2485" s="230"/>
      <c r="AF2485" s="230"/>
      <c r="AK2485" s="230"/>
      <c r="AN2485" s="230"/>
      <c r="AO2485" s="230"/>
      <c r="AP2485" s="230"/>
      <c r="AQ2485" s="230"/>
    </row>
    <row r="2486" spans="4:43">
      <c r="D2486" s="230"/>
      <c r="G2486" s="230"/>
      <c r="H2486" s="230"/>
      <c r="I2486" s="230"/>
      <c r="J2486" s="230"/>
      <c r="O2486" s="230"/>
      <c r="R2486" s="230"/>
      <c r="S2486" s="230"/>
      <c r="T2486" s="230"/>
      <c r="U2486" s="230"/>
      <c r="Z2486" s="230"/>
      <c r="AC2486" s="230"/>
      <c r="AD2486" s="230"/>
      <c r="AE2486" s="230"/>
      <c r="AF2486" s="230"/>
      <c r="AK2486" s="230"/>
      <c r="AN2486" s="230"/>
      <c r="AO2486" s="230"/>
      <c r="AP2486" s="230"/>
      <c r="AQ2486" s="230"/>
    </row>
    <row r="2487" spans="4:43">
      <c r="D2487" s="230"/>
      <c r="G2487" s="230"/>
      <c r="H2487" s="230"/>
      <c r="I2487" s="230"/>
      <c r="J2487" s="230"/>
      <c r="O2487" s="230"/>
      <c r="R2487" s="230"/>
      <c r="S2487" s="230"/>
      <c r="T2487" s="230"/>
      <c r="U2487" s="230"/>
      <c r="Z2487" s="230"/>
      <c r="AC2487" s="230"/>
      <c r="AD2487" s="230"/>
      <c r="AE2487" s="230"/>
      <c r="AF2487" s="230"/>
      <c r="AK2487" s="230"/>
      <c r="AN2487" s="230"/>
      <c r="AO2487" s="230"/>
      <c r="AP2487" s="230"/>
      <c r="AQ2487" s="230"/>
    </row>
    <row r="2488" spans="4:43">
      <c r="D2488" s="230"/>
      <c r="G2488" s="230"/>
      <c r="H2488" s="230"/>
      <c r="I2488" s="230"/>
      <c r="J2488" s="230"/>
      <c r="O2488" s="230"/>
      <c r="R2488" s="230"/>
      <c r="S2488" s="230"/>
      <c r="T2488" s="230"/>
      <c r="U2488" s="230"/>
      <c r="Z2488" s="230"/>
      <c r="AC2488" s="230"/>
      <c r="AD2488" s="230"/>
      <c r="AE2488" s="230"/>
      <c r="AF2488" s="230"/>
      <c r="AK2488" s="230"/>
      <c r="AN2488" s="230"/>
      <c r="AO2488" s="230"/>
      <c r="AP2488" s="230"/>
      <c r="AQ2488" s="230"/>
    </row>
    <row r="2489" spans="4:43">
      <c r="D2489" s="230"/>
      <c r="G2489" s="230"/>
      <c r="H2489" s="230"/>
      <c r="I2489" s="230"/>
      <c r="J2489" s="230"/>
      <c r="O2489" s="230"/>
      <c r="R2489" s="230"/>
      <c r="S2489" s="230"/>
      <c r="T2489" s="230"/>
      <c r="U2489" s="230"/>
      <c r="Z2489" s="230"/>
      <c r="AC2489" s="230"/>
      <c r="AD2489" s="230"/>
      <c r="AE2489" s="230"/>
      <c r="AF2489" s="230"/>
      <c r="AK2489" s="230"/>
      <c r="AN2489" s="230"/>
      <c r="AO2489" s="230"/>
      <c r="AP2489" s="230"/>
      <c r="AQ2489" s="230"/>
    </row>
    <row r="2490" spans="4:43">
      <c r="D2490" s="230"/>
      <c r="G2490" s="230"/>
      <c r="H2490" s="230"/>
      <c r="I2490" s="230"/>
      <c r="J2490" s="230"/>
      <c r="O2490" s="230"/>
      <c r="R2490" s="230"/>
      <c r="S2490" s="230"/>
      <c r="T2490" s="230"/>
      <c r="U2490" s="230"/>
      <c r="Z2490" s="230"/>
      <c r="AC2490" s="230"/>
      <c r="AD2490" s="230"/>
      <c r="AE2490" s="230"/>
      <c r="AF2490" s="230"/>
      <c r="AK2490" s="230"/>
      <c r="AN2490" s="230"/>
      <c r="AO2490" s="230"/>
      <c r="AP2490" s="230"/>
      <c r="AQ2490" s="230"/>
    </row>
    <row r="2491" spans="4:43">
      <c r="D2491" s="230"/>
      <c r="G2491" s="230"/>
      <c r="H2491" s="230"/>
      <c r="I2491" s="230"/>
      <c r="J2491" s="230"/>
      <c r="O2491" s="230"/>
      <c r="R2491" s="230"/>
      <c r="S2491" s="230"/>
      <c r="T2491" s="230"/>
      <c r="U2491" s="230"/>
      <c r="Z2491" s="230"/>
      <c r="AC2491" s="230"/>
      <c r="AD2491" s="230"/>
      <c r="AE2491" s="230"/>
      <c r="AF2491" s="230"/>
      <c r="AK2491" s="230"/>
      <c r="AN2491" s="230"/>
      <c r="AO2491" s="230"/>
      <c r="AP2491" s="230"/>
      <c r="AQ2491" s="230"/>
    </row>
    <row r="2492" spans="4:43">
      <c r="D2492" s="230"/>
      <c r="G2492" s="230"/>
      <c r="H2492" s="230"/>
      <c r="I2492" s="230"/>
      <c r="J2492" s="230"/>
      <c r="O2492" s="230"/>
      <c r="R2492" s="230"/>
      <c r="S2492" s="230"/>
      <c r="T2492" s="230"/>
      <c r="U2492" s="230"/>
      <c r="Z2492" s="230"/>
      <c r="AC2492" s="230"/>
      <c r="AD2492" s="230"/>
      <c r="AE2492" s="230"/>
      <c r="AF2492" s="230"/>
      <c r="AK2492" s="230"/>
      <c r="AN2492" s="230"/>
      <c r="AO2492" s="230"/>
      <c r="AP2492" s="230"/>
      <c r="AQ2492" s="230"/>
    </row>
    <row r="2493" spans="4:43">
      <c r="D2493" s="230"/>
      <c r="G2493" s="230"/>
      <c r="H2493" s="230"/>
      <c r="I2493" s="230"/>
      <c r="J2493" s="230"/>
      <c r="O2493" s="230"/>
      <c r="R2493" s="230"/>
      <c r="S2493" s="230"/>
      <c r="T2493" s="230"/>
      <c r="U2493" s="230"/>
      <c r="Z2493" s="230"/>
      <c r="AC2493" s="230"/>
      <c r="AD2493" s="230"/>
      <c r="AE2493" s="230"/>
      <c r="AF2493" s="230"/>
      <c r="AK2493" s="230"/>
      <c r="AN2493" s="230"/>
      <c r="AO2493" s="230"/>
      <c r="AP2493" s="230"/>
      <c r="AQ2493" s="230"/>
    </row>
    <row r="2494" spans="4:43">
      <c r="D2494" s="230"/>
      <c r="G2494" s="230"/>
      <c r="H2494" s="230"/>
      <c r="I2494" s="230"/>
      <c r="J2494" s="230"/>
      <c r="O2494" s="230"/>
      <c r="R2494" s="230"/>
      <c r="S2494" s="230"/>
      <c r="T2494" s="230"/>
      <c r="U2494" s="230"/>
      <c r="Z2494" s="230"/>
      <c r="AC2494" s="230"/>
      <c r="AD2494" s="230"/>
      <c r="AE2494" s="230"/>
      <c r="AF2494" s="230"/>
      <c r="AK2494" s="230"/>
      <c r="AN2494" s="230"/>
      <c r="AO2494" s="230"/>
      <c r="AP2494" s="230"/>
      <c r="AQ2494" s="230"/>
    </row>
    <row r="2495" spans="4:43">
      <c r="D2495" s="230"/>
      <c r="G2495" s="230"/>
      <c r="H2495" s="230"/>
      <c r="I2495" s="230"/>
      <c r="J2495" s="230"/>
      <c r="O2495" s="230"/>
      <c r="R2495" s="230"/>
      <c r="S2495" s="230"/>
      <c r="T2495" s="230"/>
      <c r="U2495" s="230"/>
      <c r="Z2495" s="230"/>
      <c r="AC2495" s="230"/>
      <c r="AD2495" s="230"/>
      <c r="AE2495" s="230"/>
      <c r="AF2495" s="230"/>
      <c r="AK2495" s="230"/>
      <c r="AN2495" s="230"/>
      <c r="AO2495" s="230"/>
      <c r="AP2495" s="230"/>
      <c r="AQ2495" s="230"/>
    </row>
    <row r="2496" spans="4:43">
      <c r="D2496" s="230"/>
      <c r="G2496" s="230"/>
      <c r="H2496" s="230"/>
      <c r="I2496" s="230"/>
      <c r="J2496" s="230"/>
      <c r="O2496" s="230"/>
      <c r="R2496" s="230"/>
      <c r="S2496" s="230"/>
      <c r="T2496" s="230"/>
      <c r="U2496" s="230"/>
      <c r="Z2496" s="230"/>
      <c r="AC2496" s="230"/>
      <c r="AD2496" s="230"/>
      <c r="AE2496" s="230"/>
      <c r="AF2496" s="230"/>
      <c r="AK2496" s="230"/>
      <c r="AN2496" s="230"/>
      <c r="AO2496" s="230"/>
      <c r="AP2496" s="230"/>
      <c r="AQ2496" s="230"/>
    </row>
    <row r="2497" spans="4:43">
      <c r="D2497" s="230"/>
      <c r="G2497" s="230"/>
      <c r="H2497" s="230"/>
      <c r="I2497" s="230"/>
      <c r="J2497" s="230"/>
      <c r="O2497" s="230"/>
      <c r="R2497" s="230"/>
      <c r="S2497" s="230"/>
      <c r="T2497" s="230"/>
      <c r="U2497" s="230"/>
      <c r="Z2497" s="230"/>
      <c r="AC2497" s="230"/>
      <c r="AD2497" s="230"/>
      <c r="AE2497" s="230"/>
      <c r="AF2497" s="230"/>
      <c r="AK2497" s="230"/>
      <c r="AN2497" s="230"/>
      <c r="AO2497" s="230"/>
      <c r="AP2497" s="230"/>
      <c r="AQ2497" s="230"/>
    </row>
    <row r="2498" spans="4:43">
      <c r="D2498" s="230"/>
      <c r="G2498" s="230"/>
      <c r="H2498" s="230"/>
      <c r="I2498" s="230"/>
      <c r="J2498" s="230"/>
      <c r="O2498" s="230"/>
      <c r="R2498" s="230"/>
      <c r="S2498" s="230"/>
      <c r="T2498" s="230"/>
      <c r="U2498" s="230"/>
      <c r="Z2498" s="230"/>
      <c r="AC2498" s="230"/>
      <c r="AD2498" s="230"/>
      <c r="AE2498" s="230"/>
      <c r="AF2498" s="230"/>
      <c r="AK2498" s="230"/>
      <c r="AN2498" s="230"/>
      <c r="AO2498" s="230"/>
      <c r="AP2498" s="230"/>
      <c r="AQ2498" s="230"/>
    </row>
    <row r="2499" spans="4:43">
      <c r="D2499" s="230"/>
      <c r="G2499" s="230"/>
      <c r="H2499" s="230"/>
      <c r="I2499" s="230"/>
      <c r="J2499" s="230"/>
      <c r="O2499" s="230"/>
      <c r="R2499" s="230"/>
      <c r="S2499" s="230"/>
      <c r="T2499" s="230"/>
      <c r="U2499" s="230"/>
      <c r="Z2499" s="230"/>
      <c r="AC2499" s="230"/>
      <c r="AD2499" s="230"/>
      <c r="AE2499" s="230"/>
      <c r="AF2499" s="230"/>
      <c r="AK2499" s="230"/>
      <c r="AN2499" s="230"/>
      <c r="AO2499" s="230"/>
      <c r="AP2499" s="230"/>
      <c r="AQ2499" s="230"/>
    </row>
    <row r="2500" spans="4:43">
      <c r="D2500" s="230"/>
      <c r="G2500" s="230"/>
      <c r="H2500" s="230"/>
      <c r="I2500" s="230"/>
      <c r="J2500" s="230"/>
      <c r="O2500" s="230"/>
      <c r="R2500" s="230"/>
      <c r="S2500" s="230"/>
      <c r="T2500" s="230"/>
      <c r="U2500" s="230"/>
      <c r="Z2500" s="230"/>
      <c r="AC2500" s="230"/>
      <c r="AD2500" s="230"/>
      <c r="AE2500" s="230"/>
      <c r="AF2500" s="230"/>
      <c r="AK2500" s="230"/>
      <c r="AN2500" s="230"/>
      <c r="AO2500" s="230"/>
      <c r="AP2500" s="230"/>
      <c r="AQ2500" s="230"/>
    </row>
    <row r="2501" spans="4:43">
      <c r="D2501" s="230"/>
      <c r="G2501" s="230"/>
      <c r="H2501" s="230"/>
      <c r="I2501" s="230"/>
      <c r="J2501" s="230"/>
      <c r="O2501" s="230"/>
      <c r="R2501" s="230"/>
      <c r="S2501" s="230"/>
      <c r="T2501" s="230"/>
      <c r="U2501" s="230"/>
      <c r="Z2501" s="230"/>
      <c r="AC2501" s="230"/>
      <c r="AD2501" s="230"/>
      <c r="AE2501" s="230"/>
      <c r="AF2501" s="230"/>
      <c r="AK2501" s="230"/>
      <c r="AN2501" s="230"/>
      <c r="AO2501" s="230"/>
      <c r="AP2501" s="230"/>
      <c r="AQ2501" s="230"/>
    </row>
    <row r="2502" spans="4:43">
      <c r="D2502" s="230"/>
      <c r="G2502" s="230"/>
      <c r="H2502" s="230"/>
      <c r="I2502" s="230"/>
      <c r="J2502" s="230"/>
      <c r="O2502" s="230"/>
      <c r="R2502" s="230"/>
      <c r="S2502" s="230"/>
      <c r="T2502" s="230"/>
      <c r="U2502" s="230"/>
      <c r="Z2502" s="230"/>
      <c r="AC2502" s="230"/>
      <c r="AD2502" s="230"/>
      <c r="AE2502" s="230"/>
      <c r="AF2502" s="230"/>
      <c r="AK2502" s="230"/>
      <c r="AN2502" s="230"/>
      <c r="AO2502" s="230"/>
      <c r="AP2502" s="230"/>
      <c r="AQ2502" s="230"/>
    </row>
    <row r="2503" spans="4:43">
      <c r="D2503" s="230"/>
      <c r="G2503" s="230"/>
      <c r="H2503" s="230"/>
      <c r="I2503" s="230"/>
      <c r="J2503" s="230"/>
      <c r="O2503" s="230"/>
      <c r="R2503" s="230"/>
      <c r="S2503" s="230"/>
      <c r="T2503" s="230"/>
      <c r="U2503" s="230"/>
      <c r="Z2503" s="230"/>
      <c r="AC2503" s="230"/>
      <c r="AD2503" s="230"/>
      <c r="AE2503" s="230"/>
      <c r="AF2503" s="230"/>
      <c r="AK2503" s="230"/>
      <c r="AN2503" s="230"/>
      <c r="AO2503" s="230"/>
      <c r="AP2503" s="230"/>
      <c r="AQ2503" s="230"/>
    </row>
    <row r="2504" spans="4:43">
      <c r="D2504" s="230"/>
      <c r="G2504" s="230"/>
      <c r="H2504" s="230"/>
      <c r="I2504" s="230"/>
      <c r="J2504" s="230"/>
      <c r="O2504" s="230"/>
      <c r="R2504" s="230"/>
      <c r="S2504" s="230"/>
      <c r="T2504" s="230"/>
      <c r="U2504" s="230"/>
      <c r="Z2504" s="230"/>
      <c r="AC2504" s="230"/>
      <c r="AD2504" s="230"/>
      <c r="AE2504" s="230"/>
      <c r="AF2504" s="230"/>
      <c r="AK2504" s="230"/>
      <c r="AN2504" s="230"/>
      <c r="AO2504" s="230"/>
      <c r="AP2504" s="230"/>
      <c r="AQ2504" s="230"/>
    </row>
    <row r="2505" spans="4:43">
      <c r="D2505" s="230"/>
      <c r="G2505" s="230"/>
      <c r="H2505" s="230"/>
      <c r="I2505" s="230"/>
      <c r="J2505" s="230"/>
      <c r="O2505" s="230"/>
      <c r="R2505" s="230"/>
      <c r="S2505" s="230"/>
      <c r="T2505" s="230"/>
      <c r="U2505" s="230"/>
      <c r="Z2505" s="230"/>
      <c r="AC2505" s="230"/>
      <c r="AD2505" s="230"/>
      <c r="AE2505" s="230"/>
      <c r="AF2505" s="230"/>
      <c r="AK2505" s="230"/>
      <c r="AN2505" s="230"/>
      <c r="AO2505" s="230"/>
      <c r="AP2505" s="230"/>
      <c r="AQ2505" s="230"/>
    </row>
    <row r="2506" spans="4:43">
      <c r="D2506" s="230"/>
      <c r="G2506" s="230"/>
      <c r="H2506" s="230"/>
      <c r="I2506" s="230"/>
      <c r="J2506" s="230"/>
      <c r="O2506" s="230"/>
      <c r="R2506" s="230"/>
      <c r="S2506" s="230"/>
      <c r="T2506" s="230"/>
      <c r="U2506" s="230"/>
      <c r="Z2506" s="230"/>
      <c r="AC2506" s="230"/>
      <c r="AD2506" s="230"/>
      <c r="AE2506" s="230"/>
      <c r="AF2506" s="230"/>
      <c r="AK2506" s="230"/>
      <c r="AN2506" s="230"/>
      <c r="AO2506" s="230"/>
      <c r="AP2506" s="230"/>
      <c r="AQ2506" s="230"/>
    </row>
    <row r="2507" spans="4:43">
      <c r="D2507" s="230"/>
      <c r="G2507" s="230"/>
      <c r="H2507" s="230"/>
      <c r="I2507" s="230"/>
      <c r="J2507" s="230"/>
      <c r="O2507" s="230"/>
      <c r="R2507" s="230"/>
      <c r="S2507" s="230"/>
      <c r="T2507" s="230"/>
      <c r="U2507" s="230"/>
      <c r="Z2507" s="230"/>
      <c r="AC2507" s="230"/>
      <c r="AD2507" s="230"/>
      <c r="AE2507" s="230"/>
      <c r="AF2507" s="230"/>
      <c r="AK2507" s="230"/>
      <c r="AN2507" s="230"/>
      <c r="AO2507" s="230"/>
      <c r="AP2507" s="230"/>
      <c r="AQ2507" s="230"/>
    </row>
    <row r="2508" spans="4:43">
      <c r="D2508" s="230"/>
      <c r="G2508" s="230"/>
      <c r="H2508" s="230"/>
      <c r="I2508" s="230"/>
      <c r="J2508" s="230"/>
      <c r="O2508" s="230"/>
      <c r="R2508" s="230"/>
      <c r="S2508" s="230"/>
      <c r="T2508" s="230"/>
      <c r="U2508" s="230"/>
      <c r="Z2508" s="230"/>
      <c r="AC2508" s="230"/>
      <c r="AD2508" s="230"/>
      <c r="AE2508" s="230"/>
      <c r="AF2508" s="230"/>
      <c r="AK2508" s="230"/>
      <c r="AN2508" s="230"/>
      <c r="AO2508" s="230"/>
      <c r="AP2508" s="230"/>
      <c r="AQ2508" s="230"/>
    </row>
    <row r="2509" spans="4:43">
      <c r="D2509" s="230"/>
      <c r="G2509" s="230"/>
      <c r="H2509" s="230"/>
      <c r="I2509" s="230"/>
      <c r="J2509" s="230"/>
      <c r="O2509" s="230"/>
      <c r="R2509" s="230"/>
      <c r="S2509" s="230"/>
      <c r="T2509" s="230"/>
      <c r="U2509" s="230"/>
      <c r="Z2509" s="230"/>
      <c r="AC2509" s="230"/>
      <c r="AD2509" s="230"/>
      <c r="AE2509" s="230"/>
      <c r="AF2509" s="230"/>
      <c r="AK2509" s="230"/>
      <c r="AN2509" s="230"/>
      <c r="AO2509" s="230"/>
      <c r="AP2509" s="230"/>
      <c r="AQ2509" s="230"/>
    </row>
    <row r="2510" spans="4:43">
      <c r="D2510" s="230"/>
      <c r="G2510" s="230"/>
      <c r="H2510" s="230"/>
      <c r="I2510" s="230"/>
      <c r="J2510" s="230"/>
      <c r="O2510" s="230"/>
      <c r="R2510" s="230"/>
      <c r="S2510" s="230"/>
      <c r="T2510" s="230"/>
      <c r="U2510" s="230"/>
      <c r="Z2510" s="230"/>
      <c r="AC2510" s="230"/>
      <c r="AD2510" s="230"/>
      <c r="AE2510" s="230"/>
      <c r="AF2510" s="230"/>
      <c r="AK2510" s="230"/>
      <c r="AN2510" s="230"/>
      <c r="AO2510" s="230"/>
      <c r="AP2510" s="230"/>
      <c r="AQ2510" s="230"/>
    </row>
    <row r="2511" spans="4:43">
      <c r="D2511" s="230"/>
      <c r="G2511" s="230"/>
      <c r="H2511" s="230"/>
      <c r="I2511" s="230"/>
      <c r="J2511" s="230"/>
      <c r="O2511" s="230"/>
      <c r="R2511" s="230"/>
      <c r="S2511" s="230"/>
      <c r="T2511" s="230"/>
      <c r="U2511" s="230"/>
      <c r="Z2511" s="230"/>
      <c r="AC2511" s="230"/>
      <c r="AD2511" s="230"/>
      <c r="AE2511" s="230"/>
      <c r="AF2511" s="230"/>
      <c r="AK2511" s="230"/>
      <c r="AN2511" s="230"/>
      <c r="AO2511" s="230"/>
      <c r="AP2511" s="230"/>
      <c r="AQ2511" s="230"/>
    </row>
    <row r="2512" spans="4:43">
      <c r="D2512" s="230"/>
      <c r="G2512" s="230"/>
      <c r="H2512" s="230"/>
      <c r="I2512" s="230"/>
      <c r="J2512" s="230"/>
      <c r="O2512" s="230"/>
      <c r="R2512" s="230"/>
      <c r="S2512" s="230"/>
      <c r="T2512" s="230"/>
      <c r="U2512" s="230"/>
      <c r="Z2512" s="230"/>
      <c r="AC2512" s="230"/>
      <c r="AD2512" s="230"/>
      <c r="AE2512" s="230"/>
      <c r="AF2512" s="230"/>
      <c r="AK2512" s="230"/>
      <c r="AN2512" s="230"/>
      <c r="AO2512" s="230"/>
      <c r="AP2512" s="230"/>
      <c r="AQ2512" s="230"/>
    </row>
    <row r="2513" spans="4:43">
      <c r="D2513" s="230"/>
      <c r="G2513" s="230"/>
      <c r="H2513" s="230"/>
      <c r="I2513" s="230"/>
      <c r="J2513" s="230"/>
      <c r="O2513" s="230"/>
      <c r="R2513" s="230"/>
      <c r="S2513" s="230"/>
      <c r="T2513" s="230"/>
      <c r="U2513" s="230"/>
      <c r="Z2513" s="230"/>
      <c r="AC2513" s="230"/>
      <c r="AD2513" s="230"/>
      <c r="AE2513" s="230"/>
      <c r="AF2513" s="230"/>
      <c r="AK2513" s="230"/>
      <c r="AN2513" s="230"/>
      <c r="AO2513" s="230"/>
      <c r="AP2513" s="230"/>
      <c r="AQ2513" s="230"/>
    </row>
    <row r="2514" spans="4:43">
      <c r="D2514" s="230"/>
      <c r="G2514" s="230"/>
      <c r="H2514" s="230"/>
      <c r="I2514" s="230"/>
      <c r="J2514" s="230"/>
      <c r="O2514" s="230"/>
      <c r="R2514" s="230"/>
      <c r="S2514" s="230"/>
      <c r="T2514" s="230"/>
      <c r="U2514" s="230"/>
      <c r="Z2514" s="230"/>
      <c r="AC2514" s="230"/>
      <c r="AD2514" s="230"/>
      <c r="AE2514" s="230"/>
      <c r="AF2514" s="230"/>
      <c r="AK2514" s="230"/>
      <c r="AN2514" s="230"/>
      <c r="AO2514" s="230"/>
      <c r="AP2514" s="230"/>
      <c r="AQ2514" s="230"/>
    </row>
    <row r="2515" spans="4:43">
      <c r="D2515" s="230"/>
      <c r="G2515" s="230"/>
      <c r="H2515" s="230"/>
      <c r="I2515" s="230"/>
      <c r="J2515" s="230"/>
      <c r="O2515" s="230"/>
      <c r="R2515" s="230"/>
      <c r="S2515" s="230"/>
      <c r="T2515" s="230"/>
      <c r="U2515" s="230"/>
      <c r="Z2515" s="230"/>
      <c r="AC2515" s="230"/>
      <c r="AD2515" s="230"/>
      <c r="AE2515" s="230"/>
      <c r="AF2515" s="230"/>
      <c r="AK2515" s="230"/>
      <c r="AN2515" s="230"/>
      <c r="AO2515" s="230"/>
      <c r="AP2515" s="230"/>
      <c r="AQ2515" s="230"/>
    </row>
    <row r="2516" spans="4:43">
      <c r="D2516" s="230"/>
      <c r="G2516" s="230"/>
      <c r="H2516" s="230"/>
      <c r="I2516" s="230"/>
      <c r="J2516" s="230"/>
      <c r="O2516" s="230"/>
      <c r="R2516" s="230"/>
      <c r="S2516" s="230"/>
      <c r="T2516" s="230"/>
      <c r="U2516" s="230"/>
      <c r="Z2516" s="230"/>
      <c r="AC2516" s="230"/>
      <c r="AD2516" s="230"/>
      <c r="AE2516" s="230"/>
      <c r="AF2516" s="230"/>
      <c r="AK2516" s="230"/>
      <c r="AN2516" s="230"/>
      <c r="AO2516" s="230"/>
      <c r="AP2516" s="230"/>
      <c r="AQ2516" s="230"/>
    </row>
    <row r="2517" spans="4:43">
      <c r="D2517" s="230"/>
      <c r="G2517" s="230"/>
      <c r="H2517" s="230"/>
      <c r="I2517" s="230"/>
      <c r="J2517" s="230"/>
      <c r="O2517" s="230"/>
      <c r="R2517" s="230"/>
      <c r="S2517" s="230"/>
      <c r="T2517" s="230"/>
      <c r="U2517" s="230"/>
      <c r="Z2517" s="230"/>
      <c r="AC2517" s="230"/>
      <c r="AD2517" s="230"/>
      <c r="AE2517" s="230"/>
      <c r="AF2517" s="230"/>
      <c r="AK2517" s="230"/>
      <c r="AN2517" s="230"/>
      <c r="AO2517" s="230"/>
      <c r="AP2517" s="230"/>
      <c r="AQ2517" s="230"/>
    </row>
    <row r="2518" spans="4:43">
      <c r="D2518" s="230"/>
      <c r="G2518" s="230"/>
      <c r="H2518" s="230"/>
      <c r="I2518" s="230"/>
      <c r="J2518" s="230"/>
      <c r="O2518" s="230"/>
      <c r="R2518" s="230"/>
      <c r="S2518" s="230"/>
      <c r="T2518" s="230"/>
      <c r="U2518" s="230"/>
      <c r="Z2518" s="230"/>
      <c r="AC2518" s="230"/>
      <c r="AD2518" s="230"/>
      <c r="AE2518" s="230"/>
      <c r="AF2518" s="230"/>
      <c r="AK2518" s="230"/>
      <c r="AN2518" s="230"/>
      <c r="AO2518" s="230"/>
      <c r="AP2518" s="230"/>
      <c r="AQ2518" s="230"/>
    </row>
    <row r="2519" spans="4:43">
      <c r="D2519" s="230"/>
      <c r="G2519" s="230"/>
      <c r="H2519" s="230"/>
      <c r="I2519" s="230"/>
      <c r="J2519" s="230"/>
      <c r="O2519" s="230"/>
      <c r="R2519" s="230"/>
      <c r="S2519" s="230"/>
      <c r="T2519" s="230"/>
      <c r="U2519" s="230"/>
      <c r="Z2519" s="230"/>
      <c r="AC2519" s="230"/>
      <c r="AD2519" s="230"/>
      <c r="AE2519" s="230"/>
      <c r="AF2519" s="230"/>
      <c r="AK2519" s="230"/>
      <c r="AN2519" s="230"/>
      <c r="AO2519" s="230"/>
      <c r="AP2519" s="230"/>
      <c r="AQ2519" s="230"/>
    </row>
    <row r="2520" spans="4:43">
      <c r="D2520" s="230"/>
      <c r="G2520" s="230"/>
      <c r="H2520" s="230"/>
      <c r="I2520" s="230"/>
      <c r="J2520" s="230"/>
      <c r="O2520" s="230"/>
      <c r="R2520" s="230"/>
      <c r="S2520" s="230"/>
      <c r="T2520" s="230"/>
      <c r="U2520" s="230"/>
      <c r="Z2520" s="230"/>
      <c r="AC2520" s="230"/>
      <c r="AD2520" s="230"/>
      <c r="AE2520" s="230"/>
      <c r="AF2520" s="230"/>
      <c r="AK2520" s="230"/>
      <c r="AN2520" s="230"/>
      <c r="AO2520" s="230"/>
      <c r="AP2520" s="230"/>
      <c r="AQ2520" s="230"/>
    </row>
    <row r="2521" spans="4:43">
      <c r="D2521" s="230"/>
      <c r="G2521" s="230"/>
      <c r="H2521" s="230"/>
      <c r="I2521" s="230"/>
      <c r="J2521" s="230"/>
      <c r="O2521" s="230"/>
      <c r="R2521" s="230"/>
      <c r="S2521" s="230"/>
      <c r="T2521" s="230"/>
      <c r="U2521" s="230"/>
      <c r="Z2521" s="230"/>
      <c r="AC2521" s="230"/>
      <c r="AD2521" s="230"/>
      <c r="AE2521" s="230"/>
      <c r="AF2521" s="230"/>
      <c r="AK2521" s="230"/>
      <c r="AN2521" s="230"/>
      <c r="AO2521" s="230"/>
      <c r="AP2521" s="230"/>
      <c r="AQ2521" s="230"/>
    </row>
    <row r="2522" spans="4:43">
      <c r="D2522" s="230"/>
      <c r="G2522" s="230"/>
      <c r="H2522" s="230"/>
      <c r="I2522" s="230"/>
      <c r="J2522" s="230"/>
      <c r="O2522" s="230"/>
      <c r="R2522" s="230"/>
      <c r="S2522" s="230"/>
      <c r="T2522" s="230"/>
      <c r="U2522" s="230"/>
      <c r="Z2522" s="230"/>
      <c r="AC2522" s="230"/>
      <c r="AD2522" s="230"/>
      <c r="AE2522" s="230"/>
      <c r="AF2522" s="230"/>
      <c r="AK2522" s="230"/>
      <c r="AN2522" s="230"/>
      <c r="AO2522" s="230"/>
      <c r="AP2522" s="230"/>
      <c r="AQ2522" s="230"/>
    </row>
    <row r="2523" spans="4:43">
      <c r="D2523" s="230"/>
      <c r="G2523" s="230"/>
      <c r="H2523" s="230"/>
      <c r="I2523" s="230"/>
      <c r="J2523" s="230"/>
      <c r="O2523" s="230"/>
      <c r="R2523" s="230"/>
      <c r="S2523" s="230"/>
      <c r="T2523" s="230"/>
      <c r="U2523" s="230"/>
      <c r="Z2523" s="230"/>
      <c r="AC2523" s="230"/>
      <c r="AD2523" s="230"/>
      <c r="AE2523" s="230"/>
      <c r="AF2523" s="230"/>
      <c r="AK2523" s="230"/>
      <c r="AN2523" s="230"/>
      <c r="AO2523" s="230"/>
      <c r="AP2523" s="230"/>
      <c r="AQ2523" s="230"/>
    </row>
    <row r="2524" spans="4:43">
      <c r="D2524" s="230"/>
      <c r="G2524" s="230"/>
      <c r="H2524" s="230"/>
      <c r="I2524" s="230"/>
      <c r="J2524" s="230"/>
      <c r="O2524" s="230"/>
      <c r="R2524" s="230"/>
      <c r="S2524" s="230"/>
      <c r="T2524" s="230"/>
      <c r="U2524" s="230"/>
      <c r="Z2524" s="230"/>
      <c r="AC2524" s="230"/>
      <c r="AD2524" s="230"/>
      <c r="AE2524" s="230"/>
      <c r="AF2524" s="230"/>
      <c r="AK2524" s="230"/>
      <c r="AN2524" s="230"/>
      <c r="AO2524" s="230"/>
      <c r="AP2524" s="230"/>
      <c r="AQ2524" s="230"/>
    </row>
    <row r="2525" spans="4:43">
      <c r="D2525" s="230"/>
      <c r="G2525" s="230"/>
      <c r="H2525" s="230"/>
      <c r="I2525" s="230"/>
      <c r="J2525" s="230"/>
      <c r="O2525" s="230"/>
      <c r="R2525" s="230"/>
      <c r="S2525" s="230"/>
      <c r="T2525" s="230"/>
      <c r="U2525" s="230"/>
      <c r="Z2525" s="230"/>
      <c r="AC2525" s="230"/>
      <c r="AD2525" s="230"/>
      <c r="AE2525" s="230"/>
      <c r="AF2525" s="230"/>
      <c r="AK2525" s="230"/>
      <c r="AN2525" s="230"/>
      <c r="AO2525" s="230"/>
      <c r="AP2525" s="230"/>
      <c r="AQ2525" s="230"/>
    </row>
    <row r="2526" spans="4:43">
      <c r="D2526" s="230"/>
      <c r="G2526" s="230"/>
      <c r="H2526" s="230"/>
      <c r="I2526" s="230"/>
      <c r="J2526" s="230"/>
      <c r="O2526" s="230"/>
      <c r="R2526" s="230"/>
      <c r="S2526" s="230"/>
      <c r="T2526" s="230"/>
      <c r="U2526" s="230"/>
      <c r="Z2526" s="230"/>
      <c r="AC2526" s="230"/>
      <c r="AD2526" s="230"/>
      <c r="AE2526" s="230"/>
      <c r="AF2526" s="230"/>
      <c r="AK2526" s="230"/>
      <c r="AN2526" s="230"/>
      <c r="AO2526" s="230"/>
      <c r="AP2526" s="230"/>
      <c r="AQ2526" s="230"/>
    </row>
    <row r="2527" spans="4:43">
      <c r="D2527" s="230"/>
      <c r="G2527" s="230"/>
      <c r="H2527" s="230"/>
      <c r="I2527" s="230"/>
      <c r="J2527" s="230"/>
      <c r="O2527" s="230"/>
      <c r="R2527" s="230"/>
      <c r="S2527" s="230"/>
      <c r="T2527" s="230"/>
      <c r="U2527" s="230"/>
      <c r="Z2527" s="230"/>
      <c r="AC2527" s="230"/>
      <c r="AD2527" s="230"/>
      <c r="AE2527" s="230"/>
      <c r="AF2527" s="230"/>
      <c r="AK2527" s="230"/>
      <c r="AN2527" s="230"/>
      <c r="AO2527" s="230"/>
      <c r="AP2527" s="230"/>
      <c r="AQ2527" s="230"/>
    </row>
    <row r="2528" spans="4:43">
      <c r="D2528" s="230"/>
      <c r="G2528" s="230"/>
      <c r="H2528" s="230"/>
      <c r="I2528" s="230"/>
      <c r="J2528" s="230"/>
      <c r="O2528" s="230"/>
      <c r="R2528" s="230"/>
      <c r="S2528" s="230"/>
      <c r="T2528" s="230"/>
      <c r="U2528" s="230"/>
      <c r="Z2528" s="230"/>
      <c r="AC2528" s="230"/>
      <c r="AD2528" s="230"/>
      <c r="AE2528" s="230"/>
      <c r="AF2528" s="230"/>
      <c r="AK2528" s="230"/>
      <c r="AN2528" s="230"/>
      <c r="AO2528" s="230"/>
      <c r="AP2528" s="230"/>
      <c r="AQ2528" s="230"/>
    </row>
    <row r="2529" spans="4:43">
      <c r="D2529" s="230"/>
      <c r="G2529" s="230"/>
      <c r="H2529" s="230"/>
      <c r="I2529" s="230"/>
      <c r="J2529" s="230"/>
      <c r="O2529" s="230"/>
      <c r="R2529" s="230"/>
      <c r="S2529" s="230"/>
      <c r="T2529" s="230"/>
      <c r="U2529" s="230"/>
      <c r="Z2529" s="230"/>
      <c r="AC2529" s="230"/>
      <c r="AD2529" s="230"/>
      <c r="AE2529" s="230"/>
      <c r="AF2529" s="230"/>
      <c r="AK2529" s="230"/>
      <c r="AN2529" s="230"/>
      <c r="AO2529" s="230"/>
      <c r="AP2529" s="230"/>
      <c r="AQ2529" s="230"/>
    </row>
    <row r="2530" spans="4:43">
      <c r="D2530" s="230"/>
      <c r="G2530" s="230"/>
      <c r="H2530" s="230"/>
      <c r="I2530" s="230"/>
      <c r="J2530" s="230"/>
      <c r="O2530" s="230"/>
      <c r="R2530" s="230"/>
      <c r="S2530" s="230"/>
      <c r="T2530" s="230"/>
      <c r="U2530" s="230"/>
      <c r="Z2530" s="230"/>
      <c r="AC2530" s="230"/>
      <c r="AD2530" s="230"/>
      <c r="AE2530" s="230"/>
      <c r="AF2530" s="230"/>
      <c r="AK2530" s="230"/>
      <c r="AN2530" s="230"/>
      <c r="AO2530" s="230"/>
      <c r="AP2530" s="230"/>
      <c r="AQ2530" s="230"/>
    </row>
    <row r="2531" spans="4:43">
      <c r="D2531" s="230"/>
      <c r="G2531" s="230"/>
      <c r="H2531" s="230"/>
      <c r="I2531" s="230"/>
      <c r="J2531" s="230"/>
      <c r="O2531" s="230"/>
      <c r="R2531" s="230"/>
      <c r="S2531" s="230"/>
      <c r="T2531" s="230"/>
      <c r="U2531" s="230"/>
      <c r="Z2531" s="230"/>
      <c r="AC2531" s="230"/>
      <c r="AD2531" s="230"/>
      <c r="AE2531" s="230"/>
      <c r="AF2531" s="230"/>
      <c r="AK2531" s="230"/>
      <c r="AN2531" s="230"/>
      <c r="AO2531" s="230"/>
      <c r="AP2531" s="230"/>
      <c r="AQ2531" s="230"/>
    </row>
    <row r="2532" spans="4:43">
      <c r="D2532" s="230"/>
      <c r="G2532" s="230"/>
      <c r="H2532" s="230"/>
      <c r="I2532" s="230"/>
      <c r="J2532" s="230"/>
      <c r="O2532" s="230"/>
      <c r="R2532" s="230"/>
      <c r="S2532" s="230"/>
      <c r="T2532" s="230"/>
      <c r="U2532" s="230"/>
      <c r="Z2532" s="230"/>
      <c r="AC2532" s="230"/>
      <c r="AD2532" s="230"/>
      <c r="AE2532" s="230"/>
      <c r="AF2532" s="230"/>
      <c r="AK2532" s="230"/>
      <c r="AN2532" s="230"/>
      <c r="AO2532" s="230"/>
      <c r="AP2532" s="230"/>
      <c r="AQ2532" s="230"/>
    </row>
    <row r="2533" spans="4:43">
      <c r="D2533" s="230"/>
      <c r="G2533" s="230"/>
      <c r="H2533" s="230"/>
      <c r="I2533" s="230"/>
      <c r="J2533" s="230"/>
      <c r="O2533" s="230"/>
      <c r="R2533" s="230"/>
      <c r="S2533" s="230"/>
      <c r="T2533" s="230"/>
      <c r="U2533" s="230"/>
      <c r="Z2533" s="230"/>
      <c r="AC2533" s="230"/>
      <c r="AD2533" s="230"/>
      <c r="AE2533" s="230"/>
      <c r="AF2533" s="230"/>
      <c r="AK2533" s="230"/>
      <c r="AN2533" s="230"/>
      <c r="AO2533" s="230"/>
      <c r="AP2533" s="230"/>
      <c r="AQ2533" s="230"/>
    </row>
    <row r="2534" spans="4:43">
      <c r="D2534" s="230"/>
      <c r="G2534" s="230"/>
      <c r="H2534" s="230"/>
      <c r="I2534" s="230"/>
      <c r="J2534" s="230"/>
      <c r="O2534" s="230"/>
      <c r="R2534" s="230"/>
      <c r="S2534" s="230"/>
      <c r="T2534" s="230"/>
      <c r="U2534" s="230"/>
      <c r="Z2534" s="230"/>
      <c r="AC2534" s="230"/>
      <c r="AD2534" s="230"/>
      <c r="AE2534" s="230"/>
      <c r="AF2534" s="230"/>
      <c r="AK2534" s="230"/>
      <c r="AN2534" s="230"/>
      <c r="AO2534" s="230"/>
      <c r="AP2534" s="230"/>
      <c r="AQ2534" s="230"/>
    </row>
    <row r="2535" spans="4:43">
      <c r="D2535" s="230"/>
      <c r="G2535" s="230"/>
      <c r="H2535" s="230"/>
      <c r="I2535" s="230"/>
      <c r="J2535" s="230"/>
      <c r="O2535" s="230"/>
      <c r="R2535" s="230"/>
      <c r="S2535" s="230"/>
      <c r="T2535" s="230"/>
      <c r="U2535" s="230"/>
      <c r="Z2535" s="230"/>
      <c r="AC2535" s="230"/>
      <c r="AD2535" s="230"/>
      <c r="AE2535" s="230"/>
      <c r="AF2535" s="230"/>
      <c r="AK2535" s="230"/>
      <c r="AN2535" s="230"/>
      <c r="AO2535" s="230"/>
      <c r="AP2535" s="230"/>
      <c r="AQ2535" s="230"/>
    </row>
    <row r="2536" spans="4:43">
      <c r="D2536" s="230"/>
      <c r="G2536" s="230"/>
      <c r="H2536" s="230"/>
      <c r="I2536" s="230"/>
      <c r="J2536" s="230"/>
      <c r="O2536" s="230"/>
      <c r="R2536" s="230"/>
      <c r="S2536" s="230"/>
      <c r="T2536" s="230"/>
      <c r="U2536" s="230"/>
      <c r="Z2536" s="230"/>
      <c r="AC2536" s="230"/>
      <c r="AD2536" s="230"/>
      <c r="AE2536" s="230"/>
      <c r="AF2536" s="230"/>
      <c r="AK2536" s="230"/>
      <c r="AN2536" s="230"/>
      <c r="AO2536" s="230"/>
      <c r="AP2536" s="230"/>
      <c r="AQ2536" s="230"/>
    </row>
    <row r="2537" spans="4:43">
      <c r="D2537" s="230"/>
      <c r="G2537" s="230"/>
      <c r="H2537" s="230"/>
      <c r="I2537" s="230"/>
      <c r="J2537" s="230"/>
      <c r="O2537" s="230"/>
      <c r="R2537" s="230"/>
      <c r="S2537" s="230"/>
      <c r="T2537" s="230"/>
      <c r="U2537" s="230"/>
      <c r="Z2537" s="230"/>
      <c r="AC2537" s="230"/>
      <c r="AD2537" s="230"/>
      <c r="AE2537" s="230"/>
      <c r="AF2537" s="230"/>
      <c r="AK2537" s="230"/>
      <c r="AN2537" s="230"/>
      <c r="AO2537" s="230"/>
      <c r="AP2537" s="230"/>
      <c r="AQ2537" s="230"/>
    </row>
    <row r="2538" spans="4:43">
      <c r="D2538" s="230"/>
      <c r="G2538" s="230"/>
      <c r="H2538" s="230"/>
      <c r="I2538" s="230"/>
      <c r="J2538" s="230"/>
      <c r="O2538" s="230"/>
      <c r="R2538" s="230"/>
      <c r="S2538" s="230"/>
      <c r="T2538" s="230"/>
      <c r="U2538" s="230"/>
      <c r="Z2538" s="230"/>
      <c r="AC2538" s="230"/>
      <c r="AD2538" s="230"/>
      <c r="AE2538" s="230"/>
      <c r="AF2538" s="230"/>
      <c r="AK2538" s="230"/>
      <c r="AN2538" s="230"/>
      <c r="AO2538" s="230"/>
      <c r="AP2538" s="230"/>
      <c r="AQ2538" s="230"/>
    </row>
    <row r="2539" spans="4:43">
      <c r="D2539" s="230"/>
      <c r="G2539" s="230"/>
      <c r="H2539" s="230"/>
      <c r="I2539" s="230"/>
      <c r="J2539" s="230"/>
      <c r="O2539" s="230"/>
      <c r="R2539" s="230"/>
      <c r="S2539" s="230"/>
      <c r="T2539" s="230"/>
      <c r="U2539" s="230"/>
      <c r="Z2539" s="230"/>
      <c r="AC2539" s="230"/>
      <c r="AD2539" s="230"/>
      <c r="AE2539" s="230"/>
      <c r="AF2539" s="230"/>
      <c r="AK2539" s="230"/>
      <c r="AN2539" s="230"/>
      <c r="AO2539" s="230"/>
      <c r="AP2539" s="230"/>
      <c r="AQ2539" s="230"/>
    </row>
    <row r="2540" spans="4:43">
      <c r="D2540" s="230"/>
      <c r="G2540" s="230"/>
      <c r="H2540" s="230"/>
      <c r="I2540" s="230"/>
      <c r="J2540" s="230"/>
      <c r="O2540" s="230"/>
      <c r="R2540" s="230"/>
      <c r="S2540" s="230"/>
      <c r="T2540" s="230"/>
      <c r="U2540" s="230"/>
      <c r="Z2540" s="230"/>
      <c r="AC2540" s="230"/>
      <c r="AD2540" s="230"/>
      <c r="AE2540" s="230"/>
      <c r="AF2540" s="230"/>
      <c r="AK2540" s="230"/>
      <c r="AN2540" s="230"/>
      <c r="AO2540" s="230"/>
      <c r="AP2540" s="230"/>
      <c r="AQ2540" s="230"/>
    </row>
    <row r="2541" spans="4:43">
      <c r="D2541" s="230"/>
      <c r="G2541" s="230"/>
      <c r="H2541" s="230"/>
      <c r="I2541" s="230"/>
      <c r="J2541" s="230"/>
      <c r="O2541" s="230"/>
      <c r="R2541" s="230"/>
      <c r="S2541" s="230"/>
      <c r="T2541" s="230"/>
      <c r="U2541" s="230"/>
      <c r="Z2541" s="230"/>
      <c r="AC2541" s="230"/>
      <c r="AD2541" s="230"/>
      <c r="AE2541" s="230"/>
      <c r="AF2541" s="230"/>
      <c r="AK2541" s="230"/>
      <c r="AN2541" s="230"/>
      <c r="AO2541" s="230"/>
      <c r="AP2541" s="230"/>
      <c r="AQ2541" s="230"/>
    </row>
    <row r="2542" spans="4:43">
      <c r="D2542" s="230"/>
      <c r="G2542" s="230"/>
      <c r="H2542" s="230"/>
      <c r="I2542" s="230"/>
      <c r="J2542" s="230"/>
      <c r="O2542" s="230"/>
      <c r="R2542" s="230"/>
      <c r="S2542" s="230"/>
      <c r="T2542" s="230"/>
      <c r="U2542" s="230"/>
      <c r="Z2542" s="230"/>
      <c r="AC2542" s="230"/>
      <c r="AD2542" s="230"/>
      <c r="AE2542" s="230"/>
      <c r="AF2542" s="230"/>
      <c r="AK2542" s="230"/>
      <c r="AN2542" s="230"/>
      <c r="AO2542" s="230"/>
      <c r="AP2542" s="230"/>
      <c r="AQ2542" s="230"/>
    </row>
    <row r="2543" spans="4:43">
      <c r="D2543" s="230"/>
      <c r="G2543" s="230"/>
      <c r="H2543" s="230"/>
      <c r="I2543" s="230"/>
      <c r="J2543" s="230"/>
      <c r="O2543" s="230"/>
      <c r="R2543" s="230"/>
      <c r="S2543" s="230"/>
      <c r="T2543" s="230"/>
      <c r="U2543" s="230"/>
      <c r="Z2543" s="230"/>
      <c r="AC2543" s="230"/>
      <c r="AD2543" s="230"/>
      <c r="AE2543" s="230"/>
      <c r="AF2543" s="230"/>
      <c r="AK2543" s="230"/>
      <c r="AN2543" s="230"/>
      <c r="AO2543" s="230"/>
      <c r="AP2543" s="230"/>
      <c r="AQ2543" s="230"/>
    </row>
    <row r="2544" spans="4:43">
      <c r="D2544" s="230"/>
      <c r="G2544" s="230"/>
      <c r="H2544" s="230"/>
      <c r="I2544" s="230"/>
      <c r="J2544" s="230"/>
      <c r="O2544" s="230"/>
      <c r="R2544" s="230"/>
      <c r="S2544" s="230"/>
      <c r="T2544" s="230"/>
      <c r="U2544" s="230"/>
      <c r="Z2544" s="230"/>
      <c r="AC2544" s="230"/>
      <c r="AD2544" s="230"/>
      <c r="AE2544" s="230"/>
      <c r="AF2544" s="230"/>
      <c r="AK2544" s="230"/>
      <c r="AN2544" s="230"/>
      <c r="AO2544" s="230"/>
      <c r="AP2544" s="230"/>
      <c r="AQ2544" s="230"/>
    </row>
    <row r="2545" spans="4:43">
      <c r="D2545" s="230"/>
      <c r="G2545" s="230"/>
      <c r="H2545" s="230"/>
      <c r="I2545" s="230"/>
      <c r="J2545" s="230"/>
      <c r="O2545" s="230"/>
      <c r="R2545" s="230"/>
      <c r="S2545" s="230"/>
      <c r="T2545" s="230"/>
      <c r="U2545" s="230"/>
      <c r="Z2545" s="230"/>
      <c r="AC2545" s="230"/>
      <c r="AD2545" s="230"/>
      <c r="AE2545" s="230"/>
      <c r="AF2545" s="230"/>
      <c r="AK2545" s="230"/>
      <c r="AN2545" s="230"/>
      <c r="AO2545" s="230"/>
      <c r="AP2545" s="230"/>
      <c r="AQ2545" s="230"/>
    </row>
    <row r="2546" spans="4:43">
      <c r="D2546" s="230"/>
      <c r="G2546" s="230"/>
      <c r="H2546" s="230"/>
      <c r="I2546" s="230"/>
      <c r="J2546" s="230"/>
      <c r="O2546" s="230"/>
      <c r="R2546" s="230"/>
      <c r="S2546" s="230"/>
      <c r="T2546" s="230"/>
      <c r="U2546" s="230"/>
      <c r="Z2546" s="230"/>
      <c r="AC2546" s="230"/>
      <c r="AD2546" s="230"/>
      <c r="AE2546" s="230"/>
      <c r="AF2546" s="230"/>
      <c r="AK2546" s="230"/>
      <c r="AN2546" s="230"/>
      <c r="AO2546" s="230"/>
      <c r="AP2546" s="230"/>
      <c r="AQ2546" s="230"/>
    </row>
    <row r="2547" spans="4:43">
      <c r="D2547" s="230"/>
      <c r="G2547" s="230"/>
      <c r="H2547" s="230"/>
      <c r="I2547" s="230"/>
      <c r="J2547" s="230"/>
      <c r="O2547" s="230"/>
      <c r="R2547" s="230"/>
      <c r="S2547" s="230"/>
      <c r="T2547" s="230"/>
      <c r="U2547" s="230"/>
      <c r="Z2547" s="230"/>
      <c r="AC2547" s="230"/>
      <c r="AD2547" s="230"/>
      <c r="AE2547" s="230"/>
      <c r="AF2547" s="230"/>
      <c r="AK2547" s="230"/>
      <c r="AN2547" s="230"/>
      <c r="AO2547" s="230"/>
      <c r="AP2547" s="230"/>
      <c r="AQ2547" s="230"/>
    </row>
    <row r="2548" spans="4:43">
      <c r="D2548" s="230"/>
      <c r="G2548" s="230"/>
      <c r="H2548" s="230"/>
      <c r="I2548" s="230"/>
      <c r="J2548" s="230"/>
      <c r="O2548" s="230"/>
      <c r="R2548" s="230"/>
      <c r="S2548" s="230"/>
      <c r="T2548" s="230"/>
      <c r="U2548" s="230"/>
      <c r="Z2548" s="230"/>
      <c r="AC2548" s="230"/>
      <c r="AD2548" s="230"/>
      <c r="AE2548" s="230"/>
      <c r="AF2548" s="230"/>
      <c r="AK2548" s="230"/>
      <c r="AN2548" s="230"/>
      <c r="AO2548" s="230"/>
      <c r="AP2548" s="230"/>
      <c r="AQ2548" s="230"/>
    </row>
    <row r="2549" spans="4:43">
      <c r="D2549" s="230"/>
      <c r="G2549" s="230"/>
      <c r="H2549" s="230"/>
      <c r="I2549" s="230"/>
      <c r="J2549" s="230"/>
      <c r="O2549" s="230"/>
      <c r="R2549" s="230"/>
      <c r="S2549" s="230"/>
      <c r="T2549" s="230"/>
      <c r="U2549" s="230"/>
      <c r="Z2549" s="230"/>
      <c r="AC2549" s="230"/>
      <c r="AD2549" s="230"/>
      <c r="AE2549" s="230"/>
      <c r="AF2549" s="230"/>
      <c r="AK2549" s="230"/>
      <c r="AN2549" s="230"/>
      <c r="AO2549" s="230"/>
      <c r="AP2549" s="230"/>
      <c r="AQ2549" s="230"/>
    </row>
    <row r="2550" spans="4:43">
      <c r="D2550" s="230"/>
      <c r="G2550" s="230"/>
      <c r="H2550" s="230"/>
      <c r="I2550" s="230"/>
      <c r="J2550" s="230"/>
      <c r="O2550" s="230"/>
      <c r="R2550" s="230"/>
      <c r="S2550" s="230"/>
      <c r="T2550" s="230"/>
      <c r="U2550" s="230"/>
      <c r="Z2550" s="230"/>
      <c r="AC2550" s="230"/>
      <c r="AD2550" s="230"/>
      <c r="AE2550" s="230"/>
      <c r="AF2550" s="230"/>
      <c r="AK2550" s="230"/>
      <c r="AN2550" s="230"/>
      <c r="AO2550" s="230"/>
      <c r="AP2550" s="230"/>
      <c r="AQ2550" s="230"/>
    </row>
    <row r="2551" spans="4:43">
      <c r="D2551" s="230"/>
      <c r="G2551" s="230"/>
      <c r="H2551" s="230"/>
      <c r="I2551" s="230"/>
      <c r="J2551" s="230"/>
      <c r="O2551" s="230"/>
      <c r="R2551" s="230"/>
      <c r="S2551" s="230"/>
      <c r="T2551" s="230"/>
      <c r="U2551" s="230"/>
      <c r="Z2551" s="230"/>
      <c r="AC2551" s="230"/>
      <c r="AD2551" s="230"/>
      <c r="AE2551" s="230"/>
      <c r="AF2551" s="230"/>
      <c r="AK2551" s="230"/>
      <c r="AN2551" s="230"/>
      <c r="AO2551" s="230"/>
      <c r="AP2551" s="230"/>
      <c r="AQ2551" s="230"/>
    </row>
    <row r="2552" spans="4:43">
      <c r="D2552" s="230"/>
      <c r="G2552" s="230"/>
      <c r="H2552" s="230"/>
      <c r="I2552" s="230"/>
      <c r="J2552" s="230"/>
      <c r="O2552" s="230"/>
      <c r="R2552" s="230"/>
      <c r="S2552" s="230"/>
      <c r="T2552" s="230"/>
      <c r="U2552" s="230"/>
      <c r="Z2552" s="230"/>
      <c r="AC2552" s="230"/>
      <c r="AD2552" s="230"/>
      <c r="AE2552" s="230"/>
      <c r="AF2552" s="230"/>
      <c r="AK2552" s="230"/>
      <c r="AN2552" s="230"/>
      <c r="AO2552" s="230"/>
      <c r="AP2552" s="230"/>
      <c r="AQ2552" s="230"/>
    </row>
    <row r="2553" spans="4:43">
      <c r="D2553" s="230"/>
      <c r="G2553" s="230"/>
      <c r="H2553" s="230"/>
      <c r="I2553" s="230"/>
      <c r="J2553" s="230"/>
      <c r="O2553" s="230"/>
      <c r="R2553" s="230"/>
      <c r="S2553" s="230"/>
      <c r="T2553" s="230"/>
      <c r="U2553" s="230"/>
      <c r="Z2553" s="230"/>
      <c r="AC2553" s="230"/>
      <c r="AD2553" s="230"/>
      <c r="AE2553" s="230"/>
      <c r="AF2553" s="230"/>
      <c r="AK2553" s="230"/>
      <c r="AN2553" s="230"/>
      <c r="AO2553" s="230"/>
      <c r="AP2553" s="230"/>
      <c r="AQ2553" s="230"/>
    </row>
    <row r="2554" spans="4:43">
      <c r="D2554" s="230"/>
      <c r="G2554" s="230"/>
      <c r="H2554" s="230"/>
      <c r="I2554" s="230"/>
      <c r="J2554" s="230"/>
      <c r="O2554" s="230"/>
      <c r="R2554" s="230"/>
      <c r="S2554" s="230"/>
      <c r="T2554" s="230"/>
      <c r="U2554" s="230"/>
      <c r="Z2554" s="230"/>
      <c r="AC2554" s="230"/>
      <c r="AD2554" s="230"/>
      <c r="AE2554" s="230"/>
      <c r="AF2554" s="230"/>
      <c r="AK2554" s="230"/>
      <c r="AN2554" s="230"/>
      <c r="AO2554" s="230"/>
      <c r="AP2554" s="230"/>
      <c r="AQ2554" s="230"/>
    </row>
    <row r="2555" spans="4:43">
      <c r="D2555" s="230"/>
      <c r="G2555" s="230"/>
      <c r="H2555" s="230"/>
      <c r="I2555" s="230"/>
      <c r="J2555" s="230"/>
      <c r="O2555" s="230"/>
      <c r="R2555" s="230"/>
      <c r="S2555" s="230"/>
      <c r="T2555" s="230"/>
      <c r="U2555" s="230"/>
      <c r="Z2555" s="230"/>
      <c r="AC2555" s="230"/>
      <c r="AD2555" s="230"/>
      <c r="AE2555" s="230"/>
      <c r="AF2555" s="230"/>
      <c r="AK2555" s="230"/>
      <c r="AN2555" s="230"/>
      <c r="AO2555" s="230"/>
      <c r="AP2555" s="230"/>
      <c r="AQ2555" s="230"/>
    </row>
    <row r="2556" spans="4:43">
      <c r="D2556" s="230"/>
      <c r="G2556" s="230"/>
      <c r="H2556" s="230"/>
      <c r="I2556" s="230"/>
      <c r="J2556" s="230"/>
      <c r="O2556" s="230"/>
      <c r="R2556" s="230"/>
      <c r="S2556" s="230"/>
      <c r="T2556" s="230"/>
      <c r="U2556" s="230"/>
      <c r="Z2556" s="230"/>
      <c r="AC2556" s="230"/>
      <c r="AD2556" s="230"/>
      <c r="AE2556" s="230"/>
      <c r="AF2556" s="230"/>
      <c r="AK2556" s="230"/>
      <c r="AN2556" s="230"/>
      <c r="AO2556" s="230"/>
      <c r="AP2556" s="230"/>
      <c r="AQ2556" s="230"/>
    </row>
    <row r="2557" spans="4:43">
      <c r="D2557" s="230"/>
      <c r="G2557" s="230"/>
      <c r="H2557" s="230"/>
      <c r="I2557" s="230"/>
      <c r="J2557" s="230"/>
      <c r="O2557" s="230"/>
      <c r="R2557" s="230"/>
      <c r="S2557" s="230"/>
      <c r="T2557" s="230"/>
      <c r="U2557" s="230"/>
      <c r="Z2557" s="230"/>
      <c r="AC2557" s="230"/>
      <c r="AD2557" s="230"/>
      <c r="AE2557" s="230"/>
      <c r="AF2557" s="230"/>
      <c r="AK2557" s="230"/>
      <c r="AN2557" s="230"/>
      <c r="AO2557" s="230"/>
      <c r="AP2557" s="230"/>
      <c r="AQ2557" s="230"/>
    </row>
    <row r="2558" spans="4:43">
      <c r="D2558" s="230"/>
      <c r="G2558" s="230"/>
      <c r="H2558" s="230"/>
      <c r="I2558" s="230"/>
      <c r="J2558" s="230"/>
      <c r="O2558" s="230"/>
      <c r="R2558" s="230"/>
      <c r="S2558" s="230"/>
      <c r="T2558" s="230"/>
      <c r="U2558" s="230"/>
      <c r="Z2558" s="230"/>
      <c r="AC2558" s="230"/>
      <c r="AD2558" s="230"/>
      <c r="AE2558" s="230"/>
      <c r="AF2558" s="230"/>
      <c r="AK2558" s="230"/>
      <c r="AN2558" s="230"/>
      <c r="AO2558" s="230"/>
      <c r="AP2558" s="230"/>
      <c r="AQ2558" s="230"/>
    </row>
    <row r="2559" spans="4:43">
      <c r="D2559" s="230"/>
      <c r="G2559" s="230"/>
      <c r="H2559" s="230"/>
      <c r="I2559" s="230"/>
      <c r="J2559" s="230"/>
      <c r="O2559" s="230"/>
      <c r="R2559" s="230"/>
      <c r="S2559" s="230"/>
      <c r="T2559" s="230"/>
      <c r="U2559" s="230"/>
      <c r="Z2559" s="230"/>
      <c r="AC2559" s="230"/>
      <c r="AD2559" s="230"/>
      <c r="AE2559" s="230"/>
      <c r="AF2559" s="230"/>
      <c r="AK2559" s="230"/>
      <c r="AN2559" s="230"/>
      <c r="AO2559" s="230"/>
      <c r="AP2559" s="230"/>
      <c r="AQ2559" s="230"/>
    </row>
    <row r="2560" spans="4:43">
      <c r="D2560" s="230"/>
      <c r="G2560" s="230"/>
      <c r="H2560" s="230"/>
      <c r="I2560" s="230"/>
      <c r="J2560" s="230"/>
      <c r="O2560" s="230"/>
      <c r="R2560" s="230"/>
      <c r="S2560" s="230"/>
      <c r="T2560" s="230"/>
      <c r="U2560" s="230"/>
      <c r="Z2560" s="230"/>
      <c r="AC2560" s="230"/>
      <c r="AD2560" s="230"/>
      <c r="AE2560" s="230"/>
      <c r="AF2560" s="230"/>
      <c r="AK2560" s="230"/>
      <c r="AN2560" s="230"/>
      <c r="AO2560" s="230"/>
      <c r="AP2560" s="230"/>
      <c r="AQ2560" s="230"/>
    </row>
    <row r="2561" spans="4:43">
      <c r="D2561" s="230"/>
      <c r="G2561" s="230"/>
      <c r="H2561" s="230"/>
      <c r="I2561" s="230"/>
      <c r="J2561" s="230"/>
      <c r="O2561" s="230"/>
      <c r="R2561" s="230"/>
      <c r="S2561" s="230"/>
      <c r="T2561" s="230"/>
      <c r="U2561" s="230"/>
      <c r="Z2561" s="230"/>
      <c r="AC2561" s="230"/>
      <c r="AD2561" s="230"/>
      <c r="AE2561" s="230"/>
      <c r="AF2561" s="230"/>
      <c r="AK2561" s="230"/>
      <c r="AN2561" s="230"/>
      <c r="AO2561" s="230"/>
      <c r="AP2561" s="230"/>
      <c r="AQ2561" s="230"/>
    </row>
    <row r="2562" spans="4:43">
      <c r="D2562" s="230"/>
      <c r="G2562" s="230"/>
      <c r="H2562" s="230"/>
      <c r="I2562" s="230"/>
      <c r="J2562" s="230"/>
      <c r="O2562" s="230"/>
      <c r="R2562" s="230"/>
      <c r="S2562" s="230"/>
      <c r="T2562" s="230"/>
      <c r="U2562" s="230"/>
      <c r="Z2562" s="230"/>
      <c r="AC2562" s="230"/>
      <c r="AD2562" s="230"/>
      <c r="AE2562" s="230"/>
      <c r="AF2562" s="230"/>
      <c r="AK2562" s="230"/>
      <c r="AN2562" s="230"/>
      <c r="AO2562" s="230"/>
      <c r="AP2562" s="230"/>
      <c r="AQ2562" s="230"/>
    </row>
    <row r="2563" spans="4:43">
      <c r="D2563" s="230"/>
      <c r="G2563" s="230"/>
      <c r="H2563" s="230"/>
      <c r="I2563" s="230"/>
      <c r="J2563" s="230"/>
      <c r="O2563" s="230"/>
      <c r="R2563" s="230"/>
      <c r="S2563" s="230"/>
      <c r="T2563" s="230"/>
      <c r="U2563" s="230"/>
      <c r="Z2563" s="230"/>
      <c r="AC2563" s="230"/>
      <c r="AD2563" s="230"/>
      <c r="AE2563" s="230"/>
      <c r="AF2563" s="230"/>
      <c r="AK2563" s="230"/>
      <c r="AN2563" s="230"/>
      <c r="AO2563" s="230"/>
      <c r="AP2563" s="230"/>
      <c r="AQ2563" s="230"/>
    </row>
    <row r="2564" spans="4:43">
      <c r="D2564" s="230"/>
      <c r="G2564" s="230"/>
      <c r="H2564" s="230"/>
      <c r="I2564" s="230"/>
      <c r="J2564" s="230"/>
      <c r="O2564" s="230"/>
      <c r="R2564" s="230"/>
      <c r="S2564" s="230"/>
      <c r="T2564" s="230"/>
      <c r="U2564" s="230"/>
      <c r="Z2564" s="230"/>
      <c r="AC2564" s="230"/>
      <c r="AD2564" s="230"/>
      <c r="AE2564" s="230"/>
      <c r="AF2564" s="230"/>
      <c r="AK2564" s="230"/>
      <c r="AN2564" s="230"/>
      <c r="AO2564" s="230"/>
      <c r="AP2564" s="230"/>
      <c r="AQ2564" s="230"/>
    </row>
    <row r="2565" spans="4:43">
      <c r="D2565" s="230"/>
      <c r="G2565" s="230"/>
      <c r="H2565" s="230"/>
      <c r="I2565" s="230"/>
      <c r="J2565" s="230"/>
      <c r="O2565" s="230"/>
      <c r="R2565" s="230"/>
      <c r="S2565" s="230"/>
      <c r="T2565" s="230"/>
      <c r="U2565" s="230"/>
      <c r="Z2565" s="230"/>
      <c r="AC2565" s="230"/>
      <c r="AD2565" s="230"/>
      <c r="AE2565" s="230"/>
      <c r="AF2565" s="230"/>
      <c r="AK2565" s="230"/>
      <c r="AN2565" s="230"/>
      <c r="AO2565" s="230"/>
      <c r="AP2565" s="230"/>
      <c r="AQ2565" s="230"/>
    </row>
    <row r="2566" spans="4:43">
      <c r="D2566" s="230"/>
      <c r="G2566" s="230"/>
      <c r="H2566" s="230"/>
      <c r="I2566" s="230"/>
      <c r="J2566" s="230"/>
      <c r="O2566" s="230"/>
      <c r="R2566" s="230"/>
      <c r="S2566" s="230"/>
      <c r="T2566" s="230"/>
      <c r="U2566" s="230"/>
      <c r="Z2566" s="230"/>
      <c r="AC2566" s="230"/>
      <c r="AD2566" s="230"/>
      <c r="AE2566" s="230"/>
      <c r="AF2566" s="230"/>
      <c r="AK2566" s="230"/>
      <c r="AN2566" s="230"/>
      <c r="AO2566" s="230"/>
      <c r="AP2566" s="230"/>
      <c r="AQ2566" s="230"/>
    </row>
    <row r="2567" spans="4:43">
      <c r="D2567" s="230"/>
      <c r="G2567" s="230"/>
      <c r="H2567" s="230"/>
      <c r="I2567" s="230"/>
      <c r="J2567" s="230"/>
      <c r="O2567" s="230"/>
      <c r="R2567" s="230"/>
      <c r="S2567" s="230"/>
      <c r="T2567" s="230"/>
      <c r="U2567" s="230"/>
      <c r="Z2567" s="230"/>
      <c r="AC2567" s="230"/>
      <c r="AD2567" s="230"/>
      <c r="AE2567" s="230"/>
      <c r="AF2567" s="230"/>
      <c r="AK2567" s="230"/>
      <c r="AN2567" s="230"/>
      <c r="AO2567" s="230"/>
      <c r="AP2567" s="230"/>
      <c r="AQ2567" s="230"/>
    </row>
    <row r="2568" spans="4:43">
      <c r="D2568" s="230"/>
      <c r="G2568" s="230"/>
      <c r="H2568" s="230"/>
      <c r="I2568" s="230"/>
      <c r="J2568" s="230"/>
      <c r="O2568" s="230"/>
      <c r="R2568" s="230"/>
      <c r="S2568" s="230"/>
      <c r="T2568" s="230"/>
      <c r="U2568" s="230"/>
      <c r="Z2568" s="230"/>
      <c r="AC2568" s="230"/>
      <c r="AD2568" s="230"/>
      <c r="AE2568" s="230"/>
      <c r="AF2568" s="230"/>
      <c r="AK2568" s="230"/>
      <c r="AN2568" s="230"/>
      <c r="AO2568" s="230"/>
      <c r="AP2568" s="230"/>
      <c r="AQ2568" s="230"/>
    </row>
    <row r="2569" spans="4:43">
      <c r="D2569" s="230"/>
      <c r="G2569" s="230"/>
      <c r="H2569" s="230"/>
      <c r="I2569" s="230"/>
      <c r="J2569" s="230"/>
      <c r="O2569" s="230"/>
      <c r="R2569" s="230"/>
      <c r="S2569" s="230"/>
      <c r="T2569" s="230"/>
      <c r="U2569" s="230"/>
      <c r="Z2569" s="230"/>
      <c r="AC2569" s="230"/>
      <c r="AD2569" s="230"/>
      <c r="AE2569" s="230"/>
      <c r="AF2569" s="230"/>
      <c r="AK2569" s="230"/>
      <c r="AN2569" s="230"/>
      <c r="AO2569" s="230"/>
      <c r="AP2569" s="230"/>
      <c r="AQ2569" s="230"/>
    </row>
    <row r="2570" spans="4:43">
      <c r="D2570" s="230"/>
      <c r="G2570" s="230"/>
      <c r="H2570" s="230"/>
      <c r="I2570" s="230"/>
      <c r="J2570" s="230"/>
      <c r="O2570" s="230"/>
      <c r="R2570" s="230"/>
      <c r="S2570" s="230"/>
      <c r="T2570" s="230"/>
      <c r="U2570" s="230"/>
      <c r="Z2570" s="230"/>
      <c r="AC2570" s="230"/>
      <c r="AD2570" s="230"/>
      <c r="AE2570" s="230"/>
      <c r="AF2570" s="230"/>
      <c r="AK2570" s="230"/>
      <c r="AN2570" s="230"/>
      <c r="AO2570" s="230"/>
      <c r="AP2570" s="230"/>
      <c r="AQ2570" s="230"/>
    </row>
    <row r="2571" spans="4:43">
      <c r="D2571" s="230"/>
      <c r="G2571" s="230"/>
      <c r="H2571" s="230"/>
      <c r="I2571" s="230"/>
      <c r="J2571" s="230"/>
      <c r="O2571" s="230"/>
      <c r="R2571" s="230"/>
      <c r="S2571" s="230"/>
      <c r="T2571" s="230"/>
      <c r="U2571" s="230"/>
      <c r="Z2571" s="230"/>
      <c r="AC2571" s="230"/>
      <c r="AD2571" s="230"/>
      <c r="AE2571" s="230"/>
      <c r="AF2571" s="230"/>
      <c r="AK2571" s="230"/>
      <c r="AN2571" s="230"/>
      <c r="AO2571" s="230"/>
      <c r="AP2571" s="230"/>
      <c r="AQ2571" s="230"/>
    </row>
    <row r="2572" spans="4:43">
      <c r="D2572" s="230"/>
      <c r="G2572" s="230"/>
      <c r="H2572" s="230"/>
      <c r="I2572" s="230"/>
      <c r="J2572" s="230"/>
      <c r="O2572" s="230"/>
      <c r="R2572" s="230"/>
      <c r="S2572" s="230"/>
      <c r="T2572" s="230"/>
      <c r="U2572" s="230"/>
      <c r="Z2572" s="230"/>
      <c r="AC2572" s="230"/>
      <c r="AD2572" s="230"/>
      <c r="AE2572" s="230"/>
      <c r="AF2572" s="230"/>
      <c r="AK2572" s="230"/>
      <c r="AN2572" s="230"/>
      <c r="AO2572" s="230"/>
      <c r="AP2572" s="230"/>
      <c r="AQ2572" s="230"/>
    </row>
    <row r="2573" spans="4:43">
      <c r="D2573" s="230"/>
      <c r="G2573" s="230"/>
      <c r="H2573" s="230"/>
      <c r="I2573" s="230"/>
      <c r="J2573" s="230"/>
      <c r="O2573" s="230"/>
      <c r="R2573" s="230"/>
      <c r="S2573" s="230"/>
      <c r="T2573" s="230"/>
      <c r="U2573" s="230"/>
      <c r="Z2573" s="230"/>
      <c r="AC2573" s="230"/>
      <c r="AD2573" s="230"/>
      <c r="AE2573" s="230"/>
      <c r="AF2573" s="230"/>
      <c r="AK2573" s="230"/>
      <c r="AN2573" s="230"/>
      <c r="AO2573" s="230"/>
      <c r="AP2573" s="230"/>
      <c r="AQ2573" s="230"/>
    </row>
    <row r="2574" spans="4:43">
      <c r="D2574" s="230"/>
      <c r="G2574" s="230"/>
      <c r="H2574" s="230"/>
      <c r="I2574" s="230"/>
      <c r="J2574" s="230"/>
      <c r="O2574" s="230"/>
      <c r="R2574" s="230"/>
      <c r="S2574" s="230"/>
      <c r="T2574" s="230"/>
      <c r="U2574" s="230"/>
      <c r="Z2574" s="230"/>
      <c r="AC2574" s="230"/>
      <c r="AD2574" s="230"/>
      <c r="AE2574" s="230"/>
      <c r="AF2574" s="230"/>
      <c r="AK2574" s="230"/>
      <c r="AN2574" s="230"/>
      <c r="AO2574" s="230"/>
      <c r="AP2574" s="230"/>
      <c r="AQ2574" s="230"/>
    </row>
    <row r="2575" spans="4:43">
      <c r="D2575" s="230"/>
      <c r="G2575" s="230"/>
      <c r="H2575" s="230"/>
      <c r="I2575" s="230"/>
      <c r="J2575" s="230"/>
      <c r="O2575" s="230"/>
      <c r="R2575" s="230"/>
      <c r="S2575" s="230"/>
      <c r="T2575" s="230"/>
      <c r="U2575" s="230"/>
      <c r="Z2575" s="230"/>
      <c r="AC2575" s="230"/>
      <c r="AD2575" s="230"/>
      <c r="AE2575" s="230"/>
      <c r="AF2575" s="230"/>
      <c r="AK2575" s="230"/>
      <c r="AN2575" s="230"/>
      <c r="AO2575" s="230"/>
      <c r="AP2575" s="230"/>
      <c r="AQ2575" s="230"/>
    </row>
    <row r="2576" spans="4:43">
      <c r="D2576" s="230"/>
      <c r="G2576" s="230"/>
      <c r="H2576" s="230"/>
      <c r="I2576" s="230"/>
      <c r="J2576" s="230"/>
      <c r="O2576" s="230"/>
      <c r="R2576" s="230"/>
      <c r="S2576" s="230"/>
      <c r="T2576" s="230"/>
      <c r="U2576" s="230"/>
      <c r="Z2576" s="230"/>
      <c r="AC2576" s="230"/>
      <c r="AD2576" s="230"/>
      <c r="AE2576" s="230"/>
      <c r="AF2576" s="230"/>
      <c r="AK2576" s="230"/>
      <c r="AN2576" s="230"/>
      <c r="AO2576" s="230"/>
      <c r="AP2576" s="230"/>
      <c r="AQ2576" s="230"/>
    </row>
    <row r="2577" spans="4:43">
      <c r="D2577" s="230"/>
      <c r="G2577" s="230"/>
      <c r="H2577" s="230"/>
      <c r="I2577" s="230"/>
      <c r="J2577" s="230"/>
      <c r="O2577" s="230"/>
      <c r="R2577" s="230"/>
      <c r="S2577" s="230"/>
      <c r="T2577" s="230"/>
      <c r="U2577" s="230"/>
      <c r="Z2577" s="230"/>
      <c r="AC2577" s="230"/>
      <c r="AD2577" s="230"/>
      <c r="AE2577" s="230"/>
      <c r="AF2577" s="230"/>
      <c r="AK2577" s="230"/>
      <c r="AN2577" s="230"/>
      <c r="AO2577" s="230"/>
      <c r="AP2577" s="230"/>
      <c r="AQ2577" s="230"/>
    </row>
    <row r="2578" spans="4:43">
      <c r="D2578" s="230"/>
      <c r="G2578" s="230"/>
      <c r="H2578" s="230"/>
      <c r="I2578" s="230"/>
      <c r="J2578" s="230"/>
      <c r="O2578" s="230"/>
      <c r="R2578" s="230"/>
      <c r="S2578" s="230"/>
      <c r="T2578" s="230"/>
      <c r="U2578" s="230"/>
      <c r="Z2578" s="230"/>
      <c r="AC2578" s="230"/>
      <c r="AD2578" s="230"/>
      <c r="AE2578" s="230"/>
      <c r="AF2578" s="230"/>
      <c r="AK2578" s="230"/>
      <c r="AN2578" s="230"/>
      <c r="AO2578" s="230"/>
      <c r="AP2578" s="230"/>
      <c r="AQ2578" s="230"/>
    </row>
    <row r="2579" spans="4:43">
      <c r="D2579" s="230"/>
      <c r="G2579" s="230"/>
      <c r="H2579" s="230"/>
      <c r="I2579" s="230"/>
      <c r="J2579" s="230"/>
      <c r="O2579" s="230"/>
      <c r="R2579" s="230"/>
      <c r="S2579" s="230"/>
      <c r="T2579" s="230"/>
      <c r="U2579" s="230"/>
      <c r="Z2579" s="230"/>
      <c r="AC2579" s="230"/>
      <c r="AD2579" s="230"/>
      <c r="AE2579" s="230"/>
      <c r="AF2579" s="230"/>
      <c r="AK2579" s="230"/>
      <c r="AN2579" s="230"/>
      <c r="AO2579" s="230"/>
      <c r="AP2579" s="230"/>
      <c r="AQ2579" s="230"/>
    </row>
    <row r="2580" spans="4:43">
      <c r="D2580" s="230"/>
      <c r="G2580" s="230"/>
      <c r="H2580" s="230"/>
      <c r="I2580" s="230"/>
      <c r="J2580" s="230"/>
      <c r="O2580" s="230"/>
      <c r="R2580" s="230"/>
      <c r="S2580" s="230"/>
      <c r="T2580" s="230"/>
      <c r="U2580" s="230"/>
      <c r="Z2580" s="230"/>
      <c r="AC2580" s="230"/>
      <c r="AD2580" s="230"/>
      <c r="AE2580" s="230"/>
      <c r="AF2580" s="230"/>
      <c r="AK2580" s="230"/>
      <c r="AN2580" s="230"/>
      <c r="AO2580" s="230"/>
      <c r="AP2580" s="230"/>
      <c r="AQ2580" s="230"/>
    </row>
    <row r="2581" spans="4:43">
      <c r="D2581" s="230"/>
      <c r="G2581" s="230"/>
      <c r="H2581" s="230"/>
      <c r="I2581" s="230"/>
      <c r="J2581" s="230"/>
      <c r="O2581" s="230"/>
      <c r="R2581" s="230"/>
      <c r="S2581" s="230"/>
      <c r="T2581" s="230"/>
      <c r="U2581" s="230"/>
      <c r="Z2581" s="230"/>
      <c r="AC2581" s="230"/>
      <c r="AD2581" s="230"/>
      <c r="AE2581" s="230"/>
      <c r="AF2581" s="230"/>
      <c r="AK2581" s="230"/>
      <c r="AN2581" s="230"/>
      <c r="AO2581" s="230"/>
      <c r="AP2581" s="230"/>
      <c r="AQ2581" s="230"/>
    </row>
    <row r="2582" spans="4:43">
      <c r="D2582" s="230"/>
      <c r="G2582" s="230"/>
      <c r="H2582" s="230"/>
      <c r="I2582" s="230"/>
      <c r="J2582" s="230"/>
      <c r="O2582" s="230"/>
      <c r="R2582" s="230"/>
      <c r="S2582" s="230"/>
      <c r="T2582" s="230"/>
      <c r="U2582" s="230"/>
      <c r="Z2582" s="230"/>
      <c r="AC2582" s="230"/>
      <c r="AD2582" s="230"/>
      <c r="AE2582" s="230"/>
      <c r="AF2582" s="230"/>
      <c r="AK2582" s="230"/>
      <c r="AN2582" s="230"/>
      <c r="AO2582" s="230"/>
      <c r="AP2582" s="230"/>
      <c r="AQ2582" s="230"/>
    </row>
    <row r="2583" spans="4:43">
      <c r="D2583" s="230"/>
      <c r="G2583" s="230"/>
      <c r="H2583" s="230"/>
      <c r="I2583" s="230"/>
      <c r="J2583" s="230"/>
      <c r="O2583" s="230"/>
      <c r="R2583" s="230"/>
      <c r="S2583" s="230"/>
      <c r="T2583" s="230"/>
      <c r="U2583" s="230"/>
      <c r="Z2583" s="230"/>
      <c r="AC2583" s="230"/>
      <c r="AD2583" s="230"/>
      <c r="AE2583" s="230"/>
      <c r="AF2583" s="230"/>
      <c r="AK2583" s="230"/>
      <c r="AN2583" s="230"/>
      <c r="AO2583" s="230"/>
      <c r="AP2583" s="230"/>
      <c r="AQ2583" s="230"/>
    </row>
    <row r="2584" spans="4:43">
      <c r="D2584" s="230"/>
      <c r="G2584" s="230"/>
      <c r="H2584" s="230"/>
      <c r="I2584" s="230"/>
      <c r="J2584" s="230"/>
      <c r="O2584" s="230"/>
      <c r="R2584" s="230"/>
      <c r="S2584" s="230"/>
      <c r="T2584" s="230"/>
      <c r="U2584" s="230"/>
      <c r="Z2584" s="230"/>
      <c r="AC2584" s="230"/>
      <c r="AD2584" s="230"/>
      <c r="AE2584" s="230"/>
      <c r="AF2584" s="230"/>
      <c r="AK2584" s="230"/>
      <c r="AN2584" s="230"/>
      <c r="AO2584" s="230"/>
      <c r="AP2584" s="230"/>
      <c r="AQ2584" s="230"/>
    </row>
    <row r="2585" spans="4:43">
      <c r="D2585" s="230"/>
      <c r="G2585" s="230"/>
      <c r="H2585" s="230"/>
      <c r="I2585" s="230"/>
      <c r="J2585" s="230"/>
      <c r="O2585" s="230"/>
      <c r="R2585" s="230"/>
      <c r="S2585" s="230"/>
      <c r="T2585" s="230"/>
      <c r="U2585" s="230"/>
      <c r="Z2585" s="230"/>
      <c r="AC2585" s="230"/>
      <c r="AD2585" s="230"/>
      <c r="AE2585" s="230"/>
      <c r="AF2585" s="230"/>
      <c r="AK2585" s="230"/>
      <c r="AN2585" s="230"/>
      <c r="AO2585" s="230"/>
      <c r="AP2585" s="230"/>
      <c r="AQ2585" s="230"/>
    </row>
    <row r="2586" spans="4:43">
      <c r="D2586" s="230"/>
      <c r="G2586" s="230"/>
      <c r="H2586" s="230"/>
      <c r="I2586" s="230"/>
      <c r="J2586" s="230"/>
      <c r="O2586" s="230"/>
      <c r="R2586" s="230"/>
      <c r="S2586" s="230"/>
      <c r="T2586" s="230"/>
      <c r="U2586" s="230"/>
      <c r="Z2586" s="230"/>
      <c r="AC2586" s="230"/>
      <c r="AD2586" s="230"/>
      <c r="AE2586" s="230"/>
      <c r="AF2586" s="230"/>
      <c r="AK2586" s="230"/>
      <c r="AN2586" s="230"/>
      <c r="AO2586" s="230"/>
      <c r="AP2586" s="230"/>
      <c r="AQ2586" s="230"/>
    </row>
    <row r="2587" spans="4:43">
      <c r="D2587" s="230"/>
      <c r="G2587" s="230"/>
      <c r="H2587" s="230"/>
      <c r="I2587" s="230"/>
      <c r="J2587" s="230"/>
      <c r="O2587" s="230"/>
      <c r="R2587" s="230"/>
      <c r="S2587" s="230"/>
      <c r="T2587" s="230"/>
      <c r="U2587" s="230"/>
      <c r="Z2587" s="230"/>
      <c r="AC2587" s="230"/>
      <c r="AD2587" s="230"/>
      <c r="AE2587" s="230"/>
      <c r="AF2587" s="230"/>
      <c r="AK2587" s="230"/>
      <c r="AN2587" s="230"/>
      <c r="AO2587" s="230"/>
      <c r="AP2587" s="230"/>
      <c r="AQ2587" s="230"/>
    </row>
    <row r="2588" spans="4:43">
      <c r="D2588" s="230"/>
      <c r="G2588" s="230"/>
      <c r="H2588" s="230"/>
      <c r="I2588" s="230"/>
      <c r="J2588" s="230"/>
      <c r="O2588" s="230"/>
      <c r="R2588" s="230"/>
      <c r="S2588" s="230"/>
      <c r="T2588" s="230"/>
      <c r="U2588" s="230"/>
      <c r="Z2588" s="230"/>
      <c r="AC2588" s="230"/>
      <c r="AD2588" s="230"/>
      <c r="AE2588" s="230"/>
      <c r="AF2588" s="230"/>
      <c r="AK2588" s="230"/>
      <c r="AN2588" s="230"/>
      <c r="AO2588" s="230"/>
      <c r="AP2588" s="230"/>
      <c r="AQ2588" s="230"/>
    </row>
    <row r="2589" spans="4:43">
      <c r="D2589" s="230"/>
      <c r="G2589" s="230"/>
      <c r="H2589" s="230"/>
      <c r="I2589" s="230"/>
      <c r="J2589" s="230"/>
      <c r="O2589" s="230"/>
      <c r="R2589" s="230"/>
      <c r="S2589" s="230"/>
      <c r="T2589" s="230"/>
      <c r="U2589" s="230"/>
      <c r="Z2589" s="230"/>
      <c r="AC2589" s="230"/>
      <c r="AD2589" s="230"/>
      <c r="AE2589" s="230"/>
      <c r="AF2589" s="230"/>
      <c r="AK2589" s="230"/>
      <c r="AN2589" s="230"/>
      <c r="AO2589" s="230"/>
      <c r="AP2589" s="230"/>
      <c r="AQ2589" s="230"/>
    </row>
    <row r="2590" spans="4:43">
      <c r="D2590" s="230"/>
      <c r="G2590" s="230"/>
      <c r="H2590" s="230"/>
      <c r="I2590" s="230"/>
      <c r="J2590" s="230"/>
      <c r="O2590" s="230"/>
      <c r="R2590" s="230"/>
      <c r="S2590" s="230"/>
      <c r="T2590" s="230"/>
      <c r="U2590" s="230"/>
      <c r="Z2590" s="230"/>
      <c r="AC2590" s="230"/>
      <c r="AD2590" s="230"/>
      <c r="AE2590" s="230"/>
      <c r="AF2590" s="230"/>
      <c r="AK2590" s="230"/>
      <c r="AN2590" s="230"/>
      <c r="AO2590" s="230"/>
      <c r="AP2590" s="230"/>
      <c r="AQ2590" s="230"/>
    </row>
    <row r="2591" spans="4:43">
      <c r="D2591" s="230"/>
      <c r="G2591" s="230"/>
      <c r="H2591" s="230"/>
      <c r="I2591" s="230"/>
      <c r="J2591" s="230"/>
      <c r="O2591" s="230"/>
      <c r="R2591" s="230"/>
      <c r="S2591" s="230"/>
      <c r="T2591" s="230"/>
      <c r="U2591" s="230"/>
      <c r="Z2591" s="230"/>
      <c r="AC2591" s="230"/>
      <c r="AD2591" s="230"/>
      <c r="AE2591" s="230"/>
      <c r="AF2591" s="230"/>
      <c r="AK2591" s="230"/>
      <c r="AN2591" s="230"/>
      <c r="AO2591" s="230"/>
      <c r="AP2591" s="230"/>
      <c r="AQ2591" s="230"/>
    </row>
    <row r="2592" spans="4:43">
      <c r="D2592" s="230"/>
      <c r="G2592" s="230"/>
      <c r="H2592" s="230"/>
      <c r="I2592" s="230"/>
      <c r="J2592" s="230"/>
      <c r="O2592" s="230"/>
      <c r="R2592" s="230"/>
      <c r="S2592" s="230"/>
      <c r="T2592" s="230"/>
      <c r="U2592" s="230"/>
      <c r="Z2592" s="230"/>
      <c r="AC2592" s="230"/>
      <c r="AD2592" s="230"/>
      <c r="AE2592" s="230"/>
      <c r="AF2592" s="230"/>
      <c r="AK2592" s="230"/>
      <c r="AN2592" s="230"/>
      <c r="AO2592" s="230"/>
      <c r="AP2592" s="230"/>
      <c r="AQ2592" s="230"/>
    </row>
    <row r="2593" spans="4:43">
      <c r="D2593" s="230"/>
      <c r="G2593" s="230"/>
      <c r="H2593" s="230"/>
      <c r="I2593" s="230"/>
      <c r="J2593" s="230"/>
      <c r="O2593" s="230"/>
      <c r="R2593" s="230"/>
      <c r="S2593" s="230"/>
      <c r="T2593" s="230"/>
      <c r="U2593" s="230"/>
      <c r="Z2593" s="230"/>
      <c r="AC2593" s="230"/>
      <c r="AD2593" s="230"/>
      <c r="AE2593" s="230"/>
      <c r="AF2593" s="230"/>
      <c r="AK2593" s="230"/>
      <c r="AN2593" s="230"/>
      <c r="AO2593" s="230"/>
      <c r="AP2593" s="230"/>
      <c r="AQ2593" s="230"/>
    </row>
    <row r="2594" spans="4:43">
      <c r="D2594" s="230"/>
      <c r="G2594" s="230"/>
      <c r="H2594" s="230"/>
      <c r="I2594" s="230"/>
      <c r="J2594" s="230"/>
      <c r="O2594" s="230"/>
      <c r="R2594" s="230"/>
      <c r="S2594" s="230"/>
      <c r="T2594" s="230"/>
      <c r="U2594" s="230"/>
      <c r="Z2594" s="230"/>
      <c r="AC2594" s="230"/>
      <c r="AD2594" s="230"/>
      <c r="AE2594" s="230"/>
      <c r="AF2594" s="230"/>
      <c r="AK2594" s="230"/>
      <c r="AN2594" s="230"/>
      <c r="AO2594" s="230"/>
      <c r="AP2594" s="230"/>
      <c r="AQ2594" s="230"/>
    </row>
    <row r="2595" spans="4:43">
      <c r="D2595" s="230"/>
      <c r="G2595" s="230"/>
      <c r="H2595" s="230"/>
      <c r="I2595" s="230"/>
      <c r="J2595" s="230"/>
      <c r="O2595" s="230"/>
      <c r="R2595" s="230"/>
      <c r="S2595" s="230"/>
      <c r="T2595" s="230"/>
      <c r="U2595" s="230"/>
      <c r="Z2595" s="230"/>
      <c r="AC2595" s="230"/>
      <c r="AD2595" s="230"/>
      <c r="AE2595" s="230"/>
      <c r="AF2595" s="230"/>
      <c r="AK2595" s="230"/>
      <c r="AN2595" s="230"/>
      <c r="AO2595" s="230"/>
      <c r="AP2595" s="230"/>
      <c r="AQ2595" s="230"/>
    </row>
    <row r="2596" spans="4:43">
      <c r="D2596" s="230"/>
      <c r="G2596" s="230"/>
      <c r="H2596" s="230"/>
      <c r="I2596" s="230"/>
      <c r="J2596" s="230"/>
      <c r="O2596" s="230"/>
      <c r="R2596" s="230"/>
      <c r="S2596" s="230"/>
      <c r="T2596" s="230"/>
      <c r="U2596" s="230"/>
      <c r="Z2596" s="230"/>
      <c r="AC2596" s="230"/>
      <c r="AD2596" s="230"/>
      <c r="AE2596" s="230"/>
      <c r="AF2596" s="230"/>
      <c r="AK2596" s="230"/>
      <c r="AN2596" s="230"/>
      <c r="AO2596" s="230"/>
      <c r="AP2596" s="230"/>
      <c r="AQ2596" s="230"/>
    </row>
    <row r="2597" spans="4:43">
      <c r="D2597" s="230"/>
      <c r="G2597" s="230"/>
      <c r="H2597" s="230"/>
      <c r="I2597" s="230"/>
      <c r="J2597" s="230"/>
      <c r="O2597" s="230"/>
      <c r="R2597" s="230"/>
      <c r="S2597" s="230"/>
      <c r="T2597" s="230"/>
      <c r="U2597" s="230"/>
      <c r="Z2597" s="230"/>
      <c r="AC2597" s="230"/>
      <c r="AD2597" s="230"/>
      <c r="AE2597" s="230"/>
      <c r="AF2597" s="230"/>
      <c r="AK2597" s="230"/>
      <c r="AN2597" s="230"/>
      <c r="AO2597" s="230"/>
      <c r="AP2597" s="230"/>
      <c r="AQ2597" s="230"/>
    </row>
    <row r="2598" spans="4:43">
      <c r="D2598" s="230"/>
      <c r="G2598" s="230"/>
      <c r="H2598" s="230"/>
      <c r="I2598" s="230"/>
      <c r="J2598" s="230"/>
      <c r="O2598" s="230"/>
      <c r="R2598" s="230"/>
      <c r="S2598" s="230"/>
      <c r="T2598" s="230"/>
      <c r="U2598" s="230"/>
      <c r="Z2598" s="230"/>
      <c r="AC2598" s="230"/>
      <c r="AD2598" s="230"/>
      <c r="AE2598" s="230"/>
      <c r="AF2598" s="230"/>
      <c r="AK2598" s="230"/>
      <c r="AN2598" s="230"/>
      <c r="AO2598" s="230"/>
      <c r="AP2598" s="230"/>
      <c r="AQ2598" s="230"/>
    </row>
    <row r="2599" spans="4:43">
      <c r="D2599" s="230"/>
      <c r="G2599" s="230"/>
      <c r="H2599" s="230"/>
      <c r="I2599" s="230"/>
      <c r="J2599" s="230"/>
      <c r="O2599" s="230"/>
      <c r="R2599" s="230"/>
      <c r="S2599" s="230"/>
      <c r="T2599" s="230"/>
      <c r="U2599" s="230"/>
      <c r="Z2599" s="230"/>
      <c r="AC2599" s="230"/>
      <c r="AD2599" s="230"/>
      <c r="AE2599" s="230"/>
      <c r="AF2599" s="230"/>
      <c r="AK2599" s="230"/>
      <c r="AN2599" s="230"/>
      <c r="AO2599" s="230"/>
      <c r="AP2599" s="230"/>
      <c r="AQ2599" s="230"/>
    </row>
    <row r="2600" spans="4:43">
      <c r="D2600" s="230"/>
      <c r="G2600" s="230"/>
      <c r="H2600" s="230"/>
      <c r="I2600" s="230"/>
      <c r="J2600" s="230"/>
      <c r="O2600" s="230"/>
      <c r="R2600" s="230"/>
      <c r="S2600" s="230"/>
      <c r="T2600" s="230"/>
      <c r="U2600" s="230"/>
      <c r="Z2600" s="230"/>
      <c r="AC2600" s="230"/>
      <c r="AD2600" s="230"/>
      <c r="AE2600" s="230"/>
      <c r="AF2600" s="230"/>
      <c r="AK2600" s="230"/>
      <c r="AN2600" s="230"/>
      <c r="AO2600" s="230"/>
      <c r="AP2600" s="230"/>
      <c r="AQ2600" s="230"/>
    </row>
    <row r="2601" spans="4:43">
      <c r="D2601" s="230"/>
      <c r="G2601" s="230"/>
      <c r="H2601" s="230"/>
      <c r="I2601" s="230"/>
      <c r="J2601" s="230"/>
      <c r="O2601" s="230"/>
      <c r="R2601" s="230"/>
      <c r="S2601" s="230"/>
      <c r="T2601" s="230"/>
      <c r="U2601" s="230"/>
      <c r="Z2601" s="230"/>
      <c r="AC2601" s="230"/>
      <c r="AD2601" s="230"/>
      <c r="AE2601" s="230"/>
      <c r="AF2601" s="230"/>
      <c r="AK2601" s="230"/>
      <c r="AN2601" s="230"/>
      <c r="AO2601" s="230"/>
      <c r="AP2601" s="230"/>
      <c r="AQ2601" s="230"/>
    </row>
    <row r="2602" spans="4:43">
      <c r="D2602" s="230"/>
      <c r="G2602" s="230"/>
      <c r="H2602" s="230"/>
      <c r="I2602" s="230"/>
      <c r="J2602" s="230"/>
      <c r="O2602" s="230"/>
      <c r="R2602" s="230"/>
      <c r="S2602" s="230"/>
      <c r="T2602" s="230"/>
      <c r="U2602" s="230"/>
      <c r="Z2602" s="230"/>
      <c r="AC2602" s="230"/>
      <c r="AD2602" s="230"/>
      <c r="AE2602" s="230"/>
      <c r="AF2602" s="230"/>
      <c r="AK2602" s="230"/>
      <c r="AN2602" s="230"/>
      <c r="AO2602" s="230"/>
      <c r="AP2602" s="230"/>
      <c r="AQ2602" s="230"/>
    </row>
    <row r="2603" spans="4:43">
      <c r="D2603" s="230"/>
      <c r="G2603" s="230"/>
      <c r="H2603" s="230"/>
      <c r="I2603" s="230"/>
      <c r="J2603" s="230"/>
      <c r="O2603" s="230"/>
      <c r="R2603" s="230"/>
      <c r="S2603" s="230"/>
      <c r="T2603" s="230"/>
      <c r="U2603" s="230"/>
      <c r="Z2603" s="230"/>
      <c r="AC2603" s="230"/>
      <c r="AD2603" s="230"/>
      <c r="AE2603" s="230"/>
      <c r="AF2603" s="230"/>
      <c r="AK2603" s="230"/>
      <c r="AN2603" s="230"/>
      <c r="AO2603" s="230"/>
      <c r="AP2603" s="230"/>
      <c r="AQ2603" s="230"/>
    </row>
    <row r="2604" spans="4:43">
      <c r="D2604" s="230"/>
      <c r="G2604" s="230"/>
      <c r="H2604" s="230"/>
      <c r="I2604" s="230"/>
      <c r="J2604" s="230"/>
      <c r="O2604" s="230"/>
      <c r="R2604" s="230"/>
      <c r="S2604" s="230"/>
      <c r="T2604" s="230"/>
      <c r="U2604" s="230"/>
      <c r="Z2604" s="230"/>
      <c r="AC2604" s="230"/>
      <c r="AD2604" s="230"/>
      <c r="AE2604" s="230"/>
      <c r="AF2604" s="230"/>
      <c r="AK2604" s="230"/>
      <c r="AN2604" s="230"/>
      <c r="AO2604" s="230"/>
      <c r="AP2604" s="230"/>
      <c r="AQ2604" s="230"/>
    </row>
    <row r="2605" spans="4:43">
      <c r="D2605" s="230"/>
      <c r="G2605" s="230"/>
      <c r="H2605" s="230"/>
      <c r="I2605" s="230"/>
      <c r="J2605" s="230"/>
      <c r="O2605" s="230"/>
      <c r="R2605" s="230"/>
      <c r="S2605" s="230"/>
      <c r="T2605" s="230"/>
      <c r="U2605" s="230"/>
      <c r="Z2605" s="230"/>
      <c r="AC2605" s="230"/>
      <c r="AD2605" s="230"/>
      <c r="AE2605" s="230"/>
      <c r="AF2605" s="230"/>
      <c r="AK2605" s="230"/>
      <c r="AN2605" s="230"/>
      <c r="AO2605" s="230"/>
      <c r="AP2605" s="230"/>
      <c r="AQ2605" s="230"/>
    </row>
    <row r="2606" spans="4:43">
      <c r="D2606" s="230"/>
      <c r="G2606" s="230"/>
      <c r="H2606" s="230"/>
      <c r="I2606" s="230"/>
      <c r="J2606" s="230"/>
      <c r="O2606" s="230"/>
      <c r="R2606" s="230"/>
      <c r="S2606" s="230"/>
      <c r="T2606" s="230"/>
      <c r="U2606" s="230"/>
      <c r="Z2606" s="230"/>
      <c r="AC2606" s="230"/>
      <c r="AD2606" s="230"/>
      <c r="AE2606" s="230"/>
      <c r="AF2606" s="230"/>
      <c r="AK2606" s="230"/>
      <c r="AN2606" s="230"/>
      <c r="AO2606" s="230"/>
      <c r="AP2606" s="230"/>
      <c r="AQ2606" s="230"/>
    </row>
    <row r="2607" spans="4:43">
      <c r="D2607" s="230"/>
      <c r="G2607" s="230"/>
      <c r="H2607" s="230"/>
      <c r="I2607" s="230"/>
      <c r="J2607" s="230"/>
      <c r="O2607" s="230"/>
      <c r="R2607" s="230"/>
      <c r="S2607" s="230"/>
      <c r="T2607" s="230"/>
      <c r="U2607" s="230"/>
      <c r="Z2607" s="230"/>
      <c r="AC2607" s="230"/>
      <c r="AD2607" s="230"/>
      <c r="AE2607" s="230"/>
      <c r="AF2607" s="230"/>
      <c r="AK2607" s="230"/>
      <c r="AN2607" s="230"/>
      <c r="AO2607" s="230"/>
      <c r="AP2607" s="230"/>
      <c r="AQ2607" s="230"/>
    </row>
    <row r="2608" spans="4:43">
      <c r="D2608" s="230"/>
      <c r="G2608" s="230"/>
      <c r="H2608" s="230"/>
      <c r="I2608" s="230"/>
      <c r="J2608" s="230"/>
      <c r="O2608" s="230"/>
      <c r="R2608" s="230"/>
      <c r="S2608" s="230"/>
      <c r="T2608" s="230"/>
      <c r="U2608" s="230"/>
      <c r="Z2608" s="230"/>
      <c r="AC2608" s="230"/>
      <c r="AD2608" s="230"/>
      <c r="AE2608" s="230"/>
      <c r="AF2608" s="230"/>
      <c r="AK2608" s="230"/>
      <c r="AN2608" s="230"/>
      <c r="AO2608" s="230"/>
      <c r="AP2608" s="230"/>
      <c r="AQ2608" s="230"/>
    </row>
    <row r="2609" spans="4:43">
      <c r="D2609" s="230"/>
      <c r="G2609" s="230"/>
      <c r="H2609" s="230"/>
      <c r="I2609" s="230"/>
      <c r="J2609" s="230"/>
      <c r="O2609" s="230"/>
      <c r="R2609" s="230"/>
      <c r="S2609" s="230"/>
      <c r="T2609" s="230"/>
      <c r="U2609" s="230"/>
      <c r="Z2609" s="230"/>
      <c r="AC2609" s="230"/>
      <c r="AD2609" s="230"/>
      <c r="AE2609" s="230"/>
      <c r="AF2609" s="230"/>
      <c r="AK2609" s="230"/>
      <c r="AN2609" s="230"/>
      <c r="AO2609" s="230"/>
      <c r="AP2609" s="230"/>
      <c r="AQ2609" s="230"/>
    </row>
    <row r="2610" spans="4:43">
      <c r="D2610" s="230"/>
      <c r="G2610" s="230"/>
      <c r="H2610" s="230"/>
      <c r="I2610" s="230"/>
      <c r="J2610" s="230"/>
      <c r="O2610" s="230"/>
      <c r="R2610" s="230"/>
      <c r="S2610" s="230"/>
      <c r="T2610" s="230"/>
      <c r="U2610" s="230"/>
      <c r="Z2610" s="230"/>
      <c r="AC2610" s="230"/>
      <c r="AD2610" s="230"/>
      <c r="AE2610" s="230"/>
      <c r="AF2610" s="230"/>
      <c r="AK2610" s="230"/>
      <c r="AN2610" s="230"/>
      <c r="AO2610" s="230"/>
      <c r="AP2610" s="230"/>
      <c r="AQ2610" s="230"/>
    </row>
    <row r="2611" spans="4:43">
      <c r="D2611" s="230"/>
      <c r="G2611" s="230"/>
      <c r="H2611" s="230"/>
      <c r="I2611" s="230"/>
      <c r="J2611" s="230"/>
      <c r="O2611" s="230"/>
      <c r="R2611" s="230"/>
      <c r="S2611" s="230"/>
      <c r="T2611" s="230"/>
      <c r="U2611" s="230"/>
      <c r="Z2611" s="230"/>
      <c r="AC2611" s="230"/>
      <c r="AD2611" s="230"/>
      <c r="AE2611" s="230"/>
      <c r="AF2611" s="230"/>
      <c r="AK2611" s="230"/>
      <c r="AN2611" s="230"/>
      <c r="AO2611" s="230"/>
      <c r="AP2611" s="230"/>
      <c r="AQ2611" s="230"/>
    </row>
    <row r="2612" spans="4:43">
      <c r="D2612" s="230"/>
      <c r="G2612" s="230"/>
      <c r="H2612" s="230"/>
      <c r="I2612" s="230"/>
      <c r="J2612" s="230"/>
      <c r="O2612" s="230"/>
      <c r="R2612" s="230"/>
      <c r="S2612" s="230"/>
      <c r="T2612" s="230"/>
      <c r="U2612" s="230"/>
      <c r="Z2612" s="230"/>
      <c r="AC2612" s="230"/>
      <c r="AD2612" s="230"/>
      <c r="AE2612" s="230"/>
      <c r="AF2612" s="230"/>
      <c r="AK2612" s="230"/>
      <c r="AN2612" s="230"/>
      <c r="AO2612" s="230"/>
      <c r="AP2612" s="230"/>
      <c r="AQ2612" s="230"/>
    </row>
    <row r="2613" spans="4:43">
      <c r="D2613" s="230"/>
      <c r="G2613" s="230"/>
      <c r="H2613" s="230"/>
      <c r="I2613" s="230"/>
      <c r="J2613" s="230"/>
      <c r="O2613" s="230"/>
      <c r="R2613" s="230"/>
      <c r="S2613" s="230"/>
      <c r="T2613" s="230"/>
      <c r="U2613" s="230"/>
      <c r="Z2613" s="230"/>
      <c r="AC2613" s="230"/>
      <c r="AD2613" s="230"/>
      <c r="AE2613" s="230"/>
      <c r="AF2613" s="230"/>
      <c r="AK2613" s="230"/>
      <c r="AN2613" s="230"/>
      <c r="AO2613" s="230"/>
      <c r="AP2613" s="230"/>
      <c r="AQ2613" s="230"/>
    </row>
    <row r="2614" spans="4:43">
      <c r="D2614" s="230"/>
      <c r="G2614" s="230"/>
      <c r="H2614" s="230"/>
      <c r="I2614" s="230"/>
      <c r="J2614" s="230"/>
      <c r="O2614" s="230"/>
      <c r="R2614" s="230"/>
      <c r="S2614" s="230"/>
      <c r="T2614" s="230"/>
      <c r="U2614" s="230"/>
      <c r="Z2614" s="230"/>
      <c r="AC2614" s="230"/>
      <c r="AD2614" s="230"/>
      <c r="AE2614" s="230"/>
      <c r="AF2614" s="230"/>
      <c r="AK2614" s="230"/>
      <c r="AN2614" s="230"/>
      <c r="AO2614" s="230"/>
      <c r="AP2614" s="230"/>
      <c r="AQ2614" s="230"/>
    </row>
    <row r="2615" spans="4:43">
      <c r="D2615" s="230"/>
      <c r="G2615" s="230"/>
      <c r="H2615" s="230"/>
      <c r="I2615" s="230"/>
      <c r="J2615" s="230"/>
      <c r="O2615" s="230"/>
      <c r="R2615" s="230"/>
      <c r="S2615" s="230"/>
      <c r="T2615" s="230"/>
      <c r="U2615" s="230"/>
      <c r="Z2615" s="230"/>
      <c r="AC2615" s="230"/>
      <c r="AD2615" s="230"/>
      <c r="AE2615" s="230"/>
      <c r="AF2615" s="230"/>
      <c r="AK2615" s="230"/>
      <c r="AN2615" s="230"/>
      <c r="AO2615" s="230"/>
      <c r="AP2615" s="230"/>
      <c r="AQ2615" s="230"/>
    </row>
    <row r="2616" spans="4:43">
      <c r="D2616" s="230"/>
      <c r="G2616" s="230"/>
      <c r="H2616" s="230"/>
      <c r="I2616" s="230"/>
      <c r="J2616" s="230"/>
      <c r="O2616" s="230"/>
      <c r="R2616" s="230"/>
      <c r="S2616" s="230"/>
      <c r="T2616" s="230"/>
      <c r="U2616" s="230"/>
      <c r="Z2616" s="230"/>
      <c r="AC2616" s="230"/>
      <c r="AD2616" s="230"/>
      <c r="AE2616" s="230"/>
      <c r="AF2616" s="230"/>
      <c r="AK2616" s="230"/>
      <c r="AN2616" s="230"/>
      <c r="AO2616" s="230"/>
      <c r="AP2616" s="230"/>
      <c r="AQ2616" s="230"/>
    </row>
    <row r="2617" spans="4:43">
      <c r="D2617" s="230"/>
      <c r="G2617" s="230"/>
      <c r="H2617" s="230"/>
      <c r="I2617" s="230"/>
      <c r="J2617" s="230"/>
      <c r="O2617" s="230"/>
      <c r="R2617" s="230"/>
      <c r="S2617" s="230"/>
      <c r="T2617" s="230"/>
      <c r="U2617" s="230"/>
      <c r="Z2617" s="230"/>
      <c r="AC2617" s="230"/>
      <c r="AD2617" s="230"/>
      <c r="AE2617" s="230"/>
      <c r="AF2617" s="230"/>
      <c r="AK2617" s="230"/>
      <c r="AN2617" s="230"/>
      <c r="AO2617" s="230"/>
      <c r="AP2617" s="230"/>
      <c r="AQ2617" s="230"/>
    </row>
    <row r="2618" spans="4:43">
      <c r="D2618" s="230"/>
      <c r="G2618" s="230"/>
      <c r="H2618" s="230"/>
      <c r="I2618" s="230"/>
      <c r="J2618" s="230"/>
      <c r="O2618" s="230"/>
      <c r="R2618" s="230"/>
      <c r="S2618" s="230"/>
      <c r="T2618" s="230"/>
      <c r="U2618" s="230"/>
      <c r="Z2618" s="230"/>
      <c r="AC2618" s="230"/>
      <c r="AD2618" s="230"/>
      <c r="AE2618" s="230"/>
      <c r="AF2618" s="230"/>
      <c r="AK2618" s="230"/>
      <c r="AN2618" s="230"/>
      <c r="AO2618" s="230"/>
      <c r="AP2618" s="230"/>
      <c r="AQ2618" s="230"/>
    </row>
    <row r="2619" spans="4:43">
      <c r="D2619" s="230"/>
      <c r="G2619" s="230"/>
      <c r="H2619" s="230"/>
      <c r="I2619" s="230"/>
      <c r="J2619" s="230"/>
      <c r="O2619" s="230"/>
      <c r="R2619" s="230"/>
      <c r="S2619" s="230"/>
      <c r="T2619" s="230"/>
      <c r="U2619" s="230"/>
      <c r="Z2619" s="230"/>
      <c r="AC2619" s="230"/>
      <c r="AD2619" s="230"/>
      <c r="AE2619" s="230"/>
      <c r="AF2619" s="230"/>
      <c r="AK2619" s="230"/>
      <c r="AN2619" s="230"/>
      <c r="AO2619" s="230"/>
      <c r="AP2619" s="230"/>
      <c r="AQ2619" s="230"/>
    </row>
    <row r="2620" spans="4:43">
      <c r="D2620" s="230"/>
      <c r="G2620" s="230"/>
      <c r="H2620" s="230"/>
      <c r="I2620" s="230"/>
      <c r="J2620" s="230"/>
      <c r="O2620" s="230"/>
      <c r="R2620" s="230"/>
      <c r="S2620" s="230"/>
      <c r="T2620" s="230"/>
      <c r="U2620" s="230"/>
      <c r="Z2620" s="230"/>
      <c r="AC2620" s="230"/>
      <c r="AD2620" s="230"/>
      <c r="AE2620" s="230"/>
      <c r="AF2620" s="230"/>
      <c r="AK2620" s="230"/>
      <c r="AN2620" s="230"/>
      <c r="AO2620" s="230"/>
      <c r="AP2620" s="230"/>
      <c r="AQ2620" s="230"/>
    </row>
    <row r="2621" spans="4:43">
      <c r="D2621" s="230"/>
      <c r="G2621" s="230"/>
      <c r="H2621" s="230"/>
      <c r="I2621" s="230"/>
      <c r="J2621" s="230"/>
      <c r="O2621" s="230"/>
      <c r="R2621" s="230"/>
      <c r="S2621" s="230"/>
      <c r="T2621" s="230"/>
      <c r="U2621" s="230"/>
      <c r="Z2621" s="230"/>
      <c r="AC2621" s="230"/>
      <c r="AD2621" s="230"/>
      <c r="AE2621" s="230"/>
      <c r="AF2621" s="230"/>
      <c r="AK2621" s="230"/>
      <c r="AN2621" s="230"/>
      <c r="AO2621" s="230"/>
      <c r="AP2621" s="230"/>
      <c r="AQ2621" s="230"/>
    </row>
    <row r="2622" spans="4:43">
      <c r="D2622" s="230"/>
      <c r="G2622" s="230"/>
      <c r="H2622" s="230"/>
      <c r="I2622" s="230"/>
      <c r="J2622" s="230"/>
      <c r="O2622" s="230"/>
      <c r="R2622" s="230"/>
      <c r="S2622" s="230"/>
      <c r="T2622" s="230"/>
      <c r="U2622" s="230"/>
      <c r="Z2622" s="230"/>
      <c r="AC2622" s="230"/>
      <c r="AD2622" s="230"/>
      <c r="AE2622" s="230"/>
      <c r="AF2622" s="230"/>
      <c r="AK2622" s="230"/>
      <c r="AN2622" s="230"/>
      <c r="AO2622" s="230"/>
      <c r="AP2622" s="230"/>
      <c r="AQ2622" s="230"/>
    </row>
    <row r="2623" spans="4:43">
      <c r="D2623" s="230"/>
      <c r="G2623" s="230"/>
      <c r="H2623" s="230"/>
      <c r="I2623" s="230"/>
      <c r="J2623" s="230"/>
      <c r="O2623" s="230"/>
      <c r="R2623" s="230"/>
      <c r="S2623" s="230"/>
      <c r="T2623" s="230"/>
      <c r="U2623" s="230"/>
      <c r="Z2623" s="230"/>
      <c r="AC2623" s="230"/>
      <c r="AD2623" s="230"/>
      <c r="AE2623" s="230"/>
      <c r="AF2623" s="230"/>
      <c r="AK2623" s="230"/>
      <c r="AN2623" s="230"/>
      <c r="AO2623" s="230"/>
      <c r="AP2623" s="230"/>
      <c r="AQ2623" s="230"/>
    </row>
    <row r="2624" spans="4:43">
      <c r="D2624" s="230"/>
      <c r="G2624" s="230"/>
      <c r="H2624" s="230"/>
      <c r="I2624" s="230"/>
      <c r="J2624" s="230"/>
      <c r="O2624" s="230"/>
      <c r="R2624" s="230"/>
      <c r="S2624" s="230"/>
      <c r="T2624" s="230"/>
      <c r="U2624" s="230"/>
      <c r="Z2624" s="230"/>
      <c r="AC2624" s="230"/>
      <c r="AD2624" s="230"/>
      <c r="AE2624" s="230"/>
      <c r="AF2624" s="230"/>
      <c r="AK2624" s="230"/>
      <c r="AN2624" s="230"/>
      <c r="AO2624" s="230"/>
      <c r="AP2624" s="230"/>
      <c r="AQ2624" s="230"/>
    </row>
    <row r="2625" spans="4:43">
      <c r="D2625" s="230"/>
      <c r="G2625" s="230"/>
      <c r="H2625" s="230"/>
      <c r="I2625" s="230"/>
      <c r="J2625" s="230"/>
      <c r="O2625" s="230"/>
      <c r="R2625" s="230"/>
      <c r="S2625" s="230"/>
      <c r="T2625" s="230"/>
      <c r="U2625" s="230"/>
      <c r="Z2625" s="230"/>
      <c r="AC2625" s="230"/>
      <c r="AD2625" s="230"/>
      <c r="AE2625" s="230"/>
      <c r="AF2625" s="230"/>
      <c r="AK2625" s="230"/>
      <c r="AN2625" s="230"/>
      <c r="AO2625" s="230"/>
      <c r="AP2625" s="230"/>
      <c r="AQ2625" s="230"/>
    </row>
    <row r="2626" spans="4:43">
      <c r="D2626" s="230"/>
      <c r="G2626" s="230"/>
      <c r="H2626" s="230"/>
      <c r="I2626" s="230"/>
      <c r="J2626" s="230"/>
      <c r="O2626" s="230"/>
      <c r="R2626" s="230"/>
      <c r="S2626" s="230"/>
      <c r="T2626" s="230"/>
      <c r="U2626" s="230"/>
      <c r="Z2626" s="230"/>
      <c r="AC2626" s="230"/>
      <c r="AD2626" s="230"/>
      <c r="AE2626" s="230"/>
      <c r="AF2626" s="230"/>
      <c r="AK2626" s="230"/>
      <c r="AN2626" s="230"/>
      <c r="AO2626" s="230"/>
      <c r="AP2626" s="230"/>
      <c r="AQ2626" s="230"/>
    </row>
    <row r="2627" spans="4:43">
      <c r="D2627" s="230"/>
      <c r="G2627" s="230"/>
      <c r="H2627" s="230"/>
      <c r="I2627" s="230"/>
      <c r="J2627" s="230"/>
      <c r="O2627" s="230"/>
      <c r="R2627" s="230"/>
      <c r="S2627" s="230"/>
      <c r="T2627" s="230"/>
      <c r="U2627" s="230"/>
      <c r="Z2627" s="230"/>
      <c r="AC2627" s="230"/>
      <c r="AD2627" s="230"/>
      <c r="AE2627" s="230"/>
      <c r="AF2627" s="230"/>
      <c r="AK2627" s="230"/>
      <c r="AN2627" s="230"/>
      <c r="AO2627" s="230"/>
      <c r="AP2627" s="230"/>
      <c r="AQ2627" s="230"/>
    </row>
    <row r="2628" spans="4:43">
      <c r="D2628" s="230"/>
      <c r="G2628" s="230"/>
      <c r="H2628" s="230"/>
      <c r="I2628" s="230"/>
      <c r="J2628" s="230"/>
      <c r="O2628" s="230"/>
      <c r="R2628" s="230"/>
      <c r="S2628" s="230"/>
      <c r="T2628" s="230"/>
      <c r="U2628" s="230"/>
      <c r="Z2628" s="230"/>
      <c r="AC2628" s="230"/>
      <c r="AD2628" s="230"/>
      <c r="AE2628" s="230"/>
      <c r="AF2628" s="230"/>
      <c r="AK2628" s="230"/>
      <c r="AN2628" s="230"/>
      <c r="AO2628" s="230"/>
      <c r="AP2628" s="230"/>
      <c r="AQ2628" s="230"/>
    </row>
    <row r="2629" spans="4:43">
      <c r="D2629" s="230"/>
      <c r="G2629" s="230"/>
      <c r="H2629" s="230"/>
      <c r="I2629" s="230"/>
      <c r="J2629" s="230"/>
      <c r="O2629" s="230"/>
      <c r="R2629" s="230"/>
      <c r="S2629" s="230"/>
      <c r="T2629" s="230"/>
      <c r="U2629" s="230"/>
      <c r="Z2629" s="230"/>
      <c r="AC2629" s="230"/>
      <c r="AD2629" s="230"/>
      <c r="AE2629" s="230"/>
      <c r="AF2629" s="230"/>
      <c r="AK2629" s="230"/>
      <c r="AN2629" s="230"/>
      <c r="AO2629" s="230"/>
      <c r="AP2629" s="230"/>
      <c r="AQ2629" s="230"/>
    </row>
    <row r="2630" spans="4:43">
      <c r="D2630" s="230"/>
      <c r="G2630" s="230"/>
      <c r="H2630" s="230"/>
      <c r="I2630" s="230"/>
      <c r="J2630" s="230"/>
      <c r="O2630" s="230"/>
      <c r="R2630" s="230"/>
      <c r="S2630" s="230"/>
      <c r="T2630" s="230"/>
      <c r="U2630" s="230"/>
      <c r="Z2630" s="230"/>
      <c r="AC2630" s="230"/>
      <c r="AD2630" s="230"/>
      <c r="AE2630" s="230"/>
      <c r="AF2630" s="230"/>
      <c r="AK2630" s="230"/>
      <c r="AN2630" s="230"/>
      <c r="AO2630" s="230"/>
      <c r="AP2630" s="230"/>
      <c r="AQ2630" s="230"/>
    </row>
    <row r="2631" spans="4:43">
      <c r="D2631" s="230"/>
      <c r="G2631" s="230"/>
      <c r="H2631" s="230"/>
      <c r="I2631" s="230"/>
      <c r="J2631" s="230"/>
      <c r="O2631" s="230"/>
      <c r="R2631" s="230"/>
      <c r="S2631" s="230"/>
      <c r="T2631" s="230"/>
      <c r="U2631" s="230"/>
      <c r="Z2631" s="230"/>
      <c r="AC2631" s="230"/>
      <c r="AD2631" s="230"/>
      <c r="AE2631" s="230"/>
      <c r="AF2631" s="230"/>
      <c r="AK2631" s="230"/>
      <c r="AN2631" s="230"/>
      <c r="AO2631" s="230"/>
      <c r="AP2631" s="230"/>
      <c r="AQ2631" s="230"/>
    </row>
    <row r="2632" spans="4:43">
      <c r="D2632" s="230"/>
      <c r="G2632" s="230"/>
      <c r="H2632" s="230"/>
      <c r="I2632" s="230"/>
      <c r="J2632" s="230"/>
      <c r="O2632" s="230"/>
      <c r="R2632" s="230"/>
      <c r="S2632" s="230"/>
      <c r="T2632" s="230"/>
      <c r="U2632" s="230"/>
      <c r="Z2632" s="230"/>
      <c r="AC2632" s="230"/>
      <c r="AD2632" s="230"/>
      <c r="AE2632" s="230"/>
      <c r="AF2632" s="230"/>
      <c r="AK2632" s="230"/>
      <c r="AN2632" s="230"/>
      <c r="AO2632" s="230"/>
      <c r="AP2632" s="230"/>
      <c r="AQ2632" s="230"/>
    </row>
    <row r="2633" spans="4:43">
      <c r="D2633" s="230"/>
      <c r="G2633" s="230"/>
      <c r="H2633" s="230"/>
      <c r="I2633" s="230"/>
      <c r="J2633" s="230"/>
      <c r="O2633" s="230"/>
      <c r="R2633" s="230"/>
      <c r="S2633" s="230"/>
      <c r="T2633" s="230"/>
      <c r="U2633" s="230"/>
      <c r="Z2633" s="230"/>
      <c r="AC2633" s="230"/>
      <c r="AD2633" s="230"/>
      <c r="AE2633" s="230"/>
      <c r="AF2633" s="230"/>
      <c r="AK2633" s="230"/>
      <c r="AN2633" s="230"/>
      <c r="AO2633" s="230"/>
      <c r="AP2633" s="230"/>
      <c r="AQ2633" s="230"/>
    </row>
    <row r="2634" spans="4:43">
      <c r="D2634" s="230"/>
      <c r="G2634" s="230"/>
      <c r="H2634" s="230"/>
      <c r="I2634" s="230"/>
      <c r="J2634" s="230"/>
      <c r="O2634" s="230"/>
      <c r="R2634" s="230"/>
      <c r="S2634" s="230"/>
      <c r="T2634" s="230"/>
      <c r="U2634" s="230"/>
      <c r="Z2634" s="230"/>
      <c r="AC2634" s="230"/>
      <c r="AD2634" s="230"/>
      <c r="AE2634" s="230"/>
      <c r="AF2634" s="230"/>
      <c r="AK2634" s="230"/>
      <c r="AN2634" s="230"/>
      <c r="AO2634" s="230"/>
      <c r="AP2634" s="230"/>
      <c r="AQ2634" s="230"/>
    </row>
    <row r="2635" spans="4:43">
      <c r="D2635" s="230"/>
      <c r="G2635" s="230"/>
      <c r="H2635" s="230"/>
      <c r="I2635" s="230"/>
      <c r="J2635" s="230"/>
      <c r="O2635" s="230"/>
      <c r="R2635" s="230"/>
      <c r="S2635" s="230"/>
      <c r="T2635" s="230"/>
      <c r="U2635" s="230"/>
      <c r="Z2635" s="230"/>
      <c r="AC2635" s="230"/>
      <c r="AD2635" s="230"/>
      <c r="AE2635" s="230"/>
      <c r="AF2635" s="230"/>
      <c r="AK2635" s="230"/>
      <c r="AN2635" s="230"/>
      <c r="AO2635" s="230"/>
      <c r="AP2635" s="230"/>
      <c r="AQ2635" s="230"/>
    </row>
    <row r="2636" spans="4:43">
      <c r="D2636" s="230"/>
      <c r="G2636" s="230"/>
      <c r="H2636" s="230"/>
      <c r="I2636" s="230"/>
      <c r="J2636" s="230"/>
      <c r="O2636" s="230"/>
      <c r="R2636" s="230"/>
      <c r="S2636" s="230"/>
      <c r="T2636" s="230"/>
      <c r="U2636" s="230"/>
      <c r="Z2636" s="230"/>
      <c r="AC2636" s="230"/>
      <c r="AD2636" s="230"/>
      <c r="AE2636" s="230"/>
      <c r="AF2636" s="230"/>
      <c r="AK2636" s="230"/>
      <c r="AN2636" s="230"/>
      <c r="AO2636" s="230"/>
      <c r="AP2636" s="230"/>
      <c r="AQ2636" s="230"/>
    </row>
    <row r="2637" spans="4:43">
      <c r="D2637" s="230"/>
      <c r="G2637" s="230"/>
      <c r="H2637" s="230"/>
      <c r="I2637" s="230"/>
      <c r="J2637" s="230"/>
      <c r="O2637" s="230"/>
      <c r="R2637" s="230"/>
      <c r="S2637" s="230"/>
      <c r="T2637" s="230"/>
      <c r="U2637" s="230"/>
      <c r="Z2637" s="230"/>
      <c r="AC2637" s="230"/>
      <c r="AD2637" s="230"/>
      <c r="AE2637" s="230"/>
      <c r="AF2637" s="230"/>
      <c r="AK2637" s="230"/>
      <c r="AN2637" s="230"/>
      <c r="AO2637" s="230"/>
      <c r="AP2637" s="230"/>
      <c r="AQ2637" s="230"/>
    </row>
    <row r="2638" spans="4:43">
      <c r="D2638" s="230"/>
      <c r="G2638" s="230"/>
      <c r="H2638" s="230"/>
      <c r="I2638" s="230"/>
      <c r="J2638" s="230"/>
      <c r="O2638" s="230"/>
      <c r="R2638" s="230"/>
      <c r="S2638" s="230"/>
      <c r="T2638" s="230"/>
      <c r="U2638" s="230"/>
      <c r="Z2638" s="230"/>
      <c r="AC2638" s="230"/>
      <c r="AD2638" s="230"/>
      <c r="AE2638" s="230"/>
      <c r="AF2638" s="230"/>
      <c r="AK2638" s="230"/>
      <c r="AN2638" s="230"/>
      <c r="AO2638" s="230"/>
      <c r="AP2638" s="230"/>
      <c r="AQ2638" s="230"/>
    </row>
    <row r="2639" spans="4:43">
      <c r="D2639" s="230"/>
      <c r="G2639" s="230"/>
      <c r="H2639" s="230"/>
      <c r="I2639" s="230"/>
      <c r="J2639" s="230"/>
      <c r="O2639" s="230"/>
      <c r="R2639" s="230"/>
      <c r="S2639" s="230"/>
      <c r="T2639" s="230"/>
      <c r="U2639" s="230"/>
      <c r="Z2639" s="230"/>
      <c r="AC2639" s="230"/>
      <c r="AD2639" s="230"/>
      <c r="AE2639" s="230"/>
      <c r="AF2639" s="230"/>
      <c r="AK2639" s="230"/>
      <c r="AN2639" s="230"/>
      <c r="AO2639" s="230"/>
      <c r="AP2639" s="230"/>
      <c r="AQ2639" s="230"/>
    </row>
    <row r="2640" spans="4:43">
      <c r="D2640" s="230"/>
      <c r="G2640" s="230"/>
      <c r="H2640" s="230"/>
      <c r="I2640" s="230"/>
      <c r="J2640" s="230"/>
      <c r="O2640" s="230"/>
      <c r="R2640" s="230"/>
      <c r="S2640" s="230"/>
      <c r="T2640" s="230"/>
      <c r="U2640" s="230"/>
      <c r="Z2640" s="230"/>
      <c r="AC2640" s="230"/>
      <c r="AD2640" s="230"/>
      <c r="AE2640" s="230"/>
      <c r="AF2640" s="230"/>
      <c r="AK2640" s="230"/>
      <c r="AN2640" s="230"/>
      <c r="AO2640" s="230"/>
      <c r="AP2640" s="230"/>
      <c r="AQ2640" s="230"/>
    </row>
    <row r="2641" spans="4:43">
      <c r="D2641" s="230"/>
      <c r="G2641" s="230"/>
      <c r="H2641" s="230"/>
      <c r="I2641" s="230"/>
      <c r="J2641" s="230"/>
      <c r="O2641" s="230"/>
      <c r="R2641" s="230"/>
      <c r="S2641" s="230"/>
      <c r="T2641" s="230"/>
      <c r="U2641" s="230"/>
      <c r="Z2641" s="230"/>
      <c r="AC2641" s="230"/>
      <c r="AD2641" s="230"/>
      <c r="AE2641" s="230"/>
      <c r="AF2641" s="230"/>
      <c r="AK2641" s="230"/>
      <c r="AN2641" s="230"/>
      <c r="AO2641" s="230"/>
      <c r="AP2641" s="230"/>
      <c r="AQ2641" s="230"/>
    </row>
    <row r="2642" spans="4:43">
      <c r="D2642" s="230"/>
      <c r="G2642" s="230"/>
      <c r="H2642" s="230"/>
      <c r="I2642" s="230"/>
      <c r="J2642" s="230"/>
      <c r="O2642" s="230"/>
      <c r="R2642" s="230"/>
      <c r="S2642" s="230"/>
      <c r="T2642" s="230"/>
      <c r="U2642" s="230"/>
      <c r="Z2642" s="230"/>
      <c r="AC2642" s="230"/>
      <c r="AD2642" s="230"/>
      <c r="AE2642" s="230"/>
      <c r="AF2642" s="230"/>
      <c r="AK2642" s="230"/>
      <c r="AN2642" s="230"/>
      <c r="AO2642" s="230"/>
      <c r="AP2642" s="230"/>
      <c r="AQ2642" s="230"/>
    </row>
    <row r="2643" spans="4:43">
      <c r="D2643" s="230"/>
      <c r="G2643" s="230"/>
      <c r="H2643" s="230"/>
      <c r="I2643" s="230"/>
      <c r="J2643" s="230"/>
      <c r="O2643" s="230"/>
      <c r="R2643" s="230"/>
      <c r="S2643" s="230"/>
      <c r="T2643" s="230"/>
      <c r="U2643" s="230"/>
      <c r="Z2643" s="230"/>
      <c r="AC2643" s="230"/>
      <c r="AD2643" s="230"/>
      <c r="AE2643" s="230"/>
      <c r="AF2643" s="230"/>
      <c r="AK2643" s="230"/>
      <c r="AN2643" s="230"/>
      <c r="AO2643" s="230"/>
      <c r="AP2643" s="230"/>
      <c r="AQ2643" s="230"/>
    </row>
    <row r="2644" spans="4:43">
      <c r="D2644" s="230"/>
      <c r="G2644" s="230"/>
      <c r="H2644" s="230"/>
      <c r="I2644" s="230"/>
      <c r="J2644" s="230"/>
      <c r="O2644" s="230"/>
      <c r="R2644" s="230"/>
      <c r="S2644" s="230"/>
      <c r="T2644" s="230"/>
      <c r="U2644" s="230"/>
      <c r="Z2644" s="230"/>
      <c r="AC2644" s="230"/>
      <c r="AD2644" s="230"/>
      <c r="AE2644" s="230"/>
      <c r="AF2644" s="230"/>
      <c r="AK2644" s="230"/>
      <c r="AN2644" s="230"/>
      <c r="AO2644" s="230"/>
      <c r="AP2644" s="230"/>
      <c r="AQ2644" s="230"/>
    </row>
    <row r="2645" spans="4:43">
      <c r="D2645" s="230"/>
      <c r="G2645" s="230"/>
      <c r="H2645" s="230"/>
      <c r="I2645" s="230"/>
      <c r="J2645" s="230"/>
      <c r="O2645" s="230"/>
      <c r="R2645" s="230"/>
      <c r="S2645" s="230"/>
      <c r="T2645" s="230"/>
      <c r="U2645" s="230"/>
      <c r="Z2645" s="230"/>
      <c r="AC2645" s="230"/>
      <c r="AD2645" s="230"/>
      <c r="AE2645" s="230"/>
      <c r="AF2645" s="230"/>
      <c r="AK2645" s="230"/>
      <c r="AN2645" s="230"/>
      <c r="AO2645" s="230"/>
      <c r="AP2645" s="230"/>
      <c r="AQ2645" s="230"/>
    </row>
    <row r="2646" spans="4:43">
      <c r="D2646" s="230"/>
      <c r="G2646" s="230"/>
      <c r="H2646" s="230"/>
      <c r="I2646" s="230"/>
      <c r="J2646" s="230"/>
      <c r="O2646" s="230"/>
      <c r="R2646" s="230"/>
      <c r="S2646" s="230"/>
      <c r="T2646" s="230"/>
      <c r="U2646" s="230"/>
      <c r="Z2646" s="230"/>
      <c r="AC2646" s="230"/>
      <c r="AD2646" s="230"/>
      <c r="AE2646" s="230"/>
      <c r="AF2646" s="230"/>
      <c r="AK2646" s="230"/>
      <c r="AN2646" s="230"/>
      <c r="AO2646" s="230"/>
      <c r="AP2646" s="230"/>
      <c r="AQ2646" s="230"/>
    </row>
    <row r="2647" spans="4:43">
      <c r="D2647" s="230"/>
      <c r="G2647" s="230"/>
      <c r="H2647" s="230"/>
      <c r="I2647" s="230"/>
      <c r="J2647" s="230"/>
      <c r="O2647" s="230"/>
      <c r="R2647" s="230"/>
      <c r="S2647" s="230"/>
      <c r="T2647" s="230"/>
      <c r="U2647" s="230"/>
      <c r="Z2647" s="230"/>
      <c r="AC2647" s="230"/>
      <c r="AD2647" s="230"/>
      <c r="AE2647" s="230"/>
      <c r="AF2647" s="230"/>
      <c r="AK2647" s="230"/>
      <c r="AN2647" s="230"/>
      <c r="AO2647" s="230"/>
      <c r="AP2647" s="230"/>
      <c r="AQ2647" s="230"/>
    </row>
    <row r="2648" spans="4:43">
      <c r="D2648" s="230"/>
      <c r="G2648" s="230"/>
      <c r="H2648" s="230"/>
      <c r="I2648" s="230"/>
      <c r="J2648" s="230"/>
      <c r="O2648" s="230"/>
      <c r="R2648" s="230"/>
      <c r="S2648" s="230"/>
      <c r="T2648" s="230"/>
      <c r="U2648" s="230"/>
      <c r="Z2648" s="230"/>
      <c r="AC2648" s="230"/>
      <c r="AD2648" s="230"/>
      <c r="AE2648" s="230"/>
      <c r="AF2648" s="230"/>
      <c r="AK2648" s="230"/>
      <c r="AN2648" s="230"/>
      <c r="AO2648" s="230"/>
      <c r="AP2648" s="230"/>
      <c r="AQ2648" s="230"/>
    </row>
    <row r="2649" spans="4:43">
      <c r="D2649" s="230"/>
      <c r="G2649" s="230"/>
      <c r="H2649" s="230"/>
      <c r="I2649" s="230"/>
      <c r="J2649" s="230"/>
      <c r="O2649" s="230"/>
      <c r="R2649" s="230"/>
      <c r="S2649" s="230"/>
      <c r="T2649" s="230"/>
      <c r="U2649" s="230"/>
      <c r="Z2649" s="230"/>
      <c r="AC2649" s="230"/>
      <c r="AD2649" s="230"/>
      <c r="AE2649" s="230"/>
      <c r="AF2649" s="230"/>
      <c r="AK2649" s="230"/>
      <c r="AN2649" s="230"/>
      <c r="AO2649" s="230"/>
      <c r="AP2649" s="230"/>
      <c r="AQ2649" s="230"/>
    </row>
    <row r="2650" spans="4:43">
      <c r="D2650" s="230"/>
      <c r="G2650" s="230"/>
      <c r="H2650" s="230"/>
      <c r="I2650" s="230"/>
      <c r="J2650" s="230"/>
      <c r="O2650" s="230"/>
      <c r="R2650" s="230"/>
      <c r="S2650" s="230"/>
      <c r="T2650" s="230"/>
      <c r="U2650" s="230"/>
      <c r="Z2650" s="230"/>
      <c r="AC2650" s="230"/>
      <c r="AD2650" s="230"/>
      <c r="AE2650" s="230"/>
      <c r="AF2650" s="230"/>
      <c r="AK2650" s="230"/>
      <c r="AN2650" s="230"/>
      <c r="AO2650" s="230"/>
      <c r="AP2650" s="230"/>
      <c r="AQ2650" s="230"/>
    </row>
    <row r="2651" spans="4:43">
      <c r="D2651" s="230"/>
      <c r="G2651" s="230"/>
      <c r="H2651" s="230"/>
      <c r="I2651" s="230"/>
      <c r="J2651" s="230"/>
      <c r="O2651" s="230"/>
      <c r="R2651" s="230"/>
      <c r="S2651" s="230"/>
      <c r="T2651" s="230"/>
      <c r="U2651" s="230"/>
      <c r="Z2651" s="230"/>
      <c r="AC2651" s="230"/>
      <c r="AD2651" s="230"/>
      <c r="AE2651" s="230"/>
      <c r="AF2651" s="230"/>
      <c r="AK2651" s="230"/>
      <c r="AN2651" s="230"/>
      <c r="AO2651" s="230"/>
      <c r="AP2651" s="230"/>
      <c r="AQ2651" s="230"/>
    </row>
    <row r="2652" spans="4:43">
      <c r="D2652" s="230"/>
      <c r="G2652" s="230"/>
      <c r="H2652" s="230"/>
      <c r="I2652" s="230"/>
      <c r="J2652" s="230"/>
      <c r="O2652" s="230"/>
      <c r="R2652" s="230"/>
      <c r="S2652" s="230"/>
      <c r="T2652" s="230"/>
      <c r="U2652" s="230"/>
      <c r="Z2652" s="230"/>
      <c r="AC2652" s="230"/>
      <c r="AD2652" s="230"/>
      <c r="AE2652" s="230"/>
      <c r="AF2652" s="230"/>
      <c r="AK2652" s="230"/>
      <c r="AN2652" s="230"/>
      <c r="AO2652" s="230"/>
      <c r="AP2652" s="230"/>
      <c r="AQ2652" s="230"/>
    </row>
    <row r="2653" spans="4:43">
      <c r="D2653" s="230"/>
      <c r="G2653" s="230"/>
      <c r="H2653" s="230"/>
      <c r="I2653" s="230"/>
      <c r="J2653" s="230"/>
      <c r="O2653" s="230"/>
      <c r="R2653" s="230"/>
      <c r="S2653" s="230"/>
      <c r="T2653" s="230"/>
      <c r="U2653" s="230"/>
      <c r="Z2653" s="230"/>
      <c r="AC2653" s="230"/>
      <c r="AD2653" s="230"/>
      <c r="AE2653" s="230"/>
      <c r="AF2653" s="230"/>
      <c r="AK2653" s="230"/>
      <c r="AN2653" s="230"/>
      <c r="AO2653" s="230"/>
      <c r="AP2653" s="230"/>
      <c r="AQ2653" s="230"/>
    </row>
    <row r="2654" spans="4:43">
      <c r="D2654" s="230"/>
      <c r="G2654" s="230"/>
      <c r="H2654" s="230"/>
      <c r="I2654" s="230"/>
      <c r="J2654" s="230"/>
      <c r="O2654" s="230"/>
      <c r="R2654" s="230"/>
      <c r="S2654" s="230"/>
      <c r="T2654" s="230"/>
      <c r="U2654" s="230"/>
      <c r="Z2654" s="230"/>
      <c r="AC2654" s="230"/>
      <c r="AD2654" s="230"/>
      <c r="AE2654" s="230"/>
      <c r="AF2654" s="230"/>
      <c r="AK2654" s="230"/>
      <c r="AN2654" s="230"/>
      <c r="AO2654" s="230"/>
      <c r="AP2654" s="230"/>
      <c r="AQ2654" s="230"/>
    </row>
    <row r="2655" spans="4:43">
      <c r="D2655" s="230"/>
      <c r="G2655" s="230"/>
      <c r="H2655" s="230"/>
      <c r="I2655" s="230"/>
      <c r="J2655" s="230"/>
      <c r="O2655" s="230"/>
      <c r="R2655" s="230"/>
      <c r="S2655" s="230"/>
      <c r="T2655" s="230"/>
      <c r="U2655" s="230"/>
      <c r="Z2655" s="230"/>
      <c r="AC2655" s="230"/>
      <c r="AD2655" s="230"/>
      <c r="AE2655" s="230"/>
      <c r="AF2655" s="230"/>
      <c r="AK2655" s="230"/>
      <c r="AN2655" s="230"/>
      <c r="AO2655" s="230"/>
      <c r="AP2655" s="230"/>
      <c r="AQ2655" s="230"/>
    </row>
    <row r="2656" spans="4:43">
      <c r="D2656" s="230"/>
      <c r="G2656" s="230"/>
      <c r="H2656" s="230"/>
      <c r="I2656" s="230"/>
      <c r="J2656" s="230"/>
      <c r="O2656" s="230"/>
      <c r="R2656" s="230"/>
      <c r="S2656" s="230"/>
      <c r="T2656" s="230"/>
      <c r="U2656" s="230"/>
      <c r="Z2656" s="230"/>
      <c r="AC2656" s="230"/>
      <c r="AD2656" s="230"/>
      <c r="AE2656" s="230"/>
      <c r="AF2656" s="230"/>
      <c r="AK2656" s="230"/>
      <c r="AN2656" s="230"/>
      <c r="AO2656" s="230"/>
      <c r="AP2656" s="230"/>
      <c r="AQ2656" s="230"/>
    </row>
    <row r="2657" spans="4:43">
      <c r="D2657" s="230"/>
      <c r="G2657" s="230"/>
      <c r="H2657" s="230"/>
      <c r="I2657" s="230"/>
      <c r="J2657" s="230"/>
      <c r="O2657" s="230"/>
      <c r="R2657" s="230"/>
      <c r="S2657" s="230"/>
      <c r="T2657" s="230"/>
      <c r="U2657" s="230"/>
      <c r="Z2657" s="230"/>
      <c r="AC2657" s="230"/>
      <c r="AD2657" s="230"/>
      <c r="AE2657" s="230"/>
      <c r="AF2657" s="230"/>
      <c r="AK2657" s="230"/>
      <c r="AN2657" s="230"/>
      <c r="AO2657" s="230"/>
      <c r="AP2657" s="230"/>
      <c r="AQ2657" s="230"/>
    </row>
    <row r="2658" spans="4:43">
      <c r="D2658" s="230"/>
      <c r="G2658" s="230"/>
      <c r="H2658" s="230"/>
      <c r="I2658" s="230"/>
      <c r="J2658" s="230"/>
      <c r="O2658" s="230"/>
      <c r="R2658" s="230"/>
      <c r="S2658" s="230"/>
      <c r="T2658" s="230"/>
      <c r="U2658" s="230"/>
      <c r="Z2658" s="230"/>
      <c r="AC2658" s="230"/>
      <c r="AD2658" s="230"/>
      <c r="AE2658" s="230"/>
      <c r="AF2658" s="230"/>
      <c r="AK2658" s="230"/>
      <c r="AN2658" s="230"/>
      <c r="AO2658" s="230"/>
      <c r="AP2658" s="230"/>
      <c r="AQ2658" s="230"/>
    </row>
    <row r="2659" spans="4:43">
      <c r="D2659" s="230"/>
      <c r="G2659" s="230"/>
      <c r="H2659" s="230"/>
      <c r="I2659" s="230"/>
      <c r="J2659" s="230"/>
      <c r="O2659" s="230"/>
      <c r="R2659" s="230"/>
      <c r="S2659" s="230"/>
      <c r="T2659" s="230"/>
      <c r="U2659" s="230"/>
      <c r="Z2659" s="230"/>
      <c r="AC2659" s="230"/>
      <c r="AD2659" s="230"/>
      <c r="AE2659" s="230"/>
      <c r="AF2659" s="230"/>
      <c r="AK2659" s="230"/>
      <c r="AN2659" s="230"/>
      <c r="AO2659" s="230"/>
      <c r="AP2659" s="230"/>
      <c r="AQ2659" s="230"/>
    </row>
    <row r="2660" spans="4:43">
      <c r="D2660" s="230"/>
      <c r="G2660" s="230"/>
      <c r="H2660" s="230"/>
      <c r="I2660" s="230"/>
      <c r="J2660" s="230"/>
      <c r="O2660" s="230"/>
      <c r="R2660" s="230"/>
      <c r="S2660" s="230"/>
      <c r="T2660" s="230"/>
      <c r="U2660" s="230"/>
      <c r="Z2660" s="230"/>
      <c r="AC2660" s="230"/>
      <c r="AD2660" s="230"/>
      <c r="AE2660" s="230"/>
      <c r="AF2660" s="230"/>
      <c r="AK2660" s="230"/>
      <c r="AN2660" s="230"/>
      <c r="AO2660" s="230"/>
      <c r="AP2660" s="230"/>
      <c r="AQ2660" s="230"/>
    </row>
    <row r="2661" spans="4:43">
      <c r="D2661" s="230"/>
      <c r="G2661" s="230"/>
      <c r="H2661" s="230"/>
      <c r="I2661" s="230"/>
      <c r="J2661" s="230"/>
      <c r="O2661" s="230"/>
      <c r="R2661" s="230"/>
      <c r="S2661" s="230"/>
      <c r="T2661" s="230"/>
      <c r="U2661" s="230"/>
      <c r="Z2661" s="230"/>
      <c r="AC2661" s="230"/>
      <c r="AD2661" s="230"/>
      <c r="AE2661" s="230"/>
      <c r="AF2661" s="230"/>
      <c r="AK2661" s="230"/>
      <c r="AN2661" s="230"/>
      <c r="AO2661" s="230"/>
      <c r="AP2661" s="230"/>
      <c r="AQ2661" s="230"/>
    </row>
    <row r="2662" spans="4:43">
      <c r="D2662" s="230"/>
      <c r="G2662" s="230"/>
      <c r="H2662" s="230"/>
      <c r="I2662" s="230"/>
      <c r="J2662" s="230"/>
      <c r="O2662" s="230"/>
      <c r="R2662" s="230"/>
      <c r="S2662" s="230"/>
      <c r="T2662" s="230"/>
      <c r="U2662" s="230"/>
      <c r="Z2662" s="230"/>
      <c r="AC2662" s="230"/>
      <c r="AD2662" s="230"/>
      <c r="AE2662" s="230"/>
      <c r="AF2662" s="230"/>
      <c r="AK2662" s="230"/>
      <c r="AN2662" s="230"/>
      <c r="AO2662" s="230"/>
      <c r="AP2662" s="230"/>
      <c r="AQ2662" s="230"/>
    </row>
    <row r="2663" spans="4:43">
      <c r="D2663" s="230"/>
      <c r="G2663" s="230"/>
      <c r="H2663" s="230"/>
      <c r="I2663" s="230"/>
      <c r="J2663" s="230"/>
      <c r="O2663" s="230"/>
      <c r="R2663" s="230"/>
      <c r="S2663" s="230"/>
      <c r="T2663" s="230"/>
      <c r="U2663" s="230"/>
      <c r="Z2663" s="230"/>
      <c r="AC2663" s="230"/>
      <c r="AD2663" s="230"/>
      <c r="AE2663" s="230"/>
      <c r="AF2663" s="230"/>
      <c r="AK2663" s="230"/>
      <c r="AN2663" s="230"/>
      <c r="AO2663" s="230"/>
      <c r="AP2663" s="230"/>
      <c r="AQ2663" s="230"/>
    </row>
    <row r="2664" spans="4:43">
      <c r="D2664" s="230"/>
      <c r="G2664" s="230"/>
      <c r="H2664" s="230"/>
      <c r="I2664" s="230"/>
      <c r="J2664" s="230"/>
      <c r="O2664" s="230"/>
      <c r="R2664" s="230"/>
      <c r="S2664" s="230"/>
      <c r="T2664" s="230"/>
      <c r="U2664" s="230"/>
      <c r="Z2664" s="230"/>
      <c r="AC2664" s="230"/>
      <c r="AD2664" s="230"/>
      <c r="AE2664" s="230"/>
      <c r="AF2664" s="230"/>
      <c r="AK2664" s="230"/>
      <c r="AN2664" s="230"/>
      <c r="AO2664" s="230"/>
      <c r="AP2664" s="230"/>
      <c r="AQ2664" s="230"/>
    </row>
    <row r="2665" spans="4:43">
      <c r="D2665" s="230"/>
      <c r="G2665" s="230"/>
      <c r="H2665" s="230"/>
      <c r="I2665" s="230"/>
      <c r="J2665" s="230"/>
      <c r="O2665" s="230"/>
      <c r="R2665" s="230"/>
      <c r="S2665" s="230"/>
      <c r="T2665" s="230"/>
      <c r="U2665" s="230"/>
      <c r="Z2665" s="230"/>
      <c r="AC2665" s="230"/>
      <c r="AD2665" s="230"/>
      <c r="AE2665" s="230"/>
      <c r="AF2665" s="230"/>
      <c r="AK2665" s="230"/>
      <c r="AN2665" s="230"/>
      <c r="AO2665" s="230"/>
      <c r="AP2665" s="230"/>
      <c r="AQ2665" s="230"/>
    </row>
    <row r="2666" spans="4:43">
      <c r="D2666" s="230"/>
      <c r="G2666" s="230"/>
      <c r="H2666" s="230"/>
      <c r="I2666" s="230"/>
      <c r="J2666" s="230"/>
      <c r="O2666" s="230"/>
      <c r="R2666" s="230"/>
      <c r="S2666" s="230"/>
      <c r="T2666" s="230"/>
      <c r="U2666" s="230"/>
      <c r="Z2666" s="230"/>
      <c r="AC2666" s="230"/>
      <c r="AD2666" s="230"/>
      <c r="AE2666" s="230"/>
      <c r="AF2666" s="230"/>
      <c r="AK2666" s="230"/>
      <c r="AN2666" s="230"/>
      <c r="AO2666" s="230"/>
      <c r="AP2666" s="230"/>
      <c r="AQ2666" s="230"/>
    </row>
    <row r="2667" spans="4:43">
      <c r="D2667" s="230"/>
      <c r="G2667" s="230"/>
      <c r="H2667" s="230"/>
      <c r="I2667" s="230"/>
      <c r="J2667" s="230"/>
      <c r="O2667" s="230"/>
      <c r="R2667" s="230"/>
      <c r="S2667" s="230"/>
      <c r="T2667" s="230"/>
      <c r="U2667" s="230"/>
      <c r="Z2667" s="230"/>
      <c r="AC2667" s="230"/>
      <c r="AD2667" s="230"/>
      <c r="AE2667" s="230"/>
      <c r="AF2667" s="230"/>
      <c r="AK2667" s="230"/>
      <c r="AN2667" s="230"/>
      <c r="AO2667" s="230"/>
      <c r="AP2667" s="230"/>
      <c r="AQ2667" s="230"/>
    </row>
    <row r="2668" spans="4:43">
      <c r="D2668" s="230"/>
      <c r="G2668" s="230"/>
      <c r="H2668" s="230"/>
      <c r="I2668" s="230"/>
      <c r="J2668" s="230"/>
      <c r="O2668" s="230"/>
      <c r="R2668" s="230"/>
      <c r="S2668" s="230"/>
      <c r="T2668" s="230"/>
      <c r="U2668" s="230"/>
      <c r="Z2668" s="230"/>
      <c r="AC2668" s="230"/>
      <c r="AD2668" s="230"/>
      <c r="AE2668" s="230"/>
      <c r="AF2668" s="230"/>
      <c r="AK2668" s="230"/>
      <c r="AN2668" s="230"/>
      <c r="AO2668" s="230"/>
      <c r="AP2668" s="230"/>
      <c r="AQ2668" s="230"/>
    </row>
    <row r="2669" spans="4:43">
      <c r="D2669" s="230"/>
      <c r="G2669" s="230"/>
      <c r="H2669" s="230"/>
      <c r="I2669" s="230"/>
      <c r="J2669" s="230"/>
      <c r="O2669" s="230"/>
      <c r="R2669" s="230"/>
      <c r="S2669" s="230"/>
      <c r="T2669" s="230"/>
      <c r="U2669" s="230"/>
      <c r="Z2669" s="230"/>
      <c r="AC2669" s="230"/>
      <c r="AD2669" s="230"/>
      <c r="AE2669" s="230"/>
      <c r="AF2669" s="230"/>
      <c r="AK2669" s="230"/>
      <c r="AN2669" s="230"/>
      <c r="AO2669" s="230"/>
      <c r="AP2669" s="230"/>
      <c r="AQ2669" s="230"/>
    </row>
    <row r="2670" spans="4:43">
      <c r="D2670" s="230"/>
      <c r="G2670" s="230"/>
      <c r="H2670" s="230"/>
      <c r="I2670" s="230"/>
      <c r="J2670" s="230"/>
      <c r="O2670" s="230"/>
      <c r="R2670" s="230"/>
      <c r="S2670" s="230"/>
      <c r="T2670" s="230"/>
      <c r="U2670" s="230"/>
      <c r="Z2670" s="230"/>
      <c r="AC2670" s="230"/>
      <c r="AD2670" s="230"/>
      <c r="AE2670" s="230"/>
      <c r="AF2670" s="230"/>
      <c r="AK2670" s="230"/>
      <c r="AN2670" s="230"/>
      <c r="AO2670" s="230"/>
      <c r="AP2670" s="230"/>
      <c r="AQ2670" s="230"/>
    </row>
    <row r="2671" spans="4:43">
      <c r="D2671" s="230"/>
      <c r="G2671" s="230"/>
      <c r="H2671" s="230"/>
      <c r="I2671" s="230"/>
      <c r="J2671" s="230"/>
      <c r="O2671" s="230"/>
      <c r="R2671" s="230"/>
      <c r="S2671" s="230"/>
      <c r="T2671" s="230"/>
      <c r="U2671" s="230"/>
      <c r="Z2671" s="230"/>
      <c r="AC2671" s="230"/>
      <c r="AD2671" s="230"/>
      <c r="AE2671" s="230"/>
      <c r="AF2671" s="230"/>
      <c r="AK2671" s="230"/>
      <c r="AN2671" s="230"/>
      <c r="AO2671" s="230"/>
      <c r="AP2671" s="230"/>
      <c r="AQ2671" s="230"/>
    </row>
    <row r="2672" spans="4:43">
      <c r="D2672" s="230"/>
      <c r="G2672" s="230"/>
      <c r="H2672" s="230"/>
      <c r="I2672" s="230"/>
      <c r="J2672" s="230"/>
      <c r="O2672" s="230"/>
      <c r="R2672" s="230"/>
      <c r="S2672" s="230"/>
      <c r="T2672" s="230"/>
      <c r="U2672" s="230"/>
      <c r="Z2672" s="230"/>
      <c r="AC2672" s="230"/>
      <c r="AD2672" s="230"/>
      <c r="AE2672" s="230"/>
      <c r="AF2672" s="230"/>
      <c r="AK2672" s="230"/>
      <c r="AN2672" s="230"/>
      <c r="AO2672" s="230"/>
      <c r="AP2672" s="230"/>
      <c r="AQ2672" s="230"/>
    </row>
    <row r="2673" spans="4:43">
      <c r="D2673" s="230"/>
      <c r="G2673" s="230"/>
      <c r="H2673" s="230"/>
      <c r="I2673" s="230"/>
      <c r="J2673" s="230"/>
      <c r="O2673" s="230"/>
      <c r="R2673" s="230"/>
      <c r="S2673" s="230"/>
      <c r="T2673" s="230"/>
      <c r="U2673" s="230"/>
      <c r="Z2673" s="230"/>
      <c r="AC2673" s="230"/>
      <c r="AD2673" s="230"/>
      <c r="AE2673" s="230"/>
      <c r="AF2673" s="230"/>
      <c r="AK2673" s="230"/>
      <c r="AN2673" s="230"/>
      <c r="AO2673" s="230"/>
      <c r="AP2673" s="230"/>
      <c r="AQ2673" s="230"/>
    </row>
    <row r="2674" spans="4:43">
      <c r="D2674" s="230"/>
      <c r="G2674" s="230"/>
      <c r="H2674" s="230"/>
      <c r="I2674" s="230"/>
      <c r="J2674" s="230"/>
      <c r="O2674" s="230"/>
      <c r="R2674" s="230"/>
      <c r="S2674" s="230"/>
      <c r="T2674" s="230"/>
      <c r="U2674" s="230"/>
      <c r="Z2674" s="230"/>
      <c r="AC2674" s="230"/>
      <c r="AD2674" s="230"/>
      <c r="AE2674" s="230"/>
      <c r="AF2674" s="230"/>
      <c r="AK2674" s="230"/>
      <c r="AN2674" s="230"/>
      <c r="AO2674" s="230"/>
      <c r="AP2674" s="230"/>
      <c r="AQ2674" s="230"/>
    </row>
    <row r="2675" spans="4:43">
      <c r="D2675" s="230"/>
      <c r="G2675" s="230"/>
      <c r="H2675" s="230"/>
      <c r="I2675" s="230"/>
      <c r="J2675" s="230"/>
      <c r="O2675" s="230"/>
      <c r="R2675" s="230"/>
      <c r="S2675" s="230"/>
      <c r="T2675" s="230"/>
      <c r="U2675" s="230"/>
      <c r="Z2675" s="230"/>
      <c r="AC2675" s="230"/>
      <c r="AD2675" s="230"/>
      <c r="AE2675" s="230"/>
      <c r="AF2675" s="230"/>
      <c r="AK2675" s="230"/>
      <c r="AN2675" s="230"/>
      <c r="AO2675" s="230"/>
      <c r="AP2675" s="230"/>
      <c r="AQ2675" s="230"/>
    </row>
    <row r="2676" spans="4:43">
      <c r="D2676" s="230"/>
      <c r="G2676" s="230"/>
      <c r="H2676" s="230"/>
      <c r="I2676" s="230"/>
      <c r="J2676" s="230"/>
      <c r="O2676" s="230"/>
      <c r="R2676" s="230"/>
      <c r="S2676" s="230"/>
      <c r="T2676" s="230"/>
      <c r="U2676" s="230"/>
      <c r="Z2676" s="230"/>
      <c r="AC2676" s="230"/>
      <c r="AD2676" s="230"/>
      <c r="AE2676" s="230"/>
      <c r="AF2676" s="230"/>
      <c r="AK2676" s="230"/>
      <c r="AN2676" s="230"/>
      <c r="AO2676" s="230"/>
      <c r="AP2676" s="230"/>
      <c r="AQ2676" s="230"/>
    </row>
    <row r="2677" spans="4:43">
      <c r="D2677" s="230"/>
      <c r="G2677" s="230"/>
      <c r="H2677" s="230"/>
      <c r="I2677" s="230"/>
      <c r="J2677" s="230"/>
      <c r="O2677" s="230"/>
      <c r="R2677" s="230"/>
      <c r="S2677" s="230"/>
      <c r="T2677" s="230"/>
      <c r="U2677" s="230"/>
      <c r="Z2677" s="230"/>
      <c r="AC2677" s="230"/>
      <c r="AD2677" s="230"/>
      <c r="AE2677" s="230"/>
      <c r="AF2677" s="230"/>
      <c r="AK2677" s="230"/>
      <c r="AN2677" s="230"/>
      <c r="AO2677" s="230"/>
      <c r="AP2677" s="230"/>
      <c r="AQ2677" s="230"/>
    </row>
    <row r="2678" spans="4:43">
      <c r="D2678" s="230"/>
      <c r="G2678" s="230"/>
      <c r="H2678" s="230"/>
      <c r="I2678" s="230"/>
      <c r="J2678" s="230"/>
      <c r="O2678" s="230"/>
      <c r="R2678" s="230"/>
      <c r="S2678" s="230"/>
      <c r="T2678" s="230"/>
      <c r="U2678" s="230"/>
      <c r="Z2678" s="230"/>
      <c r="AC2678" s="230"/>
      <c r="AD2678" s="230"/>
      <c r="AE2678" s="230"/>
      <c r="AF2678" s="230"/>
      <c r="AK2678" s="230"/>
      <c r="AN2678" s="230"/>
      <c r="AO2678" s="230"/>
      <c r="AP2678" s="230"/>
      <c r="AQ2678" s="230"/>
    </row>
    <row r="2679" spans="4:43">
      <c r="D2679" s="230"/>
      <c r="G2679" s="230"/>
      <c r="H2679" s="230"/>
      <c r="I2679" s="230"/>
      <c r="J2679" s="230"/>
      <c r="O2679" s="230"/>
      <c r="R2679" s="230"/>
      <c r="S2679" s="230"/>
      <c r="T2679" s="230"/>
      <c r="U2679" s="230"/>
      <c r="Z2679" s="230"/>
      <c r="AC2679" s="230"/>
      <c r="AD2679" s="230"/>
      <c r="AE2679" s="230"/>
      <c r="AF2679" s="230"/>
      <c r="AK2679" s="230"/>
      <c r="AN2679" s="230"/>
      <c r="AO2679" s="230"/>
      <c r="AP2679" s="230"/>
      <c r="AQ2679" s="230"/>
    </row>
    <row r="2680" spans="4:43">
      <c r="D2680" s="230"/>
      <c r="G2680" s="230"/>
      <c r="H2680" s="230"/>
      <c r="I2680" s="230"/>
      <c r="J2680" s="230"/>
      <c r="O2680" s="230"/>
      <c r="R2680" s="230"/>
      <c r="S2680" s="230"/>
      <c r="T2680" s="230"/>
      <c r="U2680" s="230"/>
      <c r="Z2680" s="230"/>
      <c r="AC2680" s="230"/>
      <c r="AD2680" s="230"/>
      <c r="AE2680" s="230"/>
      <c r="AF2680" s="230"/>
      <c r="AK2680" s="230"/>
      <c r="AN2680" s="230"/>
      <c r="AO2680" s="230"/>
      <c r="AP2680" s="230"/>
      <c r="AQ2680" s="230"/>
    </row>
    <row r="2681" spans="4:43">
      <c r="D2681" s="230"/>
      <c r="G2681" s="230"/>
      <c r="H2681" s="230"/>
      <c r="I2681" s="230"/>
      <c r="J2681" s="230"/>
      <c r="O2681" s="230"/>
      <c r="R2681" s="230"/>
      <c r="S2681" s="230"/>
      <c r="T2681" s="230"/>
      <c r="U2681" s="230"/>
      <c r="Z2681" s="230"/>
      <c r="AC2681" s="230"/>
      <c r="AD2681" s="230"/>
      <c r="AE2681" s="230"/>
      <c r="AF2681" s="230"/>
      <c r="AK2681" s="230"/>
      <c r="AN2681" s="230"/>
      <c r="AO2681" s="230"/>
      <c r="AP2681" s="230"/>
      <c r="AQ2681" s="230"/>
    </row>
    <row r="2682" spans="4:43">
      <c r="D2682" s="230"/>
      <c r="G2682" s="230"/>
      <c r="H2682" s="230"/>
      <c r="I2682" s="230"/>
      <c r="J2682" s="230"/>
      <c r="O2682" s="230"/>
      <c r="R2682" s="230"/>
      <c r="S2682" s="230"/>
      <c r="T2682" s="230"/>
      <c r="U2682" s="230"/>
      <c r="Z2682" s="230"/>
      <c r="AC2682" s="230"/>
      <c r="AD2682" s="230"/>
      <c r="AE2682" s="230"/>
      <c r="AF2682" s="230"/>
      <c r="AK2682" s="230"/>
      <c r="AN2682" s="230"/>
      <c r="AO2682" s="230"/>
      <c r="AP2682" s="230"/>
      <c r="AQ2682" s="230"/>
    </row>
    <row r="2683" spans="4:43">
      <c r="D2683" s="230"/>
      <c r="G2683" s="230"/>
      <c r="H2683" s="230"/>
      <c r="I2683" s="230"/>
      <c r="J2683" s="230"/>
      <c r="O2683" s="230"/>
      <c r="R2683" s="230"/>
      <c r="S2683" s="230"/>
      <c r="T2683" s="230"/>
      <c r="U2683" s="230"/>
      <c r="Z2683" s="230"/>
      <c r="AC2683" s="230"/>
      <c r="AD2683" s="230"/>
      <c r="AE2683" s="230"/>
      <c r="AF2683" s="230"/>
      <c r="AK2683" s="230"/>
      <c r="AN2683" s="230"/>
      <c r="AO2683" s="230"/>
      <c r="AP2683" s="230"/>
      <c r="AQ2683" s="230"/>
    </row>
    <row r="2684" spans="4:43">
      <c r="D2684" s="230"/>
      <c r="G2684" s="230"/>
      <c r="H2684" s="230"/>
      <c r="I2684" s="230"/>
      <c r="J2684" s="230"/>
      <c r="O2684" s="230"/>
      <c r="R2684" s="230"/>
      <c r="S2684" s="230"/>
      <c r="T2684" s="230"/>
      <c r="U2684" s="230"/>
      <c r="Z2684" s="230"/>
      <c r="AC2684" s="230"/>
      <c r="AD2684" s="230"/>
      <c r="AE2684" s="230"/>
      <c r="AF2684" s="230"/>
      <c r="AK2684" s="230"/>
      <c r="AN2684" s="230"/>
      <c r="AO2684" s="230"/>
      <c r="AP2684" s="230"/>
      <c r="AQ2684" s="230"/>
    </row>
    <row r="2685" spans="4:43">
      <c r="D2685" s="230"/>
      <c r="G2685" s="230"/>
      <c r="H2685" s="230"/>
      <c r="I2685" s="230"/>
      <c r="J2685" s="230"/>
      <c r="O2685" s="230"/>
      <c r="R2685" s="230"/>
      <c r="S2685" s="230"/>
      <c r="T2685" s="230"/>
      <c r="U2685" s="230"/>
      <c r="Z2685" s="230"/>
      <c r="AC2685" s="230"/>
      <c r="AD2685" s="230"/>
      <c r="AE2685" s="230"/>
      <c r="AF2685" s="230"/>
      <c r="AK2685" s="230"/>
      <c r="AN2685" s="230"/>
      <c r="AO2685" s="230"/>
      <c r="AP2685" s="230"/>
      <c r="AQ2685" s="230"/>
    </row>
    <row r="2686" spans="4:43">
      <c r="D2686" s="230"/>
      <c r="G2686" s="230"/>
      <c r="H2686" s="230"/>
      <c r="I2686" s="230"/>
      <c r="J2686" s="230"/>
      <c r="O2686" s="230"/>
      <c r="R2686" s="230"/>
      <c r="S2686" s="230"/>
      <c r="T2686" s="230"/>
      <c r="U2686" s="230"/>
      <c r="Z2686" s="230"/>
      <c r="AC2686" s="230"/>
      <c r="AD2686" s="230"/>
      <c r="AE2686" s="230"/>
      <c r="AF2686" s="230"/>
      <c r="AK2686" s="230"/>
      <c r="AN2686" s="230"/>
      <c r="AO2686" s="230"/>
      <c r="AP2686" s="230"/>
      <c r="AQ2686" s="230"/>
    </row>
    <row r="2687" spans="4:43">
      <c r="D2687" s="230"/>
      <c r="G2687" s="230"/>
      <c r="H2687" s="230"/>
      <c r="I2687" s="230"/>
      <c r="J2687" s="230"/>
      <c r="O2687" s="230"/>
      <c r="R2687" s="230"/>
      <c r="S2687" s="230"/>
      <c r="T2687" s="230"/>
      <c r="U2687" s="230"/>
      <c r="Z2687" s="230"/>
      <c r="AC2687" s="230"/>
      <c r="AD2687" s="230"/>
      <c r="AE2687" s="230"/>
      <c r="AF2687" s="230"/>
      <c r="AK2687" s="230"/>
      <c r="AN2687" s="230"/>
      <c r="AO2687" s="230"/>
      <c r="AP2687" s="230"/>
      <c r="AQ2687" s="230"/>
    </row>
    <row r="2688" spans="4:43">
      <c r="D2688" s="230"/>
      <c r="G2688" s="230"/>
      <c r="H2688" s="230"/>
      <c r="I2688" s="230"/>
      <c r="J2688" s="230"/>
      <c r="O2688" s="230"/>
      <c r="R2688" s="230"/>
      <c r="S2688" s="230"/>
      <c r="T2688" s="230"/>
      <c r="U2688" s="230"/>
      <c r="Z2688" s="230"/>
      <c r="AC2688" s="230"/>
      <c r="AD2688" s="230"/>
      <c r="AE2688" s="230"/>
      <c r="AF2688" s="230"/>
      <c r="AK2688" s="230"/>
      <c r="AN2688" s="230"/>
      <c r="AO2688" s="230"/>
      <c r="AP2688" s="230"/>
      <c r="AQ2688" s="230"/>
    </row>
    <row r="2689" spans="4:43">
      <c r="D2689" s="230"/>
      <c r="G2689" s="230"/>
      <c r="H2689" s="230"/>
      <c r="I2689" s="230"/>
      <c r="J2689" s="230"/>
      <c r="O2689" s="230"/>
      <c r="R2689" s="230"/>
      <c r="S2689" s="230"/>
      <c r="T2689" s="230"/>
      <c r="U2689" s="230"/>
      <c r="Z2689" s="230"/>
      <c r="AC2689" s="230"/>
      <c r="AD2689" s="230"/>
      <c r="AE2689" s="230"/>
      <c r="AF2689" s="230"/>
      <c r="AK2689" s="230"/>
      <c r="AN2689" s="230"/>
      <c r="AO2689" s="230"/>
      <c r="AP2689" s="230"/>
      <c r="AQ2689" s="230"/>
    </row>
    <row r="2690" spans="4:43">
      <c r="D2690" s="230"/>
      <c r="G2690" s="230"/>
      <c r="H2690" s="230"/>
      <c r="I2690" s="230"/>
      <c r="J2690" s="230"/>
      <c r="O2690" s="230"/>
      <c r="R2690" s="230"/>
      <c r="S2690" s="230"/>
      <c r="T2690" s="230"/>
      <c r="U2690" s="230"/>
      <c r="Z2690" s="230"/>
      <c r="AC2690" s="230"/>
      <c r="AD2690" s="230"/>
      <c r="AE2690" s="230"/>
      <c r="AF2690" s="230"/>
      <c r="AK2690" s="230"/>
      <c r="AN2690" s="230"/>
      <c r="AO2690" s="230"/>
      <c r="AP2690" s="230"/>
      <c r="AQ2690" s="230"/>
    </row>
    <row r="2691" spans="4:43">
      <c r="D2691" s="230"/>
      <c r="G2691" s="230"/>
      <c r="H2691" s="230"/>
      <c r="I2691" s="230"/>
      <c r="J2691" s="230"/>
      <c r="O2691" s="230"/>
      <c r="R2691" s="230"/>
      <c r="S2691" s="230"/>
      <c r="T2691" s="230"/>
      <c r="U2691" s="230"/>
      <c r="Z2691" s="230"/>
      <c r="AC2691" s="230"/>
      <c r="AD2691" s="230"/>
      <c r="AE2691" s="230"/>
      <c r="AF2691" s="230"/>
      <c r="AK2691" s="230"/>
      <c r="AN2691" s="230"/>
      <c r="AO2691" s="230"/>
      <c r="AP2691" s="230"/>
      <c r="AQ2691" s="230"/>
    </row>
    <row r="2692" spans="4:43">
      <c r="D2692" s="230"/>
      <c r="G2692" s="230"/>
      <c r="H2692" s="230"/>
      <c r="I2692" s="230"/>
      <c r="J2692" s="230"/>
      <c r="O2692" s="230"/>
      <c r="R2692" s="230"/>
      <c r="S2692" s="230"/>
      <c r="T2692" s="230"/>
      <c r="U2692" s="230"/>
      <c r="Z2692" s="230"/>
      <c r="AC2692" s="230"/>
      <c r="AD2692" s="230"/>
      <c r="AE2692" s="230"/>
      <c r="AF2692" s="230"/>
      <c r="AK2692" s="230"/>
      <c r="AN2692" s="230"/>
      <c r="AO2692" s="230"/>
      <c r="AP2692" s="230"/>
      <c r="AQ2692" s="230"/>
    </row>
    <row r="2693" spans="4:43">
      <c r="D2693" s="230"/>
      <c r="G2693" s="230"/>
      <c r="H2693" s="230"/>
      <c r="I2693" s="230"/>
      <c r="J2693" s="230"/>
      <c r="O2693" s="230"/>
      <c r="R2693" s="230"/>
      <c r="S2693" s="230"/>
      <c r="T2693" s="230"/>
      <c r="U2693" s="230"/>
      <c r="Z2693" s="230"/>
      <c r="AC2693" s="230"/>
      <c r="AD2693" s="230"/>
      <c r="AE2693" s="230"/>
      <c r="AF2693" s="230"/>
      <c r="AK2693" s="230"/>
      <c r="AN2693" s="230"/>
      <c r="AO2693" s="230"/>
      <c r="AP2693" s="230"/>
      <c r="AQ2693" s="230"/>
    </row>
    <row r="2694" spans="4:43">
      <c r="D2694" s="230"/>
      <c r="G2694" s="230"/>
      <c r="H2694" s="230"/>
      <c r="I2694" s="230"/>
      <c r="J2694" s="230"/>
      <c r="O2694" s="230"/>
      <c r="R2694" s="230"/>
      <c r="S2694" s="230"/>
      <c r="T2694" s="230"/>
      <c r="U2694" s="230"/>
      <c r="Z2694" s="230"/>
      <c r="AC2694" s="230"/>
      <c r="AD2694" s="230"/>
      <c r="AE2694" s="230"/>
      <c r="AF2694" s="230"/>
      <c r="AK2694" s="230"/>
      <c r="AN2694" s="230"/>
      <c r="AO2694" s="230"/>
      <c r="AP2694" s="230"/>
      <c r="AQ2694" s="230"/>
    </row>
    <row r="2695" spans="4:43">
      <c r="D2695" s="230"/>
      <c r="G2695" s="230"/>
      <c r="H2695" s="230"/>
      <c r="I2695" s="230"/>
      <c r="J2695" s="230"/>
      <c r="O2695" s="230"/>
      <c r="R2695" s="230"/>
      <c r="S2695" s="230"/>
      <c r="T2695" s="230"/>
      <c r="U2695" s="230"/>
      <c r="Z2695" s="230"/>
      <c r="AC2695" s="230"/>
      <c r="AD2695" s="230"/>
      <c r="AE2695" s="230"/>
      <c r="AF2695" s="230"/>
      <c r="AK2695" s="230"/>
      <c r="AN2695" s="230"/>
      <c r="AO2695" s="230"/>
      <c r="AP2695" s="230"/>
      <c r="AQ2695" s="230"/>
    </row>
    <row r="2696" spans="4:43">
      <c r="D2696" s="230"/>
      <c r="G2696" s="230"/>
      <c r="H2696" s="230"/>
      <c r="I2696" s="230"/>
      <c r="J2696" s="230"/>
      <c r="O2696" s="230"/>
      <c r="R2696" s="230"/>
      <c r="S2696" s="230"/>
      <c r="T2696" s="230"/>
      <c r="U2696" s="230"/>
      <c r="Z2696" s="230"/>
      <c r="AC2696" s="230"/>
      <c r="AD2696" s="230"/>
      <c r="AE2696" s="230"/>
      <c r="AF2696" s="230"/>
      <c r="AK2696" s="230"/>
      <c r="AN2696" s="230"/>
      <c r="AO2696" s="230"/>
      <c r="AP2696" s="230"/>
      <c r="AQ2696" s="230"/>
    </row>
    <row r="2697" spans="4:43">
      <c r="D2697" s="230"/>
      <c r="G2697" s="230"/>
      <c r="H2697" s="230"/>
      <c r="I2697" s="230"/>
      <c r="J2697" s="230"/>
      <c r="O2697" s="230"/>
      <c r="R2697" s="230"/>
      <c r="S2697" s="230"/>
      <c r="T2697" s="230"/>
      <c r="U2697" s="230"/>
      <c r="Z2697" s="230"/>
      <c r="AC2697" s="230"/>
      <c r="AD2697" s="230"/>
      <c r="AE2697" s="230"/>
      <c r="AF2697" s="230"/>
      <c r="AK2697" s="230"/>
      <c r="AN2697" s="230"/>
      <c r="AO2697" s="230"/>
      <c r="AP2697" s="230"/>
      <c r="AQ2697" s="230"/>
    </row>
    <row r="2698" spans="4:43">
      <c r="D2698" s="230"/>
      <c r="G2698" s="230"/>
      <c r="H2698" s="230"/>
      <c r="I2698" s="230"/>
      <c r="J2698" s="230"/>
      <c r="O2698" s="230"/>
      <c r="R2698" s="230"/>
      <c r="S2698" s="230"/>
      <c r="T2698" s="230"/>
      <c r="U2698" s="230"/>
      <c r="Z2698" s="230"/>
      <c r="AC2698" s="230"/>
      <c r="AD2698" s="230"/>
      <c r="AE2698" s="230"/>
      <c r="AF2698" s="230"/>
      <c r="AK2698" s="230"/>
      <c r="AN2698" s="230"/>
      <c r="AO2698" s="230"/>
      <c r="AP2698" s="230"/>
      <c r="AQ2698" s="230"/>
    </row>
    <row r="2699" spans="4:43">
      <c r="D2699" s="230"/>
      <c r="G2699" s="230"/>
      <c r="H2699" s="230"/>
      <c r="I2699" s="230"/>
      <c r="J2699" s="230"/>
      <c r="O2699" s="230"/>
      <c r="R2699" s="230"/>
      <c r="S2699" s="230"/>
      <c r="T2699" s="230"/>
      <c r="U2699" s="230"/>
      <c r="Z2699" s="230"/>
      <c r="AC2699" s="230"/>
      <c r="AD2699" s="230"/>
      <c r="AE2699" s="230"/>
      <c r="AF2699" s="230"/>
      <c r="AK2699" s="230"/>
      <c r="AN2699" s="230"/>
      <c r="AO2699" s="230"/>
      <c r="AP2699" s="230"/>
      <c r="AQ2699" s="230"/>
    </row>
    <row r="2700" spans="4:43">
      <c r="D2700" s="230"/>
      <c r="G2700" s="230"/>
      <c r="H2700" s="230"/>
      <c r="I2700" s="230"/>
      <c r="J2700" s="230"/>
      <c r="O2700" s="230"/>
      <c r="R2700" s="230"/>
      <c r="S2700" s="230"/>
      <c r="T2700" s="230"/>
      <c r="U2700" s="230"/>
      <c r="Z2700" s="230"/>
      <c r="AC2700" s="230"/>
      <c r="AD2700" s="230"/>
      <c r="AE2700" s="230"/>
      <c r="AF2700" s="230"/>
      <c r="AK2700" s="230"/>
      <c r="AN2700" s="230"/>
      <c r="AO2700" s="230"/>
      <c r="AP2700" s="230"/>
      <c r="AQ2700" s="230"/>
    </row>
    <row r="2701" spans="4:43">
      <c r="D2701" s="230"/>
      <c r="G2701" s="230"/>
      <c r="H2701" s="230"/>
      <c r="I2701" s="230"/>
      <c r="J2701" s="230"/>
      <c r="O2701" s="230"/>
      <c r="R2701" s="230"/>
      <c r="S2701" s="230"/>
      <c r="T2701" s="230"/>
      <c r="U2701" s="230"/>
      <c r="Z2701" s="230"/>
      <c r="AC2701" s="230"/>
      <c r="AD2701" s="230"/>
      <c r="AE2701" s="230"/>
      <c r="AF2701" s="230"/>
      <c r="AK2701" s="230"/>
      <c r="AN2701" s="230"/>
      <c r="AO2701" s="230"/>
      <c r="AP2701" s="230"/>
      <c r="AQ2701" s="230"/>
    </row>
    <row r="2702" spans="4:43">
      <c r="D2702" s="230"/>
      <c r="G2702" s="230"/>
      <c r="H2702" s="230"/>
      <c r="I2702" s="230"/>
      <c r="J2702" s="230"/>
      <c r="O2702" s="230"/>
      <c r="R2702" s="230"/>
      <c r="S2702" s="230"/>
      <c r="T2702" s="230"/>
      <c r="U2702" s="230"/>
      <c r="Z2702" s="230"/>
      <c r="AC2702" s="230"/>
      <c r="AD2702" s="230"/>
      <c r="AE2702" s="230"/>
      <c r="AF2702" s="230"/>
      <c r="AK2702" s="230"/>
      <c r="AN2702" s="230"/>
      <c r="AO2702" s="230"/>
      <c r="AP2702" s="230"/>
      <c r="AQ2702" s="230"/>
    </row>
    <row r="2703" spans="4:43">
      <c r="D2703" s="230"/>
      <c r="G2703" s="230"/>
      <c r="H2703" s="230"/>
      <c r="I2703" s="230"/>
      <c r="J2703" s="230"/>
      <c r="O2703" s="230"/>
      <c r="R2703" s="230"/>
      <c r="S2703" s="230"/>
      <c r="T2703" s="230"/>
      <c r="U2703" s="230"/>
      <c r="Z2703" s="230"/>
      <c r="AC2703" s="230"/>
      <c r="AD2703" s="230"/>
      <c r="AE2703" s="230"/>
      <c r="AF2703" s="230"/>
      <c r="AK2703" s="230"/>
      <c r="AN2703" s="230"/>
      <c r="AO2703" s="230"/>
      <c r="AP2703" s="230"/>
      <c r="AQ2703" s="230"/>
    </row>
    <row r="2704" spans="4:43">
      <c r="D2704" s="230"/>
      <c r="G2704" s="230"/>
      <c r="H2704" s="230"/>
      <c r="I2704" s="230"/>
      <c r="J2704" s="230"/>
      <c r="O2704" s="230"/>
      <c r="R2704" s="230"/>
      <c r="S2704" s="230"/>
      <c r="T2704" s="230"/>
      <c r="U2704" s="230"/>
      <c r="Z2704" s="230"/>
      <c r="AC2704" s="230"/>
      <c r="AD2704" s="230"/>
      <c r="AE2704" s="230"/>
      <c r="AF2704" s="230"/>
      <c r="AK2704" s="230"/>
      <c r="AN2704" s="230"/>
      <c r="AO2704" s="230"/>
      <c r="AP2704" s="230"/>
      <c r="AQ2704" s="230"/>
    </row>
    <row r="2705" spans="4:43">
      <c r="D2705" s="230"/>
      <c r="G2705" s="230"/>
      <c r="H2705" s="230"/>
      <c r="I2705" s="230"/>
      <c r="J2705" s="230"/>
      <c r="O2705" s="230"/>
      <c r="R2705" s="230"/>
      <c r="S2705" s="230"/>
      <c r="T2705" s="230"/>
      <c r="U2705" s="230"/>
      <c r="Z2705" s="230"/>
      <c r="AC2705" s="230"/>
      <c r="AD2705" s="230"/>
      <c r="AE2705" s="230"/>
      <c r="AF2705" s="230"/>
      <c r="AK2705" s="230"/>
      <c r="AN2705" s="230"/>
      <c r="AO2705" s="230"/>
      <c r="AP2705" s="230"/>
      <c r="AQ2705" s="230"/>
    </row>
    <row r="2706" spans="4:43">
      <c r="D2706" s="230"/>
      <c r="G2706" s="230"/>
      <c r="H2706" s="230"/>
      <c r="I2706" s="230"/>
      <c r="J2706" s="230"/>
      <c r="O2706" s="230"/>
      <c r="R2706" s="230"/>
      <c r="S2706" s="230"/>
      <c r="T2706" s="230"/>
      <c r="U2706" s="230"/>
      <c r="Z2706" s="230"/>
      <c r="AC2706" s="230"/>
      <c r="AD2706" s="230"/>
      <c r="AE2706" s="230"/>
      <c r="AF2706" s="230"/>
      <c r="AK2706" s="230"/>
      <c r="AN2706" s="230"/>
      <c r="AO2706" s="230"/>
      <c r="AP2706" s="230"/>
      <c r="AQ2706" s="230"/>
    </row>
    <row r="2707" spans="4:43">
      <c r="D2707" s="230"/>
      <c r="G2707" s="230"/>
      <c r="H2707" s="230"/>
      <c r="I2707" s="230"/>
      <c r="J2707" s="230"/>
      <c r="O2707" s="230"/>
      <c r="R2707" s="230"/>
      <c r="S2707" s="230"/>
      <c r="T2707" s="230"/>
      <c r="U2707" s="230"/>
      <c r="Z2707" s="230"/>
      <c r="AC2707" s="230"/>
      <c r="AD2707" s="230"/>
      <c r="AE2707" s="230"/>
      <c r="AF2707" s="230"/>
      <c r="AK2707" s="230"/>
      <c r="AN2707" s="230"/>
      <c r="AO2707" s="230"/>
      <c r="AP2707" s="230"/>
      <c r="AQ2707" s="230"/>
    </row>
    <row r="2708" spans="4:43">
      <c r="D2708" s="230"/>
      <c r="G2708" s="230"/>
      <c r="H2708" s="230"/>
      <c r="I2708" s="230"/>
      <c r="J2708" s="230"/>
      <c r="O2708" s="230"/>
      <c r="R2708" s="230"/>
      <c r="S2708" s="230"/>
      <c r="T2708" s="230"/>
      <c r="U2708" s="230"/>
      <c r="Z2708" s="230"/>
      <c r="AC2708" s="230"/>
      <c r="AD2708" s="230"/>
      <c r="AE2708" s="230"/>
      <c r="AF2708" s="230"/>
      <c r="AK2708" s="230"/>
      <c r="AN2708" s="230"/>
      <c r="AO2708" s="230"/>
      <c r="AP2708" s="230"/>
      <c r="AQ2708" s="230"/>
    </row>
    <row r="2709" spans="4:43">
      <c r="D2709" s="230"/>
      <c r="G2709" s="230"/>
      <c r="H2709" s="230"/>
      <c r="I2709" s="230"/>
      <c r="J2709" s="230"/>
      <c r="O2709" s="230"/>
      <c r="R2709" s="230"/>
      <c r="S2709" s="230"/>
      <c r="T2709" s="230"/>
      <c r="U2709" s="230"/>
      <c r="Z2709" s="230"/>
      <c r="AC2709" s="230"/>
      <c r="AD2709" s="230"/>
      <c r="AE2709" s="230"/>
      <c r="AF2709" s="230"/>
      <c r="AK2709" s="230"/>
      <c r="AN2709" s="230"/>
      <c r="AO2709" s="230"/>
      <c r="AP2709" s="230"/>
      <c r="AQ2709" s="230"/>
    </row>
    <row r="2710" spans="4:43">
      <c r="D2710" s="230"/>
      <c r="G2710" s="230"/>
      <c r="H2710" s="230"/>
      <c r="I2710" s="230"/>
      <c r="J2710" s="230"/>
      <c r="O2710" s="230"/>
      <c r="R2710" s="230"/>
      <c r="S2710" s="230"/>
      <c r="T2710" s="230"/>
      <c r="U2710" s="230"/>
      <c r="Z2710" s="230"/>
      <c r="AC2710" s="230"/>
      <c r="AD2710" s="230"/>
      <c r="AE2710" s="230"/>
      <c r="AF2710" s="230"/>
      <c r="AK2710" s="230"/>
      <c r="AN2710" s="230"/>
      <c r="AO2710" s="230"/>
      <c r="AP2710" s="230"/>
      <c r="AQ2710" s="230"/>
    </row>
    <row r="2711" spans="4:43">
      <c r="D2711" s="230"/>
      <c r="G2711" s="230"/>
      <c r="H2711" s="230"/>
      <c r="I2711" s="230"/>
      <c r="J2711" s="230"/>
      <c r="O2711" s="230"/>
      <c r="R2711" s="230"/>
      <c r="S2711" s="230"/>
      <c r="T2711" s="230"/>
      <c r="U2711" s="230"/>
      <c r="Z2711" s="230"/>
      <c r="AC2711" s="230"/>
      <c r="AD2711" s="230"/>
      <c r="AE2711" s="230"/>
      <c r="AF2711" s="230"/>
      <c r="AK2711" s="230"/>
      <c r="AN2711" s="230"/>
      <c r="AO2711" s="230"/>
      <c r="AP2711" s="230"/>
      <c r="AQ2711" s="230"/>
    </row>
    <row r="2712" spans="4:43">
      <c r="D2712" s="230"/>
      <c r="G2712" s="230"/>
      <c r="H2712" s="230"/>
      <c r="I2712" s="230"/>
      <c r="J2712" s="230"/>
      <c r="O2712" s="230"/>
      <c r="R2712" s="230"/>
      <c r="S2712" s="230"/>
      <c r="T2712" s="230"/>
      <c r="U2712" s="230"/>
      <c r="Z2712" s="230"/>
      <c r="AC2712" s="230"/>
      <c r="AD2712" s="230"/>
      <c r="AE2712" s="230"/>
      <c r="AF2712" s="230"/>
      <c r="AK2712" s="230"/>
      <c r="AN2712" s="230"/>
      <c r="AO2712" s="230"/>
      <c r="AP2712" s="230"/>
      <c r="AQ2712" s="230"/>
    </row>
    <row r="2713" spans="4:43">
      <c r="D2713" s="230"/>
      <c r="G2713" s="230"/>
      <c r="H2713" s="230"/>
      <c r="I2713" s="230"/>
      <c r="J2713" s="230"/>
      <c r="O2713" s="230"/>
      <c r="R2713" s="230"/>
      <c r="S2713" s="230"/>
      <c r="T2713" s="230"/>
      <c r="U2713" s="230"/>
      <c r="Z2713" s="230"/>
      <c r="AC2713" s="230"/>
      <c r="AD2713" s="230"/>
      <c r="AE2713" s="230"/>
      <c r="AF2713" s="230"/>
      <c r="AK2713" s="230"/>
      <c r="AN2713" s="230"/>
      <c r="AO2713" s="230"/>
      <c r="AP2713" s="230"/>
      <c r="AQ2713" s="230"/>
    </row>
    <row r="2714" spans="4:43">
      <c r="D2714" s="230"/>
      <c r="G2714" s="230"/>
      <c r="H2714" s="230"/>
      <c r="I2714" s="230"/>
      <c r="J2714" s="230"/>
      <c r="O2714" s="230"/>
      <c r="R2714" s="230"/>
      <c r="S2714" s="230"/>
      <c r="T2714" s="230"/>
      <c r="U2714" s="230"/>
      <c r="Z2714" s="230"/>
      <c r="AC2714" s="230"/>
      <c r="AD2714" s="230"/>
      <c r="AE2714" s="230"/>
      <c r="AF2714" s="230"/>
      <c r="AK2714" s="230"/>
      <c r="AN2714" s="230"/>
      <c r="AO2714" s="230"/>
      <c r="AP2714" s="230"/>
      <c r="AQ2714" s="230"/>
    </row>
    <row r="2715" spans="4:43">
      <c r="D2715" s="230"/>
      <c r="G2715" s="230"/>
      <c r="H2715" s="230"/>
      <c r="I2715" s="230"/>
      <c r="J2715" s="230"/>
      <c r="O2715" s="230"/>
      <c r="R2715" s="230"/>
      <c r="S2715" s="230"/>
      <c r="T2715" s="230"/>
      <c r="U2715" s="230"/>
      <c r="Z2715" s="230"/>
      <c r="AC2715" s="230"/>
      <c r="AD2715" s="230"/>
      <c r="AE2715" s="230"/>
      <c r="AF2715" s="230"/>
      <c r="AK2715" s="230"/>
      <c r="AN2715" s="230"/>
      <c r="AO2715" s="230"/>
      <c r="AP2715" s="230"/>
      <c r="AQ2715" s="230"/>
    </row>
    <row r="2716" spans="4:43">
      <c r="D2716" s="230"/>
      <c r="G2716" s="230"/>
      <c r="H2716" s="230"/>
      <c r="I2716" s="230"/>
      <c r="J2716" s="230"/>
      <c r="O2716" s="230"/>
      <c r="R2716" s="230"/>
      <c r="S2716" s="230"/>
      <c r="T2716" s="230"/>
      <c r="U2716" s="230"/>
      <c r="Z2716" s="230"/>
      <c r="AC2716" s="230"/>
      <c r="AD2716" s="230"/>
      <c r="AE2716" s="230"/>
      <c r="AF2716" s="230"/>
      <c r="AK2716" s="230"/>
      <c r="AN2716" s="230"/>
      <c r="AO2716" s="230"/>
      <c r="AP2716" s="230"/>
      <c r="AQ2716" s="230"/>
    </row>
    <row r="2717" spans="4:43">
      <c r="D2717" s="230"/>
      <c r="G2717" s="230"/>
      <c r="H2717" s="230"/>
      <c r="I2717" s="230"/>
      <c r="J2717" s="230"/>
      <c r="O2717" s="230"/>
      <c r="R2717" s="230"/>
      <c r="S2717" s="230"/>
      <c r="T2717" s="230"/>
      <c r="U2717" s="230"/>
      <c r="Z2717" s="230"/>
      <c r="AC2717" s="230"/>
      <c r="AD2717" s="230"/>
      <c r="AE2717" s="230"/>
      <c r="AF2717" s="230"/>
      <c r="AK2717" s="230"/>
      <c r="AN2717" s="230"/>
      <c r="AO2717" s="230"/>
      <c r="AP2717" s="230"/>
      <c r="AQ2717" s="230"/>
    </row>
    <row r="2718" spans="4:43">
      <c r="D2718" s="230"/>
      <c r="G2718" s="230"/>
      <c r="H2718" s="230"/>
      <c r="I2718" s="230"/>
      <c r="J2718" s="230"/>
      <c r="O2718" s="230"/>
      <c r="R2718" s="230"/>
      <c r="S2718" s="230"/>
      <c r="T2718" s="230"/>
      <c r="U2718" s="230"/>
      <c r="Z2718" s="230"/>
      <c r="AC2718" s="230"/>
      <c r="AD2718" s="230"/>
      <c r="AE2718" s="230"/>
      <c r="AF2718" s="230"/>
      <c r="AK2718" s="230"/>
      <c r="AN2718" s="230"/>
      <c r="AO2718" s="230"/>
      <c r="AP2718" s="230"/>
      <c r="AQ2718" s="230"/>
    </row>
    <row r="2719" spans="4:43">
      <c r="D2719" s="230"/>
      <c r="G2719" s="230"/>
      <c r="H2719" s="230"/>
      <c r="I2719" s="230"/>
      <c r="J2719" s="230"/>
      <c r="O2719" s="230"/>
      <c r="R2719" s="230"/>
      <c r="S2719" s="230"/>
      <c r="T2719" s="230"/>
      <c r="U2719" s="230"/>
      <c r="Z2719" s="230"/>
      <c r="AC2719" s="230"/>
      <c r="AD2719" s="230"/>
      <c r="AE2719" s="230"/>
      <c r="AF2719" s="230"/>
      <c r="AK2719" s="230"/>
      <c r="AN2719" s="230"/>
      <c r="AO2719" s="230"/>
      <c r="AP2719" s="230"/>
      <c r="AQ2719" s="230"/>
    </row>
    <row r="2720" spans="4:43">
      <c r="D2720" s="230"/>
      <c r="G2720" s="230"/>
      <c r="H2720" s="230"/>
      <c r="I2720" s="230"/>
      <c r="J2720" s="230"/>
      <c r="O2720" s="230"/>
      <c r="R2720" s="230"/>
      <c r="S2720" s="230"/>
      <c r="T2720" s="230"/>
      <c r="U2720" s="230"/>
      <c r="Z2720" s="230"/>
      <c r="AC2720" s="230"/>
      <c r="AD2720" s="230"/>
      <c r="AE2720" s="230"/>
      <c r="AF2720" s="230"/>
      <c r="AK2720" s="230"/>
      <c r="AN2720" s="230"/>
      <c r="AO2720" s="230"/>
      <c r="AP2720" s="230"/>
      <c r="AQ2720" s="230"/>
    </row>
    <row r="2721" spans="4:43">
      <c r="D2721" s="230"/>
      <c r="G2721" s="230"/>
      <c r="H2721" s="230"/>
      <c r="I2721" s="230"/>
      <c r="J2721" s="230"/>
      <c r="O2721" s="230"/>
      <c r="R2721" s="230"/>
      <c r="S2721" s="230"/>
      <c r="T2721" s="230"/>
      <c r="U2721" s="230"/>
      <c r="Z2721" s="230"/>
      <c r="AC2721" s="230"/>
      <c r="AD2721" s="230"/>
      <c r="AE2721" s="230"/>
      <c r="AF2721" s="230"/>
      <c r="AK2721" s="230"/>
      <c r="AN2721" s="230"/>
      <c r="AO2721" s="230"/>
      <c r="AP2721" s="230"/>
      <c r="AQ2721" s="230"/>
    </row>
    <row r="2722" spans="4:43">
      <c r="D2722" s="230"/>
      <c r="G2722" s="230"/>
      <c r="H2722" s="230"/>
      <c r="I2722" s="230"/>
      <c r="J2722" s="230"/>
      <c r="O2722" s="230"/>
      <c r="R2722" s="230"/>
      <c r="S2722" s="230"/>
      <c r="T2722" s="230"/>
      <c r="U2722" s="230"/>
      <c r="Z2722" s="230"/>
      <c r="AC2722" s="230"/>
      <c r="AD2722" s="230"/>
      <c r="AE2722" s="230"/>
      <c r="AF2722" s="230"/>
      <c r="AK2722" s="230"/>
      <c r="AN2722" s="230"/>
      <c r="AO2722" s="230"/>
      <c r="AP2722" s="230"/>
      <c r="AQ2722" s="230"/>
    </row>
    <row r="2723" spans="4:43">
      <c r="D2723" s="230"/>
      <c r="G2723" s="230"/>
      <c r="H2723" s="230"/>
      <c r="I2723" s="230"/>
      <c r="J2723" s="230"/>
      <c r="O2723" s="230"/>
      <c r="R2723" s="230"/>
      <c r="S2723" s="230"/>
      <c r="T2723" s="230"/>
      <c r="U2723" s="230"/>
      <c r="Z2723" s="230"/>
      <c r="AC2723" s="230"/>
      <c r="AD2723" s="230"/>
      <c r="AE2723" s="230"/>
      <c r="AF2723" s="230"/>
      <c r="AK2723" s="230"/>
      <c r="AN2723" s="230"/>
      <c r="AO2723" s="230"/>
      <c r="AP2723" s="230"/>
      <c r="AQ2723" s="230"/>
    </row>
    <row r="2724" spans="4:43">
      <c r="D2724" s="230"/>
      <c r="G2724" s="230"/>
      <c r="H2724" s="230"/>
      <c r="I2724" s="230"/>
      <c r="J2724" s="230"/>
      <c r="O2724" s="230"/>
      <c r="R2724" s="230"/>
      <c r="S2724" s="230"/>
      <c r="T2724" s="230"/>
      <c r="U2724" s="230"/>
      <c r="Z2724" s="230"/>
      <c r="AC2724" s="230"/>
      <c r="AD2724" s="230"/>
      <c r="AE2724" s="230"/>
      <c r="AF2724" s="230"/>
      <c r="AK2724" s="230"/>
      <c r="AN2724" s="230"/>
      <c r="AO2724" s="230"/>
      <c r="AP2724" s="230"/>
      <c r="AQ2724" s="230"/>
    </row>
    <row r="2725" spans="4:43">
      <c r="D2725" s="230"/>
      <c r="G2725" s="230"/>
      <c r="H2725" s="230"/>
      <c r="I2725" s="230"/>
      <c r="J2725" s="230"/>
      <c r="O2725" s="230"/>
      <c r="R2725" s="230"/>
      <c r="S2725" s="230"/>
      <c r="T2725" s="230"/>
      <c r="U2725" s="230"/>
      <c r="Z2725" s="230"/>
      <c r="AC2725" s="230"/>
      <c r="AD2725" s="230"/>
      <c r="AE2725" s="230"/>
      <c r="AF2725" s="230"/>
      <c r="AK2725" s="230"/>
      <c r="AN2725" s="230"/>
      <c r="AO2725" s="230"/>
      <c r="AP2725" s="230"/>
      <c r="AQ2725" s="230"/>
    </row>
    <row r="2726" spans="4:43">
      <c r="D2726" s="230"/>
      <c r="G2726" s="230"/>
      <c r="H2726" s="230"/>
      <c r="I2726" s="230"/>
      <c r="J2726" s="230"/>
      <c r="O2726" s="230"/>
      <c r="R2726" s="230"/>
      <c r="S2726" s="230"/>
      <c r="T2726" s="230"/>
      <c r="U2726" s="230"/>
      <c r="Z2726" s="230"/>
      <c r="AC2726" s="230"/>
      <c r="AD2726" s="230"/>
      <c r="AE2726" s="230"/>
      <c r="AF2726" s="230"/>
      <c r="AK2726" s="230"/>
      <c r="AN2726" s="230"/>
      <c r="AO2726" s="230"/>
      <c r="AP2726" s="230"/>
      <c r="AQ2726" s="230"/>
    </row>
    <row r="2727" spans="4:43">
      <c r="D2727" s="230"/>
      <c r="G2727" s="230"/>
      <c r="H2727" s="230"/>
      <c r="I2727" s="230"/>
      <c r="J2727" s="230"/>
      <c r="O2727" s="230"/>
      <c r="R2727" s="230"/>
      <c r="S2727" s="230"/>
      <c r="T2727" s="230"/>
      <c r="U2727" s="230"/>
      <c r="Z2727" s="230"/>
      <c r="AC2727" s="230"/>
      <c r="AD2727" s="230"/>
      <c r="AE2727" s="230"/>
      <c r="AF2727" s="230"/>
      <c r="AK2727" s="230"/>
      <c r="AN2727" s="230"/>
      <c r="AO2727" s="230"/>
      <c r="AP2727" s="230"/>
      <c r="AQ2727" s="230"/>
    </row>
    <row r="2728" spans="4:43">
      <c r="D2728" s="230"/>
      <c r="G2728" s="230"/>
      <c r="H2728" s="230"/>
      <c r="I2728" s="230"/>
      <c r="J2728" s="230"/>
      <c r="O2728" s="230"/>
      <c r="R2728" s="230"/>
      <c r="S2728" s="230"/>
      <c r="T2728" s="230"/>
      <c r="U2728" s="230"/>
      <c r="Z2728" s="230"/>
      <c r="AC2728" s="230"/>
      <c r="AD2728" s="230"/>
      <c r="AE2728" s="230"/>
      <c r="AF2728" s="230"/>
      <c r="AK2728" s="230"/>
      <c r="AN2728" s="230"/>
      <c r="AO2728" s="230"/>
      <c r="AP2728" s="230"/>
      <c r="AQ2728" s="230"/>
    </row>
    <row r="2729" spans="4:43">
      <c r="D2729" s="230"/>
      <c r="G2729" s="230"/>
      <c r="H2729" s="230"/>
      <c r="I2729" s="230"/>
      <c r="J2729" s="230"/>
      <c r="O2729" s="230"/>
      <c r="R2729" s="230"/>
      <c r="S2729" s="230"/>
      <c r="T2729" s="230"/>
      <c r="U2729" s="230"/>
      <c r="Z2729" s="230"/>
      <c r="AC2729" s="230"/>
      <c r="AD2729" s="230"/>
      <c r="AE2729" s="230"/>
      <c r="AF2729" s="230"/>
      <c r="AK2729" s="230"/>
      <c r="AN2729" s="230"/>
      <c r="AO2729" s="230"/>
      <c r="AP2729" s="230"/>
      <c r="AQ2729" s="230"/>
    </row>
    <row r="2730" spans="4:43">
      <c r="D2730" s="230"/>
      <c r="G2730" s="230"/>
      <c r="H2730" s="230"/>
      <c r="I2730" s="230"/>
      <c r="J2730" s="230"/>
      <c r="O2730" s="230"/>
      <c r="R2730" s="230"/>
      <c r="S2730" s="230"/>
      <c r="T2730" s="230"/>
      <c r="U2730" s="230"/>
      <c r="Z2730" s="230"/>
      <c r="AC2730" s="230"/>
      <c r="AD2730" s="230"/>
      <c r="AE2730" s="230"/>
      <c r="AF2730" s="230"/>
      <c r="AK2730" s="230"/>
      <c r="AN2730" s="230"/>
      <c r="AO2730" s="230"/>
      <c r="AP2730" s="230"/>
      <c r="AQ2730" s="230"/>
    </row>
    <row r="2731" spans="4:43">
      <c r="D2731" s="230"/>
      <c r="G2731" s="230"/>
      <c r="H2731" s="230"/>
      <c r="I2731" s="230"/>
      <c r="J2731" s="230"/>
      <c r="O2731" s="230"/>
      <c r="R2731" s="230"/>
      <c r="S2731" s="230"/>
      <c r="T2731" s="230"/>
      <c r="U2731" s="230"/>
      <c r="Z2731" s="230"/>
      <c r="AC2731" s="230"/>
      <c r="AD2731" s="230"/>
      <c r="AE2731" s="230"/>
      <c r="AF2731" s="230"/>
      <c r="AK2731" s="230"/>
      <c r="AN2731" s="230"/>
      <c r="AO2731" s="230"/>
      <c r="AP2731" s="230"/>
      <c r="AQ2731" s="230"/>
    </row>
    <row r="2732" spans="4:43">
      <c r="D2732" s="230"/>
      <c r="G2732" s="230"/>
      <c r="H2732" s="230"/>
      <c r="I2732" s="230"/>
      <c r="J2732" s="230"/>
      <c r="O2732" s="230"/>
      <c r="R2732" s="230"/>
      <c r="S2732" s="230"/>
      <c r="T2732" s="230"/>
      <c r="U2732" s="230"/>
      <c r="Z2732" s="230"/>
      <c r="AC2732" s="230"/>
      <c r="AD2732" s="230"/>
      <c r="AE2732" s="230"/>
      <c r="AF2732" s="230"/>
      <c r="AK2732" s="230"/>
      <c r="AN2732" s="230"/>
      <c r="AO2732" s="230"/>
      <c r="AP2732" s="230"/>
      <c r="AQ2732" s="230"/>
    </row>
    <row r="2733" spans="4:43">
      <c r="D2733" s="230"/>
      <c r="G2733" s="230"/>
      <c r="H2733" s="230"/>
      <c r="I2733" s="230"/>
      <c r="J2733" s="230"/>
      <c r="O2733" s="230"/>
      <c r="R2733" s="230"/>
      <c r="S2733" s="230"/>
      <c r="T2733" s="230"/>
      <c r="U2733" s="230"/>
      <c r="Z2733" s="230"/>
      <c r="AC2733" s="230"/>
      <c r="AD2733" s="230"/>
      <c r="AE2733" s="230"/>
      <c r="AF2733" s="230"/>
      <c r="AK2733" s="230"/>
      <c r="AN2733" s="230"/>
      <c r="AO2733" s="230"/>
      <c r="AP2733" s="230"/>
      <c r="AQ2733" s="230"/>
    </row>
    <row r="2734" spans="4:43">
      <c r="D2734" s="230"/>
      <c r="G2734" s="230"/>
      <c r="H2734" s="230"/>
      <c r="I2734" s="230"/>
      <c r="J2734" s="230"/>
      <c r="O2734" s="230"/>
      <c r="R2734" s="230"/>
      <c r="S2734" s="230"/>
      <c r="T2734" s="230"/>
      <c r="U2734" s="230"/>
      <c r="Z2734" s="230"/>
      <c r="AC2734" s="230"/>
      <c r="AD2734" s="230"/>
      <c r="AE2734" s="230"/>
      <c r="AF2734" s="230"/>
      <c r="AK2734" s="230"/>
      <c r="AN2734" s="230"/>
      <c r="AO2734" s="230"/>
      <c r="AP2734" s="230"/>
      <c r="AQ2734" s="230"/>
    </row>
    <row r="2735" spans="4:43">
      <c r="D2735" s="230"/>
      <c r="G2735" s="230"/>
      <c r="H2735" s="230"/>
      <c r="I2735" s="230"/>
      <c r="J2735" s="230"/>
      <c r="O2735" s="230"/>
      <c r="R2735" s="230"/>
      <c r="S2735" s="230"/>
      <c r="T2735" s="230"/>
      <c r="U2735" s="230"/>
      <c r="Z2735" s="230"/>
      <c r="AC2735" s="230"/>
      <c r="AD2735" s="230"/>
      <c r="AE2735" s="230"/>
      <c r="AF2735" s="230"/>
      <c r="AK2735" s="230"/>
      <c r="AN2735" s="230"/>
      <c r="AO2735" s="230"/>
      <c r="AP2735" s="230"/>
      <c r="AQ2735" s="230"/>
    </row>
    <row r="2736" spans="4:43">
      <c r="D2736" s="230"/>
      <c r="G2736" s="230"/>
      <c r="H2736" s="230"/>
      <c r="I2736" s="230"/>
      <c r="J2736" s="230"/>
      <c r="O2736" s="230"/>
      <c r="R2736" s="230"/>
      <c r="S2736" s="230"/>
      <c r="T2736" s="230"/>
      <c r="U2736" s="230"/>
      <c r="Z2736" s="230"/>
      <c r="AC2736" s="230"/>
      <c r="AD2736" s="230"/>
      <c r="AE2736" s="230"/>
      <c r="AF2736" s="230"/>
      <c r="AK2736" s="230"/>
      <c r="AN2736" s="230"/>
      <c r="AO2736" s="230"/>
      <c r="AP2736" s="230"/>
      <c r="AQ2736" s="230"/>
    </row>
    <row r="2737" spans="4:43">
      <c r="D2737" s="230"/>
      <c r="G2737" s="230"/>
      <c r="H2737" s="230"/>
      <c r="I2737" s="230"/>
      <c r="J2737" s="230"/>
      <c r="O2737" s="230"/>
      <c r="R2737" s="230"/>
      <c r="S2737" s="230"/>
      <c r="T2737" s="230"/>
      <c r="U2737" s="230"/>
      <c r="Z2737" s="230"/>
      <c r="AC2737" s="230"/>
      <c r="AD2737" s="230"/>
      <c r="AE2737" s="230"/>
      <c r="AF2737" s="230"/>
      <c r="AK2737" s="230"/>
      <c r="AN2737" s="230"/>
      <c r="AO2737" s="230"/>
      <c r="AP2737" s="230"/>
      <c r="AQ2737" s="230"/>
    </row>
    <row r="2738" spans="4:43">
      <c r="D2738" s="230"/>
      <c r="G2738" s="230"/>
      <c r="H2738" s="230"/>
      <c r="I2738" s="230"/>
      <c r="J2738" s="230"/>
      <c r="O2738" s="230"/>
      <c r="R2738" s="230"/>
      <c r="S2738" s="230"/>
      <c r="T2738" s="230"/>
      <c r="U2738" s="230"/>
      <c r="Z2738" s="230"/>
      <c r="AC2738" s="230"/>
      <c r="AD2738" s="230"/>
      <c r="AE2738" s="230"/>
      <c r="AF2738" s="230"/>
      <c r="AK2738" s="230"/>
      <c r="AN2738" s="230"/>
      <c r="AO2738" s="230"/>
      <c r="AP2738" s="230"/>
      <c r="AQ2738" s="230"/>
    </row>
    <row r="2739" spans="4:43">
      <c r="D2739" s="230"/>
      <c r="G2739" s="230"/>
      <c r="H2739" s="230"/>
      <c r="I2739" s="230"/>
      <c r="J2739" s="230"/>
      <c r="O2739" s="230"/>
      <c r="R2739" s="230"/>
      <c r="S2739" s="230"/>
      <c r="T2739" s="230"/>
      <c r="U2739" s="230"/>
      <c r="Z2739" s="230"/>
      <c r="AC2739" s="230"/>
      <c r="AD2739" s="230"/>
      <c r="AE2739" s="230"/>
      <c r="AF2739" s="230"/>
      <c r="AK2739" s="230"/>
      <c r="AN2739" s="230"/>
      <c r="AO2739" s="230"/>
      <c r="AP2739" s="230"/>
      <c r="AQ2739" s="230"/>
    </row>
    <row r="2740" spans="4:43">
      <c r="D2740" s="230"/>
      <c r="G2740" s="230"/>
      <c r="H2740" s="230"/>
      <c r="I2740" s="230"/>
      <c r="J2740" s="230"/>
      <c r="O2740" s="230"/>
      <c r="R2740" s="230"/>
      <c r="S2740" s="230"/>
      <c r="T2740" s="230"/>
      <c r="U2740" s="230"/>
      <c r="Z2740" s="230"/>
      <c r="AC2740" s="230"/>
      <c r="AD2740" s="230"/>
      <c r="AE2740" s="230"/>
      <c r="AF2740" s="230"/>
      <c r="AK2740" s="230"/>
      <c r="AN2740" s="230"/>
      <c r="AO2740" s="230"/>
      <c r="AP2740" s="230"/>
      <c r="AQ2740" s="230"/>
    </row>
    <row r="2741" spans="4:43">
      <c r="D2741" s="230"/>
      <c r="G2741" s="230"/>
      <c r="H2741" s="230"/>
      <c r="I2741" s="230"/>
      <c r="J2741" s="230"/>
      <c r="O2741" s="230"/>
      <c r="R2741" s="230"/>
      <c r="S2741" s="230"/>
      <c r="T2741" s="230"/>
      <c r="U2741" s="230"/>
      <c r="Z2741" s="230"/>
      <c r="AC2741" s="230"/>
      <c r="AD2741" s="230"/>
      <c r="AE2741" s="230"/>
      <c r="AF2741" s="230"/>
      <c r="AK2741" s="230"/>
      <c r="AN2741" s="230"/>
      <c r="AO2741" s="230"/>
      <c r="AP2741" s="230"/>
      <c r="AQ2741" s="230"/>
    </row>
    <row r="2742" spans="4:43">
      <c r="D2742" s="230"/>
      <c r="G2742" s="230"/>
      <c r="H2742" s="230"/>
      <c r="I2742" s="230"/>
      <c r="J2742" s="230"/>
      <c r="O2742" s="230"/>
      <c r="R2742" s="230"/>
      <c r="S2742" s="230"/>
      <c r="T2742" s="230"/>
      <c r="U2742" s="230"/>
      <c r="Z2742" s="230"/>
      <c r="AC2742" s="230"/>
      <c r="AD2742" s="230"/>
      <c r="AE2742" s="230"/>
      <c r="AF2742" s="230"/>
      <c r="AK2742" s="230"/>
      <c r="AN2742" s="230"/>
      <c r="AO2742" s="230"/>
      <c r="AP2742" s="230"/>
      <c r="AQ2742" s="230"/>
    </row>
    <row r="2743" spans="4:43">
      <c r="D2743" s="230"/>
      <c r="G2743" s="230"/>
      <c r="H2743" s="230"/>
      <c r="I2743" s="230"/>
      <c r="J2743" s="230"/>
      <c r="O2743" s="230"/>
      <c r="R2743" s="230"/>
      <c r="S2743" s="230"/>
      <c r="T2743" s="230"/>
      <c r="U2743" s="230"/>
      <c r="Z2743" s="230"/>
      <c r="AC2743" s="230"/>
      <c r="AD2743" s="230"/>
      <c r="AE2743" s="230"/>
      <c r="AF2743" s="230"/>
      <c r="AK2743" s="230"/>
      <c r="AN2743" s="230"/>
      <c r="AO2743" s="230"/>
      <c r="AP2743" s="230"/>
      <c r="AQ2743" s="230"/>
    </row>
    <row r="2744" spans="4:43">
      <c r="D2744" s="230"/>
      <c r="G2744" s="230"/>
      <c r="H2744" s="230"/>
      <c r="I2744" s="230"/>
      <c r="J2744" s="230"/>
      <c r="O2744" s="230"/>
      <c r="R2744" s="230"/>
      <c r="S2744" s="230"/>
      <c r="T2744" s="230"/>
      <c r="U2744" s="230"/>
      <c r="Z2744" s="230"/>
      <c r="AC2744" s="230"/>
      <c r="AD2744" s="230"/>
      <c r="AE2744" s="230"/>
      <c r="AF2744" s="230"/>
      <c r="AK2744" s="230"/>
      <c r="AN2744" s="230"/>
      <c r="AO2744" s="230"/>
      <c r="AP2744" s="230"/>
      <c r="AQ2744" s="230"/>
    </row>
    <row r="2745" spans="4:43">
      <c r="D2745" s="230"/>
      <c r="G2745" s="230"/>
      <c r="H2745" s="230"/>
      <c r="I2745" s="230"/>
      <c r="J2745" s="230"/>
      <c r="O2745" s="230"/>
      <c r="R2745" s="230"/>
      <c r="S2745" s="230"/>
      <c r="T2745" s="230"/>
      <c r="U2745" s="230"/>
      <c r="Z2745" s="230"/>
      <c r="AC2745" s="230"/>
      <c r="AD2745" s="230"/>
      <c r="AE2745" s="230"/>
      <c r="AF2745" s="230"/>
      <c r="AK2745" s="230"/>
      <c r="AN2745" s="230"/>
      <c r="AO2745" s="230"/>
      <c r="AP2745" s="230"/>
      <c r="AQ2745" s="230"/>
    </row>
    <row r="2746" spans="4:43">
      <c r="D2746" s="230"/>
      <c r="G2746" s="230"/>
      <c r="H2746" s="230"/>
      <c r="I2746" s="230"/>
      <c r="J2746" s="230"/>
      <c r="O2746" s="230"/>
      <c r="R2746" s="230"/>
      <c r="S2746" s="230"/>
      <c r="T2746" s="230"/>
      <c r="U2746" s="230"/>
      <c r="Z2746" s="230"/>
      <c r="AC2746" s="230"/>
      <c r="AD2746" s="230"/>
      <c r="AE2746" s="230"/>
      <c r="AF2746" s="230"/>
      <c r="AK2746" s="230"/>
      <c r="AN2746" s="230"/>
      <c r="AO2746" s="230"/>
      <c r="AP2746" s="230"/>
      <c r="AQ2746" s="230"/>
    </row>
    <row r="2747" spans="4:43">
      <c r="D2747" s="230"/>
      <c r="G2747" s="230"/>
      <c r="H2747" s="230"/>
      <c r="I2747" s="230"/>
      <c r="J2747" s="230"/>
      <c r="O2747" s="230"/>
      <c r="R2747" s="230"/>
      <c r="S2747" s="230"/>
      <c r="T2747" s="230"/>
      <c r="U2747" s="230"/>
      <c r="Z2747" s="230"/>
      <c r="AC2747" s="230"/>
      <c r="AD2747" s="230"/>
      <c r="AE2747" s="230"/>
      <c r="AF2747" s="230"/>
      <c r="AK2747" s="230"/>
      <c r="AN2747" s="230"/>
      <c r="AO2747" s="230"/>
      <c r="AP2747" s="230"/>
      <c r="AQ2747" s="230"/>
    </row>
    <row r="2748" spans="4:43">
      <c r="D2748" s="230"/>
      <c r="G2748" s="230"/>
      <c r="H2748" s="230"/>
      <c r="I2748" s="230"/>
      <c r="J2748" s="230"/>
      <c r="O2748" s="230"/>
      <c r="R2748" s="230"/>
      <c r="S2748" s="230"/>
      <c r="T2748" s="230"/>
      <c r="U2748" s="230"/>
      <c r="Z2748" s="230"/>
      <c r="AC2748" s="230"/>
      <c r="AD2748" s="230"/>
      <c r="AE2748" s="230"/>
      <c r="AF2748" s="230"/>
      <c r="AK2748" s="230"/>
      <c r="AN2748" s="230"/>
      <c r="AO2748" s="230"/>
      <c r="AP2748" s="230"/>
      <c r="AQ2748" s="230"/>
    </row>
    <row r="2749" spans="4:43">
      <c r="D2749" s="230"/>
      <c r="G2749" s="230"/>
      <c r="H2749" s="230"/>
      <c r="I2749" s="230"/>
      <c r="J2749" s="230"/>
      <c r="O2749" s="230"/>
      <c r="R2749" s="230"/>
      <c r="S2749" s="230"/>
      <c r="T2749" s="230"/>
      <c r="U2749" s="230"/>
      <c r="Z2749" s="230"/>
      <c r="AC2749" s="230"/>
      <c r="AD2749" s="230"/>
      <c r="AE2749" s="230"/>
      <c r="AF2749" s="230"/>
      <c r="AK2749" s="230"/>
      <c r="AN2749" s="230"/>
      <c r="AO2749" s="230"/>
      <c r="AP2749" s="230"/>
      <c r="AQ2749" s="230"/>
    </row>
    <row r="2750" spans="4:43">
      <c r="D2750" s="230"/>
      <c r="G2750" s="230"/>
      <c r="H2750" s="230"/>
      <c r="I2750" s="230"/>
      <c r="J2750" s="230"/>
      <c r="O2750" s="230"/>
      <c r="R2750" s="230"/>
      <c r="S2750" s="230"/>
      <c r="T2750" s="230"/>
      <c r="U2750" s="230"/>
      <c r="Z2750" s="230"/>
      <c r="AC2750" s="230"/>
      <c r="AD2750" s="230"/>
      <c r="AE2750" s="230"/>
      <c r="AF2750" s="230"/>
      <c r="AK2750" s="230"/>
      <c r="AN2750" s="230"/>
      <c r="AO2750" s="230"/>
      <c r="AP2750" s="230"/>
      <c r="AQ2750" s="230"/>
    </row>
    <row r="2751" spans="4:43">
      <c r="D2751" s="230"/>
      <c r="G2751" s="230"/>
      <c r="H2751" s="230"/>
      <c r="I2751" s="230"/>
      <c r="J2751" s="230"/>
      <c r="O2751" s="230"/>
      <c r="R2751" s="230"/>
      <c r="S2751" s="230"/>
      <c r="T2751" s="230"/>
      <c r="U2751" s="230"/>
      <c r="Z2751" s="230"/>
      <c r="AC2751" s="230"/>
      <c r="AD2751" s="230"/>
      <c r="AE2751" s="230"/>
      <c r="AF2751" s="230"/>
      <c r="AK2751" s="230"/>
      <c r="AN2751" s="230"/>
      <c r="AO2751" s="230"/>
      <c r="AP2751" s="230"/>
      <c r="AQ2751" s="230"/>
    </row>
    <row r="2752" spans="4:43">
      <c r="D2752" s="230"/>
      <c r="G2752" s="230"/>
      <c r="H2752" s="230"/>
      <c r="I2752" s="230"/>
      <c r="J2752" s="230"/>
      <c r="O2752" s="230"/>
      <c r="R2752" s="230"/>
      <c r="S2752" s="230"/>
      <c r="T2752" s="230"/>
      <c r="U2752" s="230"/>
      <c r="Z2752" s="230"/>
      <c r="AC2752" s="230"/>
      <c r="AD2752" s="230"/>
      <c r="AE2752" s="230"/>
      <c r="AF2752" s="230"/>
      <c r="AK2752" s="230"/>
      <c r="AN2752" s="230"/>
      <c r="AO2752" s="230"/>
      <c r="AP2752" s="230"/>
      <c r="AQ2752" s="230"/>
    </row>
    <row r="2753" spans="4:43">
      <c r="D2753" s="230"/>
      <c r="G2753" s="230"/>
      <c r="H2753" s="230"/>
      <c r="I2753" s="230"/>
      <c r="J2753" s="230"/>
      <c r="O2753" s="230"/>
      <c r="R2753" s="230"/>
      <c r="S2753" s="230"/>
      <c r="T2753" s="230"/>
      <c r="U2753" s="230"/>
      <c r="Z2753" s="230"/>
      <c r="AC2753" s="230"/>
      <c r="AD2753" s="230"/>
      <c r="AE2753" s="230"/>
      <c r="AF2753" s="230"/>
      <c r="AK2753" s="230"/>
      <c r="AN2753" s="230"/>
      <c r="AO2753" s="230"/>
      <c r="AP2753" s="230"/>
      <c r="AQ2753" s="230"/>
    </row>
    <row r="2754" spans="4:43">
      <c r="D2754" s="230"/>
      <c r="G2754" s="230"/>
      <c r="H2754" s="230"/>
      <c r="I2754" s="230"/>
      <c r="J2754" s="230"/>
      <c r="O2754" s="230"/>
      <c r="R2754" s="230"/>
      <c r="S2754" s="230"/>
      <c r="T2754" s="230"/>
      <c r="U2754" s="230"/>
      <c r="Z2754" s="230"/>
      <c r="AC2754" s="230"/>
      <c r="AD2754" s="230"/>
      <c r="AE2754" s="230"/>
      <c r="AF2754" s="230"/>
      <c r="AK2754" s="230"/>
      <c r="AN2754" s="230"/>
      <c r="AO2754" s="230"/>
      <c r="AP2754" s="230"/>
      <c r="AQ2754" s="230"/>
    </row>
    <row r="2755" spans="4:43">
      <c r="D2755" s="230"/>
      <c r="G2755" s="230"/>
      <c r="H2755" s="230"/>
      <c r="I2755" s="230"/>
      <c r="J2755" s="230"/>
      <c r="O2755" s="230"/>
      <c r="R2755" s="230"/>
      <c r="S2755" s="230"/>
      <c r="T2755" s="230"/>
      <c r="U2755" s="230"/>
      <c r="Z2755" s="230"/>
      <c r="AC2755" s="230"/>
      <c r="AD2755" s="230"/>
      <c r="AE2755" s="230"/>
      <c r="AF2755" s="230"/>
      <c r="AK2755" s="230"/>
      <c r="AN2755" s="230"/>
      <c r="AO2755" s="230"/>
      <c r="AP2755" s="230"/>
      <c r="AQ2755" s="230"/>
    </row>
    <row r="2756" spans="4:43">
      <c r="D2756" s="230"/>
      <c r="G2756" s="230"/>
      <c r="H2756" s="230"/>
      <c r="I2756" s="230"/>
      <c r="J2756" s="230"/>
      <c r="O2756" s="230"/>
      <c r="R2756" s="230"/>
      <c r="S2756" s="230"/>
      <c r="T2756" s="230"/>
      <c r="U2756" s="230"/>
      <c r="Z2756" s="230"/>
      <c r="AC2756" s="230"/>
      <c r="AD2756" s="230"/>
      <c r="AE2756" s="230"/>
      <c r="AF2756" s="230"/>
      <c r="AK2756" s="230"/>
      <c r="AN2756" s="230"/>
      <c r="AO2756" s="230"/>
      <c r="AP2756" s="230"/>
      <c r="AQ2756" s="230"/>
    </row>
    <row r="2757" spans="4:43">
      <c r="D2757" s="230"/>
      <c r="G2757" s="230"/>
      <c r="H2757" s="230"/>
      <c r="I2757" s="230"/>
      <c r="J2757" s="230"/>
      <c r="O2757" s="230"/>
      <c r="R2757" s="230"/>
      <c r="S2757" s="230"/>
      <c r="T2757" s="230"/>
      <c r="U2757" s="230"/>
      <c r="Z2757" s="230"/>
      <c r="AC2757" s="230"/>
      <c r="AD2757" s="230"/>
      <c r="AE2757" s="230"/>
      <c r="AF2757" s="230"/>
      <c r="AK2757" s="230"/>
      <c r="AN2757" s="230"/>
      <c r="AO2757" s="230"/>
      <c r="AP2757" s="230"/>
      <c r="AQ2757" s="230"/>
    </row>
    <row r="2758" spans="4:43">
      <c r="D2758" s="230"/>
      <c r="G2758" s="230"/>
      <c r="H2758" s="230"/>
      <c r="I2758" s="230"/>
      <c r="J2758" s="230"/>
      <c r="O2758" s="230"/>
      <c r="R2758" s="230"/>
      <c r="S2758" s="230"/>
      <c r="T2758" s="230"/>
      <c r="U2758" s="230"/>
      <c r="Z2758" s="230"/>
      <c r="AC2758" s="230"/>
      <c r="AD2758" s="230"/>
      <c r="AE2758" s="230"/>
      <c r="AF2758" s="230"/>
      <c r="AK2758" s="230"/>
      <c r="AN2758" s="230"/>
      <c r="AO2758" s="230"/>
      <c r="AP2758" s="230"/>
      <c r="AQ2758" s="230"/>
    </row>
    <row r="2759" spans="4:43">
      <c r="D2759" s="230"/>
      <c r="G2759" s="230"/>
      <c r="H2759" s="230"/>
      <c r="I2759" s="230"/>
      <c r="J2759" s="230"/>
      <c r="O2759" s="230"/>
      <c r="R2759" s="230"/>
      <c r="S2759" s="230"/>
      <c r="T2759" s="230"/>
      <c r="U2759" s="230"/>
      <c r="Z2759" s="230"/>
      <c r="AC2759" s="230"/>
      <c r="AD2759" s="230"/>
      <c r="AE2759" s="230"/>
      <c r="AF2759" s="230"/>
      <c r="AK2759" s="230"/>
      <c r="AN2759" s="230"/>
      <c r="AO2759" s="230"/>
      <c r="AP2759" s="230"/>
      <c r="AQ2759" s="230"/>
    </row>
    <row r="2760" spans="4:43">
      <c r="D2760" s="230"/>
      <c r="G2760" s="230"/>
      <c r="H2760" s="230"/>
      <c r="I2760" s="230"/>
      <c r="J2760" s="230"/>
      <c r="O2760" s="230"/>
      <c r="R2760" s="230"/>
      <c r="S2760" s="230"/>
      <c r="T2760" s="230"/>
      <c r="U2760" s="230"/>
      <c r="Z2760" s="230"/>
      <c r="AC2760" s="230"/>
      <c r="AD2760" s="230"/>
      <c r="AE2760" s="230"/>
      <c r="AF2760" s="230"/>
      <c r="AK2760" s="230"/>
      <c r="AN2760" s="230"/>
      <c r="AO2760" s="230"/>
      <c r="AP2760" s="230"/>
      <c r="AQ2760" s="230"/>
    </row>
    <row r="2761" spans="4:43">
      <c r="D2761" s="230"/>
      <c r="G2761" s="230"/>
      <c r="H2761" s="230"/>
      <c r="I2761" s="230"/>
      <c r="J2761" s="230"/>
      <c r="O2761" s="230"/>
      <c r="R2761" s="230"/>
      <c r="S2761" s="230"/>
      <c r="T2761" s="230"/>
      <c r="U2761" s="230"/>
      <c r="Z2761" s="230"/>
      <c r="AC2761" s="230"/>
      <c r="AD2761" s="230"/>
      <c r="AE2761" s="230"/>
      <c r="AF2761" s="230"/>
      <c r="AK2761" s="230"/>
      <c r="AN2761" s="230"/>
      <c r="AO2761" s="230"/>
      <c r="AP2761" s="230"/>
      <c r="AQ2761" s="230"/>
    </row>
    <row r="2762" spans="4:43">
      <c r="D2762" s="230"/>
      <c r="G2762" s="230"/>
      <c r="H2762" s="230"/>
      <c r="I2762" s="230"/>
      <c r="J2762" s="230"/>
      <c r="O2762" s="230"/>
      <c r="R2762" s="230"/>
      <c r="S2762" s="230"/>
      <c r="T2762" s="230"/>
      <c r="U2762" s="230"/>
      <c r="Z2762" s="230"/>
      <c r="AC2762" s="230"/>
      <c r="AD2762" s="230"/>
      <c r="AE2762" s="230"/>
      <c r="AF2762" s="230"/>
      <c r="AK2762" s="230"/>
      <c r="AN2762" s="230"/>
      <c r="AO2762" s="230"/>
      <c r="AP2762" s="230"/>
      <c r="AQ2762" s="230"/>
    </row>
    <row r="2763" spans="4:43">
      <c r="D2763" s="230"/>
      <c r="G2763" s="230"/>
      <c r="H2763" s="230"/>
      <c r="I2763" s="230"/>
      <c r="J2763" s="230"/>
      <c r="O2763" s="230"/>
      <c r="R2763" s="230"/>
      <c r="S2763" s="230"/>
      <c r="T2763" s="230"/>
      <c r="U2763" s="230"/>
      <c r="Z2763" s="230"/>
      <c r="AC2763" s="230"/>
      <c r="AD2763" s="230"/>
      <c r="AE2763" s="230"/>
      <c r="AF2763" s="230"/>
      <c r="AK2763" s="230"/>
      <c r="AN2763" s="230"/>
      <c r="AO2763" s="230"/>
      <c r="AP2763" s="230"/>
      <c r="AQ2763" s="230"/>
    </row>
    <row r="2764" spans="4:43">
      <c r="D2764" s="230"/>
      <c r="G2764" s="230"/>
      <c r="H2764" s="230"/>
      <c r="I2764" s="230"/>
      <c r="J2764" s="230"/>
      <c r="O2764" s="230"/>
      <c r="R2764" s="230"/>
      <c r="S2764" s="230"/>
      <c r="T2764" s="230"/>
      <c r="U2764" s="230"/>
      <c r="Z2764" s="230"/>
      <c r="AC2764" s="230"/>
      <c r="AD2764" s="230"/>
      <c r="AE2764" s="230"/>
      <c r="AF2764" s="230"/>
      <c r="AK2764" s="230"/>
      <c r="AN2764" s="230"/>
      <c r="AO2764" s="230"/>
      <c r="AP2764" s="230"/>
      <c r="AQ2764" s="230"/>
    </row>
    <row r="2765" spans="4:43">
      <c r="D2765" s="230"/>
      <c r="G2765" s="230"/>
      <c r="H2765" s="230"/>
      <c r="I2765" s="230"/>
      <c r="J2765" s="230"/>
      <c r="O2765" s="230"/>
      <c r="R2765" s="230"/>
      <c r="S2765" s="230"/>
      <c r="T2765" s="230"/>
      <c r="U2765" s="230"/>
      <c r="Z2765" s="230"/>
      <c r="AC2765" s="230"/>
      <c r="AD2765" s="230"/>
      <c r="AE2765" s="230"/>
      <c r="AF2765" s="230"/>
      <c r="AK2765" s="230"/>
      <c r="AN2765" s="230"/>
      <c r="AO2765" s="230"/>
      <c r="AP2765" s="230"/>
      <c r="AQ2765" s="230"/>
    </row>
    <row r="2766" spans="4:43">
      <c r="D2766" s="230"/>
      <c r="G2766" s="230"/>
      <c r="H2766" s="230"/>
      <c r="I2766" s="230"/>
      <c r="J2766" s="230"/>
      <c r="O2766" s="230"/>
      <c r="R2766" s="230"/>
      <c r="S2766" s="230"/>
      <c r="T2766" s="230"/>
      <c r="U2766" s="230"/>
      <c r="Z2766" s="230"/>
      <c r="AC2766" s="230"/>
      <c r="AD2766" s="230"/>
      <c r="AE2766" s="230"/>
      <c r="AF2766" s="230"/>
      <c r="AK2766" s="230"/>
      <c r="AN2766" s="230"/>
      <c r="AO2766" s="230"/>
      <c r="AP2766" s="230"/>
      <c r="AQ2766" s="230"/>
    </row>
    <row r="2767" spans="4:43">
      <c r="D2767" s="230"/>
      <c r="G2767" s="230"/>
      <c r="H2767" s="230"/>
      <c r="I2767" s="230"/>
      <c r="J2767" s="230"/>
      <c r="O2767" s="230"/>
      <c r="R2767" s="230"/>
      <c r="S2767" s="230"/>
      <c r="T2767" s="230"/>
      <c r="U2767" s="230"/>
      <c r="Z2767" s="230"/>
      <c r="AC2767" s="230"/>
      <c r="AD2767" s="230"/>
      <c r="AE2767" s="230"/>
      <c r="AF2767" s="230"/>
      <c r="AK2767" s="230"/>
      <c r="AN2767" s="230"/>
      <c r="AO2767" s="230"/>
      <c r="AP2767" s="230"/>
      <c r="AQ2767" s="230"/>
    </row>
    <row r="2768" spans="4:43">
      <c r="D2768" s="230"/>
      <c r="G2768" s="230"/>
      <c r="H2768" s="230"/>
      <c r="I2768" s="230"/>
      <c r="J2768" s="230"/>
      <c r="O2768" s="230"/>
      <c r="R2768" s="230"/>
      <c r="S2768" s="230"/>
      <c r="T2768" s="230"/>
      <c r="U2768" s="230"/>
      <c r="Z2768" s="230"/>
      <c r="AC2768" s="230"/>
      <c r="AD2768" s="230"/>
      <c r="AE2768" s="230"/>
      <c r="AF2768" s="230"/>
      <c r="AK2768" s="230"/>
      <c r="AN2768" s="230"/>
      <c r="AO2768" s="230"/>
      <c r="AP2768" s="230"/>
      <c r="AQ2768" s="230"/>
    </row>
    <row r="2769" spans="4:43">
      <c r="D2769" s="230"/>
      <c r="G2769" s="230"/>
      <c r="H2769" s="230"/>
      <c r="I2769" s="230"/>
      <c r="J2769" s="230"/>
      <c r="O2769" s="230"/>
      <c r="R2769" s="230"/>
      <c r="S2769" s="230"/>
      <c r="T2769" s="230"/>
      <c r="U2769" s="230"/>
      <c r="Z2769" s="230"/>
      <c r="AC2769" s="230"/>
      <c r="AD2769" s="230"/>
      <c r="AE2769" s="230"/>
      <c r="AF2769" s="230"/>
      <c r="AK2769" s="230"/>
      <c r="AN2769" s="230"/>
      <c r="AO2769" s="230"/>
      <c r="AP2769" s="230"/>
      <c r="AQ2769" s="230"/>
    </row>
    <row r="2770" spans="4:43">
      <c r="D2770" s="230"/>
      <c r="G2770" s="230"/>
      <c r="H2770" s="230"/>
      <c r="I2770" s="230"/>
      <c r="J2770" s="230"/>
      <c r="O2770" s="230"/>
      <c r="R2770" s="230"/>
      <c r="S2770" s="230"/>
      <c r="T2770" s="230"/>
      <c r="U2770" s="230"/>
      <c r="Z2770" s="230"/>
      <c r="AC2770" s="230"/>
      <c r="AD2770" s="230"/>
      <c r="AE2770" s="230"/>
      <c r="AF2770" s="230"/>
      <c r="AK2770" s="230"/>
      <c r="AN2770" s="230"/>
      <c r="AO2770" s="230"/>
      <c r="AP2770" s="230"/>
      <c r="AQ2770" s="230"/>
    </row>
    <row r="2771" spans="4:43">
      <c r="D2771" s="230"/>
      <c r="G2771" s="230"/>
      <c r="H2771" s="230"/>
      <c r="I2771" s="230"/>
      <c r="J2771" s="230"/>
      <c r="O2771" s="230"/>
      <c r="R2771" s="230"/>
      <c r="S2771" s="230"/>
      <c r="T2771" s="230"/>
      <c r="U2771" s="230"/>
      <c r="Z2771" s="230"/>
      <c r="AC2771" s="230"/>
      <c r="AD2771" s="230"/>
      <c r="AE2771" s="230"/>
      <c r="AF2771" s="230"/>
      <c r="AK2771" s="230"/>
      <c r="AN2771" s="230"/>
      <c r="AO2771" s="230"/>
      <c r="AP2771" s="230"/>
      <c r="AQ2771" s="230"/>
    </row>
    <row r="2772" spans="4:43">
      <c r="D2772" s="230"/>
      <c r="G2772" s="230"/>
      <c r="H2772" s="230"/>
      <c r="I2772" s="230"/>
      <c r="J2772" s="230"/>
      <c r="O2772" s="230"/>
      <c r="R2772" s="230"/>
      <c r="S2772" s="230"/>
      <c r="T2772" s="230"/>
      <c r="U2772" s="230"/>
      <c r="Z2772" s="230"/>
      <c r="AC2772" s="230"/>
      <c r="AD2772" s="230"/>
      <c r="AE2772" s="230"/>
      <c r="AF2772" s="230"/>
      <c r="AK2772" s="230"/>
      <c r="AN2772" s="230"/>
      <c r="AO2772" s="230"/>
      <c r="AP2772" s="230"/>
      <c r="AQ2772" s="230"/>
    </row>
    <row r="2773" spans="4:43">
      <c r="D2773" s="230"/>
      <c r="G2773" s="230"/>
      <c r="H2773" s="230"/>
      <c r="I2773" s="230"/>
      <c r="J2773" s="230"/>
      <c r="O2773" s="230"/>
      <c r="R2773" s="230"/>
      <c r="S2773" s="230"/>
      <c r="T2773" s="230"/>
      <c r="U2773" s="230"/>
      <c r="Z2773" s="230"/>
      <c r="AC2773" s="230"/>
      <c r="AD2773" s="230"/>
      <c r="AE2773" s="230"/>
      <c r="AF2773" s="230"/>
      <c r="AK2773" s="230"/>
      <c r="AN2773" s="230"/>
      <c r="AO2773" s="230"/>
      <c r="AP2773" s="230"/>
      <c r="AQ2773" s="230"/>
    </row>
    <row r="2774" spans="4:43">
      <c r="D2774" s="230"/>
      <c r="G2774" s="230"/>
      <c r="H2774" s="230"/>
      <c r="I2774" s="230"/>
      <c r="J2774" s="230"/>
      <c r="O2774" s="230"/>
      <c r="R2774" s="230"/>
      <c r="S2774" s="230"/>
      <c r="T2774" s="230"/>
      <c r="U2774" s="230"/>
      <c r="Z2774" s="230"/>
      <c r="AC2774" s="230"/>
      <c r="AD2774" s="230"/>
      <c r="AE2774" s="230"/>
      <c r="AF2774" s="230"/>
      <c r="AK2774" s="230"/>
      <c r="AN2774" s="230"/>
      <c r="AO2774" s="230"/>
      <c r="AP2774" s="230"/>
      <c r="AQ2774" s="230"/>
    </row>
    <row r="2775" spans="4:43">
      <c r="D2775" s="230"/>
      <c r="G2775" s="230"/>
      <c r="H2775" s="230"/>
      <c r="I2775" s="230"/>
      <c r="J2775" s="230"/>
      <c r="O2775" s="230"/>
      <c r="R2775" s="230"/>
      <c r="S2775" s="230"/>
      <c r="T2775" s="230"/>
      <c r="U2775" s="230"/>
      <c r="Z2775" s="230"/>
      <c r="AC2775" s="230"/>
      <c r="AD2775" s="230"/>
      <c r="AE2775" s="230"/>
      <c r="AF2775" s="230"/>
      <c r="AK2775" s="230"/>
      <c r="AN2775" s="230"/>
      <c r="AO2775" s="230"/>
      <c r="AP2775" s="230"/>
      <c r="AQ2775" s="230"/>
    </row>
    <row r="2776" spans="4:43">
      <c r="D2776" s="230"/>
      <c r="G2776" s="230"/>
      <c r="H2776" s="230"/>
      <c r="I2776" s="230"/>
      <c r="J2776" s="230"/>
      <c r="O2776" s="230"/>
      <c r="R2776" s="230"/>
      <c r="S2776" s="230"/>
      <c r="T2776" s="230"/>
      <c r="U2776" s="230"/>
      <c r="Z2776" s="230"/>
      <c r="AC2776" s="230"/>
      <c r="AD2776" s="230"/>
      <c r="AE2776" s="230"/>
      <c r="AF2776" s="230"/>
      <c r="AK2776" s="230"/>
      <c r="AN2776" s="230"/>
      <c r="AO2776" s="230"/>
      <c r="AP2776" s="230"/>
      <c r="AQ2776" s="230"/>
    </row>
    <row r="2777" spans="4:43">
      <c r="D2777" s="230"/>
      <c r="G2777" s="230"/>
      <c r="H2777" s="230"/>
      <c r="I2777" s="230"/>
      <c r="J2777" s="230"/>
      <c r="O2777" s="230"/>
      <c r="R2777" s="230"/>
      <c r="S2777" s="230"/>
      <c r="T2777" s="230"/>
      <c r="U2777" s="230"/>
      <c r="Z2777" s="230"/>
      <c r="AC2777" s="230"/>
      <c r="AD2777" s="230"/>
      <c r="AE2777" s="230"/>
      <c r="AF2777" s="230"/>
      <c r="AK2777" s="230"/>
      <c r="AN2777" s="230"/>
      <c r="AO2777" s="230"/>
      <c r="AP2777" s="230"/>
      <c r="AQ2777" s="230"/>
    </row>
    <row r="2778" spans="4:43">
      <c r="D2778" s="230"/>
      <c r="G2778" s="230"/>
      <c r="H2778" s="230"/>
      <c r="I2778" s="230"/>
      <c r="J2778" s="230"/>
      <c r="O2778" s="230"/>
      <c r="R2778" s="230"/>
      <c r="S2778" s="230"/>
      <c r="T2778" s="230"/>
      <c r="U2778" s="230"/>
      <c r="Z2778" s="230"/>
      <c r="AC2778" s="230"/>
      <c r="AD2778" s="230"/>
      <c r="AE2778" s="230"/>
      <c r="AF2778" s="230"/>
      <c r="AK2778" s="230"/>
      <c r="AN2778" s="230"/>
      <c r="AO2778" s="230"/>
      <c r="AP2778" s="230"/>
      <c r="AQ2778" s="230"/>
    </row>
    <row r="2779" spans="4:43">
      <c r="D2779" s="230"/>
      <c r="G2779" s="230"/>
      <c r="H2779" s="230"/>
      <c r="I2779" s="230"/>
      <c r="J2779" s="230"/>
      <c r="O2779" s="230"/>
      <c r="R2779" s="230"/>
      <c r="S2779" s="230"/>
      <c r="T2779" s="230"/>
      <c r="U2779" s="230"/>
      <c r="Z2779" s="230"/>
      <c r="AC2779" s="230"/>
      <c r="AD2779" s="230"/>
      <c r="AE2779" s="230"/>
      <c r="AF2779" s="230"/>
      <c r="AK2779" s="230"/>
      <c r="AN2779" s="230"/>
      <c r="AO2779" s="230"/>
      <c r="AP2779" s="230"/>
      <c r="AQ2779" s="230"/>
    </row>
    <row r="2780" spans="4:43">
      <c r="D2780" s="230"/>
      <c r="G2780" s="230"/>
      <c r="H2780" s="230"/>
      <c r="I2780" s="230"/>
      <c r="J2780" s="230"/>
      <c r="O2780" s="230"/>
      <c r="R2780" s="230"/>
      <c r="S2780" s="230"/>
      <c r="T2780" s="230"/>
      <c r="U2780" s="230"/>
      <c r="Z2780" s="230"/>
      <c r="AC2780" s="230"/>
      <c r="AD2780" s="230"/>
      <c r="AE2780" s="230"/>
      <c r="AF2780" s="230"/>
      <c r="AK2780" s="230"/>
      <c r="AN2780" s="230"/>
      <c r="AO2780" s="230"/>
      <c r="AP2780" s="230"/>
      <c r="AQ2780" s="230"/>
    </row>
    <row r="2781" spans="4:43">
      <c r="D2781" s="230"/>
      <c r="G2781" s="230"/>
      <c r="H2781" s="230"/>
      <c r="I2781" s="230"/>
      <c r="J2781" s="230"/>
      <c r="O2781" s="230"/>
      <c r="R2781" s="230"/>
      <c r="S2781" s="230"/>
      <c r="T2781" s="230"/>
      <c r="U2781" s="230"/>
      <c r="Z2781" s="230"/>
      <c r="AC2781" s="230"/>
      <c r="AD2781" s="230"/>
      <c r="AE2781" s="230"/>
      <c r="AF2781" s="230"/>
      <c r="AK2781" s="230"/>
      <c r="AN2781" s="230"/>
      <c r="AO2781" s="230"/>
      <c r="AP2781" s="230"/>
      <c r="AQ2781" s="230"/>
    </row>
    <row r="2782" spans="4:43">
      <c r="D2782" s="230"/>
      <c r="G2782" s="230"/>
      <c r="H2782" s="230"/>
      <c r="I2782" s="230"/>
      <c r="J2782" s="230"/>
      <c r="O2782" s="230"/>
      <c r="R2782" s="230"/>
      <c r="S2782" s="230"/>
      <c r="T2782" s="230"/>
      <c r="U2782" s="230"/>
      <c r="Z2782" s="230"/>
      <c r="AC2782" s="230"/>
      <c r="AD2782" s="230"/>
      <c r="AE2782" s="230"/>
      <c r="AF2782" s="230"/>
      <c r="AK2782" s="230"/>
      <c r="AN2782" s="230"/>
      <c r="AO2782" s="230"/>
      <c r="AP2782" s="230"/>
      <c r="AQ2782" s="230"/>
    </row>
    <row r="2783" spans="4:43">
      <c r="D2783" s="230"/>
      <c r="G2783" s="230"/>
      <c r="H2783" s="230"/>
      <c r="I2783" s="230"/>
      <c r="J2783" s="230"/>
      <c r="O2783" s="230"/>
      <c r="R2783" s="230"/>
      <c r="S2783" s="230"/>
      <c r="T2783" s="230"/>
      <c r="U2783" s="230"/>
      <c r="Z2783" s="230"/>
      <c r="AC2783" s="230"/>
      <c r="AD2783" s="230"/>
      <c r="AE2783" s="230"/>
      <c r="AF2783" s="230"/>
      <c r="AK2783" s="230"/>
      <c r="AN2783" s="230"/>
      <c r="AO2783" s="230"/>
      <c r="AP2783" s="230"/>
      <c r="AQ2783" s="230"/>
    </row>
    <row r="2784" spans="4:43">
      <c r="D2784" s="230"/>
      <c r="G2784" s="230"/>
      <c r="H2784" s="230"/>
      <c r="I2784" s="230"/>
      <c r="J2784" s="230"/>
      <c r="O2784" s="230"/>
      <c r="R2784" s="230"/>
      <c r="S2784" s="230"/>
      <c r="T2784" s="230"/>
      <c r="U2784" s="230"/>
      <c r="Z2784" s="230"/>
      <c r="AC2784" s="230"/>
      <c r="AD2784" s="230"/>
      <c r="AE2784" s="230"/>
      <c r="AF2784" s="230"/>
      <c r="AK2784" s="230"/>
      <c r="AN2784" s="230"/>
      <c r="AO2784" s="230"/>
      <c r="AP2784" s="230"/>
      <c r="AQ2784" s="230"/>
    </row>
    <row r="2785" spans="4:43">
      <c r="D2785" s="230"/>
      <c r="G2785" s="230"/>
      <c r="H2785" s="230"/>
      <c r="I2785" s="230"/>
      <c r="J2785" s="230"/>
      <c r="O2785" s="230"/>
      <c r="R2785" s="230"/>
      <c r="S2785" s="230"/>
      <c r="T2785" s="230"/>
      <c r="U2785" s="230"/>
      <c r="Z2785" s="230"/>
      <c r="AC2785" s="230"/>
      <c r="AD2785" s="230"/>
      <c r="AE2785" s="230"/>
      <c r="AF2785" s="230"/>
      <c r="AK2785" s="230"/>
      <c r="AN2785" s="230"/>
      <c r="AO2785" s="230"/>
      <c r="AP2785" s="230"/>
      <c r="AQ2785" s="230"/>
    </row>
    <row r="2786" spans="4:43">
      <c r="D2786" s="230"/>
      <c r="G2786" s="230"/>
      <c r="H2786" s="230"/>
      <c r="I2786" s="230"/>
      <c r="J2786" s="230"/>
      <c r="O2786" s="230"/>
      <c r="R2786" s="230"/>
      <c r="S2786" s="230"/>
      <c r="T2786" s="230"/>
      <c r="U2786" s="230"/>
      <c r="Z2786" s="230"/>
      <c r="AC2786" s="230"/>
      <c r="AD2786" s="230"/>
      <c r="AE2786" s="230"/>
      <c r="AF2786" s="230"/>
      <c r="AK2786" s="230"/>
      <c r="AN2786" s="230"/>
      <c r="AO2786" s="230"/>
      <c r="AP2786" s="230"/>
      <c r="AQ2786" s="230"/>
    </row>
    <row r="2787" spans="4:43">
      <c r="D2787" s="230"/>
      <c r="G2787" s="230"/>
      <c r="H2787" s="230"/>
      <c r="I2787" s="230"/>
      <c r="J2787" s="230"/>
      <c r="O2787" s="230"/>
      <c r="R2787" s="230"/>
      <c r="S2787" s="230"/>
      <c r="T2787" s="230"/>
      <c r="U2787" s="230"/>
      <c r="Z2787" s="230"/>
      <c r="AC2787" s="230"/>
      <c r="AD2787" s="230"/>
      <c r="AE2787" s="230"/>
      <c r="AF2787" s="230"/>
      <c r="AK2787" s="230"/>
      <c r="AN2787" s="230"/>
      <c r="AO2787" s="230"/>
      <c r="AP2787" s="230"/>
      <c r="AQ2787" s="230"/>
    </row>
    <row r="2788" spans="4:43">
      <c r="D2788" s="230"/>
      <c r="G2788" s="230"/>
      <c r="H2788" s="230"/>
      <c r="I2788" s="230"/>
      <c r="J2788" s="230"/>
      <c r="O2788" s="230"/>
      <c r="R2788" s="230"/>
      <c r="S2788" s="230"/>
      <c r="T2788" s="230"/>
      <c r="U2788" s="230"/>
      <c r="Z2788" s="230"/>
      <c r="AC2788" s="230"/>
      <c r="AD2788" s="230"/>
      <c r="AE2788" s="230"/>
      <c r="AF2788" s="230"/>
      <c r="AK2788" s="230"/>
      <c r="AN2788" s="230"/>
      <c r="AO2788" s="230"/>
      <c r="AP2788" s="230"/>
      <c r="AQ2788" s="230"/>
    </row>
    <row r="2789" spans="4:43">
      <c r="D2789" s="230"/>
      <c r="G2789" s="230"/>
      <c r="H2789" s="230"/>
      <c r="I2789" s="230"/>
      <c r="J2789" s="230"/>
      <c r="O2789" s="230"/>
      <c r="R2789" s="230"/>
      <c r="S2789" s="230"/>
      <c r="T2789" s="230"/>
      <c r="U2789" s="230"/>
      <c r="Z2789" s="230"/>
      <c r="AC2789" s="230"/>
      <c r="AD2789" s="230"/>
      <c r="AE2789" s="230"/>
      <c r="AF2789" s="230"/>
      <c r="AK2789" s="230"/>
      <c r="AN2789" s="230"/>
      <c r="AO2789" s="230"/>
      <c r="AP2789" s="230"/>
      <c r="AQ2789" s="230"/>
    </row>
    <row r="2790" spans="4:43">
      <c r="D2790" s="230"/>
      <c r="G2790" s="230"/>
      <c r="H2790" s="230"/>
      <c r="I2790" s="230"/>
      <c r="J2790" s="230"/>
      <c r="O2790" s="230"/>
      <c r="R2790" s="230"/>
      <c r="S2790" s="230"/>
      <c r="T2790" s="230"/>
      <c r="U2790" s="230"/>
      <c r="Z2790" s="230"/>
      <c r="AC2790" s="230"/>
      <c r="AD2790" s="230"/>
      <c r="AE2790" s="230"/>
      <c r="AF2790" s="230"/>
      <c r="AK2790" s="230"/>
      <c r="AN2790" s="230"/>
      <c r="AO2790" s="230"/>
      <c r="AP2790" s="230"/>
      <c r="AQ2790" s="230"/>
    </row>
    <row r="2791" spans="4:43">
      <c r="D2791" s="230"/>
      <c r="G2791" s="230"/>
      <c r="H2791" s="230"/>
      <c r="I2791" s="230"/>
      <c r="J2791" s="230"/>
      <c r="O2791" s="230"/>
      <c r="R2791" s="230"/>
      <c r="S2791" s="230"/>
      <c r="T2791" s="230"/>
      <c r="U2791" s="230"/>
      <c r="Z2791" s="230"/>
      <c r="AC2791" s="230"/>
      <c r="AD2791" s="230"/>
      <c r="AE2791" s="230"/>
      <c r="AF2791" s="230"/>
      <c r="AK2791" s="230"/>
      <c r="AN2791" s="230"/>
      <c r="AO2791" s="230"/>
      <c r="AP2791" s="230"/>
      <c r="AQ2791" s="230"/>
    </row>
    <row r="2792" spans="4:43">
      <c r="D2792" s="230"/>
      <c r="G2792" s="230"/>
      <c r="H2792" s="230"/>
      <c r="I2792" s="230"/>
      <c r="J2792" s="230"/>
      <c r="O2792" s="230"/>
      <c r="R2792" s="230"/>
      <c r="S2792" s="230"/>
      <c r="T2792" s="230"/>
      <c r="U2792" s="230"/>
      <c r="Z2792" s="230"/>
      <c r="AC2792" s="230"/>
      <c r="AD2792" s="230"/>
      <c r="AE2792" s="230"/>
      <c r="AF2792" s="230"/>
      <c r="AK2792" s="230"/>
      <c r="AN2792" s="230"/>
      <c r="AO2792" s="230"/>
      <c r="AP2792" s="230"/>
      <c r="AQ2792" s="230"/>
    </row>
    <row r="2793" spans="4:43">
      <c r="D2793" s="230"/>
      <c r="G2793" s="230"/>
      <c r="H2793" s="230"/>
      <c r="I2793" s="230"/>
      <c r="J2793" s="230"/>
      <c r="O2793" s="230"/>
      <c r="R2793" s="230"/>
      <c r="S2793" s="230"/>
      <c r="T2793" s="230"/>
      <c r="U2793" s="230"/>
      <c r="Z2793" s="230"/>
      <c r="AC2793" s="230"/>
      <c r="AD2793" s="230"/>
      <c r="AE2793" s="230"/>
      <c r="AF2793" s="230"/>
      <c r="AK2793" s="230"/>
      <c r="AN2793" s="230"/>
      <c r="AO2793" s="230"/>
      <c r="AP2793" s="230"/>
      <c r="AQ2793" s="230"/>
    </row>
    <row r="2794" spans="4:43">
      <c r="D2794" s="230"/>
      <c r="G2794" s="230"/>
      <c r="H2794" s="230"/>
      <c r="I2794" s="230"/>
      <c r="J2794" s="230"/>
      <c r="O2794" s="230"/>
      <c r="R2794" s="230"/>
      <c r="S2794" s="230"/>
      <c r="T2794" s="230"/>
      <c r="U2794" s="230"/>
      <c r="Z2794" s="230"/>
      <c r="AC2794" s="230"/>
      <c r="AD2794" s="230"/>
      <c r="AE2794" s="230"/>
      <c r="AF2794" s="230"/>
      <c r="AK2794" s="230"/>
      <c r="AN2794" s="230"/>
      <c r="AO2794" s="230"/>
      <c r="AP2794" s="230"/>
      <c r="AQ2794" s="230"/>
    </row>
    <row r="2795" spans="4:43">
      <c r="D2795" s="230"/>
      <c r="G2795" s="230"/>
      <c r="H2795" s="230"/>
      <c r="I2795" s="230"/>
      <c r="J2795" s="230"/>
      <c r="O2795" s="230"/>
      <c r="R2795" s="230"/>
      <c r="S2795" s="230"/>
      <c r="T2795" s="230"/>
      <c r="U2795" s="230"/>
      <c r="Z2795" s="230"/>
      <c r="AC2795" s="230"/>
      <c r="AD2795" s="230"/>
      <c r="AE2795" s="230"/>
      <c r="AF2795" s="230"/>
      <c r="AK2795" s="230"/>
      <c r="AN2795" s="230"/>
      <c r="AO2795" s="230"/>
      <c r="AP2795" s="230"/>
      <c r="AQ2795" s="230"/>
    </row>
    <row r="2796" spans="4:43">
      <c r="D2796" s="230"/>
      <c r="G2796" s="230"/>
      <c r="H2796" s="230"/>
      <c r="I2796" s="230"/>
      <c r="J2796" s="230"/>
      <c r="O2796" s="230"/>
      <c r="R2796" s="230"/>
      <c r="S2796" s="230"/>
      <c r="T2796" s="230"/>
      <c r="U2796" s="230"/>
      <c r="Z2796" s="230"/>
      <c r="AC2796" s="230"/>
      <c r="AD2796" s="230"/>
      <c r="AE2796" s="230"/>
      <c r="AF2796" s="230"/>
      <c r="AK2796" s="230"/>
      <c r="AN2796" s="230"/>
      <c r="AO2796" s="230"/>
      <c r="AP2796" s="230"/>
      <c r="AQ2796" s="230"/>
    </row>
    <row r="2797" spans="4:43">
      <c r="D2797" s="230"/>
      <c r="G2797" s="230"/>
      <c r="H2797" s="230"/>
      <c r="I2797" s="230"/>
      <c r="J2797" s="230"/>
      <c r="O2797" s="230"/>
      <c r="R2797" s="230"/>
      <c r="S2797" s="230"/>
      <c r="T2797" s="230"/>
      <c r="U2797" s="230"/>
      <c r="Z2797" s="230"/>
      <c r="AC2797" s="230"/>
      <c r="AD2797" s="230"/>
      <c r="AE2797" s="230"/>
      <c r="AF2797" s="230"/>
      <c r="AK2797" s="230"/>
      <c r="AN2797" s="230"/>
      <c r="AO2797" s="230"/>
      <c r="AP2797" s="230"/>
      <c r="AQ2797" s="230"/>
    </row>
    <row r="2798" spans="4:43">
      <c r="D2798" s="230"/>
      <c r="G2798" s="230"/>
      <c r="H2798" s="230"/>
      <c r="I2798" s="230"/>
      <c r="J2798" s="230"/>
      <c r="O2798" s="230"/>
      <c r="R2798" s="230"/>
      <c r="S2798" s="230"/>
      <c r="T2798" s="230"/>
      <c r="U2798" s="230"/>
      <c r="Z2798" s="230"/>
      <c r="AC2798" s="230"/>
      <c r="AD2798" s="230"/>
      <c r="AE2798" s="230"/>
      <c r="AF2798" s="230"/>
      <c r="AK2798" s="230"/>
      <c r="AN2798" s="230"/>
      <c r="AO2798" s="230"/>
      <c r="AP2798" s="230"/>
      <c r="AQ2798" s="230"/>
    </row>
    <row r="2799" spans="4:43">
      <c r="D2799" s="230"/>
      <c r="G2799" s="230"/>
      <c r="H2799" s="230"/>
      <c r="I2799" s="230"/>
      <c r="J2799" s="230"/>
      <c r="O2799" s="230"/>
      <c r="R2799" s="230"/>
      <c r="S2799" s="230"/>
      <c r="T2799" s="230"/>
      <c r="U2799" s="230"/>
      <c r="Z2799" s="230"/>
      <c r="AC2799" s="230"/>
      <c r="AD2799" s="230"/>
      <c r="AE2799" s="230"/>
      <c r="AF2799" s="230"/>
      <c r="AK2799" s="230"/>
      <c r="AN2799" s="230"/>
      <c r="AO2799" s="230"/>
      <c r="AP2799" s="230"/>
      <c r="AQ2799" s="230"/>
    </row>
    <row r="2800" spans="4:43">
      <c r="D2800" s="230"/>
      <c r="G2800" s="230"/>
      <c r="H2800" s="230"/>
      <c r="I2800" s="230"/>
      <c r="J2800" s="230"/>
      <c r="O2800" s="230"/>
      <c r="R2800" s="230"/>
      <c r="S2800" s="230"/>
      <c r="T2800" s="230"/>
      <c r="U2800" s="230"/>
      <c r="Z2800" s="230"/>
      <c r="AC2800" s="230"/>
      <c r="AD2800" s="230"/>
      <c r="AE2800" s="230"/>
      <c r="AF2800" s="230"/>
      <c r="AK2800" s="230"/>
      <c r="AN2800" s="230"/>
      <c r="AO2800" s="230"/>
      <c r="AP2800" s="230"/>
      <c r="AQ2800" s="230"/>
    </row>
    <row r="2801" spans="4:43">
      <c r="D2801" s="230"/>
      <c r="G2801" s="230"/>
      <c r="H2801" s="230"/>
      <c r="I2801" s="230"/>
      <c r="J2801" s="230"/>
      <c r="O2801" s="230"/>
      <c r="R2801" s="230"/>
      <c r="S2801" s="230"/>
      <c r="T2801" s="230"/>
      <c r="U2801" s="230"/>
      <c r="Z2801" s="230"/>
      <c r="AC2801" s="230"/>
      <c r="AD2801" s="230"/>
      <c r="AE2801" s="230"/>
      <c r="AF2801" s="230"/>
      <c r="AK2801" s="230"/>
      <c r="AN2801" s="230"/>
      <c r="AO2801" s="230"/>
      <c r="AP2801" s="230"/>
      <c r="AQ2801" s="230"/>
    </row>
    <row r="2802" spans="4:43">
      <c r="D2802" s="230"/>
      <c r="G2802" s="230"/>
      <c r="H2802" s="230"/>
      <c r="I2802" s="230"/>
      <c r="J2802" s="230"/>
      <c r="O2802" s="230"/>
      <c r="R2802" s="230"/>
      <c r="S2802" s="230"/>
      <c r="T2802" s="230"/>
      <c r="U2802" s="230"/>
      <c r="Z2802" s="230"/>
      <c r="AC2802" s="230"/>
      <c r="AD2802" s="230"/>
      <c r="AE2802" s="230"/>
      <c r="AF2802" s="230"/>
      <c r="AK2802" s="230"/>
      <c r="AN2802" s="230"/>
      <c r="AO2802" s="230"/>
      <c r="AP2802" s="230"/>
      <c r="AQ2802" s="230"/>
    </row>
    <row r="2803" spans="4:43">
      <c r="D2803" s="230"/>
      <c r="G2803" s="230"/>
      <c r="H2803" s="230"/>
      <c r="I2803" s="230"/>
      <c r="J2803" s="230"/>
      <c r="O2803" s="230"/>
      <c r="R2803" s="230"/>
      <c r="S2803" s="230"/>
      <c r="T2803" s="230"/>
      <c r="U2803" s="230"/>
      <c r="Z2803" s="230"/>
      <c r="AC2803" s="230"/>
      <c r="AD2803" s="230"/>
      <c r="AE2803" s="230"/>
      <c r="AF2803" s="230"/>
      <c r="AK2803" s="230"/>
      <c r="AN2803" s="230"/>
      <c r="AO2803" s="230"/>
      <c r="AP2803" s="230"/>
      <c r="AQ2803" s="230"/>
    </row>
    <row r="2804" spans="4:43">
      <c r="D2804" s="230"/>
      <c r="G2804" s="230"/>
      <c r="H2804" s="230"/>
      <c r="I2804" s="230"/>
      <c r="J2804" s="230"/>
      <c r="O2804" s="230"/>
      <c r="R2804" s="230"/>
      <c r="S2804" s="230"/>
      <c r="T2804" s="230"/>
      <c r="U2804" s="230"/>
      <c r="Z2804" s="230"/>
      <c r="AC2804" s="230"/>
      <c r="AD2804" s="230"/>
      <c r="AE2804" s="230"/>
      <c r="AF2804" s="230"/>
      <c r="AK2804" s="230"/>
      <c r="AN2804" s="230"/>
      <c r="AO2804" s="230"/>
      <c r="AP2804" s="230"/>
      <c r="AQ2804" s="230"/>
    </row>
    <row r="2805" spans="4:43">
      <c r="D2805" s="230"/>
      <c r="G2805" s="230"/>
      <c r="H2805" s="230"/>
      <c r="I2805" s="230"/>
      <c r="J2805" s="230"/>
      <c r="O2805" s="230"/>
      <c r="R2805" s="230"/>
      <c r="S2805" s="230"/>
      <c r="T2805" s="230"/>
      <c r="U2805" s="230"/>
      <c r="Z2805" s="230"/>
      <c r="AC2805" s="230"/>
      <c r="AD2805" s="230"/>
      <c r="AE2805" s="230"/>
      <c r="AF2805" s="230"/>
      <c r="AK2805" s="230"/>
      <c r="AN2805" s="230"/>
      <c r="AO2805" s="230"/>
      <c r="AP2805" s="230"/>
      <c r="AQ2805" s="230"/>
    </row>
    <row r="2806" spans="4:43">
      <c r="D2806" s="230"/>
      <c r="G2806" s="230"/>
      <c r="H2806" s="230"/>
      <c r="I2806" s="230"/>
      <c r="J2806" s="230"/>
      <c r="O2806" s="230"/>
      <c r="R2806" s="230"/>
      <c r="S2806" s="230"/>
      <c r="T2806" s="230"/>
      <c r="U2806" s="230"/>
      <c r="Z2806" s="230"/>
      <c r="AC2806" s="230"/>
      <c r="AD2806" s="230"/>
      <c r="AE2806" s="230"/>
      <c r="AF2806" s="230"/>
      <c r="AK2806" s="230"/>
      <c r="AN2806" s="230"/>
      <c r="AO2806" s="230"/>
      <c r="AP2806" s="230"/>
      <c r="AQ2806" s="230"/>
    </row>
    <row r="2807" spans="4:43">
      <c r="D2807" s="230"/>
      <c r="G2807" s="230"/>
      <c r="H2807" s="230"/>
      <c r="I2807" s="230"/>
      <c r="J2807" s="230"/>
      <c r="O2807" s="230"/>
      <c r="R2807" s="230"/>
      <c r="S2807" s="230"/>
      <c r="T2807" s="230"/>
      <c r="U2807" s="230"/>
      <c r="Z2807" s="230"/>
      <c r="AC2807" s="230"/>
      <c r="AD2807" s="230"/>
      <c r="AE2807" s="230"/>
      <c r="AF2807" s="230"/>
      <c r="AK2807" s="230"/>
      <c r="AN2807" s="230"/>
      <c r="AO2807" s="230"/>
      <c r="AP2807" s="230"/>
      <c r="AQ2807" s="230"/>
    </row>
    <row r="2808" spans="4:43">
      <c r="D2808" s="230"/>
      <c r="G2808" s="230"/>
      <c r="H2808" s="230"/>
      <c r="I2808" s="230"/>
      <c r="J2808" s="230"/>
      <c r="O2808" s="230"/>
      <c r="R2808" s="230"/>
      <c r="S2808" s="230"/>
      <c r="T2808" s="230"/>
      <c r="U2808" s="230"/>
      <c r="Z2808" s="230"/>
      <c r="AC2808" s="230"/>
      <c r="AD2808" s="230"/>
      <c r="AE2808" s="230"/>
      <c r="AF2808" s="230"/>
      <c r="AK2808" s="230"/>
      <c r="AN2808" s="230"/>
      <c r="AO2808" s="230"/>
      <c r="AP2808" s="230"/>
      <c r="AQ2808" s="230"/>
    </row>
    <row r="2809" spans="4:43">
      <c r="D2809" s="230"/>
      <c r="G2809" s="230"/>
      <c r="H2809" s="230"/>
      <c r="I2809" s="230"/>
      <c r="J2809" s="230"/>
      <c r="O2809" s="230"/>
      <c r="R2809" s="230"/>
      <c r="S2809" s="230"/>
      <c r="T2809" s="230"/>
      <c r="U2809" s="230"/>
      <c r="Z2809" s="230"/>
      <c r="AC2809" s="230"/>
      <c r="AD2809" s="230"/>
      <c r="AE2809" s="230"/>
      <c r="AF2809" s="230"/>
      <c r="AK2809" s="230"/>
      <c r="AN2809" s="230"/>
      <c r="AO2809" s="230"/>
      <c r="AP2809" s="230"/>
      <c r="AQ2809" s="230"/>
    </row>
    <row r="2810" spans="4:43">
      <c r="D2810" s="230"/>
      <c r="G2810" s="230"/>
      <c r="H2810" s="230"/>
      <c r="I2810" s="230"/>
      <c r="J2810" s="230"/>
      <c r="O2810" s="230"/>
      <c r="R2810" s="230"/>
      <c r="S2810" s="230"/>
      <c r="T2810" s="230"/>
      <c r="U2810" s="230"/>
      <c r="Z2810" s="230"/>
      <c r="AC2810" s="230"/>
      <c r="AD2810" s="230"/>
      <c r="AE2810" s="230"/>
      <c r="AF2810" s="230"/>
      <c r="AK2810" s="230"/>
      <c r="AN2810" s="230"/>
      <c r="AO2810" s="230"/>
      <c r="AP2810" s="230"/>
      <c r="AQ2810" s="230"/>
    </row>
    <row r="2811" spans="4:43">
      <c r="D2811" s="230"/>
      <c r="G2811" s="230"/>
      <c r="H2811" s="230"/>
      <c r="I2811" s="230"/>
      <c r="J2811" s="230"/>
      <c r="O2811" s="230"/>
      <c r="R2811" s="230"/>
      <c r="S2811" s="230"/>
      <c r="T2811" s="230"/>
      <c r="U2811" s="230"/>
      <c r="Z2811" s="230"/>
      <c r="AC2811" s="230"/>
      <c r="AD2811" s="230"/>
      <c r="AE2811" s="230"/>
      <c r="AF2811" s="230"/>
      <c r="AK2811" s="230"/>
      <c r="AN2811" s="230"/>
      <c r="AO2811" s="230"/>
      <c r="AP2811" s="230"/>
      <c r="AQ2811" s="230"/>
    </row>
    <row r="2812" spans="4:43">
      <c r="D2812" s="230"/>
      <c r="G2812" s="230"/>
      <c r="H2812" s="230"/>
      <c r="I2812" s="230"/>
      <c r="J2812" s="230"/>
      <c r="O2812" s="230"/>
      <c r="R2812" s="230"/>
      <c r="S2812" s="230"/>
      <c r="T2812" s="230"/>
      <c r="U2812" s="230"/>
      <c r="Z2812" s="230"/>
      <c r="AC2812" s="230"/>
      <c r="AD2812" s="230"/>
      <c r="AE2812" s="230"/>
      <c r="AF2812" s="230"/>
      <c r="AK2812" s="230"/>
      <c r="AN2812" s="230"/>
      <c r="AO2812" s="230"/>
      <c r="AP2812" s="230"/>
      <c r="AQ2812" s="230"/>
    </row>
    <row r="2813" spans="4:43">
      <c r="D2813" s="230"/>
      <c r="G2813" s="230"/>
      <c r="H2813" s="230"/>
      <c r="I2813" s="230"/>
      <c r="J2813" s="230"/>
      <c r="O2813" s="230"/>
      <c r="R2813" s="230"/>
      <c r="S2813" s="230"/>
      <c r="T2813" s="230"/>
      <c r="U2813" s="230"/>
      <c r="Z2813" s="230"/>
      <c r="AC2813" s="230"/>
      <c r="AD2813" s="230"/>
      <c r="AE2813" s="230"/>
      <c r="AF2813" s="230"/>
      <c r="AK2813" s="230"/>
      <c r="AN2813" s="230"/>
      <c r="AO2813" s="230"/>
      <c r="AP2813" s="230"/>
      <c r="AQ2813" s="230"/>
    </row>
    <row r="2814" spans="4:43">
      <c r="D2814" s="230"/>
      <c r="G2814" s="230"/>
      <c r="H2814" s="230"/>
      <c r="I2814" s="230"/>
      <c r="J2814" s="230"/>
      <c r="O2814" s="230"/>
      <c r="R2814" s="230"/>
      <c r="S2814" s="230"/>
      <c r="T2814" s="230"/>
      <c r="U2814" s="230"/>
      <c r="Z2814" s="230"/>
      <c r="AC2814" s="230"/>
      <c r="AD2814" s="230"/>
      <c r="AE2814" s="230"/>
      <c r="AF2814" s="230"/>
      <c r="AK2814" s="230"/>
      <c r="AN2814" s="230"/>
      <c r="AO2814" s="230"/>
      <c r="AP2814" s="230"/>
      <c r="AQ2814" s="230"/>
    </row>
    <row r="2815" spans="4:43">
      <c r="D2815" s="230"/>
      <c r="G2815" s="230"/>
      <c r="H2815" s="230"/>
      <c r="I2815" s="230"/>
      <c r="J2815" s="230"/>
      <c r="O2815" s="230"/>
      <c r="R2815" s="230"/>
      <c r="S2815" s="230"/>
      <c r="T2815" s="230"/>
      <c r="U2815" s="230"/>
      <c r="Z2815" s="230"/>
      <c r="AC2815" s="230"/>
      <c r="AD2815" s="230"/>
      <c r="AE2815" s="230"/>
      <c r="AF2815" s="230"/>
      <c r="AK2815" s="230"/>
      <c r="AN2815" s="230"/>
      <c r="AO2815" s="230"/>
      <c r="AP2815" s="230"/>
      <c r="AQ2815" s="230"/>
    </row>
    <row r="2816" spans="4:43">
      <c r="D2816" s="230"/>
      <c r="G2816" s="230"/>
      <c r="H2816" s="230"/>
      <c r="I2816" s="230"/>
      <c r="J2816" s="230"/>
      <c r="O2816" s="230"/>
      <c r="R2816" s="230"/>
      <c r="S2816" s="230"/>
      <c r="T2816" s="230"/>
      <c r="U2816" s="230"/>
      <c r="Z2816" s="230"/>
      <c r="AC2816" s="230"/>
      <c r="AD2816" s="230"/>
      <c r="AE2816" s="230"/>
      <c r="AF2816" s="230"/>
      <c r="AK2816" s="230"/>
      <c r="AN2816" s="230"/>
      <c r="AO2816" s="230"/>
      <c r="AP2816" s="230"/>
      <c r="AQ2816" s="230"/>
    </row>
    <row r="2817" spans="4:43">
      <c r="D2817" s="230"/>
      <c r="G2817" s="230"/>
      <c r="H2817" s="230"/>
      <c r="I2817" s="230"/>
      <c r="J2817" s="230"/>
      <c r="O2817" s="230"/>
      <c r="R2817" s="230"/>
      <c r="S2817" s="230"/>
      <c r="T2817" s="230"/>
      <c r="U2817" s="230"/>
      <c r="Z2817" s="230"/>
      <c r="AC2817" s="230"/>
      <c r="AD2817" s="230"/>
      <c r="AE2817" s="230"/>
      <c r="AF2817" s="230"/>
      <c r="AK2817" s="230"/>
      <c r="AN2817" s="230"/>
      <c r="AO2817" s="230"/>
      <c r="AP2817" s="230"/>
      <c r="AQ2817" s="230"/>
    </row>
    <row r="2818" spans="4:43">
      <c r="D2818" s="230"/>
      <c r="G2818" s="230"/>
      <c r="H2818" s="230"/>
      <c r="I2818" s="230"/>
      <c r="J2818" s="230"/>
      <c r="O2818" s="230"/>
      <c r="R2818" s="230"/>
      <c r="S2818" s="230"/>
      <c r="T2818" s="230"/>
      <c r="U2818" s="230"/>
      <c r="Z2818" s="230"/>
      <c r="AC2818" s="230"/>
      <c r="AD2818" s="230"/>
      <c r="AE2818" s="230"/>
      <c r="AF2818" s="230"/>
      <c r="AK2818" s="230"/>
      <c r="AN2818" s="230"/>
      <c r="AO2818" s="230"/>
      <c r="AP2818" s="230"/>
      <c r="AQ2818" s="230"/>
    </row>
    <row r="2819" spans="4:43">
      <c r="D2819" s="230"/>
      <c r="G2819" s="230"/>
      <c r="H2819" s="230"/>
      <c r="I2819" s="230"/>
      <c r="J2819" s="230"/>
      <c r="O2819" s="230"/>
      <c r="R2819" s="230"/>
      <c r="S2819" s="230"/>
      <c r="T2819" s="230"/>
      <c r="U2819" s="230"/>
      <c r="Z2819" s="230"/>
      <c r="AC2819" s="230"/>
      <c r="AD2819" s="230"/>
      <c r="AE2819" s="230"/>
      <c r="AF2819" s="230"/>
      <c r="AK2819" s="230"/>
      <c r="AN2819" s="230"/>
      <c r="AO2819" s="230"/>
      <c r="AP2819" s="230"/>
      <c r="AQ2819" s="230"/>
    </row>
    <row r="2820" spans="4:43">
      <c r="D2820" s="230"/>
      <c r="G2820" s="230"/>
      <c r="H2820" s="230"/>
      <c r="I2820" s="230"/>
      <c r="J2820" s="230"/>
      <c r="O2820" s="230"/>
      <c r="R2820" s="230"/>
      <c r="S2820" s="230"/>
      <c r="T2820" s="230"/>
      <c r="U2820" s="230"/>
      <c r="Z2820" s="230"/>
      <c r="AC2820" s="230"/>
      <c r="AD2820" s="230"/>
      <c r="AE2820" s="230"/>
      <c r="AF2820" s="230"/>
      <c r="AK2820" s="230"/>
      <c r="AN2820" s="230"/>
      <c r="AO2820" s="230"/>
      <c r="AP2820" s="230"/>
      <c r="AQ2820" s="230"/>
    </row>
    <row r="2821" spans="4:43">
      <c r="D2821" s="230"/>
      <c r="G2821" s="230"/>
      <c r="H2821" s="230"/>
      <c r="I2821" s="230"/>
      <c r="J2821" s="230"/>
      <c r="O2821" s="230"/>
      <c r="R2821" s="230"/>
      <c r="S2821" s="230"/>
      <c r="T2821" s="230"/>
      <c r="U2821" s="230"/>
      <c r="Z2821" s="230"/>
      <c r="AC2821" s="230"/>
      <c r="AD2821" s="230"/>
      <c r="AE2821" s="230"/>
      <c r="AF2821" s="230"/>
      <c r="AK2821" s="230"/>
      <c r="AN2821" s="230"/>
      <c r="AO2821" s="230"/>
      <c r="AP2821" s="230"/>
      <c r="AQ2821" s="230"/>
    </row>
    <row r="2822" spans="4:43">
      <c r="D2822" s="230"/>
      <c r="G2822" s="230"/>
      <c r="H2822" s="230"/>
      <c r="I2822" s="230"/>
      <c r="J2822" s="230"/>
      <c r="O2822" s="230"/>
      <c r="R2822" s="230"/>
      <c r="S2822" s="230"/>
      <c r="T2822" s="230"/>
      <c r="U2822" s="230"/>
      <c r="Z2822" s="230"/>
      <c r="AC2822" s="230"/>
      <c r="AD2822" s="230"/>
      <c r="AE2822" s="230"/>
      <c r="AF2822" s="230"/>
      <c r="AK2822" s="230"/>
      <c r="AN2822" s="230"/>
      <c r="AO2822" s="230"/>
      <c r="AP2822" s="230"/>
      <c r="AQ2822" s="230"/>
    </row>
    <row r="2823" spans="4:43">
      <c r="D2823" s="230"/>
      <c r="G2823" s="230"/>
      <c r="H2823" s="230"/>
      <c r="I2823" s="230"/>
      <c r="J2823" s="230"/>
      <c r="O2823" s="230"/>
      <c r="R2823" s="230"/>
      <c r="S2823" s="230"/>
      <c r="T2823" s="230"/>
      <c r="U2823" s="230"/>
      <c r="Z2823" s="230"/>
      <c r="AC2823" s="230"/>
      <c r="AD2823" s="230"/>
      <c r="AE2823" s="230"/>
      <c r="AF2823" s="230"/>
      <c r="AK2823" s="230"/>
      <c r="AN2823" s="230"/>
      <c r="AO2823" s="230"/>
      <c r="AP2823" s="230"/>
      <c r="AQ2823" s="230"/>
    </row>
    <row r="2824" spans="4:43">
      <c r="D2824" s="230"/>
      <c r="G2824" s="230"/>
      <c r="H2824" s="230"/>
      <c r="I2824" s="230"/>
      <c r="J2824" s="230"/>
      <c r="O2824" s="230"/>
      <c r="R2824" s="230"/>
      <c r="S2824" s="230"/>
      <c r="T2824" s="230"/>
      <c r="U2824" s="230"/>
      <c r="Z2824" s="230"/>
      <c r="AC2824" s="230"/>
      <c r="AD2824" s="230"/>
      <c r="AE2824" s="230"/>
      <c r="AF2824" s="230"/>
      <c r="AK2824" s="230"/>
      <c r="AN2824" s="230"/>
      <c r="AO2824" s="230"/>
      <c r="AP2824" s="230"/>
      <c r="AQ2824" s="230"/>
    </row>
    <row r="2825" spans="4:43">
      <c r="D2825" s="230"/>
      <c r="G2825" s="230"/>
      <c r="H2825" s="230"/>
      <c r="I2825" s="230"/>
      <c r="J2825" s="230"/>
      <c r="O2825" s="230"/>
      <c r="R2825" s="230"/>
      <c r="S2825" s="230"/>
      <c r="T2825" s="230"/>
      <c r="U2825" s="230"/>
      <c r="Z2825" s="230"/>
      <c r="AC2825" s="230"/>
      <c r="AD2825" s="230"/>
      <c r="AE2825" s="230"/>
      <c r="AF2825" s="230"/>
      <c r="AK2825" s="230"/>
      <c r="AN2825" s="230"/>
      <c r="AO2825" s="230"/>
      <c r="AP2825" s="230"/>
      <c r="AQ2825" s="230"/>
    </row>
    <row r="2826" spans="4:43">
      <c r="D2826" s="230"/>
      <c r="G2826" s="230"/>
      <c r="H2826" s="230"/>
      <c r="I2826" s="230"/>
      <c r="J2826" s="230"/>
      <c r="O2826" s="230"/>
      <c r="R2826" s="230"/>
      <c r="S2826" s="230"/>
      <c r="T2826" s="230"/>
      <c r="U2826" s="230"/>
      <c r="Z2826" s="230"/>
      <c r="AC2826" s="230"/>
      <c r="AD2826" s="230"/>
      <c r="AE2826" s="230"/>
      <c r="AF2826" s="230"/>
      <c r="AK2826" s="230"/>
      <c r="AN2826" s="230"/>
      <c r="AO2826" s="230"/>
      <c r="AP2826" s="230"/>
      <c r="AQ2826" s="230"/>
    </row>
    <row r="2827" spans="4:43">
      <c r="D2827" s="230"/>
      <c r="G2827" s="230"/>
      <c r="H2827" s="230"/>
      <c r="I2827" s="230"/>
      <c r="J2827" s="230"/>
      <c r="O2827" s="230"/>
      <c r="R2827" s="230"/>
      <c r="S2827" s="230"/>
      <c r="T2827" s="230"/>
      <c r="U2827" s="230"/>
      <c r="Z2827" s="230"/>
      <c r="AC2827" s="230"/>
      <c r="AD2827" s="230"/>
      <c r="AE2827" s="230"/>
      <c r="AF2827" s="230"/>
      <c r="AK2827" s="230"/>
      <c r="AN2827" s="230"/>
      <c r="AO2827" s="230"/>
      <c r="AP2827" s="230"/>
      <c r="AQ2827" s="230"/>
    </row>
    <row r="2828" spans="4:43">
      <c r="D2828" s="230"/>
      <c r="G2828" s="230"/>
      <c r="H2828" s="230"/>
      <c r="I2828" s="230"/>
      <c r="J2828" s="230"/>
      <c r="O2828" s="230"/>
      <c r="R2828" s="230"/>
      <c r="S2828" s="230"/>
      <c r="T2828" s="230"/>
      <c r="U2828" s="230"/>
      <c r="Z2828" s="230"/>
      <c r="AC2828" s="230"/>
      <c r="AD2828" s="230"/>
      <c r="AE2828" s="230"/>
      <c r="AF2828" s="230"/>
      <c r="AK2828" s="230"/>
      <c r="AN2828" s="230"/>
      <c r="AO2828" s="230"/>
      <c r="AP2828" s="230"/>
      <c r="AQ2828" s="230"/>
    </row>
    <row r="2829" spans="4:43">
      <c r="D2829" s="230"/>
      <c r="G2829" s="230"/>
      <c r="H2829" s="230"/>
      <c r="I2829" s="230"/>
      <c r="J2829" s="230"/>
      <c r="O2829" s="230"/>
      <c r="R2829" s="230"/>
      <c r="S2829" s="230"/>
      <c r="T2829" s="230"/>
      <c r="U2829" s="230"/>
      <c r="Z2829" s="230"/>
      <c r="AC2829" s="230"/>
      <c r="AD2829" s="230"/>
      <c r="AE2829" s="230"/>
      <c r="AF2829" s="230"/>
      <c r="AK2829" s="230"/>
      <c r="AN2829" s="230"/>
      <c r="AO2829" s="230"/>
      <c r="AP2829" s="230"/>
      <c r="AQ2829" s="230"/>
    </row>
    <row r="2830" spans="4:43">
      <c r="D2830" s="230"/>
      <c r="G2830" s="230"/>
      <c r="H2830" s="230"/>
      <c r="I2830" s="230"/>
      <c r="J2830" s="230"/>
      <c r="O2830" s="230"/>
      <c r="R2830" s="230"/>
      <c r="S2830" s="230"/>
      <c r="T2830" s="230"/>
      <c r="U2830" s="230"/>
      <c r="Z2830" s="230"/>
      <c r="AC2830" s="230"/>
      <c r="AD2830" s="230"/>
      <c r="AE2830" s="230"/>
      <c r="AF2830" s="230"/>
      <c r="AK2830" s="230"/>
      <c r="AN2830" s="230"/>
      <c r="AO2830" s="230"/>
      <c r="AP2830" s="230"/>
      <c r="AQ2830" s="230"/>
    </row>
    <row r="2831" spans="4:43">
      <c r="D2831" s="230"/>
      <c r="G2831" s="230"/>
      <c r="H2831" s="230"/>
      <c r="I2831" s="230"/>
      <c r="J2831" s="230"/>
      <c r="O2831" s="230"/>
      <c r="R2831" s="230"/>
      <c r="S2831" s="230"/>
      <c r="T2831" s="230"/>
      <c r="U2831" s="230"/>
      <c r="Z2831" s="230"/>
      <c r="AC2831" s="230"/>
      <c r="AD2831" s="230"/>
      <c r="AE2831" s="230"/>
      <c r="AF2831" s="230"/>
      <c r="AK2831" s="230"/>
      <c r="AN2831" s="230"/>
      <c r="AO2831" s="230"/>
      <c r="AP2831" s="230"/>
      <c r="AQ2831" s="230"/>
    </row>
    <row r="2832" spans="4:43">
      <c r="D2832" s="230"/>
      <c r="G2832" s="230"/>
      <c r="H2832" s="230"/>
      <c r="I2832" s="230"/>
      <c r="J2832" s="230"/>
      <c r="O2832" s="230"/>
      <c r="R2832" s="230"/>
      <c r="S2832" s="230"/>
      <c r="T2832" s="230"/>
      <c r="U2832" s="230"/>
      <c r="Z2832" s="230"/>
      <c r="AC2832" s="230"/>
      <c r="AD2832" s="230"/>
      <c r="AE2832" s="230"/>
      <c r="AF2832" s="230"/>
      <c r="AK2832" s="230"/>
      <c r="AN2832" s="230"/>
      <c r="AO2832" s="230"/>
      <c r="AP2832" s="230"/>
      <c r="AQ2832" s="230"/>
    </row>
    <row r="2833" spans="4:43">
      <c r="D2833" s="230"/>
      <c r="G2833" s="230"/>
      <c r="H2833" s="230"/>
      <c r="I2833" s="230"/>
      <c r="J2833" s="230"/>
      <c r="O2833" s="230"/>
      <c r="R2833" s="230"/>
      <c r="S2833" s="230"/>
      <c r="T2833" s="230"/>
      <c r="U2833" s="230"/>
      <c r="Z2833" s="230"/>
      <c r="AC2833" s="230"/>
      <c r="AD2833" s="230"/>
      <c r="AE2833" s="230"/>
      <c r="AF2833" s="230"/>
      <c r="AK2833" s="230"/>
      <c r="AN2833" s="230"/>
      <c r="AO2833" s="230"/>
      <c r="AP2833" s="230"/>
      <c r="AQ2833" s="230"/>
    </row>
    <row r="2834" spans="4:43">
      <c r="D2834" s="230"/>
      <c r="G2834" s="230"/>
      <c r="H2834" s="230"/>
      <c r="I2834" s="230"/>
      <c r="J2834" s="230"/>
      <c r="O2834" s="230"/>
      <c r="R2834" s="230"/>
      <c r="S2834" s="230"/>
      <c r="T2834" s="230"/>
      <c r="U2834" s="230"/>
      <c r="Z2834" s="230"/>
      <c r="AC2834" s="230"/>
      <c r="AD2834" s="230"/>
      <c r="AE2834" s="230"/>
      <c r="AF2834" s="230"/>
      <c r="AK2834" s="230"/>
      <c r="AN2834" s="230"/>
      <c r="AO2834" s="230"/>
      <c r="AP2834" s="230"/>
      <c r="AQ2834" s="230"/>
    </row>
    <row r="2835" spans="4:43">
      <c r="D2835" s="230"/>
      <c r="G2835" s="230"/>
      <c r="H2835" s="230"/>
      <c r="I2835" s="230"/>
      <c r="J2835" s="230"/>
      <c r="O2835" s="230"/>
      <c r="R2835" s="230"/>
      <c r="S2835" s="230"/>
      <c r="T2835" s="230"/>
      <c r="U2835" s="230"/>
      <c r="Z2835" s="230"/>
      <c r="AC2835" s="230"/>
      <c r="AD2835" s="230"/>
      <c r="AE2835" s="230"/>
      <c r="AF2835" s="230"/>
      <c r="AK2835" s="230"/>
      <c r="AN2835" s="230"/>
      <c r="AO2835" s="230"/>
      <c r="AP2835" s="230"/>
      <c r="AQ2835" s="230"/>
    </row>
    <row r="2836" spans="4:43">
      <c r="D2836" s="230"/>
      <c r="G2836" s="230"/>
      <c r="H2836" s="230"/>
      <c r="I2836" s="230"/>
      <c r="J2836" s="230"/>
      <c r="O2836" s="230"/>
      <c r="R2836" s="230"/>
      <c r="S2836" s="230"/>
      <c r="T2836" s="230"/>
      <c r="U2836" s="230"/>
      <c r="Z2836" s="230"/>
      <c r="AC2836" s="230"/>
      <c r="AD2836" s="230"/>
      <c r="AE2836" s="230"/>
      <c r="AF2836" s="230"/>
      <c r="AK2836" s="230"/>
      <c r="AN2836" s="230"/>
      <c r="AO2836" s="230"/>
      <c r="AP2836" s="230"/>
      <c r="AQ2836" s="230"/>
    </row>
    <row r="2837" spans="4:43">
      <c r="D2837" s="230"/>
      <c r="G2837" s="230"/>
      <c r="H2837" s="230"/>
      <c r="I2837" s="230"/>
      <c r="J2837" s="230"/>
      <c r="O2837" s="230"/>
      <c r="R2837" s="230"/>
      <c r="S2837" s="230"/>
      <c r="T2837" s="230"/>
      <c r="U2837" s="230"/>
      <c r="Z2837" s="230"/>
      <c r="AC2837" s="230"/>
      <c r="AD2837" s="230"/>
      <c r="AE2837" s="230"/>
      <c r="AF2837" s="230"/>
      <c r="AK2837" s="230"/>
      <c r="AN2837" s="230"/>
      <c r="AO2837" s="230"/>
      <c r="AP2837" s="230"/>
      <c r="AQ2837" s="230"/>
    </row>
    <row r="2838" spans="4:43">
      <c r="D2838" s="230"/>
      <c r="G2838" s="230"/>
      <c r="H2838" s="230"/>
      <c r="I2838" s="230"/>
      <c r="J2838" s="230"/>
      <c r="O2838" s="230"/>
      <c r="R2838" s="230"/>
      <c r="S2838" s="230"/>
      <c r="T2838" s="230"/>
      <c r="U2838" s="230"/>
      <c r="Z2838" s="230"/>
      <c r="AC2838" s="230"/>
      <c r="AD2838" s="230"/>
      <c r="AE2838" s="230"/>
      <c r="AF2838" s="230"/>
      <c r="AK2838" s="230"/>
      <c r="AN2838" s="230"/>
      <c r="AO2838" s="230"/>
      <c r="AP2838" s="230"/>
      <c r="AQ2838" s="230"/>
    </row>
    <row r="2839" spans="4:43">
      <c r="D2839" s="230"/>
      <c r="G2839" s="230"/>
      <c r="H2839" s="230"/>
      <c r="I2839" s="230"/>
      <c r="J2839" s="230"/>
      <c r="O2839" s="230"/>
      <c r="R2839" s="230"/>
      <c r="S2839" s="230"/>
      <c r="T2839" s="230"/>
      <c r="U2839" s="230"/>
      <c r="Z2839" s="230"/>
      <c r="AC2839" s="230"/>
      <c r="AD2839" s="230"/>
      <c r="AE2839" s="230"/>
      <c r="AF2839" s="230"/>
      <c r="AK2839" s="230"/>
      <c r="AN2839" s="230"/>
      <c r="AO2839" s="230"/>
      <c r="AP2839" s="230"/>
      <c r="AQ2839" s="230"/>
    </row>
    <row r="2840" spans="4:43">
      <c r="D2840" s="230"/>
      <c r="G2840" s="230"/>
      <c r="H2840" s="230"/>
      <c r="I2840" s="230"/>
      <c r="J2840" s="230"/>
      <c r="O2840" s="230"/>
      <c r="R2840" s="230"/>
      <c r="S2840" s="230"/>
      <c r="T2840" s="230"/>
      <c r="U2840" s="230"/>
      <c r="Z2840" s="230"/>
      <c r="AC2840" s="230"/>
      <c r="AD2840" s="230"/>
      <c r="AE2840" s="230"/>
      <c r="AF2840" s="230"/>
      <c r="AK2840" s="230"/>
      <c r="AN2840" s="230"/>
      <c r="AO2840" s="230"/>
      <c r="AP2840" s="230"/>
      <c r="AQ2840" s="230"/>
    </row>
    <row r="2841" spans="4:43">
      <c r="D2841" s="230"/>
      <c r="G2841" s="230"/>
      <c r="H2841" s="230"/>
      <c r="I2841" s="230"/>
      <c r="J2841" s="230"/>
      <c r="O2841" s="230"/>
      <c r="R2841" s="230"/>
      <c r="S2841" s="230"/>
      <c r="T2841" s="230"/>
      <c r="U2841" s="230"/>
      <c r="Z2841" s="230"/>
      <c r="AC2841" s="230"/>
      <c r="AD2841" s="230"/>
      <c r="AE2841" s="230"/>
      <c r="AF2841" s="230"/>
      <c r="AK2841" s="230"/>
      <c r="AN2841" s="230"/>
      <c r="AO2841" s="230"/>
      <c r="AP2841" s="230"/>
      <c r="AQ2841" s="230"/>
    </row>
    <row r="2842" spans="4:43">
      <c r="D2842" s="230"/>
      <c r="G2842" s="230"/>
      <c r="H2842" s="230"/>
      <c r="I2842" s="230"/>
      <c r="J2842" s="230"/>
      <c r="O2842" s="230"/>
      <c r="R2842" s="230"/>
      <c r="S2842" s="230"/>
      <c r="T2842" s="230"/>
      <c r="U2842" s="230"/>
      <c r="Z2842" s="230"/>
      <c r="AC2842" s="230"/>
      <c r="AD2842" s="230"/>
      <c r="AE2842" s="230"/>
      <c r="AF2842" s="230"/>
      <c r="AK2842" s="230"/>
      <c r="AN2842" s="230"/>
      <c r="AO2842" s="230"/>
      <c r="AP2842" s="230"/>
      <c r="AQ2842" s="230"/>
    </row>
    <row r="2843" spans="4:43">
      <c r="D2843" s="230"/>
      <c r="G2843" s="230"/>
      <c r="H2843" s="230"/>
      <c r="I2843" s="230"/>
      <c r="J2843" s="230"/>
      <c r="O2843" s="230"/>
      <c r="R2843" s="230"/>
      <c r="S2843" s="230"/>
      <c r="T2843" s="230"/>
      <c r="U2843" s="230"/>
      <c r="Z2843" s="230"/>
      <c r="AC2843" s="230"/>
      <c r="AD2843" s="230"/>
      <c r="AE2843" s="230"/>
      <c r="AF2843" s="230"/>
      <c r="AK2843" s="230"/>
      <c r="AN2843" s="230"/>
      <c r="AO2843" s="230"/>
      <c r="AP2843" s="230"/>
      <c r="AQ2843" s="230"/>
    </row>
    <row r="2844" spans="4:43">
      <c r="D2844" s="230"/>
      <c r="G2844" s="230"/>
      <c r="H2844" s="230"/>
      <c r="I2844" s="230"/>
      <c r="J2844" s="230"/>
      <c r="O2844" s="230"/>
      <c r="R2844" s="230"/>
      <c r="S2844" s="230"/>
      <c r="T2844" s="230"/>
      <c r="U2844" s="230"/>
      <c r="Z2844" s="230"/>
      <c r="AC2844" s="230"/>
      <c r="AD2844" s="230"/>
      <c r="AE2844" s="230"/>
      <c r="AF2844" s="230"/>
      <c r="AK2844" s="230"/>
      <c r="AN2844" s="230"/>
      <c r="AO2844" s="230"/>
      <c r="AP2844" s="230"/>
      <c r="AQ2844" s="230"/>
    </row>
    <row r="2845" spans="4:43">
      <c r="D2845" s="230"/>
      <c r="G2845" s="230"/>
      <c r="H2845" s="230"/>
      <c r="I2845" s="230"/>
      <c r="J2845" s="230"/>
      <c r="O2845" s="230"/>
      <c r="R2845" s="230"/>
      <c r="S2845" s="230"/>
      <c r="T2845" s="230"/>
      <c r="U2845" s="230"/>
      <c r="Z2845" s="230"/>
      <c r="AC2845" s="230"/>
      <c r="AD2845" s="230"/>
      <c r="AE2845" s="230"/>
      <c r="AF2845" s="230"/>
      <c r="AK2845" s="230"/>
      <c r="AN2845" s="230"/>
      <c r="AO2845" s="230"/>
      <c r="AP2845" s="230"/>
      <c r="AQ2845" s="230"/>
    </row>
    <row r="2846" spans="4:43">
      <c r="D2846" s="230"/>
      <c r="G2846" s="230"/>
      <c r="H2846" s="230"/>
      <c r="I2846" s="230"/>
      <c r="J2846" s="230"/>
      <c r="O2846" s="230"/>
      <c r="R2846" s="230"/>
      <c r="S2846" s="230"/>
      <c r="T2846" s="230"/>
      <c r="U2846" s="230"/>
      <c r="Z2846" s="230"/>
      <c r="AC2846" s="230"/>
      <c r="AD2846" s="230"/>
      <c r="AE2846" s="230"/>
      <c r="AF2846" s="230"/>
      <c r="AK2846" s="230"/>
      <c r="AN2846" s="230"/>
      <c r="AO2846" s="230"/>
      <c r="AP2846" s="230"/>
      <c r="AQ2846" s="230"/>
    </row>
    <row r="2847" spans="4:43">
      <c r="D2847" s="230"/>
      <c r="G2847" s="230"/>
      <c r="H2847" s="230"/>
      <c r="I2847" s="230"/>
      <c r="J2847" s="230"/>
      <c r="O2847" s="230"/>
      <c r="R2847" s="230"/>
      <c r="S2847" s="230"/>
      <c r="T2847" s="230"/>
      <c r="U2847" s="230"/>
      <c r="Z2847" s="230"/>
      <c r="AC2847" s="230"/>
      <c r="AD2847" s="230"/>
      <c r="AE2847" s="230"/>
      <c r="AF2847" s="230"/>
      <c r="AK2847" s="230"/>
      <c r="AN2847" s="230"/>
      <c r="AO2847" s="230"/>
      <c r="AP2847" s="230"/>
      <c r="AQ2847" s="230"/>
    </row>
    <row r="2848" spans="4:43">
      <c r="D2848" s="230"/>
      <c r="G2848" s="230"/>
      <c r="H2848" s="230"/>
      <c r="I2848" s="230"/>
      <c r="J2848" s="230"/>
      <c r="O2848" s="230"/>
      <c r="R2848" s="230"/>
      <c r="S2848" s="230"/>
      <c r="T2848" s="230"/>
      <c r="U2848" s="230"/>
      <c r="Z2848" s="230"/>
      <c r="AC2848" s="230"/>
      <c r="AD2848" s="230"/>
      <c r="AE2848" s="230"/>
      <c r="AF2848" s="230"/>
      <c r="AK2848" s="230"/>
      <c r="AN2848" s="230"/>
      <c r="AO2848" s="230"/>
      <c r="AP2848" s="230"/>
      <c r="AQ2848" s="230"/>
    </row>
    <row r="2849" spans="4:43">
      <c r="D2849" s="230"/>
      <c r="G2849" s="230"/>
      <c r="H2849" s="230"/>
      <c r="I2849" s="230"/>
      <c r="J2849" s="230"/>
      <c r="O2849" s="230"/>
      <c r="R2849" s="230"/>
      <c r="S2849" s="230"/>
      <c r="T2849" s="230"/>
      <c r="U2849" s="230"/>
      <c r="Z2849" s="230"/>
      <c r="AC2849" s="230"/>
      <c r="AD2849" s="230"/>
      <c r="AE2849" s="230"/>
      <c r="AF2849" s="230"/>
      <c r="AK2849" s="230"/>
      <c r="AN2849" s="230"/>
      <c r="AO2849" s="230"/>
      <c r="AP2849" s="230"/>
      <c r="AQ2849" s="230"/>
    </row>
    <row r="2850" spans="4:43">
      <c r="D2850" s="230"/>
      <c r="G2850" s="230"/>
      <c r="H2850" s="230"/>
      <c r="I2850" s="230"/>
      <c r="J2850" s="230"/>
      <c r="O2850" s="230"/>
      <c r="R2850" s="230"/>
      <c r="S2850" s="230"/>
      <c r="T2850" s="230"/>
      <c r="U2850" s="230"/>
      <c r="Z2850" s="230"/>
      <c r="AC2850" s="230"/>
      <c r="AD2850" s="230"/>
      <c r="AE2850" s="230"/>
      <c r="AF2850" s="230"/>
      <c r="AK2850" s="230"/>
      <c r="AN2850" s="230"/>
      <c r="AO2850" s="230"/>
      <c r="AP2850" s="230"/>
      <c r="AQ2850" s="230"/>
    </row>
    <row r="2851" spans="4:43">
      <c r="D2851" s="230"/>
      <c r="G2851" s="230"/>
      <c r="H2851" s="230"/>
      <c r="I2851" s="230"/>
      <c r="J2851" s="230"/>
      <c r="O2851" s="230"/>
      <c r="R2851" s="230"/>
      <c r="S2851" s="230"/>
      <c r="T2851" s="230"/>
      <c r="U2851" s="230"/>
      <c r="Z2851" s="230"/>
      <c r="AC2851" s="230"/>
      <c r="AD2851" s="230"/>
      <c r="AE2851" s="230"/>
      <c r="AF2851" s="230"/>
      <c r="AK2851" s="230"/>
      <c r="AN2851" s="230"/>
      <c r="AO2851" s="230"/>
      <c r="AP2851" s="230"/>
      <c r="AQ2851" s="230"/>
    </row>
    <row r="2852" spans="4:43">
      <c r="D2852" s="230"/>
      <c r="G2852" s="230"/>
      <c r="H2852" s="230"/>
      <c r="I2852" s="230"/>
      <c r="J2852" s="230"/>
      <c r="O2852" s="230"/>
      <c r="R2852" s="230"/>
      <c r="S2852" s="230"/>
      <c r="T2852" s="230"/>
      <c r="U2852" s="230"/>
      <c r="Z2852" s="230"/>
      <c r="AC2852" s="230"/>
      <c r="AD2852" s="230"/>
      <c r="AE2852" s="230"/>
      <c r="AF2852" s="230"/>
      <c r="AK2852" s="230"/>
      <c r="AN2852" s="230"/>
      <c r="AO2852" s="230"/>
      <c r="AP2852" s="230"/>
      <c r="AQ2852" s="230"/>
    </row>
    <row r="2853" spans="4:43">
      <c r="D2853" s="230"/>
      <c r="G2853" s="230"/>
      <c r="H2853" s="230"/>
      <c r="I2853" s="230"/>
      <c r="J2853" s="230"/>
      <c r="O2853" s="230"/>
      <c r="R2853" s="230"/>
      <c r="S2853" s="230"/>
      <c r="T2853" s="230"/>
      <c r="U2853" s="230"/>
      <c r="Z2853" s="230"/>
      <c r="AC2853" s="230"/>
      <c r="AD2853" s="230"/>
      <c r="AE2853" s="230"/>
      <c r="AF2853" s="230"/>
      <c r="AK2853" s="230"/>
      <c r="AN2853" s="230"/>
      <c r="AO2853" s="230"/>
      <c r="AP2853" s="230"/>
      <c r="AQ2853" s="230"/>
    </row>
    <row r="2854" spans="4:43">
      <c r="D2854" s="230"/>
      <c r="G2854" s="230"/>
      <c r="H2854" s="230"/>
      <c r="I2854" s="230"/>
      <c r="J2854" s="230"/>
      <c r="O2854" s="230"/>
      <c r="R2854" s="230"/>
      <c r="S2854" s="230"/>
      <c r="T2854" s="230"/>
      <c r="U2854" s="230"/>
      <c r="Z2854" s="230"/>
      <c r="AC2854" s="230"/>
      <c r="AD2854" s="230"/>
      <c r="AE2854" s="230"/>
      <c r="AF2854" s="230"/>
      <c r="AK2854" s="230"/>
      <c r="AN2854" s="230"/>
      <c r="AO2854" s="230"/>
      <c r="AP2854" s="230"/>
      <c r="AQ2854" s="230"/>
    </row>
    <row r="2855" spans="4:43">
      <c r="D2855" s="230"/>
      <c r="G2855" s="230"/>
      <c r="H2855" s="230"/>
      <c r="I2855" s="230"/>
      <c r="J2855" s="230"/>
      <c r="O2855" s="230"/>
      <c r="R2855" s="230"/>
      <c r="S2855" s="230"/>
      <c r="T2855" s="230"/>
      <c r="U2855" s="230"/>
      <c r="Z2855" s="230"/>
      <c r="AC2855" s="230"/>
      <c r="AD2855" s="230"/>
      <c r="AE2855" s="230"/>
      <c r="AF2855" s="230"/>
      <c r="AK2855" s="230"/>
      <c r="AN2855" s="230"/>
      <c r="AO2855" s="230"/>
      <c r="AP2855" s="230"/>
      <c r="AQ2855" s="230"/>
    </row>
    <row r="2856" spans="4:43">
      <c r="D2856" s="230"/>
      <c r="G2856" s="230"/>
      <c r="H2856" s="230"/>
      <c r="I2856" s="230"/>
      <c r="J2856" s="230"/>
      <c r="O2856" s="230"/>
      <c r="R2856" s="230"/>
      <c r="S2856" s="230"/>
      <c r="T2856" s="230"/>
      <c r="U2856" s="230"/>
      <c r="Z2856" s="230"/>
      <c r="AC2856" s="230"/>
      <c r="AD2856" s="230"/>
      <c r="AE2856" s="230"/>
      <c r="AF2856" s="230"/>
      <c r="AK2856" s="230"/>
      <c r="AN2856" s="230"/>
      <c r="AO2856" s="230"/>
      <c r="AP2856" s="230"/>
      <c r="AQ2856" s="230"/>
    </row>
    <row r="2857" spans="4:43">
      <c r="D2857" s="230"/>
      <c r="G2857" s="230"/>
      <c r="H2857" s="230"/>
      <c r="I2857" s="230"/>
      <c r="J2857" s="230"/>
      <c r="O2857" s="230"/>
      <c r="R2857" s="230"/>
      <c r="S2857" s="230"/>
      <c r="T2857" s="230"/>
      <c r="U2857" s="230"/>
      <c r="Z2857" s="230"/>
      <c r="AC2857" s="230"/>
      <c r="AD2857" s="230"/>
      <c r="AE2857" s="230"/>
      <c r="AF2857" s="230"/>
      <c r="AK2857" s="230"/>
      <c r="AN2857" s="230"/>
      <c r="AO2857" s="230"/>
      <c r="AP2857" s="230"/>
      <c r="AQ2857" s="230"/>
    </row>
    <row r="2858" spans="4:43">
      <c r="D2858" s="230"/>
      <c r="G2858" s="230"/>
      <c r="H2858" s="230"/>
      <c r="I2858" s="230"/>
      <c r="J2858" s="230"/>
      <c r="O2858" s="230"/>
      <c r="R2858" s="230"/>
      <c r="S2858" s="230"/>
      <c r="T2858" s="230"/>
      <c r="U2858" s="230"/>
      <c r="Z2858" s="230"/>
      <c r="AC2858" s="230"/>
      <c r="AD2858" s="230"/>
      <c r="AE2858" s="230"/>
      <c r="AF2858" s="230"/>
      <c r="AK2858" s="230"/>
      <c r="AN2858" s="230"/>
      <c r="AO2858" s="230"/>
      <c r="AP2858" s="230"/>
      <c r="AQ2858" s="230"/>
    </row>
    <row r="2859" spans="4:43">
      <c r="D2859" s="230"/>
      <c r="G2859" s="230"/>
      <c r="H2859" s="230"/>
      <c r="I2859" s="230"/>
      <c r="J2859" s="230"/>
      <c r="O2859" s="230"/>
      <c r="R2859" s="230"/>
      <c r="S2859" s="230"/>
      <c r="T2859" s="230"/>
      <c r="U2859" s="230"/>
      <c r="Z2859" s="230"/>
      <c r="AC2859" s="230"/>
      <c r="AD2859" s="230"/>
      <c r="AE2859" s="230"/>
      <c r="AF2859" s="230"/>
      <c r="AK2859" s="230"/>
      <c r="AN2859" s="230"/>
      <c r="AO2859" s="230"/>
      <c r="AP2859" s="230"/>
      <c r="AQ2859" s="230"/>
    </row>
    <row r="2860" spans="4:43">
      <c r="D2860" s="230"/>
      <c r="G2860" s="230"/>
      <c r="H2860" s="230"/>
      <c r="I2860" s="230"/>
      <c r="J2860" s="230"/>
      <c r="O2860" s="230"/>
      <c r="R2860" s="230"/>
      <c r="S2860" s="230"/>
      <c r="T2860" s="230"/>
      <c r="U2860" s="230"/>
      <c r="Z2860" s="230"/>
      <c r="AC2860" s="230"/>
      <c r="AD2860" s="230"/>
      <c r="AE2860" s="230"/>
      <c r="AF2860" s="230"/>
      <c r="AK2860" s="230"/>
      <c r="AN2860" s="230"/>
      <c r="AO2860" s="230"/>
      <c r="AP2860" s="230"/>
      <c r="AQ2860" s="230"/>
    </row>
    <row r="2861" spans="4:43">
      <c r="D2861" s="230"/>
      <c r="G2861" s="230"/>
      <c r="H2861" s="230"/>
      <c r="I2861" s="230"/>
      <c r="J2861" s="230"/>
      <c r="O2861" s="230"/>
      <c r="R2861" s="230"/>
      <c r="S2861" s="230"/>
      <c r="T2861" s="230"/>
      <c r="U2861" s="230"/>
      <c r="Z2861" s="230"/>
      <c r="AC2861" s="230"/>
      <c r="AD2861" s="230"/>
      <c r="AE2861" s="230"/>
      <c r="AF2861" s="230"/>
      <c r="AK2861" s="230"/>
      <c r="AN2861" s="230"/>
      <c r="AO2861" s="230"/>
      <c r="AP2861" s="230"/>
      <c r="AQ2861" s="230"/>
    </row>
    <row r="2862" spans="4:43">
      <c r="D2862" s="230"/>
      <c r="G2862" s="230"/>
      <c r="H2862" s="230"/>
      <c r="I2862" s="230"/>
      <c r="J2862" s="230"/>
      <c r="O2862" s="230"/>
      <c r="R2862" s="230"/>
      <c r="S2862" s="230"/>
      <c r="T2862" s="230"/>
      <c r="U2862" s="230"/>
      <c r="Z2862" s="230"/>
      <c r="AC2862" s="230"/>
      <c r="AD2862" s="230"/>
      <c r="AE2862" s="230"/>
      <c r="AF2862" s="230"/>
      <c r="AK2862" s="230"/>
      <c r="AN2862" s="230"/>
      <c r="AO2862" s="230"/>
      <c r="AP2862" s="230"/>
      <c r="AQ2862" s="230"/>
    </row>
    <row r="2863" spans="4:43">
      <c r="D2863" s="230"/>
      <c r="G2863" s="230"/>
      <c r="H2863" s="230"/>
      <c r="I2863" s="230"/>
      <c r="J2863" s="230"/>
      <c r="O2863" s="230"/>
      <c r="R2863" s="230"/>
      <c r="S2863" s="230"/>
      <c r="T2863" s="230"/>
      <c r="U2863" s="230"/>
      <c r="Z2863" s="230"/>
      <c r="AC2863" s="230"/>
      <c r="AD2863" s="230"/>
      <c r="AE2863" s="230"/>
      <c r="AF2863" s="230"/>
      <c r="AK2863" s="230"/>
      <c r="AN2863" s="230"/>
      <c r="AO2863" s="230"/>
      <c r="AP2863" s="230"/>
      <c r="AQ2863" s="230"/>
    </row>
    <row r="2864" spans="4:43">
      <c r="D2864" s="230"/>
      <c r="G2864" s="230"/>
      <c r="H2864" s="230"/>
      <c r="I2864" s="230"/>
      <c r="J2864" s="230"/>
      <c r="O2864" s="230"/>
      <c r="R2864" s="230"/>
      <c r="S2864" s="230"/>
      <c r="T2864" s="230"/>
      <c r="U2864" s="230"/>
      <c r="Z2864" s="230"/>
      <c r="AC2864" s="230"/>
      <c r="AD2864" s="230"/>
      <c r="AE2864" s="230"/>
      <c r="AF2864" s="230"/>
      <c r="AK2864" s="230"/>
      <c r="AN2864" s="230"/>
      <c r="AO2864" s="230"/>
      <c r="AP2864" s="230"/>
      <c r="AQ2864" s="230"/>
    </row>
    <row r="2865" spans="4:43">
      <c r="D2865" s="230"/>
      <c r="G2865" s="230"/>
      <c r="H2865" s="230"/>
      <c r="I2865" s="230"/>
      <c r="J2865" s="230"/>
      <c r="O2865" s="230"/>
      <c r="R2865" s="230"/>
      <c r="S2865" s="230"/>
      <c r="T2865" s="230"/>
      <c r="U2865" s="230"/>
      <c r="Z2865" s="230"/>
      <c r="AC2865" s="230"/>
      <c r="AD2865" s="230"/>
      <c r="AE2865" s="230"/>
      <c r="AF2865" s="230"/>
      <c r="AK2865" s="230"/>
      <c r="AN2865" s="230"/>
      <c r="AO2865" s="230"/>
      <c r="AP2865" s="230"/>
      <c r="AQ2865" s="230"/>
    </row>
    <row r="2866" spans="4:43">
      <c r="D2866" s="230"/>
      <c r="G2866" s="230"/>
      <c r="H2866" s="230"/>
      <c r="I2866" s="230"/>
      <c r="J2866" s="230"/>
      <c r="O2866" s="230"/>
      <c r="R2866" s="230"/>
      <c r="S2866" s="230"/>
      <c r="T2866" s="230"/>
      <c r="U2866" s="230"/>
      <c r="Z2866" s="230"/>
      <c r="AC2866" s="230"/>
      <c r="AD2866" s="230"/>
      <c r="AE2866" s="230"/>
      <c r="AF2866" s="230"/>
      <c r="AK2866" s="230"/>
      <c r="AN2866" s="230"/>
      <c r="AO2866" s="230"/>
      <c r="AP2866" s="230"/>
      <c r="AQ2866" s="230"/>
    </row>
    <row r="2867" spans="4:43">
      <c r="D2867" s="230"/>
      <c r="G2867" s="230"/>
      <c r="H2867" s="230"/>
      <c r="I2867" s="230"/>
      <c r="J2867" s="230"/>
      <c r="O2867" s="230"/>
      <c r="R2867" s="230"/>
      <c r="S2867" s="230"/>
      <c r="T2867" s="230"/>
      <c r="U2867" s="230"/>
      <c r="Z2867" s="230"/>
      <c r="AC2867" s="230"/>
      <c r="AD2867" s="230"/>
      <c r="AE2867" s="230"/>
      <c r="AF2867" s="230"/>
      <c r="AK2867" s="230"/>
      <c r="AN2867" s="230"/>
      <c r="AO2867" s="230"/>
      <c r="AP2867" s="230"/>
      <c r="AQ2867" s="230"/>
    </row>
    <row r="2868" spans="4:43">
      <c r="D2868" s="230"/>
      <c r="G2868" s="230"/>
      <c r="H2868" s="230"/>
      <c r="I2868" s="230"/>
      <c r="J2868" s="230"/>
      <c r="O2868" s="230"/>
      <c r="R2868" s="230"/>
      <c r="S2868" s="230"/>
      <c r="T2868" s="230"/>
      <c r="U2868" s="230"/>
      <c r="Z2868" s="230"/>
      <c r="AC2868" s="230"/>
      <c r="AD2868" s="230"/>
      <c r="AE2868" s="230"/>
      <c r="AF2868" s="230"/>
      <c r="AK2868" s="230"/>
      <c r="AN2868" s="230"/>
      <c r="AO2868" s="230"/>
      <c r="AP2868" s="230"/>
      <c r="AQ2868" s="230"/>
    </row>
    <row r="2869" spans="4:43">
      <c r="D2869" s="230"/>
      <c r="G2869" s="230"/>
      <c r="H2869" s="230"/>
      <c r="I2869" s="230"/>
      <c r="J2869" s="230"/>
      <c r="O2869" s="230"/>
      <c r="R2869" s="230"/>
      <c r="S2869" s="230"/>
      <c r="T2869" s="230"/>
      <c r="U2869" s="230"/>
      <c r="Z2869" s="230"/>
      <c r="AC2869" s="230"/>
      <c r="AD2869" s="230"/>
      <c r="AE2869" s="230"/>
      <c r="AF2869" s="230"/>
      <c r="AK2869" s="230"/>
      <c r="AN2869" s="230"/>
      <c r="AO2869" s="230"/>
      <c r="AP2869" s="230"/>
      <c r="AQ2869" s="230"/>
    </row>
    <row r="2870" spans="4:43">
      <c r="D2870" s="230"/>
      <c r="G2870" s="230"/>
      <c r="H2870" s="230"/>
      <c r="I2870" s="230"/>
      <c r="J2870" s="230"/>
      <c r="O2870" s="230"/>
      <c r="R2870" s="230"/>
      <c r="S2870" s="230"/>
      <c r="T2870" s="230"/>
      <c r="U2870" s="230"/>
      <c r="Z2870" s="230"/>
      <c r="AC2870" s="230"/>
      <c r="AD2870" s="230"/>
      <c r="AE2870" s="230"/>
      <c r="AF2870" s="230"/>
      <c r="AK2870" s="230"/>
      <c r="AN2870" s="230"/>
      <c r="AO2870" s="230"/>
      <c r="AP2870" s="230"/>
      <c r="AQ2870" s="230"/>
    </row>
    <row r="2871" spans="4:43">
      <c r="D2871" s="230"/>
      <c r="G2871" s="230"/>
      <c r="H2871" s="230"/>
      <c r="I2871" s="230"/>
      <c r="J2871" s="230"/>
      <c r="O2871" s="230"/>
      <c r="R2871" s="230"/>
      <c r="S2871" s="230"/>
      <c r="T2871" s="230"/>
      <c r="U2871" s="230"/>
      <c r="Z2871" s="230"/>
      <c r="AC2871" s="230"/>
      <c r="AD2871" s="230"/>
      <c r="AE2871" s="230"/>
      <c r="AF2871" s="230"/>
      <c r="AK2871" s="230"/>
      <c r="AN2871" s="230"/>
      <c r="AO2871" s="230"/>
      <c r="AP2871" s="230"/>
      <c r="AQ2871" s="230"/>
    </row>
    <row r="2872" spans="4:43">
      <c r="D2872" s="230"/>
      <c r="G2872" s="230"/>
      <c r="H2872" s="230"/>
      <c r="I2872" s="230"/>
      <c r="J2872" s="230"/>
      <c r="O2872" s="230"/>
      <c r="R2872" s="230"/>
      <c r="S2872" s="230"/>
      <c r="T2872" s="230"/>
      <c r="U2872" s="230"/>
      <c r="Z2872" s="230"/>
      <c r="AC2872" s="230"/>
      <c r="AD2872" s="230"/>
      <c r="AE2872" s="230"/>
      <c r="AF2872" s="230"/>
      <c r="AK2872" s="230"/>
      <c r="AN2872" s="230"/>
      <c r="AO2872" s="230"/>
      <c r="AP2872" s="230"/>
      <c r="AQ2872" s="230"/>
    </row>
    <row r="2873" spans="4:43">
      <c r="D2873" s="230"/>
      <c r="G2873" s="230"/>
      <c r="H2873" s="230"/>
      <c r="I2873" s="230"/>
      <c r="J2873" s="230"/>
      <c r="O2873" s="230"/>
      <c r="R2873" s="230"/>
      <c r="S2873" s="230"/>
      <c r="T2873" s="230"/>
      <c r="U2873" s="230"/>
      <c r="Z2873" s="230"/>
      <c r="AC2873" s="230"/>
      <c r="AD2873" s="230"/>
      <c r="AE2873" s="230"/>
      <c r="AF2873" s="230"/>
      <c r="AK2873" s="230"/>
      <c r="AN2873" s="230"/>
      <c r="AO2873" s="230"/>
      <c r="AP2873" s="230"/>
      <c r="AQ2873" s="230"/>
    </row>
    <row r="2874" spans="4:43">
      <c r="D2874" s="230"/>
      <c r="G2874" s="230"/>
      <c r="H2874" s="230"/>
      <c r="I2874" s="230"/>
      <c r="J2874" s="230"/>
      <c r="O2874" s="230"/>
      <c r="R2874" s="230"/>
      <c r="S2874" s="230"/>
      <c r="T2874" s="230"/>
      <c r="U2874" s="230"/>
      <c r="Z2874" s="230"/>
      <c r="AC2874" s="230"/>
      <c r="AD2874" s="230"/>
      <c r="AE2874" s="230"/>
      <c r="AF2874" s="230"/>
      <c r="AK2874" s="230"/>
      <c r="AN2874" s="230"/>
      <c r="AO2874" s="230"/>
      <c r="AP2874" s="230"/>
      <c r="AQ2874" s="230"/>
    </row>
    <row r="2875" spans="4:43">
      <c r="D2875" s="230"/>
      <c r="G2875" s="230"/>
      <c r="H2875" s="230"/>
      <c r="I2875" s="230"/>
      <c r="J2875" s="230"/>
      <c r="O2875" s="230"/>
      <c r="R2875" s="230"/>
      <c r="S2875" s="230"/>
      <c r="T2875" s="230"/>
      <c r="U2875" s="230"/>
      <c r="Z2875" s="230"/>
      <c r="AC2875" s="230"/>
      <c r="AD2875" s="230"/>
      <c r="AE2875" s="230"/>
      <c r="AF2875" s="230"/>
      <c r="AK2875" s="230"/>
      <c r="AN2875" s="230"/>
      <c r="AO2875" s="230"/>
      <c r="AP2875" s="230"/>
      <c r="AQ2875" s="230"/>
    </row>
    <row r="2876" spans="4:43">
      <c r="D2876" s="230"/>
      <c r="G2876" s="230"/>
      <c r="H2876" s="230"/>
      <c r="I2876" s="230"/>
      <c r="J2876" s="230"/>
      <c r="O2876" s="230"/>
      <c r="R2876" s="230"/>
      <c r="S2876" s="230"/>
      <c r="T2876" s="230"/>
      <c r="U2876" s="230"/>
      <c r="Z2876" s="230"/>
      <c r="AC2876" s="230"/>
      <c r="AD2876" s="230"/>
      <c r="AE2876" s="230"/>
      <c r="AF2876" s="230"/>
      <c r="AK2876" s="230"/>
      <c r="AN2876" s="230"/>
      <c r="AO2876" s="230"/>
      <c r="AP2876" s="230"/>
      <c r="AQ2876" s="230"/>
    </row>
    <row r="2877" spans="4:43">
      <c r="D2877" s="230"/>
      <c r="G2877" s="230"/>
      <c r="H2877" s="230"/>
      <c r="I2877" s="230"/>
      <c r="J2877" s="230"/>
      <c r="O2877" s="230"/>
      <c r="R2877" s="230"/>
      <c r="S2877" s="230"/>
      <c r="T2877" s="230"/>
      <c r="U2877" s="230"/>
      <c r="Z2877" s="230"/>
      <c r="AC2877" s="230"/>
      <c r="AD2877" s="230"/>
      <c r="AE2877" s="230"/>
      <c r="AF2877" s="230"/>
      <c r="AK2877" s="230"/>
      <c r="AN2877" s="230"/>
      <c r="AO2877" s="230"/>
      <c r="AP2877" s="230"/>
      <c r="AQ2877" s="230"/>
    </row>
    <row r="2878" spans="4:43">
      <c r="D2878" s="230"/>
      <c r="G2878" s="230"/>
      <c r="H2878" s="230"/>
      <c r="I2878" s="230"/>
      <c r="J2878" s="230"/>
      <c r="O2878" s="230"/>
      <c r="R2878" s="230"/>
      <c r="S2878" s="230"/>
      <c r="T2878" s="230"/>
      <c r="U2878" s="230"/>
      <c r="Z2878" s="230"/>
      <c r="AC2878" s="230"/>
      <c r="AD2878" s="230"/>
      <c r="AE2878" s="230"/>
      <c r="AF2878" s="230"/>
      <c r="AK2878" s="230"/>
      <c r="AN2878" s="230"/>
      <c r="AO2878" s="230"/>
      <c r="AP2878" s="230"/>
      <c r="AQ2878" s="230"/>
    </row>
    <row r="2879" spans="4:43">
      <c r="D2879" s="230"/>
      <c r="G2879" s="230"/>
      <c r="H2879" s="230"/>
      <c r="I2879" s="230"/>
      <c r="J2879" s="230"/>
      <c r="O2879" s="230"/>
      <c r="R2879" s="230"/>
      <c r="S2879" s="230"/>
      <c r="T2879" s="230"/>
      <c r="U2879" s="230"/>
      <c r="Z2879" s="230"/>
      <c r="AC2879" s="230"/>
      <c r="AD2879" s="230"/>
      <c r="AE2879" s="230"/>
      <c r="AF2879" s="230"/>
      <c r="AK2879" s="230"/>
      <c r="AN2879" s="230"/>
      <c r="AO2879" s="230"/>
      <c r="AP2879" s="230"/>
      <c r="AQ2879" s="230"/>
    </row>
    <row r="2880" spans="4:43">
      <c r="D2880" s="230"/>
      <c r="G2880" s="230"/>
      <c r="H2880" s="230"/>
      <c r="I2880" s="230"/>
      <c r="J2880" s="230"/>
      <c r="O2880" s="230"/>
      <c r="R2880" s="230"/>
      <c r="S2880" s="230"/>
      <c r="T2880" s="230"/>
      <c r="U2880" s="230"/>
      <c r="Z2880" s="230"/>
      <c r="AC2880" s="230"/>
      <c r="AD2880" s="230"/>
      <c r="AE2880" s="230"/>
      <c r="AF2880" s="230"/>
      <c r="AK2880" s="230"/>
      <c r="AN2880" s="230"/>
      <c r="AO2880" s="230"/>
      <c r="AP2880" s="230"/>
      <c r="AQ2880" s="230"/>
    </row>
    <row r="2881" spans="4:43">
      <c r="D2881" s="230"/>
      <c r="G2881" s="230"/>
      <c r="H2881" s="230"/>
      <c r="I2881" s="230"/>
      <c r="J2881" s="230"/>
      <c r="O2881" s="230"/>
      <c r="R2881" s="230"/>
      <c r="S2881" s="230"/>
      <c r="T2881" s="230"/>
      <c r="U2881" s="230"/>
      <c r="Z2881" s="230"/>
      <c r="AC2881" s="230"/>
      <c r="AD2881" s="230"/>
      <c r="AE2881" s="230"/>
      <c r="AF2881" s="230"/>
      <c r="AK2881" s="230"/>
      <c r="AN2881" s="230"/>
      <c r="AO2881" s="230"/>
      <c r="AP2881" s="230"/>
      <c r="AQ2881" s="230"/>
    </row>
    <row r="2882" spans="4:43">
      <c r="D2882" s="230"/>
      <c r="G2882" s="230"/>
      <c r="H2882" s="230"/>
      <c r="I2882" s="230"/>
      <c r="J2882" s="230"/>
      <c r="O2882" s="230"/>
      <c r="R2882" s="230"/>
      <c r="S2882" s="230"/>
      <c r="T2882" s="230"/>
      <c r="U2882" s="230"/>
      <c r="Z2882" s="230"/>
      <c r="AC2882" s="230"/>
      <c r="AD2882" s="230"/>
      <c r="AE2882" s="230"/>
      <c r="AF2882" s="230"/>
      <c r="AK2882" s="230"/>
      <c r="AN2882" s="230"/>
      <c r="AO2882" s="230"/>
      <c r="AP2882" s="230"/>
      <c r="AQ2882" s="230"/>
    </row>
    <row r="2883" spans="4:43">
      <c r="D2883" s="230"/>
      <c r="G2883" s="230"/>
      <c r="H2883" s="230"/>
      <c r="I2883" s="230"/>
      <c r="J2883" s="230"/>
      <c r="O2883" s="230"/>
      <c r="R2883" s="230"/>
      <c r="S2883" s="230"/>
      <c r="T2883" s="230"/>
      <c r="U2883" s="230"/>
      <c r="Z2883" s="230"/>
      <c r="AC2883" s="230"/>
      <c r="AD2883" s="230"/>
      <c r="AE2883" s="230"/>
      <c r="AF2883" s="230"/>
      <c r="AK2883" s="230"/>
      <c r="AN2883" s="230"/>
      <c r="AO2883" s="230"/>
      <c r="AP2883" s="230"/>
      <c r="AQ2883" s="230"/>
    </row>
    <row r="2884" spans="4:43">
      <c r="D2884" s="230"/>
      <c r="G2884" s="230"/>
      <c r="H2884" s="230"/>
      <c r="I2884" s="230"/>
      <c r="J2884" s="230"/>
      <c r="O2884" s="230"/>
      <c r="R2884" s="230"/>
      <c r="S2884" s="230"/>
      <c r="T2884" s="230"/>
      <c r="U2884" s="230"/>
      <c r="Z2884" s="230"/>
      <c r="AC2884" s="230"/>
      <c r="AD2884" s="230"/>
      <c r="AE2884" s="230"/>
      <c r="AF2884" s="230"/>
      <c r="AK2884" s="230"/>
      <c r="AN2884" s="230"/>
      <c r="AO2884" s="230"/>
      <c r="AP2884" s="230"/>
      <c r="AQ2884" s="230"/>
    </row>
    <row r="2885" spans="4:43">
      <c r="D2885" s="230"/>
      <c r="G2885" s="230"/>
      <c r="H2885" s="230"/>
      <c r="I2885" s="230"/>
      <c r="J2885" s="230"/>
      <c r="O2885" s="230"/>
      <c r="R2885" s="230"/>
      <c r="S2885" s="230"/>
      <c r="T2885" s="230"/>
      <c r="U2885" s="230"/>
      <c r="Z2885" s="230"/>
      <c r="AC2885" s="230"/>
      <c r="AD2885" s="230"/>
      <c r="AE2885" s="230"/>
      <c r="AF2885" s="230"/>
      <c r="AK2885" s="230"/>
      <c r="AN2885" s="230"/>
      <c r="AO2885" s="230"/>
      <c r="AP2885" s="230"/>
      <c r="AQ2885" s="230"/>
    </row>
    <row r="2886" spans="4:43">
      <c r="D2886" s="230"/>
      <c r="G2886" s="230"/>
      <c r="H2886" s="230"/>
      <c r="I2886" s="230"/>
      <c r="J2886" s="230"/>
      <c r="O2886" s="230"/>
      <c r="R2886" s="230"/>
      <c r="S2886" s="230"/>
      <c r="T2886" s="230"/>
      <c r="U2886" s="230"/>
      <c r="Z2886" s="230"/>
      <c r="AC2886" s="230"/>
      <c r="AD2886" s="230"/>
      <c r="AE2886" s="230"/>
      <c r="AF2886" s="230"/>
      <c r="AK2886" s="230"/>
      <c r="AN2886" s="230"/>
      <c r="AO2886" s="230"/>
      <c r="AP2886" s="230"/>
      <c r="AQ2886" s="230"/>
    </row>
    <row r="2887" spans="4:43">
      <c r="D2887" s="230"/>
      <c r="G2887" s="230"/>
      <c r="H2887" s="230"/>
      <c r="I2887" s="230"/>
      <c r="J2887" s="230"/>
      <c r="O2887" s="230"/>
      <c r="R2887" s="230"/>
      <c r="S2887" s="230"/>
      <c r="T2887" s="230"/>
      <c r="U2887" s="230"/>
      <c r="Z2887" s="230"/>
      <c r="AC2887" s="230"/>
      <c r="AD2887" s="230"/>
      <c r="AE2887" s="230"/>
      <c r="AF2887" s="230"/>
      <c r="AK2887" s="230"/>
      <c r="AN2887" s="230"/>
      <c r="AO2887" s="230"/>
      <c r="AP2887" s="230"/>
      <c r="AQ2887" s="230"/>
    </row>
    <row r="2888" spans="4:43">
      <c r="D2888" s="230"/>
      <c r="G2888" s="230"/>
      <c r="H2888" s="230"/>
      <c r="I2888" s="230"/>
      <c r="J2888" s="230"/>
      <c r="O2888" s="230"/>
      <c r="R2888" s="230"/>
      <c r="S2888" s="230"/>
      <c r="T2888" s="230"/>
      <c r="U2888" s="230"/>
      <c r="Z2888" s="230"/>
      <c r="AC2888" s="230"/>
      <c r="AD2888" s="230"/>
      <c r="AE2888" s="230"/>
      <c r="AF2888" s="230"/>
      <c r="AK2888" s="230"/>
      <c r="AN2888" s="230"/>
      <c r="AO2888" s="230"/>
      <c r="AP2888" s="230"/>
      <c r="AQ2888" s="230"/>
    </row>
    <row r="2889" spans="4:43">
      <c r="D2889" s="230"/>
      <c r="G2889" s="230"/>
      <c r="H2889" s="230"/>
      <c r="I2889" s="230"/>
      <c r="J2889" s="230"/>
      <c r="O2889" s="230"/>
      <c r="R2889" s="230"/>
      <c r="S2889" s="230"/>
      <c r="T2889" s="230"/>
      <c r="U2889" s="230"/>
      <c r="Z2889" s="230"/>
      <c r="AC2889" s="230"/>
      <c r="AD2889" s="230"/>
      <c r="AE2889" s="230"/>
      <c r="AF2889" s="230"/>
      <c r="AK2889" s="230"/>
      <c r="AN2889" s="230"/>
      <c r="AO2889" s="230"/>
      <c r="AP2889" s="230"/>
      <c r="AQ2889" s="230"/>
    </row>
    <row r="2890" spans="4:43">
      <c r="D2890" s="230"/>
      <c r="G2890" s="230"/>
      <c r="H2890" s="230"/>
      <c r="I2890" s="230"/>
      <c r="J2890" s="230"/>
      <c r="O2890" s="230"/>
      <c r="R2890" s="230"/>
      <c r="S2890" s="230"/>
      <c r="T2890" s="230"/>
      <c r="U2890" s="230"/>
      <c r="Z2890" s="230"/>
      <c r="AC2890" s="230"/>
      <c r="AD2890" s="230"/>
      <c r="AE2890" s="230"/>
      <c r="AF2890" s="230"/>
      <c r="AK2890" s="230"/>
      <c r="AN2890" s="230"/>
      <c r="AO2890" s="230"/>
      <c r="AP2890" s="230"/>
      <c r="AQ2890" s="230"/>
    </row>
    <row r="2891" spans="4:43">
      <c r="D2891" s="230"/>
      <c r="G2891" s="230"/>
      <c r="H2891" s="230"/>
      <c r="I2891" s="230"/>
      <c r="J2891" s="230"/>
      <c r="O2891" s="230"/>
      <c r="R2891" s="230"/>
      <c r="S2891" s="230"/>
      <c r="T2891" s="230"/>
      <c r="U2891" s="230"/>
      <c r="Z2891" s="230"/>
      <c r="AC2891" s="230"/>
      <c r="AD2891" s="230"/>
      <c r="AE2891" s="230"/>
      <c r="AF2891" s="230"/>
      <c r="AK2891" s="230"/>
      <c r="AN2891" s="230"/>
      <c r="AO2891" s="230"/>
      <c r="AP2891" s="230"/>
      <c r="AQ2891" s="230"/>
    </row>
    <row r="2892" spans="4:43">
      <c r="D2892" s="230"/>
      <c r="G2892" s="230"/>
      <c r="H2892" s="230"/>
      <c r="I2892" s="230"/>
      <c r="J2892" s="230"/>
      <c r="O2892" s="230"/>
      <c r="R2892" s="230"/>
      <c r="S2892" s="230"/>
      <c r="T2892" s="230"/>
      <c r="U2892" s="230"/>
      <c r="Z2892" s="230"/>
      <c r="AC2892" s="230"/>
      <c r="AD2892" s="230"/>
      <c r="AE2892" s="230"/>
      <c r="AF2892" s="230"/>
      <c r="AK2892" s="230"/>
      <c r="AN2892" s="230"/>
      <c r="AO2892" s="230"/>
      <c r="AP2892" s="230"/>
      <c r="AQ2892" s="230"/>
    </row>
    <row r="2893" spans="4:43">
      <c r="D2893" s="230"/>
      <c r="G2893" s="230"/>
      <c r="H2893" s="230"/>
      <c r="I2893" s="230"/>
      <c r="J2893" s="230"/>
      <c r="O2893" s="230"/>
      <c r="R2893" s="230"/>
      <c r="S2893" s="230"/>
      <c r="T2893" s="230"/>
      <c r="U2893" s="230"/>
      <c r="Z2893" s="230"/>
      <c r="AC2893" s="230"/>
      <c r="AD2893" s="230"/>
      <c r="AE2893" s="230"/>
      <c r="AF2893" s="230"/>
      <c r="AK2893" s="230"/>
      <c r="AN2893" s="230"/>
      <c r="AO2893" s="230"/>
      <c r="AP2893" s="230"/>
      <c r="AQ2893" s="230"/>
    </row>
    <row r="2894" spans="4:43">
      <c r="D2894" s="230"/>
      <c r="G2894" s="230"/>
      <c r="H2894" s="230"/>
      <c r="I2894" s="230"/>
      <c r="J2894" s="230"/>
      <c r="O2894" s="230"/>
      <c r="R2894" s="230"/>
      <c r="S2894" s="230"/>
      <c r="T2894" s="230"/>
      <c r="U2894" s="230"/>
      <c r="Z2894" s="230"/>
      <c r="AC2894" s="230"/>
      <c r="AD2894" s="230"/>
      <c r="AE2894" s="230"/>
      <c r="AF2894" s="230"/>
      <c r="AK2894" s="230"/>
      <c r="AN2894" s="230"/>
      <c r="AO2894" s="230"/>
      <c r="AP2894" s="230"/>
      <c r="AQ2894" s="230"/>
    </row>
    <row r="2895" spans="4:43">
      <c r="D2895" s="230"/>
      <c r="G2895" s="230"/>
      <c r="H2895" s="230"/>
      <c r="I2895" s="230"/>
      <c r="J2895" s="230"/>
      <c r="O2895" s="230"/>
      <c r="R2895" s="230"/>
      <c r="S2895" s="230"/>
      <c r="T2895" s="230"/>
      <c r="U2895" s="230"/>
      <c r="Z2895" s="230"/>
      <c r="AC2895" s="230"/>
      <c r="AD2895" s="230"/>
      <c r="AE2895" s="230"/>
      <c r="AF2895" s="230"/>
      <c r="AK2895" s="230"/>
      <c r="AN2895" s="230"/>
      <c r="AO2895" s="230"/>
      <c r="AP2895" s="230"/>
      <c r="AQ2895" s="230"/>
    </row>
    <row r="2896" spans="4:43">
      <c r="D2896" s="230"/>
      <c r="G2896" s="230"/>
      <c r="H2896" s="230"/>
      <c r="I2896" s="230"/>
      <c r="J2896" s="230"/>
      <c r="O2896" s="230"/>
      <c r="R2896" s="230"/>
      <c r="S2896" s="230"/>
      <c r="T2896" s="230"/>
      <c r="U2896" s="230"/>
      <c r="Z2896" s="230"/>
      <c r="AC2896" s="230"/>
      <c r="AD2896" s="230"/>
      <c r="AE2896" s="230"/>
      <c r="AF2896" s="230"/>
      <c r="AK2896" s="230"/>
      <c r="AN2896" s="230"/>
      <c r="AO2896" s="230"/>
      <c r="AP2896" s="230"/>
      <c r="AQ2896" s="230"/>
    </row>
    <row r="2897" spans="4:43">
      <c r="D2897" s="230"/>
      <c r="G2897" s="230"/>
      <c r="H2897" s="230"/>
      <c r="I2897" s="230"/>
      <c r="J2897" s="230"/>
      <c r="O2897" s="230"/>
      <c r="R2897" s="230"/>
      <c r="S2897" s="230"/>
      <c r="T2897" s="230"/>
      <c r="U2897" s="230"/>
      <c r="Z2897" s="230"/>
      <c r="AC2897" s="230"/>
      <c r="AD2897" s="230"/>
      <c r="AE2897" s="230"/>
      <c r="AF2897" s="230"/>
      <c r="AK2897" s="230"/>
      <c r="AN2897" s="230"/>
      <c r="AO2897" s="230"/>
      <c r="AP2897" s="230"/>
      <c r="AQ2897" s="230"/>
    </row>
    <row r="2898" spans="4:43">
      <c r="D2898" s="230"/>
      <c r="G2898" s="230"/>
      <c r="H2898" s="230"/>
      <c r="I2898" s="230"/>
      <c r="J2898" s="230"/>
      <c r="O2898" s="230"/>
      <c r="R2898" s="230"/>
      <c r="S2898" s="230"/>
      <c r="T2898" s="230"/>
      <c r="U2898" s="230"/>
      <c r="Z2898" s="230"/>
      <c r="AC2898" s="230"/>
      <c r="AD2898" s="230"/>
      <c r="AE2898" s="230"/>
      <c r="AF2898" s="230"/>
      <c r="AK2898" s="230"/>
      <c r="AN2898" s="230"/>
      <c r="AO2898" s="230"/>
      <c r="AP2898" s="230"/>
      <c r="AQ2898" s="230"/>
    </row>
    <row r="2899" spans="4:43">
      <c r="D2899" s="230"/>
      <c r="G2899" s="230"/>
      <c r="H2899" s="230"/>
      <c r="I2899" s="230"/>
      <c r="J2899" s="230"/>
      <c r="O2899" s="230"/>
      <c r="R2899" s="230"/>
      <c r="S2899" s="230"/>
      <c r="T2899" s="230"/>
      <c r="U2899" s="230"/>
      <c r="Z2899" s="230"/>
      <c r="AC2899" s="230"/>
      <c r="AD2899" s="230"/>
      <c r="AE2899" s="230"/>
      <c r="AF2899" s="230"/>
      <c r="AK2899" s="230"/>
      <c r="AN2899" s="230"/>
      <c r="AO2899" s="230"/>
      <c r="AP2899" s="230"/>
      <c r="AQ2899" s="230"/>
    </row>
    <row r="2900" spans="4:43">
      <c r="D2900" s="230"/>
      <c r="G2900" s="230"/>
      <c r="H2900" s="230"/>
      <c r="I2900" s="230"/>
      <c r="J2900" s="230"/>
      <c r="O2900" s="230"/>
      <c r="R2900" s="230"/>
      <c r="S2900" s="230"/>
      <c r="T2900" s="230"/>
      <c r="U2900" s="230"/>
      <c r="Z2900" s="230"/>
      <c r="AC2900" s="230"/>
      <c r="AD2900" s="230"/>
      <c r="AE2900" s="230"/>
      <c r="AF2900" s="230"/>
      <c r="AK2900" s="230"/>
      <c r="AN2900" s="230"/>
      <c r="AO2900" s="230"/>
      <c r="AP2900" s="230"/>
      <c r="AQ2900" s="230"/>
    </row>
    <row r="2901" spans="4:43">
      <c r="D2901" s="230"/>
      <c r="G2901" s="230"/>
      <c r="H2901" s="230"/>
      <c r="I2901" s="230"/>
      <c r="J2901" s="230"/>
      <c r="O2901" s="230"/>
      <c r="R2901" s="230"/>
      <c r="S2901" s="230"/>
      <c r="T2901" s="230"/>
      <c r="U2901" s="230"/>
      <c r="Z2901" s="230"/>
      <c r="AC2901" s="230"/>
      <c r="AD2901" s="230"/>
      <c r="AE2901" s="230"/>
      <c r="AF2901" s="230"/>
      <c r="AK2901" s="230"/>
      <c r="AN2901" s="230"/>
      <c r="AO2901" s="230"/>
      <c r="AP2901" s="230"/>
      <c r="AQ2901" s="230"/>
    </row>
    <row r="2902" spans="4:43">
      <c r="D2902" s="230"/>
      <c r="G2902" s="230"/>
      <c r="H2902" s="230"/>
      <c r="I2902" s="230"/>
      <c r="J2902" s="230"/>
      <c r="O2902" s="230"/>
      <c r="R2902" s="230"/>
      <c r="S2902" s="230"/>
      <c r="T2902" s="230"/>
      <c r="U2902" s="230"/>
      <c r="Z2902" s="230"/>
      <c r="AC2902" s="230"/>
      <c r="AD2902" s="230"/>
      <c r="AE2902" s="230"/>
      <c r="AF2902" s="230"/>
      <c r="AK2902" s="230"/>
      <c r="AN2902" s="230"/>
      <c r="AO2902" s="230"/>
      <c r="AP2902" s="230"/>
      <c r="AQ2902" s="230"/>
    </row>
    <row r="2903" spans="4:43">
      <c r="D2903" s="230"/>
      <c r="G2903" s="230"/>
      <c r="H2903" s="230"/>
      <c r="I2903" s="230"/>
      <c r="J2903" s="230"/>
      <c r="O2903" s="230"/>
      <c r="R2903" s="230"/>
      <c r="S2903" s="230"/>
      <c r="T2903" s="230"/>
      <c r="U2903" s="230"/>
      <c r="Z2903" s="230"/>
      <c r="AC2903" s="230"/>
      <c r="AD2903" s="230"/>
      <c r="AE2903" s="230"/>
      <c r="AF2903" s="230"/>
      <c r="AK2903" s="230"/>
      <c r="AN2903" s="230"/>
      <c r="AO2903" s="230"/>
      <c r="AP2903" s="230"/>
      <c r="AQ2903" s="230"/>
    </row>
    <row r="2904" spans="4:43">
      <c r="D2904" s="230"/>
      <c r="G2904" s="230"/>
      <c r="H2904" s="230"/>
      <c r="I2904" s="230"/>
      <c r="J2904" s="230"/>
      <c r="O2904" s="230"/>
      <c r="R2904" s="230"/>
      <c r="S2904" s="230"/>
      <c r="T2904" s="230"/>
      <c r="U2904" s="230"/>
      <c r="Z2904" s="230"/>
      <c r="AC2904" s="230"/>
      <c r="AD2904" s="230"/>
      <c r="AE2904" s="230"/>
      <c r="AF2904" s="230"/>
      <c r="AK2904" s="230"/>
      <c r="AN2904" s="230"/>
      <c r="AO2904" s="230"/>
      <c r="AP2904" s="230"/>
      <c r="AQ2904" s="230"/>
    </row>
    <row r="2905" spans="4:43">
      <c r="D2905" s="230"/>
      <c r="G2905" s="230"/>
      <c r="H2905" s="230"/>
      <c r="I2905" s="230"/>
      <c r="J2905" s="230"/>
      <c r="O2905" s="230"/>
      <c r="R2905" s="230"/>
      <c r="S2905" s="230"/>
      <c r="T2905" s="230"/>
      <c r="U2905" s="230"/>
      <c r="Z2905" s="230"/>
      <c r="AC2905" s="230"/>
      <c r="AD2905" s="230"/>
      <c r="AE2905" s="230"/>
      <c r="AF2905" s="230"/>
      <c r="AK2905" s="230"/>
      <c r="AN2905" s="230"/>
      <c r="AO2905" s="230"/>
      <c r="AP2905" s="230"/>
      <c r="AQ2905" s="230"/>
    </row>
    <row r="2906" spans="4:43">
      <c r="D2906" s="230"/>
      <c r="G2906" s="230"/>
      <c r="H2906" s="230"/>
      <c r="I2906" s="230"/>
      <c r="J2906" s="230"/>
      <c r="O2906" s="230"/>
      <c r="R2906" s="230"/>
      <c r="S2906" s="230"/>
      <c r="T2906" s="230"/>
      <c r="U2906" s="230"/>
      <c r="Z2906" s="230"/>
      <c r="AC2906" s="230"/>
      <c r="AD2906" s="230"/>
      <c r="AE2906" s="230"/>
      <c r="AF2906" s="230"/>
      <c r="AK2906" s="230"/>
      <c r="AN2906" s="230"/>
      <c r="AO2906" s="230"/>
      <c r="AP2906" s="230"/>
      <c r="AQ2906" s="230"/>
    </row>
    <row r="2907" spans="4:43">
      <c r="D2907" s="230"/>
      <c r="G2907" s="230"/>
      <c r="H2907" s="230"/>
      <c r="I2907" s="230"/>
      <c r="J2907" s="230"/>
      <c r="O2907" s="230"/>
      <c r="R2907" s="230"/>
      <c r="S2907" s="230"/>
      <c r="T2907" s="230"/>
      <c r="U2907" s="230"/>
      <c r="Z2907" s="230"/>
      <c r="AC2907" s="230"/>
      <c r="AD2907" s="230"/>
      <c r="AE2907" s="230"/>
      <c r="AF2907" s="230"/>
      <c r="AK2907" s="230"/>
      <c r="AN2907" s="230"/>
      <c r="AO2907" s="230"/>
      <c r="AP2907" s="230"/>
      <c r="AQ2907" s="230"/>
    </row>
    <row r="2908" spans="4:43">
      <c r="D2908" s="230"/>
      <c r="G2908" s="230"/>
      <c r="H2908" s="230"/>
      <c r="I2908" s="230"/>
      <c r="J2908" s="230"/>
      <c r="O2908" s="230"/>
      <c r="R2908" s="230"/>
      <c r="S2908" s="230"/>
      <c r="T2908" s="230"/>
      <c r="U2908" s="230"/>
      <c r="Z2908" s="230"/>
      <c r="AC2908" s="230"/>
      <c r="AD2908" s="230"/>
      <c r="AE2908" s="230"/>
      <c r="AF2908" s="230"/>
      <c r="AK2908" s="230"/>
      <c r="AN2908" s="230"/>
      <c r="AO2908" s="230"/>
      <c r="AP2908" s="230"/>
      <c r="AQ2908" s="230"/>
    </row>
    <row r="2909" spans="4:43">
      <c r="D2909" s="230"/>
      <c r="G2909" s="230"/>
      <c r="H2909" s="230"/>
      <c r="I2909" s="230"/>
      <c r="J2909" s="230"/>
      <c r="O2909" s="230"/>
      <c r="R2909" s="230"/>
      <c r="S2909" s="230"/>
      <c r="T2909" s="230"/>
      <c r="U2909" s="230"/>
      <c r="Z2909" s="230"/>
      <c r="AC2909" s="230"/>
      <c r="AD2909" s="230"/>
      <c r="AE2909" s="230"/>
      <c r="AF2909" s="230"/>
      <c r="AK2909" s="230"/>
      <c r="AN2909" s="230"/>
      <c r="AO2909" s="230"/>
      <c r="AP2909" s="230"/>
      <c r="AQ2909" s="230"/>
    </row>
    <row r="2910" spans="4:43">
      <c r="D2910" s="230"/>
      <c r="G2910" s="230"/>
      <c r="H2910" s="230"/>
      <c r="I2910" s="230"/>
      <c r="J2910" s="230"/>
      <c r="O2910" s="230"/>
      <c r="R2910" s="230"/>
      <c r="S2910" s="230"/>
      <c r="T2910" s="230"/>
      <c r="U2910" s="230"/>
      <c r="Z2910" s="230"/>
      <c r="AC2910" s="230"/>
      <c r="AD2910" s="230"/>
      <c r="AE2910" s="230"/>
      <c r="AF2910" s="230"/>
      <c r="AK2910" s="230"/>
      <c r="AN2910" s="230"/>
      <c r="AO2910" s="230"/>
      <c r="AP2910" s="230"/>
      <c r="AQ2910" s="230"/>
    </row>
    <row r="2911" spans="4:43">
      <c r="D2911" s="230"/>
      <c r="G2911" s="230"/>
      <c r="H2911" s="230"/>
      <c r="I2911" s="230"/>
      <c r="J2911" s="230"/>
      <c r="O2911" s="230"/>
      <c r="R2911" s="230"/>
      <c r="S2911" s="230"/>
      <c r="T2911" s="230"/>
      <c r="U2911" s="230"/>
      <c r="Z2911" s="230"/>
      <c r="AC2911" s="230"/>
      <c r="AD2911" s="230"/>
      <c r="AE2911" s="230"/>
      <c r="AF2911" s="230"/>
      <c r="AK2911" s="230"/>
      <c r="AN2911" s="230"/>
      <c r="AO2911" s="230"/>
      <c r="AP2911" s="230"/>
      <c r="AQ2911" s="230"/>
    </row>
    <row r="2912" spans="4:43">
      <c r="D2912" s="230"/>
      <c r="G2912" s="230"/>
      <c r="H2912" s="230"/>
      <c r="I2912" s="230"/>
      <c r="J2912" s="230"/>
      <c r="O2912" s="230"/>
      <c r="R2912" s="230"/>
      <c r="S2912" s="230"/>
      <c r="T2912" s="230"/>
      <c r="U2912" s="230"/>
      <c r="Z2912" s="230"/>
      <c r="AC2912" s="230"/>
      <c r="AD2912" s="230"/>
      <c r="AE2912" s="230"/>
      <c r="AF2912" s="230"/>
      <c r="AK2912" s="230"/>
      <c r="AN2912" s="230"/>
      <c r="AO2912" s="230"/>
      <c r="AP2912" s="230"/>
      <c r="AQ2912" s="230"/>
    </row>
    <row r="2913" spans="4:43">
      <c r="D2913" s="230"/>
      <c r="G2913" s="230"/>
      <c r="H2913" s="230"/>
      <c r="I2913" s="230"/>
      <c r="J2913" s="230"/>
      <c r="O2913" s="230"/>
      <c r="R2913" s="230"/>
      <c r="S2913" s="230"/>
      <c r="T2913" s="230"/>
      <c r="U2913" s="230"/>
      <c r="Z2913" s="230"/>
      <c r="AC2913" s="230"/>
      <c r="AD2913" s="230"/>
      <c r="AE2913" s="230"/>
      <c r="AF2913" s="230"/>
      <c r="AK2913" s="230"/>
      <c r="AN2913" s="230"/>
      <c r="AO2913" s="230"/>
      <c r="AP2913" s="230"/>
      <c r="AQ2913" s="230"/>
    </row>
    <row r="2914" spans="4:43">
      <c r="D2914" s="230"/>
      <c r="G2914" s="230"/>
      <c r="H2914" s="230"/>
      <c r="I2914" s="230"/>
      <c r="J2914" s="230"/>
      <c r="O2914" s="230"/>
      <c r="R2914" s="230"/>
      <c r="S2914" s="230"/>
      <c r="T2914" s="230"/>
      <c r="U2914" s="230"/>
      <c r="Z2914" s="230"/>
      <c r="AC2914" s="230"/>
      <c r="AD2914" s="230"/>
      <c r="AE2914" s="230"/>
      <c r="AF2914" s="230"/>
      <c r="AK2914" s="230"/>
      <c r="AN2914" s="230"/>
      <c r="AO2914" s="230"/>
      <c r="AP2914" s="230"/>
      <c r="AQ2914" s="230"/>
    </row>
    <row r="2915" spans="4:43">
      <c r="D2915" s="230"/>
      <c r="G2915" s="230"/>
      <c r="H2915" s="230"/>
      <c r="I2915" s="230"/>
      <c r="J2915" s="230"/>
      <c r="O2915" s="230"/>
      <c r="R2915" s="230"/>
      <c r="S2915" s="230"/>
      <c r="T2915" s="230"/>
      <c r="U2915" s="230"/>
      <c r="Z2915" s="230"/>
      <c r="AC2915" s="230"/>
      <c r="AD2915" s="230"/>
      <c r="AE2915" s="230"/>
      <c r="AF2915" s="230"/>
      <c r="AK2915" s="230"/>
      <c r="AN2915" s="230"/>
      <c r="AO2915" s="230"/>
      <c r="AP2915" s="230"/>
      <c r="AQ2915" s="230"/>
    </row>
    <row r="2916" spans="4:43">
      <c r="D2916" s="230"/>
      <c r="G2916" s="230"/>
      <c r="H2916" s="230"/>
      <c r="I2916" s="230"/>
      <c r="J2916" s="230"/>
      <c r="O2916" s="230"/>
      <c r="R2916" s="230"/>
      <c r="S2916" s="230"/>
      <c r="T2916" s="230"/>
      <c r="U2916" s="230"/>
      <c r="Z2916" s="230"/>
      <c r="AC2916" s="230"/>
      <c r="AD2916" s="230"/>
      <c r="AE2916" s="230"/>
      <c r="AF2916" s="230"/>
      <c r="AK2916" s="230"/>
      <c r="AN2916" s="230"/>
      <c r="AO2916" s="230"/>
      <c r="AP2916" s="230"/>
      <c r="AQ2916" s="230"/>
    </row>
    <row r="2917" spans="4:43">
      <c r="D2917" s="230"/>
      <c r="G2917" s="230"/>
      <c r="H2917" s="230"/>
      <c r="I2917" s="230"/>
      <c r="J2917" s="230"/>
      <c r="O2917" s="230"/>
      <c r="R2917" s="230"/>
      <c r="S2917" s="230"/>
      <c r="T2917" s="230"/>
      <c r="U2917" s="230"/>
      <c r="Z2917" s="230"/>
      <c r="AC2917" s="230"/>
      <c r="AD2917" s="230"/>
      <c r="AE2917" s="230"/>
      <c r="AF2917" s="230"/>
      <c r="AK2917" s="230"/>
      <c r="AN2917" s="230"/>
      <c r="AO2917" s="230"/>
      <c r="AP2917" s="230"/>
      <c r="AQ2917" s="230"/>
    </row>
    <row r="2918" spans="4:43">
      <c r="D2918" s="230"/>
      <c r="G2918" s="230"/>
      <c r="H2918" s="230"/>
      <c r="I2918" s="230"/>
      <c r="J2918" s="230"/>
      <c r="O2918" s="230"/>
      <c r="R2918" s="230"/>
      <c r="S2918" s="230"/>
      <c r="T2918" s="230"/>
      <c r="U2918" s="230"/>
      <c r="Z2918" s="230"/>
      <c r="AC2918" s="230"/>
      <c r="AD2918" s="230"/>
      <c r="AE2918" s="230"/>
      <c r="AF2918" s="230"/>
      <c r="AK2918" s="230"/>
      <c r="AN2918" s="230"/>
      <c r="AO2918" s="230"/>
      <c r="AP2918" s="230"/>
      <c r="AQ2918" s="230"/>
    </row>
    <row r="2919" spans="4:43">
      <c r="D2919" s="230"/>
      <c r="G2919" s="230"/>
      <c r="H2919" s="230"/>
      <c r="I2919" s="230"/>
      <c r="J2919" s="230"/>
      <c r="O2919" s="230"/>
      <c r="R2919" s="230"/>
      <c r="S2919" s="230"/>
      <c r="T2919" s="230"/>
      <c r="U2919" s="230"/>
      <c r="Z2919" s="230"/>
      <c r="AC2919" s="230"/>
      <c r="AD2919" s="230"/>
      <c r="AE2919" s="230"/>
      <c r="AF2919" s="230"/>
      <c r="AK2919" s="230"/>
      <c r="AN2919" s="230"/>
      <c r="AO2919" s="230"/>
      <c r="AP2919" s="230"/>
      <c r="AQ2919" s="230"/>
    </row>
    <row r="2920" spans="4:43">
      <c r="D2920" s="230"/>
      <c r="G2920" s="230"/>
      <c r="H2920" s="230"/>
      <c r="I2920" s="230"/>
      <c r="J2920" s="230"/>
      <c r="O2920" s="230"/>
      <c r="R2920" s="230"/>
      <c r="S2920" s="230"/>
      <c r="T2920" s="230"/>
      <c r="U2920" s="230"/>
      <c r="Z2920" s="230"/>
      <c r="AC2920" s="230"/>
      <c r="AD2920" s="230"/>
      <c r="AE2920" s="230"/>
      <c r="AF2920" s="230"/>
      <c r="AK2920" s="230"/>
      <c r="AN2920" s="230"/>
      <c r="AO2920" s="230"/>
      <c r="AP2920" s="230"/>
      <c r="AQ2920" s="230"/>
    </row>
    <row r="2921" spans="4:43">
      <c r="D2921" s="230"/>
      <c r="G2921" s="230"/>
      <c r="H2921" s="230"/>
      <c r="I2921" s="230"/>
      <c r="J2921" s="230"/>
      <c r="O2921" s="230"/>
      <c r="R2921" s="230"/>
      <c r="S2921" s="230"/>
      <c r="T2921" s="230"/>
      <c r="U2921" s="230"/>
      <c r="Z2921" s="230"/>
      <c r="AC2921" s="230"/>
      <c r="AD2921" s="230"/>
      <c r="AE2921" s="230"/>
      <c r="AF2921" s="230"/>
      <c r="AK2921" s="230"/>
      <c r="AN2921" s="230"/>
      <c r="AO2921" s="230"/>
      <c r="AP2921" s="230"/>
      <c r="AQ2921" s="230"/>
    </row>
    <row r="2922" spans="4:43">
      <c r="D2922" s="230"/>
      <c r="G2922" s="230"/>
      <c r="H2922" s="230"/>
      <c r="I2922" s="230"/>
      <c r="J2922" s="230"/>
      <c r="O2922" s="230"/>
      <c r="R2922" s="230"/>
      <c r="S2922" s="230"/>
      <c r="T2922" s="230"/>
      <c r="U2922" s="230"/>
      <c r="Z2922" s="230"/>
      <c r="AC2922" s="230"/>
      <c r="AD2922" s="230"/>
      <c r="AE2922" s="230"/>
      <c r="AF2922" s="230"/>
      <c r="AK2922" s="230"/>
      <c r="AN2922" s="230"/>
      <c r="AO2922" s="230"/>
      <c r="AP2922" s="230"/>
      <c r="AQ2922" s="230"/>
    </row>
    <row r="2923" spans="4:43">
      <c r="D2923" s="230"/>
      <c r="G2923" s="230"/>
      <c r="H2923" s="230"/>
      <c r="I2923" s="230"/>
      <c r="J2923" s="230"/>
      <c r="O2923" s="230"/>
      <c r="R2923" s="230"/>
      <c r="S2923" s="230"/>
      <c r="T2923" s="230"/>
      <c r="U2923" s="230"/>
      <c r="Z2923" s="230"/>
      <c r="AC2923" s="230"/>
      <c r="AD2923" s="230"/>
      <c r="AE2923" s="230"/>
      <c r="AF2923" s="230"/>
      <c r="AK2923" s="230"/>
      <c r="AN2923" s="230"/>
      <c r="AO2923" s="230"/>
      <c r="AP2923" s="230"/>
      <c r="AQ2923" s="230"/>
    </row>
    <row r="2924" spans="4:43">
      <c r="D2924" s="230"/>
      <c r="G2924" s="230"/>
      <c r="H2924" s="230"/>
      <c r="I2924" s="230"/>
      <c r="J2924" s="230"/>
      <c r="O2924" s="230"/>
      <c r="R2924" s="230"/>
      <c r="S2924" s="230"/>
      <c r="T2924" s="230"/>
      <c r="U2924" s="230"/>
      <c r="Z2924" s="230"/>
      <c r="AC2924" s="230"/>
      <c r="AD2924" s="230"/>
      <c r="AE2924" s="230"/>
      <c r="AF2924" s="230"/>
      <c r="AK2924" s="230"/>
      <c r="AN2924" s="230"/>
      <c r="AO2924" s="230"/>
      <c r="AP2924" s="230"/>
      <c r="AQ2924" s="230"/>
    </row>
    <row r="2925" spans="4:43">
      <c r="D2925" s="230"/>
      <c r="G2925" s="230"/>
      <c r="H2925" s="230"/>
      <c r="I2925" s="230"/>
      <c r="J2925" s="230"/>
      <c r="O2925" s="230"/>
      <c r="R2925" s="230"/>
      <c r="S2925" s="230"/>
      <c r="T2925" s="230"/>
      <c r="U2925" s="230"/>
      <c r="Z2925" s="230"/>
      <c r="AC2925" s="230"/>
      <c r="AD2925" s="230"/>
      <c r="AE2925" s="230"/>
      <c r="AF2925" s="230"/>
      <c r="AK2925" s="230"/>
      <c r="AN2925" s="230"/>
      <c r="AO2925" s="230"/>
      <c r="AP2925" s="230"/>
      <c r="AQ2925" s="230"/>
    </row>
    <row r="2926" spans="4:43">
      <c r="D2926" s="230"/>
      <c r="G2926" s="230"/>
      <c r="H2926" s="230"/>
      <c r="I2926" s="230"/>
      <c r="J2926" s="230"/>
      <c r="O2926" s="230"/>
      <c r="R2926" s="230"/>
      <c r="S2926" s="230"/>
      <c r="T2926" s="230"/>
      <c r="U2926" s="230"/>
      <c r="Z2926" s="230"/>
      <c r="AC2926" s="230"/>
      <c r="AD2926" s="230"/>
      <c r="AE2926" s="230"/>
      <c r="AF2926" s="230"/>
      <c r="AK2926" s="230"/>
      <c r="AN2926" s="230"/>
      <c r="AO2926" s="230"/>
      <c r="AP2926" s="230"/>
      <c r="AQ2926" s="230"/>
    </row>
    <row r="2927" spans="4:43">
      <c r="D2927" s="230"/>
      <c r="G2927" s="230"/>
      <c r="H2927" s="230"/>
      <c r="I2927" s="230"/>
      <c r="J2927" s="230"/>
      <c r="O2927" s="230"/>
      <c r="R2927" s="230"/>
      <c r="S2927" s="230"/>
      <c r="T2927" s="230"/>
      <c r="U2927" s="230"/>
      <c r="Z2927" s="230"/>
      <c r="AC2927" s="230"/>
      <c r="AD2927" s="230"/>
      <c r="AE2927" s="230"/>
      <c r="AF2927" s="230"/>
      <c r="AK2927" s="230"/>
      <c r="AN2927" s="230"/>
      <c r="AO2927" s="230"/>
      <c r="AP2927" s="230"/>
      <c r="AQ2927" s="230"/>
    </row>
    <row r="2928" spans="4:43">
      <c r="D2928" s="230"/>
      <c r="G2928" s="230"/>
      <c r="H2928" s="230"/>
      <c r="I2928" s="230"/>
      <c r="J2928" s="230"/>
      <c r="O2928" s="230"/>
      <c r="R2928" s="230"/>
      <c r="S2928" s="230"/>
      <c r="T2928" s="230"/>
      <c r="U2928" s="230"/>
      <c r="Z2928" s="230"/>
      <c r="AC2928" s="230"/>
      <c r="AD2928" s="230"/>
      <c r="AE2928" s="230"/>
      <c r="AF2928" s="230"/>
      <c r="AK2928" s="230"/>
      <c r="AN2928" s="230"/>
      <c r="AO2928" s="230"/>
      <c r="AP2928" s="230"/>
      <c r="AQ2928" s="230"/>
    </row>
    <row r="2929" spans="4:43">
      <c r="D2929" s="230"/>
      <c r="G2929" s="230"/>
      <c r="H2929" s="230"/>
      <c r="I2929" s="230"/>
      <c r="J2929" s="230"/>
      <c r="O2929" s="230"/>
      <c r="R2929" s="230"/>
      <c r="S2929" s="230"/>
      <c r="T2929" s="230"/>
      <c r="U2929" s="230"/>
      <c r="Z2929" s="230"/>
      <c r="AC2929" s="230"/>
      <c r="AD2929" s="230"/>
      <c r="AE2929" s="230"/>
      <c r="AF2929" s="230"/>
      <c r="AK2929" s="230"/>
      <c r="AN2929" s="230"/>
      <c r="AO2929" s="230"/>
      <c r="AP2929" s="230"/>
      <c r="AQ2929" s="230"/>
    </row>
    <row r="2930" spans="4:43">
      <c r="D2930" s="230"/>
      <c r="G2930" s="230"/>
      <c r="H2930" s="230"/>
      <c r="I2930" s="230"/>
      <c r="J2930" s="230"/>
      <c r="O2930" s="230"/>
      <c r="R2930" s="230"/>
      <c r="S2930" s="230"/>
      <c r="T2930" s="230"/>
      <c r="U2930" s="230"/>
      <c r="Z2930" s="230"/>
      <c r="AC2930" s="230"/>
      <c r="AD2930" s="230"/>
      <c r="AE2930" s="230"/>
      <c r="AF2930" s="230"/>
      <c r="AK2930" s="230"/>
      <c r="AN2930" s="230"/>
      <c r="AO2930" s="230"/>
      <c r="AP2930" s="230"/>
      <c r="AQ2930" s="230"/>
    </row>
    <row r="2931" spans="4:43">
      <c r="D2931" s="230"/>
      <c r="G2931" s="230"/>
      <c r="H2931" s="230"/>
      <c r="I2931" s="230"/>
      <c r="J2931" s="230"/>
      <c r="O2931" s="230"/>
      <c r="R2931" s="230"/>
      <c r="S2931" s="230"/>
      <c r="T2931" s="230"/>
      <c r="U2931" s="230"/>
      <c r="Z2931" s="230"/>
      <c r="AC2931" s="230"/>
      <c r="AD2931" s="230"/>
      <c r="AE2931" s="230"/>
      <c r="AF2931" s="230"/>
      <c r="AK2931" s="230"/>
      <c r="AN2931" s="230"/>
      <c r="AO2931" s="230"/>
      <c r="AP2931" s="230"/>
      <c r="AQ2931" s="230"/>
    </row>
    <row r="2932" spans="4:43">
      <c r="D2932" s="230"/>
      <c r="G2932" s="230"/>
      <c r="H2932" s="230"/>
      <c r="I2932" s="230"/>
      <c r="J2932" s="230"/>
      <c r="O2932" s="230"/>
      <c r="R2932" s="230"/>
      <c r="S2932" s="230"/>
      <c r="T2932" s="230"/>
      <c r="U2932" s="230"/>
      <c r="Z2932" s="230"/>
      <c r="AC2932" s="230"/>
      <c r="AD2932" s="230"/>
      <c r="AE2932" s="230"/>
      <c r="AF2932" s="230"/>
      <c r="AK2932" s="230"/>
      <c r="AN2932" s="230"/>
      <c r="AO2932" s="230"/>
      <c r="AP2932" s="230"/>
      <c r="AQ2932" s="230"/>
    </row>
    <row r="2933" spans="4:43">
      <c r="D2933" s="230"/>
      <c r="G2933" s="230"/>
      <c r="H2933" s="230"/>
      <c r="I2933" s="230"/>
      <c r="J2933" s="230"/>
      <c r="O2933" s="230"/>
      <c r="R2933" s="230"/>
      <c r="S2933" s="230"/>
      <c r="T2933" s="230"/>
      <c r="U2933" s="230"/>
      <c r="Z2933" s="230"/>
      <c r="AC2933" s="230"/>
      <c r="AD2933" s="230"/>
      <c r="AE2933" s="230"/>
      <c r="AF2933" s="230"/>
      <c r="AK2933" s="230"/>
      <c r="AN2933" s="230"/>
      <c r="AO2933" s="230"/>
      <c r="AP2933" s="230"/>
      <c r="AQ2933" s="230"/>
    </row>
    <row r="2934" spans="4:43">
      <c r="D2934" s="230"/>
      <c r="G2934" s="230"/>
      <c r="H2934" s="230"/>
      <c r="I2934" s="230"/>
      <c r="J2934" s="230"/>
      <c r="O2934" s="230"/>
      <c r="R2934" s="230"/>
      <c r="S2934" s="230"/>
      <c r="T2934" s="230"/>
      <c r="U2934" s="230"/>
      <c r="Z2934" s="230"/>
      <c r="AC2934" s="230"/>
      <c r="AD2934" s="230"/>
      <c r="AE2934" s="230"/>
      <c r="AF2934" s="230"/>
      <c r="AK2934" s="230"/>
      <c r="AN2934" s="230"/>
      <c r="AO2934" s="230"/>
      <c r="AP2934" s="230"/>
      <c r="AQ2934" s="230"/>
    </row>
    <row r="2935" spans="4:43">
      <c r="D2935" s="230"/>
      <c r="G2935" s="230"/>
      <c r="H2935" s="230"/>
      <c r="I2935" s="230"/>
      <c r="J2935" s="230"/>
      <c r="O2935" s="230"/>
      <c r="R2935" s="230"/>
      <c r="S2935" s="230"/>
      <c r="T2935" s="230"/>
      <c r="U2935" s="230"/>
      <c r="Z2935" s="230"/>
      <c r="AC2935" s="230"/>
      <c r="AD2935" s="230"/>
      <c r="AE2935" s="230"/>
      <c r="AF2935" s="230"/>
      <c r="AK2935" s="230"/>
      <c r="AN2935" s="230"/>
      <c r="AO2935" s="230"/>
      <c r="AP2935" s="230"/>
      <c r="AQ2935" s="230"/>
    </row>
    <row r="2936" spans="4:43">
      <c r="D2936" s="230"/>
      <c r="G2936" s="230"/>
      <c r="H2936" s="230"/>
      <c r="I2936" s="230"/>
      <c r="J2936" s="230"/>
      <c r="O2936" s="230"/>
      <c r="R2936" s="230"/>
      <c r="S2936" s="230"/>
      <c r="T2936" s="230"/>
      <c r="U2936" s="230"/>
      <c r="Z2936" s="230"/>
      <c r="AC2936" s="230"/>
      <c r="AD2936" s="230"/>
      <c r="AE2936" s="230"/>
      <c r="AF2936" s="230"/>
      <c r="AK2936" s="230"/>
      <c r="AN2936" s="230"/>
      <c r="AO2936" s="230"/>
      <c r="AP2936" s="230"/>
      <c r="AQ2936" s="230"/>
    </row>
    <row r="2937" spans="4:43">
      <c r="D2937" s="230"/>
      <c r="G2937" s="230"/>
      <c r="H2937" s="230"/>
      <c r="I2937" s="230"/>
      <c r="J2937" s="230"/>
      <c r="O2937" s="230"/>
      <c r="R2937" s="230"/>
      <c r="S2937" s="230"/>
      <c r="T2937" s="230"/>
      <c r="U2937" s="230"/>
      <c r="Z2937" s="230"/>
      <c r="AC2937" s="230"/>
      <c r="AD2937" s="230"/>
      <c r="AE2937" s="230"/>
      <c r="AF2937" s="230"/>
      <c r="AK2937" s="230"/>
      <c r="AN2937" s="230"/>
      <c r="AO2937" s="230"/>
      <c r="AP2937" s="230"/>
      <c r="AQ2937" s="230"/>
    </row>
    <row r="2938" spans="4:43">
      <c r="D2938" s="230"/>
      <c r="G2938" s="230"/>
      <c r="H2938" s="230"/>
      <c r="I2938" s="230"/>
      <c r="J2938" s="230"/>
      <c r="O2938" s="230"/>
      <c r="R2938" s="230"/>
      <c r="S2938" s="230"/>
      <c r="T2938" s="230"/>
      <c r="U2938" s="230"/>
      <c r="Z2938" s="230"/>
      <c r="AC2938" s="230"/>
      <c r="AD2938" s="230"/>
      <c r="AE2938" s="230"/>
      <c r="AF2938" s="230"/>
      <c r="AK2938" s="230"/>
      <c r="AN2938" s="230"/>
      <c r="AO2938" s="230"/>
      <c r="AP2938" s="230"/>
      <c r="AQ2938" s="230"/>
    </row>
    <row r="2939" spans="4:43">
      <c r="D2939" s="230"/>
      <c r="G2939" s="230"/>
      <c r="H2939" s="230"/>
      <c r="I2939" s="230"/>
      <c r="J2939" s="230"/>
      <c r="O2939" s="230"/>
      <c r="R2939" s="230"/>
      <c r="S2939" s="230"/>
      <c r="T2939" s="230"/>
      <c r="U2939" s="230"/>
      <c r="Z2939" s="230"/>
      <c r="AC2939" s="230"/>
      <c r="AD2939" s="230"/>
      <c r="AE2939" s="230"/>
      <c r="AF2939" s="230"/>
      <c r="AK2939" s="230"/>
      <c r="AN2939" s="230"/>
      <c r="AO2939" s="230"/>
      <c r="AP2939" s="230"/>
      <c r="AQ2939" s="230"/>
    </row>
    <row r="2940" spans="4:43">
      <c r="D2940" s="230"/>
      <c r="G2940" s="230"/>
      <c r="H2940" s="230"/>
      <c r="I2940" s="230"/>
      <c r="J2940" s="230"/>
      <c r="O2940" s="230"/>
      <c r="R2940" s="230"/>
      <c r="S2940" s="230"/>
      <c r="T2940" s="230"/>
      <c r="U2940" s="230"/>
      <c r="Z2940" s="230"/>
      <c r="AC2940" s="230"/>
      <c r="AD2940" s="230"/>
      <c r="AE2940" s="230"/>
      <c r="AF2940" s="230"/>
      <c r="AK2940" s="230"/>
      <c r="AN2940" s="230"/>
      <c r="AO2940" s="230"/>
      <c r="AP2940" s="230"/>
      <c r="AQ2940" s="230"/>
    </row>
    <row r="2941" spans="4:43">
      <c r="D2941" s="230"/>
      <c r="G2941" s="230"/>
      <c r="H2941" s="230"/>
      <c r="I2941" s="230"/>
      <c r="J2941" s="230"/>
      <c r="O2941" s="230"/>
      <c r="R2941" s="230"/>
      <c r="S2941" s="230"/>
      <c r="T2941" s="230"/>
      <c r="U2941" s="230"/>
      <c r="Z2941" s="230"/>
      <c r="AC2941" s="230"/>
      <c r="AD2941" s="230"/>
      <c r="AE2941" s="230"/>
      <c r="AF2941" s="230"/>
      <c r="AK2941" s="230"/>
      <c r="AN2941" s="230"/>
      <c r="AO2941" s="230"/>
      <c r="AP2941" s="230"/>
      <c r="AQ2941" s="230"/>
    </row>
    <row r="2942" spans="4:43">
      <c r="D2942" s="230"/>
      <c r="G2942" s="230"/>
      <c r="H2942" s="230"/>
      <c r="I2942" s="230"/>
      <c r="J2942" s="230"/>
      <c r="O2942" s="230"/>
      <c r="R2942" s="230"/>
      <c r="S2942" s="230"/>
      <c r="T2942" s="230"/>
      <c r="U2942" s="230"/>
      <c r="Z2942" s="230"/>
      <c r="AC2942" s="230"/>
      <c r="AD2942" s="230"/>
      <c r="AE2942" s="230"/>
      <c r="AF2942" s="230"/>
      <c r="AK2942" s="230"/>
      <c r="AN2942" s="230"/>
      <c r="AO2942" s="230"/>
      <c r="AP2942" s="230"/>
      <c r="AQ2942" s="230"/>
    </row>
    <row r="2943" spans="4:43">
      <c r="D2943" s="230"/>
      <c r="G2943" s="230"/>
      <c r="H2943" s="230"/>
      <c r="I2943" s="230"/>
      <c r="J2943" s="230"/>
      <c r="O2943" s="230"/>
      <c r="R2943" s="230"/>
      <c r="S2943" s="230"/>
      <c r="T2943" s="230"/>
      <c r="U2943" s="230"/>
      <c r="Z2943" s="230"/>
      <c r="AC2943" s="230"/>
      <c r="AD2943" s="230"/>
      <c r="AE2943" s="230"/>
      <c r="AF2943" s="230"/>
      <c r="AK2943" s="230"/>
      <c r="AN2943" s="230"/>
      <c r="AO2943" s="230"/>
      <c r="AP2943" s="230"/>
      <c r="AQ2943" s="230"/>
    </row>
    <row r="2944" spans="4:43">
      <c r="D2944" s="230"/>
      <c r="G2944" s="230"/>
      <c r="H2944" s="230"/>
      <c r="I2944" s="230"/>
      <c r="J2944" s="230"/>
      <c r="O2944" s="230"/>
      <c r="R2944" s="230"/>
      <c r="S2944" s="230"/>
      <c r="T2944" s="230"/>
      <c r="U2944" s="230"/>
      <c r="Z2944" s="230"/>
      <c r="AC2944" s="230"/>
      <c r="AD2944" s="230"/>
      <c r="AE2944" s="230"/>
      <c r="AF2944" s="230"/>
      <c r="AK2944" s="230"/>
      <c r="AN2944" s="230"/>
      <c r="AO2944" s="230"/>
      <c r="AP2944" s="230"/>
      <c r="AQ2944" s="230"/>
    </row>
    <row r="2945" spans="4:43">
      <c r="D2945" s="230"/>
      <c r="G2945" s="230"/>
      <c r="H2945" s="230"/>
      <c r="I2945" s="230"/>
      <c r="J2945" s="230"/>
      <c r="O2945" s="230"/>
      <c r="R2945" s="230"/>
      <c r="S2945" s="230"/>
      <c r="T2945" s="230"/>
      <c r="U2945" s="230"/>
      <c r="Z2945" s="230"/>
      <c r="AC2945" s="230"/>
      <c r="AD2945" s="230"/>
      <c r="AE2945" s="230"/>
      <c r="AF2945" s="230"/>
      <c r="AK2945" s="230"/>
      <c r="AN2945" s="230"/>
      <c r="AO2945" s="230"/>
      <c r="AP2945" s="230"/>
      <c r="AQ2945" s="230"/>
    </row>
    <row r="2946" spans="4:43">
      <c r="D2946" s="230"/>
      <c r="G2946" s="230"/>
      <c r="H2946" s="230"/>
      <c r="I2946" s="230"/>
      <c r="J2946" s="230"/>
      <c r="O2946" s="230"/>
      <c r="R2946" s="230"/>
      <c r="S2946" s="230"/>
      <c r="T2946" s="230"/>
      <c r="U2946" s="230"/>
      <c r="Z2946" s="230"/>
      <c r="AC2946" s="230"/>
      <c r="AD2946" s="230"/>
      <c r="AE2946" s="230"/>
      <c r="AF2946" s="230"/>
      <c r="AK2946" s="230"/>
      <c r="AN2946" s="230"/>
      <c r="AO2946" s="230"/>
      <c r="AP2946" s="230"/>
      <c r="AQ2946" s="230"/>
    </row>
    <row r="2947" spans="4:43">
      <c r="D2947" s="230"/>
      <c r="G2947" s="230"/>
      <c r="H2947" s="230"/>
      <c r="I2947" s="230"/>
      <c r="J2947" s="230"/>
      <c r="O2947" s="230"/>
      <c r="R2947" s="230"/>
      <c r="S2947" s="230"/>
      <c r="T2947" s="230"/>
      <c r="U2947" s="230"/>
      <c r="Z2947" s="230"/>
      <c r="AC2947" s="230"/>
      <c r="AD2947" s="230"/>
      <c r="AE2947" s="230"/>
      <c r="AF2947" s="230"/>
      <c r="AK2947" s="230"/>
      <c r="AN2947" s="230"/>
      <c r="AO2947" s="230"/>
      <c r="AP2947" s="230"/>
      <c r="AQ2947" s="230"/>
    </row>
    <row r="2948" spans="4:43">
      <c r="D2948" s="230"/>
      <c r="G2948" s="230"/>
      <c r="H2948" s="230"/>
      <c r="I2948" s="230"/>
      <c r="J2948" s="230"/>
      <c r="O2948" s="230"/>
      <c r="R2948" s="230"/>
      <c r="S2948" s="230"/>
      <c r="T2948" s="230"/>
      <c r="U2948" s="230"/>
      <c r="Z2948" s="230"/>
      <c r="AC2948" s="230"/>
      <c r="AD2948" s="230"/>
      <c r="AE2948" s="230"/>
      <c r="AF2948" s="230"/>
      <c r="AK2948" s="230"/>
      <c r="AN2948" s="230"/>
      <c r="AO2948" s="230"/>
      <c r="AP2948" s="230"/>
      <c r="AQ2948" s="230"/>
    </row>
    <row r="2949" spans="4:43">
      <c r="D2949" s="230"/>
      <c r="G2949" s="230"/>
      <c r="H2949" s="230"/>
      <c r="I2949" s="230"/>
      <c r="J2949" s="230"/>
      <c r="O2949" s="230"/>
      <c r="R2949" s="230"/>
      <c r="S2949" s="230"/>
      <c r="T2949" s="230"/>
      <c r="U2949" s="230"/>
      <c r="Z2949" s="230"/>
      <c r="AC2949" s="230"/>
      <c r="AD2949" s="230"/>
      <c r="AE2949" s="230"/>
      <c r="AF2949" s="230"/>
      <c r="AK2949" s="230"/>
      <c r="AN2949" s="230"/>
      <c r="AO2949" s="230"/>
      <c r="AP2949" s="230"/>
      <c r="AQ2949" s="230"/>
    </row>
    <row r="2950" spans="4:43">
      <c r="D2950" s="230"/>
      <c r="G2950" s="230"/>
      <c r="H2950" s="230"/>
      <c r="I2950" s="230"/>
      <c r="J2950" s="230"/>
      <c r="O2950" s="230"/>
      <c r="R2950" s="230"/>
      <c r="S2950" s="230"/>
      <c r="T2950" s="230"/>
      <c r="U2950" s="230"/>
      <c r="Z2950" s="230"/>
      <c r="AC2950" s="230"/>
      <c r="AD2950" s="230"/>
      <c r="AE2950" s="230"/>
      <c r="AF2950" s="230"/>
      <c r="AK2950" s="230"/>
      <c r="AN2950" s="230"/>
      <c r="AO2950" s="230"/>
      <c r="AP2950" s="230"/>
      <c r="AQ2950" s="230"/>
    </row>
    <row r="2951" spans="4:43">
      <c r="D2951" s="230"/>
      <c r="G2951" s="230"/>
      <c r="H2951" s="230"/>
      <c r="I2951" s="230"/>
      <c r="J2951" s="230"/>
      <c r="O2951" s="230"/>
      <c r="R2951" s="230"/>
      <c r="S2951" s="230"/>
      <c r="T2951" s="230"/>
      <c r="U2951" s="230"/>
      <c r="Z2951" s="230"/>
      <c r="AC2951" s="230"/>
      <c r="AD2951" s="230"/>
      <c r="AE2951" s="230"/>
      <c r="AF2951" s="230"/>
      <c r="AK2951" s="230"/>
      <c r="AN2951" s="230"/>
      <c r="AO2951" s="230"/>
      <c r="AP2951" s="230"/>
      <c r="AQ2951" s="230"/>
    </row>
    <row r="2952" spans="4:43">
      <c r="D2952" s="230"/>
      <c r="G2952" s="230"/>
      <c r="H2952" s="230"/>
      <c r="I2952" s="230"/>
      <c r="J2952" s="230"/>
      <c r="O2952" s="230"/>
      <c r="R2952" s="230"/>
      <c r="S2952" s="230"/>
      <c r="T2952" s="230"/>
      <c r="U2952" s="230"/>
      <c r="Z2952" s="230"/>
      <c r="AC2952" s="230"/>
      <c r="AD2952" s="230"/>
      <c r="AE2952" s="230"/>
      <c r="AF2952" s="230"/>
      <c r="AK2952" s="230"/>
      <c r="AN2952" s="230"/>
      <c r="AO2952" s="230"/>
      <c r="AP2952" s="230"/>
      <c r="AQ2952" s="230"/>
    </row>
    <row r="2953" spans="4:43">
      <c r="D2953" s="230"/>
      <c r="G2953" s="230"/>
      <c r="H2953" s="230"/>
      <c r="I2953" s="230"/>
      <c r="J2953" s="230"/>
      <c r="O2953" s="230"/>
      <c r="R2953" s="230"/>
      <c r="S2953" s="230"/>
      <c r="T2953" s="230"/>
      <c r="U2953" s="230"/>
      <c r="Z2953" s="230"/>
      <c r="AC2953" s="230"/>
      <c r="AD2953" s="230"/>
      <c r="AE2953" s="230"/>
      <c r="AF2953" s="230"/>
      <c r="AK2953" s="230"/>
      <c r="AN2953" s="230"/>
      <c r="AO2953" s="230"/>
      <c r="AP2953" s="230"/>
      <c r="AQ2953" s="230"/>
    </row>
    <row r="2954" spans="4:43">
      <c r="D2954" s="230"/>
      <c r="G2954" s="230"/>
      <c r="H2954" s="230"/>
      <c r="I2954" s="230"/>
      <c r="J2954" s="230"/>
      <c r="O2954" s="230"/>
      <c r="R2954" s="230"/>
      <c r="S2954" s="230"/>
      <c r="T2954" s="230"/>
      <c r="U2954" s="230"/>
      <c r="Z2954" s="230"/>
      <c r="AC2954" s="230"/>
      <c r="AD2954" s="230"/>
      <c r="AE2954" s="230"/>
      <c r="AF2954" s="230"/>
      <c r="AK2954" s="230"/>
      <c r="AN2954" s="230"/>
      <c r="AO2954" s="230"/>
      <c r="AP2954" s="230"/>
      <c r="AQ2954" s="230"/>
    </row>
    <row r="2955" spans="4:43">
      <c r="D2955" s="230"/>
      <c r="G2955" s="230"/>
      <c r="H2955" s="230"/>
      <c r="I2955" s="230"/>
      <c r="J2955" s="230"/>
      <c r="O2955" s="230"/>
      <c r="R2955" s="230"/>
      <c r="S2955" s="230"/>
      <c r="T2955" s="230"/>
      <c r="U2955" s="230"/>
      <c r="Z2955" s="230"/>
      <c r="AC2955" s="230"/>
      <c r="AD2955" s="230"/>
      <c r="AE2955" s="230"/>
      <c r="AF2955" s="230"/>
      <c r="AK2955" s="230"/>
      <c r="AN2955" s="230"/>
      <c r="AO2955" s="230"/>
      <c r="AP2955" s="230"/>
      <c r="AQ2955" s="230"/>
    </row>
    <row r="2956" spans="4:43">
      <c r="D2956" s="230"/>
      <c r="G2956" s="230"/>
      <c r="H2956" s="230"/>
      <c r="I2956" s="230"/>
      <c r="J2956" s="230"/>
      <c r="O2956" s="230"/>
      <c r="R2956" s="230"/>
      <c r="S2956" s="230"/>
      <c r="T2956" s="230"/>
      <c r="U2956" s="230"/>
      <c r="Z2956" s="230"/>
      <c r="AC2956" s="230"/>
      <c r="AD2956" s="230"/>
      <c r="AE2956" s="230"/>
      <c r="AF2956" s="230"/>
      <c r="AK2956" s="230"/>
      <c r="AN2956" s="230"/>
      <c r="AO2956" s="230"/>
      <c r="AP2956" s="230"/>
      <c r="AQ2956" s="230"/>
    </row>
    <row r="2957" spans="4:43">
      <c r="D2957" s="230"/>
      <c r="G2957" s="230"/>
      <c r="H2957" s="230"/>
      <c r="I2957" s="230"/>
      <c r="J2957" s="230"/>
      <c r="O2957" s="230"/>
      <c r="R2957" s="230"/>
      <c r="S2957" s="230"/>
      <c r="T2957" s="230"/>
      <c r="U2957" s="230"/>
      <c r="Z2957" s="230"/>
      <c r="AC2957" s="230"/>
      <c r="AD2957" s="230"/>
      <c r="AE2957" s="230"/>
      <c r="AF2957" s="230"/>
      <c r="AK2957" s="230"/>
      <c r="AN2957" s="230"/>
      <c r="AO2957" s="230"/>
      <c r="AP2957" s="230"/>
      <c r="AQ2957" s="230"/>
    </row>
    <row r="2958" spans="4:43">
      <c r="D2958" s="230"/>
      <c r="G2958" s="230"/>
      <c r="H2958" s="230"/>
      <c r="I2958" s="230"/>
      <c r="J2958" s="230"/>
      <c r="O2958" s="230"/>
      <c r="R2958" s="230"/>
      <c r="S2958" s="230"/>
      <c r="T2958" s="230"/>
      <c r="U2958" s="230"/>
      <c r="Z2958" s="230"/>
      <c r="AC2958" s="230"/>
      <c r="AD2958" s="230"/>
      <c r="AE2958" s="230"/>
      <c r="AF2958" s="230"/>
      <c r="AK2958" s="230"/>
      <c r="AN2958" s="230"/>
      <c r="AO2958" s="230"/>
      <c r="AP2958" s="230"/>
      <c r="AQ2958" s="230"/>
    </row>
    <row r="2959" spans="4:43">
      <c r="D2959" s="230"/>
      <c r="G2959" s="230"/>
      <c r="H2959" s="230"/>
      <c r="I2959" s="230"/>
      <c r="J2959" s="230"/>
      <c r="O2959" s="230"/>
      <c r="R2959" s="230"/>
      <c r="S2959" s="230"/>
      <c r="T2959" s="230"/>
      <c r="U2959" s="230"/>
      <c r="Z2959" s="230"/>
      <c r="AC2959" s="230"/>
      <c r="AD2959" s="230"/>
      <c r="AE2959" s="230"/>
      <c r="AF2959" s="230"/>
      <c r="AK2959" s="230"/>
      <c r="AN2959" s="230"/>
      <c r="AO2959" s="230"/>
      <c r="AP2959" s="230"/>
      <c r="AQ2959" s="230"/>
    </row>
    <row r="2960" spans="4:43">
      <c r="D2960" s="230"/>
      <c r="G2960" s="230"/>
      <c r="H2960" s="230"/>
      <c r="I2960" s="230"/>
      <c r="J2960" s="230"/>
      <c r="O2960" s="230"/>
      <c r="R2960" s="230"/>
      <c r="S2960" s="230"/>
      <c r="T2960" s="230"/>
      <c r="U2960" s="230"/>
      <c r="Z2960" s="230"/>
      <c r="AC2960" s="230"/>
      <c r="AD2960" s="230"/>
      <c r="AE2960" s="230"/>
      <c r="AF2960" s="230"/>
      <c r="AK2960" s="230"/>
      <c r="AN2960" s="230"/>
      <c r="AO2960" s="230"/>
      <c r="AP2960" s="230"/>
      <c r="AQ2960" s="230"/>
    </row>
    <row r="2961" spans="4:43">
      <c r="D2961" s="230"/>
      <c r="G2961" s="230"/>
      <c r="H2961" s="230"/>
      <c r="I2961" s="230"/>
      <c r="J2961" s="230"/>
      <c r="O2961" s="230"/>
      <c r="R2961" s="230"/>
      <c r="S2961" s="230"/>
      <c r="T2961" s="230"/>
      <c r="U2961" s="230"/>
      <c r="Z2961" s="230"/>
      <c r="AC2961" s="230"/>
      <c r="AD2961" s="230"/>
      <c r="AE2961" s="230"/>
      <c r="AF2961" s="230"/>
      <c r="AK2961" s="230"/>
      <c r="AN2961" s="230"/>
      <c r="AO2961" s="230"/>
      <c r="AP2961" s="230"/>
      <c r="AQ2961" s="230"/>
    </row>
    <row r="2962" spans="4:43">
      <c r="D2962" s="230"/>
      <c r="G2962" s="230"/>
      <c r="H2962" s="230"/>
      <c r="I2962" s="230"/>
      <c r="J2962" s="230"/>
      <c r="O2962" s="230"/>
      <c r="R2962" s="230"/>
      <c r="S2962" s="230"/>
      <c r="T2962" s="230"/>
      <c r="U2962" s="230"/>
      <c r="Z2962" s="230"/>
      <c r="AC2962" s="230"/>
      <c r="AD2962" s="230"/>
      <c r="AE2962" s="230"/>
      <c r="AF2962" s="230"/>
      <c r="AK2962" s="230"/>
      <c r="AN2962" s="230"/>
      <c r="AO2962" s="230"/>
      <c r="AP2962" s="230"/>
      <c r="AQ2962" s="230"/>
    </row>
    <row r="2963" spans="4:43">
      <c r="D2963" s="230"/>
      <c r="G2963" s="230"/>
      <c r="H2963" s="230"/>
      <c r="I2963" s="230"/>
      <c r="J2963" s="230"/>
      <c r="O2963" s="230"/>
      <c r="R2963" s="230"/>
      <c r="S2963" s="230"/>
      <c r="T2963" s="230"/>
      <c r="U2963" s="230"/>
      <c r="Z2963" s="230"/>
      <c r="AC2963" s="230"/>
      <c r="AD2963" s="230"/>
      <c r="AE2963" s="230"/>
      <c r="AF2963" s="230"/>
      <c r="AK2963" s="230"/>
      <c r="AN2963" s="230"/>
      <c r="AO2963" s="230"/>
      <c r="AP2963" s="230"/>
      <c r="AQ2963" s="230"/>
    </row>
    <row r="2964" spans="4:43">
      <c r="D2964" s="230"/>
      <c r="G2964" s="230"/>
      <c r="H2964" s="230"/>
      <c r="I2964" s="230"/>
      <c r="J2964" s="230"/>
      <c r="O2964" s="230"/>
      <c r="R2964" s="230"/>
      <c r="S2964" s="230"/>
      <c r="T2964" s="230"/>
      <c r="U2964" s="230"/>
      <c r="Z2964" s="230"/>
      <c r="AC2964" s="230"/>
      <c r="AD2964" s="230"/>
      <c r="AE2964" s="230"/>
      <c r="AF2964" s="230"/>
      <c r="AK2964" s="230"/>
      <c r="AN2964" s="230"/>
      <c r="AO2964" s="230"/>
      <c r="AP2964" s="230"/>
      <c r="AQ2964" s="230"/>
    </row>
    <row r="2965" spans="4:43">
      <c r="D2965" s="230"/>
      <c r="G2965" s="230"/>
      <c r="H2965" s="230"/>
      <c r="I2965" s="230"/>
      <c r="J2965" s="230"/>
      <c r="O2965" s="230"/>
      <c r="R2965" s="230"/>
      <c r="S2965" s="230"/>
      <c r="T2965" s="230"/>
      <c r="U2965" s="230"/>
      <c r="Z2965" s="230"/>
      <c r="AC2965" s="230"/>
      <c r="AD2965" s="230"/>
      <c r="AE2965" s="230"/>
      <c r="AF2965" s="230"/>
      <c r="AK2965" s="230"/>
      <c r="AN2965" s="230"/>
      <c r="AO2965" s="230"/>
      <c r="AP2965" s="230"/>
      <c r="AQ2965" s="230"/>
    </row>
    <row r="2966" spans="4:43">
      <c r="D2966" s="230"/>
      <c r="G2966" s="230"/>
      <c r="H2966" s="230"/>
      <c r="I2966" s="230"/>
      <c r="J2966" s="230"/>
      <c r="O2966" s="230"/>
      <c r="R2966" s="230"/>
      <c r="S2966" s="230"/>
      <c r="T2966" s="230"/>
      <c r="U2966" s="230"/>
      <c r="Z2966" s="230"/>
      <c r="AC2966" s="230"/>
      <c r="AD2966" s="230"/>
      <c r="AE2966" s="230"/>
      <c r="AF2966" s="230"/>
      <c r="AK2966" s="230"/>
      <c r="AN2966" s="230"/>
      <c r="AO2966" s="230"/>
      <c r="AP2966" s="230"/>
      <c r="AQ2966" s="230"/>
    </row>
    <row r="2967" spans="4:43">
      <c r="D2967" s="230"/>
      <c r="G2967" s="230"/>
      <c r="H2967" s="230"/>
      <c r="I2967" s="230"/>
      <c r="J2967" s="230"/>
      <c r="O2967" s="230"/>
      <c r="R2967" s="230"/>
      <c r="S2967" s="230"/>
      <c r="T2967" s="230"/>
      <c r="U2967" s="230"/>
      <c r="Z2967" s="230"/>
      <c r="AC2967" s="230"/>
      <c r="AD2967" s="230"/>
      <c r="AE2967" s="230"/>
      <c r="AF2967" s="230"/>
      <c r="AK2967" s="230"/>
      <c r="AN2967" s="230"/>
      <c r="AO2967" s="230"/>
      <c r="AP2967" s="230"/>
      <c r="AQ2967" s="230"/>
    </row>
    <row r="2968" spans="4:43">
      <c r="D2968" s="230"/>
      <c r="G2968" s="230"/>
      <c r="H2968" s="230"/>
      <c r="I2968" s="230"/>
      <c r="J2968" s="230"/>
      <c r="O2968" s="230"/>
      <c r="R2968" s="230"/>
      <c r="S2968" s="230"/>
      <c r="T2968" s="230"/>
      <c r="U2968" s="230"/>
      <c r="Z2968" s="230"/>
      <c r="AC2968" s="230"/>
      <c r="AD2968" s="230"/>
      <c r="AE2968" s="230"/>
      <c r="AF2968" s="230"/>
      <c r="AK2968" s="230"/>
      <c r="AN2968" s="230"/>
      <c r="AO2968" s="230"/>
      <c r="AP2968" s="230"/>
      <c r="AQ2968" s="230"/>
    </row>
    <row r="2969" spans="4:43">
      <c r="D2969" s="230"/>
      <c r="G2969" s="230"/>
      <c r="H2969" s="230"/>
      <c r="I2969" s="230"/>
      <c r="J2969" s="230"/>
      <c r="O2969" s="230"/>
      <c r="R2969" s="230"/>
      <c r="S2969" s="230"/>
      <c r="T2969" s="230"/>
      <c r="U2969" s="230"/>
      <c r="Z2969" s="230"/>
      <c r="AC2969" s="230"/>
      <c r="AD2969" s="230"/>
      <c r="AE2969" s="230"/>
      <c r="AF2969" s="230"/>
      <c r="AK2969" s="230"/>
      <c r="AN2969" s="230"/>
      <c r="AO2969" s="230"/>
      <c r="AP2969" s="230"/>
      <c r="AQ2969" s="230"/>
    </row>
    <row r="2970" spans="4:43">
      <c r="D2970" s="230"/>
      <c r="G2970" s="230"/>
      <c r="H2970" s="230"/>
      <c r="I2970" s="230"/>
      <c r="J2970" s="230"/>
      <c r="O2970" s="230"/>
      <c r="R2970" s="230"/>
      <c r="S2970" s="230"/>
      <c r="T2970" s="230"/>
      <c r="U2970" s="230"/>
      <c r="Z2970" s="230"/>
      <c r="AC2970" s="230"/>
      <c r="AD2970" s="230"/>
      <c r="AE2970" s="230"/>
      <c r="AF2970" s="230"/>
      <c r="AK2970" s="230"/>
      <c r="AN2970" s="230"/>
      <c r="AO2970" s="230"/>
      <c r="AP2970" s="230"/>
      <c r="AQ2970" s="230"/>
    </row>
    <row r="2971" spans="4:43">
      <c r="D2971" s="230"/>
      <c r="G2971" s="230"/>
      <c r="H2971" s="230"/>
      <c r="I2971" s="230"/>
      <c r="J2971" s="230"/>
      <c r="O2971" s="230"/>
      <c r="R2971" s="230"/>
      <c r="S2971" s="230"/>
      <c r="T2971" s="230"/>
      <c r="U2971" s="230"/>
      <c r="Z2971" s="230"/>
      <c r="AC2971" s="230"/>
      <c r="AD2971" s="230"/>
      <c r="AE2971" s="230"/>
      <c r="AF2971" s="230"/>
      <c r="AK2971" s="230"/>
      <c r="AN2971" s="230"/>
      <c r="AO2971" s="230"/>
      <c r="AP2971" s="230"/>
      <c r="AQ2971" s="230"/>
    </row>
    <row r="2972" spans="4:43">
      <c r="D2972" s="230"/>
      <c r="G2972" s="230"/>
      <c r="H2972" s="230"/>
      <c r="I2972" s="230"/>
      <c r="J2972" s="230"/>
      <c r="O2972" s="230"/>
      <c r="R2972" s="230"/>
      <c r="S2972" s="230"/>
      <c r="T2972" s="230"/>
      <c r="U2972" s="230"/>
      <c r="Z2972" s="230"/>
      <c r="AC2972" s="230"/>
      <c r="AD2972" s="230"/>
      <c r="AE2972" s="230"/>
      <c r="AF2972" s="230"/>
      <c r="AK2972" s="230"/>
      <c r="AN2972" s="230"/>
      <c r="AO2972" s="230"/>
      <c r="AP2972" s="230"/>
      <c r="AQ2972" s="230"/>
    </row>
    <row r="2973" spans="4:43">
      <c r="D2973" s="230"/>
      <c r="G2973" s="230"/>
      <c r="H2973" s="230"/>
      <c r="I2973" s="230"/>
      <c r="J2973" s="230"/>
      <c r="O2973" s="230"/>
      <c r="R2973" s="230"/>
      <c r="S2973" s="230"/>
      <c r="T2973" s="230"/>
      <c r="U2973" s="230"/>
      <c r="Z2973" s="230"/>
      <c r="AC2973" s="230"/>
      <c r="AD2973" s="230"/>
      <c r="AE2973" s="230"/>
      <c r="AF2973" s="230"/>
      <c r="AK2973" s="230"/>
      <c r="AN2973" s="230"/>
      <c r="AO2973" s="230"/>
      <c r="AP2973" s="230"/>
      <c r="AQ2973" s="230"/>
    </row>
    <row r="2974" spans="4:43">
      <c r="D2974" s="230"/>
      <c r="G2974" s="230"/>
      <c r="H2974" s="230"/>
      <c r="I2974" s="230"/>
      <c r="J2974" s="230"/>
      <c r="O2974" s="230"/>
      <c r="R2974" s="230"/>
      <c r="S2974" s="230"/>
      <c r="T2974" s="230"/>
      <c r="U2974" s="230"/>
      <c r="Z2974" s="230"/>
      <c r="AC2974" s="230"/>
      <c r="AD2974" s="230"/>
      <c r="AE2974" s="230"/>
      <c r="AF2974" s="230"/>
      <c r="AK2974" s="230"/>
      <c r="AN2974" s="230"/>
      <c r="AO2974" s="230"/>
      <c r="AP2974" s="230"/>
      <c r="AQ2974" s="230"/>
    </row>
    <row r="2975" spans="4:43">
      <c r="D2975" s="230"/>
      <c r="G2975" s="230"/>
      <c r="H2975" s="230"/>
      <c r="I2975" s="230"/>
      <c r="J2975" s="230"/>
      <c r="O2975" s="230"/>
      <c r="R2975" s="230"/>
      <c r="S2975" s="230"/>
      <c r="T2975" s="230"/>
      <c r="U2975" s="230"/>
      <c r="Z2975" s="230"/>
      <c r="AC2975" s="230"/>
      <c r="AD2975" s="230"/>
      <c r="AE2975" s="230"/>
      <c r="AF2975" s="230"/>
      <c r="AK2975" s="230"/>
      <c r="AN2975" s="230"/>
      <c r="AO2975" s="230"/>
      <c r="AP2975" s="230"/>
      <c r="AQ2975" s="230"/>
    </row>
    <row r="2976" spans="4:43">
      <c r="D2976" s="230"/>
      <c r="G2976" s="230"/>
      <c r="H2976" s="230"/>
      <c r="I2976" s="230"/>
      <c r="J2976" s="230"/>
      <c r="O2976" s="230"/>
      <c r="R2976" s="230"/>
      <c r="S2976" s="230"/>
      <c r="T2976" s="230"/>
      <c r="U2976" s="230"/>
      <c r="Z2976" s="230"/>
      <c r="AC2976" s="230"/>
      <c r="AD2976" s="230"/>
      <c r="AE2976" s="230"/>
      <c r="AF2976" s="230"/>
      <c r="AK2976" s="230"/>
      <c r="AN2976" s="230"/>
      <c r="AO2976" s="230"/>
      <c r="AP2976" s="230"/>
      <c r="AQ2976" s="230"/>
    </row>
    <row r="2977" spans="4:43">
      <c r="D2977" s="230"/>
      <c r="G2977" s="230"/>
      <c r="H2977" s="230"/>
      <c r="I2977" s="230"/>
      <c r="J2977" s="230"/>
      <c r="O2977" s="230"/>
      <c r="R2977" s="230"/>
      <c r="S2977" s="230"/>
      <c r="T2977" s="230"/>
      <c r="U2977" s="230"/>
      <c r="Z2977" s="230"/>
      <c r="AC2977" s="230"/>
      <c r="AD2977" s="230"/>
      <c r="AE2977" s="230"/>
      <c r="AF2977" s="230"/>
      <c r="AK2977" s="230"/>
      <c r="AN2977" s="230"/>
      <c r="AO2977" s="230"/>
      <c r="AP2977" s="230"/>
      <c r="AQ2977" s="230"/>
    </row>
    <row r="2978" spans="4:43">
      <c r="D2978" s="230"/>
      <c r="G2978" s="230"/>
      <c r="H2978" s="230"/>
      <c r="I2978" s="230"/>
      <c r="J2978" s="230"/>
      <c r="O2978" s="230"/>
      <c r="R2978" s="230"/>
      <c r="S2978" s="230"/>
      <c r="T2978" s="230"/>
      <c r="U2978" s="230"/>
      <c r="Z2978" s="230"/>
      <c r="AC2978" s="230"/>
      <c r="AD2978" s="230"/>
      <c r="AE2978" s="230"/>
      <c r="AF2978" s="230"/>
      <c r="AK2978" s="230"/>
      <c r="AN2978" s="230"/>
      <c r="AO2978" s="230"/>
      <c r="AP2978" s="230"/>
      <c r="AQ2978" s="230"/>
    </row>
    <row r="2979" spans="4:43">
      <c r="D2979" s="230"/>
      <c r="G2979" s="230"/>
      <c r="H2979" s="230"/>
      <c r="I2979" s="230"/>
      <c r="J2979" s="230"/>
      <c r="O2979" s="230"/>
      <c r="R2979" s="230"/>
      <c r="S2979" s="230"/>
      <c r="T2979" s="230"/>
      <c r="U2979" s="230"/>
      <c r="Z2979" s="230"/>
      <c r="AC2979" s="230"/>
      <c r="AD2979" s="230"/>
      <c r="AE2979" s="230"/>
      <c r="AF2979" s="230"/>
      <c r="AK2979" s="230"/>
      <c r="AN2979" s="230"/>
      <c r="AO2979" s="230"/>
      <c r="AP2979" s="230"/>
      <c r="AQ2979" s="230"/>
    </row>
    <row r="2980" spans="4:43">
      <c r="D2980" s="230"/>
      <c r="G2980" s="230"/>
      <c r="H2980" s="230"/>
      <c r="I2980" s="230"/>
      <c r="J2980" s="230"/>
      <c r="O2980" s="230"/>
      <c r="R2980" s="230"/>
      <c r="S2980" s="230"/>
      <c r="T2980" s="230"/>
      <c r="U2980" s="230"/>
      <c r="Z2980" s="230"/>
      <c r="AC2980" s="230"/>
      <c r="AD2980" s="230"/>
      <c r="AE2980" s="230"/>
      <c r="AF2980" s="230"/>
      <c r="AK2980" s="230"/>
      <c r="AN2980" s="230"/>
      <c r="AO2980" s="230"/>
      <c r="AP2980" s="230"/>
      <c r="AQ2980" s="230"/>
    </row>
    <row r="2981" spans="4:43">
      <c r="D2981" s="230"/>
      <c r="G2981" s="230"/>
      <c r="H2981" s="230"/>
      <c r="I2981" s="230"/>
      <c r="J2981" s="230"/>
      <c r="O2981" s="230"/>
      <c r="R2981" s="230"/>
      <c r="S2981" s="230"/>
      <c r="T2981" s="230"/>
      <c r="U2981" s="230"/>
      <c r="Z2981" s="230"/>
      <c r="AC2981" s="230"/>
      <c r="AD2981" s="230"/>
      <c r="AE2981" s="230"/>
      <c r="AF2981" s="230"/>
      <c r="AK2981" s="230"/>
      <c r="AN2981" s="230"/>
      <c r="AO2981" s="230"/>
      <c r="AP2981" s="230"/>
      <c r="AQ2981" s="230"/>
    </row>
    <row r="2982" spans="4:43">
      <c r="D2982" s="230"/>
      <c r="G2982" s="230"/>
      <c r="H2982" s="230"/>
      <c r="I2982" s="230"/>
      <c r="J2982" s="230"/>
      <c r="O2982" s="230"/>
      <c r="R2982" s="230"/>
      <c r="S2982" s="230"/>
      <c r="T2982" s="230"/>
      <c r="U2982" s="230"/>
      <c r="Z2982" s="230"/>
      <c r="AC2982" s="230"/>
      <c r="AD2982" s="230"/>
      <c r="AE2982" s="230"/>
      <c r="AF2982" s="230"/>
      <c r="AK2982" s="230"/>
      <c r="AN2982" s="230"/>
      <c r="AO2982" s="230"/>
      <c r="AP2982" s="230"/>
      <c r="AQ2982" s="230"/>
    </row>
    <row r="2983" spans="4:43">
      <c r="D2983" s="230"/>
      <c r="G2983" s="230"/>
      <c r="H2983" s="230"/>
      <c r="I2983" s="230"/>
      <c r="J2983" s="230"/>
      <c r="O2983" s="230"/>
      <c r="R2983" s="230"/>
      <c r="S2983" s="230"/>
      <c r="T2983" s="230"/>
      <c r="U2983" s="230"/>
      <c r="Z2983" s="230"/>
      <c r="AC2983" s="230"/>
      <c r="AD2983" s="230"/>
      <c r="AE2983" s="230"/>
      <c r="AF2983" s="230"/>
      <c r="AK2983" s="230"/>
      <c r="AN2983" s="230"/>
      <c r="AO2983" s="230"/>
      <c r="AP2983" s="230"/>
      <c r="AQ2983" s="230"/>
    </row>
    <row r="2984" spans="4:43">
      <c r="D2984" s="230"/>
      <c r="G2984" s="230"/>
      <c r="H2984" s="230"/>
      <c r="I2984" s="230"/>
      <c r="J2984" s="230"/>
      <c r="O2984" s="230"/>
      <c r="R2984" s="230"/>
      <c r="S2984" s="230"/>
      <c r="T2984" s="230"/>
      <c r="U2984" s="230"/>
      <c r="Z2984" s="230"/>
      <c r="AC2984" s="230"/>
      <c r="AD2984" s="230"/>
      <c r="AE2984" s="230"/>
      <c r="AF2984" s="230"/>
      <c r="AK2984" s="230"/>
      <c r="AN2984" s="230"/>
      <c r="AO2984" s="230"/>
      <c r="AP2984" s="230"/>
      <c r="AQ2984" s="230"/>
    </row>
    <row r="2985" spans="4:43">
      <c r="D2985" s="230"/>
      <c r="G2985" s="230"/>
      <c r="H2985" s="230"/>
      <c r="I2985" s="230"/>
      <c r="J2985" s="230"/>
      <c r="O2985" s="230"/>
      <c r="R2985" s="230"/>
      <c r="S2985" s="230"/>
      <c r="T2985" s="230"/>
      <c r="U2985" s="230"/>
      <c r="Z2985" s="230"/>
      <c r="AC2985" s="230"/>
      <c r="AD2985" s="230"/>
      <c r="AE2985" s="230"/>
      <c r="AF2985" s="230"/>
      <c r="AK2985" s="230"/>
      <c r="AN2985" s="230"/>
      <c r="AO2985" s="230"/>
      <c r="AP2985" s="230"/>
      <c r="AQ2985" s="230"/>
    </row>
    <row r="2986" spans="4:43">
      <c r="D2986" s="230"/>
      <c r="G2986" s="230"/>
      <c r="H2986" s="230"/>
      <c r="I2986" s="230"/>
      <c r="J2986" s="230"/>
      <c r="O2986" s="230"/>
      <c r="R2986" s="230"/>
      <c r="S2986" s="230"/>
      <c r="T2986" s="230"/>
      <c r="U2986" s="230"/>
      <c r="Z2986" s="230"/>
      <c r="AC2986" s="230"/>
      <c r="AD2986" s="230"/>
      <c r="AE2986" s="230"/>
      <c r="AF2986" s="230"/>
      <c r="AK2986" s="230"/>
      <c r="AN2986" s="230"/>
      <c r="AO2986" s="230"/>
      <c r="AP2986" s="230"/>
      <c r="AQ2986" s="230"/>
    </row>
    <row r="2987" spans="4:43">
      <c r="D2987" s="230"/>
      <c r="G2987" s="230"/>
      <c r="H2987" s="230"/>
      <c r="I2987" s="230"/>
      <c r="J2987" s="230"/>
      <c r="O2987" s="230"/>
      <c r="R2987" s="230"/>
      <c r="S2987" s="230"/>
      <c r="T2987" s="230"/>
      <c r="U2987" s="230"/>
      <c r="Z2987" s="230"/>
      <c r="AC2987" s="230"/>
      <c r="AD2987" s="230"/>
      <c r="AE2987" s="230"/>
      <c r="AF2987" s="230"/>
      <c r="AK2987" s="230"/>
      <c r="AN2987" s="230"/>
      <c r="AO2987" s="230"/>
      <c r="AP2987" s="230"/>
      <c r="AQ2987" s="230"/>
    </row>
    <row r="2988" spans="4:43">
      <c r="D2988" s="230"/>
      <c r="G2988" s="230"/>
      <c r="H2988" s="230"/>
      <c r="I2988" s="230"/>
      <c r="J2988" s="230"/>
      <c r="O2988" s="230"/>
      <c r="R2988" s="230"/>
      <c r="S2988" s="230"/>
      <c r="T2988" s="230"/>
      <c r="U2988" s="230"/>
      <c r="Z2988" s="230"/>
      <c r="AC2988" s="230"/>
      <c r="AD2988" s="230"/>
      <c r="AE2988" s="230"/>
      <c r="AF2988" s="230"/>
      <c r="AK2988" s="230"/>
      <c r="AN2988" s="230"/>
      <c r="AO2988" s="230"/>
      <c r="AP2988" s="230"/>
      <c r="AQ2988" s="230"/>
    </row>
    <row r="2989" spans="4:43">
      <c r="D2989" s="230"/>
      <c r="G2989" s="230"/>
      <c r="H2989" s="230"/>
      <c r="I2989" s="230"/>
      <c r="J2989" s="230"/>
      <c r="O2989" s="230"/>
      <c r="R2989" s="230"/>
      <c r="S2989" s="230"/>
      <c r="T2989" s="230"/>
      <c r="U2989" s="230"/>
      <c r="Z2989" s="230"/>
      <c r="AC2989" s="230"/>
      <c r="AD2989" s="230"/>
      <c r="AE2989" s="230"/>
      <c r="AF2989" s="230"/>
      <c r="AK2989" s="230"/>
      <c r="AN2989" s="230"/>
      <c r="AO2989" s="230"/>
      <c r="AP2989" s="230"/>
      <c r="AQ2989" s="230"/>
    </row>
    <row r="2990" spans="4:43">
      <c r="D2990" s="230"/>
      <c r="G2990" s="230"/>
      <c r="H2990" s="230"/>
      <c r="I2990" s="230"/>
      <c r="J2990" s="230"/>
      <c r="O2990" s="230"/>
      <c r="R2990" s="230"/>
      <c r="S2990" s="230"/>
      <c r="T2990" s="230"/>
      <c r="U2990" s="230"/>
      <c r="Z2990" s="230"/>
      <c r="AC2990" s="230"/>
      <c r="AD2990" s="230"/>
      <c r="AE2990" s="230"/>
      <c r="AF2990" s="230"/>
      <c r="AK2990" s="230"/>
      <c r="AN2990" s="230"/>
      <c r="AO2990" s="230"/>
      <c r="AP2990" s="230"/>
      <c r="AQ2990" s="230"/>
    </row>
    <row r="2991" spans="4:43">
      <c r="D2991" s="230"/>
      <c r="G2991" s="230"/>
      <c r="H2991" s="230"/>
      <c r="I2991" s="230"/>
      <c r="J2991" s="230"/>
      <c r="O2991" s="230"/>
      <c r="R2991" s="230"/>
      <c r="S2991" s="230"/>
      <c r="T2991" s="230"/>
      <c r="U2991" s="230"/>
      <c r="Z2991" s="230"/>
      <c r="AC2991" s="230"/>
      <c r="AD2991" s="230"/>
      <c r="AE2991" s="230"/>
      <c r="AF2991" s="230"/>
      <c r="AK2991" s="230"/>
      <c r="AN2991" s="230"/>
      <c r="AO2991" s="230"/>
      <c r="AP2991" s="230"/>
      <c r="AQ2991" s="230"/>
    </row>
    <row r="2992" spans="4:43">
      <c r="D2992" s="230"/>
      <c r="G2992" s="230"/>
      <c r="H2992" s="230"/>
      <c r="I2992" s="230"/>
      <c r="J2992" s="230"/>
      <c r="O2992" s="230"/>
      <c r="R2992" s="230"/>
      <c r="S2992" s="230"/>
      <c r="T2992" s="230"/>
      <c r="U2992" s="230"/>
      <c r="Z2992" s="230"/>
      <c r="AC2992" s="230"/>
      <c r="AD2992" s="230"/>
      <c r="AE2992" s="230"/>
      <c r="AF2992" s="230"/>
      <c r="AK2992" s="230"/>
      <c r="AN2992" s="230"/>
      <c r="AO2992" s="230"/>
      <c r="AP2992" s="230"/>
      <c r="AQ2992" s="230"/>
    </row>
    <row r="2993" spans="4:43">
      <c r="D2993" s="230"/>
      <c r="G2993" s="230"/>
      <c r="H2993" s="230"/>
      <c r="I2993" s="230"/>
      <c r="J2993" s="230"/>
      <c r="O2993" s="230"/>
      <c r="R2993" s="230"/>
      <c r="S2993" s="230"/>
      <c r="T2993" s="230"/>
      <c r="U2993" s="230"/>
      <c r="Z2993" s="230"/>
      <c r="AC2993" s="230"/>
      <c r="AD2993" s="230"/>
      <c r="AE2993" s="230"/>
      <c r="AF2993" s="230"/>
      <c r="AK2993" s="230"/>
      <c r="AN2993" s="230"/>
      <c r="AO2993" s="230"/>
      <c r="AP2993" s="230"/>
      <c r="AQ2993" s="230"/>
    </row>
    <row r="2994" spans="4:43">
      <c r="D2994" s="230"/>
      <c r="G2994" s="230"/>
      <c r="H2994" s="230"/>
      <c r="I2994" s="230"/>
      <c r="J2994" s="230"/>
      <c r="O2994" s="230"/>
      <c r="R2994" s="230"/>
      <c r="S2994" s="230"/>
      <c r="T2994" s="230"/>
      <c r="U2994" s="230"/>
      <c r="Z2994" s="230"/>
      <c r="AC2994" s="230"/>
      <c r="AD2994" s="230"/>
      <c r="AE2994" s="230"/>
      <c r="AF2994" s="230"/>
      <c r="AK2994" s="230"/>
      <c r="AN2994" s="230"/>
      <c r="AO2994" s="230"/>
      <c r="AP2994" s="230"/>
      <c r="AQ2994" s="230"/>
    </row>
    <row r="2995" spans="4:43">
      <c r="D2995" s="230"/>
      <c r="G2995" s="230"/>
      <c r="H2995" s="230"/>
      <c r="I2995" s="230"/>
      <c r="J2995" s="230"/>
      <c r="O2995" s="230"/>
      <c r="R2995" s="230"/>
      <c r="S2995" s="230"/>
      <c r="T2995" s="230"/>
      <c r="U2995" s="230"/>
      <c r="Z2995" s="230"/>
      <c r="AC2995" s="230"/>
      <c r="AD2995" s="230"/>
      <c r="AE2995" s="230"/>
      <c r="AF2995" s="230"/>
      <c r="AK2995" s="230"/>
      <c r="AN2995" s="230"/>
      <c r="AO2995" s="230"/>
      <c r="AP2995" s="230"/>
      <c r="AQ2995" s="230"/>
    </row>
    <row r="2996" spans="4:43">
      <c r="D2996" s="230"/>
      <c r="G2996" s="230"/>
      <c r="H2996" s="230"/>
      <c r="I2996" s="230"/>
      <c r="J2996" s="230"/>
      <c r="O2996" s="230"/>
      <c r="R2996" s="230"/>
      <c r="S2996" s="230"/>
      <c r="T2996" s="230"/>
      <c r="U2996" s="230"/>
      <c r="Z2996" s="230"/>
      <c r="AC2996" s="230"/>
      <c r="AD2996" s="230"/>
      <c r="AE2996" s="230"/>
      <c r="AF2996" s="230"/>
      <c r="AK2996" s="230"/>
      <c r="AN2996" s="230"/>
      <c r="AO2996" s="230"/>
      <c r="AP2996" s="230"/>
      <c r="AQ2996" s="230"/>
    </row>
    <row r="2997" spans="4:43">
      <c r="D2997" s="230"/>
      <c r="G2997" s="230"/>
      <c r="H2997" s="230"/>
      <c r="I2997" s="230"/>
      <c r="J2997" s="230"/>
      <c r="O2997" s="230"/>
      <c r="R2997" s="230"/>
      <c r="S2997" s="230"/>
      <c r="T2997" s="230"/>
      <c r="U2997" s="230"/>
      <c r="Z2997" s="230"/>
      <c r="AC2997" s="230"/>
      <c r="AD2997" s="230"/>
      <c r="AE2997" s="230"/>
      <c r="AF2997" s="230"/>
      <c r="AK2997" s="230"/>
      <c r="AN2997" s="230"/>
      <c r="AO2997" s="230"/>
      <c r="AP2997" s="230"/>
      <c r="AQ2997" s="230"/>
    </row>
    <row r="2998" spans="4:43">
      <c r="D2998" s="230"/>
      <c r="G2998" s="230"/>
      <c r="H2998" s="230"/>
      <c r="I2998" s="230"/>
      <c r="J2998" s="230"/>
      <c r="O2998" s="230"/>
      <c r="R2998" s="230"/>
      <c r="S2998" s="230"/>
      <c r="T2998" s="230"/>
      <c r="U2998" s="230"/>
      <c r="Z2998" s="230"/>
      <c r="AC2998" s="230"/>
      <c r="AD2998" s="230"/>
      <c r="AE2998" s="230"/>
      <c r="AF2998" s="230"/>
      <c r="AK2998" s="230"/>
      <c r="AN2998" s="230"/>
      <c r="AO2998" s="230"/>
      <c r="AP2998" s="230"/>
      <c r="AQ2998" s="230"/>
    </row>
    <row r="2999" spans="4:43">
      <c r="D2999" s="230"/>
      <c r="G2999" s="230"/>
      <c r="H2999" s="230"/>
      <c r="I2999" s="230"/>
      <c r="J2999" s="230"/>
      <c r="O2999" s="230"/>
      <c r="R2999" s="230"/>
      <c r="S2999" s="230"/>
      <c r="T2999" s="230"/>
      <c r="U2999" s="230"/>
      <c r="Z2999" s="230"/>
      <c r="AC2999" s="230"/>
      <c r="AD2999" s="230"/>
      <c r="AE2999" s="230"/>
      <c r="AF2999" s="230"/>
      <c r="AK2999" s="230"/>
      <c r="AN2999" s="230"/>
      <c r="AO2999" s="230"/>
      <c r="AP2999" s="230"/>
      <c r="AQ2999" s="230"/>
    </row>
    <row r="3000" spans="4:43">
      <c r="D3000" s="230"/>
      <c r="G3000" s="230"/>
      <c r="H3000" s="230"/>
      <c r="I3000" s="230"/>
      <c r="J3000" s="230"/>
      <c r="O3000" s="230"/>
      <c r="R3000" s="230"/>
      <c r="S3000" s="230"/>
      <c r="T3000" s="230"/>
      <c r="U3000" s="230"/>
      <c r="Z3000" s="230"/>
      <c r="AC3000" s="230"/>
      <c r="AD3000" s="230"/>
      <c r="AE3000" s="230"/>
      <c r="AF3000" s="230"/>
      <c r="AK3000" s="230"/>
      <c r="AN3000" s="230"/>
      <c r="AO3000" s="230"/>
      <c r="AP3000" s="230"/>
      <c r="AQ3000" s="230"/>
    </row>
    <row r="3001" spans="4:43">
      <c r="D3001" s="230"/>
      <c r="G3001" s="230"/>
      <c r="H3001" s="230"/>
      <c r="I3001" s="230"/>
      <c r="J3001" s="230"/>
      <c r="O3001" s="230"/>
      <c r="R3001" s="230"/>
      <c r="S3001" s="230"/>
      <c r="T3001" s="230"/>
      <c r="U3001" s="230"/>
      <c r="Z3001" s="230"/>
      <c r="AC3001" s="230"/>
      <c r="AD3001" s="230"/>
      <c r="AE3001" s="230"/>
      <c r="AF3001" s="230"/>
      <c r="AK3001" s="230"/>
      <c r="AN3001" s="230"/>
      <c r="AO3001" s="230"/>
      <c r="AP3001" s="230"/>
      <c r="AQ3001" s="230"/>
    </row>
    <row r="3002" spans="4:43">
      <c r="D3002" s="230"/>
      <c r="G3002" s="230"/>
      <c r="H3002" s="230"/>
      <c r="I3002" s="230"/>
      <c r="J3002" s="230"/>
      <c r="O3002" s="230"/>
      <c r="R3002" s="230"/>
      <c r="S3002" s="230"/>
      <c r="T3002" s="230"/>
      <c r="U3002" s="230"/>
      <c r="Z3002" s="230"/>
      <c r="AC3002" s="230"/>
      <c r="AD3002" s="230"/>
      <c r="AE3002" s="230"/>
      <c r="AF3002" s="230"/>
      <c r="AK3002" s="230"/>
      <c r="AN3002" s="230"/>
      <c r="AO3002" s="230"/>
      <c r="AP3002" s="230"/>
      <c r="AQ3002" s="230"/>
    </row>
    <row r="3003" spans="4:43">
      <c r="D3003" s="230"/>
      <c r="G3003" s="230"/>
      <c r="H3003" s="230"/>
      <c r="I3003" s="230"/>
      <c r="J3003" s="230"/>
      <c r="O3003" s="230"/>
      <c r="R3003" s="230"/>
      <c r="S3003" s="230"/>
      <c r="T3003" s="230"/>
      <c r="U3003" s="230"/>
      <c r="Z3003" s="230"/>
      <c r="AC3003" s="230"/>
      <c r="AD3003" s="230"/>
      <c r="AE3003" s="230"/>
      <c r="AF3003" s="230"/>
      <c r="AK3003" s="230"/>
      <c r="AN3003" s="230"/>
      <c r="AO3003" s="230"/>
      <c r="AP3003" s="230"/>
      <c r="AQ3003" s="230"/>
    </row>
    <row r="3004" spans="4:43">
      <c r="D3004" s="230"/>
      <c r="G3004" s="230"/>
      <c r="H3004" s="230"/>
      <c r="I3004" s="230"/>
      <c r="J3004" s="230"/>
      <c r="O3004" s="230"/>
      <c r="R3004" s="230"/>
      <c r="S3004" s="230"/>
      <c r="T3004" s="230"/>
      <c r="U3004" s="230"/>
      <c r="Z3004" s="230"/>
      <c r="AC3004" s="230"/>
      <c r="AD3004" s="230"/>
      <c r="AE3004" s="230"/>
      <c r="AF3004" s="230"/>
      <c r="AK3004" s="230"/>
      <c r="AN3004" s="230"/>
      <c r="AO3004" s="230"/>
      <c r="AP3004" s="230"/>
      <c r="AQ3004" s="230"/>
    </row>
    <row r="3005" spans="4:43">
      <c r="D3005" s="230"/>
      <c r="G3005" s="230"/>
      <c r="H3005" s="230"/>
      <c r="I3005" s="230"/>
      <c r="J3005" s="230"/>
      <c r="O3005" s="230"/>
      <c r="R3005" s="230"/>
      <c r="S3005" s="230"/>
      <c r="T3005" s="230"/>
      <c r="U3005" s="230"/>
      <c r="Z3005" s="230"/>
      <c r="AC3005" s="230"/>
      <c r="AD3005" s="230"/>
      <c r="AE3005" s="230"/>
      <c r="AF3005" s="230"/>
      <c r="AK3005" s="230"/>
      <c r="AN3005" s="230"/>
      <c r="AO3005" s="230"/>
      <c r="AP3005" s="230"/>
      <c r="AQ3005" s="230"/>
    </row>
    <row r="3006" spans="4:43">
      <c r="D3006" s="230"/>
      <c r="G3006" s="230"/>
      <c r="H3006" s="230"/>
      <c r="I3006" s="230"/>
      <c r="J3006" s="230"/>
      <c r="O3006" s="230"/>
      <c r="R3006" s="230"/>
      <c r="S3006" s="230"/>
      <c r="T3006" s="230"/>
      <c r="U3006" s="230"/>
      <c r="Z3006" s="230"/>
      <c r="AC3006" s="230"/>
      <c r="AD3006" s="230"/>
      <c r="AE3006" s="230"/>
      <c r="AF3006" s="230"/>
      <c r="AK3006" s="230"/>
      <c r="AN3006" s="230"/>
      <c r="AO3006" s="230"/>
      <c r="AP3006" s="230"/>
      <c r="AQ3006" s="230"/>
    </row>
    <row r="3007" spans="4:43">
      <c r="D3007" s="230"/>
      <c r="G3007" s="230"/>
      <c r="H3007" s="230"/>
      <c r="I3007" s="230"/>
      <c r="J3007" s="230"/>
      <c r="O3007" s="230"/>
      <c r="R3007" s="230"/>
      <c r="S3007" s="230"/>
      <c r="T3007" s="230"/>
      <c r="U3007" s="230"/>
      <c r="Z3007" s="230"/>
      <c r="AC3007" s="230"/>
      <c r="AD3007" s="230"/>
      <c r="AE3007" s="230"/>
      <c r="AF3007" s="230"/>
      <c r="AK3007" s="230"/>
      <c r="AN3007" s="230"/>
      <c r="AO3007" s="230"/>
      <c r="AP3007" s="230"/>
      <c r="AQ3007" s="230"/>
    </row>
    <row r="3008" spans="4:43">
      <c r="D3008" s="230"/>
      <c r="G3008" s="230"/>
      <c r="H3008" s="230"/>
      <c r="I3008" s="230"/>
      <c r="J3008" s="230"/>
      <c r="O3008" s="230"/>
      <c r="R3008" s="230"/>
      <c r="S3008" s="230"/>
      <c r="T3008" s="230"/>
      <c r="U3008" s="230"/>
      <c r="Z3008" s="230"/>
      <c r="AC3008" s="230"/>
      <c r="AD3008" s="230"/>
      <c r="AE3008" s="230"/>
      <c r="AF3008" s="230"/>
      <c r="AK3008" s="230"/>
      <c r="AN3008" s="230"/>
      <c r="AO3008" s="230"/>
      <c r="AP3008" s="230"/>
      <c r="AQ3008" s="230"/>
    </row>
    <row r="3009" spans="4:43">
      <c r="D3009" s="230"/>
      <c r="G3009" s="230"/>
      <c r="H3009" s="230"/>
      <c r="I3009" s="230"/>
      <c r="J3009" s="230"/>
      <c r="O3009" s="230"/>
      <c r="R3009" s="230"/>
      <c r="S3009" s="230"/>
      <c r="T3009" s="230"/>
      <c r="U3009" s="230"/>
      <c r="Z3009" s="230"/>
      <c r="AC3009" s="230"/>
      <c r="AD3009" s="230"/>
      <c r="AE3009" s="230"/>
      <c r="AF3009" s="230"/>
      <c r="AK3009" s="230"/>
      <c r="AN3009" s="230"/>
      <c r="AO3009" s="230"/>
      <c r="AP3009" s="230"/>
      <c r="AQ3009" s="230"/>
    </row>
    <row r="3010" spans="4:43">
      <c r="D3010" s="230"/>
      <c r="G3010" s="230"/>
      <c r="H3010" s="230"/>
      <c r="I3010" s="230"/>
      <c r="J3010" s="230"/>
      <c r="O3010" s="230"/>
      <c r="R3010" s="230"/>
      <c r="S3010" s="230"/>
      <c r="T3010" s="230"/>
      <c r="U3010" s="230"/>
      <c r="Z3010" s="230"/>
      <c r="AC3010" s="230"/>
      <c r="AD3010" s="230"/>
      <c r="AE3010" s="230"/>
      <c r="AF3010" s="230"/>
      <c r="AK3010" s="230"/>
      <c r="AN3010" s="230"/>
      <c r="AO3010" s="230"/>
      <c r="AP3010" s="230"/>
      <c r="AQ3010" s="230"/>
    </row>
    <row r="3011" spans="4:43">
      <c r="D3011" s="230"/>
      <c r="G3011" s="230"/>
      <c r="H3011" s="230"/>
      <c r="I3011" s="230"/>
      <c r="J3011" s="230"/>
      <c r="O3011" s="230"/>
      <c r="R3011" s="230"/>
      <c r="S3011" s="230"/>
      <c r="T3011" s="230"/>
      <c r="U3011" s="230"/>
      <c r="Z3011" s="230"/>
      <c r="AC3011" s="230"/>
      <c r="AD3011" s="230"/>
      <c r="AE3011" s="230"/>
      <c r="AF3011" s="230"/>
      <c r="AK3011" s="230"/>
      <c r="AN3011" s="230"/>
      <c r="AO3011" s="230"/>
      <c r="AP3011" s="230"/>
      <c r="AQ3011" s="230"/>
    </row>
    <row r="3012" spans="4:43">
      <c r="D3012" s="230"/>
      <c r="G3012" s="230"/>
      <c r="H3012" s="230"/>
      <c r="I3012" s="230"/>
      <c r="J3012" s="230"/>
      <c r="O3012" s="230"/>
      <c r="R3012" s="230"/>
      <c r="S3012" s="230"/>
      <c r="T3012" s="230"/>
      <c r="U3012" s="230"/>
      <c r="Z3012" s="230"/>
      <c r="AC3012" s="230"/>
      <c r="AD3012" s="230"/>
      <c r="AE3012" s="230"/>
      <c r="AF3012" s="230"/>
      <c r="AK3012" s="230"/>
      <c r="AN3012" s="230"/>
      <c r="AO3012" s="230"/>
      <c r="AP3012" s="230"/>
      <c r="AQ3012" s="230"/>
    </row>
    <row r="3013" spans="4:43">
      <c r="D3013" s="230"/>
      <c r="G3013" s="230"/>
      <c r="H3013" s="230"/>
      <c r="I3013" s="230"/>
      <c r="J3013" s="230"/>
      <c r="O3013" s="230"/>
      <c r="R3013" s="230"/>
      <c r="S3013" s="230"/>
      <c r="T3013" s="230"/>
      <c r="U3013" s="230"/>
      <c r="Z3013" s="230"/>
      <c r="AC3013" s="230"/>
      <c r="AD3013" s="230"/>
      <c r="AE3013" s="230"/>
      <c r="AF3013" s="230"/>
      <c r="AK3013" s="230"/>
      <c r="AN3013" s="230"/>
      <c r="AO3013" s="230"/>
      <c r="AP3013" s="230"/>
      <c r="AQ3013" s="230"/>
    </row>
    <row r="3014" spans="4:43">
      <c r="D3014" s="230"/>
      <c r="G3014" s="230"/>
      <c r="H3014" s="230"/>
      <c r="I3014" s="230"/>
      <c r="J3014" s="230"/>
      <c r="O3014" s="230"/>
      <c r="R3014" s="230"/>
      <c r="S3014" s="230"/>
      <c r="T3014" s="230"/>
      <c r="U3014" s="230"/>
      <c r="Z3014" s="230"/>
      <c r="AC3014" s="230"/>
      <c r="AD3014" s="230"/>
      <c r="AE3014" s="230"/>
      <c r="AF3014" s="230"/>
      <c r="AK3014" s="230"/>
      <c r="AN3014" s="230"/>
      <c r="AO3014" s="230"/>
      <c r="AP3014" s="230"/>
      <c r="AQ3014" s="230"/>
    </row>
    <row r="3015" spans="4:43">
      <c r="D3015" s="230"/>
      <c r="G3015" s="230"/>
      <c r="H3015" s="230"/>
      <c r="I3015" s="230"/>
      <c r="J3015" s="230"/>
      <c r="O3015" s="230"/>
      <c r="R3015" s="230"/>
      <c r="S3015" s="230"/>
      <c r="T3015" s="230"/>
      <c r="U3015" s="230"/>
      <c r="Z3015" s="230"/>
      <c r="AC3015" s="230"/>
      <c r="AD3015" s="230"/>
      <c r="AE3015" s="230"/>
      <c r="AF3015" s="230"/>
      <c r="AK3015" s="230"/>
      <c r="AN3015" s="230"/>
      <c r="AO3015" s="230"/>
      <c r="AP3015" s="230"/>
      <c r="AQ3015" s="230"/>
    </row>
    <row r="3016" spans="4:43">
      <c r="D3016" s="230"/>
      <c r="G3016" s="230"/>
      <c r="H3016" s="230"/>
      <c r="I3016" s="230"/>
      <c r="J3016" s="230"/>
      <c r="O3016" s="230"/>
      <c r="R3016" s="230"/>
      <c r="S3016" s="230"/>
      <c r="T3016" s="230"/>
      <c r="U3016" s="230"/>
      <c r="Z3016" s="230"/>
      <c r="AC3016" s="230"/>
      <c r="AD3016" s="230"/>
      <c r="AE3016" s="230"/>
      <c r="AF3016" s="230"/>
      <c r="AK3016" s="230"/>
      <c r="AN3016" s="230"/>
      <c r="AO3016" s="230"/>
      <c r="AP3016" s="230"/>
      <c r="AQ3016" s="230"/>
    </row>
    <row r="3017" spans="4:43">
      <c r="D3017" s="230"/>
      <c r="G3017" s="230"/>
      <c r="H3017" s="230"/>
      <c r="I3017" s="230"/>
      <c r="J3017" s="230"/>
      <c r="O3017" s="230"/>
      <c r="R3017" s="230"/>
      <c r="S3017" s="230"/>
      <c r="T3017" s="230"/>
      <c r="U3017" s="230"/>
      <c r="Z3017" s="230"/>
      <c r="AC3017" s="230"/>
      <c r="AD3017" s="230"/>
      <c r="AE3017" s="230"/>
      <c r="AF3017" s="230"/>
      <c r="AK3017" s="230"/>
      <c r="AN3017" s="230"/>
      <c r="AO3017" s="230"/>
      <c r="AP3017" s="230"/>
      <c r="AQ3017" s="230"/>
    </row>
    <row r="3018" spans="4:43">
      <c r="D3018" s="230"/>
      <c r="G3018" s="230"/>
      <c r="H3018" s="230"/>
      <c r="I3018" s="230"/>
      <c r="J3018" s="230"/>
      <c r="O3018" s="230"/>
      <c r="R3018" s="230"/>
      <c r="S3018" s="230"/>
      <c r="T3018" s="230"/>
      <c r="U3018" s="230"/>
      <c r="Z3018" s="230"/>
      <c r="AC3018" s="230"/>
      <c r="AD3018" s="230"/>
      <c r="AE3018" s="230"/>
      <c r="AF3018" s="230"/>
      <c r="AK3018" s="230"/>
      <c r="AN3018" s="230"/>
      <c r="AO3018" s="230"/>
      <c r="AP3018" s="230"/>
      <c r="AQ3018" s="230"/>
    </row>
    <row r="3019" spans="4:43">
      <c r="D3019" s="230"/>
      <c r="G3019" s="230"/>
      <c r="H3019" s="230"/>
      <c r="I3019" s="230"/>
      <c r="J3019" s="230"/>
      <c r="O3019" s="230"/>
      <c r="R3019" s="230"/>
      <c r="S3019" s="230"/>
      <c r="T3019" s="230"/>
      <c r="U3019" s="230"/>
      <c r="Z3019" s="230"/>
      <c r="AC3019" s="230"/>
      <c r="AD3019" s="230"/>
      <c r="AE3019" s="230"/>
      <c r="AF3019" s="230"/>
      <c r="AK3019" s="230"/>
      <c r="AN3019" s="230"/>
      <c r="AO3019" s="230"/>
      <c r="AP3019" s="230"/>
      <c r="AQ3019" s="230"/>
    </row>
    <row r="3020" spans="4:43">
      <c r="D3020" s="230"/>
      <c r="G3020" s="230"/>
      <c r="H3020" s="230"/>
      <c r="I3020" s="230"/>
      <c r="J3020" s="230"/>
      <c r="O3020" s="230"/>
      <c r="R3020" s="230"/>
      <c r="S3020" s="230"/>
      <c r="T3020" s="230"/>
      <c r="U3020" s="230"/>
      <c r="Z3020" s="230"/>
      <c r="AC3020" s="230"/>
      <c r="AD3020" s="230"/>
      <c r="AE3020" s="230"/>
      <c r="AF3020" s="230"/>
      <c r="AK3020" s="230"/>
      <c r="AN3020" s="230"/>
      <c r="AO3020" s="230"/>
      <c r="AP3020" s="230"/>
      <c r="AQ3020" s="230"/>
    </row>
    <row r="3021" spans="4:43">
      <c r="D3021" s="230"/>
      <c r="G3021" s="230"/>
      <c r="H3021" s="230"/>
      <c r="I3021" s="230"/>
      <c r="J3021" s="230"/>
      <c r="O3021" s="230"/>
      <c r="R3021" s="230"/>
      <c r="S3021" s="230"/>
      <c r="T3021" s="230"/>
      <c r="U3021" s="230"/>
      <c r="Z3021" s="230"/>
      <c r="AC3021" s="230"/>
      <c r="AD3021" s="230"/>
      <c r="AE3021" s="230"/>
      <c r="AF3021" s="230"/>
      <c r="AK3021" s="230"/>
      <c r="AN3021" s="230"/>
      <c r="AO3021" s="230"/>
      <c r="AP3021" s="230"/>
      <c r="AQ3021" s="230"/>
    </row>
    <row r="3022" spans="4:43">
      <c r="D3022" s="230"/>
      <c r="G3022" s="230"/>
      <c r="H3022" s="230"/>
      <c r="I3022" s="230"/>
      <c r="J3022" s="230"/>
      <c r="O3022" s="230"/>
      <c r="R3022" s="230"/>
      <c r="S3022" s="230"/>
      <c r="T3022" s="230"/>
      <c r="U3022" s="230"/>
      <c r="Z3022" s="230"/>
      <c r="AC3022" s="230"/>
      <c r="AD3022" s="230"/>
      <c r="AE3022" s="230"/>
      <c r="AF3022" s="230"/>
      <c r="AK3022" s="230"/>
      <c r="AN3022" s="230"/>
      <c r="AO3022" s="230"/>
      <c r="AP3022" s="230"/>
      <c r="AQ3022" s="230"/>
    </row>
    <row r="3023" spans="4:43">
      <c r="D3023" s="230"/>
      <c r="G3023" s="230"/>
      <c r="H3023" s="230"/>
      <c r="I3023" s="230"/>
      <c r="J3023" s="230"/>
      <c r="O3023" s="230"/>
      <c r="R3023" s="230"/>
      <c r="S3023" s="230"/>
      <c r="T3023" s="230"/>
      <c r="U3023" s="230"/>
      <c r="Z3023" s="230"/>
      <c r="AC3023" s="230"/>
      <c r="AD3023" s="230"/>
      <c r="AE3023" s="230"/>
      <c r="AF3023" s="230"/>
      <c r="AK3023" s="230"/>
      <c r="AN3023" s="230"/>
      <c r="AO3023" s="230"/>
      <c r="AP3023" s="230"/>
      <c r="AQ3023" s="230"/>
    </row>
    <row r="3024" spans="4:43">
      <c r="D3024" s="230"/>
      <c r="G3024" s="230"/>
      <c r="H3024" s="230"/>
      <c r="I3024" s="230"/>
      <c r="J3024" s="230"/>
      <c r="O3024" s="230"/>
      <c r="R3024" s="230"/>
      <c r="S3024" s="230"/>
      <c r="T3024" s="230"/>
      <c r="U3024" s="230"/>
      <c r="Z3024" s="230"/>
      <c r="AC3024" s="230"/>
      <c r="AD3024" s="230"/>
      <c r="AE3024" s="230"/>
      <c r="AF3024" s="230"/>
      <c r="AK3024" s="230"/>
      <c r="AN3024" s="230"/>
      <c r="AO3024" s="230"/>
      <c r="AP3024" s="230"/>
      <c r="AQ3024" s="230"/>
    </row>
    <row r="3025" spans="4:43">
      <c r="D3025" s="230"/>
      <c r="G3025" s="230"/>
      <c r="H3025" s="230"/>
      <c r="I3025" s="230"/>
      <c r="J3025" s="230"/>
      <c r="O3025" s="230"/>
      <c r="R3025" s="230"/>
      <c r="S3025" s="230"/>
      <c r="T3025" s="230"/>
      <c r="U3025" s="230"/>
      <c r="Z3025" s="230"/>
      <c r="AC3025" s="230"/>
      <c r="AD3025" s="230"/>
      <c r="AE3025" s="230"/>
      <c r="AF3025" s="230"/>
      <c r="AK3025" s="230"/>
      <c r="AN3025" s="230"/>
      <c r="AO3025" s="230"/>
      <c r="AP3025" s="230"/>
      <c r="AQ3025" s="230"/>
    </row>
    <row r="3026" spans="4:43">
      <c r="D3026" s="230"/>
      <c r="G3026" s="230"/>
      <c r="H3026" s="230"/>
      <c r="I3026" s="230"/>
      <c r="J3026" s="230"/>
      <c r="O3026" s="230"/>
      <c r="R3026" s="230"/>
      <c r="S3026" s="230"/>
      <c r="T3026" s="230"/>
      <c r="U3026" s="230"/>
      <c r="Z3026" s="230"/>
      <c r="AC3026" s="230"/>
      <c r="AD3026" s="230"/>
      <c r="AE3026" s="230"/>
      <c r="AF3026" s="230"/>
      <c r="AK3026" s="230"/>
      <c r="AN3026" s="230"/>
      <c r="AO3026" s="230"/>
      <c r="AP3026" s="230"/>
      <c r="AQ3026" s="230"/>
    </row>
    <row r="3027" spans="4:43">
      <c r="D3027" s="230"/>
      <c r="G3027" s="230"/>
      <c r="H3027" s="230"/>
      <c r="I3027" s="230"/>
      <c r="J3027" s="230"/>
      <c r="O3027" s="230"/>
      <c r="R3027" s="230"/>
      <c r="S3027" s="230"/>
      <c r="T3027" s="230"/>
      <c r="U3027" s="230"/>
      <c r="Z3027" s="230"/>
      <c r="AC3027" s="230"/>
      <c r="AD3027" s="230"/>
      <c r="AE3027" s="230"/>
      <c r="AF3027" s="230"/>
      <c r="AK3027" s="230"/>
      <c r="AN3027" s="230"/>
      <c r="AO3027" s="230"/>
      <c r="AP3027" s="230"/>
      <c r="AQ3027" s="230"/>
    </row>
    <row r="3028" spans="4:43">
      <c r="D3028" s="230"/>
      <c r="G3028" s="230"/>
      <c r="H3028" s="230"/>
      <c r="I3028" s="230"/>
      <c r="J3028" s="230"/>
      <c r="O3028" s="230"/>
      <c r="R3028" s="230"/>
      <c r="S3028" s="230"/>
      <c r="T3028" s="230"/>
      <c r="U3028" s="230"/>
      <c r="Z3028" s="230"/>
      <c r="AC3028" s="230"/>
      <c r="AD3028" s="230"/>
      <c r="AE3028" s="230"/>
      <c r="AF3028" s="230"/>
      <c r="AK3028" s="230"/>
      <c r="AN3028" s="230"/>
      <c r="AO3028" s="230"/>
      <c r="AP3028" s="230"/>
      <c r="AQ3028" s="230"/>
    </row>
    <row r="3029" spans="4:43">
      <c r="D3029" s="230"/>
      <c r="G3029" s="230"/>
      <c r="H3029" s="230"/>
      <c r="I3029" s="230"/>
      <c r="J3029" s="230"/>
      <c r="O3029" s="230"/>
      <c r="R3029" s="230"/>
      <c r="S3029" s="230"/>
      <c r="T3029" s="230"/>
      <c r="U3029" s="230"/>
      <c r="Z3029" s="230"/>
      <c r="AC3029" s="230"/>
      <c r="AD3029" s="230"/>
      <c r="AE3029" s="230"/>
      <c r="AF3029" s="230"/>
      <c r="AK3029" s="230"/>
      <c r="AN3029" s="230"/>
      <c r="AO3029" s="230"/>
      <c r="AP3029" s="230"/>
      <c r="AQ3029" s="230"/>
    </row>
    <row r="3030" spans="4:43">
      <c r="D3030" s="230"/>
      <c r="G3030" s="230"/>
      <c r="H3030" s="230"/>
      <c r="I3030" s="230"/>
      <c r="J3030" s="230"/>
      <c r="O3030" s="230"/>
      <c r="R3030" s="230"/>
      <c r="S3030" s="230"/>
      <c r="T3030" s="230"/>
      <c r="U3030" s="230"/>
      <c r="Z3030" s="230"/>
      <c r="AC3030" s="230"/>
      <c r="AD3030" s="230"/>
      <c r="AE3030" s="230"/>
      <c r="AF3030" s="230"/>
      <c r="AK3030" s="230"/>
      <c r="AN3030" s="230"/>
      <c r="AO3030" s="230"/>
      <c r="AP3030" s="230"/>
      <c r="AQ3030" s="230"/>
    </row>
    <row r="3031" spans="4:43">
      <c r="D3031" s="230"/>
      <c r="G3031" s="230"/>
      <c r="H3031" s="230"/>
      <c r="I3031" s="230"/>
      <c r="J3031" s="230"/>
      <c r="O3031" s="230"/>
      <c r="R3031" s="230"/>
      <c r="S3031" s="230"/>
      <c r="T3031" s="230"/>
      <c r="U3031" s="230"/>
      <c r="Z3031" s="230"/>
      <c r="AC3031" s="230"/>
      <c r="AD3031" s="230"/>
      <c r="AE3031" s="230"/>
      <c r="AF3031" s="230"/>
      <c r="AK3031" s="230"/>
      <c r="AN3031" s="230"/>
      <c r="AO3031" s="230"/>
      <c r="AP3031" s="230"/>
      <c r="AQ3031" s="230"/>
    </row>
    <row r="3032" spans="4:43">
      <c r="D3032" s="230"/>
      <c r="G3032" s="230"/>
      <c r="H3032" s="230"/>
      <c r="I3032" s="230"/>
      <c r="J3032" s="230"/>
      <c r="O3032" s="230"/>
      <c r="R3032" s="230"/>
      <c r="S3032" s="230"/>
      <c r="T3032" s="230"/>
      <c r="U3032" s="230"/>
      <c r="Z3032" s="230"/>
      <c r="AC3032" s="230"/>
      <c r="AD3032" s="230"/>
      <c r="AE3032" s="230"/>
      <c r="AF3032" s="230"/>
      <c r="AK3032" s="230"/>
      <c r="AN3032" s="230"/>
      <c r="AO3032" s="230"/>
      <c r="AP3032" s="230"/>
      <c r="AQ3032" s="230"/>
    </row>
    <row r="3033" spans="4:43">
      <c r="D3033" s="230"/>
      <c r="G3033" s="230"/>
      <c r="H3033" s="230"/>
      <c r="I3033" s="230"/>
      <c r="J3033" s="230"/>
      <c r="O3033" s="230"/>
      <c r="R3033" s="230"/>
      <c r="S3033" s="230"/>
      <c r="T3033" s="230"/>
      <c r="U3033" s="230"/>
      <c r="Z3033" s="230"/>
      <c r="AC3033" s="230"/>
      <c r="AD3033" s="230"/>
      <c r="AE3033" s="230"/>
      <c r="AF3033" s="230"/>
      <c r="AK3033" s="230"/>
      <c r="AN3033" s="230"/>
      <c r="AO3033" s="230"/>
      <c r="AP3033" s="230"/>
      <c r="AQ3033" s="230"/>
    </row>
    <row r="3034" spans="4:43">
      <c r="D3034" s="230"/>
      <c r="G3034" s="230"/>
      <c r="H3034" s="230"/>
      <c r="I3034" s="230"/>
      <c r="J3034" s="230"/>
      <c r="O3034" s="230"/>
      <c r="R3034" s="230"/>
      <c r="S3034" s="230"/>
      <c r="T3034" s="230"/>
      <c r="U3034" s="230"/>
      <c r="Z3034" s="230"/>
      <c r="AC3034" s="230"/>
      <c r="AD3034" s="230"/>
      <c r="AE3034" s="230"/>
      <c r="AF3034" s="230"/>
      <c r="AK3034" s="230"/>
      <c r="AN3034" s="230"/>
      <c r="AO3034" s="230"/>
      <c r="AP3034" s="230"/>
      <c r="AQ3034" s="230"/>
    </row>
    <row r="3035" spans="4:43">
      <c r="D3035" s="230"/>
      <c r="G3035" s="230"/>
      <c r="H3035" s="230"/>
      <c r="I3035" s="230"/>
      <c r="J3035" s="230"/>
      <c r="O3035" s="230"/>
      <c r="R3035" s="230"/>
      <c r="S3035" s="230"/>
      <c r="T3035" s="230"/>
      <c r="U3035" s="230"/>
      <c r="Z3035" s="230"/>
      <c r="AC3035" s="230"/>
      <c r="AD3035" s="230"/>
      <c r="AE3035" s="230"/>
      <c r="AF3035" s="230"/>
      <c r="AK3035" s="230"/>
      <c r="AN3035" s="230"/>
      <c r="AO3035" s="230"/>
      <c r="AP3035" s="230"/>
      <c r="AQ3035" s="230"/>
    </row>
    <row r="3036" spans="4:43">
      <c r="D3036" s="230"/>
      <c r="G3036" s="230"/>
      <c r="H3036" s="230"/>
      <c r="I3036" s="230"/>
      <c r="J3036" s="230"/>
      <c r="O3036" s="230"/>
      <c r="R3036" s="230"/>
      <c r="S3036" s="230"/>
      <c r="T3036" s="230"/>
      <c r="U3036" s="230"/>
      <c r="Z3036" s="230"/>
      <c r="AC3036" s="230"/>
      <c r="AD3036" s="230"/>
      <c r="AE3036" s="230"/>
      <c r="AF3036" s="230"/>
      <c r="AK3036" s="230"/>
      <c r="AN3036" s="230"/>
      <c r="AO3036" s="230"/>
      <c r="AP3036" s="230"/>
      <c r="AQ3036" s="230"/>
    </row>
    <row r="3037" spans="4:43">
      <c r="D3037" s="230"/>
      <c r="G3037" s="230"/>
      <c r="H3037" s="230"/>
      <c r="I3037" s="230"/>
      <c r="J3037" s="230"/>
      <c r="O3037" s="230"/>
      <c r="R3037" s="230"/>
      <c r="S3037" s="230"/>
      <c r="T3037" s="230"/>
      <c r="U3037" s="230"/>
      <c r="Z3037" s="230"/>
      <c r="AC3037" s="230"/>
      <c r="AD3037" s="230"/>
      <c r="AE3037" s="230"/>
      <c r="AF3037" s="230"/>
      <c r="AK3037" s="230"/>
      <c r="AN3037" s="230"/>
      <c r="AO3037" s="230"/>
      <c r="AP3037" s="230"/>
      <c r="AQ3037" s="230"/>
    </row>
    <row r="3038" spans="4:43">
      <c r="D3038" s="230"/>
      <c r="G3038" s="230"/>
      <c r="H3038" s="230"/>
      <c r="I3038" s="230"/>
      <c r="J3038" s="230"/>
      <c r="O3038" s="230"/>
      <c r="R3038" s="230"/>
      <c r="S3038" s="230"/>
      <c r="T3038" s="230"/>
      <c r="U3038" s="230"/>
      <c r="Z3038" s="230"/>
      <c r="AC3038" s="230"/>
      <c r="AD3038" s="230"/>
      <c r="AE3038" s="230"/>
      <c r="AF3038" s="230"/>
      <c r="AK3038" s="230"/>
      <c r="AN3038" s="230"/>
      <c r="AO3038" s="230"/>
      <c r="AP3038" s="230"/>
      <c r="AQ3038" s="230"/>
    </row>
    <row r="3039" spans="4:43">
      <c r="D3039" s="230"/>
      <c r="G3039" s="230"/>
      <c r="H3039" s="230"/>
      <c r="I3039" s="230"/>
      <c r="J3039" s="230"/>
      <c r="O3039" s="230"/>
      <c r="R3039" s="230"/>
      <c r="S3039" s="230"/>
      <c r="T3039" s="230"/>
      <c r="U3039" s="230"/>
      <c r="Z3039" s="230"/>
      <c r="AC3039" s="230"/>
      <c r="AD3039" s="230"/>
      <c r="AE3039" s="230"/>
      <c r="AF3039" s="230"/>
      <c r="AK3039" s="230"/>
      <c r="AN3039" s="230"/>
      <c r="AO3039" s="230"/>
      <c r="AP3039" s="230"/>
      <c r="AQ3039" s="230"/>
    </row>
    <row r="3040" spans="4:43">
      <c r="D3040" s="230"/>
      <c r="G3040" s="230"/>
      <c r="H3040" s="230"/>
      <c r="I3040" s="230"/>
      <c r="J3040" s="230"/>
      <c r="O3040" s="230"/>
      <c r="R3040" s="230"/>
      <c r="S3040" s="230"/>
      <c r="T3040" s="230"/>
      <c r="U3040" s="230"/>
      <c r="Z3040" s="230"/>
      <c r="AC3040" s="230"/>
      <c r="AD3040" s="230"/>
      <c r="AE3040" s="230"/>
      <c r="AF3040" s="230"/>
      <c r="AK3040" s="230"/>
      <c r="AN3040" s="230"/>
      <c r="AO3040" s="230"/>
      <c r="AP3040" s="230"/>
      <c r="AQ3040" s="230"/>
    </row>
    <row r="3041" spans="4:43">
      <c r="D3041" s="230"/>
      <c r="G3041" s="230"/>
      <c r="H3041" s="230"/>
      <c r="I3041" s="230"/>
      <c r="J3041" s="230"/>
      <c r="O3041" s="230"/>
      <c r="R3041" s="230"/>
      <c r="S3041" s="230"/>
      <c r="T3041" s="230"/>
      <c r="U3041" s="230"/>
      <c r="Z3041" s="230"/>
      <c r="AC3041" s="230"/>
      <c r="AD3041" s="230"/>
      <c r="AE3041" s="230"/>
      <c r="AF3041" s="230"/>
      <c r="AK3041" s="230"/>
      <c r="AN3041" s="230"/>
      <c r="AO3041" s="230"/>
      <c r="AP3041" s="230"/>
      <c r="AQ3041" s="230"/>
    </row>
    <row r="3042" spans="4:43">
      <c r="D3042" s="230"/>
      <c r="G3042" s="230"/>
      <c r="H3042" s="230"/>
      <c r="I3042" s="230"/>
      <c r="J3042" s="230"/>
      <c r="O3042" s="230"/>
      <c r="R3042" s="230"/>
      <c r="S3042" s="230"/>
      <c r="T3042" s="230"/>
      <c r="U3042" s="230"/>
      <c r="Z3042" s="230"/>
      <c r="AC3042" s="230"/>
      <c r="AD3042" s="230"/>
      <c r="AE3042" s="230"/>
      <c r="AF3042" s="230"/>
      <c r="AK3042" s="230"/>
      <c r="AN3042" s="230"/>
      <c r="AO3042" s="230"/>
      <c r="AP3042" s="230"/>
      <c r="AQ3042" s="230"/>
    </row>
    <row r="3043" spans="4:43">
      <c r="D3043" s="230"/>
      <c r="G3043" s="230"/>
      <c r="H3043" s="230"/>
      <c r="I3043" s="230"/>
      <c r="J3043" s="230"/>
      <c r="O3043" s="230"/>
      <c r="R3043" s="230"/>
      <c r="S3043" s="230"/>
      <c r="T3043" s="230"/>
      <c r="U3043" s="230"/>
      <c r="Z3043" s="230"/>
      <c r="AC3043" s="230"/>
      <c r="AD3043" s="230"/>
      <c r="AE3043" s="230"/>
      <c r="AF3043" s="230"/>
      <c r="AK3043" s="230"/>
      <c r="AN3043" s="230"/>
      <c r="AO3043" s="230"/>
      <c r="AP3043" s="230"/>
      <c r="AQ3043" s="230"/>
    </row>
    <row r="3044" spans="4:43">
      <c r="D3044" s="230"/>
      <c r="G3044" s="230"/>
      <c r="H3044" s="230"/>
      <c r="I3044" s="230"/>
      <c r="J3044" s="230"/>
      <c r="O3044" s="230"/>
      <c r="R3044" s="230"/>
      <c r="S3044" s="230"/>
      <c r="T3044" s="230"/>
      <c r="U3044" s="230"/>
      <c r="Z3044" s="230"/>
      <c r="AC3044" s="230"/>
      <c r="AD3044" s="230"/>
      <c r="AE3044" s="230"/>
      <c r="AF3044" s="230"/>
      <c r="AK3044" s="230"/>
      <c r="AN3044" s="230"/>
      <c r="AO3044" s="230"/>
      <c r="AP3044" s="230"/>
      <c r="AQ3044" s="230"/>
    </row>
    <row r="3045" spans="4:43">
      <c r="D3045" s="230"/>
      <c r="G3045" s="230"/>
      <c r="H3045" s="230"/>
      <c r="I3045" s="230"/>
      <c r="J3045" s="230"/>
      <c r="O3045" s="230"/>
      <c r="R3045" s="230"/>
      <c r="S3045" s="230"/>
      <c r="T3045" s="230"/>
      <c r="U3045" s="230"/>
      <c r="Z3045" s="230"/>
      <c r="AC3045" s="230"/>
      <c r="AD3045" s="230"/>
      <c r="AE3045" s="230"/>
      <c r="AF3045" s="230"/>
      <c r="AK3045" s="230"/>
      <c r="AN3045" s="230"/>
      <c r="AO3045" s="230"/>
      <c r="AP3045" s="230"/>
      <c r="AQ3045" s="230"/>
    </row>
    <row r="3046" spans="4:43">
      <c r="D3046" s="230"/>
      <c r="G3046" s="230"/>
      <c r="H3046" s="230"/>
      <c r="I3046" s="230"/>
      <c r="J3046" s="230"/>
      <c r="O3046" s="230"/>
      <c r="R3046" s="230"/>
      <c r="S3046" s="230"/>
      <c r="T3046" s="230"/>
      <c r="U3046" s="230"/>
      <c r="Z3046" s="230"/>
      <c r="AC3046" s="230"/>
      <c r="AD3046" s="230"/>
      <c r="AE3046" s="230"/>
      <c r="AF3046" s="230"/>
      <c r="AK3046" s="230"/>
      <c r="AN3046" s="230"/>
      <c r="AO3046" s="230"/>
      <c r="AP3046" s="230"/>
      <c r="AQ3046" s="230"/>
    </row>
    <row r="3047" spans="4:43">
      <c r="D3047" s="230"/>
      <c r="G3047" s="230"/>
      <c r="H3047" s="230"/>
      <c r="I3047" s="230"/>
      <c r="J3047" s="230"/>
      <c r="O3047" s="230"/>
      <c r="R3047" s="230"/>
      <c r="S3047" s="230"/>
      <c r="T3047" s="230"/>
      <c r="U3047" s="230"/>
      <c r="Z3047" s="230"/>
      <c r="AC3047" s="230"/>
      <c r="AD3047" s="230"/>
      <c r="AE3047" s="230"/>
      <c r="AF3047" s="230"/>
      <c r="AK3047" s="230"/>
      <c r="AN3047" s="230"/>
      <c r="AO3047" s="230"/>
      <c r="AP3047" s="230"/>
      <c r="AQ3047" s="230"/>
    </row>
    <row r="3048" spans="4:43">
      <c r="D3048" s="230"/>
      <c r="G3048" s="230"/>
      <c r="H3048" s="230"/>
      <c r="I3048" s="230"/>
      <c r="J3048" s="230"/>
      <c r="O3048" s="230"/>
      <c r="R3048" s="230"/>
      <c r="S3048" s="230"/>
      <c r="T3048" s="230"/>
      <c r="U3048" s="230"/>
      <c r="Z3048" s="230"/>
      <c r="AC3048" s="230"/>
      <c r="AD3048" s="230"/>
      <c r="AE3048" s="230"/>
      <c r="AF3048" s="230"/>
      <c r="AK3048" s="230"/>
      <c r="AN3048" s="230"/>
      <c r="AO3048" s="230"/>
      <c r="AP3048" s="230"/>
      <c r="AQ3048" s="230"/>
    </row>
    <row r="3049" spans="4:43">
      <c r="D3049" s="230"/>
      <c r="G3049" s="230"/>
      <c r="H3049" s="230"/>
      <c r="I3049" s="230"/>
      <c r="J3049" s="230"/>
      <c r="O3049" s="230"/>
      <c r="R3049" s="230"/>
      <c r="S3049" s="230"/>
      <c r="T3049" s="230"/>
      <c r="U3049" s="230"/>
      <c r="Z3049" s="230"/>
      <c r="AC3049" s="230"/>
      <c r="AD3049" s="230"/>
      <c r="AE3049" s="230"/>
      <c r="AF3049" s="230"/>
      <c r="AK3049" s="230"/>
      <c r="AN3049" s="230"/>
      <c r="AO3049" s="230"/>
      <c r="AP3049" s="230"/>
      <c r="AQ3049" s="230"/>
    </row>
    <row r="3050" spans="4:43">
      <c r="D3050" s="230"/>
      <c r="G3050" s="230"/>
      <c r="H3050" s="230"/>
      <c r="I3050" s="230"/>
      <c r="J3050" s="230"/>
      <c r="O3050" s="230"/>
      <c r="R3050" s="230"/>
      <c r="S3050" s="230"/>
      <c r="T3050" s="230"/>
      <c r="U3050" s="230"/>
      <c r="Z3050" s="230"/>
      <c r="AC3050" s="230"/>
      <c r="AD3050" s="230"/>
      <c r="AE3050" s="230"/>
      <c r="AF3050" s="230"/>
      <c r="AK3050" s="230"/>
      <c r="AN3050" s="230"/>
      <c r="AO3050" s="230"/>
      <c r="AP3050" s="230"/>
      <c r="AQ3050" s="230"/>
    </row>
    <row r="3051" spans="4:43">
      <c r="D3051" s="230"/>
      <c r="G3051" s="230"/>
      <c r="H3051" s="230"/>
      <c r="I3051" s="230"/>
      <c r="J3051" s="230"/>
      <c r="O3051" s="230"/>
      <c r="R3051" s="230"/>
      <c r="S3051" s="230"/>
      <c r="T3051" s="230"/>
      <c r="U3051" s="230"/>
      <c r="Z3051" s="230"/>
      <c r="AC3051" s="230"/>
      <c r="AD3051" s="230"/>
      <c r="AE3051" s="230"/>
      <c r="AF3051" s="230"/>
      <c r="AK3051" s="230"/>
      <c r="AN3051" s="230"/>
      <c r="AO3051" s="230"/>
      <c r="AP3051" s="230"/>
      <c r="AQ3051" s="230"/>
    </row>
    <row r="3052" spans="4:43">
      <c r="D3052" s="230"/>
      <c r="G3052" s="230"/>
      <c r="H3052" s="230"/>
      <c r="I3052" s="230"/>
      <c r="J3052" s="230"/>
      <c r="O3052" s="230"/>
      <c r="R3052" s="230"/>
      <c r="S3052" s="230"/>
      <c r="T3052" s="230"/>
      <c r="U3052" s="230"/>
      <c r="Z3052" s="230"/>
      <c r="AC3052" s="230"/>
      <c r="AD3052" s="230"/>
      <c r="AE3052" s="230"/>
      <c r="AF3052" s="230"/>
      <c r="AK3052" s="230"/>
      <c r="AN3052" s="230"/>
      <c r="AO3052" s="230"/>
      <c r="AP3052" s="230"/>
      <c r="AQ3052" s="230"/>
    </row>
    <row r="3053" spans="4:43">
      <c r="D3053" s="230"/>
      <c r="G3053" s="230"/>
      <c r="H3053" s="230"/>
      <c r="I3053" s="230"/>
      <c r="J3053" s="230"/>
      <c r="O3053" s="230"/>
      <c r="R3053" s="230"/>
      <c r="S3053" s="230"/>
      <c r="T3053" s="230"/>
      <c r="U3053" s="230"/>
      <c r="Z3053" s="230"/>
      <c r="AC3053" s="230"/>
      <c r="AD3053" s="230"/>
      <c r="AE3053" s="230"/>
      <c r="AF3053" s="230"/>
      <c r="AK3053" s="230"/>
      <c r="AN3053" s="230"/>
      <c r="AO3053" s="230"/>
      <c r="AP3053" s="230"/>
      <c r="AQ3053" s="230"/>
    </row>
    <row r="3054" spans="4:43">
      <c r="D3054" s="230"/>
      <c r="G3054" s="230"/>
      <c r="H3054" s="230"/>
      <c r="I3054" s="230"/>
      <c r="J3054" s="230"/>
      <c r="O3054" s="230"/>
      <c r="R3054" s="230"/>
      <c r="S3054" s="230"/>
      <c r="T3054" s="230"/>
      <c r="U3054" s="230"/>
      <c r="Z3054" s="230"/>
      <c r="AC3054" s="230"/>
      <c r="AD3054" s="230"/>
      <c r="AE3054" s="230"/>
      <c r="AF3054" s="230"/>
      <c r="AK3054" s="230"/>
      <c r="AN3054" s="230"/>
      <c r="AO3054" s="230"/>
      <c r="AP3054" s="230"/>
      <c r="AQ3054" s="230"/>
    </row>
    <row r="3055" spans="4:43">
      <c r="D3055" s="230"/>
      <c r="G3055" s="230"/>
      <c r="H3055" s="230"/>
      <c r="I3055" s="230"/>
      <c r="J3055" s="230"/>
      <c r="O3055" s="230"/>
      <c r="R3055" s="230"/>
      <c r="S3055" s="230"/>
      <c r="T3055" s="230"/>
      <c r="U3055" s="230"/>
      <c r="Z3055" s="230"/>
      <c r="AC3055" s="230"/>
      <c r="AD3055" s="230"/>
      <c r="AE3055" s="230"/>
      <c r="AF3055" s="230"/>
      <c r="AK3055" s="230"/>
      <c r="AN3055" s="230"/>
      <c r="AO3055" s="230"/>
      <c r="AP3055" s="230"/>
      <c r="AQ3055" s="230"/>
    </row>
    <row r="3056" spans="4:43">
      <c r="D3056" s="230"/>
      <c r="G3056" s="230"/>
      <c r="H3056" s="230"/>
      <c r="I3056" s="230"/>
      <c r="J3056" s="230"/>
      <c r="O3056" s="230"/>
      <c r="R3056" s="230"/>
      <c r="S3056" s="230"/>
      <c r="T3056" s="230"/>
      <c r="U3056" s="230"/>
      <c r="Z3056" s="230"/>
      <c r="AC3056" s="230"/>
      <c r="AD3056" s="230"/>
      <c r="AE3056" s="230"/>
      <c r="AF3056" s="230"/>
      <c r="AK3056" s="230"/>
      <c r="AN3056" s="230"/>
      <c r="AO3056" s="230"/>
      <c r="AP3056" s="230"/>
      <c r="AQ3056" s="230"/>
    </row>
    <row r="3057" spans="4:43">
      <c r="D3057" s="230"/>
      <c r="G3057" s="230"/>
      <c r="H3057" s="230"/>
      <c r="I3057" s="230"/>
      <c r="J3057" s="230"/>
      <c r="O3057" s="230"/>
      <c r="R3057" s="230"/>
      <c r="S3057" s="230"/>
      <c r="T3057" s="230"/>
      <c r="U3057" s="230"/>
      <c r="Z3057" s="230"/>
      <c r="AC3057" s="230"/>
      <c r="AD3057" s="230"/>
      <c r="AE3057" s="230"/>
      <c r="AF3057" s="230"/>
      <c r="AK3057" s="230"/>
      <c r="AN3057" s="230"/>
      <c r="AO3057" s="230"/>
      <c r="AP3057" s="230"/>
      <c r="AQ3057" s="230"/>
    </row>
    <row r="3058" spans="4:43">
      <c r="D3058" s="230"/>
      <c r="G3058" s="230"/>
      <c r="H3058" s="230"/>
      <c r="I3058" s="230"/>
      <c r="J3058" s="230"/>
      <c r="O3058" s="230"/>
      <c r="R3058" s="230"/>
      <c r="S3058" s="230"/>
      <c r="T3058" s="230"/>
      <c r="U3058" s="230"/>
      <c r="Z3058" s="230"/>
      <c r="AC3058" s="230"/>
      <c r="AD3058" s="230"/>
      <c r="AE3058" s="230"/>
      <c r="AF3058" s="230"/>
      <c r="AK3058" s="230"/>
      <c r="AN3058" s="230"/>
      <c r="AO3058" s="230"/>
      <c r="AP3058" s="230"/>
      <c r="AQ3058" s="230"/>
    </row>
    <row r="3059" spans="4:43">
      <c r="D3059" s="230"/>
      <c r="G3059" s="230"/>
      <c r="H3059" s="230"/>
      <c r="I3059" s="230"/>
      <c r="J3059" s="230"/>
      <c r="O3059" s="230"/>
      <c r="R3059" s="230"/>
      <c r="S3059" s="230"/>
      <c r="T3059" s="230"/>
      <c r="U3059" s="230"/>
      <c r="Z3059" s="230"/>
      <c r="AC3059" s="230"/>
      <c r="AD3059" s="230"/>
      <c r="AE3059" s="230"/>
      <c r="AF3059" s="230"/>
      <c r="AK3059" s="230"/>
      <c r="AN3059" s="230"/>
      <c r="AO3059" s="230"/>
      <c r="AP3059" s="230"/>
      <c r="AQ3059" s="230"/>
    </row>
    <row r="3060" spans="4:43">
      <c r="D3060" s="230"/>
      <c r="G3060" s="230"/>
      <c r="H3060" s="230"/>
      <c r="I3060" s="230"/>
      <c r="J3060" s="230"/>
      <c r="O3060" s="230"/>
      <c r="R3060" s="230"/>
      <c r="S3060" s="230"/>
      <c r="T3060" s="230"/>
      <c r="U3060" s="230"/>
      <c r="Z3060" s="230"/>
      <c r="AC3060" s="230"/>
      <c r="AD3060" s="230"/>
      <c r="AE3060" s="230"/>
      <c r="AF3060" s="230"/>
      <c r="AK3060" s="230"/>
      <c r="AN3060" s="230"/>
      <c r="AO3060" s="230"/>
      <c r="AP3060" s="230"/>
      <c r="AQ3060" s="230"/>
    </row>
    <row r="3061" spans="4:43">
      <c r="D3061" s="230"/>
      <c r="G3061" s="230"/>
      <c r="H3061" s="230"/>
      <c r="I3061" s="230"/>
      <c r="J3061" s="230"/>
      <c r="O3061" s="230"/>
      <c r="R3061" s="230"/>
      <c r="S3061" s="230"/>
      <c r="T3061" s="230"/>
      <c r="U3061" s="230"/>
      <c r="Z3061" s="230"/>
      <c r="AC3061" s="230"/>
      <c r="AD3061" s="230"/>
      <c r="AE3061" s="230"/>
      <c r="AF3061" s="230"/>
      <c r="AK3061" s="230"/>
      <c r="AN3061" s="230"/>
      <c r="AO3061" s="230"/>
      <c r="AP3061" s="230"/>
      <c r="AQ3061" s="230"/>
    </row>
    <row r="3062" spans="4:43">
      <c r="D3062" s="230"/>
      <c r="G3062" s="230"/>
      <c r="H3062" s="230"/>
      <c r="I3062" s="230"/>
      <c r="J3062" s="230"/>
      <c r="O3062" s="230"/>
      <c r="R3062" s="230"/>
      <c r="S3062" s="230"/>
      <c r="T3062" s="230"/>
      <c r="U3062" s="230"/>
      <c r="Z3062" s="230"/>
      <c r="AC3062" s="230"/>
      <c r="AD3062" s="230"/>
      <c r="AE3062" s="230"/>
      <c r="AF3062" s="230"/>
      <c r="AK3062" s="230"/>
      <c r="AN3062" s="230"/>
      <c r="AO3062" s="230"/>
      <c r="AP3062" s="230"/>
      <c r="AQ3062" s="230"/>
    </row>
    <row r="3063" spans="4:43">
      <c r="D3063" s="230"/>
      <c r="G3063" s="230"/>
      <c r="H3063" s="230"/>
      <c r="I3063" s="230"/>
      <c r="J3063" s="230"/>
      <c r="O3063" s="230"/>
      <c r="R3063" s="230"/>
      <c r="S3063" s="230"/>
      <c r="T3063" s="230"/>
      <c r="U3063" s="230"/>
      <c r="Z3063" s="230"/>
      <c r="AC3063" s="230"/>
      <c r="AD3063" s="230"/>
      <c r="AE3063" s="230"/>
      <c r="AF3063" s="230"/>
      <c r="AK3063" s="230"/>
      <c r="AN3063" s="230"/>
      <c r="AO3063" s="230"/>
      <c r="AP3063" s="230"/>
      <c r="AQ3063" s="230"/>
    </row>
    <row r="3064" spans="4:43">
      <c r="D3064" s="230"/>
      <c r="G3064" s="230"/>
      <c r="H3064" s="230"/>
      <c r="I3064" s="230"/>
      <c r="J3064" s="230"/>
      <c r="O3064" s="230"/>
      <c r="R3064" s="230"/>
      <c r="S3064" s="230"/>
      <c r="T3064" s="230"/>
      <c r="U3064" s="230"/>
      <c r="Z3064" s="230"/>
      <c r="AC3064" s="230"/>
      <c r="AD3064" s="230"/>
      <c r="AE3064" s="230"/>
      <c r="AF3064" s="230"/>
      <c r="AK3064" s="230"/>
      <c r="AN3064" s="230"/>
      <c r="AO3064" s="230"/>
      <c r="AP3064" s="230"/>
      <c r="AQ3064" s="230"/>
    </row>
    <row r="3065" spans="4:43">
      <c r="D3065" s="230"/>
      <c r="G3065" s="230"/>
      <c r="H3065" s="230"/>
      <c r="I3065" s="230"/>
      <c r="J3065" s="230"/>
      <c r="O3065" s="230"/>
      <c r="R3065" s="230"/>
      <c r="S3065" s="230"/>
      <c r="T3065" s="230"/>
      <c r="U3065" s="230"/>
      <c r="Z3065" s="230"/>
      <c r="AC3065" s="230"/>
      <c r="AD3065" s="230"/>
      <c r="AE3065" s="230"/>
      <c r="AF3065" s="230"/>
      <c r="AK3065" s="230"/>
      <c r="AN3065" s="230"/>
      <c r="AO3065" s="230"/>
      <c r="AP3065" s="230"/>
      <c r="AQ3065" s="230"/>
    </row>
    <row r="3066" spans="4:43">
      <c r="D3066" s="230"/>
      <c r="G3066" s="230"/>
      <c r="H3066" s="230"/>
      <c r="I3066" s="230"/>
      <c r="J3066" s="230"/>
      <c r="O3066" s="230"/>
      <c r="R3066" s="230"/>
      <c r="S3066" s="230"/>
      <c r="T3066" s="230"/>
      <c r="U3066" s="230"/>
      <c r="Z3066" s="230"/>
      <c r="AC3066" s="230"/>
      <c r="AD3066" s="230"/>
      <c r="AE3066" s="230"/>
      <c r="AF3066" s="230"/>
      <c r="AK3066" s="230"/>
      <c r="AN3066" s="230"/>
      <c r="AO3066" s="230"/>
      <c r="AP3066" s="230"/>
      <c r="AQ3066" s="230"/>
    </row>
    <row r="3067" spans="4:43">
      <c r="D3067" s="230"/>
      <c r="G3067" s="230"/>
      <c r="H3067" s="230"/>
      <c r="I3067" s="230"/>
      <c r="J3067" s="230"/>
      <c r="O3067" s="230"/>
      <c r="R3067" s="230"/>
      <c r="S3067" s="230"/>
      <c r="T3067" s="230"/>
      <c r="U3067" s="230"/>
      <c r="Z3067" s="230"/>
      <c r="AC3067" s="230"/>
      <c r="AD3067" s="230"/>
      <c r="AE3067" s="230"/>
      <c r="AF3067" s="230"/>
      <c r="AK3067" s="230"/>
      <c r="AN3067" s="230"/>
      <c r="AO3067" s="230"/>
      <c r="AP3067" s="230"/>
      <c r="AQ3067" s="230"/>
    </row>
    <row r="3068" spans="4:43">
      <c r="D3068" s="230"/>
      <c r="G3068" s="230"/>
      <c r="H3068" s="230"/>
      <c r="I3068" s="230"/>
      <c r="J3068" s="230"/>
      <c r="O3068" s="230"/>
      <c r="R3068" s="230"/>
      <c r="S3068" s="230"/>
      <c r="T3068" s="230"/>
      <c r="U3068" s="230"/>
      <c r="Z3068" s="230"/>
      <c r="AC3068" s="230"/>
      <c r="AD3068" s="230"/>
      <c r="AE3068" s="230"/>
      <c r="AF3068" s="230"/>
      <c r="AK3068" s="230"/>
      <c r="AN3068" s="230"/>
      <c r="AO3068" s="230"/>
      <c r="AP3068" s="230"/>
      <c r="AQ3068" s="230"/>
    </row>
    <row r="3069" spans="4:43">
      <c r="D3069" s="230"/>
      <c r="G3069" s="230"/>
      <c r="H3069" s="230"/>
      <c r="I3069" s="230"/>
      <c r="J3069" s="230"/>
      <c r="O3069" s="230"/>
      <c r="R3069" s="230"/>
      <c r="S3069" s="230"/>
      <c r="T3069" s="230"/>
      <c r="U3069" s="230"/>
      <c r="Z3069" s="230"/>
      <c r="AC3069" s="230"/>
      <c r="AD3069" s="230"/>
      <c r="AE3069" s="230"/>
      <c r="AF3069" s="230"/>
      <c r="AK3069" s="230"/>
      <c r="AN3069" s="230"/>
      <c r="AO3069" s="230"/>
      <c r="AP3069" s="230"/>
      <c r="AQ3069" s="230"/>
    </row>
    <row r="3070" spans="4:43">
      <c r="D3070" s="230"/>
      <c r="G3070" s="230"/>
      <c r="H3070" s="230"/>
      <c r="I3070" s="230"/>
      <c r="J3070" s="230"/>
      <c r="O3070" s="230"/>
      <c r="R3070" s="230"/>
      <c r="S3070" s="230"/>
      <c r="T3070" s="230"/>
      <c r="U3070" s="230"/>
      <c r="Z3070" s="230"/>
      <c r="AC3070" s="230"/>
      <c r="AD3070" s="230"/>
      <c r="AE3070" s="230"/>
      <c r="AF3070" s="230"/>
      <c r="AK3070" s="230"/>
      <c r="AN3070" s="230"/>
      <c r="AO3070" s="230"/>
      <c r="AP3070" s="230"/>
      <c r="AQ3070" s="230"/>
    </row>
    <row r="3071" spans="4:43">
      <c r="D3071" s="230"/>
      <c r="G3071" s="230"/>
      <c r="H3071" s="230"/>
      <c r="I3071" s="230"/>
      <c r="J3071" s="230"/>
      <c r="O3071" s="230"/>
      <c r="R3071" s="230"/>
      <c r="S3071" s="230"/>
      <c r="T3071" s="230"/>
      <c r="U3071" s="230"/>
      <c r="Z3071" s="230"/>
      <c r="AC3071" s="230"/>
      <c r="AD3071" s="230"/>
      <c r="AE3071" s="230"/>
      <c r="AF3071" s="230"/>
      <c r="AK3071" s="230"/>
      <c r="AN3071" s="230"/>
      <c r="AO3071" s="230"/>
      <c r="AP3071" s="230"/>
      <c r="AQ3071" s="230"/>
    </row>
    <row r="3072" spans="4:43">
      <c r="D3072" s="230"/>
      <c r="G3072" s="230"/>
      <c r="H3072" s="230"/>
      <c r="I3072" s="230"/>
      <c r="J3072" s="230"/>
      <c r="O3072" s="230"/>
      <c r="R3072" s="230"/>
      <c r="S3072" s="230"/>
      <c r="T3072" s="230"/>
      <c r="U3072" s="230"/>
      <c r="Z3072" s="230"/>
      <c r="AC3072" s="230"/>
      <c r="AD3072" s="230"/>
      <c r="AE3072" s="230"/>
      <c r="AF3072" s="230"/>
      <c r="AK3072" s="230"/>
      <c r="AN3072" s="230"/>
      <c r="AO3072" s="230"/>
      <c r="AP3072" s="230"/>
      <c r="AQ3072" s="230"/>
    </row>
    <row r="3073" spans="4:43">
      <c r="D3073" s="230"/>
      <c r="G3073" s="230"/>
      <c r="H3073" s="230"/>
      <c r="I3073" s="230"/>
      <c r="J3073" s="230"/>
      <c r="O3073" s="230"/>
      <c r="R3073" s="230"/>
      <c r="S3073" s="230"/>
      <c r="T3073" s="230"/>
      <c r="U3073" s="230"/>
      <c r="Z3073" s="230"/>
      <c r="AC3073" s="230"/>
      <c r="AD3073" s="230"/>
      <c r="AE3073" s="230"/>
      <c r="AF3073" s="230"/>
      <c r="AK3073" s="230"/>
      <c r="AN3073" s="230"/>
      <c r="AO3073" s="230"/>
      <c r="AP3073" s="230"/>
      <c r="AQ3073" s="230"/>
    </row>
    <row r="3074" spans="4:43">
      <c r="D3074" s="230"/>
      <c r="G3074" s="230"/>
      <c r="H3074" s="230"/>
      <c r="I3074" s="230"/>
      <c r="J3074" s="230"/>
      <c r="O3074" s="230"/>
      <c r="R3074" s="230"/>
      <c r="S3074" s="230"/>
      <c r="T3074" s="230"/>
      <c r="U3074" s="230"/>
      <c r="Z3074" s="230"/>
      <c r="AC3074" s="230"/>
      <c r="AD3074" s="230"/>
      <c r="AE3074" s="230"/>
      <c r="AF3074" s="230"/>
      <c r="AK3074" s="230"/>
      <c r="AN3074" s="230"/>
      <c r="AO3074" s="230"/>
      <c r="AP3074" s="230"/>
      <c r="AQ3074" s="230"/>
    </row>
    <row r="3075" spans="4:43">
      <c r="D3075" s="230"/>
      <c r="G3075" s="230"/>
      <c r="H3075" s="230"/>
      <c r="I3075" s="230"/>
      <c r="J3075" s="230"/>
      <c r="O3075" s="230"/>
      <c r="R3075" s="230"/>
      <c r="S3075" s="230"/>
      <c r="T3075" s="230"/>
      <c r="U3075" s="230"/>
      <c r="Z3075" s="230"/>
      <c r="AC3075" s="230"/>
      <c r="AD3075" s="230"/>
      <c r="AE3075" s="230"/>
      <c r="AF3075" s="230"/>
      <c r="AK3075" s="230"/>
      <c r="AN3075" s="230"/>
      <c r="AO3075" s="230"/>
      <c r="AP3075" s="230"/>
      <c r="AQ3075" s="230"/>
    </row>
    <row r="3076" spans="4:43">
      <c r="D3076" s="230"/>
      <c r="G3076" s="230"/>
      <c r="H3076" s="230"/>
      <c r="I3076" s="230"/>
      <c r="J3076" s="230"/>
      <c r="O3076" s="230"/>
      <c r="R3076" s="230"/>
      <c r="S3076" s="230"/>
      <c r="T3076" s="230"/>
      <c r="U3076" s="230"/>
      <c r="Z3076" s="230"/>
      <c r="AC3076" s="230"/>
      <c r="AD3076" s="230"/>
      <c r="AE3076" s="230"/>
      <c r="AF3076" s="230"/>
      <c r="AK3076" s="230"/>
      <c r="AN3076" s="230"/>
      <c r="AO3076" s="230"/>
      <c r="AP3076" s="230"/>
      <c r="AQ3076" s="230"/>
    </row>
    <row r="3077" spans="4:43">
      <c r="D3077" s="230"/>
      <c r="G3077" s="230"/>
      <c r="H3077" s="230"/>
      <c r="I3077" s="230"/>
      <c r="J3077" s="230"/>
      <c r="O3077" s="230"/>
      <c r="R3077" s="230"/>
      <c r="S3077" s="230"/>
      <c r="T3077" s="230"/>
      <c r="U3077" s="230"/>
      <c r="Z3077" s="230"/>
      <c r="AC3077" s="230"/>
      <c r="AD3077" s="230"/>
      <c r="AE3077" s="230"/>
      <c r="AF3077" s="230"/>
      <c r="AK3077" s="230"/>
      <c r="AN3077" s="230"/>
      <c r="AO3077" s="230"/>
      <c r="AP3077" s="230"/>
      <c r="AQ3077" s="230"/>
    </row>
    <row r="3078" spans="4:43">
      <c r="D3078" s="230"/>
      <c r="G3078" s="230"/>
      <c r="H3078" s="230"/>
      <c r="I3078" s="230"/>
      <c r="J3078" s="230"/>
      <c r="O3078" s="230"/>
      <c r="R3078" s="230"/>
      <c r="S3078" s="230"/>
      <c r="T3078" s="230"/>
      <c r="U3078" s="230"/>
      <c r="Z3078" s="230"/>
      <c r="AC3078" s="230"/>
      <c r="AD3078" s="230"/>
      <c r="AE3078" s="230"/>
      <c r="AF3078" s="230"/>
      <c r="AK3078" s="230"/>
      <c r="AN3078" s="230"/>
      <c r="AO3078" s="230"/>
      <c r="AP3078" s="230"/>
      <c r="AQ3078" s="230"/>
    </row>
    <row r="3079" spans="4:43">
      <c r="D3079" s="230"/>
      <c r="G3079" s="230"/>
      <c r="H3079" s="230"/>
      <c r="I3079" s="230"/>
      <c r="J3079" s="230"/>
      <c r="O3079" s="230"/>
      <c r="R3079" s="230"/>
      <c r="S3079" s="230"/>
      <c r="T3079" s="230"/>
      <c r="U3079" s="230"/>
      <c r="Z3079" s="230"/>
      <c r="AC3079" s="230"/>
      <c r="AD3079" s="230"/>
      <c r="AE3079" s="230"/>
      <c r="AF3079" s="230"/>
      <c r="AK3079" s="230"/>
      <c r="AN3079" s="230"/>
      <c r="AO3079" s="230"/>
      <c r="AP3079" s="230"/>
      <c r="AQ3079" s="230"/>
    </row>
    <row r="3080" spans="4:43">
      <c r="D3080" s="230"/>
      <c r="G3080" s="230"/>
      <c r="H3080" s="230"/>
      <c r="I3080" s="230"/>
      <c r="J3080" s="230"/>
      <c r="O3080" s="230"/>
      <c r="R3080" s="230"/>
      <c r="S3080" s="230"/>
      <c r="T3080" s="230"/>
      <c r="U3080" s="230"/>
      <c r="Z3080" s="230"/>
      <c r="AC3080" s="230"/>
      <c r="AD3080" s="230"/>
      <c r="AE3080" s="230"/>
      <c r="AF3080" s="230"/>
      <c r="AK3080" s="230"/>
      <c r="AN3080" s="230"/>
      <c r="AO3080" s="230"/>
      <c r="AP3080" s="230"/>
      <c r="AQ3080" s="230"/>
    </row>
    <row r="3081" spans="4:43">
      <c r="D3081" s="230"/>
      <c r="G3081" s="230"/>
      <c r="H3081" s="230"/>
      <c r="I3081" s="230"/>
      <c r="J3081" s="230"/>
      <c r="O3081" s="230"/>
      <c r="R3081" s="230"/>
      <c r="S3081" s="230"/>
      <c r="T3081" s="230"/>
      <c r="U3081" s="230"/>
      <c r="Z3081" s="230"/>
      <c r="AC3081" s="230"/>
      <c r="AD3081" s="230"/>
      <c r="AE3081" s="230"/>
      <c r="AF3081" s="230"/>
      <c r="AK3081" s="230"/>
      <c r="AN3081" s="230"/>
      <c r="AO3081" s="230"/>
      <c r="AP3081" s="230"/>
      <c r="AQ3081" s="230"/>
    </row>
    <row r="3082" spans="4:43">
      <c r="D3082" s="230"/>
      <c r="G3082" s="230"/>
      <c r="H3082" s="230"/>
      <c r="I3082" s="230"/>
      <c r="J3082" s="230"/>
      <c r="O3082" s="230"/>
      <c r="R3082" s="230"/>
      <c r="S3082" s="230"/>
      <c r="T3082" s="230"/>
      <c r="U3082" s="230"/>
      <c r="Z3082" s="230"/>
      <c r="AC3082" s="230"/>
      <c r="AD3082" s="230"/>
      <c r="AE3082" s="230"/>
      <c r="AF3082" s="230"/>
      <c r="AK3082" s="230"/>
      <c r="AN3082" s="230"/>
      <c r="AO3082" s="230"/>
      <c r="AP3082" s="230"/>
      <c r="AQ3082" s="230"/>
    </row>
    <row r="3083" spans="4:43">
      <c r="D3083" s="230"/>
      <c r="G3083" s="230"/>
      <c r="H3083" s="230"/>
      <c r="I3083" s="230"/>
      <c r="J3083" s="230"/>
      <c r="O3083" s="230"/>
      <c r="R3083" s="230"/>
      <c r="S3083" s="230"/>
      <c r="T3083" s="230"/>
      <c r="U3083" s="230"/>
      <c r="Z3083" s="230"/>
      <c r="AC3083" s="230"/>
      <c r="AD3083" s="230"/>
      <c r="AE3083" s="230"/>
      <c r="AF3083" s="230"/>
      <c r="AK3083" s="230"/>
      <c r="AN3083" s="230"/>
      <c r="AO3083" s="230"/>
      <c r="AP3083" s="230"/>
      <c r="AQ3083" s="230"/>
    </row>
    <row r="3084" spans="4:43">
      <c r="D3084" s="230"/>
      <c r="G3084" s="230"/>
      <c r="H3084" s="230"/>
      <c r="I3084" s="230"/>
      <c r="J3084" s="230"/>
      <c r="O3084" s="230"/>
      <c r="R3084" s="230"/>
      <c r="S3084" s="230"/>
      <c r="T3084" s="230"/>
      <c r="U3084" s="230"/>
      <c r="Z3084" s="230"/>
      <c r="AC3084" s="230"/>
      <c r="AD3084" s="230"/>
      <c r="AE3084" s="230"/>
      <c r="AF3084" s="230"/>
      <c r="AK3084" s="230"/>
      <c r="AN3084" s="230"/>
      <c r="AO3084" s="230"/>
      <c r="AP3084" s="230"/>
      <c r="AQ3084" s="230"/>
    </row>
    <row r="3085" spans="4:43">
      <c r="D3085" s="230"/>
      <c r="G3085" s="230"/>
      <c r="H3085" s="230"/>
      <c r="I3085" s="230"/>
      <c r="J3085" s="230"/>
      <c r="O3085" s="230"/>
      <c r="R3085" s="230"/>
      <c r="S3085" s="230"/>
      <c r="T3085" s="230"/>
      <c r="U3085" s="230"/>
      <c r="Z3085" s="230"/>
      <c r="AC3085" s="230"/>
      <c r="AD3085" s="230"/>
      <c r="AE3085" s="230"/>
      <c r="AF3085" s="230"/>
      <c r="AK3085" s="230"/>
      <c r="AN3085" s="230"/>
      <c r="AO3085" s="230"/>
      <c r="AP3085" s="230"/>
      <c r="AQ3085" s="230"/>
    </row>
    <row r="3086" spans="4:43">
      <c r="D3086" s="230"/>
      <c r="G3086" s="230"/>
      <c r="H3086" s="230"/>
      <c r="I3086" s="230"/>
      <c r="J3086" s="230"/>
      <c r="O3086" s="230"/>
      <c r="R3086" s="230"/>
      <c r="S3086" s="230"/>
      <c r="T3086" s="230"/>
      <c r="U3086" s="230"/>
      <c r="Z3086" s="230"/>
      <c r="AC3086" s="230"/>
      <c r="AD3086" s="230"/>
      <c r="AE3086" s="230"/>
      <c r="AF3086" s="230"/>
      <c r="AK3086" s="230"/>
      <c r="AN3086" s="230"/>
      <c r="AO3086" s="230"/>
      <c r="AP3086" s="230"/>
      <c r="AQ3086" s="230"/>
    </row>
    <row r="3087" spans="4:43">
      <c r="D3087" s="230"/>
      <c r="G3087" s="230"/>
      <c r="H3087" s="230"/>
      <c r="I3087" s="230"/>
      <c r="J3087" s="230"/>
      <c r="O3087" s="230"/>
      <c r="R3087" s="230"/>
      <c r="S3087" s="230"/>
      <c r="T3087" s="230"/>
      <c r="U3087" s="230"/>
      <c r="Z3087" s="230"/>
      <c r="AC3087" s="230"/>
      <c r="AD3087" s="230"/>
      <c r="AE3087" s="230"/>
      <c r="AF3087" s="230"/>
      <c r="AK3087" s="230"/>
      <c r="AN3087" s="230"/>
      <c r="AO3087" s="230"/>
      <c r="AP3087" s="230"/>
      <c r="AQ3087" s="230"/>
    </row>
    <row r="3088" spans="4:43">
      <c r="D3088" s="230"/>
      <c r="G3088" s="230"/>
      <c r="H3088" s="230"/>
      <c r="I3088" s="230"/>
      <c r="J3088" s="230"/>
      <c r="O3088" s="230"/>
      <c r="R3088" s="230"/>
      <c r="S3088" s="230"/>
      <c r="T3088" s="230"/>
      <c r="U3088" s="230"/>
      <c r="Z3088" s="230"/>
      <c r="AC3088" s="230"/>
      <c r="AD3088" s="230"/>
      <c r="AE3088" s="230"/>
      <c r="AF3088" s="230"/>
      <c r="AK3088" s="230"/>
      <c r="AN3088" s="230"/>
      <c r="AO3088" s="230"/>
      <c r="AP3088" s="230"/>
      <c r="AQ3088" s="230"/>
    </row>
    <row r="3089" spans="4:43">
      <c r="D3089" s="230"/>
      <c r="G3089" s="230"/>
      <c r="H3089" s="230"/>
      <c r="I3089" s="230"/>
      <c r="J3089" s="230"/>
      <c r="O3089" s="230"/>
      <c r="R3089" s="230"/>
      <c r="S3089" s="230"/>
      <c r="T3089" s="230"/>
      <c r="U3089" s="230"/>
      <c r="Z3089" s="230"/>
      <c r="AC3089" s="230"/>
      <c r="AD3089" s="230"/>
      <c r="AE3089" s="230"/>
      <c r="AF3089" s="230"/>
      <c r="AK3089" s="230"/>
      <c r="AN3089" s="230"/>
      <c r="AO3089" s="230"/>
      <c r="AP3089" s="230"/>
      <c r="AQ3089" s="230"/>
    </row>
    <row r="3090" spans="4:43">
      <c r="D3090" s="230"/>
      <c r="G3090" s="230"/>
      <c r="H3090" s="230"/>
      <c r="I3090" s="230"/>
      <c r="J3090" s="230"/>
      <c r="O3090" s="230"/>
      <c r="R3090" s="230"/>
      <c r="S3090" s="230"/>
      <c r="T3090" s="230"/>
      <c r="U3090" s="230"/>
      <c r="Z3090" s="230"/>
      <c r="AC3090" s="230"/>
      <c r="AD3090" s="230"/>
      <c r="AE3090" s="230"/>
      <c r="AF3090" s="230"/>
      <c r="AK3090" s="230"/>
      <c r="AN3090" s="230"/>
      <c r="AO3090" s="230"/>
      <c r="AP3090" s="230"/>
      <c r="AQ3090" s="230"/>
    </row>
    <row r="3091" spans="4:43">
      <c r="D3091" s="230"/>
      <c r="G3091" s="230"/>
      <c r="H3091" s="230"/>
      <c r="I3091" s="230"/>
      <c r="J3091" s="230"/>
      <c r="O3091" s="230"/>
      <c r="R3091" s="230"/>
      <c r="S3091" s="230"/>
      <c r="T3091" s="230"/>
      <c r="U3091" s="230"/>
      <c r="Z3091" s="230"/>
      <c r="AC3091" s="230"/>
      <c r="AD3091" s="230"/>
      <c r="AE3091" s="230"/>
      <c r="AF3091" s="230"/>
      <c r="AK3091" s="230"/>
      <c r="AN3091" s="230"/>
      <c r="AO3091" s="230"/>
      <c r="AP3091" s="230"/>
      <c r="AQ3091" s="230"/>
    </row>
    <row r="3092" spans="4:43">
      <c r="D3092" s="230"/>
      <c r="G3092" s="230"/>
      <c r="H3092" s="230"/>
      <c r="I3092" s="230"/>
      <c r="J3092" s="230"/>
      <c r="O3092" s="230"/>
      <c r="R3092" s="230"/>
      <c r="S3092" s="230"/>
      <c r="T3092" s="230"/>
      <c r="U3092" s="230"/>
      <c r="Z3092" s="230"/>
      <c r="AC3092" s="230"/>
      <c r="AD3092" s="230"/>
      <c r="AE3092" s="230"/>
      <c r="AF3092" s="230"/>
      <c r="AK3092" s="230"/>
      <c r="AN3092" s="230"/>
      <c r="AO3092" s="230"/>
      <c r="AP3092" s="230"/>
      <c r="AQ3092" s="230"/>
    </row>
    <row r="3093" spans="4:43">
      <c r="D3093" s="230"/>
      <c r="G3093" s="230"/>
      <c r="H3093" s="230"/>
      <c r="I3093" s="230"/>
      <c r="J3093" s="230"/>
      <c r="O3093" s="230"/>
      <c r="R3093" s="230"/>
      <c r="S3093" s="230"/>
      <c r="T3093" s="230"/>
      <c r="U3093" s="230"/>
      <c r="Z3093" s="230"/>
      <c r="AC3093" s="230"/>
      <c r="AD3093" s="230"/>
      <c r="AE3093" s="230"/>
      <c r="AF3093" s="230"/>
      <c r="AK3093" s="230"/>
      <c r="AN3093" s="230"/>
      <c r="AO3093" s="230"/>
      <c r="AP3093" s="230"/>
      <c r="AQ3093" s="230"/>
    </row>
    <row r="3094" spans="4:43">
      <c r="D3094" s="230"/>
      <c r="G3094" s="230"/>
      <c r="H3094" s="230"/>
      <c r="I3094" s="230"/>
      <c r="J3094" s="230"/>
      <c r="O3094" s="230"/>
      <c r="R3094" s="230"/>
      <c r="S3094" s="230"/>
      <c r="T3094" s="230"/>
      <c r="U3094" s="230"/>
      <c r="Z3094" s="230"/>
      <c r="AC3094" s="230"/>
      <c r="AD3094" s="230"/>
      <c r="AE3094" s="230"/>
      <c r="AF3094" s="230"/>
      <c r="AK3094" s="230"/>
      <c r="AN3094" s="230"/>
      <c r="AO3094" s="230"/>
      <c r="AP3094" s="230"/>
      <c r="AQ3094" s="230"/>
    </row>
    <row r="3095" spans="4:43">
      <c r="D3095" s="230"/>
      <c r="G3095" s="230"/>
      <c r="H3095" s="230"/>
      <c r="I3095" s="230"/>
      <c r="J3095" s="230"/>
      <c r="O3095" s="230"/>
      <c r="R3095" s="230"/>
      <c r="S3095" s="230"/>
      <c r="T3095" s="230"/>
      <c r="U3095" s="230"/>
      <c r="Z3095" s="230"/>
      <c r="AC3095" s="230"/>
      <c r="AD3095" s="230"/>
      <c r="AE3095" s="230"/>
      <c r="AF3095" s="230"/>
      <c r="AK3095" s="230"/>
      <c r="AN3095" s="230"/>
      <c r="AO3095" s="230"/>
      <c r="AP3095" s="230"/>
      <c r="AQ3095" s="230"/>
    </row>
    <row r="3096" spans="4:43">
      <c r="D3096" s="230"/>
      <c r="G3096" s="230"/>
      <c r="H3096" s="230"/>
      <c r="I3096" s="230"/>
      <c r="J3096" s="230"/>
      <c r="O3096" s="230"/>
      <c r="R3096" s="230"/>
      <c r="S3096" s="230"/>
      <c r="T3096" s="230"/>
      <c r="U3096" s="230"/>
      <c r="Z3096" s="230"/>
      <c r="AC3096" s="230"/>
      <c r="AD3096" s="230"/>
      <c r="AE3096" s="230"/>
      <c r="AF3096" s="230"/>
      <c r="AK3096" s="230"/>
      <c r="AN3096" s="230"/>
      <c r="AO3096" s="230"/>
      <c r="AP3096" s="230"/>
      <c r="AQ3096" s="230"/>
    </row>
    <row r="3097" spans="4:43">
      <c r="D3097" s="230"/>
      <c r="G3097" s="230"/>
      <c r="H3097" s="230"/>
      <c r="I3097" s="230"/>
      <c r="J3097" s="230"/>
      <c r="O3097" s="230"/>
      <c r="R3097" s="230"/>
      <c r="S3097" s="230"/>
      <c r="T3097" s="230"/>
      <c r="U3097" s="230"/>
      <c r="Z3097" s="230"/>
      <c r="AC3097" s="230"/>
      <c r="AD3097" s="230"/>
      <c r="AE3097" s="230"/>
      <c r="AF3097" s="230"/>
      <c r="AK3097" s="230"/>
      <c r="AN3097" s="230"/>
      <c r="AO3097" s="230"/>
      <c r="AP3097" s="230"/>
      <c r="AQ3097" s="230"/>
    </row>
    <row r="3098" spans="4:43">
      <c r="D3098" s="230"/>
      <c r="G3098" s="230"/>
      <c r="H3098" s="230"/>
      <c r="I3098" s="230"/>
      <c r="J3098" s="230"/>
      <c r="O3098" s="230"/>
      <c r="R3098" s="230"/>
      <c r="S3098" s="230"/>
      <c r="T3098" s="230"/>
      <c r="U3098" s="230"/>
      <c r="Z3098" s="230"/>
      <c r="AC3098" s="230"/>
      <c r="AD3098" s="230"/>
      <c r="AE3098" s="230"/>
      <c r="AF3098" s="230"/>
      <c r="AK3098" s="230"/>
      <c r="AN3098" s="230"/>
      <c r="AO3098" s="230"/>
      <c r="AP3098" s="230"/>
      <c r="AQ3098" s="230"/>
    </row>
    <row r="3099" spans="4:43">
      <c r="D3099" s="230"/>
      <c r="G3099" s="230"/>
      <c r="H3099" s="230"/>
      <c r="I3099" s="230"/>
      <c r="J3099" s="230"/>
      <c r="O3099" s="230"/>
      <c r="R3099" s="230"/>
      <c r="S3099" s="230"/>
      <c r="T3099" s="230"/>
      <c r="U3099" s="230"/>
      <c r="Z3099" s="230"/>
      <c r="AC3099" s="230"/>
      <c r="AD3099" s="230"/>
      <c r="AE3099" s="230"/>
      <c r="AF3099" s="230"/>
      <c r="AK3099" s="230"/>
      <c r="AN3099" s="230"/>
      <c r="AO3099" s="230"/>
      <c r="AP3099" s="230"/>
      <c r="AQ3099" s="230"/>
    </row>
    <row r="3100" spans="4:43">
      <c r="D3100" s="230"/>
      <c r="G3100" s="230"/>
      <c r="H3100" s="230"/>
      <c r="I3100" s="230"/>
      <c r="J3100" s="230"/>
      <c r="O3100" s="230"/>
      <c r="R3100" s="230"/>
      <c r="S3100" s="230"/>
      <c r="T3100" s="230"/>
      <c r="U3100" s="230"/>
      <c r="Z3100" s="230"/>
      <c r="AC3100" s="230"/>
      <c r="AD3100" s="230"/>
      <c r="AE3100" s="230"/>
      <c r="AF3100" s="230"/>
      <c r="AK3100" s="230"/>
      <c r="AN3100" s="230"/>
      <c r="AO3100" s="230"/>
      <c r="AP3100" s="230"/>
      <c r="AQ3100" s="230"/>
    </row>
    <row r="3101" spans="4:43">
      <c r="D3101" s="230"/>
      <c r="G3101" s="230"/>
      <c r="H3101" s="230"/>
      <c r="I3101" s="230"/>
      <c r="J3101" s="230"/>
      <c r="O3101" s="230"/>
      <c r="R3101" s="230"/>
      <c r="S3101" s="230"/>
      <c r="T3101" s="230"/>
      <c r="U3101" s="230"/>
      <c r="Z3101" s="230"/>
      <c r="AC3101" s="230"/>
      <c r="AD3101" s="230"/>
      <c r="AE3101" s="230"/>
      <c r="AF3101" s="230"/>
      <c r="AK3101" s="230"/>
      <c r="AN3101" s="230"/>
      <c r="AO3101" s="230"/>
      <c r="AP3101" s="230"/>
      <c r="AQ3101" s="230"/>
    </row>
    <row r="3102" spans="4:43">
      <c r="D3102" s="230"/>
      <c r="G3102" s="230"/>
      <c r="H3102" s="230"/>
      <c r="I3102" s="230"/>
      <c r="J3102" s="230"/>
      <c r="O3102" s="230"/>
      <c r="R3102" s="230"/>
      <c r="S3102" s="230"/>
      <c r="T3102" s="230"/>
      <c r="U3102" s="230"/>
      <c r="Z3102" s="230"/>
      <c r="AC3102" s="230"/>
      <c r="AD3102" s="230"/>
      <c r="AE3102" s="230"/>
      <c r="AF3102" s="230"/>
      <c r="AK3102" s="230"/>
      <c r="AN3102" s="230"/>
      <c r="AO3102" s="230"/>
      <c r="AP3102" s="230"/>
      <c r="AQ3102" s="230"/>
    </row>
    <row r="3103" spans="4:43">
      <c r="D3103" s="230"/>
      <c r="G3103" s="230"/>
      <c r="H3103" s="230"/>
      <c r="I3103" s="230"/>
      <c r="J3103" s="230"/>
      <c r="O3103" s="230"/>
      <c r="R3103" s="230"/>
      <c r="S3103" s="230"/>
      <c r="T3103" s="230"/>
      <c r="U3103" s="230"/>
      <c r="Z3103" s="230"/>
      <c r="AC3103" s="230"/>
      <c r="AD3103" s="230"/>
      <c r="AE3103" s="230"/>
      <c r="AF3103" s="230"/>
      <c r="AK3103" s="230"/>
      <c r="AN3103" s="230"/>
      <c r="AO3103" s="230"/>
      <c r="AP3103" s="230"/>
      <c r="AQ3103" s="230"/>
    </row>
    <row r="3104" spans="4:43">
      <c r="D3104" s="230"/>
      <c r="G3104" s="230"/>
      <c r="H3104" s="230"/>
      <c r="I3104" s="230"/>
      <c r="J3104" s="230"/>
      <c r="O3104" s="230"/>
      <c r="R3104" s="230"/>
      <c r="S3104" s="230"/>
      <c r="T3104" s="230"/>
      <c r="U3104" s="230"/>
      <c r="Z3104" s="230"/>
      <c r="AC3104" s="230"/>
      <c r="AD3104" s="230"/>
      <c r="AE3104" s="230"/>
      <c r="AF3104" s="230"/>
      <c r="AK3104" s="230"/>
      <c r="AN3104" s="230"/>
      <c r="AO3104" s="230"/>
      <c r="AP3104" s="230"/>
      <c r="AQ3104" s="230"/>
    </row>
    <row r="3105" spans="4:43">
      <c r="D3105" s="230"/>
      <c r="G3105" s="230"/>
      <c r="H3105" s="230"/>
      <c r="I3105" s="230"/>
      <c r="J3105" s="230"/>
      <c r="O3105" s="230"/>
      <c r="R3105" s="230"/>
      <c r="S3105" s="230"/>
      <c r="T3105" s="230"/>
      <c r="U3105" s="230"/>
      <c r="Z3105" s="230"/>
      <c r="AC3105" s="230"/>
      <c r="AD3105" s="230"/>
      <c r="AE3105" s="230"/>
      <c r="AF3105" s="230"/>
      <c r="AK3105" s="230"/>
      <c r="AN3105" s="230"/>
      <c r="AO3105" s="230"/>
      <c r="AP3105" s="230"/>
      <c r="AQ3105" s="230"/>
    </row>
    <row r="3106" spans="4:43">
      <c r="D3106" s="230"/>
      <c r="G3106" s="230"/>
      <c r="H3106" s="230"/>
      <c r="I3106" s="230"/>
      <c r="J3106" s="230"/>
      <c r="O3106" s="230"/>
      <c r="R3106" s="230"/>
      <c r="S3106" s="230"/>
      <c r="T3106" s="230"/>
      <c r="U3106" s="230"/>
      <c r="Z3106" s="230"/>
      <c r="AC3106" s="230"/>
      <c r="AD3106" s="230"/>
      <c r="AE3106" s="230"/>
      <c r="AF3106" s="230"/>
      <c r="AK3106" s="230"/>
      <c r="AN3106" s="230"/>
      <c r="AO3106" s="230"/>
      <c r="AP3106" s="230"/>
      <c r="AQ3106" s="230"/>
    </row>
    <row r="3107" spans="4:43">
      <c r="D3107" s="230"/>
      <c r="G3107" s="230"/>
      <c r="H3107" s="230"/>
      <c r="I3107" s="230"/>
      <c r="J3107" s="230"/>
      <c r="O3107" s="230"/>
      <c r="R3107" s="230"/>
      <c r="S3107" s="230"/>
      <c r="T3107" s="230"/>
      <c r="U3107" s="230"/>
      <c r="Z3107" s="230"/>
      <c r="AC3107" s="230"/>
      <c r="AD3107" s="230"/>
      <c r="AE3107" s="230"/>
      <c r="AF3107" s="230"/>
      <c r="AK3107" s="230"/>
      <c r="AN3107" s="230"/>
      <c r="AO3107" s="230"/>
      <c r="AP3107" s="230"/>
      <c r="AQ3107" s="230"/>
    </row>
    <row r="3108" spans="4:43">
      <c r="D3108" s="230"/>
      <c r="G3108" s="230"/>
      <c r="H3108" s="230"/>
      <c r="I3108" s="230"/>
      <c r="J3108" s="230"/>
      <c r="O3108" s="230"/>
      <c r="R3108" s="230"/>
      <c r="S3108" s="230"/>
      <c r="T3108" s="230"/>
      <c r="U3108" s="230"/>
      <c r="Z3108" s="230"/>
      <c r="AC3108" s="230"/>
      <c r="AD3108" s="230"/>
      <c r="AE3108" s="230"/>
      <c r="AF3108" s="230"/>
      <c r="AK3108" s="230"/>
      <c r="AN3108" s="230"/>
      <c r="AO3108" s="230"/>
      <c r="AP3108" s="230"/>
      <c r="AQ3108" s="230"/>
    </row>
    <row r="3109" spans="4:43">
      <c r="D3109" s="230"/>
      <c r="G3109" s="230"/>
      <c r="H3109" s="230"/>
      <c r="I3109" s="230"/>
      <c r="J3109" s="230"/>
      <c r="O3109" s="230"/>
      <c r="R3109" s="230"/>
      <c r="S3109" s="230"/>
      <c r="T3109" s="230"/>
      <c r="U3109" s="230"/>
      <c r="Z3109" s="230"/>
      <c r="AC3109" s="230"/>
      <c r="AD3109" s="230"/>
      <c r="AE3109" s="230"/>
      <c r="AF3109" s="230"/>
      <c r="AK3109" s="230"/>
      <c r="AN3109" s="230"/>
      <c r="AO3109" s="230"/>
      <c r="AP3109" s="230"/>
      <c r="AQ3109" s="230"/>
    </row>
    <row r="3110" spans="4:43">
      <c r="D3110" s="230"/>
      <c r="G3110" s="230"/>
      <c r="H3110" s="230"/>
      <c r="I3110" s="230"/>
      <c r="J3110" s="230"/>
      <c r="O3110" s="230"/>
      <c r="R3110" s="230"/>
      <c r="S3110" s="230"/>
      <c r="T3110" s="230"/>
      <c r="U3110" s="230"/>
      <c r="Z3110" s="230"/>
      <c r="AC3110" s="230"/>
      <c r="AD3110" s="230"/>
      <c r="AE3110" s="230"/>
      <c r="AF3110" s="230"/>
      <c r="AK3110" s="230"/>
      <c r="AN3110" s="230"/>
      <c r="AO3110" s="230"/>
      <c r="AP3110" s="230"/>
      <c r="AQ3110" s="230"/>
    </row>
    <row r="3111" spans="4:43">
      <c r="D3111" s="230"/>
      <c r="G3111" s="230"/>
      <c r="H3111" s="230"/>
      <c r="I3111" s="230"/>
      <c r="J3111" s="230"/>
      <c r="O3111" s="230"/>
      <c r="R3111" s="230"/>
      <c r="S3111" s="230"/>
      <c r="T3111" s="230"/>
      <c r="U3111" s="230"/>
      <c r="Z3111" s="230"/>
      <c r="AC3111" s="230"/>
      <c r="AD3111" s="230"/>
      <c r="AE3111" s="230"/>
      <c r="AF3111" s="230"/>
      <c r="AK3111" s="230"/>
      <c r="AN3111" s="230"/>
      <c r="AO3111" s="230"/>
      <c r="AP3111" s="230"/>
      <c r="AQ3111" s="230"/>
    </row>
    <row r="3112" spans="4:43">
      <c r="D3112" s="230"/>
      <c r="G3112" s="230"/>
      <c r="H3112" s="230"/>
      <c r="I3112" s="230"/>
      <c r="J3112" s="230"/>
      <c r="O3112" s="230"/>
      <c r="R3112" s="230"/>
      <c r="S3112" s="230"/>
      <c r="T3112" s="230"/>
      <c r="U3112" s="230"/>
      <c r="Z3112" s="230"/>
      <c r="AC3112" s="230"/>
      <c r="AD3112" s="230"/>
      <c r="AE3112" s="230"/>
      <c r="AF3112" s="230"/>
      <c r="AK3112" s="230"/>
      <c r="AN3112" s="230"/>
      <c r="AO3112" s="230"/>
      <c r="AP3112" s="230"/>
      <c r="AQ3112" s="230"/>
    </row>
    <row r="3113" spans="4:43">
      <c r="D3113" s="230"/>
      <c r="G3113" s="230"/>
      <c r="H3113" s="230"/>
      <c r="I3113" s="230"/>
      <c r="J3113" s="230"/>
      <c r="O3113" s="230"/>
      <c r="R3113" s="230"/>
      <c r="S3113" s="230"/>
      <c r="T3113" s="230"/>
      <c r="U3113" s="230"/>
      <c r="Z3113" s="230"/>
      <c r="AC3113" s="230"/>
      <c r="AD3113" s="230"/>
      <c r="AE3113" s="230"/>
      <c r="AF3113" s="230"/>
      <c r="AK3113" s="230"/>
      <c r="AN3113" s="230"/>
      <c r="AO3113" s="230"/>
      <c r="AP3113" s="230"/>
      <c r="AQ3113" s="230"/>
    </row>
    <row r="3114" spans="4:43">
      <c r="D3114" s="230"/>
      <c r="G3114" s="230"/>
      <c r="H3114" s="230"/>
      <c r="I3114" s="230"/>
      <c r="J3114" s="230"/>
      <c r="O3114" s="230"/>
      <c r="R3114" s="230"/>
      <c r="S3114" s="230"/>
      <c r="T3114" s="230"/>
      <c r="U3114" s="230"/>
      <c r="Z3114" s="230"/>
      <c r="AC3114" s="230"/>
      <c r="AD3114" s="230"/>
      <c r="AE3114" s="230"/>
      <c r="AF3114" s="230"/>
      <c r="AK3114" s="230"/>
      <c r="AN3114" s="230"/>
      <c r="AO3114" s="230"/>
      <c r="AP3114" s="230"/>
      <c r="AQ3114" s="230"/>
    </row>
    <row r="3115" spans="4:43">
      <c r="D3115" s="230"/>
      <c r="G3115" s="230"/>
      <c r="H3115" s="230"/>
      <c r="I3115" s="230"/>
      <c r="J3115" s="230"/>
      <c r="O3115" s="230"/>
      <c r="R3115" s="230"/>
      <c r="S3115" s="230"/>
      <c r="T3115" s="230"/>
      <c r="U3115" s="230"/>
      <c r="Z3115" s="230"/>
      <c r="AC3115" s="230"/>
      <c r="AD3115" s="230"/>
      <c r="AE3115" s="230"/>
      <c r="AF3115" s="230"/>
      <c r="AK3115" s="230"/>
      <c r="AN3115" s="230"/>
      <c r="AO3115" s="230"/>
      <c r="AP3115" s="230"/>
      <c r="AQ3115" s="230"/>
    </row>
    <row r="3116" spans="4:43">
      <c r="D3116" s="230"/>
      <c r="G3116" s="230"/>
      <c r="H3116" s="230"/>
      <c r="I3116" s="230"/>
      <c r="J3116" s="230"/>
      <c r="O3116" s="230"/>
      <c r="R3116" s="230"/>
      <c r="S3116" s="230"/>
      <c r="T3116" s="230"/>
      <c r="U3116" s="230"/>
      <c r="Z3116" s="230"/>
      <c r="AC3116" s="230"/>
      <c r="AD3116" s="230"/>
      <c r="AE3116" s="230"/>
      <c r="AF3116" s="230"/>
      <c r="AK3116" s="230"/>
      <c r="AN3116" s="230"/>
      <c r="AO3116" s="230"/>
      <c r="AP3116" s="230"/>
      <c r="AQ3116" s="230"/>
    </row>
    <row r="3117" spans="4:43">
      <c r="D3117" s="230"/>
      <c r="G3117" s="230"/>
      <c r="H3117" s="230"/>
      <c r="I3117" s="230"/>
      <c r="J3117" s="230"/>
      <c r="O3117" s="230"/>
      <c r="R3117" s="230"/>
      <c r="S3117" s="230"/>
      <c r="T3117" s="230"/>
      <c r="U3117" s="230"/>
      <c r="Z3117" s="230"/>
      <c r="AC3117" s="230"/>
      <c r="AD3117" s="230"/>
      <c r="AE3117" s="230"/>
      <c r="AF3117" s="230"/>
      <c r="AK3117" s="230"/>
      <c r="AN3117" s="230"/>
      <c r="AO3117" s="230"/>
      <c r="AP3117" s="230"/>
      <c r="AQ3117" s="230"/>
    </row>
    <row r="3118" spans="4:43">
      <c r="D3118" s="230"/>
      <c r="G3118" s="230"/>
      <c r="H3118" s="230"/>
      <c r="I3118" s="230"/>
      <c r="J3118" s="230"/>
      <c r="O3118" s="230"/>
      <c r="R3118" s="230"/>
      <c r="S3118" s="230"/>
      <c r="T3118" s="230"/>
      <c r="U3118" s="230"/>
      <c r="Z3118" s="230"/>
      <c r="AC3118" s="230"/>
      <c r="AD3118" s="230"/>
      <c r="AE3118" s="230"/>
      <c r="AF3118" s="230"/>
      <c r="AK3118" s="230"/>
      <c r="AN3118" s="230"/>
      <c r="AO3118" s="230"/>
      <c r="AP3118" s="230"/>
      <c r="AQ3118" s="230"/>
    </row>
    <row r="3119" spans="4:43">
      <c r="D3119" s="230"/>
      <c r="G3119" s="230"/>
      <c r="H3119" s="230"/>
      <c r="I3119" s="230"/>
      <c r="J3119" s="230"/>
      <c r="O3119" s="230"/>
      <c r="R3119" s="230"/>
      <c r="S3119" s="230"/>
      <c r="T3119" s="230"/>
      <c r="U3119" s="230"/>
      <c r="Z3119" s="230"/>
      <c r="AC3119" s="230"/>
      <c r="AD3119" s="230"/>
      <c r="AE3119" s="230"/>
      <c r="AF3119" s="230"/>
      <c r="AK3119" s="230"/>
      <c r="AN3119" s="230"/>
      <c r="AO3119" s="230"/>
      <c r="AP3119" s="230"/>
      <c r="AQ3119" s="230"/>
    </row>
    <row r="3120" spans="4:43">
      <c r="D3120" s="230"/>
      <c r="G3120" s="230"/>
      <c r="H3120" s="230"/>
      <c r="I3120" s="230"/>
      <c r="J3120" s="230"/>
      <c r="O3120" s="230"/>
      <c r="R3120" s="230"/>
      <c r="S3120" s="230"/>
      <c r="T3120" s="230"/>
      <c r="U3120" s="230"/>
      <c r="Z3120" s="230"/>
      <c r="AC3120" s="230"/>
      <c r="AD3120" s="230"/>
      <c r="AE3120" s="230"/>
      <c r="AF3120" s="230"/>
      <c r="AK3120" s="230"/>
      <c r="AN3120" s="230"/>
      <c r="AO3120" s="230"/>
      <c r="AP3120" s="230"/>
      <c r="AQ3120" s="230"/>
    </row>
    <row r="3121" spans="4:43">
      <c r="D3121" s="230"/>
      <c r="G3121" s="230"/>
      <c r="H3121" s="230"/>
      <c r="I3121" s="230"/>
      <c r="J3121" s="230"/>
      <c r="O3121" s="230"/>
      <c r="R3121" s="230"/>
      <c r="S3121" s="230"/>
      <c r="T3121" s="230"/>
      <c r="U3121" s="230"/>
      <c r="Z3121" s="230"/>
      <c r="AC3121" s="230"/>
      <c r="AD3121" s="230"/>
      <c r="AE3121" s="230"/>
      <c r="AF3121" s="230"/>
      <c r="AK3121" s="230"/>
      <c r="AN3121" s="230"/>
      <c r="AO3121" s="230"/>
      <c r="AP3121" s="230"/>
      <c r="AQ3121" s="230"/>
    </row>
    <row r="3122" spans="4:43">
      <c r="D3122" s="230"/>
      <c r="G3122" s="230"/>
      <c r="H3122" s="230"/>
      <c r="I3122" s="230"/>
      <c r="J3122" s="230"/>
      <c r="O3122" s="230"/>
      <c r="R3122" s="230"/>
      <c r="S3122" s="230"/>
      <c r="T3122" s="230"/>
      <c r="U3122" s="230"/>
      <c r="Z3122" s="230"/>
      <c r="AC3122" s="230"/>
      <c r="AD3122" s="230"/>
      <c r="AE3122" s="230"/>
      <c r="AF3122" s="230"/>
      <c r="AK3122" s="230"/>
      <c r="AN3122" s="230"/>
      <c r="AO3122" s="230"/>
      <c r="AP3122" s="230"/>
      <c r="AQ3122" s="230"/>
    </row>
    <row r="3123" spans="4:43">
      <c r="D3123" s="230"/>
      <c r="G3123" s="230"/>
      <c r="H3123" s="230"/>
      <c r="I3123" s="230"/>
      <c r="J3123" s="230"/>
      <c r="O3123" s="230"/>
      <c r="R3123" s="230"/>
      <c r="S3123" s="230"/>
      <c r="T3123" s="230"/>
      <c r="U3123" s="230"/>
      <c r="Z3123" s="230"/>
      <c r="AC3123" s="230"/>
      <c r="AD3123" s="230"/>
      <c r="AE3123" s="230"/>
      <c r="AF3123" s="230"/>
      <c r="AK3123" s="230"/>
      <c r="AN3123" s="230"/>
      <c r="AO3123" s="230"/>
      <c r="AP3123" s="230"/>
      <c r="AQ3123" s="230"/>
    </row>
    <row r="3124" spans="4:43">
      <c r="D3124" s="230"/>
      <c r="G3124" s="230"/>
      <c r="H3124" s="230"/>
      <c r="I3124" s="230"/>
      <c r="J3124" s="230"/>
      <c r="O3124" s="230"/>
      <c r="R3124" s="230"/>
      <c r="S3124" s="230"/>
      <c r="T3124" s="230"/>
      <c r="U3124" s="230"/>
      <c r="Z3124" s="230"/>
      <c r="AC3124" s="230"/>
      <c r="AD3124" s="230"/>
      <c r="AE3124" s="230"/>
      <c r="AF3124" s="230"/>
      <c r="AK3124" s="230"/>
      <c r="AN3124" s="230"/>
      <c r="AO3124" s="230"/>
      <c r="AP3124" s="230"/>
      <c r="AQ3124" s="230"/>
    </row>
    <row r="3125" spans="4:43">
      <c r="D3125" s="230"/>
      <c r="G3125" s="230"/>
      <c r="H3125" s="230"/>
      <c r="I3125" s="230"/>
      <c r="J3125" s="230"/>
      <c r="O3125" s="230"/>
      <c r="R3125" s="230"/>
      <c r="S3125" s="230"/>
      <c r="T3125" s="230"/>
      <c r="U3125" s="230"/>
      <c r="Z3125" s="230"/>
      <c r="AC3125" s="230"/>
      <c r="AD3125" s="230"/>
      <c r="AE3125" s="230"/>
      <c r="AF3125" s="230"/>
      <c r="AK3125" s="230"/>
      <c r="AN3125" s="230"/>
      <c r="AO3125" s="230"/>
      <c r="AP3125" s="230"/>
      <c r="AQ3125" s="230"/>
    </row>
    <row r="3126" spans="4:43">
      <c r="D3126" s="230"/>
      <c r="G3126" s="230"/>
      <c r="H3126" s="230"/>
      <c r="I3126" s="230"/>
      <c r="J3126" s="230"/>
      <c r="O3126" s="230"/>
      <c r="R3126" s="230"/>
      <c r="S3126" s="230"/>
      <c r="T3126" s="230"/>
      <c r="U3126" s="230"/>
      <c r="Z3126" s="230"/>
      <c r="AC3126" s="230"/>
      <c r="AD3126" s="230"/>
      <c r="AE3126" s="230"/>
      <c r="AF3126" s="230"/>
      <c r="AK3126" s="230"/>
      <c r="AN3126" s="230"/>
      <c r="AO3126" s="230"/>
      <c r="AP3126" s="230"/>
      <c r="AQ3126" s="230"/>
    </row>
    <row r="3127" spans="4:43">
      <c r="D3127" s="230"/>
      <c r="G3127" s="230"/>
      <c r="H3127" s="230"/>
      <c r="I3127" s="230"/>
      <c r="J3127" s="230"/>
      <c r="O3127" s="230"/>
      <c r="R3127" s="230"/>
      <c r="S3127" s="230"/>
      <c r="T3127" s="230"/>
      <c r="U3127" s="230"/>
      <c r="Z3127" s="230"/>
      <c r="AC3127" s="230"/>
      <c r="AD3127" s="230"/>
      <c r="AE3127" s="230"/>
      <c r="AF3127" s="230"/>
      <c r="AK3127" s="230"/>
      <c r="AN3127" s="230"/>
      <c r="AO3127" s="230"/>
      <c r="AP3127" s="230"/>
      <c r="AQ3127" s="230"/>
    </row>
    <row r="3128" spans="4:43">
      <c r="D3128" s="230"/>
      <c r="G3128" s="230"/>
      <c r="H3128" s="230"/>
      <c r="I3128" s="230"/>
      <c r="J3128" s="230"/>
      <c r="O3128" s="230"/>
      <c r="R3128" s="230"/>
      <c r="S3128" s="230"/>
      <c r="T3128" s="230"/>
      <c r="U3128" s="230"/>
      <c r="Z3128" s="230"/>
      <c r="AC3128" s="230"/>
      <c r="AD3128" s="230"/>
      <c r="AE3128" s="230"/>
      <c r="AF3128" s="230"/>
      <c r="AK3128" s="230"/>
      <c r="AN3128" s="230"/>
      <c r="AO3128" s="230"/>
      <c r="AP3128" s="230"/>
      <c r="AQ3128" s="230"/>
    </row>
    <row r="3129" spans="4:43">
      <c r="D3129" s="230"/>
      <c r="G3129" s="230"/>
      <c r="H3129" s="230"/>
      <c r="I3129" s="230"/>
      <c r="J3129" s="230"/>
      <c r="O3129" s="230"/>
      <c r="R3129" s="230"/>
      <c r="S3129" s="230"/>
      <c r="T3129" s="230"/>
      <c r="U3129" s="230"/>
      <c r="Z3129" s="230"/>
      <c r="AC3129" s="230"/>
      <c r="AD3129" s="230"/>
      <c r="AE3129" s="230"/>
      <c r="AF3129" s="230"/>
      <c r="AK3129" s="230"/>
      <c r="AN3129" s="230"/>
      <c r="AO3129" s="230"/>
      <c r="AP3129" s="230"/>
      <c r="AQ3129" s="230"/>
    </row>
    <row r="3130" spans="4:43">
      <c r="D3130" s="230"/>
      <c r="G3130" s="230"/>
      <c r="H3130" s="230"/>
      <c r="I3130" s="230"/>
      <c r="J3130" s="230"/>
      <c r="O3130" s="230"/>
      <c r="R3130" s="230"/>
      <c r="S3130" s="230"/>
      <c r="T3130" s="230"/>
      <c r="U3130" s="230"/>
      <c r="Z3130" s="230"/>
      <c r="AC3130" s="230"/>
      <c r="AD3130" s="230"/>
      <c r="AE3130" s="230"/>
      <c r="AF3130" s="230"/>
      <c r="AK3130" s="230"/>
      <c r="AN3130" s="230"/>
      <c r="AO3130" s="230"/>
      <c r="AP3130" s="230"/>
      <c r="AQ3130" s="230"/>
    </row>
    <row r="3131" spans="4:43">
      <c r="D3131" s="230"/>
      <c r="G3131" s="230"/>
      <c r="H3131" s="230"/>
      <c r="I3131" s="230"/>
      <c r="J3131" s="230"/>
      <c r="O3131" s="230"/>
      <c r="R3131" s="230"/>
      <c r="S3131" s="230"/>
      <c r="T3131" s="230"/>
      <c r="U3131" s="230"/>
      <c r="Z3131" s="230"/>
      <c r="AC3131" s="230"/>
      <c r="AD3131" s="230"/>
      <c r="AE3131" s="230"/>
      <c r="AF3131" s="230"/>
      <c r="AK3131" s="230"/>
      <c r="AN3131" s="230"/>
      <c r="AO3131" s="230"/>
      <c r="AP3131" s="230"/>
      <c r="AQ3131" s="230"/>
    </row>
    <row r="3132" spans="4:43">
      <c r="D3132" s="230"/>
      <c r="G3132" s="230"/>
      <c r="H3132" s="230"/>
      <c r="I3132" s="230"/>
      <c r="J3132" s="230"/>
      <c r="O3132" s="230"/>
      <c r="R3132" s="230"/>
      <c r="S3132" s="230"/>
      <c r="T3132" s="230"/>
      <c r="U3132" s="230"/>
      <c r="Z3132" s="230"/>
      <c r="AC3132" s="230"/>
      <c r="AD3132" s="230"/>
      <c r="AE3132" s="230"/>
      <c r="AF3132" s="230"/>
      <c r="AK3132" s="230"/>
      <c r="AN3132" s="230"/>
      <c r="AO3132" s="230"/>
      <c r="AP3132" s="230"/>
      <c r="AQ3132" s="230"/>
    </row>
    <row r="3133" spans="4:43">
      <c r="D3133" s="230"/>
      <c r="G3133" s="230"/>
      <c r="H3133" s="230"/>
      <c r="I3133" s="230"/>
      <c r="J3133" s="230"/>
      <c r="O3133" s="230"/>
      <c r="R3133" s="230"/>
      <c r="S3133" s="230"/>
      <c r="T3133" s="230"/>
      <c r="U3133" s="230"/>
      <c r="Z3133" s="230"/>
      <c r="AC3133" s="230"/>
      <c r="AD3133" s="230"/>
      <c r="AE3133" s="230"/>
      <c r="AF3133" s="230"/>
      <c r="AK3133" s="230"/>
      <c r="AN3133" s="230"/>
      <c r="AO3133" s="230"/>
      <c r="AP3133" s="230"/>
      <c r="AQ3133" s="230"/>
    </row>
    <row r="3134" spans="4:43">
      <c r="D3134" s="230"/>
      <c r="G3134" s="230"/>
      <c r="H3134" s="230"/>
      <c r="I3134" s="230"/>
      <c r="J3134" s="230"/>
      <c r="O3134" s="230"/>
      <c r="R3134" s="230"/>
      <c r="S3134" s="230"/>
      <c r="T3134" s="230"/>
      <c r="U3134" s="230"/>
      <c r="Z3134" s="230"/>
      <c r="AC3134" s="230"/>
      <c r="AD3134" s="230"/>
      <c r="AE3134" s="230"/>
      <c r="AF3134" s="230"/>
      <c r="AK3134" s="230"/>
      <c r="AN3134" s="230"/>
      <c r="AO3134" s="230"/>
      <c r="AP3134" s="230"/>
      <c r="AQ3134" s="230"/>
    </row>
    <row r="3135" spans="4:43">
      <c r="D3135" s="230"/>
      <c r="G3135" s="230"/>
      <c r="H3135" s="230"/>
      <c r="I3135" s="230"/>
      <c r="J3135" s="230"/>
      <c r="O3135" s="230"/>
      <c r="R3135" s="230"/>
      <c r="S3135" s="230"/>
      <c r="T3135" s="230"/>
      <c r="U3135" s="230"/>
      <c r="Z3135" s="230"/>
      <c r="AC3135" s="230"/>
      <c r="AD3135" s="230"/>
      <c r="AE3135" s="230"/>
      <c r="AF3135" s="230"/>
      <c r="AK3135" s="230"/>
      <c r="AN3135" s="230"/>
      <c r="AO3135" s="230"/>
      <c r="AP3135" s="230"/>
      <c r="AQ3135" s="230"/>
    </row>
    <row r="3136" spans="4:43">
      <c r="D3136" s="230"/>
      <c r="G3136" s="230"/>
      <c r="H3136" s="230"/>
      <c r="I3136" s="230"/>
      <c r="J3136" s="230"/>
      <c r="O3136" s="230"/>
      <c r="R3136" s="230"/>
      <c r="S3136" s="230"/>
      <c r="T3136" s="230"/>
      <c r="U3136" s="230"/>
      <c r="Z3136" s="230"/>
      <c r="AC3136" s="230"/>
      <c r="AD3136" s="230"/>
      <c r="AE3136" s="230"/>
      <c r="AF3136" s="230"/>
      <c r="AK3136" s="230"/>
      <c r="AN3136" s="230"/>
      <c r="AO3136" s="230"/>
      <c r="AP3136" s="230"/>
      <c r="AQ3136" s="230"/>
    </row>
    <row r="3137" spans="4:43">
      <c r="D3137" s="230"/>
      <c r="G3137" s="230"/>
      <c r="H3137" s="230"/>
      <c r="I3137" s="230"/>
      <c r="J3137" s="230"/>
      <c r="O3137" s="230"/>
      <c r="R3137" s="230"/>
      <c r="S3137" s="230"/>
      <c r="T3137" s="230"/>
      <c r="U3137" s="230"/>
      <c r="Z3137" s="230"/>
      <c r="AC3137" s="230"/>
      <c r="AD3137" s="230"/>
      <c r="AE3137" s="230"/>
      <c r="AF3137" s="230"/>
      <c r="AK3137" s="230"/>
      <c r="AN3137" s="230"/>
      <c r="AO3137" s="230"/>
      <c r="AP3137" s="230"/>
      <c r="AQ3137" s="230"/>
    </row>
    <row r="3138" spans="4:43">
      <c r="D3138" s="230"/>
      <c r="G3138" s="230"/>
      <c r="H3138" s="230"/>
      <c r="I3138" s="230"/>
      <c r="J3138" s="230"/>
      <c r="O3138" s="230"/>
      <c r="R3138" s="230"/>
      <c r="S3138" s="230"/>
      <c r="T3138" s="230"/>
      <c r="U3138" s="230"/>
      <c r="Z3138" s="230"/>
      <c r="AC3138" s="230"/>
      <c r="AD3138" s="230"/>
      <c r="AE3138" s="230"/>
      <c r="AF3138" s="230"/>
      <c r="AK3138" s="230"/>
      <c r="AN3138" s="230"/>
      <c r="AO3138" s="230"/>
      <c r="AP3138" s="230"/>
      <c r="AQ3138" s="230"/>
    </row>
    <row r="3139" spans="4:43">
      <c r="D3139" s="230"/>
      <c r="G3139" s="230"/>
      <c r="H3139" s="230"/>
      <c r="I3139" s="230"/>
      <c r="J3139" s="230"/>
      <c r="O3139" s="230"/>
      <c r="R3139" s="230"/>
      <c r="S3139" s="230"/>
      <c r="T3139" s="230"/>
      <c r="U3139" s="230"/>
      <c r="Z3139" s="230"/>
      <c r="AC3139" s="230"/>
      <c r="AD3139" s="230"/>
      <c r="AE3139" s="230"/>
      <c r="AF3139" s="230"/>
      <c r="AK3139" s="230"/>
      <c r="AN3139" s="230"/>
      <c r="AO3139" s="230"/>
      <c r="AP3139" s="230"/>
      <c r="AQ3139" s="230"/>
    </row>
    <row r="3140" spans="4:43">
      <c r="D3140" s="230"/>
      <c r="G3140" s="230"/>
      <c r="H3140" s="230"/>
      <c r="I3140" s="230"/>
      <c r="J3140" s="230"/>
      <c r="O3140" s="230"/>
      <c r="R3140" s="230"/>
      <c r="S3140" s="230"/>
      <c r="T3140" s="230"/>
      <c r="U3140" s="230"/>
      <c r="Z3140" s="230"/>
      <c r="AC3140" s="230"/>
      <c r="AD3140" s="230"/>
      <c r="AE3140" s="230"/>
      <c r="AF3140" s="230"/>
      <c r="AK3140" s="230"/>
      <c r="AN3140" s="230"/>
      <c r="AO3140" s="230"/>
      <c r="AP3140" s="230"/>
      <c r="AQ3140" s="230"/>
    </row>
    <row r="3141" spans="4:43">
      <c r="D3141" s="230"/>
      <c r="G3141" s="230"/>
      <c r="H3141" s="230"/>
      <c r="I3141" s="230"/>
      <c r="J3141" s="230"/>
      <c r="O3141" s="230"/>
      <c r="R3141" s="230"/>
      <c r="S3141" s="230"/>
      <c r="T3141" s="230"/>
      <c r="U3141" s="230"/>
      <c r="Z3141" s="230"/>
      <c r="AC3141" s="230"/>
      <c r="AD3141" s="230"/>
      <c r="AE3141" s="230"/>
      <c r="AF3141" s="230"/>
      <c r="AK3141" s="230"/>
      <c r="AN3141" s="230"/>
      <c r="AO3141" s="230"/>
      <c r="AP3141" s="230"/>
      <c r="AQ3141" s="230"/>
    </row>
    <row r="3142" spans="4:43">
      <c r="D3142" s="230"/>
      <c r="G3142" s="230"/>
      <c r="H3142" s="230"/>
      <c r="I3142" s="230"/>
      <c r="J3142" s="230"/>
      <c r="O3142" s="230"/>
      <c r="R3142" s="230"/>
      <c r="S3142" s="230"/>
      <c r="T3142" s="230"/>
      <c r="U3142" s="230"/>
      <c r="Z3142" s="230"/>
      <c r="AC3142" s="230"/>
      <c r="AD3142" s="230"/>
      <c r="AE3142" s="230"/>
      <c r="AF3142" s="230"/>
      <c r="AK3142" s="230"/>
      <c r="AN3142" s="230"/>
      <c r="AO3142" s="230"/>
      <c r="AP3142" s="230"/>
      <c r="AQ3142" s="230"/>
    </row>
    <row r="3143" spans="4:43">
      <c r="D3143" s="230"/>
      <c r="G3143" s="230"/>
      <c r="H3143" s="230"/>
      <c r="I3143" s="230"/>
      <c r="J3143" s="230"/>
      <c r="O3143" s="230"/>
      <c r="R3143" s="230"/>
      <c r="S3143" s="230"/>
      <c r="T3143" s="230"/>
      <c r="U3143" s="230"/>
      <c r="Z3143" s="230"/>
      <c r="AC3143" s="230"/>
      <c r="AD3143" s="230"/>
      <c r="AE3143" s="230"/>
      <c r="AF3143" s="230"/>
      <c r="AK3143" s="230"/>
      <c r="AN3143" s="230"/>
      <c r="AO3143" s="230"/>
      <c r="AP3143" s="230"/>
      <c r="AQ3143" s="230"/>
    </row>
    <row r="3144" spans="4:43">
      <c r="D3144" s="230"/>
      <c r="G3144" s="230"/>
      <c r="H3144" s="230"/>
      <c r="I3144" s="230"/>
      <c r="J3144" s="230"/>
      <c r="O3144" s="230"/>
      <c r="R3144" s="230"/>
      <c r="S3144" s="230"/>
      <c r="T3144" s="230"/>
      <c r="U3144" s="230"/>
      <c r="Z3144" s="230"/>
      <c r="AC3144" s="230"/>
      <c r="AD3144" s="230"/>
      <c r="AE3144" s="230"/>
      <c r="AF3144" s="230"/>
      <c r="AK3144" s="230"/>
      <c r="AN3144" s="230"/>
      <c r="AO3144" s="230"/>
      <c r="AP3144" s="230"/>
      <c r="AQ3144" s="230"/>
    </row>
    <row r="3145" spans="4:43">
      <c r="D3145" s="230"/>
      <c r="G3145" s="230"/>
      <c r="H3145" s="230"/>
      <c r="I3145" s="230"/>
      <c r="J3145" s="230"/>
      <c r="O3145" s="230"/>
      <c r="R3145" s="230"/>
      <c r="S3145" s="230"/>
      <c r="T3145" s="230"/>
      <c r="U3145" s="230"/>
      <c r="Z3145" s="230"/>
      <c r="AC3145" s="230"/>
      <c r="AD3145" s="230"/>
      <c r="AE3145" s="230"/>
      <c r="AF3145" s="230"/>
      <c r="AK3145" s="230"/>
      <c r="AN3145" s="230"/>
      <c r="AO3145" s="230"/>
      <c r="AP3145" s="230"/>
      <c r="AQ3145" s="230"/>
    </row>
    <row r="3146" spans="4:43">
      <c r="D3146" s="230"/>
      <c r="G3146" s="230"/>
      <c r="H3146" s="230"/>
      <c r="I3146" s="230"/>
      <c r="J3146" s="230"/>
      <c r="O3146" s="230"/>
      <c r="R3146" s="230"/>
      <c r="S3146" s="230"/>
      <c r="T3146" s="230"/>
      <c r="U3146" s="230"/>
      <c r="Z3146" s="230"/>
      <c r="AC3146" s="230"/>
      <c r="AD3146" s="230"/>
      <c r="AE3146" s="230"/>
      <c r="AF3146" s="230"/>
      <c r="AK3146" s="230"/>
      <c r="AN3146" s="230"/>
      <c r="AO3146" s="230"/>
      <c r="AP3146" s="230"/>
      <c r="AQ3146" s="230"/>
    </row>
    <row r="3147" spans="4:43">
      <c r="D3147" s="230"/>
      <c r="G3147" s="230"/>
      <c r="H3147" s="230"/>
      <c r="I3147" s="230"/>
      <c r="J3147" s="230"/>
      <c r="O3147" s="230"/>
      <c r="R3147" s="230"/>
      <c r="S3147" s="230"/>
      <c r="T3147" s="230"/>
      <c r="U3147" s="230"/>
      <c r="Z3147" s="230"/>
      <c r="AC3147" s="230"/>
      <c r="AD3147" s="230"/>
      <c r="AE3147" s="230"/>
      <c r="AF3147" s="230"/>
      <c r="AK3147" s="230"/>
      <c r="AN3147" s="230"/>
      <c r="AO3147" s="230"/>
      <c r="AP3147" s="230"/>
      <c r="AQ3147" s="230"/>
    </row>
    <row r="3148" spans="4:43">
      <c r="D3148" s="230"/>
      <c r="G3148" s="230"/>
      <c r="H3148" s="230"/>
      <c r="I3148" s="230"/>
      <c r="J3148" s="230"/>
      <c r="O3148" s="230"/>
      <c r="R3148" s="230"/>
      <c r="S3148" s="230"/>
      <c r="T3148" s="230"/>
      <c r="U3148" s="230"/>
      <c r="Z3148" s="230"/>
      <c r="AC3148" s="230"/>
      <c r="AD3148" s="230"/>
      <c r="AE3148" s="230"/>
      <c r="AF3148" s="230"/>
      <c r="AK3148" s="230"/>
      <c r="AN3148" s="230"/>
      <c r="AO3148" s="230"/>
      <c r="AP3148" s="230"/>
      <c r="AQ3148" s="230"/>
    </row>
    <row r="3149" spans="4:43">
      <c r="D3149" s="230"/>
      <c r="G3149" s="230"/>
      <c r="H3149" s="230"/>
      <c r="I3149" s="230"/>
      <c r="J3149" s="230"/>
      <c r="O3149" s="230"/>
      <c r="R3149" s="230"/>
      <c r="S3149" s="230"/>
      <c r="T3149" s="230"/>
      <c r="U3149" s="230"/>
      <c r="Z3149" s="230"/>
      <c r="AC3149" s="230"/>
      <c r="AD3149" s="230"/>
      <c r="AE3149" s="230"/>
      <c r="AF3149" s="230"/>
      <c r="AK3149" s="230"/>
      <c r="AN3149" s="230"/>
      <c r="AO3149" s="230"/>
      <c r="AP3149" s="230"/>
      <c r="AQ3149" s="230"/>
    </row>
    <row r="3150" spans="4:43">
      <c r="D3150" s="230"/>
      <c r="G3150" s="230"/>
      <c r="H3150" s="230"/>
      <c r="I3150" s="230"/>
      <c r="J3150" s="230"/>
      <c r="O3150" s="230"/>
      <c r="R3150" s="230"/>
      <c r="S3150" s="230"/>
      <c r="T3150" s="230"/>
      <c r="U3150" s="230"/>
      <c r="Z3150" s="230"/>
      <c r="AC3150" s="230"/>
      <c r="AD3150" s="230"/>
      <c r="AE3150" s="230"/>
      <c r="AF3150" s="230"/>
      <c r="AK3150" s="230"/>
      <c r="AN3150" s="230"/>
      <c r="AO3150" s="230"/>
      <c r="AP3150" s="230"/>
      <c r="AQ3150" s="230"/>
    </row>
    <row r="3151" spans="4:43">
      <c r="D3151" s="230"/>
      <c r="G3151" s="230"/>
      <c r="H3151" s="230"/>
      <c r="I3151" s="230"/>
      <c r="J3151" s="230"/>
      <c r="O3151" s="230"/>
      <c r="R3151" s="230"/>
      <c r="S3151" s="230"/>
      <c r="T3151" s="230"/>
      <c r="U3151" s="230"/>
      <c r="Z3151" s="230"/>
      <c r="AC3151" s="230"/>
      <c r="AD3151" s="230"/>
      <c r="AE3151" s="230"/>
      <c r="AF3151" s="230"/>
      <c r="AK3151" s="230"/>
      <c r="AN3151" s="230"/>
      <c r="AO3151" s="230"/>
      <c r="AP3151" s="230"/>
      <c r="AQ3151" s="230"/>
    </row>
    <row r="3152" spans="4:43">
      <c r="D3152" s="230"/>
      <c r="G3152" s="230"/>
      <c r="H3152" s="230"/>
      <c r="I3152" s="230"/>
      <c r="J3152" s="230"/>
      <c r="O3152" s="230"/>
      <c r="R3152" s="230"/>
      <c r="S3152" s="230"/>
      <c r="T3152" s="230"/>
      <c r="U3152" s="230"/>
      <c r="Z3152" s="230"/>
      <c r="AC3152" s="230"/>
      <c r="AD3152" s="230"/>
      <c r="AE3152" s="230"/>
      <c r="AF3152" s="230"/>
      <c r="AK3152" s="230"/>
      <c r="AN3152" s="230"/>
      <c r="AO3152" s="230"/>
      <c r="AP3152" s="230"/>
      <c r="AQ3152" s="230"/>
    </row>
    <row r="3153" spans="4:43">
      <c r="D3153" s="230"/>
      <c r="G3153" s="230"/>
      <c r="H3153" s="230"/>
      <c r="I3153" s="230"/>
      <c r="J3153" s="230"/>
      <c r="O3153" s="230"/>
      <c r="R3153" s="230"/>
      <c r="S3153" s="230"/>
      <c r="T3153" s="230"/>
      <c r="U3153" s="230"/>
      <c r="Z3153" s="230"/>
      <c r="AC3153" s="230"/>
      <c r="AD3153" s="230"/>
      <c r="AE3153" s="230"/>
      <c r="AF3153" s="230"/>
      <c r="AK3153" s="230"/>
      <c r="AN3153" s="230"/>
      <c r="AO3153" s="230"/>
      <c r="AP3153" s="230"/>
      <c r="AQ3153" s="230"/>
    </row>
    <row r="3154" spans="4:43">
      <c r="D3154" s="230"/>
      <c r="G3154" s="230"/>
      <c r="H3154" s="230"/>
      <c r="I3154" s="230"/>
      <c r="J3154" s="230"/>
      <c r="O3154" s="230"/>
      <c r="R3154" s="230"/>
      <c r="S3154" s="230"/>
      <c r="T3154" s="230"/>
      <c r="U3154" s="230"/>
      <c r="Z3154" s="230"/>
      <c r="AC3154" s="230"/>
      <c r="AD3154" s="230"/>
      <c r="AE3154" s="230"/>
      <c r="AF3154" s="230"/>
      <c r="AK3154" s="230"/>
      <c r="AN3154" s="230"/>
      <c r="AO3154" s="230"/>
      <c r="AP3154" s="230"/>
      <c r="AQ3154" s="230"/>
    </row>
    <row r="3155" spans="4:43">
      <c r="D3155" s="230"/>
      <c r="G3155" s="230"/>
      <c r="H3155" s="230"/>
      <c r="I3155" s="230"/>
      <c r="J3155" s="230"/>
      <c r="O3155" s="230"/>
      <c r="R3155" s="230"/>
      <c r="S3155" s="230"/>
      <c r="T3155" s="230"/>
      <c r="U3155" s="230"/>
      <c r="Z3155" s="230"/>
      <c r="AC3155" s="230"/>
      <c r="AD3155" s="230"/>
      <c r="AE3155" s="230"/>
      <c r="AF3155" s="230"/>
      <c r="AK3155" s="230"/>
      <c r="AN3155" s="230"/>
      <c r="AO3155" s="230"/>
      <c r="AP3155" s="230"/>
      <c r="AQ3155" s="230"/>
    </row>
    <row r="3156" spans="4:43">
      <c r="D3156" s="230"/>
      <c r="G3156" s="230"/>
      <c r="H3156" s="230"/>
      <c r="I3156" s="230"/>
      <c r="J3156" s="230"/>
      <c r="O3156" s="230"/>
      <c r="R3156" s="230"/>
      <c r="S3156" s="230"/>
      <c r="T3156" s="230"/>
      <c r="U3156" s="230"/>
      <c r="Z3156" s="230"/>
      <c r="AC3156" s="230"/>
      <c r="AD3156" s="230"/>
      <c r="AE3156" s="230"/>
      <c r="AF3156" s="230"/>
      <c r="AK3156" s="230"/>
      <c r="AN3156" s="230"/>
      <c r="AO3156" s="230"/>
      <c r="AP3156" s="230"/>
      <c r="AQ3156" s="230"/>
    </row>
    <row r="3157" spans="4:43">
      <c r="D3157" s="230"/>
      <c r="G3157" s="230"/>
      <c r="H3157" s="230"/>
      <c r="I3157" s="230"/>
      <c r="J3157" s="230"/>
      <c r="O3157" s="230"/>
      <c r="R3157" s="230"/>
      <c r="S3157" s="230"/>
      <c r="T3157" s="230"/>
      <c r="U3157" s="230"/>
      <c r="Z3157" s="230"/>
      <c r="AC3157" s="230"/>
      <c r="AD3157" s="230"/>
      <c r="AE3157" s="230"/>
      <c r="AF3157" s="230"/>
      <c r="AK3157" s="230"/>
      <c r="AN3157" s="230"/>
      <c r="AO3157" s="230"/>
      <c r="AP3157" s="230"/>
      <c r="AQ3157" s="230"/>
    </row>
    <row r="3158" spans="4:43">
      <c r="D3158" s="230"/>
      <c r="G3158" s="230"/>
      <c r="H3158" s="230"/>
      <c r="I3158" s="230"/>
      <c r="J3158" s="230"/>
      <c r="O3158" s="230"/>
      <c r="R3158" s="230"/>
      <c r="S3158" s="230"/>
      <c r="T3158" s="230"/>
      <c r="U3158" s="230"/>
      <c r="Z3158" s="230"/>
      <c r="AC3158" s="230"/>
      <c r="AD3158" s="230"/>
      <c r="AE3158" s="230"/>
      <c r="AF3158" s="230"/>
      <c r="AK3158" s="230"/>
      <c r="AN3158" s="230"/>
      <c r="AO3158" s="230"/>
      <c r="AP3158" s="230"/>
      <c r="AQ3158" s="230"/>
    </row>
    <row r="3159" spans="4:43">
      <c r="D3159" s="230"/>
      <c r="G3159" s="230"/>
      <c r="H3159" s="230"/>
      <c r="I3159" s="230"/>
      <c r="J3159" s="230"/>
      <c r="O3159" s="230"/>
      <c r="R3159" s="230"/>
      <c r="S3159" s="230"/>
      <c r="T3159" s="230"/>
      <c r="U3159" s="230"/>
      <c r="Z3159" s="230"/>
      <c r="AC3159" s="230"/>
      <c r="AD3159" s="230"/>
      <c r="AE3159" s="230"/>
      <c r="AF3159" s="230"/>
      <c r="AK3159" s="230"/>
      <c r="AN3159" s="230"/>
      <c r="AO3159" s="230"/>
      <c r="AP3159" s="230"/>
      <c r="AQ3159" s="230"/>
    </row>
    <row r="3160" spans="4:43">
      <c r="D3160" s="230"/>
      <c r="G3160" s="230"/>
      <c r="H3160" s="230"/>
      <c r="I3160" s="230"/>
      <c r="J3160" s="230"/>
      <c r="O3160" s="230"/>
      <c r="R3160" s="230"/>
      <c r="S3160" s="230"/>
      <c r="T3160" s="230"/>
      <c r="U3160" s="230"/>
      <c r="Z3160" s="230"/>
      <c r="AC3160" s="230"/>
      <c r="AD3160" s="230"/>
      <c r="AE3160" s="230"/>
      <c r="AF3160" s="230"/>
      <c r="AK3160" s="230"/>
      <c r="AN3160" s="230"/>
      <c r="AO3160" s="230"/>
      <c r="AP3160" s="230"/>
      <c r="AQ3160" s="230"/>
    </row>
    <row r="3161" spans="4:43">
      <c r="D3161" s="230"/>
      <c r="G3161" s="230"/>
      <c r="H3161" s="230"/>
      <c r="I3161" s="230"/>
      <c r="J3161" s="230"/>
      <c r="O3161" s="230"/>
      <c r="R3161" s="230"/>
      <c r="S3161" s="230"/>
      <c r="T3161" s="230"/>
      <c r="U3161" s="230"/>
      <c r="Z3161" s="230"/>
      <c r="AC3161" s="230"/>
      <c r="AD3161" s="230"/>
      <c r="AE3161" s="230"/>
      <c r="AF3161" s="230"/>
      <c r="AK3161" s="230"/>
      <c r="AN3161" s="230"/>
      <c r="AO3161" s="230"/>
      <c r="AP3161" s="230"/>
      <c r="AQ3161" s="230"/>
    </row>
    <row r="3162" spans="4:43">
      <c r="D3162" s="230"/>
      <c r="G3162" s="230"/>
      <c r="H3162" s="230"/>
      <c r="I3162" s="230"/>
      <c r="J3162" s="230"/>
      <c r="O3162" s="230"/>
      <c r="R3162" s="230"/>
      <c r="S3162" s="230"/>
      <c r="T3162" s="230"/>
      <c r="U3162" s="230"/>
      <c r="Z3162" s="230"/>
      <c r="AC3162" s="230"/>
      <c r="AD3162" s="230"/>
      <c r="AE3162" s="230"/>
      <c r="AF3162" s="230"/>
      <c r="AK3162" s="230"/>
      <c r="AN3162" s="230"/>
      <c r="AO3162" s="230"/>
      <c r="AP3162" s="230"/>
      <c r="AQ3162" s="230"/>
    </row>
    <row r="3163" spans="4:43">
      <c r="D3163" s="230"/>
      <c r="G3163" s="230"/>
      <c r="H3163" s="230"/>
      <c r="I3163" s="230"/>
      <c r="J3163" s="230"/>
      <c r="O3163" s="230"/>
      <c r="R3163" s="230"/>
      <c r="S3163" s="230"/>
      <c r="T3163" s="230"/>
      <c r="U3163" s="230"/>
      <c r="Z3163" s="230"/>
      <c r="AC3163" s="230"/>
      <c r="AD3163" s="230"/>
      <c r="AE3163" s="230"/>
      <c r="AF3163" s="230"/>
      <c r="AK3163" s="230"/>
      <c r="AN3163" s="230"/>
      <c r="AO3163" s="230"/>
      <c r="AP3163" s="230"/>
      <c r="AQ3163" s="230"/>
    </row>
    <row r="3164" spans="4:43">
      <c r="D3164" s="230"/>
      <c r="G3164" s="230"/>
      <c r="H3164" s="230"/>
      <c r="I3164" s="230"/>
      <c r="J3164" s="230"/>
      <c r="O3164" s="230"/>
      <c r="R3164" s="230"/>
      <c r="S3164" s="230"/>
      <c r="T3164" s="230"/>
      <c r="U3164" s="230"/>
      <c r="Z3164" s="230"/>
      <c r="AC3164" s="230"/>
      <c r="AD3164" s="230"/>
      <c r="AE3164" s="230"/>
      <c r="AF3164" s="230"/>
      <c r="AK3164" s="230"/>
      <c r="AN3164" s="230"/>
      <c r="AO3164" s="230"/>
      <c r="AP3164" s="230"/>
      <c r="AQ3164" s="230"/>
    </row>
    <row r="3165" spans="4:43">
      <c r="D3165" s="230"/>
      <c r="G3165" s="230"/>
      <c r="H3165" s="230"/>
      <c r="I3165" s="230"/>
      <c r="J3165" s="230"/>
      <c r="O3165" s="230"/>
      <c r="R3165" s="230"/>
      <c r="S3165" s="230"/>
      <c r="T3165" s="230"/>
      <c r="U3165" s="230"/>
      <c r="Z3165" s="230"/>
      <c r="AC3165" s="230"/>
      <c r="AD3165" s="230"/>
      <c r="AE3165" s="230"/>
      <c r="AF3165" s="230"/>
      <c r="AK3165" s="230"/>
      <c r="AN3165" s="230"/>
      <c r="AO3165" s="230"/>
      <c r="AP3165" s="230"/>
      <c r="AQ3165" s="230"/>
    </row>
    <row r="3166" spans="4:43">
      <c r="D3166" s="230"/>
      <c r="G3166" s="230"/>
      <c r="H3166" s="230"/>
      <c r="I3166" s="230"/>
      <c r="J3166" s="230"/>
      <c r="O3166" s="230"/>
      <c r="R3166" s="230"/>
      <c r="S3166" s="230"/>
      <c r="T3166" s="230"/>
      <c r="U3166" s="230"/>
      <c r="Z3166" s="230"/>
      <c r="AC3166" s="230"/>
      <c r="AD3166" s="230"/>
      <c r="AE3166" s="230"/>
      <c r="AF3166" s="230"/>
      <c r="AK3166" s="230"/>
      <c r="AN3166" s="230"/>
      <c r="AO3166" s="230"/>
      <c r="AP3166" s="230"/>
      <c r="AQ3166" s="230"/>
    </row>
    <row r="3167" spans="4:43">
      <c r="D3167" s="230"/>
      <c r="G3167" s="230"/>
      <c r="H3167" s="230"/>
      <c r="I3167" s="230"/>
      <c r="J3167" s="230"/>
      <c r="O3167" s="230"/>
      <c r="R3167" s="230"/>
      <c r="S3167" s="230"/>
      <c r="T3167" s="230"/>
      <c r="U3167" s="230"/>
      <c r="Z3167" s="230"/>
      <c r="AC3167" s="230"/>
      <c r="AD3167" s="230"/>
      <c r="AE3167" s="230"/>
      <c r="AF3167" s="230"/>
      <c r="AK3167" s="230"/>
      <c r="AN3167" s="230"/>
      <c r="AO3167" s="230"/>
      <c r="AP3167" s="230"/>
      <c r="AQ3167" s="230"/>
    </row>
    <row r="3168" spans="4:43">
      <c r="D3168" s="230"/>
      <c r="G3168" s="230"/>
      <c r="H3168" s="230"/>
      <c r="I3168" s="230"/>
      <c r="J3168" s="230"/>
      <c r="O3168" s="230"/>
      <c r="R3168" s="230"/>
      <c r="S3168" s="230"/>
      <c r="T3168" s="230"/>
      <c r="U3168" s="230"/>
      <c r="Z3168" s="230"/>
      <c r="AC3168" s="230"/>
      <c r="AD3168" s="230"/>
      <c r="AE3168" s="230"/>
      <c r="AF3168" s="230"/>
      <c r="AK3168" s="230"/>
      <c r="AN3168" s="230"/>
      <c r="AO3168" s="230"/>
      <c r="AP3168" s="230"/>
      <c r="AQ3168" s="230"/>
    </row>
    <row r="3169" spans="4:43">
      <c r="D3169" s="230"/>
      <c r="G3169" s="230"/>
      <c r="H3169" s="230"/>
      <c r="I3169" s="230"/>
      <c r="J3169" s="230"/>
      <c r="O3169" s="230"/>
      <c r="R3169" s="230"/>
      <c r="S3169" s="230"/>
      <c r="T3169" s="230"/>
      <c r="U3169" s="230"/>
      <c r="Z3169" s="230"/>
      <c r="AC3169" s="230"/>
      <c r="AD3169" s="230"/>
      <c r="AE3169" s="230"/>
      <c r="AF3169" s="230"/>
      <c r="AK3169" s="230"/>
      <c r="AN3169" s="230"/>
      <c r="AO3169" s="230"/>
      <c r="AP3169" s="230"/>
      <c r="AQ3169" s="230"/>
    </row>
    <row r="3170" spans="4:43">
      <c r="D3170" s="230"/>
      <c r="G3170" s="230"/>
      <c r="H3170" s="230"/>
      <c r="I3170" s="230"/>
      <c r="J3170" s="230"/>
      <c r="O3170" s="230"/>
      <c r="R3170" s="230"/>
      <c r="S3170" s="230"/>
      <c r="T3170" s="230"/>
      <c r="U3170" s="230"/>
      <c r="Z3170" s="230"/>
      <c r="AC3170" s="230"/>
      <c r="AD3170" s="230"/>
      <c r="AE3170" s="230"/>
      <c r="AF3170" s="230"/>
      <c r="AK3170" s="230"/>
      <c r="AN3170" s="230"/>
      <c r="AO3170" s="230"/>
      <c r="AP3170" s="230"/>
      <c r="AQ3170" s="230"/>
    </row>
    <row r="3171" spans="4:43">
      <c r="D3171" s="230"/>
      <c r="G3171" s="230"/>
      <c r="H3171" s="230"/>
      <c r="I3171" s="230"/>
      <c r="J3171" s="230"/>
      <c r="O3171" s="230"/>
      <c r="R3171" s="230"/>
      <c r="S3171" s="230"/>
      <c r="T3171" s="230"/>
      <c r="U3171" s="230"/>
      <c r="Z3171" s="230"/>
      <c r="AC3171" s="230"/>
      <c r="AD3171" s="230"/>
      <c r="AE3171" s="230"/>
      <c r="AF3171" s="230"/>
      <c r="AK3171" s="230"/>
      <c r="AN3171" s="230"/>
      <c r="AO3171" s="230"/>
      <c r="AP3171" s="230"/>
      <c r="AQ3171" s="230"/>
    </row>
    <row r="3172" spans="4:43">
      <c r="D3172" s="230"/>
      <c r="G3172" s="230"/>
      <c r="H3172" s="230"/>
      <c r="I3172" s="230"/>
      <c r="J3172" s="230"/>
      <c r="O3172" s="230"/>
      <c r="R3172" s="230"/>
      <c r="S3172" s="230"/>
      <c r="T3172" s="230"/>
      <c r="U3172" s="230"/>
      <c r="Z3172" s="230"/>
      <c r="AC3172" s="230"/>
      <c r="AD3172" s="230"/>
      <c r="AE3172" s="230"/>
      <c r="AF3172" s="230"/>
      <c r="AK3172" s="230"/>
      <c r="AN3172" s="230"/>
      <c r="AO3172" s="230"/>
      <c r="AP3172" s="230"/>
      <c r="AQ3172" s="230"/>
    </row>
    <row r="3173" spans="4:43">
      <c r="D3173" s="230"/>
      <c r="G3173" s="230"/>
      <c r="H3173" s="230"/>
      <c r="I3173" s="230"/>
      <c r="J3173" s="230"/>
      <c r="O3173" s="230"/>
      <c r="R3173" s="230"/>
      <c r="S3173" s="230"/>
      <c r="T3173" s="230"/>
      <c r="U3173" s="230"/>
      <c r="Z3173" s="230"/>
      <c r="AC3173" s="230"/>
      <c r="AD3173" s="230"/>
      <c r="AE3173" s="230"/>
      <c r="AF3173" s="230"/>
      <c r="AK3173" s="230"/>
      <c r="AN3173" s="230"/>
      <c r="AO3173" s="230"/>
      <c r="AP3173" s="230"/>
      <c r="AQ3173" s="230"/>
    </row>
    <row r="3174" spans="4:43">
      <c r="D3174" s="230"/>
      <c r="G3174" s="230"/>
      <c r="H3174" s="230"/>
      <c r="I3174" s="230"/>
      <c r="J3174" s="230"/>
      <c r="O3174" s="230"/>
      <c r="R3174" s="230"/>
      <c r="S3174" s="230"/>
      <c r="T3174" s="230"/>
      <c r="U3174" s="230"/>
      <c r="Z3174" s="230"/>
      <c r="AC3174" s="230"/>
      <c r="AD3174" s="230"/>
      <c r="AE3174" s="230"/>
      <c r="AF3174" s="230"/>
      <c r="AK3174" s="230"/>
      <c r="AN3174" s="230"/>
      <c r="AO3174" s="230"/>
      <c r="AP3174" s="230"/>
      <c r="AQ3174" s="230"/>
    </row>
    <row r="3175" spans="4:43">
      <c r="D3175" s="230"/>
      <c r="G3175" s="230"/>
      <c r="H3175" s="230"/>
      <c r="I3175" s="230"/>
      <c r="J3175" s="230"/>
      <c r="O3175" s="230"/>
      <c r="R3175" s="230"/>
      <c r="S3175" s="230"/>
      <c r="T3175" s="230"/>
      <c r="U3175" s="230"/>
      <c r="Z3175" s="230"/>
      <c r="AC3175" s="230"/>
      <c r="AD3175" s="230"/>
      <c r="AE3175" s="230"/>
      <c r="AF3175" s="230"/>
      <c r="AK3175" s="230"/>
      <c r="AN3175" s="230"/>
      <c r="AO3175" s="230"/>
      <c r="AP3175" s="230"/>
      <c r="AQ3175" s="230"/>
    </row>
    <row r="3176" spans="4:43">
      <c r="D3176" s="230"/>
      <c r="G3176" s="230"/>
      <c r="H3176" s="230"/>
      <c r="I3176" s="230"/>
      <c r="J3176" s="230"/>
      <c r="O3176" s="230"/>
      <c r="R3176" s="230"/>
      <c r="S3176" s="230"/>
      <c r="T3176" s="230"/>
      <c r="U3176" s="230"/>
      <c r="Z3176" s="230"/>
      <c r="AC3176" s="230"/>
      <c r="AD3176" s="230"/>
      <c r="AE3176" s="230"/>
      <c r="AF3176" s="230"/>
      <c r="AK3176" s="230"/>
      <c r="AN3176" s="230"/>
      <c r="AO3176" s="230"/>
      <c r="AP3176" s="230"/>
      <c r="AQ3176" s="230"/>
    </row>
    <row r="3177" spans="4:43">
      <c r="D3177" s="230"/>
      <c r="G3177" s="230"/>
      <c r="H3177" s="230"/>
      <c r="I3177" s="230"/>
      <c r="J3177" s="230"/>
      <c r="O3177" s="230"/>
      <c r="R3177" s="230"/>
      <c r="S3177" s="230"/>
      <c r="T3177" s="230"/>
      <c r="U3177" s="230"/>
      <c r="Z3177" s="230"/>
      <c r="AC3177" s="230"/>
      <c r="AD3177" s="230"/>
      <c r="AE3177" s="230"/>
      <c r="AF3177" s="230"/>
      <c r="AK3177" s="230"/>
      <c r="AN3177" s="230"/>
      <c r="AO3177" s="230"/>
      <c r="AP3177" s="230"/>
      <c r="AQ3177" s="230"/>
    </row>
    <row r="3178" spans="4:43">
      <c r="D3178" s="230"/>
      <c r="G3178" s="230"/>
      <c r="H3178" s="230"/>
      <c r="I3178" s="230"/>
      <c r="J3178" s="230"/>
      <c r="O3178" s="230"/>
      <c r="R3178" s="230"/>
      <c r="S3178" s="230"/>
      <c r="T3178" s="230"/>
      <c r="U3178" s="230"/>
      <c r="Z3178" s="230"/>
      <c r="AC3178" s="230"/>
      <c r="AD3178" s="230"/>
      <c r="AE3178" s="230"/>
      <c r="AF3178" s="230"/>
      <c r="AK3178" s="230"/>
      <c r="AN3178" s="230"/>
      <c r="AO3178" s="230"/>
      <c r="AP3178" s="230"/>
      <c r="AQ3178" s="230"/>
    </row>
    <row r="3179" spans="4:43">
      <c r="D3179" s="230"/>
      <c r="G3179" s="230"/>
      <c r="H3179" s="230"/>
      <c r="I3179" s="230"/>
      <c r="J3179" s="230"/>
      <c r="O3179" s="230"/>
      <c r="R3179" s="230"/>
      <c r="S3179" s="230"/>
      <c r="T3179" s="230"/>
      <c r="U3179" s="230"/>
      <c r="Z3179" s="230"/>
      <c r="AC3179" s="230"/>
      <c r="AD3179" s="230"/>
      <c r="AE3179" s="230"/>
      <c r="AF3179" s="230"/>
      <c r="AK3179" s="230"/>
      <c r="AN3179" s="230"/>
      <c r="AO3179" s="230"/>
      <c r="AP3179" s="230"/>
      <c r="AQ3179" s="230"/>
    </row>
    <row r="3180" spans="4:43">
      <c r="D3180" s="230"/>
      <c r="G3180" s="230"/>
      <c r="H3180" s="230"/>
      <c r="I3180" s="230"/>
      <c r="J3180" s="230"/>
      <c r="O3180" s="230"/>
      <c r="R3180" s="230"/>
      <c r="S3180" s="230"/>
      <c r="T3180" s="230"/>
      <c r="U3180" s="230"/>
      <c r="Z3180" s="230"/>
      <c r="AC3180" s="230"/>
      <c r="AD3180" s="230"/>
      <c r="AE3180" s="230"/>
      <c r="AF3180" s="230"/>
      <c r="AK3180" s="230"/>
      <c r="AN3180" s="230"/>
      <c r="AO3180" s="230"/>
      <c r="AP3180" s="230"/>
      <c r="AQ3180" s="230"/>
    </row>
    <row r="3181" spans="4:43">
      <c r="D3181" s="230"/>
      <c r="G3181" s="230"/>
      <c r="H3181" s="230"/>
      <c r="I3181" s="230"/>
      <c r="J3181" s="230"/>
      <c r="O3181" s="230"/>
      <c r="R3181" s="230"/>
      <c r="S3181" s="230"/>
      <c r="T3181" s="230"/>
      <c r="U3181" s="230"/>
      <c r="Z3181" s="230"/>
      <c r="AC3181" s="230"/>
      <c r="AD3181" s="230"/>
      <c r="AE3181" s="230"/>
      <c r="AF3181" s="230"/>
      <c r="AK3181" s="230"/>
      <c r="AN3181" s="230"/>
      <c r="AO3181" s="230"/>
      <c r="AP3181" s="230"/>
      <c r="AQ3181" s="230"/>
    </row>
    <row r="3182" spans="4:43">
      <c r="D3182" s="230"/>
      <c r="G3182" s="230"/>
      <c r="H3182" s="230"/>
      <c r="I3182" s="230"/>
      <c r="J3182" s="230"/>
      <c r="O3182" s="230"/>
      <c r="R3182" s="230"/>
      <c r="S3182" s="230"/>
      <c r="T3182" s="230"/>
      <c r="U3182" s="230"/>
      <c r="Z3182" s="230"/>
      <c r="AC3182" s="230"/>
      <c r="AD3182" s="230"/>
      <c r="AE3182" s="230"/>
      <c r="AF3182" s="230"/>
      <c r="AK3182" s="230"/>
      <c r="AN3182" s="230"/>
      <c r="AO3182" s="230"/>
      <c r="AP3182" s="230"/>
      <c r="AQ3182" s="230"/>
    </row>
    <row r="3183" spans="4:43">
      <c r="D3183" s="230"/>
      <c r="G3183" s="230"/>
      <c r="H3183" s="230"/>
      <c r="I3183" s="230"/>
      <c r="J3183" s="230"/>
      <c r="O3183" s="230"/>
      <c r="R3183" s="230"/>
      <c r="S3183" s="230"/>
      <c r="T3183" s="230"/>
      <c r="U3183" s="230"/>
      <c r="Z3183" s="230"/>
      <c r="AC3183" s="230"/>
      <c r="AD3183" s="230"/>
      <c r="AE3183" s="230"/>
      <c r="AF3183" s="230"/>
      <c r="AK3183" s="230"/>
      <c r="AN3183" s="230"/>
      <c r="AO3183" s="230"/>
      <c r="AP3183" s="230"/>
      <c r="AQ3183" s="230"/>
    </row>
    <row r="3184" spans="4:43">
      <c r="D3184" s="230"/>
      <c r="G3184" s="230"/>
      <c r="H3184" s="230"/>
      <c r="I3184" s="230"/>
      <c r="J3184" s="230"/>
      <c r="O3184" s="230"/>
      <c r="R3184" s="230"/>
      <c r="S3184" s="230"/>
      <c r="T3184" s="230"/>
      <c r="U3184" s="230"/>
      <c r="Z3184" s="230"/>
      <c r="AC3184" s="230"/>
      <c r="AD3184" s="230"/>
      <c r="AE3184" s="230"/>
      <c r="AF3184" s="230"/>
      <c r="AK3184" s="230"/>
      <c r="AN3184" s="230"/>
      <c r="AO3184" s="230"/>
      <c r="AP3184" s="230"/>
      <c r="AQ3184" s="230"/>
    </row>
    <row r="3185" spans="4:43">
      <c r="D3185" s="230"/>
      <c r="G3185" s="230"/>
      <c r="H3185" s="230"/>
      <c r="I3185" s="230"/>
      <c r="J3185" s="230"/>
      <c r="O3185" s="230"/>
      <c r="R3185" s="230"/>
      <c r="S3185" s="230"/>
      <c r="T3185" s="230"/>
      <c r="U3185" s="230"/>
      <c r="Z3185" s="230"/>
      <c r="AC3185" s="230"/>
      <c r="AD3185" s="230"/>
      <c r="AE3185" s="230"/>
      <c r="AF3185" s="230"/>
      <c r="AK3185" s="230"/>
      <c r="AN3185" s="230"/>
      <c r="AO3185" s="230"/>
      <c r="AP3185" s="230"/>
      <c r="AQ3185" s="230"/>
    </row>
    <row r="3186" spans="4:43">
      <c r="D3186" s="230"/>
      <c r="G3186" s="230"/>
      <c r="H3186" s="230"/>
      <c r="I3186" s="230"/>
      <c r="J3186" s="230"/>
      <c r="O3186" s="230"/>
      <c r="R3186" s="230"/>
      <c r="S3186" s="230"/>
      <c r="T3186" s="230"/>
      <c r="U3186" s="230"/>
      <c r="Z3186" s="230"/>
      <c r="AC3186" s="230"/>
      <c r="AD3186" s="230"/>
      <c r="AE3186" s="230"/>
      <c r="AF3186" s="230"/>
      <c r="AK3186" s="230"/>
      <c r="AN3186" s="230"/>
      <c r="AO3186" s="230"/>
      <c r="AP3186" s="230"/>
      <c r="AQ3186" s="230"/>
    </row>
    <row r="3187" spans="4:43">
      <c r="D3187" s="230"/>
      <c r="G3187" s="230"/>
      <c r="H3187" s="230"/>
      <c r="I3187" s="230"/>
      <c r="J3187" s="230"/>
      <c r="O3187" s="230"/>
      <c r="R3187" s="230"/>
      <c r="S3187" s="230"/>
      <c r="T3187" s="230"/>
      <c r="U3187" s="230"/>
      <c r="Z3187" s="230"/>
      <c r="AC3187" s="230"/>
      <c r="AD3187" s="230"/>
      <c r="AE3187" s="230"/>
      <c r="AF3187" s="230"/>
      <c r="AK3187" s="230"/>
      <c r="AN3187" s="230"/>
      <c r="AO3187" s="230"/>
      <c r="AP3187" s="230"/>
      <c r="AQ3187" s="230"/>
    </row>
    <row r="3188" spans="4:43">
      <c r="D3188" s="230"/>
      <c r="G3188" s="230"/>
      <c r="H3188" s="230"/>
      <c r="I3188" s="230"/>
      <c r="J3188" s="230"/>
      <c r="O3188" s="230"/>
      <c r="R3188" s="230"/>
      <c r="S3188" s="230"/>
      <c r="T3188" s="230"/>
      <c r="U3188" s="230"/>
      <c r="Z3188" s="230"/>
      <c r="AC3188" s="230"/>
      <c r="AD3188" s="230"/>
      <c r="AE3188" s="230"/>
      <c r="AF3188" s="230"/>
      <c r="AK3188" s="230"/>
      <c r="AN3188" s="230"/>
      <c r="AO3188" s="230"/>
      <c r="AP3188" s="230"/>
      <c r="AQ3188" s="230"/>
    </row>
    <row r="3189" spans="4:43">
      <c r="D3189" s="230"/>
      <c r="G3189" s="230"/>
      <c r="H3189" s="230"/>
      <c r="I3189" s="230"/>
      <c r="J3189" s="230"/>
      <c r="O3189" s="230"/>
      <c r="R3189" s="230"/>
      <c r="S3189" s="230"/>
      <c r="T3189" s="230"/>
      <c r="U3189" s="230"/>
      <c r="Z3189" s="230"/>
      <c r="AC3189" s="230"/>
      <c r="AD3189" s="230"/>
      <c r="AE3189" s="230"/>
      <c r="AF3189" s="230"/>
      <c r="AK3189" s="230"/>
      <c r="AN3189" s="230"/>
      <c r="AO3189" s="230"/>
      <c r="AP3189" s="230"/>
      <c r="AQ3189" s="230"/>
    </row>
    <row r="3190" spans="4:43">
      <c r="D3190" s="230"/>
      <c r="G3190" s="230"/>
      <c r="H3190" s="230"/>
      <c r="I3190" s="230"/>
      <c r="J3190" s="230"/>
      <c r="O3190" s="230"/>
      <c r="R3190" s="230"/>
      <c r="S3190" s="230"/>
      <c r="T3190" s="230"/>
      <c r="U3190" s="230"/>
      <c r="Z3190" s="230"/>
      <c r="AC3190" s="230"/>
      <c r="AD3190" s="230"/>
      <c r="AE3190" s="230"/>
      <c r="AF3190" s="230"/>
      <c r="AK3190" s="230"/>
      <c r="AN3190" s="230"/>
      <c r="AO3190" s="230"/>
      <c r="AP3190" s="230"/>
      <c r="AQ3190" s="230"/>
    </row>
    <row r="3191" spans="4:43">
      <c r="D3191" s="230"/>
      <c r="G3191" s="230"/>
      <c r="H3191" s="230"/>
      <c r="I3191" s="230"/>
      <c r="J3191" s="230"/>
      <c r="O3191" s="230"/>
      <c r="R3191" s="230"/>
      <c r="S3191" s="230"/>
      <c r="T3191" s="230"/>
      <c r="U3191" s="230"/>
      <c r="Z3191" s="230"/>
      <c r="AC3191" s="230"/>
      <c r="AD3191" s="230"/>
      <c r="AE3191" s="230"/>
      <c r="AF3191" s="230"/>
      <c r="AK3191" s="230"/>
      <c r="AN3191" s="230"/>
      <c r="AO3191" s="230"/>
      <c r="AP3191" s="230"/>
      <c r="AQ3191" s="230"/>
    </row>
    <row r="3192" spans="4:43">
      <c r="D3192" s="230"/>
      <c r="G3192" s="230"/>
      <c r="H3192" s="230"/>
      <c r="I3192" s="230"/>
      <c r="J3192" s="230"/>
      <c r="O3192" s="230"/>
      <c r="R3192" s="230"/>
      <c r="S3192" s="230"/>
      <c r="T3192" s="230"/>
      <c r="U3192" s="230"/>
      <c r="Z3192" s="230"/>
      <c r="AC3192" s="230"/>
      <c r="AD3192" s="230"/>
      <c r="AE3192" s="230"/>
      <c r="AF3192" s="230"/>
      <c r="AK3192" s="230"/>
      <c r="AN3192" s="230"/>
      <c r="AO3192" s="230"/>
      <c r="AP3192" s="230"/>
      <c r="AQ3192" s="230"/>
    </row>
    <row r="3193" spans="4:43">
      <c r="D3193" s="230"/>
      <c r="G3193" s="230"/>
      <c r="H3193" s="230"/>
      <c r="I3193" s="230"/>
      <c r="J3193" s="230"/>
      <c r="O3193" s="230"/>
      <c r="R3193" s="230"/>
      <c r="S3193" s="230"/>
      <c r="T3193" s="230"/>
      <c r="U3193" s="230"/>
      <c r="Z3193" s="230"/>
      <c r="AC3193" s="230"/>
      <c r="AD3193" s="230"/>
      <c r="AE3193" s="230"/>
      <c r="AF3193" s="230"/>
      <c r="AK3193" s="230"/>
      <c r="AN3193" s="230"/>
      <c r="AO3193" s="230"/>
      <c r="AP3193" s="230"/>
      <c r="AQ3193" s="230"/>
    </row>
    <row r="3194" spans="4:43">
      <c r="D3194" s="230"/>
      <c r="G3194" s="230"/>
      <c r="H3194" s="230"/>
      <c r="I3194" s="230"/>
      <c r="J3194" s="230"/>
      <c r="O3194" s="230"/>
      <c r="R3194" s="230"/>
      <c r="S3194" s="230"/>
      <c r="T3194" s="230"/>
      <c r="U3194" s="230"/>
      <c r="Z3194" s="230"/>
      <c r="AC3194" s="230"/>
      <c r="AD3194" s="230"/>
      <c r="AE3194" s="230"/>
      <c r="AF3194" s="230"/>
      <c r="AK3194" s="230"/>
      <c r="AN3194" s="230"/>
      <c r="AO3194" s="230"/>
      <c r="AP3194" s="230"/>
      <c r="AQ3194" s="230"/>
    </row>
    <row r="3195" spans="4:43">
      <c r="D3195" s="230"/>
      <c r="G3195" s="230"/>
      <c r="H3195" s="230"/>
      <c r="I3195" s="230"/>
      <c r="J3195" s="230"/>
      <c r="O3195" s="230"/>
      <c r="R3195" s="230"/>
      <c r="S3195" s="230"/>
      <c r="T3195" s="230"/>
      <c r="U3195" s="230"/>
      <c r="Z3195" s="230"/>
      <c r="AC3195" s="230"/>
      <c r="AD3195" s="230"/>
      <c r="AE3195" s="230"/>
      <c r="AF3195" s="230"/>
      <c r="AK3195" s="230"/>
      <c r="AN3195" s="230"/>
      <c r="AO3195" s="230"/>
      <c r="AP3195" s="230"/>
      <c r="AQ3195" s="230"/>
    </row>
    <row r="3196" spans="4:43">
      <c r="D3196" s="230"/>
      <c r="G3196" s="230"/>
      <c r="H3196" s="230"/>
      <c r="I3196" s="230"/>
      <c r="J3196" s="230"/>
      <c r="O3196" s="230"/>
      <c r="R3196" s="230"/>
      <c r="S3196" s="230"/>
      <c r="T3196" s="230"/>
      <c r="U3196" s="230"/>
      <c r="Z3196" s="230"/>
      <c r="AC3196" s="230"/>
      <c r="AD3196" s="230"/>
      <c r="AE3196" s="230"/>
      <c r="AF3196" s="230"/>
      <c r="AK3196" s="230"/>
      <c r="AN3196" s="230"/>
      <c r="AO3196" s="230"/>
      <c r="AP3196" s="230"/>
      <c r="AQ3196" s="230"/>
    </row>
    <row r="3197" spans="4:43">
      <c r="D3197" s="230"/>
      <c r="G3197" s="230"/>
      <c r="H3197" s="230"/>
      <c r="I3197" s="230"/>
      <c r="J3197" s="230"/>
      <c r="O3197" s="230"/>
      <c r="R3197" s="230"/>
      <c r="S3197" s="230"/>
      <c r="T3197" s="230"/>
      <c r="U3197" s="230"/>
      <c r="Z3197" s="230"/>
      <c r="AC3197" s="230"/>
      <c r="AD3197" s="230"/>
      <c r="AE3197" s="230"/>
      <c r="AF3197" s="230"/>
      <c r="AK3197" s="230"/>
      <c r="AN3197" s="230"/>
      <c r="AO3197" s="230"/>
      <c r="AP3197" s="230"/>
      <c r="AQ3197" s="230"/>
    </row>
    <row r="3198" spans="4:43">
      <c r="D3198" s="230"/>
      <c r="G3198" s="230"/>
      <c r="H3198" s="230"/>
      <c r="I3198" s="230"/>
      <c r="J3198" s="230"/>
      <c r="O3198" s="230"/>
      <c r="R3198" s="230"/>
      <c r="S3198" s="230"/>
      <c r="T3198" s="230"/>
      <c r="U3198" s="230"/>
      <c r="Z3198" s="230"/>
      <c r="AC3198" s="230"/>
      <c r="AD3198" s="230"/>
      <c r="AE3198" s="230"/>
      <c r="AF3198" s="230"/>
      <c r="AK3198" s="230"/>
      <c r="AN3198" s="230"/>
      <c r="AO3198" s="230"/>
      <c r="AP3198" s="230"/>
      <c r="AQ3198" s="230"/>
    </row>
    <row r="3199" spans="4:43">
      <c r="D3199" s="230"/>
      <c r="G3199" s="230"/>
      <c r="H3199" s="230"/>
      <c r="I3199" s="230"/>
      <c r="J3199" s="230"/>
      <c r="O3199" s="230"/>
      <c r="R3199" s="230"/>
      <c r="S3199" s="230"/>
      <c r="T3199" s="230"/>
      <c r="U3199" s="230"/>
      <c r="Z3199" s="230"/>
      <c r="AC3199" s="230"/>
      <c r="AD3199" s="230"/>
      <c r="AE3199" s="230"/>
      <c r="AF3199" s="230"/>
      <c r="AK3199" s="230"/>
      <c r="AN3199" s="230"/>
      <c r="AO3199" s="230"/>
      <c r="AP3199" s="230"/>
      <c r="AQ3199" s="230"/>
    </row>
    <row r="3200" spans="4:43">
      <c r="D3200" s="230"/>
      <c r="G3200" s="230"/>
      <c r="H3200" s="230"/>
      <c r="I3200" s="230"/>
      <c r="J3200" s="230"/>
      <c r="O3200" s="230"/>
      <c r="R3200" s="230"/>
      <c r="S3200" s="230"/>
      <c r="T3200" s="230"/>
      <c r="U3200" s="230"/>
      <c r="Z3200" s="230"/>
      <c r="AC3200" s="230"/>
      <c r="AD3200" s="230"/>
      <c r="AE3200" s="230"/>
      <c r="AF3200" s="230"/>
      <c r="AK3200" s="230"/>
      <c r="AN3200" s="230"/>
      <c r="AO3200" s="230"/>
      <c r="AP3200" s="230"/>
      <c r="AQ3200" s="230"/>
    </row>
    <row r="3201" spans="4:43">
      <c r="D3201" s="230"/>
      <c r="G3201" s="230"/>
      <c r="H3201" s="230"/>
      <c r="I3201" s="230"/>
      <c r="J3201" s="230"/>
      <c r="O3201" s="230"/>
      <c r="R3201" s="230"/>
      <c r="S3201" s="230"/>
      <c r="T3201" s="230"/>
      <c r="U3201" s="230"/>
      <c r="Z3201" s="230"/>
      <c r="AC3201" s="230"/>
      <c r="AD3201" s="230"/>
      <c r="AE3201" s="230"/>
      <c r="AF3201" s="230"/>
      <c r="AK3201" s="230"/>
      <c r="AN3201" s="230"/>
      <c r="AO3201" s="230"/>
      <c r="AP3201" s="230"/>
      <c r="AQ3201" s="230"/>
    </row>
    <row r="3202" spans="4:43">
      <c r="D3202" s="230"/>
      <c r="G3202" s="230"/>
      <c r="H3202" s="230"/>
      <c r="I3202" s="230"/>
      <c r="J3202" s="230"/>
      <c r="O3202" s="230"/>
      <c r="R3202" s="230"/>
      <c r="S3202" s="230"/>
      <c r="T3202" s="230"/>
      <c r="U3202" s="230"/>
      <c r="Z3202" s="230"/>
      <c r="AC3202" s="230"/>
      <c r="AD3202" s="230"/>
      <c r="AE3202" s="230"/>
      <c r="AF3202" s="230"/>
      <c r="AK3202" s="230"/>
      <c r="AN3202" s="230"/>
      <c r="AO3202" s="230"/>
      <c r="AP3202" s="230"/>
      <c r="AQ3202" s="230"/>
    </row>
    <row r="3203" spans="4:43">
      <c r="D3203" s="230"/>
      <c r="G3203" s="230"/>
      <c r="H3203" s="230"/>
      <c r="I3203" s="230"/>
      <c r="J3203" s="230"/>
      <c r="O3203" s="230"/>
      <c r="R3203" s="230"/>
      <c r="S3203" s="230"/>
      <c r="T3203" s="230"/>
      <c r="U3203" s="230"/>
      <c r="Z3203" s="230"/>
      <c r="AC3203" s="230"/>
      <c r="AD3203" s="230"/>
      <c r="AE3203" s="230"/>
      <c r="AF3203" s="230"/>
      <c r="AK3203" s="230"/>
      <c r="AN3203" s="230"/>
      <c r="AO3203" s="230"/>
      <c r="AP3203" s="230"/>
      <c r="AQ3203" s="230"/>
    </row>
    <row r="3204" spans="4:43">
      <c r="D3204" s="230"/>
      <c r="G3204" s="230"/>
      <c r="H3204" s="230"/>
      <c r="I3204" s="230"/>
      <c r="J3204" s="230"/>
      <c r="O3204" s="230"/>
      <c r="R3204" s="230"/>
      <c r="S3204" s="230"/>
      <c r="T3204" s="230"/>
      <c r="U3204" s="230"/>
      <c r="Z3204" s="230"/>
      <c r="AC3204" s="230"/>
      <c r="AD3204" s="230"/>
      <c r="AE3204" s="230"/>
      <c r="AF3204" s="230"/>
      <c r="AK3204" s="230"/>
      <c r="AN3204" s="230"/>
      <c r="AO3204" s="230"/>
      <c r="AP3204" s="230"/>
      <c r="AQ3204" s="230"/>
    </row>
    <row r="3205" spans="4:43">
      <c r="D3205" s="230"/>
      <c r="G3205" s="230"/>
      <c r="H3205" s="230"/>
      <c r="I3205" s="230"/>
      <c r="J3205" s="230"/>
      <c r="O3205" s="230"/>
      <c r="R3205" s="230"/>
      <c r="S3205" s="230"/>
      <c r="T3205" s="230"/>
      <c r="U3205" s="230"/>
      <c r="Z3205" s="230"/>
      <c r="AC3205" s="230"/>
      <c r="AD3205" s="230"/>
      <c r="AE3205" s="230"/>
      <c r="AF3205" s="230"/>
      <c r="AK3205" s="230"/>
      <c r="AN3205" s="230"/>
      <c r="AO3205" s="230"/>
      <c r="AP3205" s="230"/>
      <c r="AQ3205" s="230"/>
    </row>
    <row r="3206" spans="4:43">
      <c r="D3206" s="230"/>
      <c r="G3206" s="230"/>
      <c r="H3206" s="230"/>
      <c r="I3206" s="230"/>
      <c r="J3206" s="230"/>
      <c r="O3206" s="230"/>
      <c r="R3206" s="230"/>
      <c r="S3206" s="230"/>
      <c r="T3206" s="230"/>
      <c r="U3206" s="230"/>
      <c r="Z3206" s="230"/>
      <c r="AC3206" s="230"/>
      <c r="AD3206" s="230"/>
      <c r="AE3206" s="230"/>
      <c r="AF3206" s="230"/>
      <c r="AK3206" s="230"/>
      <c r="AN3206" s="230"/>
      <c r="AO3206" s="230"/>
      <c r="AP3206" s="230"/>
      <c r="AQ3206" s="230"/>
    </row>
    <row r="3207" spans="4:43">
      <c r="D3207" s="230"/>
      <c r="G3207" s="230"/>
      <c r="H3207" s="230"/>
      <c r="I3207" s="230"/>
      <c r="J3207" s="230"/>
      <c r="O3207" s="230"/>
      <c r="R3207" s="230"/>
      <c r="S3207" s="230"/>
      <c r="T3207" s="230"/>
      <c r="U3207" s="230"/>
      <c r="Z3207" s="230"/>
      <c r="AC3207" s="230"/>
      <c r="AD3207" s="230"/>
      <c r="AE3207" s="230"/>
      <c r="AF3207" s="230"/>
      <c r="AK3207" s="230"/>
      <c r="AN3207" s="230"/>
      <c r="AO3207" s="230"/>
      <c r="AP3207" s="230"/>
      <c r="AQ3207" s="230"/>
    </row>
    <row r="3208" spans="4:43">
      <c r="D3208" s="230"/>
      <c r="G3208" s="230"/>
      <c r="H3208" s="230"/>
      <c r="I3208" s="230"/>
      <c r="J3208" s="230"/>
      <c r="O3208" s="230"/>
      <c r="R3208" s="230"/>
      <c r="S3208" s="230"/>
      <c r="T3208" s="230"/>
      <c r="U3208" s="230"/>
      <c r="Z3208" s="230"/>
      <c r="AC3208" s="230"/>
      <c r="AD3208" s="230"/>
      <c r="AE3208" s="230"/>
      <c r="AF3208" s="230"/>
      <c r="AK3208" s="230"/>
      <c r="AN3208" s="230"/>
      <c r="AO3208" s="230"/>
      <c r="AP3208" s="230"/>
      <c r="AQ3208" s="230"/>
    </row>
    <row r="3209" spans="4:43">
      <c r="D3209" s="230"/>
      <c r="G3209" s="230"/>
      <c r="H3209" s="230"/>
      <c r="I3209" s="230"/>
      <c r="J3209" s="230"/>
      <c r="O3209" s="230"/>
      <c r="R3209" s="230"/>
      <c r="S3209" s="230"/>
      <c r="T3209" s="230"/>
      <c r="U3209" s="230"/>
      <c r="Z3209" s="230"/>
      <c r="AC3209" s="230"/>
      <c r="AD3209" s="230"/>
      <c r="AE3209" s="230"/>
      <c r="AF3209" s="230"/>
      <c r="AK3209" s="230"/>
      <c r="AN3209" s="230"/>
      <c r="AO3209" s="230"/>
      <c r="AP3209" s="230"/>
      <c r="AQ3209" s="230"/>
    </row>
    <row r="3210" spans="4:43">
      <c r="D3210" s="230"/>
      <c r="G3210" s="230"/>
      <c r="H3210" s="230"/>
      <c r="I3210" s="230"/>
      <c r="J3210" s="230"/>
      <c r="O3210" s="230"/>
      <c r="R3210" s="230"/>
      <c r="S3210" s="230"/>
      <c r="T3210" s="230"/>
      <c r="U3210" s="230"/>
      <c r="Z3210" s="230"/>
      <c r="AC3210" s="230"/>
      <c r="AD3210" s="230"/>
      <c r="AE3210" s="230"/>
      <c r="AF3210" s="230"/>
      <c r="AK3210" s="230"/>
      <c r="AN3210" s="230"/>
      <c r="AO3210" s="230"/>
      <c r="AP3210" s="230"/>
      <c r="AQ3210" s="230"/>
    </row>
    <row r="3211" spans="4:43">
      <c r="D3211" s="230"/>
      <c r="G3211" s="230"/>
      <c r="H3211" s="230"/>
      <c r="I3211" s="230"/>
      <c r="J3211" s="230"/>
      <c r="O3211" s="230"/>
      <c r="R3211" s="230"/>
      <c r="S3211" s="230"/>
      <c r="T3211" s="230"/>
      <c r="U3211" s="230"/>
      <c r="Z3211" s="230"/>
      <c r="AC3211" s="230"/>
      <c r="AD3211" s="230"/>
      <c r="AE3211" s="230"/>
      <c r="AF3211" s="230"/>
      <c r="AK3211" s="230"/>
      <c r="AN3211" s="230"/>
      <c r="AO3211" s="230"/>
      <c r="AP3211" s="230"/>
      <c r="AQ3211" s="230"/>
    </row>
    <row r="3212" spans="4:43">
      <c r="D3212" s="230"/>
      <c r="G3212" s="230"/>
      <c r="H3212" s="230"/>
      <c r="I3212" s="230"/>
      <c r="J3212" s="230"/>
      <c r="O3212" s="230"/>
      <c r="R3212" s="230"/>
      <c r="S3212" s="230"/>
      <c r="T3212" s="230"/>
      <c r="U3212" s="230"/>
      <c r="Z3212" s="230"/>
      <c r="AC3212" s="230"/>
      <c r="AD3212" s="230"/>
      <c r="AE3212" s="230"/>
      <c r="AF3212" s="230"/>
      <c r="AK3212" s="230"/>
      <c r="AN3212" s="230"/>
      <c r="AO3212" s="230"/>
      <c r="AP3212" s="230"/>
      <c r="AQ3212" s="230"/>
    </row>
    <row r="3213" spans="4:43">
      <c r="D3213" s="230"/>
      <c r="G3213" s="230"/>
      <c r="H3213" s="230"/>
      <c r="I3213" s="230"/>
      <c r="J3213" s="230"/>
      <c r="O3213" s="230"/>
      <c r="R3213" s="230"/>
      <c r="S3213" s="230"/>
      <c r="T3213" s="230"/>
      <c r="U3213" s="230"/>
      <c r="Z3213" s="230"/>
      <c r="AC3213" s="230"/>
      <c r="AD3213" s="230"/>
      <c r="AE3213" s="230"/>
      <c r="AF3213" s="230"/>
      <c r="AK3213" s="230"/>
      <c r="AN3213" s="230"/>
      <c r="AO3213" s="230"/>
      <c r="AP3213" s="230"/>
      <c r="AQ3213" s="230"/>
    </row>
    <row r="3214" spans="4:43">
      <c r="D3214" s="230"/>
      <c r="G3214" s="230"/>
      <c r="H3214" s="230"/>
      <c r="I3214" s="230"/>
      <c r="J3214" s="230"/>
      <c r="O3214" s="230"/>
      <c r="R3214" s="230"/>
      <c r="S3214" s="230"/>
      <c r="T3214" s="230"/>
      <c r="U3214" s="230"/>
      <c r="Z3214" s="230"/>
      <c r="AC3214" s="230"/>
      <c r="AD3214" s="230"/>
      <c r="AE3214" s="230"/>
      <c r="AF3214" s="230"/>
      <c r="AK3214" s="230"/>
      <c r="AN3214" s="230"/>
      <c r="AO3214" s="230"/>
      <c r="AP3214" s="230"/>
      <c r="AQ3214" s="230"/>
    </row>
    <row r="3215" spans="4:43">
      <c r="D3215" s="230"/>
      <c r="G3215" s="230"/>
      <c r="H3215" s="230"/>
      <c r="I3215" s="230"/>
      <c r="J3215" s="230"/>
      <c r="O3215" s="230"/>
      <c r="R3215" s="230"/>
      <c r="S3215" s="230"/>
      <c r="T3215" s="230"/>
      <c r="U3215" s="230"/>
      <c r="Z3215" s="230"/>
      <c r="AC3215" s="230"/>
      <c r="AD3215" s="230"/>
      <c r="AE3215" s="230"/>
      <c r="AF3215" s="230"/>
      <c r="AK3215" s="230"/>
      <c r="AN3215" s="230"/>
      <c r="AO3215" s="230"/>
      <c r="AP3215" s="230"/>
      <c r="AQ3215" s="230"/>
    </row>
    <row r="3216" spans="4:43">
      <c r="D3216" s="230"/>
      <c r="G3216" s="230"/>
      <c r="H3216" s="230"/>
      <c r="I3216" s="230"/>
      <c r="J3216" s="230"/>
      <c r="O3216" s="230"/>
      <c r="R3216" s="230"/>
      <c r="S3216" s="230"/>
      <c r="T3216" s="230"/>
      <c r="U3216" s="230"/>
      <c r="Z3216" s="230"/>
      <c r="AC3216" s="230"/>
      <c r="AD3216" s="230"/>
      <c r="AE3216" s="230"/>
      <c r="AF3216" s="230"/>
      <c r="AK3216" s="230"/>
      <c r="AN3216" s="230"/>
      <c r="AO3216" s="230"/>
      <c r="AP3216" s="230"/>
      <c r="AQ3216" s="230"/>
    </row>
    <row r="3217" spans="4:43">
      <c r="D3217" s="230"/>
      <c r="G3217" s="230"/>
      <c r="H3217" s="230"/>
      <c r="I3217" s="230"/>
      <c r="J3217" s="230"/>
      <c r="O3217" s="230"/>
      <c r="R3217" s="230"/>
      <c r="S3217" s="230"/>
      <c r="T3217" s="230"/>
      <c r="U3217" s="230"/>
      <c r="Z3217" s="230"/>
      <c r="AC3217" s="230"/>
      <c r="AD3217" s="230"/>
      <c r="AE3217" s="230"/>
      <c r="AF3217" s="230"/>
      <c r="AK3217" s="230"/>
      <c r="AN3217" s="230"/>
      <c r="AO3217" s="230"/>
      <c r="AP3217" s="230"/>
      <c r="AQ3217" s="230"/>
    </row>
    <row r="3218" spans="4:43">
      <c r="D3218" s="230"/>
      <c r="G3218" s="230"/>
      <c r="H3218" s="230"/>
      <c r="I3218" s="230"/>
      <c r="J3218" s="230"/>
      <c r="O3218" s="230"/>
      <c r="R3218" s="230"/>
      <c r="S3218" s="230"/>
      <c r="T3218" s="230"/>
      <c r="U3218" s="230"/>
      <c r="Z3218" s="230"/>
      <c r="AC3218" s="230"/>
      <c r="AD3218" s="230"/>
      <c r="AE3218" s="230"/>
      <c r="AF3218" s="230"/>
      <c r="AK3218" s="230"/>
      <c r="AN3218" s="230"/>
      <c r="AO3218" s="230"/>
      <c r="AP3218" s="230"/>
      <c r="AQ3218" s="230"/>
    </row>
    <row r="3219" spans="4:43">
      <c r="D3219" s="230"/>
      <c r="G3219" s="230"/>
      <c r="H3219" s="230"/>
      <c r="I3219" s="230"/>
      <c r="J3219" s="230"/>
      <c r="O3219" s="230"/>
      <c r="R3219" s="230"/>
      <c r="S3219" s="230"/>
      <c r="T3219" s="230"/>
      <c r="U3219" s="230"/>
      <c r="Z3219" s="230"/>
      <c r="AC3219" s="230"/>
      <c r="AD3219" s="230"/>
      <c r="AE3219" s="230"/>
      <c r="AF3219" s="230"/>
      <c r="AK3219" s="230"/>
      <c r="AN3219" s="230"/>
      <c r="AO3219" s="230"/>
      <c r="AP3219" s="230"/>
      <c r="AQ3219" s="230"/>
    </row>
    <row r="3220" spans="4:43">
      <c r="D3220" s="230"/>
      <c r="G3220" s="230"/>
      <c r="H3220" s="230"/>
      <c r="I3220" s="230"/>
      <c r="J3220" s="230"/>
      <c r="O3220" s="230"/>
      <c r="R3220" s="230"/>
      <c r="S3220" s="230"/>
      <c r="T3220" s="230"/>
      <c r="U3220" s="230"/>
      <c r="Z3220" s="230"/>
      <c r="AC3220" s="230"/>
      <c r="AD3220" s="230"/>
      <c r="AE3220" s="230"/>
      <c r="AF3220" s="230"/>
      <c r="AK3220" s="230"/>
      <c r="AN3220" s="230"/>
      <c r="AO3220" s="230"/>
      <c r="AP3220" s="230"/>
      <c r="AQ3220" s="230"/>
    </row>
    <row r="3221" spans="4:43">
      <c r="D3221" s="230"/>
      <c r="G3221" s="230"/>
      <c r="H3221" s="230"/>
      <c r="I3221" s="230"/>
      <c r="J3221" s="230"/>
      <c r="O3221" s="230"/>
      <c r="R3221" s="230"/>
      <c r="S3221" s="230"/>
      <c r="T3221" s="230"/>
      <c r="U3221" s="230"/>
      <c r="Z3221" s="230"/>
      <c r="AC3221" s="230"/>
      <c r="AD3221" s="230"/>
      <c r="AE3221" s="230"/>
      <c r="AF3221" s="230"/>
      <c r="AK3221" s="230"/>
      <c r="AN3221" s="230"/>
      <c r="AO3221" s="230"/>
      <c r="AP3221" s="230"/>
      <c r="AQ3221" s="230"/>
    </row>
    <row r="3222" spans="4:43">
      <c r="D3222" s="230"/>
      <c r="G3222" s="230"/>
      <c r="H3222" s="230"/>
      <c r="I3222" s="230"/>
      <c r="J3222" s="230"/>
      <c r="O3222" s="230"/>
      <c r="R3222" s="230"/>
      <c r="S3222" s="230"/>
      <c r="T3222" s="230"/>
      <c r="U3222" s="230"/>
      <c r="Z3222" s="230"/>
      <c r="AC3222" s="230"/>
      <c r="AD3222" s="230"/>
      <c r="AE3222" s="230"/>
      <c r="AF3222" s="230"/>
      <c r="AK3222" s="230"/>
      <c r="AN3222" s="230"/>
      <c r="AO3222" s="230"/>
      <c r="AP3222" s="230"/>
      <c r="AQ3222" s="230"/>
    </row>
    <row r="3223" spans="4:43">
      <c r="D3223" s="230"/>
      <c r="G3223" s="230"/>
      <c r="H3223" s="230"/>
      <c r="I3223" s="230"/>
      <c r="J3223" s="230"/>
      <c r="O3223" s="230"/>
      <c r="R3223" s="230"/>
      <c r="S3223" s="230"/>
      <c r="T3223" s="230"/>
      <c r="U3223" s="230"/>
      <c r="Z3223" s="230"/>
      <c r="AC3223" s="230"/>
      <c r="AD3223" s="230"/>
      <c r="AE3223" s="230"/>
      <c r="AF3223" s="230"/>
      <c r="AK3223" s="230"/>
      <c r="AN3223" s="230"/>
      <c r="AO3223" s="230"/>
      <c r="AP3223" s="230"/>
      <c r="AQ3223" s="230"/>
    </row>
    <row r="3224" spans="4:43">
      <c r="D3224" s="230"/>
      <c r="G3224" s="230"/>
      <c r="H3224" s="230"/>
      <c r="I3224" s="230"/>
      <c r="J3224" s="230"/>
      <c r="O3224" s="230"/>
      <c r="R3224" s="230"/>
      <c r="S3224" s="230"/>
      <c r="T3224" s="230"/>
      <c r="U3224" s="230"/>
      <c r="Z3224" s="230"/>
      <c r="AC3224" s="230"/>
      <c r="AD3224" s="230"/>
      <c r="AE3224" s="230"/>
      <c r="AF3224" s="230"/>
      <c r="AK3224" s="230"/>
      <c r="AN3224" s="230"/>
      <c r="AO3224" s="230"/>
      <c r="AP3224" s="230"/>
      <c r="AQ3224" s="230"/>
    </row>
    <row r="3225" spans="4:43">
      <c r="D3225" s="230"/>
      <c r="G3225" s="230"/>
      <c r="H3225" s="230"/>
      <c r="I3225" s="230"/>
      <c r="J3225" s="230"/>
      <c r="O3225" s="230"/>
      <c r="R3225" s="230"/>
      <c r="S3225" s="230"/>
      <c r="T3225" s="230"/>
      <c r="U3225" s="230"/>
      <c r="Z3225" s="230"/>
      <c r="AC3225" s="230"/>
      <c r="AD3225" s="230"/>
      <c r="AE3225" s="230"/>
      <c r="AF3225" s="230"/>
      <c r="AK3225" s="230"/>
      <c r="AN3225" s="230"/>
      <c r="AO3225" s="230"/>
      <c r="AP3225" s="230"/>
      <c r="AQ3225" s="230"/>
    </row>
    <row r="3226" spans="4:43">
      <c r="D3226" s="230"/>
      <c r="G3226" s="230"/>
      <c r="H3226" s="230"/>
      <c r="I3226" s="230"/>
      <c r="J3226" s="230"/>
      <c r="O3226" s="230"/>
      <c r="R3226" s="230"/>
      <c r="S3226" s="230"/>
      <c r="T3226" s="230"/>
      <c r="U3226" s="230"/>
      <c r="Z3226" s="230"/>
      <c r="AC3226" s="230"/>
      <c r="AD3226" s="230"/>
      <c r="AE3226" s="230"/>
      <c r="AF3226" s="230"/>
      <c r="AK3226" s="230"/>
      <c r="AN3226" s="230"/>
      <c r="AO3226" s="230"/>
      <c r="AP3226" s="230"/>
      <c r="AQ3226" s="230"/>
    </row>
    <row r="3227" spans="4:43">
      <c r="D3227" s="230"/>
      <c r="G3227" s="230"/>
      <c r="H3227" s="230"/>
      <c r="I3227" s="230"/>
      <c r="J3227" s="230"/>
      <c r="O3227" s="230"/>
      <c r="R3227" s="230"/>
      <c r="S3227" s="230"/>
      <c r="T3227" s="230"/>
      <c r="U3227" s="230"/>
      <c r="Z3227" s="230"/>
      <c r="AC3227" s="230"/>
      <c r="AD3227" s="230"/>
      <c r="AE3227" s="230"/>
      <c r="AF3227" s="230"/>
      <c r="AK3227" s="230"/>
      <c r="AN3227" s="230"/>
      <c r="AO3227" s="230"/>
      <c r="AP3227" s="230"/>
      <c r="AQ3227" s="230"/>
    </row>
    <row r="3228" spans="4:43">
      <c r="D3228" s="230"/>
      <c r="G3228" s="230"/>
      <c r="H3228" s="230"/>
      <c r="I3228" s="230"/>
      <c r="J3228" s="230"/>
      <c r="O3228" s="230"/>
      <c r="R3228" s="230"/>
      <c r="S3228" s="230"/>
      <c r="T3228" s="230"/>
      <c r="U3228" s="230"/>
      <c r="Z3228" s="230"/>
      <c r="AC3228" s="230"/>
      <c r="AD3228" s="230"/>
      <c r="AE3228" s="230"/>
      <c r="AF3228" s="230"/>
      <c r="AK3228" s="230"/>
      <c r="AN3228" s="230"/>
      <c r="AO3228" s="230"/>
      <c r="AP3228" s="230"/>
      <c r="AQ3228" s="230"/>
    </row>
    <row r="3229" spans="4:43">
      <c r="D3229" s="230"/>
      <c r="G3229" s="230"/>
      <c r="H3229" s="230"/>
      <c r="I3229" s="230"/>
      <c r="J3229" s="230"/>
      <c r="O3229" s="230"/>
      <c r="R3229" s="230"/>
      <c r="S3229" s="230"/>
      <c r="T3229" s="230"/>
      <c r="U3229" s="230"/>
      <c r="Z3229" s="230"/>
      <c r="AC3229" s="230"/>
      <c r="AD3229" s="230"/>
      <c r="AE3229" s="230"/>
      <c r="AF3229" s="230"/>
      <c r="AK3229" s="230"/>
      <c r="AN3229" s="230"/>
      <c r="AO3229" s="230"/>
      <c r="AP3229" s="230"/>
      <c r="AQ3229" s="230"/>
    </row>
    <row r="3230" spans="4:43">
      <c r="D3230" s="230"/>
      <c r="G3230" s="230"/>
      <c r="H3230" s="230"/>
      <c r="I3230" s="230"/>
      <c r="J3230" s="230"/>
      <c r="O3230" s="230"/>
      <c r="R3230" s="230"/>
      <c r="S3230" s="230"/>
      <c r="T3230" s="230"/>
      <c r="U3230" s="230"/>
      <c r="Z3230" s="230"/>
      <c r="AC3230" s="230"/>
      <c r="AD3230" s="230"/>
      <c r="AE3230" s="230"/>
      <c r="AF3230" s="230"/>
      <c r="AK3230" s="230"/>
      <c r="AN3230" s="230"/>
      <c r="AO3230" s="230"/>
      <c r="AP3230" s="230"/>
      <c r="AQ3230" s="230"/>
    </row>
    <row r="3231" spans="4:43">
      <c r="D3231" s="230"/>
      <c r="G3231" s="230"/>
      <c r="H3231" s="230"/>
      <c r="I3231" s="230"/>
      <c r="J3231" s="230"/>
      <c r="O3231" s="230"/>
      <c r="R3231" s="230"/>
      <c r="S3231" s="230"/>
      <c r="T3231" s="230"/>
      <c r="U3231" s="230"/>
      <c r="Z3231" s="230"/>
      <c r="AC3231" s="230"/>
      <c r="AD3231" s="230"/>
      <c r="AE3231" s="230"/>
      <c r="AF3231" s="230"/>
      <c r="AK3231" s="230"/>
      <c r="AN3231" s="230"/>
      <c r="AO3231" s="230"/>
      <c r="AP3231" s="230"/>
      <c r="AQ3231" s="230"/>
    </row>
    <row r="3232" spans="4:43">
      <c r="D3232" s="230"/>
      <c r="G3232" s="230"/>
      <c r="H3232" s="230"/>
      <c r="I3232" s="230"/>
      <c r="J3232" s="230"/>
      <c r="O3232" s="230"/>
      <c r="R3232" s="230"/>
      <c r="S3232" s="230"/>
      <c r="T3232" s="230"/>
      <c r="U3232" s="230"/>
      <c r="Z3232" s="230"/>
      <c r="AC3232" s="230"/>
      <c r="AD3232" s="230"/>
      <c r="AE3232" s="230"/>
      <c r="AF3232" s="230"/>
      <c r="AK3232" s="230"/>
      <c r="AN3232" s="230"/>
      <c r="AO3232" s="230"/>
      <c r="AP3232" s="230"/>
      <c r="AQ3232" s="230"/>
    </row>
    <row r="3233" spans="4:43">
      <c r="D3233" s="230"/>
      <c r="G3233" s="230"/>
      <c r="H3233" s="230"/>
      <c r="I3233" s="230"/>
      <c r="J3233" s="230"/>
      <c r="O3233" s="230"/>
      <c r="R3233" s="230"/>
      <c r="S3233" s="230"/>
      <c r="T3233" s="230"/>
      <c r="U3233" s="230"/>
      <c r="Z3233" s="230"/>
      <c r="AC3233" s="230"/>
      <c r="AD3233" s="230"/>
      <c r="AE3233" s="230"/>
      <c r="AF3233" s="230"/>
      <c r="AK3233" s="230"/>
      <c r="AN3233" s="230"/>
      <c r="AO3233" s="230"/>
      <c r="AP3233" s="230"/>
      <c r="AQ3233" s="230"/>
    </row>
    <row r="3234" spans="4:43">
      <c r="D3234" s="230"/>
      <c r="G3234" s="230"/>
      <c r="H3234" s="230"/>
      <c r="I3234" s="230"/>
      <c r="J3234" s="230"/>
      <c r="O3234" s="230"/>
      <c r="R3234" s="230"/>
      <c r="S3234" s="230"/>
      <c r="T3234" s="230"/>
      <c r="U3234" s="230"/>
      <c r="Z3234" s="230"/>
      <c r="AC3234" s="230"/>
      <c r="AD3234" s="230"/>
      <c r="AE3234" s="230"/>
      <c r="AF3234" s="230"/>
      <c r="AK3234" s="230"/>
      <c r="AN3234" s="230"/>
      <c r="AO3234" s="230"/>
      <c r="AP3234" s="230"/>
      <c r="AQ3234" s="230"/>
    </row>
    <row r="3235" spans="4:43">
      <c r="D3235" s="230"/>
      <c r="G3235" s="230"/>
      <c r="H3235" s="230"/>
      <c r="I3235" s="230"/>
      <c r="J3235" s="230"/>
      <c r="O3235" s="230"/>
      <c r="R3235" s="230"/>
      <c r="S3235" s="230"/>
      <c r="T3235" s="230"/>
      <c r="U3235" s="230"/>
      <c r="Z3235" s="230"/>
      <c r="AC3235" s="230"/>
      <c r="AD3235" s="230"/>
      <c r="AE3235" s="230"/>
      <c r="AF3235" s="230"/>
      <c r="AK3235" s="230"/>
      <c r="AN3235" s="230"/>
      <c r="AO3235" s="230"/>
      <c r="AP3235" s="230"/>
      <c r="AQ3235" s="230"/>
    </row>
    <row r="3236" spans="4:43">
      <c r="D3236" s="230"/>
      <c r="G3236" s="230"/>
      <c r="H3236" s="230"/>
      <c r="I3236" s="230"/>
      <c r="J3236" s="230"/>
      <c r="O3236" s="230"/>
      <c r="R3236" s="230"/>
      <c r="S3236" s="230"/>
      <c r="T3236" s="230"/>
      <c r="U3236" s="230"/>
      <c r="Z3236" s="230"/>
      <c r="AC3236" s="230"/>
      <c r="AD3236" s="230"/>
      <c r="AE3236" s="230"/>
      <c r="AF3236" s="230"/>
      <c r="AK3236" s="230"/>
      <c r="AN3236" s="230"/>
      <c r="AO3236" s="230"/>
      <c r="AP3236" s="230"/>
      <c r="AQ3236" s="230"/>
    </row>
    <row r="3237" spans="4:43">
      <c r="D3237" s="230"/>
      <c r="G3237" s="230"/>
      <c r="H3237" s="230"/>
      <c r="I3237" s="230"/>
      <c r="J3237" s="230"/>
      <c r="O3237" s="230"/>
      <c r="R3237" s="230"/>
      <c r="S3237" s="230"/>
      <c r="T3237" s="230"/>
      <c r="U3237" s="230"/>
      <c r="Z3237" s="230"/>
      <c r="AC3237" s="230"/>
      <c r="AD3237" s="230"/>
      <c r="AE3237" s="230"/>
      <c r="AF3237" s="230"/>
      <c r="AK3237" s="230"/>
      <c r="AN3237" s="230"/>
      <c r="AO3237" s="230"/>
      <c r="AP3237" s="230"/>
      <c r="AQ3237" s="230"/>
    </row>
    <row r="3238" spans="4:43">
      <c r="D3238" s="230"/>
      <c r="G3238" s="230"/>
      <c r="H3238" s="230"/>
      <c r="I3238" s="230"/>
      <c r="J3238" s="230"/>
      <c r="O3238" s="230"/>
      <c r="R3238" s="230"/>
      <c r="S3238" s="230"/>
      <c r="T3238" s="230"/>
      <c r="U3238" s="230"/>
      <c r="Z3238" s="230"/>
      <c r="AC3238" s="230"/>
      <c r="AD3238" s="230"/>
      <c r="AE3238" s="230"/>
      <c r="AF3238" s="230"/>
      <c r="AK3238" s="230"/>
      <c r="AN3238" s="230"/>
      <c r="AO3238" s="230"/>
      <c r="AP3238" s="230"/>
      <c r="AQ3238" s="230"/>
    </row>
    <row r="3239" spans="4:43">
      <c r="D3239" s="230"/>
      <c r="G3239" s="230"/>
      <c r="H3239" s="230"/>
      <c r="I3239" s="230"/>
      <c r="J3239" s="230"/>
      <c r="O3239" s="230"/>
      <c r="R3239" s="230"/>
      <c r="S3239" s="230"/>
      <c r="T3239" s="230"/>
      <c r="U3239" s="230"/>
      <c r="Z3239" s="230"/>
      <c r="AC3239" s="230"/>
      <c r="AD3239" s="230"/>
      <c r="AE3239" s="230"/>
      <c r="AF3239" s="230"/>
      <c r="AK3239" s="230"/>
      <c r="AN3239" s="230"/>
      <c r="AO3239" s="230"/>
      <c r="AP3239" s="230"/>
      <c r="AQ3239" s="230"/>
    </row>
    <row r="3240" spans="4:43">
      <c r="D3240" s="230"/>
      <c r="G3240" s="230"/>
      <c r="H3240" s="230"/>
      <c r="I3240" s="230"/>
      <c r="J3240" s="230"/>
      <c r="O3240" s="230"/>
      <c r="R3240" s="230"/>
      <c r="S3240" s="230"/>
      <c r="T3240" s="230"/>
      <c r="U3240" s="230"/>
      <c r="Z3240" s="230"/>
      <c r="AC3240" s="230"/>
      <c r="AD3240" s="230"/>
      <c r="AE3240" s="230"/>
      <c r="AF3240" s="230"/>
      <c r="AK3240" s="230"/>
      <c r="AN3240" s="230"/>
      <c r="AO3240" s="230"/>
      <c r="AP3240" s="230"/>
      <c r="AQ3240" s="230"/>
    </row>
    <row r="3241" spans="4:43">
      <c r="D3241" s="230"/>
      <c r="G3241" s="230"/>
      <c r="H3241" s="230"/>
      <c r="I3241" s="230"/>
      <c r="J3241" s="230"/>
      <c r="O3241" s="230"/>
      <c r="R3241" s="230"/>
      <c r="S3241" s="230"/>
      <c r="T3241" s="230"/>
      <c r="U3241" s="230"/>
      <c r="Z3241" s="230"/>
      <c r="AC3241" s="230"/>
      <c r="AD3241" s="230"/>
      <c r="AE3241" s="230"/>
      <c r="AF3241" s="230"/>
      <c r="AK3241" s="230"/>
      <c r="AN3241" s="230"/>
      <c r="AO3241" s="230"/>
      <c r="AP3241" s="230"/>
      <c r="AQ3241" s="230"/>
    </row>
    <row r="3242" spans="4:43">
      <c r="D3242" s="230"/>
      <c r="G3242" s="230"/>
      <c r="H3242" s="230"/>
      <c r="I3242" s="230"/>
      <c r="J3242" s="230"/>
      <c r="O3242" s="230"/>
      <c r="R3242" s="230"/>
      <c r="S3242" s="230"/>
      <c r="T3242" s="230"/>
      <c r="U3242" s="230"/>
      <c r="Z3242" s="230"/>
      <c r="AC3242" s="230"/>
      <c r="AD3242" s="230"/>
      <c r="AE3242" s="230"/>
      <c r="AF3242" s="230"/>
      <c r="AK3242" s="230"/>
      <c r="AN3242" s="230"/>
      <c r="AO3242" s="230"/>
      <c r="AP3242" s="230"/>
      <c r="AQ3242" s="230"/>
    </row>
    <row r="3243" spans="4:43">
      <c r="D3243" s="230"/>
      <c r="G3243" s="230"/>
      <c r="H3243" s="230"/>
      <c r="I3243" s="230"/>
      <c r="J3243" s="230"/>
      <c r="O3243" s="230"/>
      <c r="R3243" s="230"/>
      <c r="S3243" s="230"/>
      <c r="T3243" s="230"/>
      <c r="U3243" s="230"/>
      <c r="Z3243" s="230"/>
      <c r="AC3243" s="230"/>
      <c r="AD3243" s="230"/>
      <c r="AE3243" s="230"/>
      <c r="AF3243" s="230"/>
      <c r="AK3243" s="230"/>
      <c r="AN3243" s="230"/>
      <c r="AO3243" s="230"/>
      <c r="AP3243" s="230"/>
      <c r="AQ3243" s="230"/>
    </row>
    <row r="3244" spans="4:43">
      <c r="D3244" s="230"/>
      <c r="G3244" s="230"/>
      <c r="H3244" s="230"/>
      <c r="I3244" s="230"/>
      <c r="J3244" s="230"/>
      <c r="O3244" s="230"/>
      <c r="R3244" s="230"/>
      <c r="S3244" s="230"/>
      <c r="T3244" s="230"/>
      <c r="U3244" s="230"/>
      <c r="Z3244" s="230"/>
      <c r="AC3244" s="230"/>
      <c r="AD3244" s="230"/>
      <c r="AE3244" s="230"/>
      <c r="AF3244" s="230"/>
      <c r="AK3244" s="230"/>
      <c r="AN3244" s="230"/>
      <c r="AO3244" s="230"/>
      <c r="AP3244" s="230"/>
      <c r="AQ3244" s="230"/>
    </row>
    <row r="3245" spans="4:43">
      <c r="D3245" s="230"/>
      <c r="G3245" s="230"/>
      <c r="H3245" s="230"/>
      <c r="I3245" s="230"/>
      <c r="J3245" s="230"/>
      <c r="O3245" s="230"/>
      <c r="R3245" s="230"/>
      <c r="S3245" s="230"/>
      <c r="T3245" s="230"/>
      <c r="U3245" s="230"/>
      <c r="Z3245" s="230"/>
      <c r="AC3245" s="230"/>
      <c r="AD3245" s="230"/>
      <c r="AE3245" s="230"/>
      <c r="AF3245" s="230"/>
      <c r="AK3245" s="230"/>
      <c r="AN3245" s="230"/>
      <c r="AO3245" s="230"/>
      <c r="AP3245" s="230"/>
      <c r="AQ3245" s="230"/>
    </row>
    <row r="3246" spans="4:43">
      <c r="D3246" s="230"/>
      <c r="G3246" s="230"/>
      <c r="H3246" s="230"/>
      <c r="I3246" s="230"/>
      <c r="J3246" s="230"/>
      <c r="O3246" s="230"/>
      <c r="R3246" s="230"/>
      <c r="S3246" s="230"/>
      <c r="T3246" s="230"/>
      <c r="U3246" s="230"/>
      <c r="Z3246" s="230"/>
      <c r="AC3246" s="230"/>
      <c r="AD3246" s="230"/>
      <c r="AE3246" s="230"/>
      <c r="AF3246" s="230"/>
      <c r="AK3246" s="230"/>
      <c r="AN3246" s="230"/>
      <c r="AO3246" s="230"/>
      <c r="AP3246" s="230"/>
      <c r="AQ3246" s="230"/>
    </row>
    <row r="3247" spans="4:43">
      <c r="D3247" s="230"/>
      <c r="G3247" s="230"/>
      <c r="H3247" s="230"/>
      <c r="I3247" s="230"/>
      <c r="J3247" s="230"/>
      <c r="O3247" s="230"/>
      <c r="R3247" s="230"/>
      <c r="S3247" s="230"/>
      <c r="T3247" s="230"/>
      <c r="U3247" s="230"/>
      <c r="Z3247" s="230"/>
      <c r="AC3247" s="230"/>
      <c r="AD3247" s="230"/>
      <c r="AE3247" s="230"/>
      <c r="AF3247" s="230"/>
      <c r="AK3247" s="230"/>
      <c r="AN3247" s="230"/>
      <c r="AO3247" s="230"/>
      <c r="AP3247" s="230"/>
      <c r="AQ3247" s="230"/>
    </row>
    <row r="3248" spans="4:43">
      <c r="D3248" s="230"/>
      <c r="G3248" s="230"/>
      <c r="H3248" s="230"/>
      <c r="I3248" s="230"/>
      <c r="J3248" s="230"/>
      <c r="O3248" s="230"/>
      <c r="R3248" s="230"/>
      <c r="S3248" s="230"/>
      <c r="T3248" s="230"/>
      <c r="U3248" s="230"/>
      <c r="Z3248" s="230"/>
      <c r="AC3248" s="230"/>
      <c r="AD3248" s="230"/>
      <c r="AE3248" s="230"/>
      <c r="AF3248" s="230"/>
      <c r="AK3248" s="230"/>
      <c r="AN3248" s="230"/>
      <c r="AO3248" s="230"/>
      <c r="AP3248" s="230"/>
      <c r="AQ3248" s="230"/>
    </row>
    <row r="3249" spans="4:43">
      <c r="D3249" s="230"/>
      <c r="G3249" s="230"/>
      <c r="H3249" s="230"/>
      <c r="I3249" s="230"/>
      <c r="J3249" s="230"/>
      <c r="O3249" s="230"/>
      <c r="R3249" s="230"/>
      <c r="S3249" s="230"/>
      <c r="T3249" s="230"/>
      <c r="U3249" s="230"/>
      <c r="Z3249" s="230"/>
      <c r="AC3249" s="230"/>
      <c r="AD3249" s="230"/>
      <c r="AE3249" s="230"/>
      <c r="AF3249" s="230"/>
      <c r="AK3249" s="230"/>
      <c r="AN3249" s="230"/>
      <c r="AO3249" s="230"/>
      <c r="AP3249" s="230"/>
      <c r="AQ3249" s="230"/>
    </row>
    <row r="3250" spans="4:43">
      <c r="D3250" s="230"/>
      <c r="G3250" s="230"/>
      <c r="H3250" s="230"/>
      <c r="I3250" s="230"/>
      <c r="J3250" s="230"/>
      <c r="O3250" s="230"/>
      <c r="R3250" s="230"/>
      <c r="S3250" s="230"/>
      <c r="T3250" s="230"/>
      <c r="U3250" s="230"/>
      <c r="Z3250" s="230"/>
      <c r="AC3250" s="230"/>
      <c r="AD3250" s="230"/>
      <c r="AE3250" s="230"/>
      <c r="AF3250" s="230"/>
      <c r="AK3250" s="230"/>
      <c r="AN3250" s="230"/>
      <c r="AO3250" s="230"/>
      <c r="AP3250" s="230"/>
      <c r="AQ3250" s="230"/>
    </row>
    <row r="3251" spans="4:43">
      <c r="D3251" s="230"/>
      <c r="G3251" s="230"/>
      <c r="H3251" s="230"/>
      <c r="I3251" s="230"/>
      <c r="J3251" s="230"/>
      <c r="O3251" s="230"/>
      <c r="R3251" s="230"/>
      <c r="S3251" s="230"/>
      <c r="T3251" s="230"/>
      <c r="U3251" s="230"/>
      <c r="Z3251" s="230"/>
      <c r="AC3251" s="230"/>
      <c r="AD3251" s="230"/>
      <c r="AE3251" s="230"/>
      <c r="AF3251" s="230"/>
      <c r="AK3251" s="230"/>
      <c r="AN3251" s="230"/>
      <c r="AO3251" s="230"/>
      <c r="AP3251" s="230"/>
      <c r="AQ3251" s="230"/>
    </row>
    <row r="3252" spans="4:43">
      <c r="D3252" s="230"/>
      <c r="G3252" s="230"/>
      <c r="H3252" s="230"/>
      <c r="I3252" s="230"/>
      <c r="J3252" s="230"/>
      <c r="O3252" s="230"/>
      <c r="R3252" s="230"/>
      <c r="S3252" s="230"/>
      <c r="T3252" s="230"/>
      <c r="U3252" s="230"/>
      <c r="Z3252" s="230"/>
      <c r="AC3252" s="230"/>
      <c r="AD3252" s="230"/>
      <c r="AE3252" s="230"/>
      <c r="AF3252" s="230"/>
      <c r="AK3252" s="230"/>
      <c r="AN3252" s="230"/>
      <c r="AO3252" s="230"/>
      <c r="AP3252" s="230"/>
      <c r="AQ3252" s="230"/>
    </row>
    <row r="3253" spans="4:43">
      <c r="D3253" s="230"/>
      <c r="G3253" s="230"/>
      <c r="H3253" s="230"/>
      <c r="I3253" s="230"/>
      <c r="J3253" s="230"/>
      <c r="O3253" s="230"/>
      <c r="R3253" s="230"/>
      <c r="S3253" s="230"/>
      <c r="T3253" s="230"/>
      <c r="U3253" s="230"/>
      <c r="Z3253" s="230"/>
      <c r="AC3253" s="230"/>
      <c r="AD3253" s="230"/>
      <c r="AE3253" s="230"/>
      <c r="AF3253" s="230"/>
      <c r="AK3253" s="230"/>
      <c r="AN3253" s="230"/>
      <c r="AO3253" s="230"/>
      <c r="AP3253" s="230"/>
      <c r="AQ3253" s="230"/>
    </row>
    <row r="3254" spans="4:43">
      <c r="D3254" s="230"/>
      <c r="G3254" s="230"/>
      <c r="H3254" s="230"/>
      <c r="I3254" s="230"/>
      <c r="J3254" s="230"/>
      <c r="O3254" s="230"/>
      <c r="R3254" s="230"/>
      <c r="S3254" s="230"/>
      <c r="T3254" s="230"/>
      <c r="U3254" s="230"/>
      <c r="Z3254" s="230"/>
      <c r="AC3254" s="230"/>
      <c r="AD3254" s="230"/>
      <c r="AE3254" s="230"/>
      <c r="AF3254" s="230"/>
      <c r="AK3254" s="230"/>
      <c r="AN3254" s="230"/>
      <c r="AO3254" s="230"/>
      <c r="AP3254" s="230"/>
      <c r="AQ3254" s="230"/>
    </row>
    <row r="3255" spans="4:43">
      <c r="D3255" s="230"/>
      <c r="G3255" s="230"/>
      <c r="H3255" s="230"/>
      <c r="I3255" s="230"/>
      <c r="J3255" s="230"/>
      <c r="O3255" s="230"/>
      <c r="R3255" s="230"/>
      <c r="S3255" s="230"/>
      <c r="T3255" s="230"/>
      <c r="U3255" s="230"/>
      <c r="Z3255" s="230"/>
      <c r="AC3255" s="230"/>
      <c r="AD3255" s="230"/>
      <c r="AE3255" s="230"/>
      <c r="AF3255" s="230"/>
      <c r="AK3255" s="230"/>
      <c r="AN3255" s="230"/>
      <c r="AO3255" s="230"/>
      <c r="AP3255" s="230"/>
      <c r="AQ3255" s="230"/>
    </row>
    <row r="3256" spans="4:43">
      <c r="D3256" s="230"/>
      <c r="G3256" s="230"/>
      <c r="H3256" s="230"/>
      <c r="I3256" s="230"/>
      <c r="J3256" s="230"/>
      <c r="O3256" s="230"/>
      <c r="R3256" s="230"/>
      <c r="S3256" s="230"/>
      <c r="T3256" s="230"/>
      <c r="U3256" s="230"/>
      <c r="Z3256" s="230"/>
      <c r="AC3256" s="230"/>
      <c r="AD3256" s="230"/>
      <c r="AE3256" s="230"/>
      <c r="AF3256" s="230"/>
      <c r="AK3256" s="230"/>
      <c r="AN3256" s="230"/>
      <c r="AO3256" s="230"/>
      <c r="AP3256" s="230"/>
      <c r="AQ3256" s="230"/>
    </row>
    <row r="3257" spans="4:43">
      <c r="D3257" s="230"/>
      <c r="G3257" s="230"/>
      <c r="H3257" s="230"/>
      <c r="I3257" s="230"/>
      <c r="J3257" s="230"/>
      <c r="O3257" s="230"/>
      <c r="R3257" s="230"/>
      <c r="S3257" s="230"/>
      <c r="T3257" s="230"/>
      <c r="U3257" s="230"/>
      <c r="Z3257" s="230"/>
      <c r="AC3257" s="230"/>
      <c r="AD3257" s="230"/>
      <c r="AE3257" s="230"/>
      <c r="AF3257" s="230"/>
      <c r="AK3257" s="230"/>
      <c r="AN3257" s="230"/>
      <c r="AO3257" s="230"/>
      <c r="AP3257" s="230"/>
      <c r="AQ3257" s="230"/>
    </row>
    <row r="3258" spans="4:43">
      <c r="D3258" s="230"/>
      <c r="G3258" s="230"/>
      <c r="H3258" s="230"/>
      <c r="I3258" s="230"/>
      <c r="J3258" s="230"/>
      <c r="O3258" s="230"/>
      <c r="R3258" s="230"/>
      <c r="S3258" s="230"/>
      <c r="T3258" s="230"/>
      <c r="U3258" s="230"/>
      <c r="Z3258" s="230"/>
      <c r="AC3258" s="230"/>
      <c r="AD3258" s="230"/>
      <c r="AE3258" s="230"/>
      <c r="AF3258" s="230"/>
      <c r="AK3258" s="230"/>
      <c r="AN3258" s="230"/>
      <c r="AO3258" s="230"/>
      <c r="AP3258" s="230"/>
      <c r="AQ3258" s="230"/>
    </row>
    <row r="3259" spans="4:43">
      <c r="D3259" s="230"/>
      <c r="G3259" s="230"/>
      <c r="H3259" s="230"/>
      <c r="I3259" s="230"/>
      <c r="J3259" s="230"/>
      <c r="O3259" s="230"/>
      <c r="R3259" s="230"/>
      <c r="S3259" s="230"/>
      <c r="T3259" s="230"/>
      <c r="U3259" s="230"/>
      <c r="Z3259" s="230"/>
      <c r="AC3259" s="230"/>
      <c r="AD3259" s="230"/>
      <c r="AE3259" s="230"/>
      <c r="AF3259" s="230"/>
      <c r="AK3259" s="230"/>
      <c r="AN3259" s="230"/>
      <c r="AO3259" s="230"/>
      <c r="AP3259" s="230"/>
      <c r="AQ3259" s="230"/>
    </row>
    <row r="3260" spans="4:43">
      <c r="D3260" s="230"/>
      <c r="G3260" s="230"/>
      <c r="H3260" s="230"/>
      <c r="I3260" s="230"/>
      <c r="J3260" s="230"/>
      <c r="O3260" s="230"/>
      <c r="R3260" s="230"/>
      <c r="S3260" s="230"/>
      <c r="T3260" s="230"/>
      <c r="U3260" s="230"/>
      <c r="Z3260" s="230"/>
      <c r="AC3260" s="230"/>
      <c r="AD3260" s="230"/>
      <c r="AE3260" s="230"/>
      <c r="AF3260" s="230"/>
      <c r="AK3260" s="230"/>
      <c r="AN3260" s="230"/>
      <c r="AO3260" s="230"/>
      <c r="AP3260" s="230"/>
      <c r="AQ3260" s="230"/>
    </row>
    <row r="3261" spans="4:43">
      <c r="D3261" s="230"/>
      <c r="G3261" s="230"/>
      <c r="H3261" s="230"/>
      <c r="I3261" s="230"/>
      <c r="J3261" s="230"/>
      <c r="O3261" s="230"/>
      <c r="R3261" s="230"/>
      <c r="S3261" s="230"/>
      <c r="T3261" s="230"/>
      <c r="U3261" s="230"/>
      <c r="Z3261" s="230"/>
      <c r="AC3261" s="230"/>
      <c r="AD3261" s="230"/>
      <c r="AE3261" s="230"/>
      <c r="AF3261" s="230"/>
      <c r="AK3261" s="230"/>
      <c r="AN3261" s="230"/>
      <c r="AO3261" s="230"/>
      <c r="AP3261" s="230"/>
      <c r="AQ3261" s="230"/>
    </row>
    <row r="3262" spans="4:43">
      <c r="D3262" s="230"/>
      <c r="G3262" s="230"/>
      <c r="H3262" s="230"/>
      <c r="I3262" s="230"/>
      <c r="J3262" s="230"/>
      <c r="O3262" s="230"/>
      <c r="R3262" s="230"/>
      <c r="S3262" s="230"/>
      <c r="T3262" s="230"/>
      <c r="U3262" s="230"/>
      <c r="Z3262" s="230"/>
      <c r="AC3262" s="230"/>
      <c r="AD3262" s="230"/>
      <c r="AE3262" s="230"/>
      <c r="AF3262" s="230"/>
      <c r="AK3262" s="230"/>
      <c r="AN3262" s="230"/>
      <c r="AO3262" s="230"/>
      <c r="AP3262" s="230"/>
      <c r="AQ3262" s="230"/>
    </row>
    <row r="3263" spans="4:43">
      <c r="D3263" s="230"/>
      <c r="G3263" s="230"/>
      <c r="H3263" s="230"/>
      <c r="I3263" s="230"/>
      <c r="J3263" s="230"/>
      <c r="O3263" s="230"/>
      <c r="R3263" s="230"/>
      <c r="S3263" s="230"/>
      <c r="T3263" s="230"/>
      <c r="U3263" s="230"/>
      <c r="Z3263" s="230"/>
      <c r="AC3263" s="230"/>
      <c r="AD3263" s="230"/>
      <c r="AE3263" s="230"/>
      <c r="AF3263" s="230"/>
      <c r="AK3263" s="230"/>
      <c r="AN3263" s="230"/>
      <c r="AO3263" s="230"/>
      <c r="AP3263" s="230"/>
      <c r="AQ3263" s="230"/>
    </row>
    <row r="3264" spans="4:43">
      <c r="D3264" s="230"/>
      <c r="G3264" s="230"/>
      <c r="H3264" s="230"/>
      <c r="I3264" s="230"/>
      <c r="J3264" s="230"/>
      <c r="O3264" s="230"/>
      <c r="R3264" s="230"/>
      <c r="S3264" s="230"/>
      <c r="T3264" s="230"/>
      <c r="U3264" s="230"/>
      <c r="Z3264" s="230"/>
      <c r="AC3264" s="230"/>
      <c r="AD3264" s="230"/>
      <c r="AE3264" s="230"/>
      <c r="AF3264" s="230"/>
      <c r="AK3264" s="230"/>
      <c r="AN3264" s="230"/>
      <c r="AO3264" s="230"/>
      <c r="AP3264" s="230"/>
      <c r="AQ3264" s="230"/>
    </row>
    <row r="3265" spans="4:43">
      <c r="D3265" s="230"/>
      <c r="G3265" s="230"/>
      <c r="H3265" s="230"/>
      <c r="I3265" s="230"/>
      <c r="J3265" s="230"/>
      <c r="O3265" s="230"/>
      <c r="R3265" s="230"/>
      <c r="S3265" s="230"/>
      <c r="T3265" s="230"/>
      <c r="U3265" s="230"/>
      <c r="Z3265" s="230"/>
      <c r="AC3265" s="230"/>
      <c r="AD3265" s="230"/>
      <c r="AE3265" s="230"/>
      <c r="AF3265" s="230"/>
      <c r="AK3265" s="230"/>
      <c r="AN3265" s="230"/>
      <c r="AO3265" s="230"/>
      <c r="AP3265" s="230"/>
      <c r="AQ3265" s="230"/>
    </row>
    <row r="3266" spans="4:43">
      <c r="D3266" s="230"/>
      <c r="G3266" s="230"/>
      <c r="H3266" s="230"/>
      <c r="I3266" s="230"/>
      <c r="J3266" s="230"/>
      <c r="O3266" s="230"/>
      <c r="R3266" s="230"/>
      <c r="S3266" s="230"/>
      <c r="T3266" s="230"/>
      <c r="U3266" s="230"/>
      <c r="Z3266" s="230"/>
      <c r="AC3266" s="230"/>
      <c r="AD3266" s="230"/>
      <c r="AE3266" s="230"/>
      <c r="AF3266" s="230"/>
      <c r="AK3266" s="230"/>
      <c r="AN3266" s="230"/>
      <c r="AO3266" s="230"/>
      <c r="AP3266" s="230"/>
      <c r="AQ3266" s="230"/>
    </row>
    <row r="3267" spans="4:43">
      <c r="D3267" s="230"/>
      <c r="G3267" s="230"/>
      <c r="H3267" s="230"/>
      <c r="I3267" s="230"/>
      <c r="J3267" s="230"/>
      <c r="O3267" s="230"/>
      <c r="R3267" s="230"/>
      <c r="S3267" s="230"/>
      <c r="T3267" s="230"/>
      <c r="U3267" s="230"/>
      <c r="Z3267" s="230"/>
      <c r="AC3267" s="230"/>
      <c r="AD3267" s="230"/>
      <c r="AE3267" s="230"/>
      <c r="AF3267" s="230"/>
      <c r="AK3267" s="230"/>
      <c r="AN3267" s="230"/>
      <c r="AO3267" s="230"/>
      <c r="AP3267" s="230"/>
      <c r="AQ3267" s="230"/>
    </row>
    <row r="3268" spans="4:43">
      <c r="D3268" s="230"/>
      <c r="G3268" s="230"/>
      <c r="H3268" s="230"/>
      <c r="I3268" s="230"/>
      <c r="J3268" s="230"/>
      <c r="O3268" s="230"/>
      <c r="R3268" s="230"/>
      <c r="S3268" s="230"/>
      <c r="T3268" s="230"/>
      <c r="U3268" s="230"/>
      <c r="Z3268" s="230"/>
      <c r="AC3268" s="230"/>
      <c r="AD3268" s="230"/>
      <c r="AE3268" s="230"/>
      <c r="AF3268" s="230"/>
      <c r="AK3268" s="230"/>
      <c r="AN3268" s="230"/>
      <c r="AO3268" s="230"/>
      <c r="AP3268" s="230"/>
      <c r="AQ3268" s="230"/>
    </row>
    <row r="3269" spans="4:43">
      <c r="D3269" s="230"/>
      <c r="G3269" s="230"/>
      <c r="H3269" s="230"/>
      <c r="I3269" s="230"/>
      <c r="J3269" s="230"/>
      <c r="O3269" s="230"/>
      <c r="R3269" s="230"/>
      <c r="S3269" s="230"/>
      <c r="T3269" s="230"/>
      <c r="U3269" s="230"/>
      <c r="Z3269" s="230"/>
      <c r="AC3269" s="230"/>
      <c r="AD3269" s="230"/>
      <c r="AE3269" s="230"/>
      <c r="AF3269" s="230"/>
      <c r="AK3269" s="230"/>
      <c r="AN3269" s="230"/>
      <c r="AO3269" s="230"/>
      <c r="AP3269" s="230"/>
      <c r="AQ3269" s="230"/>
    </row>
    <row r="3270" spans="4:43">
      <c r="D3270" s="230"/>
      <c r="G3270" s="230"/>
      <c r="H3270" s="230"/>
      <c r="I3270" s="230"/>
      <c r="J3270" s="230"/>
      <c r="O3270" s="230"/>
      <c r="R3270" s="230"/>
      <c r="S3270" s="230"/>
      <c r="T3270" s="230"/>
      <c r="U3270" s="230"/>
      <c r="Z3270" s="230"/>
      <c r="AC3270" s="230"/>
      <c r="AD3270" s="230"/>
      <c r="AE3270" s="230"/>
      <c r="AF3270" s="230"/>
      <c r="AK3270" s="230"/>
      <c r="AN3270" s="230"/>
      <c r="AO3270" s="230"/>
      <c r="AP3270" s="230"/>
      <c r="AQ3270" s="230"/>
    </row>
    <row r="3271" spans="4:43">
      <c r="D3271" s="230"/>
      <c r="G3271" s="230"/>
      <c r="H3271" s="230"/>
      <c r="I3271" s="230"/>
      <c r="J3271" s="230"/>
      <c r="O3271" s="230"/>
      <c r="R3271" s="230"/>
      <c r="S3271" s="230"/>
      <c r="T3271" s="230"/>
      <c r="U3271" s="230"/>
      <c r="Z3271" s="230"/>
      <c r="AC3271" s="230"/>
      <c r="AD3271" s="230"/>
      <c r="AE3271" s="230"/>
      <c r="AF3271" s="230"/>
      <c r="AK3271" s="230"/>
      <c r="AN3271" s="230"/>
      <c r="AO3271" s="230"/>
      <c r="AP3271" s="230"/>
      <c r="AQ3271" s="230"/>
    </row>
    <row r="3272" spans="4:43">
      <c r="D3272" s="230"/>
      <c r="G3272" s="230"/>
      <c r="H3272" s="230"/>
      <c r="I3272" s="230"/>
      <c r="J3272" s="230"/>
      <c r="O3272" s="230"/>
      <c r="R3272" s="230"/>
      <c r="S3272" s="230"/>
      <c r="T3272" s="230"/>
      <c r="U3272" s="230"/>
      <c r="Z3272" s="230"/>
      <c r="AC3272" s="230"/>
      <c r="AD3272" s="230"/>
      <c r="AE3272" s="230"/>
      <c r="AF3272" s="230"/>
      <c r="AK3272" s="230"/>
      <c r="AN3272" s="230"/>
      <c r="AO3272" s="230"/>
      <c r="AP3272" s="230"/>
      <c r="AQ3272" s="230"/>
    </row>
    <row r="3273" spans="4:43">
      <c r="D3273" s="230"/>
      <c r="G3273" s="230"/>
      <c r="H3273" s="230"/>
      <c r="I3273" s="230"/>
      <c r="J3273" s="230"/>
      <c r="O3273" s="230"/>
      <c r="R3273" s="230"/>
      <c r="S3273" s="230"/>
      <c r="T3273" s="230"/>
      <c r="U3273" s="230"/>
      <c r="Z3273" s="230"/>
      <c r="AC3273" s="230"/>
      <c r="AD3273" s="230"/>
      <c r="AE3273" s="230"/>
      <c r="AF3273" s="230"/>
      <c r="AK3273" s="230"/>
      <c r="AN3273" s="230"/>
      <c r="AO3273" s="230"/>
      <c r="AP3273" s="230"/>
      <c r="AQ3273" s="230"/>
    </row>
    <row r="3274" spans="4:43">
      <c r="D3274" s="230"/>
      <c r="G3274" s="230"/>
      <c r="H3274" s="230"/>
      <c r="I3274" s="230"/>
      <c r="J3274" s="230"/>
      <c r="O3274" s="230"/>
      <c r="R3274" s="230"/>
      <c r="S3274" s="230"/>
      <c r="T3274" s="230"/>
      <c r="U3274" s="230"/>
      <c r="Z3274" s="230"/>
      <c r="AC3274" s="230"/>
      <c r="AD3274" s="230"/>
      <c r="AE3274" s="230"/>
      <c r="AF3274" s="230"/>
      <c r="AK3274" s="230"/>
      <c r="AN3274" s="230"/>
      <c r="AO3274" s="230"/>
      <c r="AP3274" s="230"/>
      <c r="AQ3274" s="230"/>
    </row>
    <row r="3275" spans="4:43">
      <c r="D3275" s="230"/>
      <c r="G3275" s="230"/>
      <c r="H3275" s="230"/>
      <c r="I3275" s="230"/>
      <c r="J3275" s="230"/>
      <c r="O3275" s="230"/>
      <c r="R3275" s="230"/>
      <c r="S3275" s="230"/>
      <c r="T3275" s="230"/>
      <c r="U3275" s="230"/>
      <c r="Z3275" s="230"/>
      <c r="AC3275" s="230"/>
      <c r="AD3275" s="230"/>
      <c r="AE3275" s="230"/>
      <c r="AF3275" s="230"/>
      <c r="AK3275" s="230"/>
      <c r="AN3275" s="230"/>
      <c r="AO3275" s="230"/>
      <c r="AP3275" s="230"/>
      <c r="AQ3275" s="230"/>
    </row>
    <row r="3276" spans="4:43">
      <c r="D3276" s="230"/>
      <c r="G3276" s="230"/>
      <c r="H3276" s="230"/>
      <c r="I3276" s="230"/>
      <c r="J3276" s="230"/>
      <c r="O3276" s="230"/>
      <c r="R3276" s="230"/>
      <c r="S3276" s="230"/>
      <c r="T3276" s="230"/>
      <c r="U3276" s="230"/>
      <c r="Z3276" s="230"/>
      <c r="AC3276" s="230"/>
      <c r="AD3276" s="230"/>
      <c r="AE3276" s="230"/>
      <c r="AF3276" s="230"/>
      <c r="AK3276" s="230"/>
      <c r="AN3276" s="230"/>
      <c r="AO3276" s="230"/>
      <c r="AP3276" s="230"/>
      <c r="AQ3276" s="230"/>
    </row>
    <row r="3277" spans="4:43">
      <c r="D3277" s="230"/>
      <c r="G3277" s="230"/>
      <c r="H3277" s="230"/>
      <c r="I3277" s="230"/>
      <c r="J3277" s="230"/>
      <c r="O3277" s="230"/>
      <c r="R3277" s="230"/>
      <c r="S3277" s="230"/>
      <c r="T3277" s="230"/>
      <c r="U3277" s="230"/>
      <c r="Z3277" s="230"/>
      <c r="AC3277" s="230"/>
      <c r="AD3277" s="230"/>
      <c r="AE3277" s="230"/>
      <c r="AF3277" s="230"/>
      <c r="AK3277" s="230"/>
      <c r="AN3277" s="230"/>
      <c r="AO3277" s="230"/>
      <c r="AP3277" s="230"/>
      <c r="AQ3277" s="230"/>
    </row>
    <row r="3278" spans="4:43">
      <c r="D3278" s="230"/>
      <c r="G3278" s="230"/>
      <c r="H3278" s="230"/>
      <c r="I3278" s="230"/>
      <c r="J3278" s="230"/>
      <c r="O3278" s="230"/>
      <c r="R3278" s="230"/>
      <c r="S3278" s="230"/>
      <c r="T3278" s="230"/>
      <c r="U3278" s="230"/>
      <c r="Z3278" s="230"/>
      <c r="AC3278" s="230"/>
      <c r="AD3278" s="230"/>
      <c r="AE3278" s="230"/>
      <c r="AF3278" s="230"/>
      <c r="AK3278" s="230"/>
      <c r="AN3278" s="230"/>
      <c r="AO3278" s="230"/>
      <c r="AP3278" s="230"/>
      <c r="AQ3278" s="230"/>
    </row>
    <row r="3279" spans="4:43">
      <c r="D3279" s="230"/>
      <c r="G3279" s="230"/>
      <c r="H3279" s="230"/>
      <c r="I3279" s="230"/>
      <c r="J3279" s="230"/>
      <c r="O3279" s="230"/>
      <c r="R3279" s="230"/>
      <c r="S3279" s="230"/>
      <c r="T3279" s="230"/>
      <c r="U3279" s="230"/>
      <c r="Z3279" s="230"/>
      <c r="AC3279" s="230"/>
      <c r="AD3279" s="230"/>
      <c r="AE3279" s="230"/>
      <c r="AF3279" s="230"/>
      <c r="AK3279" s="230"/>
      <c r="AN3279" s="230"/>
      <c r="AO3279" s="230"/>
      <c r="AP3279" s="230"/>
      <c r="AQ3279" s="230"/>
    </row>
    <row r="3280" spans="4:43">
      <c r="D3280" s="230"/>
      <c r="G3280" s="230"/>
      <c r="H3280" s="230"/>
      <c r="I3280" s="230"/>
      <c r="J3280" s="230"/>
      <c r="O3280" s="230"/>
      <c r="R3280" s="230"/>
      <c r="S3280" s="230"/>
      <c r="T3280" s="230"/>
      <c r="U3280" s="230"/>
      <c r="Z3280" s="230"/>
      <c r="AC3280" s="230"/>
      <c r="AD3280" s="230"/>
      <c r="AE3280" s="230"/>
      <c r="AF3280" s="230"/>
      <c r="AK3280" s="230"/>
      <c r="AN3280" s="230"/>
      <c r="AO3280" s="230"/>
      <c r="AP3280" s="230"/>
      <c r="AQ3280" s="230"/>
    </row>
    <row r="3281" spans="4:43">
      <c r="D3281" s="230"/>
      <c r="G3281" s="230"/>
      <c r="H3281" s="230"/>
      <c r="I3281" s="230"/>
      <c r="J3281" s="230"/>
      <c r="O3281" s="230"/>
      <c r="R3281" s="230"/>
      <c r="S3281" s="230"/>
      <c r="T3281" s="230"/>
      <c r="U3281" s="230"/>
      <c r="Z3281" s="230"/>
      <c r="AC3281" s="230"/>
      <c r="AD3281" s="230"/>
      <c r="AE3281" s="230"/>
      <c r="AF3281" s="230"/>
      <c r="AK3281" s="230"/>
      <c r="AN3281" s="230"/>
      <c r="AO3281" s="230"/>
      <c r="AP3281" s="230"/>
      <c r="AQ3281" s="230"/>
    </row>
    <row r="3282" spans="4:43">
      <c r="D3282" s="230"/>
      <c r="G3282" s="230"/>
      <c r="H3282" s="230"/>
      <c r="I3282" s="230"/>
      <c r="J3282" s="230"/>
      <c r="O3282" s="230"/>
      <c r="R3282" s="230"/>
      <c r="S3282" s="230"/>
      <c r="T3282" s="230"/>
      <c r="U3282" s="230"/>
      <c r="Z3282" s="230"/>
      <c r="AC3282" s="230"/>
      <c r="AD3282" s="230"/>
      <c r="AE3282" s="230"/>
      <c r="AF3282" s="230"/>
      <c r="AK3282" s="230"/>
      <c r="AN3282" s="230"/>
      <c r="AO3282" s="230"/>
      <c r="AP3282" s="230"/>
      <c r="AQ3282" s="230"/>
    </row>
    <row r="3283" spans="4:43">
      <c r="D3283" s="230"/>
      <c r="G3283" s="230"/>
      <c r="H3283" s="230"/>
      <c r="I3283" s="230"/>
      <c r="J3283" s="230"/>
      <c r="O3283" s="230"/>
      <c r="R3283" s="230"/>
      <c r="S3283" s="230"/>
      <c r="T3283" s="230"/>
      <c r="U3283" s="230"/>
      <c r="Z3283" s="230"/>
      <c r="AC3283" s="230"/>
      <c r="AD3283" s="230"/>
      <c r="AE3283" s="230"/>
      <c r="AF3283" s="230"/>
      <c r="AK3283" s="230"/>
      <c r="AN3283" s="230"/>
      <c r="AO3283" s="230"/>
      <c r="AP3283" s="230"/>
      <c r="AQ3283" s="230"/>
    </row>
    <row r="3284" spans="4:43">
      <c r="D3284" s="230"/>
      <c r="G3284" s="230"/>
      <c r="H3284" s="230"/>
      <c r="I3284" s="230"/>
      <c r="J3284" s="230"/>
      <c r="O3284" s="230"/>
      <c r="R3284" s="230"/>
      <c r="S3284" s="230"/>
      <c r="T3284" s="230"/>
      <c r="U3284" s="230"/>
      <c r="Z3284" s="230"/>
      <c r="AC3284" s="230"/>
      <c r="AD3284" s="230"/>
      <c r="AE3284" s="230"/>
      <c r="AF3284" s="230"/>
      <c r="AK3284" s="230"/>
      <c r="AN3284" s="230"/>
      <c r="AO3284" s="230"/>
      <c r="AP3284" s="230"/>
      <c r="AQ3284" s="230"/>
    </row>
    <row r="3285" spans="4:43">
      <c r="D3285" s="230"/>
      <c r="G3285" s="230"/>
      <c r="H3285" s="230"/>
      <c r="I3285" s="230"/>
      <c r="J3285" s="230"/>
      <c r="O3285" s="230"/>
      <c r="R3285" s="230"/>
      <c r="S3285" s="230"/>
      <c r="T3285" s="230"/>
      <c r="U3285" s="230"/>
      <c r="Z3285" s="230"/>
      <c r="AC3285" s="230"/>
      <c r="AD3285" s="230"/>
      <c r="AE3285" s="230"/>
      <c r="AF3285" s="230"/>
      <c r="AK3285" s="230"/>
      <c r="AN3285" s="230"/>
      <c r="AO3285" s="230"/>
      <c r="AP3285" s="230"/>
      <c r="AQ3285" s="230"/>
    </row>
    <row r="3286" spans="4:43">
      <c r="D3286" s="230"/>
      <c r="G3286" s="230"/>
      <c r="H3286" s="230"/>
      <c r="I3286" s="230"/>
      <c r="J3286" s="230"/>
      <c r="O3286" s="230"/>
      <c r="R3286" s="230"/>
      <c r="S3286" s="230"/>
      <c r="T3286" s="230"/>
      <c r="U3286" s="230"/>
      <c r="Z3286" s="230"/>
      <c r="AC3286" s="230"/>
      <c r="AD3286" s="230"/>
      <c r="AE3286" s="230"/>
      <c r="AF3286" s="230"/>
      <c r="AK3286" s="230"/>
      <c r="AN3286" s="230"/>
      <c r="AO3286" s="230"/>
      <c r="AP3286" s="230"/>
      <c r="AQ3286" s="230"/>
    </row>
    <row r="3287" spans="4:43">
      <c r="D3287" s="230"/>
      <c r="G3287" s="230"/>
      <c r="H3287" s="230"/>
      <c r="I3287" s="230"/>
      <c r="J3287" s="230"/>
      <c r="O3287" s="230"/>
      <c r="R3287" s="230"/>
      <c r="S3287" s="230"/>
      <c r="T3287" s="230"/>
      <c r="U3287" s="230"/>
      <c r="Z3287" s="230"/>
      <c r="AC3287" s="230"/>
      <c r="AD3287" s="230"/>
      <c r="AE3287" s="230"/>
      <c r="AF3287" s="230"/>
      <c r="AK3287" s="230"/>
      <c r="AN3287" s="230"/>
      <c r="AO3287" s="230"/>
      <c r="AP3287" s="230"/>
      <c r="AQ3287" s="230"/>
    </row>
    <row r="3288" spans="4:43">
      <c r="D3288" s="230"/>
      <c r="G3288" s="230"/>
      <c r="H3288" s="230"/>
      <c r="I3288" s="230"/>
      <c r="J3288" s="230"/>
      <c r="O3288" s="230"/>
      <c r="R3288" s="230"/>
      <c r="S3288" s="230"/>
      <c r="T3288" s="230"/>
      <c r="U3288" s="230"/>
      <c r="Z3288" s="230"/>
      <c r="AC3288" s="230"/>
      <c r="AD3288" s="230"/>
      <c r="AE3288" s="230"/>
      <c r="AF3288" s="230"/>
      <c r="AK3288" s="230"/>
      <c r="AN3288" s="230"/>
      <c r="AO3288" s="230"/>
      <c r="AP3288" s="230"/>
      <c r="AQ3288" s="230"/>
    </row>
    <row r="3289" spans="4:43">
      <c r="D3289" s="230"/>
      <c r="G3289" s="230"/>
      <c r="H3289" s="230"/>
      <c r="I3289" s="230"/>
      <c r="J3289" s="230"/>
      <c r="O3289" s="230"/>
      <c r="R3289" s="230"/>
      <c r="S3289" s="230"/>
      <c r="T3289" s="230"/>
      <c r="U3289" s="230"/>
      <c r="Z3289" s="230"/>
      <c r="AC3289" s="230"/>
      <c r="AD3289" s="230"/>
      <c r="AE3289" s="230"/>
      <c r="AF3289" s="230"/>
      <c r="AK3289" s="230"/>
      <c r="AN3289" s="230"/>
      <c r="AO3289" s="230"/>
      <c r="AP3289" s="230"/>
      <c r="AQ3289" s="230"/>
    </row>
    <row r="3290" spans="4:43">
      <c r="D3290" s="230"/>
      <c r="G3290" s="230"/>
      <c r="H3290" s="230"/>
      <c r="I3290" s="230"/>
      <c r="J3290" s="230"/>
      <c r="O3290" s="230"/>
      <c r="R3290" s="230"/>
      <c r="S3290" s="230"/>
      <c r="T3290" s="230"/>
      <c r="U3290" s="230"/>
      <c r="Z3290" s="230"/>
      <c r="AC3290" s="230"/>
      <c r="AD3290" s="230"/>
      <c r="AE3290" s="230"/>
      <c r="AF3290" s="230"/>
      <c r="AK3290" s="230"/>
      <c r="AN3290" s="230"/>
      <c r="AO3290" s="230"/>
      <c r="AP3290" s="230"/>
      <c r="AQ3290" s="230"/>
    </row>
    <row r="3291" spans="4:43">
      <c r="D3291" s="230"/>
      <c r="G3291" s="230"/>
      <c r="H3291" s="230"/>
      <c r="I3291" s="230"/>
      <c r="J3291" s="230"/>
      <c r="O3291" s="230"/>
      <c r="R3291" s="230"/>
      <c r="S3291" s="230"/>
      <c r="T3291" s="230"/>
      <c r="U3291" s="230"/>
      <c r="Z3291" s="230"/>
      <c r="AC3291" s="230"/>
      <c r="AD3291" s="230"/>
      <c r="AE3291" s="230"/>
      <c r="AF3291" s="230"/>
      <c r="AK3291" s="230"/>
      <c r="AN3291" s="230"/>
      <c r="AO3291" s="230"/>
      <c r="AP3291" s="230"/>
      <c r="AQ3291" s="230"/>
    </row>
    <row r="3292" spans="4:43">
      <c r="D3292" s="230"/>
      <c r="G3292" s="230"/>
      <c r="H3292" s="230"/>
      <c r="I3292" s="230"/>
      <c r="J3292" s="230"/>
      <c r="O3292" s="230"/>
      <c r="R3292" s="230"/>
      <c r="S3292" s="230"/>
      <c r="T3292" s="230"/>
      <c r="U3292" s="230"/>
      <c r="Z3292" s="230"/>
      <c r="AC3292" s="230"/>
      <c r="AD3292" s="230"/>
      <c r="AE3292" s="230"/>
      <c r="AF3292" s="230"/>
      <c r="AK3292" s="230"/>
      <c r="AN3292" s="230"/>
      <c r="AO3292" s="230"/>
      <c r="AP3292" s="230"/>
      <c r="AQ3292" s="230"/>
    </row>
    <row r="3293" spans="4:43">
      <c r="D3293" s="230"/>
      <c r="G3293" s="230"/>
      <c r="H3293" s="230"/>
      <c r="I3293" s="230"/>
      <c r="J3293" s="230"/>
      <c r="O3293" s="230"/>
      <c r="R3293" s="230"/>
      <c r="S3293" s="230"/>
      <c r="T3293" s="230"/>
      <c r="U3293" s="230"/>
      <c r="Z3293" s="230"/>
      <c r="AC3293" s="230"/>
      <c r="AD3293" s="230"/>
      <c r="AE3293" s="230"/>
      <c r="AF3293" s="230"/>
      <c r="AK3293" s="230"/>
      <c r="AN3293" s="230"/>
      <c r="AO3293" s="230"/>
      <c r="AP3293" s="230"/>
      <c r="AQ3293" s="230"/>
    </row>
    <row r="3294" spans="4:43">
      <c r="D3294" s="230"/>
      <c r="G3294" s="230"/>
      <c r="H3294" s="230"/>
      <c r="I3294" s="230"/>
      <c r="J3294" s="230"/>
      <c r="O3294" s="230"/>
      <c r="R3294" s="230"/>
      <c r="S3294" s="230"/>
      <c r="T3294" s="230"/>
      <c r="U3294" s="230"/>
      <c r="Z3294" s="230"/>
      <c r="AC3294" s="230"/>
      <c r="AD3294" s="230"/>
      <c r="AE3294" s="230"/>
      <c r="AF3294" s="230"/>
      <c r="AK3294" s="230"/>
      <c r="AN3294" s="230"/>
      <c r="AO3294" s="230"/>
      <c r="AP3294" s="230"/>
      <c r="AQ3294" s="230"/>
    </row>
    <row r="3295" spans="4:43">
      <c r="D3295" s="230"/>
      <c r="G3295" s="230"/>
      <c r="H3295" s="230"/>
      <c r="I3295" s="230"/>
      <c r="J3295" s="230"/>
      <c r="O3295" s="230"/>
      <c r="R3295" s="230"/>
      <c r="S3295" s="230"/>
      <c r="T3295" s="230"/>
      <c r="U3295" s="230"/>
      <c r="Z3295" s="230"/>
      <c r="AC3295" s="230"/>
      <c r="AD3295" s="230"/>
      <c r="AE3295" s="230"/>
      <c r="AF3295" s="230"/>
      <c r="AK3295" s="230"/>
      <c r="AN3295" s="230"/>
      <c r="AO3295" s="230"/>
      <c r="AP3295" s="230"/>
      <c r="AQ3295" s="230"/>
    </row>
    <row r="3296" spans="4:43">
      <c r="D3296" s="230"/>
      <c r="G3296" s="230"/>
      <c r="H3296" s="230"/>
      <c r="I3296" s="230"/>
      <c r="J3296" s="230"/>
      <c r="O3296" s="230"/>
      <c r="R3296" s="230"/>
      <c r="S3296" s="230"/>
      <c r="T3296" s="230"/>
      <c r="U3296" s="230"/>
      <c r="Z3296" s="230"/>
      <c r="AC3296" s="230"/>
      <c r="AD3296" s="230"/>
      <c r="AE3296" s="230"/>
      <c r="AF3296" s="230"/>
      <c r="AK3296" s="230"/>
      <c r="AN3296" s="230"/>
      <c r="AO3296" s="230"/>
      <c r="AP3296" s="230"/>
      <c r="AQ3296" s="230"/>
    </row>
    <row r="3297" spans="4:43">
      <c r="D3297" s="230"/>
      <c r="G3297" s="230"/>
      <c r="H3297" s="230"/>
      <c r="I3297" s="230"/>
      <c r="J3297" s="230"/>
      <c r="O3297" s="230"/>
      <c r="R3297" s="230"/>
      <c r="S3297" s="230"/>
      <c r="T3297" s="230"/>
      <c r="U3297" s="230"/>
      <c r="Z3297" s="230"/>
      <c r="AC3297" s="230"/>
      <c r="AD3297" s="230"/>
      <c r="AE3297" s="230"/>
      <c r="AF3297" s="230"/>
      <c r="AK3297" s="230"/>
      <c r="AN3297" s="230"/>
      <c r="AO3297" s="230"/>
      <c r="AP3297" s="230"/>
      <c r="AQ3297" s="230"/>
    </row>
    <row r="3298" spans="4:43">
      <c r="D3298" s="230"/>
      <c r="G3298" s="230"/>
      <c r="H3298" s="230"/>
      <c r="I3298" s="230"/>
      <c r="J3298" s="230"/>
      <c r="O3298" s="230"/>
      <c r="R3298" s="230"/>
      <c r="S3298" s="230"/>
      <c r="T3298" s="230"/>
      <c r="U3298" s="230"/>
      <c r="Z3298" s="230"/>
      <c r="AC3298" s="230"/>
      <c r="AD3298" s="230"/>
      <c r="AE3298" s="230"/>
      <c r="AF3298" s="230"/>
      <c r="AK3298" s="230"/>
      <c r="AN3298" s="230"/>
      <c r="AO3298" s="230"/>
      <c r="AP3298" s="230"/>
      <c r="AQ3298" s="230"/>
    </row>
    <row r="3299" spans="4:43">
      <c r="D3299" s="230"/>
      <c r="G3299" s="230"/>
      <c r="H3299" s="230"/>
      <c r="I3299" s="230"/>
      <c r="J3299" s="230"/>
      <c r="O3299" s="230"/>
      <c r="R3299" s="230"/>
      <c r="S3299" s="230"/>
      <c r="T3299" s="230"/>
      <c r="U3299" s="230"/>
      <c r="Z3299" s="230"/>
      <c r="AC3299" s="230"/>
      <c r="AD3299" s="230"/>
      <c r="AE3299" s="230"/>
      <c r="AF3299" s="230"/>
      <c r="AK3299" s="230"/>
      <c r="AN3299" s="230"/>
      <c r="AO3299" s="230"/>
      <c r="AP3299" s="230"/>
      <c r="AQ3299" s="230"/>
    </row>
    <row r="3300" spans="4:43">
      <c r="D3300" s="230"/>
      <c r="G3300" s="230"/>
      <c r="H3300" s="230"/>
      <c r="I3300" s="230"/>
      <c r="J3300" s="230"/>
      <c r="O3300" s="230"/>
      <c r="R3300" s="230"/>
      <c r="S3300" s="230"/>
      <c r="T3300" s="230"/>
      <c r="U3300" s="230"/>
      <c r="Z3300" s="230"/>
      <c r="AC3300" s="230"/>
      <c r="AD3300" s="230"/>
      <c r="AE3300" s="230"/>
      <c r="AF3300" s="230"/>
      <c r="AK3300" s="230"/>
      <c r="AN3300" s="230"/>
      <c r="AO3300" s="230"/>
      <c r="AP3300" s="230"/>
      <c r="AQ3300" s="230"/>
    </row>
    <row r="3301" spans="4:43">
      <c r="D3301" s="230"/>
      <c r="G3301" s="230"/>
      <c r="H3301" s="230"/>
      <c r="I3301" s="230"/>
      <c r="J3301" s="230"/>
      <c r="O3301" s="230"/>
      <c r="R3301" s="230"/>
      <c r="S3301" s="230"/>
      <c r="T3301" s="230"/>
      <c r="U3301" s="230"/>
      <c r="Z3301" s="230"/>
      <c r="AC3301" s="230"/>
      <c r="AD3301" s="230"/>
      <c r="AE3301" s="230"/>
      <c r="AF3301" s="230"/>
      <c r="AK3301" s="230"/>
      <c r="AN3301" s="230"/>
      <c r="AO3301" s="230"/>
      <c r="AP3301" s="230"/>
      <c r="AQ3301" s="230"/>
    </row>
    <row r="3302" spans="4:43">
      <c r="D3302" s="230"/>
      <c r="G3302" s="230"/>
      <c r="H3302" s="230"/>
      <c r="I3302" s="230"/>
      <c r="J3302" s="230"/>
      <c r="O3302" s="230"/>
      <c r="R3302" s="230"/>
      <c r="S3302" s="230"/>
      <c r="T3302" s="230"/>
      <c r="U3302" s="230"/>
      <c r="Z3302" s="230"/>
      <c r="AC3302" s="230"/>
      <c r="AD3302" s="230"/>
      <c r="AE3302" s="230"/>
      <c r="AF3302" s="230"/>
      <c r="AK3302" s="230"/>
      <c r="AN3302" s="230"/>
      <c r="AO3302" s="230"/>
      <c r="AP3302" s="230"/>
      <c r="AQ3302" s="230"/>
    </row>
    <row r="3303" spans="4:43">
      <c r="D3303" s="230"/>
      <c r="G3303" s="230"/>
      <c r="H3303" s="230"/>
      <c r="I3303" s="230"/>
      <c r="J3303" s="230"/>
      <c r="O3303" s="230"/>
      <c r="R3303" s="230"/>
      <c r="S3303" s="230"/>
      <c r="T3303" s="230"/>
      <c r="U3303" s="230"/>
      <c r="Z3303" s="230"/>
      <c r="AC3303" s="230"/>
      <c r="AD3303" s="230"/>
      <c r="AE3303" s="230"/>
      <c r="AF3303" s="230"/>
      <c r="AK3303" s="230"/>
      <c r="AN3303" s="230"/>
      <c r="AO3303" s="230"/>
      <c r="AP3303" s="230"/>
      <c r="AQ3303" s="230"/>
    </row>
    <row r="3304" spans="4:43">
      <c r="D3304" s="230"/>
      <c r="G3304" s="230"/>
      <c r="H3304" s="230"/>
      <c r="I3304" s="230"/>
      <c r="J3304" s="230"/>
      <c r="O3304" s="230"/>
      <c r="R3304" s="230"/>
      <c r="S3304" s="230"/>
      <c r="T3304" s="230"/>
      <c r="U3304" s="230"/>
      <c r="Z3304" s="230"/>
      <c r="AC3304" s="230"/>
      <c r="AD3304" s="230"/>
      <c r="AE3304" s="230"/>
      <c r="AF3304" s="230"/>
      <c r="AK3304" s="230"/>
      <c r="AN3304" s="230"/>
      <c r="AO3304" s="230"/>
      <c r="AP3304" s="230"/>
      <c r="AQ3304" s="230"/>
    </row>
    <row r="3305" spans="4:43">
      <c r="D3305" s="230"/>
      <c r="G3305" s="230"/>
      <c r="H3305" s="230"/>
      <c r="I3305" s="230"/>
      <c r="J3305" s="230"/>
      <c r="O3305" s="230"/>
      <c r="R3305" s="230"/>
      <c r="S3305" s="230"/>
      <c r="T3305" s="230"/>
      <c r="U3305" s="230"/>
      <c r="Z3305" s="230"/>
      <c r="AC3305" s="230"/>
      <c r="AD3305" s="230"/>
      <c r="AE3305" s="230"/>
      <c r="AF3305" s="230"/>
      <c r="AK3305" s="230"/>
      <c r="AN3305" s="230"/>
      <c r="AO3305" s="230"/>
      <c r="AP3305" s="230"/>
      <c r="AQ3305" s="230"/>
    </row>
    <row r="3306" spans="4:43">
      <c r="D3306" s="230"/>
      <c r="G3306" s="230"/>
      <c r="H3306" s="230"/>
      <c r="I3306" s="230"/>
      <c r="J3306" s="230"/>
      <c r="O3306" s="230"/>
      <c r="R3306" s="230"/>
      <c r="S3306" s="230"/>
      <c r="T3306" s="230"/>
      <c r="U3306" s="230"/>
      <c r="Z3306" s="230"/>
      <c r="AC3306" s="230"/>
      <c r="AD3306" s="230"/>
      <c r="AE3306" s="230"/>
      <c r="AF3306" s="230"/>
      <c r="AK3306" s="230"/>
      <c r="AN3306" s="230"/>
      <c r="AO3306" s="230"/>
      <c r="AP3306" s="230"/>
      <c r="AQ3306" s="230"/>
    </row>
    <row r="3307" spans="4:43">
      <c r="D3307" s="230"/>
      <c r="G3307" s="230"/>
      <c r="H3307" s="230"/>
      <c r="I3307" s="230"/>
      <c r="J3307" s="230"/>
      <c r="O3307" s="230"/>
      <c r="R3307" s="230"/>
      <c r="S3307" s="230"/>
      <c r="T3307" s="230"/>
      <c r="U3307" s="230"/>
      <c r="Z3307" s="230"/>
      <c r="AC3307" s="230"/>
      <c r="AD3307" s="230"/>
      <c r="AE3307" s="230"/>
      <c r="AF3307" s="230"/>
      <c r="AK3307" s="230"/>
      <c r="AN3307" s="230"/>
      <c r="AO3307" s="230"/>
      <c r="AP3307" s="230"/>
      <c r="AQ3307" s="230"/>
    </row>
    <row r="3308" spans="4:43">
      <c r="D3308" s="230"/>
      <c r="G3308" s="230"/>
      <c r="H3308" s="230"/>
      <c r="I3308" s="230"/>
      <c r="J3308" s="230"/>
      <c r="O3308" s="230"/>
      <c r="R3308" s="230"/>
      <c r="S3308" s="230"/>
      <c r="T3308" s="230"/>
      <c r="U3308" s="230"/>
      <c r="Z3308" s="230"/>
      <c r="AC3308" s="230"/>
      <c r="AD3308" s="230"/>
      <c r="AE3308" s="230"/>
      <c r="AF3308" s="230"/>
      <c r="AK3308" s="230"/>
      <c r="AN3308" s="230"/>
      <c r="AO3308" s="230"/>
      <c r="AP3308" s="230"/>
      <c r="AQ3308" s="230"/>
    </row>
    <row r="3309" spans="4:43">
      <c r="D3309" s="230"/>
      <c r="G3309" s="230"/>
      <c r="H3309" s="230"/>
      <c r="I3309" s="230"/>
      <c r="J3309" s="230"/>
      <c r="O3309" s="230"/>
      <c r="R3309" s="230"/>
      <c r="S3309" s="230"/>
      <c r="T3309" s="230"/>
      <c r="U3309" s="230"/>
      <c r="Z3309" s="230"/>
      <c r="AC3309" s="230"/>
      <c r="AD3309" s="230"/>
      <c r="AE3309" s="230"/>
      <c r="AF3309" s="230"/>
      <c r="AK3309" s="230"/>
      <c r="AN3309" s="230"/>
      <c r="AO3309" s="230"/>
      <c r="AP3309" s="230"/>
      <c r="AQ3309" s="230"/>
    </row>
    <row r="3310" spans="4:43">
      <c r="D3310" s="230"/>
      <c r="G3310" s="230"/>
      <c r="H3310" s="230"/>
      <c r="I3310" s="230"/>
      <c r="J3310" s="230"/>
      <c r="O3310" s="230"/>
      <c r="R3310" s="230"/>
      <c r="S3310" s="230"/>
      <c r="T3310" s="230"/>
      <c r="U3310" s="230"/>
      <c r="Z3310" s="230"/>
      <c r="AC3310" s="230"/>
      <c r="AD3310" s="230"/>
      <c r="AE3310" s="230"/>
      <c r="AF3310" s="230"/>
      <c r="AK3310" s="230"/>
      <c r="AN3310" s="230"/>
      <c r="AO3310" s="230"/>
      <c r="AP3310" s="230"/>
      <c r="AQ3310" s="230"/>
    </row>
    <row r="3311" spans="4:43">
      <c r="D3311" s="230"/>
      <c r="G3311" s="230"/>
      <c r="H3311" s="230"/>
      <c r="I3311" s="230"/>
      <c r="J3311" s="230"/>
      <c r="O3311" s="230"/>
      <c r="R3311" s="230"/>
      <c r="S3311" s="230"/>
      <c r="T3311" s="230"/>
      <c r="U3311" s="230"/>
      <c r="Z3311" s="230"/>
      <c r="AC3311" s="230"/>
      <c r="AD3311" s="230"/>
      <c r="AE3311" s="230"/>
      <c r="AF3311" s="230"/>
      <c r="AK3311" s="230"/>
      <c r="AN3311" s="230"/>
      <c r="AO3311" s="230"/>
      <c r="AP3311" s="230"/>
      <c r="AQ3311" s="230"/>
    </row>
    <row r="3312" spans="4:43">
      <c r="D3312" s="230"/>
      <c r="G3312" s="230"/>
      <c r="H3312" s="230"/>
      <c r="I3312" s="230"/>
      <c r="J3312" s="230"/>
      <c r="O3312" s="230"/>
      <c r="R3312" s="230"/>
      <c r="S3312" s="230"/>
      <c r="T3312" s="230"/>
      <c r="U3312" s="230"/>
      <c r="Z3312" s="230"/>
      <c r="AC3312" s="230"/>
      <c r="AD3312" s="230"/>
      <c r="AE3312" s="230"/>
      <c r="AF3312" s="230"/>
      <c r="AK3312" s="230"/>
      <c r="AN3312" s="230"/>
      <c r="AO3312" s="230"/>
      <c r="AP3312" s="230"/>
      <c r="AQ3312" s="230"/>
    </row>
    <row r="3313" spans="4:43">
      <c r="D3313" s="230"/>
      <c r="G3313" s="230"/>
      <c r="H3313" s="230"/>
      <c r="I3313" s="230"/>
      <c r="J3313" s="230"/>
      <c r="O3313" s="230"/>
      <c r="R3313" s="230"/>
      <c r="S3313" s="230"/>
      <c r="T3313" s="230"/>
      <c r="U3313" s="230"/>
      <c r="Z3313" s="230"/>
      <c r="AC3313" s="230"/>
      <c r="AD3313" s="230"/>
      <c r="AE3313" s="230"/>
      <c r="AF3313" s="230"/>
      <c r="AK3313" s="230"/>
      <c r="AN3313" s="230"/>
      <c r="AO3313" s="230"/>
      <c r="AP3313" s="230"/>
      <c r="AQ3313" s="230"/>
    </row>
    <row r="3314" spans="4:43">
      <c r="D3314" s="230"/>
      <c r="G3314" s="230"/>
      <c r="H3314" s="230"/>
      <c r="I3314" s="230"/>
      <c r="J3314" s="230"/>
      <c r="O3314" s="230"/>
      <c r="R3314" s="230"/>
      <c r="S3314" s="230"/>
      <c r="T3314" s="230"/>
      <c r="U3314" s="230"/>
      <c r="Z3314" s="230"/>
      <c r="AC3314" s="230"/>
      <c r="AD3314" s="230"/>
      <c r="AE3314" s="230"/>
      <c r="AF3314" s="230"/>
      <c r="AK3314" s="230"/>
      <c r="AN3314" s="230"/>
      <c r="AO3314" s="230"/>
      <c r="AP3314" s="230"/>
      <c r="AQ3314" s="230"/>
    </row>
    <row r="3315" spans="4:43">
      <c r="D3315" s="230"/>
      <c r="G3315" s="230"/>
      <c r="H3315" s="230"/>
      <c r="I3315" s="230"/>
      <c r="J3315" s="230"/>
      <c r="O3315" s="230"/>
      <c r="R3315" s="230"/>
      <c r="S3315" s="230"/>
      <c r="T3315" s="230"/>
      <c r="U3315" s="230"/>
      <c r="Z3315" s="230"/>
      <c r="AC3315" s="230"/>
      <c r="AD3315" s="230"/>
      <c r="AE3315" s="230"/>
      <c r="AF3315" s="230"/>
      <c r="AK3315" s="230"/>
      <c r="AN3315" s="230"/>
      <c r="AO3315" s="230"/>
      <c r="AP3315" s="230"/>
      <c r="AQ3315" s="230"/>
    </row>
    <row r="3316" spans="4:43">
      <c r="D3316" s="230"/>
      <c r="G3316" s="230"/>
      <c r="H3316" s="230"/>
      <c r="I3316" s="230"/>
      <c r="J3316" s="230"/>
      <c r="O3316" s="230"/>
      <c r="R3316" s="230"/>
      <c r="S3316" s="230"/>
      <c r="T3316" s="230"/>
      <c r="U3316" s="230"/>
      <c r="Z3316" s="230"/>
      <c r="AC3316" s="230"/>
      <c r="AD3316" s="230"/>
      <c r="AE3316" s="230"/>
      <c r="AF3316" s="230"/>
      <c r="AK3316" s="230"/>
      <c r="AN3316" s="230"/>
      <c r="AO3316" s="230"/>
      <c r="AP3316" s="230"/>
      <c r="AQ3316" s="230"/>
    </row>
    <row r="3317" spans="4:43">
      <c r="D3317" s="230"/>
      <c r="G3317" s="230"/>
      <c r="H3317" s="230"/>
      <c r="I3317" s="230"/>
      <c r="J3317" s="230"/>
      <c r="O3317" s="230"/>
      <c r="R3317" s="230"/>
      <c r="S3317" s="230"/>
      <c r="T3317" s="230"/>
      <c r="U3317" s="230"/>
      <c r="Z3317" s="230"/>
      <c r="AC3317" s="230"/>
      <c r="AD3317" s="230"/>
      <c r="AE3317" s="230"/>
      <c r="AF3317" s="230"/>
      <c r="AK3317" s="230"/>
      <c r="AN3317" s="230"/>
      <c r="AO3317" s="230"/>
      <c r="AP3317" s="230"/>
      <c r="AQ3317" s="230"/>
    </row>
    <row r="3318" spans="4:43">
      <c r="D3318" s="230"/>
      <c r="G3318" s="230"/>
      <c r="H3318" s="230"/>
      <c r="I3318" s="230"/>
      <c r="J3318" s="230"/>
      <c r="O3318" s="230"/>
      <c r="R3318" s="230"/>
      <c r="S3318" s="230"/>
      <c r="T3318" s="230"/>
      <c r="U3318" s="230"/>
      <c r="Z3318" s="230"/>
      <c r="AC3318" s="230"/>
      <c r="AD3318" s="230"/>
      <c r="AE3318" s="230"/>
      <c r="AF3318" s="230"/>
      <c r="AK3318" s="230"/>
      <c r="AN3318" s="230"/>
      <c r="AO3318" s="230"/>
      <c r="AP3318" s="230"/>
      <c r="AQ3318" s="230"/>
    </row>
    <row r="3319" spans="4:43">
      <c r="D3319" s="230"/>
      <c r="G3319" s="230"/>
      <c r="H3319" s="230"/>
      <c r="I3319" s="230"/>
      <c r="J3319" s="230"/>
      <c r="O3319" s="230"/>
      <c r="R3319" s="230"/>
      <c r="S3319" s="230"/>
      <c r="T3319" s="230"/>
      <c r="U3319" s="230"/>
      <c r="Z3319" s="230"/>
      <c r="AC3319" s="230"/>
      <c r="AD3319" s="230"/>
      <c r="AE3319" s="230"/>
      <c r="AF3319" s="230"/>
      <c r="AK3319" s="230"/>
      <c r="AN3319" s="230"/>
      <c r="AO3319" s="230"/>
      <c r="AP3319" s="230"/>
      <c r="AQ3319" s="230"/>
    </row>
    <row r="3320" spans="4:43">
      <c r="D3320" s="230"/>
      <c r="G3320" s="230"/>
      <c r="H3320" s="230"/>
      <c r="I3320" s="230"/>
      <c r="J3320" s="230"/>
      <c r="O3320" s="230"/>
      <c r="R3320" s="230"/>
      <c r="S3320" s="230"/>
      <c r="T3320" s="230"/>
      <c r="U3320" s="230"/>
      <c r="Z3320" s="230"/>
      <c r="AC3320" s="230"/>
      <c r="AD3320" s="230"/>
      <c r="AE3320" s="230"/>
      <c r="AF3320" s="230"/>
      <c r="AK3320" s="230"/>
      <c r="AN3320" s="230"/>
      <c r="AO3320" s="230"/>
      <c r="AP3320" s="230"/>
      <c r="AQ3320" s="230"/>
    </row>
    <row r="3321" spans="4:43">
      <c r="D3321" s="230"/>
      <c r="G3321" s="230"/>
      <c r="H3321" s="230"/>
      <c r="I3321" s="230"/>
      <c r="J3321" s="230"/>
      <c r="O3321" s="230"/>
      <c r="R3321" s="230"/>
      <c r="S3321" s="230"/>
      <c r="T3321" s="230"/>
      <c r="U3321" s="230"/>
      <c r="Z3321" s="230"/>
      <c r="AC3321" s="230"/>
      <c r="AD3321" s="230"/>
      <c r="AE3321" s="230"/>
      <c r="AF3321" s="230"/>
      <c r="AK3321" s="230"/>
      <c r="AN3321" s="230"/>
      <c r="AO3321" s="230"/>
      <c r="AP3321" s="230"/>
      <c r="AQ3321" s="230"/>
    </row>
    <row r="3322" spans="4:43">
      <c r="D3322" s="230"/>
      <c r="G3322" s="230"/>
      <c r="H3322" s="230"/>
      <c r="I3322" s="230"/>
      <c r="J3322" s="230"/>
      <c r="O3322" s="230"/>
      <c r="R3322" s="230"/>
      <c r="S3322" s="230"/>
      <c r="T3322" s="230"/>
      <c r="U3322" s="230"/>
      <c r="Z3322" s="230"/>
      <c r="AC3322" s="230"/>
      <c r="AD3322" s="230"/>
      <c r="AE3322" s="230"/>
      <c r="AF3322" s="230"/>
      <c r="AK3322" s="230"/>
      <c r="AN3322" s="230"/>
      <c r="AO3322" s="230"/>
      <c r="AP3322" s="230"/>
      <c r="AQ3322" s="230"/>
    </row>
    <row r="3323" spans="4:43">
      <c r="D3323" s="230"/>
      <c r="G3323" s="230"/>
      <c r="H3323" s="230"/>
      <c r="I3323" s="230"/>
      <c r="J3323" s="230"/>
      <c r="O3323" s="230"/>
      <c r="R3323" s="230"/>
      <c r="S3323" s="230"/>
      <c r="T3323" s="230"/>
      <c r="U3323" s="230"/>
      <c r="Z3323" s="230"/>
      <c r="AC3323" s="230"/>
      <c r="AD3323" s="230"/>
      <c r="AE3323" s="230"/>
      <c r="AF3323" s="230"/>
      <c r="AK3323" s="230"/>
      <c r="AN3323" s="230"/>
      <c r="AO3323" s="230"/>
      <c r="AP3323" s="230"/>
      <c r="AQ3323" s="230"/>
    </row>
    <row r="3324" spans="4:43">
      <c r="D3324" s="230"/>
      <c r="G3324" s="230"/>
      <c r="H3324" s="230"/>
      <c r="I3324" s="230"/>
      <c r="J3324" s="230"/>
      <c r="O3324" s="230"/>
      <c r="R3324" s="230"/>
      <c r="S3324" s="230"/>
      <c r="T3324" s="230"/>
      <c r="U3324" s="230"/>
      <c r="Z3324" s="230"/>
      <c r="AC3324" s="230"/>
      <c r="AD3324" s="230"/>
      <c r="AE3324" s="230"/>
      <c r="AF3324" s="230"/>
      <c r="AK3324" s="230"/>
      <c r="AN3324" s="230"/>
      <c r="AO3324" s="230"/>
      <c r="AP3324" s="230"/>
      <c r="AQ3324" s="230"/>
    </row>
    <row r="3325" spans="4:43">
      <c r="D3325" s="230"/>
      <c r="G3325" s="230"/>
      <c r="H3325" s="230"/>
      <c r="I3325" s="230"/>
      <c r="J3325" s="230"/>
      <c r="O3325" s="230"/>
      <c r="R3325" s="230"/>
      <c r="S3325" s="230"/>
      <c r="T3325" s="230"/>
      <c r="U3325" s="230"/>
      <c r="Z3325" s="230"/>
      <c r="AC3325" s="230"/>
      <c r="AD3325" s="230"/>
      <c r="AE3325" s="230"/>
      <c r="AF3325" s="230"/>
      <c r="AK3325" s="230"/>
      <c r="AN3325" s="230"/>
      <c r="AO3325" s="230"/>
      <c r="AP3325" s="230"/>
      <c r="AQ3325" s="230"/>
    </row>
    <row r="3326" spans="4:43">
      <c r="D3326" s="230"/>
      <c r="G3326" s="230"/>
      <c r="H3326" s="230"/>
      <c r="I3326" s="230"/>
      <c r="J3326" s="230"/>
      <c r="O3326" s="230"/>
      <c r="R3326" s="230"/>
      <c r="S3326" s="230"/>
      <c r="T3326" s="230"/>
      <c r="U3326" s="230"/>
      <c r="Z3326" s="230"/>
      <c r="AC3326" s="230"/>
      <c r="AD3326" s="230"/>
      <c r="AE3326" s="230"/>
      <c r="AF3326" s="230"/>
      <c r="AK3326" s="230"/>
      <c r="AN3326" s="230"/>
      <c r="AO3326" s="230"/>
      <c r="AP3326" s="230"/>
      <c r="AQ3326" s="230"/>
    </row>
    <row r="3327" spans="4:43">
      <c r="D3327" s="230"/>
      <c r="G3327" s="230"/>
      <c r="H3327" s="230"/>
      <c r="I3327" s="230"/>
      <c r="J3327" s="230"/>
      <c r="O3327" s="230"/>
      <c r="R3327" s="230"/>
      <c r="S3327" s="230"/>
      <c r="T3327" s="230"/>
      <c r="U3327" s="230"/>
      <c r="Z3327" s="230"/>
      <c r="AC3327" s="230"/>
      <c r="AD3327" s="230"/>
      <c r="AE3327" s="230"/>
      <c r="AF3327" s="230"/>
      <c r="AK3327" s="230"/>
      <c r="AN3327" s="230"/>
      <c r="AO3327" s="230"/>
      <c r="AP3327" s="230"/>
      <c r="AQ3327" s="230"/>
    </row>
    <row r="3328" spans="4:43">
      <c r="D3328" s="230"/>
      <c r="G3328" s="230"/>
      <c r="H3328" s="230"/>
      <c r="I3328" s="230"/>
      <c r="J3328" s="230"/>
      <c r="O3328" s="230"/>
      <c r="R3328" s="230"/>
      <c r="S3328" s="230"/>
      <c r="T3328" s="230"/>
      <c r="U3328" s="230"/>
      <c r="Z3328" s="230"/>
      <c r="AC3328" s="230"/>
      <c r="AD3328" s="230"/>
      <c r="AE3328" s="230"/>
      <c r="AF3328" s="230"/>
      <c r="AK3328" s="230"/>
      <c r="AN3328" s="230"/>
      <c r="AO3328" s="230"/>
      <c r="AP3328" s="230"/>
      <c r="AQ3328" s="230"/>
    </row>
    <row r="3329" spans="4:43">
      <c r="D3329" s="230"/>
      <c r="G3329" s="230"/>
      <c r="H3329" s="230"/>
      <c r="I3329" s="230"/>
      <c r="J3329" s="230"/>
      <c r="O3329" s="230"/>
      <c r="R3329" s="230"/>
      <c r="S3329" s="230"/>
      <c r="T3329" s="230"/>
      <c r="U3329" s="230"/>
      <c r="Z3329" s="230"/>
      <c r="AC3329" s="230"/>
      <c r="AD3329" s="230"/>
      <c r="AE3329" s="230"/>
      <c r="AF3329" s="230"/>
      <c r="AK3329" s="230"/>
      <c r="AN3329" s="230"/>
      <c r="AO3329" s="230"/>
      <c r="AP3329" s="230"/>
      <c r="AQ3329" s="230"/>
    </row>
    <row r="3330" spans="4:43">
      <c r="D3330" s="230"/>
      <c r="G3330" s="230"/>
      <c r="H3330" s="230"/>
      <c r="I3330" s="230"/>
      <c r="J3330" s="230"/>
      <c r="O3330" s="230"/>
      <c r="R3330" s="230"/>
      <c r="S3330" s="230"/>
      <c r="T3330" s="230"/>
      <c r="U3330" s="230"/>
      <c r="Z3330" s="230"/>
      <c r="AC3330" s="230"/>
      <c r="AD3330" s="230"/>
      <c r="AE3330" s="230"/>
      <c r="AF3330" s="230"/>
      <c r="AK3330" s="230"/>
      <c r="AN3330" s="230"/>
      <c r="AO3330" s="230"/>
      <c r="AP3330" s="230"/>
      <c r="AQ3330" s="230"/>
    </row>
    <row r="3331" spans="4:43">
      <c r="D3331" s="230"/>
      <c r="G3331" s="230"/>
      <c r="H3331" s="230"/>
      <c r="I3331" s="230"/>
      <c r="J3331" s="230"/>
      <c r="O3331" s="230"/>
      <c r="R3331" s="230"/>
      <c r="S3331" s="230"/>
      <c r="T3331" s="230"/>
      <c r="U3331" s="230"/>
      <c r="Z3331" s="230"/>
      <c r="AC3331" s="230"/>
      <c r="AD3331" s="230"/>
      <c r="AE3331" s="230"/>
      <c r="AF3331" s="230"/>
      <c r="AK3331" s="230"/>
      <c r="AN3331" s="230"/>
      <c r="AO3331" s="230"/>
      <c r="AP3331" s="230"/>
      <c r="AQ3331" s="230"/>
    </row>
    <row r="3332" spans="4:43">
      <c r="D3332" s="230"/>
      <c r="G3332" s="230"/>
      <c r="H3332" s="230"/>
      <c r="I3332" s="230"/>
      <c r="J3332" s="230"/>
      <c r="O3332" s="230"/>
      <c r="R3332" s="230"/>
      <c r="S3332" s="230"/>
      <c r="T3332" s="230"/>
      <c r="U3332" s="230"/>
      <c r="Z3332" s="230"/>
      <c r="AC3332" s="230"/>
      <c r="AD3332" s="230"/>
      <c r="AE3332" s="230"/>
      <c r="AF3332" s="230"/>
      <c r="AK3332" s="230"/>
      <c r="AN3332" s="230"/>
      <c r="AO3332" s="230"/>
      <c r="AP3332" s="230"/>
      <c r="AQ3332" s="230"/>
    </row>
    <row r="3333" spans="4:43">
      <c r="D3333" s="230"/>
      <c r="G3333" s="230"/>
      <c r="H3333" s="230"/>
      <c r="I3333" s="230"/>
      <c r="J3333" s="230"/>
      <c r="O3333" s="230"/>
      <c r="R3333" s="230"/>
      <c r="S3333" s="230"/>
      <c r="T3333" s="230"/>
      <c r="U3333" s="230"/>
      <c r="Z3333" s="230"/>
      <c r="AC3333" s="230"/>
      <c r="AD3333" s="230"/>
      <c r="AE3333" s="230"/>
      <c r="AF3333" s="230"/>
      <c r="AK3333" s="230"/>
      <c r="AN3333" s="230"/>
      <c r="AO3333" s="230"/>
      <c r="AP3333" s="230"/>
      <c r="AQ3333" s="230"/>
    </row>
    <row r="3334" spans="4:43">
      <c r="D3334" s="230"/>
      <c r="G3334" s="230"/>
      <c r="H3334" s="230"/>
      <c r="I3334" s="230"/>
      <c r="J3334" s="230"/>
      <c r="O3334" s="230"/>
      <c r="R3334" s="230"/>
      <c r="S3334" s="230"/>
      <c r="T3334" s="230"/>
      <c r="U3334" s="230"/>
      <c r="Z3334" s="230"/>
      <c r="AC3334" s="230"/>
      <c r="AD3334" s="230"/>
      <c r="AE3334" s="230"/>
      <c r="AF3334" s="230"/>
      <c r="AK3334" s="230"/>
      <c r="AN3334" s="230"/>
      <c r="AO3334" s="230"/>
      <c r="AP3334" s="230"/>
      <c r="AQ3334" s="230"/>
    </row>
    <row r="3335" spans="4:43">
      <c r="D3335" s="230"/>
      <c r="G3335" s="230"/>
      <c r="H3335" s="230"/>
      <c r="I3335" s="230"/>
      <c r="J3335" s="230"/>
      <c r="O3335" s="230"/>
      <c r="R3335" s="230"/>
      <c r="S3335" s="230"/>
      <c r="T3335" s="230"/>
      <c r="U3335" s="230"/>
      <c r="Z3335" s="230"/>
      <c r="AC3335" s="230"/>
      <c r="AD3335" s="230"/>
      <c r="AE3335" s="230"/>
      <c r="AF3335" s="230"/>
      <c r="AK3335" s="230"/>
      <c r="AN3335" s="230"/>
      <c r="AO3335" s="230"/>
      <c r="AP3335" s="230"/>
      <c r="AQ3335" s="230"/>
    </row>
    <row r="3336" spans="4:43">
      <c r="D3336" s="230"/>
      <c r="G3336" s="230"/>
      <c r="H3336" s="230"/>
      <c r="I3336" s="230"/>
      <c r="J3336" s="230"/>
      <c r="O3336" s="230"/>
      <c r="R3336" s="230"/>
      <c r="S3336" s="230"/>
      <c r="T3336" s="230"/>
      <c r="U3336" s="230"/>
      <c r="Z3336" s="230"/>
      <c r="AC3336" s="230"/>
      <c r="AD3336" s="230"/>
      <c r="AE3336" s="230"/>
      <c r="AF3336" s="230"/>
      <c r="AK3336" s="230"/>
      <c r="AN3336" s="230"/>
      <c r="AO3336" s="230"/>
      <c r="AP3336" s="230"/>
      <c r="AQ3336" s="230"/>
    </row>
    <row r="3337" spans="4:43">
      <c r="D3337" s="230"/>
      <c r="G3337" s="230"/>
      <c r="H3337" s="230"/>
      <c r="I3337" s="230"/>
      <c r="J3337" s="230"/>
      <c r="O3337" s="230"/>
      <c r="R3337" s="230"/>
      <c r="S3337" s="230"/>
      <c r="T3337" s="230"/>
      <c r="U3337" s="230"/>
      <c r="Z3337" s="230"/>
      <c r="AC3337" s="230"/>
      <c r="AD3337" s="230"/>
      <c r="AE3337" s="230"/>
      <c r="AF3337" s="230"/>
      <c r="AK3337" s="230"/>
      <c r="AN3337" s="230"/>
      <c r="AO3337" s="230"/>
      <c r="AP3337" s="230"/>
      <c r="AQ3337" s="230"/>
    </row>
    <row r="3338" spans="4:43">
      <c r="D3338" s="230"/>
      <c r="G3338" s="230"/>
      <c r="H3338" s="230"/>
      <c r="I3338" s="230"/>
      <c r="J3338" s="230"/>
      <c r="O3338" s="230"/>
      <c r="R3338" s="230"/>
      <c r="S3338" s="230"/>
      <c r="T3338" s="230"/>
      <c r="U3338" s="230"/>
      <c r="Z3338" s="230"/>
      <c r="AC3338" s="230"/>
      <c r="AD3338" s="230"/>
      <c r="AE3338" s="230"/>
      <c r="AF3338" s="230"/>
      <c r="AK3338" s="230"/>
      <c r="AN3338" s="230"/>
      <c r="AO3338" s="230"/>
      <c r="AP3338" s="230"/>
      <c r="AQ3338" s="230"/>
    </row>
    <row r="3339" spans="4:43">
      <c r="D3339" s="230"/>
      <c r="G3339" s="230"/>
      <c r="H3339" s="230"/>
      <c r="I3339" s="230"/>
      <c r="J3339" s="230"/>
      <c r="O3339" s="230"/>
      <c r="R3339" s="230"/>
      <c r="S3339" s="230"/>
      <c r="T3339" s="230"/>
      <c r="U3339" s="230"/>
      <c r="Z3339" s="230"/>
      <c r="AC3339" s="230"/>
      <c r="AD3339" s="230"/>
      <c r="AE3339" s="230"/>
      <c r="AF3339" s="230"/>
      <c r="AK3339" s="230"/>
      <c r="AN3339" s="230"/>
      <c r="AO3339" s="230"/>
      <c r="AP3339" s="230"/>
      <c r="AQ3339" s="230"/>
    </row>
    <row r="3340" spans="4:43">
      <c r="D3340" s="230"/>
      <c r="G3340" s="230"/>
      <c r="H3340" s="230"/>
      <c r="I3340" s="230"/>
      <c r="J3340" s="230"/>
      <c r="O3340" s="230"/>
      <c r="R3340" s="230"/>
      <c r="S3340" s="230"/>
      <c r="T3340" s="230"/>
      <c r="U3340" s="230"/>
      <c r="Z3340" s="230"/>
      <c r="AC3340" s="230"/>
      <c r="AD3340" s="230"/>
      <c r="AE3340" s="230"/>
      <c r="AF3340" s="230"/>
      <c r="AK3340" s="230"/>
      <c r="AN3340" s="230"/>
      <c r="AO3340" s="230"/>
      <c r="AP3340" s="230"/>
      <c r="AQ3340" s="230"/>
    </row>
    <row r="3341" spans="4:43">
      <c r="D3341" s="230"/>
      <c r="G3341" s="230"/>
      <c r="H3341" s="230"/>
      <c r="I3341" s="230"/>
      <c r="J3341" s="230"/>
      <c r="O3341" s="230"/>
      <c r="R3341" s="230"/>
      <c r="S3341" s="230"/>
      <c r="T3341" s="230"/>
      <c r="U3341" s="230"/>
      <c r="Z3341" s="230"/>
      <c r="AC3341" s="230"/>
      <c r="AD3341" s="230"/>
      <c r="AE3341" s="230"/>
      <c r="AF3341" s="230"/>
      <c r="AK3341" s="230"/>
      <c r="AN3341" s="230"/>
      <c r="AO3341" s="230"/>
      <c r="AP3341" s="230"/>
      <c r="AQ3341" s="230"/>
    </row>
    <row r="3342" spans="4:43">
      <c r="D3342" s="230"/>
      <c r="G3342" s="230"/>
      <c r="H3342" s="230"/>
      <c r="I3342" s="230"/>
      <c r="J3342" s="230"/>
      <c r="O3342" s="230"/>
      <c r="R3342" s="230"/>
      <c r="S3342" s="230"/>
      <c r="T3342" s="230"/>
      <c r="U3342" s="230"/>
      <c r="Z3342" s="230"/>
      <c r="AC3342" s="230"/>
      <c r="AD3342" s="230"/>
      <c r="AE3342" s="230"/>
      <c r="AF3342" s="230"/>
      <c r="AK3342" s="230"/>
      <c r="AN3342" s="230"/>
      <c r="AO3342" s="230"/>
      <c r="AP3342" s="230"/>
      <c r="AQ3342" s="230"/>
    </row>
    <row r="3343" spans="4:43">
      <c r="D3343" s="230"/>
      <c r="G3343" s="230"/>
      <c r="H3343" s="230"/>
      <c r="I3343" s="230"/>
      <c r="J3343" s="230"/>
      <c r="O3343" s="230"/>
      <c r="R3343" s="230"/>
      <c r="S3343" s="230"/>
      <c r="T3343" s="230"/>
      <c r="U3343" s="230"/>
      <c r="Z3343" s="230"/>
      <c r="AC3343" s="230"/>
      <c r="AD3343" s="230"/>
      <c r="AE3343" s="230"/>
      <c r="AF3343" s="230"/>
      <c r="AK3343" s="230"/>
      <c r="AN3343" s="230"/>
      <c r="AO3343" s="230"/>
      <c r="AP3343" s="230"/>
      <c r="AQ3343" s="230"/>
    </row>
    <row r="3344" spans="4:43">
      <c r="D3344" s="230"/>
      <c r="G3344" s="230"/>
      <c r="H3344" s="230"/>
      <c r="I3344" s="230"/>
      <c r="J3344" s="230"/>
      <c r="O3344" s="230"/>
      <c r="R3344" s="230"/>
      <c r="S3344" s="230"/>
      <c r="T3344" s="230"/>
      <c r="U3344" s="230"/>
      <c r="Z3344" s="230"/>
      <c r="AC3344" s="230"/>
      <c r="AD3344" s="230"/>
      <c r="AE3344" s="230"/>
      <c r="AF3344" s="230"/>
      <c r="AK3344" s="230"/>
      <c r="AN3344" s="230"/>
      <c r="AO3344" s="230"/>
      <c r="AP3344" s="230"/>
      <c r="AQ3344" s="230"/>
    </row>
    <row r="3345" spans="4:43">
      <c r="D3345" s="230"/>
      <c r="G3345" s="230"/>
      <c r="H3345" s="230"/>
      <c r="I3345" s="230"/>
      <c r="J3345" s="230"/>
      <c r="O3345" s="230"/>
      <c r="R3345" s="230"/>
      <c r="S3345" s="230"/>
      <c r="T3345" s="230"/>
      <c r="U3345" s="230"/>
      <c r="Z3345" s="230"/>
      <c r="AC3345" s="230"/>
      <c r="AD3345" s="230"/>
      <c r="AE3345" s="230"/>
      <c r="AF3345" s="230"/>
      <c r="AK3345" s="230"/>
      <c r="AN3345" s="230"/>
      <c r="AO3345" s="230"/>
      <c r="AP3345" s="230"/>
      <c r="AQ3345" s="230"/>
    </row>
    <row r="3346" spans="4:43">
      <c r="D3346" s="230"/>
      <c r="G3346" s="230"/>
      <c r="H3346" s="230"/>
      <c r="I3346" s="230"/>
      <c r="J3346" s="230"/>
      <c r="O3346" s="230"/>
      <c r="R3346" s="230"/>
      <c r="S3346" s="230"/>
      <c r="T3346" s="230"/>
      <c r="U3346" s="230"/>
      <c r="Z3346" s="230"/>
      <c r="AC3346" s="230"/>
      <c r="AD3346" s="230"/>
      <c r="AE3346" s="230"/>
      <c r="AF3346" s="230"/>
      <c r="AK3346" s="230"/>
      <c r="AN3346" s="230"/>
      <c r="AO3346" s="230"/>
      <c r="AP3346" s="230"/>
      <c r="AQ3346" s="230"/>
    </row>
    <row r="3347" spans="4:43">
      <c r="D3347" s="230"/>
      <c r="G3347" s="230"/>
      <c r="H3347" s="230"/>
      <c r="I3347" s="230"/>
      <c r="J3347" s="230"/>
      <c r="O3347" s="230"/>
      <c r="R3347" s="230"/>
      <c r="S3347" s="230"/>
      <c r="T3347" s="230"/>
      <c r="U3347" s="230"/>
      <c r="Z3347" s="230"/>
      <c r="AC3347" s="230"/>
      <c r="AD3347" s="230"/>
      <c r="AE3347" s="230"/>
      <c r="AF3347" s="230"/>
      <c r="AK3347" s="230"/>
      <c r="AN3347" s="230"/>
      <c r="AO3347" s="230"/>
      <c r="AP3347" s="230"/>
      <c r="AQ3347" s="230"/>
    </row>
    <row r="3348" spans="4:43">
      <c r="D3348" s="230"/>
      <c r="G3348" s="230"/>
      <c r="H3348" s="230"/>
      <c r="I3348" s="230"/>
      <c r="J3348" s="230"/>
      <c r="O3348" s="230"/>
      <c r="R3348" s="230"/>
      <c r="S3348" s="230"/>
      <c r="T3348" s="230"/>
      <c r="U3348" s="230"/>
      <c r="Z3348" s="230"/>
      <c r="AC3348" s="230"/>
      <c r="AD3348" s="230"/>
      <c r="AE3348" s="230"/>
      <c r="AF3348" s="230"/>
      <c r="AK3348" s="230"/>
      <c r="AN3348" s="230"/>
      <c r="AO3348" s="230"/>
      <c r="AP3348" s="230"/>
      <c r="AQ3348" s="230"/>
    </row>
    <row r="3349" spans="4:43">
      <c r="D3349" s="230"/>
      <c r="G3349" s="230"/>
      <c r="H3349" s="230"/>
      <c r="I3349" s="230"/>
      <c r="J3349" s="230"/>
      <c r="O3349" s="230"/>
      <c r="R3349" s="230"/>
      <c r="S3349" s="230"/>
      <c r="T3349" s="230"/>
      <c r="U3349" s="230"/>
      <c r="Z3349" s="230"/>
      <c r="AC3349" s="230"/>
      <c r="AD3349" s="230"/>
      <c r="AE3349" s="230"/>
      <c r="AF3349" s="230"/>
      <c r="AK3349" s="230"/>
      <c r="AN3349" s="230"/>
      <c r="AO3349" s="230"/>
      <c r="AP3349" s="230"/>
      <c r="AQ3349" s="230"/>
    </row>
    <row r="3350" spans="4:43">
      <c r="D3350" s="230"/>
      <c r="G3350" s="230"/>
      <c r="H3350" s="230"/>
      <c r="I3350" s="230"/>
      <c r="J3350" s="230"/>
      <c r="O3350" s="230"/>
      <c r="R3350" s="230"/>
      <c r="S3350" s="230"/>
      <c r="T3350" s="230"/>
      <c r="U3350" s="230"/>
      <c r="Z3350" s="230"/>
      <c r="AC3350" s="230"/>
      <c r="AD3350" s="230"/>
      <c r="AE3350" s="230"/>
      <c r="AF3350" s="230"/>
      <c r="AK3350" s="230"/>
      <c r="AN3350" s="230"/>
      <c r="AO3350" s="230"/>
      <c r="AP3350" s="230"/>
      <c r="AQ3350" s="230"/>
    </row>
    <row r="3351" spans="4:43">
      <c r="D3351" s="230"/>
      <c r="G3351" s="230"/>
      <c r="H3351" s="230"/>
      <c r="I3351" s="230"/>
      <c r="J3351" s="230"/>
      <c r="O3351" s="230"/>
      <c r="R3351" s="230"/>
      <c r="S3351" s="230"/>
      <c r="T3351" s="230"/>
      <c r="U3351" s="230"/>
      <c r="Z3351" s="230"/>
      <c r="AC3351" s="230"/>
      <c r="AD3351" s="230"/>
      <c r="AE3351" s="230"/>
      <c r="AF3351" s="230"/>
      <c r="AK3351" s="230"/>
      <c r="AN3351" s="230"/>
      <c r="AO3351" s="230"/>
      <c r="AP3351" s="230"/>
      <c r="AQ3351" s="230"/>
    </row>
    <row r="3352" spans="4:43">
      <c r="D3352" s="230"/>
      <c r="G3352" s="230"/>
      <c r="H3352" s="230"/>
      <c r="I3352" s="230"/>
      <c r="J3352" s="230"/>
      <c r="O3352" s="230"/>
      <c r="R3352" s="230"/>
      <c r="S3352" s="230"/>
      <c r="T3352" s="230"/>
      <c r="U3352" s="230"/>
      <c r="Z3352" s="230"/>
      <c r="AC3352" s="230"/>
      <c r="AD3352" s="230"/>
      <c r="AE3352" s="230"/>
      <c r="AF3352" s="230"/>
      <c r="AK3352" s="230"/>
      <c r="AN3352" s="230"/>
      <c r="AO3352" s="230"/>
      <c r="AP3352" s="230"/>
      <c r="AQ3352" s="230"/>
    </row>
    <row r="3353" spans="4:43">
      <c r="D3353" s="230"/>
      <c r="G3353" s="230"/>
      <c r="H3353" s="230"/>
      <c r="I3353" s="230"/>
      <c r="J3353" s="230"/>
      <c r="O3353" s="230"/>
      <c r="R3353" s="230"/>
      <c r="S3353" s="230"/>
      <c r="T3353" s="230"/>
      <c r="U3353" s="230"/>
      <c r="Z3353" s="230"/>
      <c r="AC3353" s="230"/>
      <c r="AD3353" s="230"/>
      <c r="AE3353" s="230"/>
      <c r="AF3353" s="230"/>
      <c r="AK3353" s="230"/>
      <c r="AN3353" s="230"/>
      <c r="AO3353" s="230"/>
      <c r="AP3353" s="230"/>
      <c r="AQ3353" s="230"/>
    </row>
    <row r="3354" spans="4:43">
      <c r="D3354" s="230"/>
      <c r="G3354" s="230"/>
      <c r="H3354" s="230"/>
      <c r="I3354" s="230"/>
      <c r="J3354" s="230"/>
      <c r="O3354" s="230"/>
      <c r="R3354" s="230"/>
      <c r="S3354" s="230"/>
      <c r="T3354" s="230"/>
      <c r="U3354" s="230"/>
      <c r="Z3354" s="230"/>
      <c r="AC3354" s="230"/>
      <c r="AD3354" s="230"/>
      <c r="AE3354" s="230"/>
      <c r="AF3354" s="230"/>
      <c r="AK3354" s="230"/>
      <c r="AN3354" s="230"/>
      <c r="AO3354" s="230"/>
      <c r="AP3354" s="230"/>
      <c r="AQ3354" s="230"/>
    </row>
    <row r="3355" spans="4:43">
      <c r="D3355" s="230"/>
      <c r="G3355" s="230"/>
      <c r="H3355" s="230"/>
      <c r="I3355" s="230"/>
      <c r="J3355" s="230"/>
      <c r="O3355" s="230"/>
      <c r="R3355" s="230"/>
      <c r="S3355" s="230"/>
      <c r="T3355" s="230"/>
      <c r="U3355" s="230"/>
      <c r="Z3355" s="230"/>
      <c r="AC3355" s="230"/>
      <c r="AD3355" s="230"/>
      <c r="AE3355" s="230"/>
      <c r="AF3355" s="230"/>
      <c r="AK3355" s="230"/>
      <c r="AN3355" s="230"/>
      <c r="AO3355" s="230"/>
      <c r="AP3355" s="230"/>
      <c r="AQ3355" s="230"/>
    </row>
    <row r="3356" spans="4:43">
      <c r="D3356" s="230"/>
      <c r="G3356" s="230"/>
      <c r="H3356" s="230"/>
      <c r="I3356" s="230"/>
      <c r="J3356" s="230"/>
      <c r="O3356" s="230"/>
      <c r="R3356" s="230"/>
      <c r="S3356" s="230"/>
      <c r="T3356" s="230"/>
      <c r="U3356" s="230"/>
      <c r="Z3356" s="230"/>
      <c r="AC3356" s="230"/>
      <c r="AD3356" s="230"/>
      <c r="AE3356" s="230"/>
      <c r="AF3356" s="230"/>
      <c r="AK3356" s="230"/>
      <c r="AN3356" s="230"/>
      <c r="AO3356" s="230"/>
      <c r="AP3356" s="230"/>
      <c r="AQ3356" s="230"/>
    </row>
    <row r="3357" spans="4:43">
      <c r="D3357" s="230"/>
      <c r="G3357" s="230"/>
      <c r="H3357" s="230"/>
      <c r="I3357" s="230"/>
      <c r="J3357" s="230"/>
      <c r="O3357" s="230"/>
      <c r="R3357" s="230"/>
      <c r="S3357" s="230"/>
      <c r="T3357" s="230"/>
      <c r="U3357" s="230"/>
      <c r="Z3357" s="230"/>
      <c r="AC3357" s="230"/>
      <c r="AD3357" s="230"/>
      <c r="AE3357" s="230"/>
      <c r="AF3357" s="230"/>
      <c r="AK3357" s="230"/>
      <c r="AN3357" s="230"/>
      <c r="AO3357" s="230"/>
      <c r="AP3357" s="230"/>
      <c r="AQ3357" s="230"/>
    </row>
    <row r="3358" spans="4:43">
      <c r="D3358" s="230"/>
      <c r="G3358" s="230"/>
      <c r="H3358" s="230"/>
      <c r="I3358" s="230"/>
      <c r="J3358" s="230"/>
      <c r="O3358" s="230"/>
      <c r="R3358" s="230"/>
      <c r="S3358" s="230"/>
      <c r="T3358" s="230"/>
      <c r="U3358" s="230"/>
      <c r="Z3358" s="230"/>
      <c r="AC3358" s="230"/>
      <c r="AD3358" s="230"/>
      <c r="AE3358" s="230"/>
      <c r="AF3358" s="230"/>
      <c r="AK3358" s="230"/>
      <c r="AN3358" s="230"/>
      <c r="AO3358" s="230"/>
      <c r="AP3358" s="230"/>
      <c r="AQ3358" s="230"/>
    </row>
    <row r="3359" spans="4:43">
      <c r="D3359" s="230"/>
      <c r="G3359" s="230"/>
      <c r="H3359" s="230"/>
      <c r="I3359" s="230"/>
      <c r="J3359" s="230"/>
      <c r="O3359" s="230"/>
      <c r="R3359" s="230"/>
      <c r="S3359" s="230"/>
      <c r="T3359" s="230"/>
      <c r="U3359" s="230"/>
      <c r="Z3359" s="230"/>
      <c r="AC3359" s="230"/>
      <c r="AD3359" s="230"/>
      <c r="AE3359" s="230"/>
      <c r="AF3359" s="230"/>
      <c r="AK3359" s="230"/>
      <c r="AN3359" s="230"/>
      <c r="AO3359" s="230"/>
      <c r="AP3359" s="230"/>
      <c r="AQ3359" s="230"/>
    </row>
    <row r="3360" spans="4:43">
      <c r="D3360" s="230"/>
      <c r="G3360" s="230"/>
      <c r="H3360" s="230"/>
      <c r="I3360" s="230"/>
      <c r="J3360" s="230"/>
      <c r="O3360" s="230"/>
      <c r="R3360" s="230"/>
      <c r="S3360" s="230"/>
      <c r="T3360" s="230"/>
      <c r="U3360" s="230"/>
      <c r="Z3360" s="230"/>
      <c r="AC3360" s="230"/>
      <c r="AD3360" s="230"/>
      <c r="AE3360" s="230"/>
      <c r="AF3360" s="230"/>
      <c r="AK3360" s="230"/>
      <c r="AN3360" s="230"/>
      <c r="AO3360" s="230"/>
      <c r="AP3360" s="230"/>
      <c r="AQ3360" s="230"/>
    </row>
    <row r="3361" spans="4:43">
      <c r="D3361" s="230"/>
      <c r="G3361" s="230"/>
      <c r="H3361" s="230"/>
      <c r="I3361" s="230"/>
      <c r="J3361" s="230"/>
      <c r="O3361" s="230"/>
      <c r="R3361" s="230"/>
      <c r="S3361" s="230"/>
      <c r="T3361" s="230"/>
      <c r="U3361" s="230"/>
      <c r="Z3361" s="230"/>
      <c r="AC3361" s="230"/>
      <c r="AD3361" s="230"/>
      <c r="AE3361" s="230"/>
      <c r="AF3361" s="230"/>
      <c r="AK3361" s="230"/>
      <c r="AN3361" s="230"/>
      <c r="AO3361" s="230"/>
      <c r="AP3361" s="230"/>
      <c r="AQ3361" s="230"/>
    </row>
    <row r="3362" spans="4:43">
      <c r="D3362" s="230"/>
      <c r="G3362" s="230"/>
      <c r="H3362" s="230"/>
      <c r="I3362" s="230"/>
      <c r="J3362" s="230"/>
      <c r="O3362" s="230"/>
      <c r="R3362" s="230"/>
      <c r="S3362" s="230"/>
      <c r="T3362" s="230"/>
      <c r="U3362" s="230"/>
      <c r="Z3362" s="230"/>
      <c r="AC3362" s="230"/>
      <c r="AD3362" s="230"/>
      <c r="AE3362" s="230"/>
      <c r="AF3362" s="230"/>
      <c r="AK3362" s="230"/>
      <c r="AN3362" s="230"/>
      <c r="AO3362" s="230"/>
      <c r="AP3362" s="230"/>
      <c r="AQ3362" s="230"/>
    </row>
    <row r="3363" spans="4:43">
      <c r="D3363" s="230"/>
      <c r="G3363" s="230"/>
      <c r="H3363" s="230"/>
      <c r="I3363" s="230"/>
      <c r="J3363" s="230"/>
      <c r="O3363" s="230"/>
      <c r="R3363" s="230"/>
      <c r="S3363" s="230"/>
      <c r="T3363" s="230"/>
      <c r="U3363" s="230"/>
      <c r="Z3363" s="230"/>
      <c r="AC3363" s="230"/>
      <c r="AD3363" s="230"/>
      <c r="AE3363" s="230"/>
      <c r="AF3363" s="230"/>
      <c r="AK3363" s="230"/>
      <c r="AN3363" s="230"/>
      <c r="AO3363" s="230"/>
      <c r="AP3363" s="230"/>
      <c r="AQ3363" s="230"/>
    </row>
    <row r="3364" spans="4:43">
      <c r="D3364" s="230"/>
      <c r="G3364" s="230"/>
      <c r="H3364" s="230"/>
      <c r="I3364" s="230"/>
      <c r="J3364" s="230"/>
      <c r="O3364" s="230"/>
      <c r="R3364" s="230"/>
      <c r="S3364" s="230"/>
      <c r="T3364" s="230"/>
      <c r="U3364" s="230"/>
      <c r="Z3364" s="230"/>
      <c r="AC3364" s="230"/>
      <c r="AD3364" s="230"/>
      <c r="AE3364" s="230"/>
      <c r="AF3364" s="230"/>
      <c r="AK3364" s="230"/>
      <c r="AN3364" s="230"/>
      <c r="AO3364" s="230"/>
      <c r="AP3364" s="230"/>
      <c r="AQ3364" s="230"/>
    </row>
    <row r="3365" spans="4:43">
      <c r="D3365" s="230"/>
      <c r="G3365" s="230"/>
      <c r="H3365" s="230"/>
      <c r="I3365" s="230"/>
      <c r="J3365" s="230"/>
      <c r="O3365" s="230"/>
      <c r="R3365" s="230"/>
      <c r="S3365" s="230"/>
      <c r="T3365" s="230"/>
      <c r="U3365" s="230"/>
      <c r="Z3365" s="230"/>
      <c r="AC3365" s="230"/>
      <c r="AD3365" s="230"/>
      <c r="AE3365" s="230"/>
      <c r="AF3365" s="230"/>
      <c r="AK3365" s="230"/>
      <c r="AN3365" s="230"/>
      <c r="AO3365" s="230"/>
      <c r="AP3365" s="230"/>
      <c r="AQ3365" s="230"/>
    </row>
    <row r="3366" spans="4:43">
      <c r="D3366" s="230"/>
      <c r="G3366" s="230"/>
      <c r="H3366" s="230"/>
      <c r="I3366" s="230"/>
      <c r="J3366" s="230"/>
      <c r="O3366" s="230"/>
      <c r="R3366" s="230"/>
      <c r="S3366" s="230"/>
      <c r="T3366" s="230"/>
      <c r="U3366" s="230"/>
      <c r="Z3366" s="230"/>
      <c r="AC3366" s="230"/>
      <c r="AD3366" s="230"/>
      <c r="AE3366" s="230"/>
      <c r="AF3366" s="230"/>
      <c r="AK3366" s="230"/>
      <c r="AN3366" s="230"/>
      <c r="AO3366" s="230"/>
      <c r="AP3366" s="230"/>
      <c r="AQ3366" s="230"/>
    </row>
    <row r="3367" spans="4:43">
      <c r="D3367" s="230"/>
      <c r="G3367" s="230"/>
      <c r="H3367" s="230"/>
      <c r="I3367" s="230"/>
      <c r="J3367" s="230"/>
      <c r="O3367" s="230"/>
      <c r="R3367" s="230"/>
      <c r="S3367" s="230"/>
      <c r="T3367" s="230"/>
      <c r="U3367" s="230"/>
      <c r="Z3367" s="230"/>
      <c r="AC3367" s="230"/>
      <c r="AD3367" s="230"/>
      <c r="AE3367" s="230"/>
      <c r="AF3367" s="230"/>
      <c r="AK3367" s="230"/>
      <c r="AN3367" s="230"/>
      <c r="AO3367" s="230"/>
      <c r="AP3367" s="230"/>
      <c r="AQ3367" s="230"/>
    </row>
    <row r="3368" spans="4:43">
      <c r="D3368" s="230"/>
      <c r="G3368" s="230"/>
      <c r="H3368" s="230"/>
      <c r="I3368" s="230"/>
      <c r="J3368" s="230"/>
      <c r="O3368" s="230"/>
      <c r="R3368" s="230"/>
      <c r="S3368" s="230"/>
      <c r="T3368" s="230"/>
      <c r="U3368" s="230"/>
      <c r="Z3368" s="230"/>
      <c r="AC3368" s="230"/>
      <c r="AD3368" s="230"/>
      <c r="AE3368" s="230"/>
      <c r="AF3368" s="230"/>
      <c r="AK3368" s="230"/>
      <c r="AN3368" s="230"/>
      <c r="AO3368" s="230"/>
      <c r="AP3368" s="230"/>
      <c r="AQ3368" s="230"/>
    </row>
    <row r="3369" spans="4:43">
      <c r="D3369" s="230"/>
      <c r="G3369" s="230"/>
      <c r="H3369" s="230"/>
      <c r="I3369" s="230"/>
      <c r="J3369" s="230"/>
      <c r="O3369" s="230"/>
      <c r="R3369" s="230"/>
      <c r="S3369" s="230"/>
      <c r="T3369" s="230"/>
      <c r="U3369" s="230"/>
      <c r="Z3369" s="230"/>
      <c r="AC3369" s="230"/>
      <c r="AD3369" s="230"/>
      <c r="AE3369" s="230"/>
      <c r="AF3369" s="230"/>
      <c r="AK3369" s="230"/>
      <c r="AN3369" s="230"/>
      <c r="AO3369" s="230"/>
      <c r="AP3369" s="230"/>
      <c r="AQ3369" s="230"/>
    </row>
    <row r="3370" spans="4:43">
      <c r="D3370" s="230"/>
      <c r="G3370" s="230"/>
      <c r="H3370" s="230"/>
      <c r="I3370" s="230"/>
      <c r="J3370" s="230"/>
      <c r="O3370" s="230"/>
      <c r="R3370" s="230"/>
      <c r="S3370" s="230"/>
      <c r="T3370" s="230"/>
      <c r="U3370" s="230"/>
      <c r="Z3370" s="230"/>
      <c r="AC3370" s="230"/>
      <c r="AD3370" s="230"/>
      <c r="AE3370" s="230"/>
      <c r="AF3370" s="230"/>
      <c r="AK3370" s="230"/>
      <c r="AN3370" s="230"/>
      <c r="AO3370" s="230"/>
      <c r="AP3370" s="230"/>
      <c r="AQ3370" s="230"/>
    </row>
    <row r="3371" spans="4:43">
      <c r="D3371" s="230"/>
      <c r="G3371" s="230"/>
      <c r="H3371" s="230"/>
      <c r="I3371" s="230"/>
      <c r="J3371" s="230"/>
      <c r="O3371" s="230"/>
      <c r="R3371" s="230"/>
      <c r="S3371" s="230"/>
      <c r="T3371" s="230"/>
      <c r="U3371" s="230"/>
      <c r="Z3371" s="230"/>
      <c r="AC3371" s="230"/>
      <c r="AD3371" s="230"/>
      <c r="AE3371" s="230"/>
      <c r="AF3371" s="230"/>
      <c r="AK3371" s="230"/>
      <c r="AN3371" s="230"/>
      <c r="AO3371" s="230"/>
      <c r="AP3371" s="230"/>
      <c r="AQ3371" s="230"/>
    </row>
    <row r="3372" spans="4:43">
      <c r="D3372" s="230"/>
      <c r="G3372" s="230"/>
      <c r="H3372" s="230"/>
      <c r="I3372" s="230"/>
      <c r="J3372" s="230"/>
      <c r="O3372" s="230"/>
      <c r="R3372" s="230"/>
      <c r="S3372" s="230"/>
      <c r="T3372" s="230"/>
      <c r="U3372" s="230"/>
      <c r="Z3372" s="230"/>
      <c r="AC3372" s="230"/>
      <c r="AD3372" s="230"/>
      <c r="AE3372" s="230"/>
      <c r="AF3372" s="230"/>
      <c r="AK3372" s="230"/>
      <c r="AN3372" s="230"/>
      <c r="AO3372" s="230"/>
      <c r="AP3372" s="230"/>
      <c r="AQ3372" s="230"/>
    </row>
    <row r="3373" spans="4:43">
      <c r="D3373" s="230"/>
      <c r="G3373" s="230"/>
      <c r="H3373" s="230"/>
      <c r="I3373" s="230"/>
      <c r="J3373" s="230"/>
      <c r="O3373" s="230"/>
      <c r="R3373" s="230"/>
      <c r="S3373" s="230"/>
      <c r="T3373" s="230"/>
      <c r="U3373" s="230"/>
      <c r="Z3373" s="230"/>
      <c r="AC3373" s="230"/>
      <c r="AD3373" s="230"/>
      <c r="AE3373" s="230"/>
      <c r="AF3373" s="230"/>
      <c r="AK3373" s="230"/>
      <c r="AN3373" s="230"/>
      <c r="AO3373" s="230"/>
      <c r="AP3373" s="230"/>
      <c r="AQ3373" s="230"/>
    </row>
    <row r="3374" spans="4:43">
      <c r="D3374" s="230"/>
      <c r="G3374" s="230"/>
      <c r="H3374" s="230"/>
      <c r="I3374" s="230"/>
      <c r="J3374" s="230"/>
      <c r="O3374" s="230"/>
      <c r="R3374" s="230"/>
      <c r="S3374" s="230"/>
      <c r="T3374" s="230"/>
      <c r="U3374" s="230"/>
      <c r="Z3374" s="230"/>
      <c r="AC3374" s="230"/>
      <c r="AD3374" s="230"/>
      <c r="AE3374" s="230"/>
      <c r="AF3374" s="230"/>
      <c r="AK3374" s="230"/>
      <c r="AN3374" s="230"/>
      <c r="AO3374" s="230"/>
      <c r="AP3374" s="230"/>
      <c r="AQ3374" s="230"/>
    </row>
    <row r="3375" spans="4:43">
      <c r="D3375" s="230"/>
      <c r="G3375" s="230"/>
      <c r="H3375" s="230"/>
      <c r="I3375" s="230"/>
      <c r="J3375" s="230"/>
      <c r="O3375" s="230"/>
      <c r="R3375" s="230"/>
      <c r="S3375" s="230"/>
      <c r="T3375" s="230"/>
      <c r="U3375" s="230"/>
      <c r="Z3375" s="230"/>
      <c r="AC3375" s="230"/>
      <c r="AD3375" s="230"/>
      <c r="AE3375" s="230"/>
      <c r="AF3375" s="230"/>
      <c r="AK3375" s="230"/>
      <c r="AN3375" s="230"/>
      <c r="AO3375" s="230"/>
      <c r="AP3375" s="230"/>
      <c r="AQ3375" s="230"/>
    </row>
    <row r="3376" spans="4:43">
      <c r="D3376" s="230"/>
      <c r="G3376" s="230"/>
      <c r="H3376" s="230"/>
      <c r="I3376" s="230"/>
      <c r="J3376" s="230"/>
      <c r="O3376" s="230"/>
      <c r="R3376" s="230"/>
      <c r="S3376" s="230"/>
      <c r="T3376" s="230"/>
      <c r="U3376" s="230"/>
      <c r="Z3376" s="230"/>
      <c r="AC3376" s="230"/>
      <c r="AD3376" s="230"/>
      <c r="AE3376" s="230"/>
      <c r="AF3376" s="230"/>
      <c r="AK3376" s="230"/>
      <c r="AN3376" s="230"/>
      <c r="AO3376" s="230"/>
      <c r="AP3376" s="230"/>
      <c r="AQ3376" s="230"/>
    </row>
    <row r="3377" spans="4:43">
      <c r="D3377" s="230"/>
      <c r="G3377" s="230"/>
      <c r="H3377" s="230"/>
      <c r="I3377" s="230"/>
      <c r="J3377" s="230"/>
      <c r="O3377" s="230"/>
      <c r="R3377" s="230"/>
      <c r="S3377" s="230"/>
      <c r="T3377" s="230"/>
      <c r="U3377" s="230"/>
      <c r="Z3377" s="230"/>
      <c r="AC3377" s="230"/>
      <c r="AD3377" s="230"/>
      <c r="AE3377" s="230"/>
      <c r="AF3377" s="230"/>
      <c r="AK3377" s="230"/>
      <c r="AN3377" s="230"/>
      <c r="AO3377" s="230"/>
      <c r="AP3377" s="230"/>
      <c r="AQ3377" s="230"/>
    </row>
    <row r="3378" spans="4:43">
      <c r="D3378" s="230"/>
      <c r="G3378" s="230"/>
      <c r="H3378" s="230"/>
      <c r="I3378" s="230"/>
      <c r="J3378" s="230"/>
      <c r="O3378" s="230"/>
      <c r="R3378" s="230"/>
      <c r="S3378" s="230"/>
      <c r="T3378" s="230"/>
      <c r="U3378" s="230"/>
      <c r="Z3378" s="230"/>
      <c r="AC3378" s="230"/>
      <c r="AD3378" s="230"/>
      <c r="AE3378" s="230"/>
      <c r="AF3378" s="230"/>
      <c r="AK3378" s="230"/>
      <c r="AN3378" s="230"/>
      <c r="AO3378" s="230"/>
      <c r="AP3378" s="230"/>
      <c r="AQ3378" s="230"/>
    </row>
    <row r="3379" spans="4:43">
      <c r="D3379" s="230"/>
      <c r="G3379" s="230"/>
      <c r="H3379" s="230"/>
      <c r="I3379" s="230"/>
      <c r="J3379" s="230"/>
      <c r="O3379" s="230"/>
      <c r="R3379" s="230"/>
      <c r="S3379" s="230"/>
      <c r="T3379" s="230"/>
      <c r="U3379" s="230"/>
      <c r="Z3379" s="230"/>
      <c r="AC3379" s="230"/>
      <c r="AD3379" s="230"/>
      <c r="AE3379" s="230"/>
      <c r="AF3379" s="230"/>
      <c r="AK3379" s="230"/>
      <c r="AN3379" s="230"/>
      <c r="AO3379" s="230"/>
      <c r="AP3379" s="230"/>
      <c r="AQ3379" s="230"/>
    </row>
    <row r="3380" spans="4:43">
      <c r="D3380" s="230"/>
      <c r="G3380" s="230"/>
      <c r="H3380" s="230"/>
      <c r="I3380" s="230"/>
      <c r="J3380" s="230"/>
      <c r="O3380" s="230"/>
      <c r="R3380" s="230"/>
      <c r="S3380" s="230"/>
      <c r="T3380" s="230"/>
      <c r="U3380" s="230"/>
      <c r="Z3380" s="230"/>
      <c r="AC3380" s="230"/>
      <c r="AD3380" s="230"/>
      <c r="AE3380" s="230"/>
      <c r="AF3380" s="230"/>
      <c r="AK3380" s="230"/>
      <c r="AN3380" s="230"/>
      <c r="AO3380" s="230"/>
      <c r="AP3380" s="230"/>
      <c r="AQ3380" s="230"/>
    </row>
    <row r="3381" spans="4:43">
      <c r="D3381" s="230"/>
      <c r="G3381" s="230"/>
      <c r="H3381" s="230"/>
      <c r="I3381" s="230"/>
      <c r="J3381" s="230"/>
      <c r="O3381" s="230"/>
      <c r="R3381" s="230"/>
      <c r="S3381" s="230"/>
      <c r="T3381" s="230"/>
      <c r="U3381" s="230"/>
      <c r="Z3381" s="230"/>
      <c r="AC3381" s="230"/>
      <c r="AD3381" s="230"/>
      <c r="AE3381" s="230"/>
      <c r="AF3381" s="230"/>
      <c r="AK3381" s="230"/>
      <c r="AN3381" s="230"/>
      <c r="AO3381" s="230"/>
      <c r="AP3381" s="230"/>
      <c r="AQ3381" s="230"/>
    </row>
    <row r="3382" spans="4:43">
      <c r="D3382" s="230"/>
      <c r="G3382" s="230"/>
      <c r="H3382" s="230"/>
      <c r="I3382" s="230"/>
      <c r="J3382" s="230"/>
      <c r="O3382" s="230"/>
      <c r="R3382" s="230"/>
      <c r="S3382" s="230"/>
      <c r="T3382" s="230"/>
      <c r="U3382" s="230"/>
      <c r="Z3382" s="230"/>
      <c r="AC3382" s="230"/>
      <c r="AD3382" s="230"/>
      <c r="AE3382" s="230"/>
      <c r="AF3382" s="230"/>
      <c r="AK3382" s="230"/>
      <c r="AN3382" s="230"/>
      <c r="AO3382" s="230"/>
      <c r="AP3382" s="230"/>
      <c r="AQ3382" s="230"/>
    </row>
    <row r="3383" spans="4:43">
      <c r="D3383" s="230"/>
      <c r="G3383" s="230"/>
      <c r="H3383" s="230"/>
      <c r="I3383" s="230"/>
      <c r="J3383" s="230"/>
      <c r="O3383" s="230"/>
      <c r="R3383" s="230"/>
      <c r="S3383" s="230"/>
      <c r="T3383" s="230"/>
      <c r="U3383" s="230"/>
      <c r="Z3383" s="230"/>
      <c r="AC3383" s="230"/>
      <c r="AD3383" s="230"/>
      <c r="AE3383" s="230"/>
      <c r="AF3383" s="230"/>
      <c r="AK3383" s="230"/>
      <c r="AN3383" s="230"/>
      <c r="AO3383" s="230"/>
      <c r="AP3383" s="230"/>
      <c r="AQ3383" s="230"/>
    </row>
    <row r="3384" spans="4:43">
      <c r="D3384" s="230"/>
      <c r="G3384" s="230"/>
      <c r="H3384" s="230"/>
      <c r="I3384" s="230"/>
      <c r="J3384" s="230"/>
      <c r="O3384" s="230"/>
      <c r="R3384" s="230"/>
      <c r="S3384" s="230"/>
      <c r="T3384" s="230"/>
      <c r="U3384" s="230"/>
      <c r="Z3384" s="230"/>
      <c r="AC3384" s="230"/>
      <c r="AD3384" s="230"/>
      <c r="AE3384" s="230"/>
      <c r="AF3384" s="230"/>
      <c r="AK3384" s="230"/>
      <c r="AN3384" s="230"/>
      <c r="AO3384" s="230"/>
      <c r="AP3384" s="230"/>
      <c r="AQ3384" s="230"/>
    </row>
    <row r="3385" spans="4:43">
      <c r="D3385" s="230"/>
      <c r="G3385" s="230"/>
      <c r="H3385" s="230"/>
      <c r="I3385" s="230"/>
      <c r="J3385" s="230"/>
      <c r="O3385" s="230"/>
      <c r="R3385" s="230"/>
      <c r="S3385" s="230"/>
      <c r="T3385" s="230"/>
      <c r="U3385" s="230"/>
      <c r="Z3385" s="230"/>
      <c r="AC3385" s="230"/>
      <c r="AD3385" s="230"/>
      <c r="AE3385" s="230"/>
      <c r="AF3385" s="230"/>
      <c r="AK3385" s="230"/>
      <c r="AN3385" s="230"/>
      <c r="AO3385" s="230"/>
      <c r="AP3385" s="230"/>
      <c r="AQ3385" s="230"/>
    </row>
    <row r="3386" spans="4:43">
      <c r="D3386" s="230"/>
      <c r="G3386" s="230"/>
      <c r="H3386" s="230"/>
      <c r="I3386" s="230"/>
      <c r="J3386" s="230"/>
      <c r="O3386" s="230"/>
      <c r="R3386" s="230"/>
      <c r="S3386" s="230"/>
      <c r="T3386" s="230"/>
      <c r="U3386" s="230"/>
      <c r="Z3386" s="230"/>
      <c r="AC3386" s="230"/>
      <c r="AD3386" s="230"/>
      <c r="AE3386" s="230"/>
      <c r="AF3386" s="230"/>
      <c r="AK3386" s="230"/>
      <c r="AN3386" s="230"/>
      <c r="AO3386" s="230"/>
      <c r="AP3386" s="230"/>
      <c r="AQ3386" s="230"/>
    </row>
    <row r="3387" spans="4:43">
      <c r="D3387" s="230"/>
      <c r="G3387" s="230"/>
      <c r="H3387" s="230"/>
      <c r="I3387" s="230"/>
      <c r="J3387" s="230"/>
      <c r="O3387" s="230"/>
      <c r="R3387" s="230"/>
      <c r="S3387" s="230"/>
      <c r="T3387" s="230"/>
      <c r="U3387" s="230"/>
      <c r="Z3387" s="230"/>
      <c r="AC3387" s="230"/>
      <c r="AD3387" s="230"/>
      <c r="AE3387" s="230"/>
      <c r="AF3387" s="230"/>
      <c r="AK3387" s="230"/>
      <c r="AN3387" s="230"/>
      <c r="AO3387" s="230"/>
      <c r="AP3387" s="230"/>
      <c r="AQ3387" s="230"/>
    </row>
    <row r="3388" spans="4:43">
      <c r="D3388" s="230"/>
      <c r="G3388" s="230"/>
      <c r="H3388" s="230"/>
      <c r="I3388" s="230"/>
      <c r="J3388" s="230"/>
      <c r="O3388" s="230"/>
      <c r="R3388" s="230"/>
      <c r="S3388" s="230"/>
      <c r="T3388" s="230"/>
      <c r="U3388" s="230"/>
      <c r="Z3388" s="230"/>
      <c r="AC3388" s="230"/>
      <c r="AD3388" s="230"/>
      <c r="AE3388" s="230"/>
      <c r="AF3388" s="230"/>
      <c r="AK3388" s="230"/>
      <c r="AN3388" s="230"/>
      <c r="AO3388" s="230"/>
      <c r="AP3388" s="230"/>
      <c r="AQ3388" s="230"/>
    </row>
    <row r="3389" spans="4:43">
      <c r="D3389" s="230"/>
      <c r="G3389" s="230"/>
      <c r="H3389" s="230"/>
      <c r="I3389" s="230"/>
      <c r="J3389" s="230"/>
      <c r="O3389" s="230"/>
      <c r="R3389" s="230"/>
      <c r="S3389" s="230"/>
      <c r="T3389" s="230"/>
      <c r="U3389" s="230"/>
      <c r="Z3389" s="230"/>
      <c r="AC3389" s="230"/>
      <c r="AD3389" s="230"/>
      <c r="AE3389" s="230"/>
      <c r="AF3389" s="230"/>
      <c r="AK3389" s="230"/>
      <c r="AN3389" s="230"/>
      <c r="AO3389" s="230"/>
      <c r="AP3389" s="230"/>
      <c r="AQ3389" s="230"/>
    </row>
    <row r="3390" spans="4:43">
      <c r="D3390" s="230"/>
      <c r="G3390" s="230"/>
      <c r="H3390" s="230"/>
      <c r="I3390" s="230"/>
      <c r="J3390" s="230"/>
      <c r="O3390" s="230"/>
      <c r="R3390" s="230"/>
      <c r="S3390" s="230"/>
      <c r="T3390" s="230"/>
      <c r="U3390" s="230"/>
      <c r="Z3390" s="230"/>
      <c r="AC3390" s="230"/>
      <c r="AD3390" s="230"/>
      <c r="AE3390" s="230"/>
      <c r="AF3390" s="230"/>
      <c r="AK3390" s="230"/>
      <c r="AN3390" s="230"/>
      <c r="AO3390" s="230"/>
      <c r="AP3390" s="230"/>
      <c r="AQ3390" s="230"/>
    </row>
    <row r="3391" spans="4:43">
      <c r="D3391" s="230"/>
      <c r="G3391" s="230"/>
      <c r="H3391" s="230"/>
      <c r="I3391" s="230"/>
      <c r="J3391" s="230"/>
      <c r="O3391" s="230"/>
      <c r="R3391" s="230"/>
      <c r="S3391" s="230"/>
      <c r="T3391" s="230"/>
      <c r="U3391" s="230"/>
      <c r="Z3391" s="230"/>
      <c r="AC3391" s="230"/>
      <c r="AD3391" s="230"/>
      <c r="AE3391" s="230"/>
      <c r="AF3391" s="230"/>
      <c r="AK3391" s="230"/>
      <c r="AN3391" s="230"/>
      <c r="AO3391" s="230"/>
      <c r="AP3391" s="230"/>
      <c r="AQ3391" s="230"/>
    </row>
    <row r="3392" spans="4:43">
      <c r="D3392" s="230"/>
      <c r="G3392" s="230"/>
      <c r="H3392" s="230"/>
      <c r="I3392" s="230"/>
      <c r="J3392" s="230"/>
      <c r="O3392" s="230"/>
      <c r="R3392" s="230"/>
      <c r="S3392" s="230"/>
      <c r="T3392" s="230"/>
      <c r="U3392" s="230"/>
      <c r="Z3392" s="230"/>
      <c r="AC3392" s="230"/>
      <c r="AD3392" s="230"/>
      <c r="AE3392" s="230"/>
      <c r="AF3392" s="230"/>
      <c r="AK3392" s="230"/>
      <c r="AN3392" s="230"/>
      <c r="AO3392" s="230"/>
      <c r="AP3392" s="230"/>
      <c r="AQ3392" s="230"/>
    </row>
    <row r="3393" spans="4:43">
      <c r="D3393" s="230"/>
      <c r="G3393" s="230"/>
      <c r="H3393" s="230"/>
      <c r="I3393" s="230"/>
      <c r="J3393" s="230"/>
      <c r="O3393" s="230"/>
      <c r="R3393" s="230"/>
      <c r="S3393" s="230"/>
      <c r="T3393" s="230"/>
      <c r="U3393" s="230"/>
      <c r="Z3393" s="230"/>
      <c r="AC3393" s="230"/>
      <c r="AD3393" s="230"/>
      <c r="AE3393" s="230"/>
      <c r="AF3393" s="230"/>
      <c r="AK3393" s="230"/>
      <c r="AN3393" s="230"/>
      <c r="AO3393" s="230"/>
      <c r="AP3393" s="230"/>
      <c r="AQ3393" s="230"/>
    </row>
    <row r="3394" spans="4:43">
      <c r="D3394" s="230"/>
      <c r="G3394" s="230"/>
      <c r="H3394" s="230"/>
      <c r="I3394" s="230"/>
      <c r="J3394" s="230"/>
      <c r="O3394" s="230"/>
      <c r="R3394" s="230"/>
      <c r="S3394" s="230"/>
      <c r="T3394" s="230"/>
      <c r="U3394" s="230"/>
      <c r="Z3394" s="230"/>
      <c r="AC3394" s="230"/>
      <c r="AD3394" s="230"/>
      <c r="AE3394" s="230"/>
      <c r="AF3394" s="230"/>
      <c r="AK3394" s="230"/>
      <c r="AN3394" s="230"/>
      <c r="AO3394" s="230"/>
      <c r="AP3394" s="230"/>
      <c r="AQ3394" s="230"/>
    </row>
    <row r="3395" spans="4:43">
      <c r="D3395" s="230"/>
      <c r="G3395" s="230"/>
      <c r="H3395" s="230"/>
      <c r="I3395" s="230"/>
      <c r="J3395" s="230"/>
      <c r="O3395" s="230"/>
      <c r="R3395" s="230"/>
      <c r="S3395" s="230"/>
      <c r="T3395" s="230"/>
      <c r="U3395" s="230"/>
      <c r="Z3395" s="230"/>
      <c r="AC3395" s="230"/>
      <c r="AD3395" s="230"/>
      <c r="AE3395" s="230"/>
      <c r="AF3395" s="230"/>
      <c r="AK3395" s="230"/>
      <c r="AN3395" s="230"/>
      <c r="AO3395" s="230"/>
      <c r="AP3395" s="230"/>
      <c r="AQ3395" s="230"/>
    </row>
    <row r="3396" spans="4:43">
      <c r="D3396" s="230"/>
      <c r="G3396" s="230"/>
      <c r="H3396" s="230"/>
      <c r="I3396" s="230"/>
      <c r="J3396" s="230"/>
      <c r="O3396" s="230"/>
      <c r="R3396" s="230"/>
      <c r="S3396" s="230"/>
      <c r="T3396" s="230"/>
      <c r="U3396" s="230"/>
      <c r="Z3396" s="230"/>
      <c r="AC3396" s="230"/>
      <c r="AD3396" s="230"/>
      <c r="AE3396" s="230"/>
      <c r="AF3396" s="230"/>
      <c r="AK3396" s="230"/>
      <c r="AN3396" s="230"/>
      <c r="AO3396" s="230"/>
      <c r="AP3396" s="230"/>
      <c r="AQ3396" s="230"/>
    </row>
    <row r="3397" spans="4:43">
      <c r="D3397" s="230"/>
      <c r="G3397" s="230"/>
      <c r="H3397" s="230"/>
      <c r="I3397" s="230"/>
      <c r="J3397" s="230"/>
      <c r="O3397" s="230"/>
      <c r="R3397" s="230"/>
      <c r="S3397" s="230"/>
      <c r="T3397" s="230"/>
      <c r="U3397" s="230"/>
      <c r="Z3397" s="230"/>
      <c r="AC3397" s="230"/>
      <c r="AD3397" s="230"/>
      <c r="AE3397" s="230"/>
      <c r="AF3397" s="230"/>
      <c r="AK3397" s="230"/>
      <c r="AN3397" s="230"/>
      <c r="AO3397" s="230"/>
      <c r="AP3397" s="230"/>
      <c r="AQ3397" s="230"/>
    </row>
    <row r="3398" spans="4:43">
      <c r="D3398" s="230"/>
      <c r="G3398" s="230"/>
      <c r="H3398" s="230"/>
      <c r="I3398" s="230"/>
      <c r="J3398" s="230"/>
      <c r="O3398" s="230"/>
      <c r="R3398" s="230"/>
      <c r="S3398" s="230"/>
      <c r="T3398" s="230"/>
      <c r="U3398" s="230"/>
      <c r="Z3398" s="230"/>
      <c r="AC3398" s="230"/>
      <c r="AD3398" s="230"/>
      <c r="AE3398" s="230"/>
      <c r="AF3398" s="230"/>
      <c r="AK3398" s="230"/>
      <c r="AN3398" s="230"/>
      <c r="AO3398" s="230"/>
      <c r="AP3398" s="230"/>
      <c r="AQ3398" s="230"/>
    </row>
    <row r="3399" spans="4:43">
      <c r="D3399" s="230"/>
      <c r="G3399" s="230"/>
      <c r="H3399" s="230"/>
      <c r="I3399" s="230"/>
      <c r="J3399" s="230"/>
      <c r="O3399" s="230"/>
      <c r="R3399" s="230"/>
      <c r="S3399" s="230"/>
      <c r="T3399" s="230"/>
      <c r="U3399" s="230"/>
      <c r="Z3399" s="230"/>
      <c r="AC3399" s="230"/>
      <c r="AD3399" s="230"/>
      <c r="AE3399" s="230"/>
      <c r="AF3399" s="230"/>
      <c r="AK3399" s="230"/>
      <c r="AN3399" s="230"/>
      <c r="AO3399" s="230"/>
      <c r="AP3399" s="230"/>
      <c r="AQ3399" s="230"/>
    </row>
    <row r="3400" spans="4:43">
      <c r="D3400" s="230"/>
      <c r="G3400" s="230"/>
      <c r="H3400" s="230"/>
      <c r="I3400" s="230"/>
      <c r="J3400" s="230"/>
      <c r="O3400" s="230"/>
      <c r="R3400" s="230"/>
      <c r="S3400" s="230"/>
      <c r="T3400" s="230"/>
      <c r="U3400" s="230"/>
      <c r="Z3400" s="230"/>
      <c r="AC3400" s="230"/>
      <c r="AD3400" s="230"/>
      <c r="AE3400" s="230"/>
      <c r="AF3400" s="230"/>
      <c r="AK3400" s="230"/>
      <c r="AN3400" s="230"/>
      <c r="AO3400" s="230"/>
      <c r="AP3400" s="230"/>
      <c r="AQ3400" s="230"/>
    </row>
    <row r="3401" spans="4:43">
      <c r="D3401" s="230"/>
      <c r="G3401" s="230"/>
      <c r="H3401" s="230"/>
      <c r="I3401" s="230"/>
      <c r="J3401" s="230"/>
      <c r="O3401" s="230"/>
      <c r="R3401" s="230"/>
      <c r="S3401" s="230"/>
      <c r="T3401" s="230"/>
      <c r="U3401" s="230"/>
      <c r="Z3401" s="230"/>
      <c r="AC3401" s="230"/>
      <c r="AD3401" s="230"/>
      <c r="AE3401" s="230"/>
      <c r="AF3401" s="230"/>
      <c r="AK3401" s="230"/>
      <c r="AN3401" s="230"/>
      <c r="AO3401" s="230"/>
      <c r="AP3401" s="230"/>
      <c r="AQ3401" s="230"/>
    </row>
    <row r="3402" spans="4:43">
      <c r="D3402" s="230"/>
      <c r="G3402" s="230"/>
      <c r="H3402" s="230"/>
      <c r="I3402" s="230"/>
      <c r="J3402" s="230"/>
      <c r="O3402" s="230"/>
      <c r="R3402" s="230"/>
      <c r="S3402" s="230"/>
      <c r="T3402" s="230"/>
      <c r="U3402" s="230"/>
      <c r="Z3402" s="230"/>
      <c r="AC3402" s="230"/>
      <c r="AD3402" s="230"/>
      <c r="AE3402" s="230"/>
      <c r="AF3402" s="230"/>
      <c r="AK3402" s="230"/>
      <c r="AN3402" s="230"/>
      <c r="AO3402" s="230"/>
      <c r="AP3402" s="230"/>
      <c r="AQ3402" s="230"/>
    </row>
    <row r="3403" spans="4:43">
      <c r="D3403" s="230"/>
      <c r="G3403" s="230"/>
      <c r="H3403" s="230"/>
      <c r="I3403" s="230"/>
      <c r="J3403" s="230"/>
      <c r="O3403" s="230"/>
      <c r="R3403" s="230"/>
      <c r="S3403" s="230"/>
      <c r="T3403" s="230"/>
      <c r="U3403" s="230"/>
      <c r="Z3403" s="230"/>
      <c r="AC3403" s="230"/>
      <c r="AD3403" s="230"/>
      <c r="AE3403" s="230"/>
      <c r="AF3403" s="230"/>
      <c r="AK3403" s="230"/>
      <c r="AN3403" s="230"/>
      <c r="AO3403" s="230"/>
      <c r="AP3403" s="230"/>
      <c r="AQ3403" s="230"/>
    </row>
    <row r="3404" spans="4:43">
      <c r="D3404" s="230"/>
      <c r="G3404" s="230"/>
      <c r="H3404" s="230"/>
      <c r="I3404" s="230"/>
      <c r="J3404" s="230"/>
      <c r="O3404" s="230"/>
      <c r="R3404" s="230"/>
      <c r="S3404" s="230"/>
      <c r="T3404" s="230"/>
      <c r="U3404" s="230"/>
      <c r="Z3404" s="230"/>
      <c r="AC3404" s="230"/>
      <c r="AD3404" s="230"/>
      <c r="AE3404" s="230"/>
      <c r="AF3404" s="230"/>
      <c r="AK3404" s="230"/>
      <c r="AN3404" s="230"/>
      <c r="AO3404" s="230"/>
      <c r="AP3404" s="230"/>
      <c r="AQ3404" s="230"/>
    </row>
    <row r="3405" spans="4:43">
      <c r="D3405" s="230"/>
      <c r="G3405" s="230"/>
      <c r="H3405" s="230"/>
      <c r="I3405" s="230"/>
      <c r="J3405" s="230"/>
      <c r="O3405" s="230"/>
      <c r="R3405" s="230"/>
      <c r="S3405" s="230"/>
      <c r="T3405" s="230"/>
      <c r="U3405" s="230"/>
      <c r="Z3405" s="230"/>
      <c r="AC3405" s="230"/>
      <c r="AD3405" s="230"/>
      <c r="AE3405" s="230"/>
      <c r="AF3405" s="230"/>
      <c r="AK3405" s="230"/>
      <c r="AN3405" s="230"/>
      <c r="AO3405" s="230"/>
      <c r="AP3405" s="230"/>
      <c r="AQ3405" s="230"/>
    </row>
    <row r="3406" spans="4:43">
      <c r="D3406" s="230"/>
      <c r="G3406" s="230"/>
      <c r="H3406" s="230"/>
      <c r="I3406" s="230"/>
      <c r="J3406" s="230"/>
      <c r="O3406" s="230"/>
      <c r="R3406" s="230"/>
      <c r="S3406" s="230"/>
      <c r="T3406" s="230"/>
      <c r="U3406" s="230"/>
      <c r="Z3406" s="230"/>
      <c r="AC3406" s="230"/>
      <c r="AD3406" s="230"/>
      <c r="AE3406" s="230"/>
      <c r="AF3406" s="230"/>
      <c r="AK3406" s="230"/>
      <c r="AN3406" s="230"/>
      <c r="AO3406" s="230"/>
      <c r="AP3406" s="230"/>
      <c r="AQ3406" s="230"/>
    </row>
    <row r="3407" spans="4:43">
      <c r="D3407" s="230"/>
      <c r="G3407" s="230"/>
      <c r="H3407" s="230"/>
      <c r="I3407" s="230"/>
      <c r="J3407" s="230"/>
      <c r="O3407" s="230"/>
      <c r="R3407" s="230"/>
      <c r="S3407" s="230"/>
      <c r="T3407" s="230"/>
      <c r="U3407" s="230"/>
      <c r="Z3407" s="230"/>
      <c r="AC3407" s="230"/>
      <c r="AD3407" s="230"/>
      <c r="AE3407" s="230"/>
      <c r="AF3407" s="230"/>
      <c r="AK3407" s="230"/>
      <c r="AN3407" s="230"/>
      <c r="AO3407" s="230"/>
      <c r="AP3407" s="230"/>
      <c r="AQ3407" s="230"/>
    </row>
    <row r="3408" spans="4:43">
      <c r="D3408" s="230"/>
      <c r="G3408" s="230"/>
      <c r="H3408" s="230"/>
      <c r="I3408" s="230"/>
      <c r="J3408" s="230"/>
      <c r="O3408" s="230"/>
      <c r="R3408" s="230"/>
      <c r="S3408" s="230"/>
      <c r="T3408" s="230"/>
      <c r="U3408" s="230"/>
      <c r="Z3408" s="230"/>
      <c r="AC3408" s="230"/>
      <c r="AD3408" s="230"/>
      <c r="AE3408" s="230"/>
      <c r="AF3408" s="230"/>
      <c r="AK3408" s="230"/>
      <c r="AN3408" s="230"/>
      <c r="AO3408" s="230"/>
      <c r="AP3408" s="230"/>
      <c r="AQ3408" s="230"/>
    </row>
    <row r="3409" spans="4:43">
      <c r="D3409" s="230"/>
      <c r="G3409" s="230"/>
      <c r="H3409" s="230"/>
      <c r="I3409" s="230"/>
      <c r="J3409" s="230"/>
      <c r="O3409" s="230"/>
      <c r="R3409" s="230"/>
      <c r="S3409" s="230"/>
      <c r="T3409" s="230"/>
      <c r="U3409" s="230"/>
      <c r="Z3409" s="230"/>
      <c r="AC3409" s="230"/>
      <c r="AD3409" s="230"/>
      <c r="AE3409" s="230"/>
      <c r="AF3409" s="230"/>
      <c r="AK3409" s="230"/>
      <c r="AN3409" s="230"/>
      <c r="AO3409" s="230"/>
      <c r="AP3409" s="230"/>
      <c r="AQ3409" s="230"/>
    </row>
    <row r="3410" spans="4:43">
      <c r="D3410" s="230"/>
      <c r="G3410" s="230"/>
      <c r="H3410" s="230"/>
      <c r="I3410" s="230"/>
      <c r="J3410" s="230"/>
      <c r="O3410" s="230"/>
      <c r="R3410" s="230"/>
      <c r="S3410" s="230"/>
      <c r="T3410" s="230"/>
      <c r="U3410" s="230"/>
      <c r="Z3410" s="230"/>
      <c r="AC3410" s="230"/>
      <c r="AD3410" s="230"/>
      <c r="AE3410" s="230"/>
      <c r="AF3410" s="230"/>
      <c r="AK3410" s="230"/>
      <c r="AN3410" s="230"/>
      <c r="AO3410" s="230"/>
      <c r="AP3410" s="230"/>
      <c r="AQ3410" s="230"/>
    </row>
    <row r="3411" spans="4:43">
      <c r="D3411" s="230"/>
      <c r="G3411" s="230"/>
      <c r="H3411" s="230"/>
      <c r="I3411" s="230"/>
      <c r="J3411" s="230"/>
      <c r="O3411" s="230"/>
      <c r="R3411" s="230"/>
      <c r="S3411" s="230"/>
      <c r="T3411" s="230"/>
      <c r="U3411" s="230"/>
      <c r="Z3411" s="230"/>
      <c r="AC3411" s="230"/>
      <c r="AD3411" s="230"/>
      <c r="AE3411" s="230"/>
      <c r="AF3411" s="230"/>
      <c r="AK3411" s="230"/>
      <c r="AN3411" s="230"/>
      <c r="AO3411" s="230"/>
      <c r="AP3411" s="230"/>
      <c r="AQ3411" s="230"/>
    </row>
    <row r="3412" spans="4:43">
      <c r="D3412" s="230"/>
      <c r="G3412" s="230"/>
      <c r="H3412" s="230"/>
      <c r="I3412" s="230"/>
      <c r="J3412" s="230"/>
      <c r="O3412" s="230"/>
      <c r="R3412" s="230"/>
      <c r="S3412" s="230"/>
      <c r="T3412" s="230"/>
      <c r="U3412" s="230"/>
      <c r="Z3412" s="230"/>
      <c r="AC3412" s="230"/>
      <c r="AD3412" s="230"/>
      <c r="AE3412" s="230"/>
      <c r="AF3412" s="230"/>
      <c r="AK3412" s="230"/>
      <c r="AN3412" s="230"/>
      <c r="AO3412" s="230"/>
      <c r="AP3412" s="230"/>
      <c r="AQ3412" s="230"/>
    </row>
    <row r="3413" spans="4:43">
      <c r="D3413" s="230"/>
      <c r="G3413" s="230"/>
      <c r="H3413" s="230"/>
      <c r="I3413" s="230"/>
      <c r="J3413" s="230"/>
      <c r="O3413" s="230"/>
      <c r="R3413" s="230"/>
      <c r="S3413" s="230"/>
      <c r="T3413" s="230"/>
      <c r="U3413" s="230"/>
      <c r="Z3413" s="230"/>
      <c r="AC3413" s="230"/>
      <c r="AD3413" s="230"/>
      <c r="AE3413" s="230"/>
      <c r="AF3413" s="230"/>
      <c r="AK3413" s="230"/>
      <c r="AN3413" s="230"/>
      <c r="AO3413" s="230"/>
      <c r="AP3413" s="230"/>
      <c r="AQ3413" s="230"/>
    </row>
    <row r="3414" spans="4:43">
      <c r="D3414" s="230"/>
      <c r="G3414" s="230"/>
      <c r="H3414" s="230"/>
      <c r="I3414" s="230"/>
      <c r="J3414" s="230"/>
      <c r="O3414" s="230"/>
      <c r="R3414" s="230"/>
      <c r="S3414" s="230"/>
      <c r="T3414" s="230"/>
      <c r="U3414" s="230"/>
      <c r="Z3414" s="230"/>
      <c r="AC3414" s="230"/>
      <c r="AD3414" s="230"/>
      <c r="AE3414" s="230"/>
      <c r="AF3414" s="230"/>
      <c r="AK3414" s="230"/>
      <c r="AN3414" s="230"/>
      <c r="AO3414" s="230"/>
      <c r="AP3414" s="230"/>
      <c r="AQ3414" s="230"/>
    </row>
    <row r="3415" spans="4:43">
      <c r="D3415" s="230"/>
      <c r="G3415" s="230"/>
      <c r="H3415" s="230"/>
      <c r="I3415" s="230"/>
      <c r="J3415" s="230"/>
      <c r="O3415" s="230"/>
      <c r="R3415" s="230"/>
      <c r="S3415" s="230"/>
      <c r="T3415" s="230"/>
      <c r="U3415" s="230"/>
      <c r="Z3415" s="230"/>
      <c r="AC3415" s="230"/>
      <c r="AD3415" s="230"/>
      <c r="AE3415" s="230"/>
      <c r="AF3415" s="230"/>
      <c r="AK3415" s="230"/>
      <c r="AN3415" s="230"/>
      <c r="AO3415" s="230"/>
      <c r="AP3415" s="230"/>
      <c r="AQ3415" s="230"/>
    </row>
    <row r="3416" spans="4:43">
      <c r="D3416" s="230"/>
      <c r="G3416" s="230"/>
      <c r="H3416" s="230"/>
      <c r="I3416" s="230"/>
      <c r="J3416" s="230"/>
      <c r="O3416" s="230"/>
      <c r="R3416" s="230"/>
      <c r="S3416" s="230"/>
      <c r="T3416" s="230"/>
      <c r="U3416" s="230"/>
      <c r="Z3416" s="230"/>
      <c r="AC3416" s="230"/>
      <c r="AD3416" s="230"/>
      <c r="AE3416" s="230"/>
      <c r="AF3416" s="230"/>
      <c r="AK3416" s="230"/>
      <c r="AN3416" s="230"/>
      <c r="AO3416" s="230"/>
      <c r="AP3416" s="230"/>
      <c r="AQ3416" s="230"/>
    </row>
    <row r="3417" spans="4:43">
      <c r="D3417" s="230"/>
      <c r="G3417" s="230"/>
      <c r="H3417" s="230"/>
      <c r="I3417" s="230"/>
      <c r="J3417" s="230"/>
      <c r="O3417" s="230"/>
      <c r="R3417" s="230"/>
      <c r="S3417" s="230"/>
      <c r="T3417" s="230"/>
      <c r="U3417" s="230"/>
      <c r="Z3417" s="230"/>
      <c r="AC3417" s="230"/>
      <c r="AD3417" s="230"/>
      <c r="AE3417" s="230"/>
      <c r="AF3417" s="230"/>
      <c r="AK3417" s="230"/>
      <c r="AN3417" s="230"/>
      <c r="AO3417" s="230"/>
      <c r="AP3417" s="230"/>
      <c r="AQ3417" s="230"/>
    </row>
    <row r="3418" spans="4:43">
      <c r="D3418" s="230"/>
      <c r="G3418" s="230"/>
      <c r="H3418" s="230"/>
      <c r="I3418" s="230"/>
      <c r="J3418" s="230"/>
      <c r="O3418" s="230"/>
      <c r="R3418" s="230"/>
      <c r="S3418" s="230"/>
      <c r="T3418" s="230"/>
      <c r="U3418" s="230"/>
      <c r="Z3418" s="230"/>
      <c r="AC3418" s="230"/>
      <c r="AD3418" s="230"/>
      <c r="AE3418" s="230"/>
      <c r="AF3418" s="230"/>
      <c r="AK3418" s="230"/>
      <c r="AN3418" s="230"/>
      <c r="AO3418" s="230"/>
      <c r="AP3418" s="230"/>
      <c r="AQ3418" s="230"/>
    </row>
    <row r="3419" spans="4:43">
      <c r="D3419" s="230"/>
      <c r="G3419" s="230"/>
      <c r="H3419" s="230"/>
      <c r="I3419" s="230"/>
      <c r="J3419" s="230"/>
      <c r="O3419" s="230"/>
      <c r="R3419" s="230"/>
      <c r="S3419" s="230"/>
      <c r="T3419" s="230"/>
      <c r="U3419" s="230"/>
      <c r="Z3419" s="230"/>
      <c r="AC3419" s="230"/>
      <c r="AD3419" s="230"/>
      <c r="AE3419" s="230"/>
      <c r="AF3419" s="230"/>
      <c r="AK3419" s="230"/>
      <c r="AN3419" s="230"/>
      <c r="AO3419" s="230"/>
      <c r="AP3419" s="230"/>
      <c r="AQ3419" s="230"/>
    </row>
    <row r="3420" spans="4:43">
      <c r="D3420" s="230"/>
      <c r="G3420" s="230"/>
      <c r="H3420" s="230"/>
      <c r="I3420" s="230"/>
      <c r="J3420" s="230"/>
      <c r="O3420" s="230"/>
      <c r="R3420" s="230"/>
      <c r="S3420" s="230"/>
      <c r="T3420" s="230"/>
      <c r="U3420" s="230"/>
      <c r="Z3420" s="230"/>
      <c r="AC3420" s="230"/>
      <c r="AD3420" s="230"/>
      <c r="AE3420" s="230"/>
      <c r="AF3420" s="230"/>
      <c r="AK3420" s="230"/>
      <c r="AN3420" s="230"/>
      <c r="AO3420" s="230"/>
      <c r="AP3420" s="230"/>
      <c r="AQ3420" s="230"/>
    </row>
    <row r="3421" spans="4:43">
      <c r="D3421" s="230"/>
      <c r="G3421" s="230"/>
      <c r="H3421" s="230"/>
      <c r="I3421" s="230"/>
      <c r="J3421" s="230"/>
      <c r="O3421" s="230"/>
      <c r="R3421" s="230"/>
      <c r="S3421" s="230"/>
      <c r="T3421" s="230"/>
      <c r="U3421" s="230"/>
      <c r="Z3421" s="230"/>
      <c r="AC3421" s="230"/>
      <c r="AD3421" s="230"/>
      <c r="AE3421" s="230"/>
      <c r="AF3421" s="230"/>
      <c r="AK3421" s="230"/>
      <c r="AN3421" s="230"/>
      <c r="AO3421" s="230"/>
      <c r="AP3421" s="230"/>
      <c r="AQ3421" s="230"/>
    </row>
    <row r="3422" spans="4:43">
      <c r="D3422" s="230"/>
      <c r="G3422" s="230"/>
      <c r="H3422" s="230"/>
      <c r="I3422" s="230"/>
      <c r="J3422" s="230"/>
      <c r="O3422" s="230"/>
      <c r="R3422" s="230"/>
      <c r="S3422" s="230"/>
      <c r="T3422" s="230"/>
      <c r="U3422" s="230"/>
      <c r="Z3422" s="230"/>
      <c r="AC3422" s="230"/>
      <c r="AD3422" s="230"/>
      <c r="AE3422" s="230"/>
      <c r="AF3422" s="230"/>
      <c r="AK3422" s="230"/>
      <c r="AN3422" s="230"/>
      <c r="AO3422" s="230"/>
      <c r="AP3422" s="230"/>
      <c r="AQ3422" s="230"/>
    </row>
    <row r="3423" spans="4:43">
      <c r="D3423" s="230"/>
      <c r="G3423" s="230"/>
      <c r="H3423" s="230"/>
      <c r="I3423" s="230"/>
      <c r="J3423" s="230"/>
      <c r="O3423" s="230"/>
      <c r="R3423" s="230"/>
      <c r="S3423" s="230"/>
      <c r="T3423" s="230"/>
      <c r="U3423" s="230"/>
      <c r="Z3423" s="230"/>
      <c r="AC3423" s="230"/>
      <c r="AD3423" s="230"/>
      <c r="AE3423" s="230"/>
      <c r="AF3423" s="230"/>
      <c r="AK3423" s="230"/>
      <c r="AN3423" s="230"/>
      <c r="AO3423" s="230"/>
      <c r="AP3423" s="230"/>
      <c r="AQ3423" s="230"/>
    </row>
    <row r="3424" spans="4:43">
      <c r="D3424" s="230"/>
      <c r="G3424" s="230"/>
      <c r="H3424" s="230"/>
      <c r="I3424" s="230"/>
      <c r="J3424" s="230"/>
      <c r="O3424" s="230"/>
      <c r="R3424" s="230"/>
      <c r="S3424" s="230"/>
      <c r="T3424" s="230"/>
      <c r="U3424" s="230"/>
      <c r="Z3424" s="230"/>
      <c r="AC3424" s="230"/>
      <c r="AD3424" s="230"/>
      <c r="AE3424" s="230"/>
      <c r="AF3424" s="230"/>
      <c r="AK3424" s="230"/>
      <c r="AN3424" s="230"/>
      <c r="AO3424" s="230"/>
      <c r="AP3424" s="230"/>
      <c r="AQ3424" s="230"/>
    </row>
    <row r="3425" spans="4:43">
      <c r="D3425" s="230"/>
      <c r="G3425" s="230"/>
      <c r="H3425" s="230"/>
      <c r="I3425" s="230"/>
      <c r="J3425" s="230"/>
      <c r="O3425" s="230"/>
      <c r="R3425" s="230"/>
      <c r="S3425" s="230"/>
      <c r="T3425" s="230"/>
      <c r="U3425" s="230"/>
      <c r="Z3425" s="230"/>
      <c r="AC3425" s="230"/>
      <c r="AD3425" s="230"/>
      <c r="AE3425" s="230"/>
      <c r="AF3425" s="230"/>
      <c r="AK3425" s="230"/>
      <c r="AN3425" s="230"/>
      <c r="AO3425" s="230"/>
      <c r="AP3425" s="230"/>
      <c r="AQ3425" s="230"/>
    </row>
    <row r="3426" spans="4:43">
      <c r="D3426" s="230"/>
      <c r="G3426" s="230"/>
      <c r="H3426" s="230"/>
      <c r="I3426" s="230"/>
      <c r="J3426" s="230"/>
      <c r="O3426" s="230"/>
      <c r="R3426" s="230"/>
      <c r="S3426" s="230"/>
      <c r="T3426" s="230"/>
      <c r="U3426" s="230"/>
      <c r="Z3426" s="230"/>
      <c r="AC3426" s="230"/>
      <c r="AD3426" s="230"/>
      <c r="AE3426" s="230"/>
      <c r="AF3426" s="230"/>
      <c r="AK3426" s="230"/>
      <c r="AN3426" s="230"/>
      <c r="AO3426" s="230"/>
      <c r="AP3426" s="230"/>
      <c r="AQ3426" s="230"/>
    </row>
    <row r="3427" spans="4:43">
      <c r="D3427" s="230"/>
      <c r="G3427" s="230"/>
      <c r="H3427" s="230"/>
      <c r="I3427" s="230"/>
      <c r="J3427" s="230"/>
      <c r="O3427" s="230"/>
      <c r="R3427" s="230"/>
      <c r="S3427" s="230"/>
      <c r="T3427" s="230"/>
      <c r="U3427" s="230"/>
      <c r="Z3427" s="230"/>
      <c r="AC3427" s="230"/>
      <c r="AD3427" s="230"/>
      <c r="AE3427" s="230"/>
      <c r="AF3427" s="230"/>
      <c r="AK3427" s="230"/>
      <c r="AN3427" s="230"/>
      <c r="AO3427" s="230"/>
      <c r="AP3427" s="230"/>
      <c r="AQ3427" s="230"/>
    </row>
    <row r="3428" spans="4:43">
      <c r="D3428" s="230"/>
      <c r="G3428" s="230"/>
      <c r="H3428" s="230"/>
      <c r="I3428" s="230"/>
      <c r="J3428" s="230"/>
      <c r="O3428" s="230"/>
      <c r="R3428" s="230"/>
      <c r="S3428" s="230"/>
      <c r="T3428" s="230"/>
      <c r="U3428" s="230"/>
      <c r="Z3428" s="230"/>
      <c r="AC3428" s="230"/>
      <c r="AD3428" s="230"/>
      <c r="AE3428" s="230"/>
      <c r="AF3428" s="230"/>
      <c r="AK3428" s="230"/>
      <c r="AN3428" s="230"/>
      <c r="AO3428" s="230"/>
      <c r="AP3428" s="230"/>
      <c r="AQ3428" s="230"/>
    </row>
    <row r="3429" spans="4:43">
      <c r="D3429" s="230"/>
      <c r="G3429" s="230"/>
      <c r="H3429" s="230"/>
      <c r="I3429" s="230"/>
      <c r="J3429" s="230"/>
      <c r="O3429" s="230"/>
      <c r="R3429" s="230"/>
      <c r="S3429" s="230"/>
      <c r="T3429" s="230"/>
      <c r="U3429" s="230"/>
      <c r="Z3429" s="230"/>
      <c r="AC3429" s="230"/>
      <c r="AD3429" s="230"/>
      <c r="AE3429" s="230"/>
      <c r="AF3429" s="230"/>
      <c r="AK3429" s="230"/>
      <c r="AN3429" s="230"/>
      <c r="AO3429" s="230"/>
      <c r="AP3429" s="230"/>
      <c r="AQ3429" s="230"/>
    </row>
    <row r="3430" spans="4:43">
      <c r="D3430" s="230"/>
      <c r="G3430" s="230"/>
      <c r="H3430" s="230"/>
      <c r="I3430" s="230"/>
      <c r="J3430" s="230"/>
      <c r="O3430" s="230"/>
      <c r="R3430" s="230"/>
      <c r="S3430" s="230"/>
      <c r="T3430" s="230"/>
      <c r="U3430" s="230"/>
      <c r="Z3430" s="230"/>
      <c r="AC3430" s="230"/>
      <c r="AD3430" s="230"/>
      <c r="AE3430" s="230"/>
      <c r="AF3430" s="230"/>
      <c r="AK3430" s="230"/>
      <c r="AN3430" s="230"/>
      <c r="AO3430" s="230"/>
      <c r="AP3430" s="230"/>
      <c r="AQ3430" s="230"/>
    </row>
    <row r="3431" spans="4:43">
      <c r="D3431" s="230"/>
      <c r="G3431" s="230"/>
      <c r="H3431" s="230"/>
      <c r="I3431" s="230"/>
      <c r="J3431" s="230"/>
      <c r="O3431" s="230"/>
      <c r="R3431" s="230"/>
      <c r="S3431" s="230"/>
      <c r="T3431" s="230"/>
      <c r="U3431" s="230"/>
      <c r="Z3431" s="230"/>
      <c r="AC3431" s="230"/>
      <c r="AD3431" s="230"/>
      <c r="AE3431" s="230"/>
      <c r="AF3431" s="230"/>
      <c r="AK3431" s="230"/>
      <c r="AN3431" s="230"/>
      <c r="AO3431" s="230"/>
      <c r="AP3431" s="230"/>
      <c r="AQ3431" s="230"/>
    </row>
    <row r="3432" spans="4:43">
      <c r="D3432" s="230"/>
      <c r="G3432" s="230"/>
      <c r="H3432" s="230"/>
      <c r="I3432" s="230"/>
      <c r="J3432" s="230"/>
      <c r="O3432" s="230"/>
      <c r="R3432" s="230"/>
      <c r="S3432" s="230"/>
      <c r="T3432" s="230"/>
      <c r="U3432" s="230"/>
      <c r="Z3432" s="230"/>
      <c r="AC3432" s="230"/>
      <c r="AD3432" s="230"/>
      <c r="AE3432" s="230"/>
      <c r="AF3432" s="230"/>
      <c r="AK3432" s="230"/>
      <c r="AN3432" s="230"/>
      <c r="AO3432" s="230"/>
      <c r="AP3432" s="230"/>
      <c r="AQ3432" s="230"/>
    </row>
    <row r="3433" spans="4:43">
      <c r="D3433" s="230"/>
      <c r="G3433" s="230"/>
      <c r="H3433" s="230"/>
      <c r="I3433" s="230"/>
      <c r="J3433" s="230"/>
      <c r="O3433" s="230"/>
      <c r="R3433" s="230"/>
      <c r="S3433" s="230"/>
      <c r="T3433" s="230"/>
      <c r="U3433" s="230"/>
      <c r="Z3433" s="230"/>
      <c r="AC3433" s="230"/>
      <c r="AD3433" s="230"/>
      <c r="AE3433" s="230"/>
      <c r="AF3433" s="230"/>
      <c r="AK3433" s="230"/>
      <c r="AN3433" s="230"/>
      <c r="AO3433" s="230"/>
      <c r="AP3433" s="230"/>
      <c r="AQ3433" s="230"/>
    </row>
    <row r="3434" spans="4:43">
      <c r="D3434" s="230"/>
      <c r="G3434" s="230"/>
      <c r="H3434" s="230"/>
      <c r="I3434" s="230"/>
      <c r="J3434" s="230"/>
      <c r="O3434" s="230"/>
      <c r="R3434" s="230"/>
      <c r="S3434" s="230"/>
      <c r="T3434" s="230"/>
      <c r="U3434" s="230"/>
      <c r="Z3434" s="230"/>
      <c r="AC3434" s="230"/>
      <c r="AD3434" s="230"/>
      <c r="AE3434" s="230"/>
      <c r="AF3434" s="230"/>
      <c r="AK3434" s="230"/>
      <c r="AN3434" s="230"/>
      <c r="AO3434" s="230"/>
      <c r="AP3434" s="230"/>
      <c r="AQ3434" s="230"/>
    </row>
    <row r="3435" spans="4:43">
      <c r="D3435" s="230"/>
      <c r="G3435" s="230"/>
      <c r="H3435" s="230"/>
      <c r="I3435" s="230"/>
      <c r="J3435" s="230"/>
      <c r="O3435" s="230"/>
      <c r="R3435" s="230"/>
      <c r="S3435" s="230"/>
      <c r="T3435" s="230"/>
      <c r="U3435" s="230"/>
      <c r="Z3435" s="230"/>
      <c r="AC3435" s="230"/>
      <c r="AD3435" s="230"/>
      <c r="AE3435" s="230"/>
      <c r="AF3435" s="230"/>
      <c r="AK3435" s="230"/>
      <c r="AN3435" s="230"/>
      <c r="AO3435" s="230"/>
      <c r="AP3435" s="230"/>
      <c r="AQ3435" s="230"/>
    </row>
    <row r="3436" spans="4:43">
      <c r="D3436" s="230"/>
      <c r="G3436" s="230"/>
      <c r="H3436" s="230"/>
      <c r="I3436" s="230"/>
      <c r="J3436" s="230"/>
      <c r="O3436" s="230"/>
      <c r="R3436" s="230"/>
      <c r="S3436" s="230"/>
      <c r="T3436" s="230"/>
      <c r="U3436" s="230"/>
      <c r="Z3436" s="230"/>
      <c r="AC3436" s="230"/>
      <c r="AD3436" s="230"/>
      <c r="AE3436" s="230"/>
      <c r="AF3436" s="230"/>
      <c r="AK3436" s="230"/>
      <c r="AN3436" s="230"/>
      <c r="AO3436" s="230"/>
      <c r="AP3436" s="230"/>
      <c r="AQ3436" s="230"/>
    </row>
    <row r="3437" spans="4:43">
      <c r="D3437" s="230"/>
      <c r="G3437" s="230"/>
      <c r="H3437" s="230"/>
      <c r="I3437" s="230"/>
      <c r="J3437" s="230"/>
      <c r="O3437" s="230"/>
      <c r="R3437" s="230"/>
      <c r="S3437" s="230"/>
      <c r="T3437" s="230"/>
      <c r="U3437" s="230"/>
      <c r="Z3437" s="230"/>
      <c r="AC3437" s="230"/>
      <c r="AD3437" s="230"/>
      <c r="AE3437" s="230"/>
      <c r="AF3437" s="230"/>
      <c r="AK3437" s="230"/>
      <c r="AN3437" s="230"/>
      <c r="AO3437" s="230"/>
      <c r="AP3437" s="230"/>
      <c r="AQ3437" s="230"/>
    </row>
    <row r="3438" spans="4:43">
      <c r="D3438" s="230"/>
      <c r="G3438" s="230"/>
      <c r="H3438" s="230"/>
      <c r="I3438" s="230"/>
      <c r="J3438" s="230"/>
      <c r="O3438" s="230"/>
      <c r="R3438" s="230"/>
      <c r="S3438" s="230"/>
      <c r="T3438" s="230"/>
      <c r="U3438" s="230"/>
      <c r="Z3438" s="230"/>
      <c r="AC3438" s="230"/>
      <c r="AD3438" s="230"/>
      <c r="AE3438" s="230"/>
      <c r="AF3438" s="230"/>
      <c r="AK3438" s="230"/>
      <c r="AN3438" s="230"/>
      <c r="AO3438" s="230"/>
      <c r="AP3438" s="230"/>
      <c r="AQ3438" s="230"/>
    </row>
    <row r="3439" spans="4:43">
      <c r="D3439" s="230"/>
      <c r="G3439" s="230"/>
      <c r="H3439" s="230"/>
      <c r="I3439" s="230"/>
      <c r="J3439" s="230"/>
      <c r="O3439" s="230"/>
      <c r="R3439" s="230"/>
      <c r="S3439" s="230"/>
      <c r="T3439" s="230"/>
      <c r="U3439" s="230"/>
      <c r="Z3439" s="230"/>
      <c r="AC3439" s="230"/>
      <c r="AD3439" s="230"/>
      <c r="AE3439" s="230"/>
      <c r="AF3439" s="230"/>
      <c r="AK3439" s="230"/>
      <c r="AN3439" s="230"/>
      <c r="AO3439" s="230"/>
      <c r="AP3439" s="230"/>
      <c r="AQ3439" s="230"/>
    </row>
    <row r="3440" spans="4:43">
      <c r="D3440" s="230"/>
      <c r="G3440" s="230"/>
      <c r="H3440" s="230"/>
      <c r="I3440" s="230"/>
      <c r="J3440" s="230"/>
      <c r="O3440" s="230"/>
      <c r="R3440" s="230"/>
      <c r="S3440" s="230"/>
      <c r="T3440" s="230"/>
      <c r="U3440" s="230"/>
      <c r="Z3440" s="230"/>
      <c r="AC3440" s="230"/>
      <c r="AD3440" s="230"/>
      <c r="AE3440" s="230"/>
      <c r="AF3440" s="230"/>
      <c r="AK3440" s="230"/>
      <c r="AN3440" s="230"/>
      <c r="AO3440" s="230"/>
      <c r="AP3440" s="230"/>
      <c r="AQ3440" s="230"/>
    </row>
    <row r="3441" spans="4:43">
      <c r="D3441" s="230"/>
      <c r="G3441" s="230"/>
      <c r="H3441" s="230"/>
      <c r="I3441" s="230"/>
      <c r="J3441" s="230"/>
      <c r="O3441" s="230"/>
      <c r="R3441" s="230"/>
      <c r="S3441" s="230"/>
      <c r="T3441" s="230"/>
      <c r="U3441" s="230"/>
      <c r="Z3441" s="230"/>
      <c r="AC3441" s="230"/>
      <c r="AD3441" s="230"/>
      <c r="AE3441" s="230"/>
      <c r="AF3441" s="230"/>
      <c r="AK3441" s="230"/>
      <c r="AN3441" s="230"/>
      <c r="AO3441" s="230"/>
      <c r="AP3441" s="230"/>
      <c r="AQ3441" s="230"/>
    </row>
    <row r="3442" spans="4:43">
      <c r="D3442" s="230"/>
      <c r="G3442" s="230"/>
      <c r="H3442" s="230"/>
      <c r="I3442" s="230"/>
      <c r="J3442" s="230"/>
      <c r="O3442" s="230"/>
      <c r="R3442" s="230"/>
      <c r="S3442" s="230"/>
      <c r="T3442" s="230"/>
      <c r="U3442" s="230"/>
      <c r="Z3442" s="230"/>
      <c r="AC3442" s="230"/>
      <c r="AD3442" s="230"/>
      <c r="AE3442" s="230"/>
      <c r="AF3442" s="230"/>
      <c r="AK3442" s="230"/>
      <c r="AN3442" s="230"/>
      <c r="AO3442" s="230"/>
      <c r="AP3442" s="230"/>
      <c r="AQ3442" s="230"/>
    </row>
    <row r="3443" spans="4:43">
      <c r="D3443" s="230"/>
      <c r="G3443" s="230"/>
      <c r="H3443" s="230"/>
      <c r="I3443" s="230"/>
      <c r="J3443" s="230"/>
      <c r="O3443" s="230"/>
      <c r="R3443" s="230"/>
      <c r="S3443" s="230"/>
      <c r="T3443" s="230"/>
      <c r="U3443" s="230"/>
      <c r="Z3443" s="230"/>
      <c r="AC3443" s="230"/>
      <c r="AD3443" s="230"/>
      <c r="AE3443" s="230"/>
      <c r="AF3443" s="230"/>
      <c r="AK3443" s="230"/>
      <c r="AN3443" s="230"/>
      <c r="AO3443" s="230"/>
      <c r="AP3443" s="230"/>
      <c r="AQ3443" s="230"/>
    </row>
    <row r="3444" spans="4:43">
      <c r="D3444" s="230"/>
      <c r="G3444" s="230"/>
      <c r="H3444" s="230"/>
      <c r="I3444" s="230"/>
      <c r="J3444" s="230"/>
      <c r="O3444" s="230"/>
      <c r="R3444" s="230"/>
      <c r="S3444" s="230"/>
      <c r="T3444" s="230"/>
      <c r="U3444" s="230"/>
      <c r="Z3444" s="230"/>
      <c r="AC3444" s="230"/>
      <c r="AD3444" s="230"/>
      <c r="AE3444" s="230"/>
      <c r="AF3444" s="230"/>
      <c r="AK3444" s="230"/>
      <c r="AN3444" s="230"/>
      <c r="AO3444" s="230"/>
      <c r="AP3444" s="230"/>
      <c r="AQ3444" s="230"/>
    </row>
    <row r="3445" spans="4:43">
      <c r="D3445" s="230"/>
      <c r="G3445" s="230"/>
      <c r="H3445" s="230"/>
      <c r="I3445" s="230"/>
      <c r="J3445" s="230"/>
      <c r="O3445" s="230"/>
      <c r="R3445" s="230"/>
      <c r="S3445" s="230"/>
      <c r="T3445" s="230"/>
      <c r="U3445" s="230"/>
      <c r="Z3445" s="230"/>
      <c r="AC3445" s="230"/>
      <c r="AD3445" s="230"/>
      <c r="AE3445" s="230"/>
      <c r="AF3445" s="230"/>
      <c r="AK3445" s="230"/>
      <c r="AN3445" s="230"/>
      <c r="AO3445" s="230"/>
      <c r="AP3445" s="230"/>
      <c r="AQ3445" s="230"/>
    </row>
    <row r="3446" spans="4:43">
      <c r="D3446" s="230"/>
      <c r="G3446" s="230"/>
      <c r="H3446" s="230"/>
      <c r="I3446" s="230"/>
      <c r="J3446" s="230"/>
      <c r="O3446" s="230"/>
      <c r="R3446" s="230"/>
      <c r="S3446" s="230"/>
      <c r="T3446" s="230"/>
      <c r="U3446" s="230"/>
      <c r="Z3446" s="230"/>
      <c r="AC3446" s="230"/>
      <c r="AD3446" s="230"/>
      <c r="AE3446" s="230"/>
      <c r="AF3446" s="230"/>
      <c r="AK3446" s="230"/>
      <c r="AN3446" s="230"/>
      <c r="AO3446" s="230"/>
      <c r="AP3446" s="230"/>
      <c r="AQ3446" s="230"/>
    </row>
    <row r="3447" spans="4:43">
      <c r="D3447" s="230"/>
      <c r="G3447" s="230"/>
      <c r="H3447" s="230"/>
      <c r="I3447" s="230"/>
      <c r="J3447" s="230"/>
      <c r="O3447" s="230"/>
      <c r="R3447" s="230"/>
      <c r="S3447" s="230"/>
      <c r="T3447" s="230"/>
      <c r="U3447" s="230"/>
      <c r="Z3447" s="230"/>
      <c r="AC3447" s="230"/>
      <c r="AD3447" s="230"/>
      <c r="AE3447" s="230"/>
      <c r="AF3447" s="230"/>
      <c r="AK3447" s="230"/>
      <c r="AN3447" s="230"/>
      <c r="AO3447" s="230"/>
      <c r="AP3447" s="230"/>
      <c r="AQ3447" s="230"/>
    </row>
    <row r="3448" spans="4:43">
      <c r="D3448" s="230"/>
      <c r="G3448" s="230"/>
      <c r="H3448" s="230"/>
      <c r="I3448" s="230"/>
      <c r="J3448" s="230"/>
      <c r="O3448" s="230"/>
      <c r="R3448" s="230"/>
      <c r="S3448" s="230"/>
      <c r="T3448" s="230"/>
      <c r="U3448" s="230"/>
      <c r="Z3448" s="230"/>
      <c r="AC3448" s="230"/>
      <c r="AD3448" s="230"/>
      <c r="AE3448" s="230"/>
      <c r="AF3448" s="230"/>
      <c r="AK3448" s="230"/>
      <c r="AN3448" s="230"/>
      <c r="AO3448" s="230"/>
      <c r="AP3448" s="230"/>
      <c r="AQ3448" s="230"/>
    </row>
    <row r="3449" spans="4:43">
      <c r="D3449" s="230"/>
      <c r="G3449" s="230"/>
      <c r="H3449" s="230"/>
      <c r="I3449" s="230"/>
      <c r="J3449" s="230"/>
      <c r="O3449" s="230"/>
      <c r="R3449" s="230"/>
      <c r="S3449" s="230"/>
      <c r="T3449" s="230"/>
      <c r="U3449" s="230"/>
      <c r="Z3449" s="230"/>
      <c r="AC3449" s="230"/>
      <c r="AD3449" s="230"/>
      <c r="AE3449" s="230"/>
      <c r="AF3449" s="230"/>
      <c r="AK3449" s="230"/>
      <c r="AN3449" s="230"/>
      <c r="AO3449" s="230"/>
      <c r="AP3449" s="230"/>
      <c r="AQ3449" s="230"/>
    </row>
    <row r="3450" spans="4:43">
      <c r="D3450" s="230"/>
      <c r="G3450" s="230"/>
      <c r="H3450" s="230"/>
      <c r="I3450" s="230"/>
      <c r="J3450" s="230"/>
      <c r="O3450" s="230"/>
      <c r="R3450" s="230"/>
      <c r="S3450" s="230"/>
      <c r="T3450" s="230"/>
      <c r="U3450" s="230"/>
      <c r="Z3450" s="230"/>
      <c r="AC3450" s="230"/>
      <c r="AD3450" s="230"/>
      <c r="AE3450" s="230"/>
      <c r="AF3450" s="230"/>
      <c r="AK3450" s="230"/>
      <c r="AN3450" s="230"/>
      <c r="AO3450" s="230"/>
      <c r="AP3450" s="230"/>
      <c r="AQ3450" s="230"/>
    </row>
    <row r="3451" spans="4:43">
      <c r="D3451" s="230"/>
      <c r="G3451" s="230"/>
      <c r="H3451" s="230"/>
      <c r="I3451" s="230"/>
      <c r="J3451" s="230"/>
      <c r="O3451" s="230"/>
      <c r="R3451" s="230"/>
      <c r="S3451" s="230"/>
      <c r="T3451" s="230"/>
      <c r="U3451" s="230"/>
      <c r="Z3451" s="230"/>
      <c r="AC3451" s="230"/>
      <c r="AD3451" s="230"/>
      <c r="AE3451" s="230"/>
      <c r="AF3451" s="230"/>
      <c r="AK3451" s="230"/>
      <c r="AN3451" s="230"/>
      <c r="AO3451" s="230"/>
      <c r="AP3451" s="230"/>
      <c r="AQ3451" s="230"/>
    </row>
    <row r="3452" spans="4:43">
      <c r="D3452" s="230"/>
      <c r="G3452" s="230"/>
      <c r="H3452" s="230"/>
      <c r="I3452" s="230"/>
      <c r="J3452" s="230"/>
      <c r="O3452" s="230"/>
      <c r="R3452" s="230"/>
      <c r="S3452" s="230"/>
      <c r="T3452" s="230"/>
      <c r="U3452" s="230"/>
      <c r="Z3452" s="230"/>
      <c r="AC3452" s="230"/>
      <c r="AD3452" s="230"/>
      <c r="AE3452" s="230"/>
      <c r="AF3452" s="230"/>
      <c r="AK3452" s="230"/>
      <c r="AN3452" s="230"/>
      <c r="AO3452" s="230"/>
      <c r="AP3452" s="230"/>
      <c r="AQ3452" s="230"/>
    </row>
    <row r="3453" spans="4:43">
      <c r="D3453" s="230"/>
      <c r="G3453" s="230"/>
      <c r="H3453" s="230"/>
      <c r="I3453" s="230"/>
      <c r="J3453" s="230"/>
      <c r="O3453" s="230"/>
      <c r="R3453" s="230"/>
      <c r="S3453" s="230"/>
      <c r="T3453" s="230"/>
      <c r="U3453" s="230"/>
      <c r="Z3453" s="230"/>
      <c r="AC3453" s="230"/>
      <c r="AD3453" s="230"/>
      <c r="AE3453" s="230"/>
      <c r="AF3453" s="230"/>
      <c r="AK3453" s="230"/>
      <c r="AN3453" s="230"/>
      <c r="AO3453" s="230"/>
      <c r="AP3453" s="230"/>
      <c r="AQ3453" s="230"/>
    </row>
    <row r="3454" spans="4:43">
      <c r="D3454" s="230"/>
      <c r="G3454" s="230"/>
      <c r="H3454" s="230"/>
      <c r="I3454" s="230"/>
      <c r="J3454" s="230"/>
      <c r="O3454" s="230"/>
      <c r="R3454" s="230"/>
      <c r="S3454" s="230"/>
      <c r="T3454" s="230"/>
      <c r="U3454" s="230"/>
      <c r="Z3454" s="230"/>
      <c r="AC3454" s="230"/>
      <c r="AD3454" s="230"/>
      <c r="AE3454" s="230"/>
      <c r="AF3454" s="230"/>
      <c r="AK3454" s="230"/>
      <c r="AN3454" s="230"/>
      <c r="AO3454" s="230"/>
      <c r="AP3454" s="230"/>
      <c r="AQ3454" s="230"/>
    </row>
    <row r="3455" spans="4:43">
      <c r="D3455" s="230"/>
      <c r="G3455" s="230"/>
      <c r="H3455" s="230"/>
      <c r="I3455" s="230"/>
      <c r="J3455" s="230"/>
      <c r="O3455" s="230"/>
      <c r="R3455" s="230"/>
      <c r="S3455" s="230"/>
      <c r="T3455" s="230"/>
      <c r="U3455" s="230"/>
      <c r="Z3455" s="230"/>
      <c r="AC3455" s="230"/>
      <c r="AD3455" s="230"/>
      <c r="AE3455" s="230"/>
      <c r="AF3455" s="230"/>
      <c r="AK3455" s="230"/>
      <c r="AN3455" s="230"/>
      <c r="AO3455" s="230"/>
      <c r="AP3455" s="230"/>
      <c r="AQ3455" s="230"/>
    </row>
    <row r="3456" spans="4:43">
      <c r="D3456" s="230"/>
      <c r="G3456" s="230"/>
      <c r="H3456" s="230"/>
      <c r="I3456" s="230"/>
      <c r="J3456" s="230"/>
      <c r="O3456" s="230"/>
      <c r="R3456" s="230"/>
      <c r="S3456" s="230"/>
      <c r="T3456" s="230"/>
      <c r="U3456" s="230"/>
      <c r="Z3456" s="230"/>
      <c r="AC3456" s="230"/>
      <c r="AD3456" s="230"/>
      <c r="AE3456" s="230"/>
      <c r="AF3456" s="230"/>
      <c r="AK3456" s="230"/>
      <c r="AN3456" s="230"/>
      <c r="AO3456" s="230"/>
      <c r="AP3456" s="230"/>
      <c r="AQ3456" s="230"/>
    </row>
    <row r="3457" spans="4:43">
      <c r="D3457" s="230"/>
      <c r="G3457" s="230"/>
      <c r="H3457" s="230"/>
      <c r="I3457" s="230"/>
      <c r="J3457" s="230"/>
      <c r="O3457" s="230"/>
      <c r="R3457" s="230"/>
      <c r="S3457" s="230"/>
      <c r="T3457" s="230"/>
      <c r="U3457" s="230"/>
      <c r="Z3457" s="230"/>
      <c r="AC3457" s="230"/>
      <c r="AD3457" s="230"/>
      <c r="AE3457" s="230"/>
      <c r="AF3457" s="230"/>
      <c r="AK3457" s="230"/>
      <c r="AN3457" s="230"/>
      <c r="AO3457" s="230"/>
      <c r="AP3457" s="230"/>
      <c r="AQ3457" s="230"/>
    </row>
    <row r="3458" spans="4:43">
      <c r="D3458" s="230"/>
      <c r="G3458" s="230"/>
      <c r="H3458" s="230"/>
      <c r="I3458" s="230"/>
      <c r="J3458" s="230"/>
      <c r="O3458" s="230"/>
      <c r="R3458" s="230"/>
      <c r="S3458" s="230"/>
      <c r="T3458" s="230"/>
      <c r="U3458" s="230"/>
      <c r="Z3458" s="230"/>
      <c r="AC3458" s="230"/>
      <c r="AD3458" s="230"/>
      <c r="AE3458" s="230"/>
      <c r="AF3458" s="230"/>
      <c r="AK3458" s="230"/>
      <c r="AN3458" s="230"/>
      <c r="AO3458" s="230"/>
      <c r="AP3458" s="230"/>
      <c r="AQ3458" s="230"/>
    </row>
    <row r="3459" spans="4:43">
      <c r="D3459" s="230"/>
      <c r="G3459" s="230"/>
      <c r="H3459" s="230"/>
      <c r="I3459" s="230"/>
      <c r="J3459" s="230"/>
      <c r="O3459" s="230"/>
      <c r="R3459" s="230"/>
      <c r="S3459" s="230"/>
      <c r="T3459" s="230"/>
      <c r="U3459" s="230"/>
      <c r="Z3459" s="230"/>
      <c r="AC3459" s="230"/>
      <c r="AD3459" s="230"/>
      <c r="AE3459" s="230"/>
      <c r="AF3459" s="230"/>
      <c r="AK3459" s="230"/>
      <c r="AN3459" s="230"/>
      <c r="AO3459" s="230"/>
      <c r="AP3459" s="230"/>
      <c r="AQ3459" s="230"/>
    </row>
    <row r="3460" spans="4:43">
      <c r="D3460" s="230"/>
      <c r="G3460" s="230"/>
      <c r="H3460" s="230"/>
      <c r="I3460" s="230"/>
      <c r="J3460" s="230"/>
      <c r="O3460" s="230"/>
      <c r="R3460" s="230"/>
      <c r="S3460" s="230"/>
      <c r="T3460" s="230"/>
      <c r="U3460" s="230"/>
      <c r="Z3460" s="230"/>
      <c r="AC3460" s="230"/>
      <c r="AD3460" s="230"/>
      <c r="AE3460" s="230"/>
      <c r="AF3460" s="230"/>
      <c r="AK3460" s="230"/>
      <c r="AN3460" s="230"/>
      <c r="AO3460" s="230"/>
      <c r="AP3460" s="230"/>
      <c r="AQ3460" s="230"/>
    </row>
    <row r="3461" spans="4:43">
      <c r="D3461" s="230"/>
      <c r="G3461" s="230"/>
      <c r="H3461" s="230"/>
      <c r="I3461" s="230"/>
      <c r="J3461" s="230"/>
      <c r="O3461" s="230"/>
      <c r="R3461" s="230"/>
      <c r="S3461" s="230"/>
      <c r="T3461" s="230"/>
      <c r="U3461" s="230"/>
      <c r="Z3461" s="230"/>
      <c r="AC3461" s="230"/>
      <c r="AD3461" s="230"/>
      <c r="AE3461" s="230"/>
      <c r="AF3461" s="230"/>
      <c r="AK3461" s="230"/>
      <c r="AN3461" s="230"/>
      <c r="AO3461" s="230"/>
      <c r="AP3461" s="230"/>
      <c r="AQ3461" s="230"/>
    </row>
    <row r="3462" spans="4:43">
      <c r="D3462" s="230"/>
      <c r="G3462" s="230"/>
      <c r="H3462" s="230"/>
      <c r="I3462" s="230"/>
      <c r="J3462" s="230"/>
      <c r="O3462" s="230"/>
      <c r="R3462" s="230"/>
      <c r="S3462" s="230"/>
      <c r="T3462" s="230"/>
      <c r="U3462" s="230"/>
      <c r="Z3462" s="230"/>
      <c r="AC3462" s="230"/>
      <c r="AD3462" s="230"/>
      <c r="AE3462" s="230"/>
      <c r="AF3462" s="230"/>
      <c r="AK3462" s="230"/>
      <c r="AN3462" s="230"/>
      <c r="AO3462" s="230"/>
      <c r="AP3462" s="230"/>
      <c r="AQ3462" s="230"/>
    </row>
    <row r="3463" spans="4:43">
      <c r="D3463" s="230"/>
      <c r="G3463" s="230"/>
      <c r="H3463" s="230"/>
      <c r="I3463" s="230"/>
      <c r="J3463" s="230"/>
      <c r="O3463" s="230"/>
      <c r="R3463" s="230"/>
      <c r="S3463" s="230"/>
      <c r="T3463" s="230"/>
      <c r="U3463" s="230"/>
      <c r="Z3463" s="230"/>
      <c r="AC3463" s="230"/>
      <c r="AD3463" s="230"/>
      <c r="AE3463" s="230"/>
      <c r="AF3463" s="230"/>
      <c r="AK3463" s="230"/>
      <c r="AN3463" s="230"/>
      <c r="AO3463" s="230"/>
      <c r="AP3463" s="230"/>
      <c r="AQ3463" s="230"/>
    </row>
    <row r="3464" spans="4:43">
      <c r="D3464" s="230"/>
      <c r="G3464" s="230"/>
      <c r="H3464" s="230"/>
      <c r="I3464" s="230"/>
      <c r="J3464" s="230"/>
      <c r="O3464" s="230"/>
      <c r="R3464" s="230"/>
      <c r="S3464" s="230"/>
      <c r="T3464" s="230"/>
      <c r="U3464" s="230"/>
      <c r="Z3464" s="230"/>
      <c r="AC3464" s="230"/>
      <c r="AD3464" s="230"/>
      <c r="AE3464" s="230"/>
      <c r="AF3464" s="230"/>
      <c r="AK3464" s="230"/>
      <c r="AN3464" s="230"/>
      <c r="AO3464" s="230"/>
      <c r="AP3464" s="230"/>
      <c r="AQ3464" s="230"/>
    </row>
    <row r="3465" spans="4:43">
      <c r="D3465" s="230"/>
      <c r="G3465" s="230"/>
      <c r="H3465" s="230"/>
      <c r="I3465" s="230"/>
      <c r="J3465" s="230"/>
      <c r="O3465" s="230"/>
      <c r="R3465" s="230"/>
      <c r="S3465" s="230"/>
      <c r="T3465" s="230"/>
      <c r="U3465" s="230"/>
      <c r="Z3465" s="230"/>
      <c r="AC3465" s="230"/>
      <c r="AD3465" s="230"/>
      <c r="AE3465" s="230"/>
      <c r="AF3465" s="230"/>
      <c r="AK3465" s="230"/>
      <c r="AN3465" s="230"/>
      <c r="AO3465" s="230"/>
      <c r="AP3465" s="230"/>
      <c r="AQ3465" s="230"/>
    </row>
    <row r="3466" spans="4:43">
      <c r="D3466" s="230"/>
      <c r="G3466" s="230"/>
      <c r="H3466" s="230"/>
      <c r="I3466" s="230"/>
      <c r="J3466" s="230"/>
      <c r="O3466" s="230"/>
      <c r="R3466" s="230"/>
      <c r="S3466" s="230"/>
      <c r="T3466" s="230"/>
      <c r="U3466" s="230"/>
      <c r="Z3466" s="230"/>
      <c r="AC3466" s="230"/>
      <c r="AD3466" s="230"/>
      <c r="AE3466" s="230"/>
      <c r="AF3466" s="230"/>
      <c r="AK3466" s="230"/>
      <c r="AN3466" s="230"/>
      <c r="AO3466" s="230"/>
      <c r="AP3466" s="230"/>
      <c r="AQ3466" s="230"/>
    </row>
    <row r="3467" spans="4:43">
      <c r="D3467" s="230"/>
      <c r="G3467" s="230"/>
      <c r="H3467" s="230"/>
      <c r="I3467" s="230"/>
      <c r="J3467" s="230"/>
      <c r="O3467" s="230"/>
      <c r="R3467" s="230"/>
      <c r="S3467" s="230"/>
      <c r="T3467" s="230"/>
      <c r="U3467" s="230"/>
      <c r="Z3467" s="230"/>
      <c r="AC3467" s="230"/>
      <c r="AD3467" s="230"/>
      <c r="AE3467" s="230"/>
      <c r="AF3467" s="230"/>
      <c r="AK3467" s="230"/>
      <c r="AN3467" s="230"/>
      <c r="AO3467" s="230"/>
      <c r="AP3467" s="230"/>
      <c r="AQ3467" s="230"/>
    </row>
    <row r="3468" spans="4:43">
      <c r="D3468" s="230"/>
      <c r="G3468" s="230"/>
      <c r="H3468" s="230"/>
      <c r="I3468" s="230"/>
      <c r="J3468" s="230"/>
      <c r="O3468" s="230"/>
      <c r="R3468" s="230"/>
      <c r="S3468" s="230"/>
      <c r="T3468" s="230"/>
      <c r="U3468" s="230"/>
      <c r="Z3468" s="230"/>
      <c r="AC3468" s="230"/>
      <c r="AD3468" s="230"/>
      <c r="AE3468" s="230"/>
      <c r="AF3468" s="230"/>
      <c r="AK3468" s="230"/>
      <c r="AN3468" s="230"/>
      <c r="AO3468" s="230"/>
      <c r="AP3468" s="230"/>
      <c r="AQ3468" s="230"/>
    </row>
    <row r="3469" spans="4:43">
      <c r="D3469" s="230"/>
      <c r="G3469" s="230"/>
      <c r="H3469" s="230"/>
      <c r="I3469" s="230"/>
      <c r="J3469" s="230"/>
      <c r="O3469" s="230"/>
      <c r="R3469" s="230"/>
      <c r="S3469" s="230"/>
      <c r="T3469" s="230"/>
      <c r="U3469" s="230"/>
      <c r="Z3469" s="230"/>
      <c r="AC3469" s="230"/>
      <c r="AD3469" s="230"/>
      <c r="AE3469" s="230"/>
      <c r="AF3469" s="230"/>
      <c r="AK3469" s="230"/>
      <c r="AN3469" s="230"/>
      <c r="AO3469" s="230"/>
      <c r="AP3469" s="230"/>
      <c r="AQ3469" s="230"/>
    </row>
    <row r="3470" spans="4:43">
      <c r="D3470" s="230"/>
      <c r="G3470" s="230"/>
      <c r="H3470" s="230"/>
      <c r="I3470" s="230"/>
      <c r="J3470" s="230"/>
      <c r="O3470" s="230"/>
      <c r="R3470" s="230"/>
      <c r="S3470" s="230"/>
      <c r="T3470" s="230"/>
      <c r="U3470" s="230"/>
      <c r="Z3470" s="230"/>
      <c r="AC3470" s="230"/>
      <c r="AD3470" s="230"/>
      <c r="AE3470" s="230"/>
      <c r="AF3470" s="230"/>
      <c r="AK3470" s="230"/>
      <c r="AN3470" s="230"/>
      <c r="AO3470" s="230"/>
      <c r="AP3470" s="230"/>
      <c r="AQ3470" s="230"/>
    </row>
    <row r="3471" spans="4:43">
      <c r="D3471" s="230"/>
      <c r="G3471" s="230"/>
      <c r="H3471" s="230"/>
      <c r="I3471" s="230"/>
      <c r="J3471" s="230"/>
      <c r="O3471" s="230"/>
      <c r="R3471" s="230"/>
      <c r="S3471" s="230"/>
      <c r="T3471" s="230"/>
      <c r="U3471" s="230"/>
      <c r="Z3471" s="230"/>
      <c r="AC3471" s="230"/>
      <c r="AD3471" s="230"/>
      <c r="AE3471" s="230"/>
      <c r="AF3471" s="230"/>
      <c r="AK3471" s="230"/>
      <c r="AN3471" s="230"/>
      <c r="AO3471" s="230"/>
      <c r="AP3471" s="230"/>
      <c r="AQ3471" s="230"/>
    </row>
    <row r="3472" spans="4:43">
      <c r="D3472" s="230"/>
      <c r="G3472" s="230"/>
      <c r="H3472" s="230"/>
      <c r="I3472" s="230"/>
      <c r="J3472" s="230"/>
      <c r="O3472" s="230"/>
      <c r="R3472" s="230"/>
      <c r="S3472" s="230"/>
      <c r="T3472" s="230"/>
      <c r="U3472" s="230"/>
      <c r="Z3472" s="230"/>
      <c r="AC3472" s="230"/>
      <c r="AD3472" s="230"/>
      <c r="AE3472" s="230"/>
      <c r="AF3472" s="230"/>
      <c r="AK3472" s="230"/>
      <c r="AN3472" s="230"/>
      <c r="AO3472" s="230"/>
      <c r="AP3472" s="230"/>
      <c r="AQ3472" s="230"/>
    </row>
    <row r="3473" spans="4:43">
      <c r="D3473" s="230"/>
      <c r="G3473" s="230"/>
      <c r="H3473" s="230"/>
      <c r="I3473" s="230"/>
      <c r="J3473" s="230"/>
      <c r="O3473" s="230"/>
      <c r="R3473" s="230"/>
      <c r="S3473" s="230"/>
      <c r="T3473" s="230"/>
      <c r="U3473" s="230"/>
      <c r="Z3473" s="230"/>
      <c r="AC3473" s="230"/>
      <c r="AD3473" s="230"/>
      <c r="AE3473" s="230"/>
      <c r="AF3473" s="230"/>
      <c r="AK3473" s="230"/>
      <c r="AN3473" s="230"/>
      <c r="AO3473" s="230"/>
      <c r="AP3473" s="230"/>
      <c r="AQ3473" s="230"/>
    </row>
    <row r="3474" spans="4:43">
      <c r="D3474" s="230"/>
      <c r="G3474" s="230"/>
      <c r="H3474" s="230"/>
      <c r="I3474" s="230"/>
      <c r="J3474" s="230"/>
      <c r="O3474" s="230"/>
      <c r="R3474" s="230"/>
      <c r="S3474" s="230"/>
      <c r="T3474" s="230"/>
      <c r="U3474" s="230"/>
      <c r="Z3474" s="230"/>
      <c r="AC3474" s="230"/>
      <c r="AD3474" s="230"/>
      <c r="AE3474" s="230"/>
      <c r="AF3474" s="230"/>
      <c r="AK3474" s="230"/>
      <c r="AN3474" s="230"/>
      <c r="AO3474" s="230"/>
      <c r="AP3474" s="230"/>
      <c r="AQ3474" s="230"/>
    </row>
    <row r="3475" spans="4:43">
      <c r="D3475" s="230"/>
      <c r="G3475" s="230"/>
      <c r="H3475" s="230"/>
      <c r="I3475" s="230"/>
      <c r="J3475" s="230"/>
      <c r="O3475" s="230"/>
      <c r="R3475" s="230"/>
      <c r="S3475" s="230"/>
      <c r="T3475" s="230"/>
      <c r="U3475" s="230"/>
      <c r="Z3475" s="230"/>
      <c r="AC3475" s="230"/>
      <c r="AD3475" s="230"/>
      <c r="AE3475" s="230"/>
      <c r="AF3475" s="230"/>
      <c r="AK3475" s="230"/>
      <c r="AN3475" s="230"/>
      <c r="AO3475" s="230"/>
      <c r="AP3475" s="230"/>
      <c r="AQ3475" s="230"/>
    </row>
    <row r="3476" spans="4:43">
      <c r="D3476" s="230"/>
      <c r="G3476" s="230"/>
      <c r="H3476" s="230"/>
      <c r="I3476" s="230"/>
      <c r="J3476" s="230"/>
      <c r="O3476" s="230"/>
      <c r="R3476" s="230"/>
      <c r="S3476" s="230"/>
      <c r="T3476" s="230"/>
      <c r="U3476" s="230"/>
      <c r="Z3476" s="230"/>
      <c r="AC3476" s="230"/>
      <c r="AD3476" s="230"/>
      <c r="AE3476" s="230"/>
      <c r="AF3476" s="230"/>
      <c r="AK3476" s="230"/>
      <c r="AN3476" s="230"/>
      <c r="AO3476" s="230"/>
      <c r="AP3476" s="230"/>
      <c r="AQ3476" s="230"/>
    </row>
    <row r="3477" spans="4:43">
      <c r="D3477" s="230"/>
      <c r="G3477" s="230"/>
      <c r="H3477" s="230"/>
      <c r="I3477" s="230"/>
      <c r="J3477" s="230"/>
      <c r="O3477" s="230"/>
      <c r="R3477" s="230"/>
      <c r="S3477" s="230"/>
      <c r="T3477" s="230"/>
      <c r="U3477" s="230"/>
      <c r="Z3477" s="230"/>
      <c r="AC3477" s="230"/>
      <c r="AD3477" s="230"/>
      <c r="AE3477" s="230"/>
      <c r="AF3477" s="230"/>
      <c r="AK3477" s="230"/>
      <c r="AN3477" s="230"/>
      <c r="AO3477" s="230"/>
      <c r="AP3477" s="230"/>
      <c r="AQ3477" s="230"/>
    </row>
    <row r="3478" spans="4:43">
      <c r="D3478" s="230"/>
      <c r="G3478" s="230"/>
      <c r="H3478" s="230"/>
      <c r="I3478" s="230"/>
      <c r="J3478" s="230"/>
      <c r="O3478" s="230"/>
      <c r="R3478" s="230"/>
      <c r="S3478" s="230"/>
      <c r="T3478" s="230"/>
      <c r="U3478" s="230"/>
      <c r="Z3478" s="230"/>
      <c r="AC3478" s="230"/>
      <c r="AD3478" s="230"/>
      <c r="AE3478" s="230"/>
      <c r="AF3478" s="230"/>
      <c r="AK3478" s="230"/>
      <c r="AN3478" s="230"/>
      <c r="AO3478" s="230"/>
      <c r="AP3478" s="230"/>
      <c r="AQ3478" s="230"/>
    </row>
    <row r="3479" spans="4:43">
      <c r="D3479" s="230"/>
      <c r="G3479" s="230"/>
      <c r="H3479" s="230"/>
      <c r="I3479" s="230"/>
      <c r="J3479" s="230"/>
      <c r="O3479" s="230"/>
      <c r="R3479" s="230"/>
      <c r="S3479" s="230"/>
      <c r="T3479" s="230"/>
      <c r="U3479" s="230"/>
      <c r="Z3479" s="230"/>
      <c r="AC3479" s="230"/>
      <c r="AD3479" s="230"/>
      <c r="AE3479" s="230"/>
      <c r="AF3479" s="230"/>
      <c r="AK3479" s="230"/>
      <c r="AN3479" s="230"/>
      <c r="AO3479" s="230"/>
      <c r="AP3479" s="230"/>
      <c r="AQ3479" s="230"/>
    </row>
    <row r="3480" spans="4:43">
      <c r="D3480" s="230"/>
      <c r="G3480" s="230"/>
      <c r="H3480" s="230"/>
      <c r="I3480" s="230"/>
      <c r="J3480" s="230"/>
      <c r="O3480" s="230"/>
      <c r="R3480" s="230"/>
      <c r="S3480" s="230"/>
      <c r="T3480" s="230"/>
      <c r="U3480" s="230"/>
      <c r="Z3480" s="230"/>
      <c r="AC3480" s="230"/>
      <c r="AD3480" s="230"/>
      <c r="AE3480" s="230"/>
      <c r="AF3480" s="230"/>
      <c r="AK3480" s="230"/>
      <c r="AN3480" s="230"/>
      <c r="AO3480" s="230"/>
      <c r="AP3480" s="230"/>
      <c r="AQ3480" s="230"/>
    </row>
    <row r="3481" spans="4:43">
      <c r="D3481" s="230"/>
      <c r="G3481" s="230"/>
      <c r="H3481" s="230"/>
      <c r="I3481" s="230"/>
      <c r="J3481" s="230"/>
      <c r="O3481" s="230"/>
      <c r="R3481" s="230"/>
      <c r="S3481" s="230"/>
      <c r="T3481" s="230"/>
      <c r="U3481" s="230"/>
      <c r="Z3481" s="230"/>
      <c r="AC3481" s="230"/>
      <c r="AD3481" s="230"/>
      <c r="AE3481" s="230"/>
      <c r="AF3481" s="230"/>
      <c r="AK3481" s="230"/>
      <c r="AN3481" s="230"/>
      <c r="AO3481" s="230"/>
      <c r="AP3481" s="230"/>
      <c r="AQ3481" s="230"/>
    </row>
    <row r="3482" spans="4:43">
      <c r="D3482" s="230"/>
      <c r="G3482" s="230"/>
      <c r="H3482" s="230"/>
      <c r="I3482" s="230"/>
      <c r="J3482" s="230"/>
      <c r="O3482" s="230"/>
      <c r="R3482" s="230"/>
      <c r="S3482" s="230"/>
      <c r="T3482" s="230"/>
      <c r="U3482" s="230"/>
      <c r="Z3482" s="230"/>
      <c r="AC3482" s="230"/>
      <c r="AD3482" s="230"/>
      <c r="AE3482" s="230"/>
      <c r="AF3482" s="230"/>
      <c r="AK3482" s="230"/>
      <c r="AN3482" s="230"/>
      <c r="AO3482" s="230"/>
      <c r="AP3482" s="230"/>
      <c r="AQ3482" s="230"/>
    </row>
    <row r="3483" spans="4:43">
      <c r="D3483" s="230"/>
      <c r="G3483" s="230"/>
      <c r="H3483" s="230"/>
      <c r="I3483" s="230"/>
      <c r="J3483" s="230"/>
      <c r="O3483" s="230"/>
      <c r="R3483" s="230"/>
      <c r="S3483" s="230"/>
      <c r="T3483" s="230"/>
      <c r="U3483" s="230"/>
      <c r="Z3483" s="230"/>
      <c r="AC3483" s="230"/>
      <c r="AD3483" s="230"/>
      <c r="AE3483" s="230"/>
      <c r="AF3483" s="230"/>
      <c r="AK3483" s="230"/>
      <c r="AN3483" s="230"/>
      <c r="AO3483" s="230"/>
      <c r="AP3483" s="230"/>
      <c r="AQ3483" s="230"/>
    </row>
    <row r="3484" spans="4:43">
      <c r="D3484" s="230"/>
      <c r="G3484" s="230"/>
      <c r="H3484" s="230"/>
      <c r="I3484" s="230"/>
      <c r="J3484" s="230"/>
      <c r="O3484" s="230"/>
      <c r="R3484" s="230"/>
      <c r="S3484" s="230"/>
      <c r="T3484" s="230"/>
      <c r="U3484" s="230"/>
      <c r="Z3484" s="230"/>
      <c r="AC3484" s="230"/>
      <c r="AD3484" s="230"/>
      <c r="AE3484" s="230"/>
      <c r="AF3484" s="230"/>
      <c r="AK3484" s="230"/>
      <c r="AN3484" s="230"/>
      <c r="AO3484" s="230"/>
      <c r="AP3484" s="230"/>
      <c r="AQ3484" s="230"/>
    </row>
    <row r="3485" spans="4:43">
      <c r="D3485" s="230"/>
      <c r="G3485" s="230"/>
      <c r="H3485" s="230"/>
      <c r="I3485" s="230"/>
      <c r="J3485" s="230"/>
      <c r="O3485" s="230"/>
      <c r="R3485" s="230"/>
      <c r="S3485" s="230"/>
      <c r="T3485" s="230"/>
      <c r="U3485" s="230"/>
      <c r="Z3485" s="230"/>
      <c r="AC3485" s="230"/>
      <c r="AD3485" s="230"/>
      <c r="AE3485" s="230"/>
      <c r="AF3485" s="230"/>
      <c r="AK3485" s="230"/>
      <c r="AN3485" s="230"/>
      <c r="AO3485" s="230"/>
      <c r="AP3485" s="230"/>
      <c r="AQ3485" s="230"/>
    </row>
    <row r="3486" spans="4:43">
      <c r="D3486" s="230"/>
      <c r="G3486" s="230"/>
      <c r="H3486" s="230"/>
      <c r="I3486" s="230"/>
      <c r="J3486" s="230"/>
      <c r="O3486" s="230"/>
      <c r="R3486" s="230"/>
      <c r="S3486" s="230"/>
      <c r="T3486" s="230"/>
      <c r="U3486" s="230"/>
      <c r="Z3486" s="230"/>
      <c r="AC3486" s="230"/>
      <c r="AD3486" s="230"/>
      <c r="AE3486" s="230"/>
      <c r="AF3486" s="230"/>
      <c r="AK3486" s="230"/>
      <c r="AN3486" s="230"/>
      <c r="AO3486" s="230"/>
      <c r="AP3486" s="230"/>
      <c r="AQ3486" s="230"/>
    </row>
    <row r="3487" spans="4:43">
      <c r="D3487" s="230"/>
      <c r="G3487" s="230"/>
      <c r="H3487" s="230"/>
      <c r="I3487" s="230"/>
      <c r="J3487" s="230"/>
      <c r="O3487" s="230"/>
      <c r="R3487" s="230"/>
      <c r="S3487" s="230"/>
      <c r="T3487" s="230"/>
      <c r="U3487" s="230"/>
      <c r="Z3487" s="230"/>
      <c r="AC3487" s="230"/>
      <c r="AD3487" s="230"/>
      <c r="AE3487" s="230"/>
      <c r="AF3487" s="230"/>
      <c r="AK3487" s="230"/>
      <c r="AN3487" s="230"/>
      <c r="AO3487" s="230"/>
      <c r="AP3487" s="230"/>
      <c r="AQ3487" s="230"/>
    </row>
    <row r="3488" spans="4:43">
      <c r="D3488" s="230"/>
      <c r="G3488" s="230"/>
      <c r="H3488" s="230"/>
      <c r="I3488" s="230"/>
      <c r="J3488" s="230"/>
      <c r="O3488" s="230"/>
      <c r="R3488" s="230"/>
      <c r="S3488" s="230"/>
      <c r="T3488" s="230"/>
      <c r="U3488" s="230"/>
      <c r="Z3488" s="230"/>
      <c r="AC3488" s="230"/>
      <c r="AD3488" s="230"/>
      <c r="AE3488" s="230"/>
      <c r="AF3488" s="230"/>
      <c r="AK3488" s="230"/>
      <c r="AN3488" s="230"/>
      <c r="AO3488" s="230"/>
      <c r="AP3488" s="230"/>
      <c r="AQ3488" s="230"/>
    </row>
    <row r="3489" spans="4:43">
      <c r="D3489" s="230"/>
      <c r="G3489" s="230"/>
      <c r="H3489" s="230"/>
      <c r="I3489" s="230"/>
      <c r="J3489" s="230"/>
      <c r="O3489" s="230"/>
      <c r="R3489" s="230"/>
      <c r="S3489" s="230"/>
      <c r="T3489" s="230"/>
      <c r="U3489" s="230"/>
      <c r="Z3489" s="230"/>
      <c r="AC3489" s="230"/>
      <c r="AD3489" s="230"/>
      <c r="AE3489" s="230"/>
      <c r="AF3489" s="230"/>
      <c r="AK3489" s="230"/>
      <c r="AN3489" s="230"/>
      <c r="AO3489" s="230"/>
      <c r="AP3489" s="230"/>
      <c r="AQ3489" s="230"/>
    </row>
    <row r="3490" spans="4:43">
      <c r="D3490" s="230"/>
      <c r="G3490" s="230"/>
      <c r="H3490" s="230"/>
      <c r="I3490" s="230"/>
      <c r="J3490" s="230"/>
      <c r="O3490" s="230"/>
      <c r="R3490" s="230"/>
      <c r="S3490" s="230"/>
      <c r="T3490" s="230"/>
      <c r="U3490" s="230"/>
      <c r="Z3490" s="230"/>
      <c r="AC3490" s="230"/>
      <c r="AD3490" s="230"/>
      <c r="AE3490" s="230"/>
      <c r="AF3490" s="230"/>
      <c r="AK3490" s="230"/>
      <c r="AN3490" s="230"/>
      <c r="AO3490" s="230"/>
      <c r="AP3490" s="230"/>
      <c r="AQ3490" s="230"/>
    </row>
    <row r="3491" spans="4:43">
      <c r="D3491" s="230"/>
      <c r="G3491" s="230"/>
      <c r="H3491" s="230"/>
      <c r="I3491" s="230"/>
      <c r="J3491" s="230"/>
      <c r="O3491" s="230"/>
      <c r="R3491" s="230"/>
      <c r="S3491" s="230"/>
      <c r="T3491" s="230"/>
      <c r="U3491" s="230"/>
      <c r="Z3491" s="230"/>
      <c r="AC3491" s="230"/>
      <c r="AD3491" s="230"/>
      <c r="AE3491" s="230"/>
      <c r="AF3491" s="230"/>
      <c r="AK3491" s="230"/>
      <c r="AN3491" s="230"/>
      <c r="AO3491" s="230"/>
      <c r="AP3491" s="230"/>
      <c r="AQ3491" s="230"/>
    </row>
    <row r="3492" spans="4:43">
      <c r="D3492" s="230"/>
      <c r="G3492" s="230"/>
      <c r="H3492" s="230"/>
      <c r="I3492" s="230"/>
      <c r="J3492" s="230"/>
      <c r="O3492" s="230"/>
      <c r="R3492" s="230"/>
      <c r="S3492" s="230"/>
      <c r="T3492" s="230"/>
      <c r="U3492" s="230"/>
      <c r="Z3492" s="230"/>
      <c r="AC3492" s="230"/>
      <c r="AD3492" s="230"/>
      <c r="AE3492" s="230"/>
      <c r="AF3492" s="230"/>
      <c r="AK3492" s="230"/>
      <c r="AN3492" s="230"/>
      <c r="AO3492" s="230"/>
      <c r="AP3492" s="230"/>
      <c r="AQ3492" s="230"/>
    </row>
    <row r="3493" spans="4:43">
      <c r="D3493" s="230"/>
      <c r="G3493" s="230"/>
      <c r="H3493" s="230"/>
      <c r="I3493" s="230"/>
      <c r="J3493" s="230"/>
      <c r="O3493" s="230"/>
      <c r="R3493" s="230"/>
      <c r="S3493" s="230"/>
      <c r="T3493" s="230"/>
      <c r="U3493" s="230"/>
      <c r="Z3493" s="230"/>
      <c r="AC3493" s="230"/>
      <c r="AD3493" s="230"/>
      <c r="AE3493" s="230"/>
      <c r="AF3493" s="230"/>
      <c r="AK3493" s="230"/>
      <c r="AN3493" s="230"/>
      <c r="AO3493" s="230"/>
      <c r="AP3493" s="230"/>
      <c r="AQ3493" s="230"/>
    </row>
    <row r="3494" spans="4:43">
      <c r="D3494" s="230"/>
      <c r="G3494" s="230"/>
      <c r="H3494" s="230"/>
      <c r="I3494" s="230"/>
      <c r="J3494" s="230"/>
      <c r="O3494" s="230"/>
      <c r="R3494" s="230"/>
      <c r="S3494" s="230"/>
      <c r="T3494" s="230"/>
      <c r="U3494" s="230"/>
      <c r="Z3494" s="230"/>
      <c r="AC3494" s="230"/>
      <c r="AD3494" s="230"/>
      <c r="AE3494" s="230"/>
      <c r="AF3494" s="230"/>
      <c r="AK3494" s="230"/>
      <c r="AN3494" s="230"/>
      <c r="AO3494" s="230"/>
      <c r="AP3494" s="230"/>
      <c r="AQ3494" s="230"/>
    </row>
    <row r="3495" spans="4:43">
      <c r="D3495" s="230"/>
      <c r="G3495" s="230"/>
      <c r="H3495" s="230"/>
      <c r="I3495" s="230"/>
      <c r="J3495" s="230"/>
      <c r="O3495" s="230"/>
      <c r="R3495" s="230"/>
      <c r="S3495" s="230"/>
      <c r="T3495" s="230"/>
      <c r="U3495" s="230"/>
      <c r="Z3495" s="230"/>
      <c r="AC3495" s="230"/>
      <c r="AD3495" s="230"/>
      <c r="AE3495" s="230"/>
      <c r="AF3495" s="230"/>
      <c r="AK3495" s="230"/>
      <c r="AN3495" s="230"/>
      <c r="AO3495" s="230"/>
      <c r="AP3495" s="230"/>
      <c r="AQ3495" s="230"/>
    </row>
    <row r="3496" spans="4:43">
      <c r="D3496" s="230"/>
      <c r="G3496" s="230"/>
      <c r="H3496" s="230"/>
      <c r="I3496" s="230"/>
      <c r="J3496" s="230"/>
      <c r="O3496" s="230"/>
      <c r="R3496" s="230"/>
      <c r="S3496" s="230"/>
      <c r="T3496" s="230"/>
      <c r="U3496" s="230"/>
      <c r="Z3496" s="230"/>
      <c r="AC3496" s="230"/>
      <c r="AD3496" s="230"/>
      <c r="AE3496" s="230"/>
      <c r="AF3496" s="230"/>
      <c r="AK3496" s="230"/>
      <c r="AN3496" s="230"/>
      <c r="AO3496" s="230"/>
      <c r="AP3496" s="230"/>
      <c r="AQ3496" s="230"/>
    </row>
    <row r="3497" spans="4:43">
      <c r="D3497" s="230"/>
      <c r="G3497" s="230"/>
      <c r="H3497" s="230"/>
      <c r="I3497" s="230"/>
      <c r="J3497" s="230"/>
      <c r="O3497" s="230"/>
      <c r="R3497" s="230"/>
      <c r="S3497" s="230"/>
      <c r="T3497" s="230"/>
      <c r="U3497" s="230"/>
      <c r="Z3497" s="230"/>
      <c r="AC3497" s="230"/>
      <c r="AD3497" s="230"/>
      <c r="AE3497" s="230"/>
      <c r="AF3497" s="230"/>
      <c r="AK3497" s="230"/>
      <c r="AN3497" s="230"/>
      <c r="AO3497" s="230"/>
      <c r="AP3497" s="230"/>
      <c r="AQ3497" s="230"/>
    </row>
    <row r="3498" spans="4:43">
      <c r="D3498" s="230"/>
      <c r="G3498" s="230"/>
      <c r="H3498" s="230"/>
      <c r="I3498" s="230"/>
      <c r="J3498" s="230"/>
      <c r="O3498" s="230"/>
      <c r="R3498" s="230"/>
      <c r="S3498" s="230"/>
      <c r="T3498" s="230"/>
      <c r="U3498" s="230"/>
      <c r="Z3498" s="230"/>
      <c r="AC3498" s="230"/>
      <c r="AD3498" s="230"/>
      <c r="AE3498" s="230"/>
      <c r="AF3498" s="230"/>
      <c r="AK3498" s="230"/>
      <c r="AN3498" s="230"/>
      <c r="AO3498" s="230"/>
      <c r="AP3498" s="230"/>
      <c r="AQ3498" s="230"/>
    </row>
    <row r="3499" spans="4:43">
      <c r="D3499" s="230"/>
      <c r="G3499" s="230"/>
      <c r="H3499" s="230"/>
      <c r="I3499" s="230"/>
      <c r="J3499" s="230"/>
      <c r="O3499" s="230"/>
      <c r="R3499" s="230"/>
      <c r="S3499" s="230"/>
      <c r="T3499" s="230"/>
      <c r="U3499" s="230"/>
      <c r="Z3499" s="230"/>
      <c r="AC3499" s="230"/>
      <c r="AD3499" s="230"/>
      <c r="AE3499" s="230"/>
      <c r="AF3499" s="230"/>
      <c r="AK3499" s="230"/>
      <c r="AN3499" s="230"/>
      <c r="AO3499" s="230"/>
      <c r="AP3499" s="230"/>
      <c r="AQ3499" s="230"/>
    </row>
    <row r="3500" spans="4:43">
      <c r="D3500" s="230"/>
      <c r="G3500" s="230"/>
      <c r="H3500" s="230"/>
      <c r="I3500" s="230"/>
      <c r="J3500" s="230"/>
      <c r="O3500" s="230"/>
      <c r="R3500" s="230"/>
      <c r="S3500" s="230"/>
      <c r="T3500" s="230"/>
      <c r="U3500" s="230"/>
      <c r="Z3500" s="230"/>
      <c r="AC3500" s="230"/>
      <c r="AD3500" s="230"/>
      <c r="AE3500" s="230"/>
      <c r="AF3500" s="230"/>
      <c r="AK3500" s="230"/>
      <c r="AN3500" s="230"/>
      <c r="AO3500" s="230"/>
      <c r="AP3500" s="230"/>
      <c r="AQ3500" s="230"/>
    </row>
    <row r="3501" spans="4:43">
      <c r="D3501" s="230"/>
      <c r="G3501" s="230"/>
      <c r="H3501" s="230"/>
      <c r="I3501" s="230"/>
      <c r="J3501" s="230"/>
      <c r="O3501" s="230"/>
      <c r="R3501" s="230"/>
      <c r="S3501" s="230"/>
      <c r="T3501" s="230"/>
      <c r="U3501" s="230"/>
      <c r="Z3501" s="230"/>
      <c r="AC3501" s="230"/>
      <c r="AD3501" s="230"/>
      <c r="AE3501" s="230"/>
      <c r="AF3501" s="230"/>
      <c r="AK3501" s="230"/>
      <c r="AN3501" s="230"/>
      <c r="AO3501" s="230"/>
      <c r="AP3501" s="230"/>
      <c r="AQ3501" s="230"/>
    </row>
    <row r="3502" spans="4:43">
      <c r="D3502" s="230"/>
      <c r="G3502" s="230"/>
      <c r="H3502" s="230"/>
      <c r="I3502" s="230"/>
      <c r="J3502" s="230"/>
      <c r="O3502" s="230"/>
      <c r="R3502" s="230"/>
      <c r="S3502" s="230"/>
      <c r="T3502" s="230"/>
      <c r="U3502" s="230"/>
      <c r="Z3502" s="230"/>
      <c r="AC3502" s="230"/>
      <c r="AD3502" s="230"/>
      <c r="AE3502" s="230"/>
      <c r="AF3502" s="230"/>
      <c r="AK3502" s="230"/>
      <c r="AN3502" s="230"/>
      <c r="AO3502" s="230"/>
      <c r="AP3502" s="230"/>
      <c r="AQ3502" s="230"/>
    </row>
    <row r="3503" spans="4:43">
      <c r="D3503" s="230"/>
      <c r="G3503" s="230"/>
      <c r="H3503" s="230"/>
      <c r="I3503" s="230"/>
      <c r="J3503" s="230"/>
      <c r="O3503" s="230"/>
      <c r="R3503" s="230"/>
      <c r="S3503" s="230"/>
      <c r="T3503" s="230"/>
      <c r="U3503" s="230"/>
      <c r="Z3503" s="230"/>
      <c r="AC3503" s="230"/>
      <c r="AD3503" s="230"/>
      <c r="AE3503" s="230"/>
      <c r="AF3503" s="230"/>
      <c r="AK3503" s="230"/>
      <c r="AN3503" s="230"/>
      <c r="AO3503" s="230"/>
      <c r="AP3503" s="230"/>
      <c r="AQ3503" s="230"/>
    </row>
    <row r="3504" spans="4:43">
      <c r="D3504" s="230"/>
      <c r="G3504" s="230"/>
      <c r="H3504" s="230"/>
      <c r="I3504" s="230"/>
      <c r="J3504" s="230"/>
      <c r="O3504" s="230"/>
      <c r="R3504" s="230"/>
      <c r="S3504" s="230"/>
      <c r="T3504" s="230"/>
      <c r="U3504" s="230"/>
      <c r="Z3504" s="230"/>
      <c r="AC3504" s="230"/>
      <c r="AD3504" s="230"/>
      <c r="AE3504" s="230"/>
      <c r="AF3504" s="230"/>
      <c r="AK3504" s="230"/>
      <c r="AN3504" s="230"/>
      <c r="AO3504" s="230"/>
      <c r="AP3504" s="230"/>
      <c r="AQ3504" s="230"/>
    </row>
    <row r="3505" spans="4:43">
      <c r="D3505" s="230"/>
      <c r="G3505" s="230"/>
      <c r="H3505" s="230"/>
      <c r="I3505" s="230"/>
      <c r="J3505" s="230"/>
      <c r="O3505" s="230"/>
      <c r="R3505" s="230"/>
      <c r="S3505" s="230"/>
      <c r="T3505" s="230"/>
      <c r="U3505" s="230"/>
      <c r="Z3505" s="230"/>
      <c r="AC3505" s="230"/>
      <c r="AD3505" s="230"/>
      <c r="AE3505" s="230"/>
      <c r="AF3505" s="230"/>
      <c r="AK3505" s="230"/>
      <c r="AN3505" s="230"/>
      <c r="AO3505" s="230"/>
      <c r="AP3505" s="230"/>
      <c r="AQ3505" s="230"/>
    </row>
    <row r="3506" spans="4:43">
      <c r="D3506" s="230"/>
      <c r="G3506" s="230"/>
      <c r="H3506" s="230"/>
      <c r="I3506" s="230"/>
      <c r="J3506" s="230"/>
      <c r="O3506" s="230"/>
      <c r="R3506" s="230"/>
      <c r="S3506" s="230"/>
      <c r="T3506" s="230"/>
      <c r="U3506" s="230"/>
      <c r="Z3506" s="230"/>
      <c r="AC3506" s="230"/>
      <c r="AD3506" s="230"/>
      <c r="AE3506" s="230"/>
      <c r="AF3506" s="230"/>
      <c r="AK3506" s="230"/>
      <c r="AN3506" s="230"/>
      <c r="AO3506" s="230"/>
      <c r="AP3506" s="230"/>
      <c r="AQ3506" s="230"/>
    </row>
    <row r="3507" spans="4:43">
      <c r="D3507" s="230"/>
      <c r="G3507" s="230"/>
      <c r="H3507" s="230"/>
      <c r="I3507" s="230"/>
      <c r="J3507" s="230"/>
      <c r="O3507" s="230"/>
      <c r="R3507" s="230"/>
      <c r="S3507" s="230"/>
      <c r="T3507" s="230"/>
      <c r="U3507" s="230"/>
      <c r="Z3507" s="230"/>
      <c r="AC3507" s="230"/>
      <c r="AD3507" s="230"/>
      <c r="AE3507" s="230"/>
      <c r="AF3507" s="230"/>
      <c r="AK3507" s="230"/>
      <c r="AN3507" s="230"/>
      <c r="AO3507" s="230"/>
      <c r="AP3507" s="230"/>
      <c r="AQ3507" s="230"/>
    </row>
    <row r="3508" spans="4:43">
      <c r="D3508" s="230"/>
      <c r="G3508" s="230"/>
      <c r="H3508" s="230"/>
      <c r="I3508" s="230"/>
      <c r="J3508" s="230"/>
      <c r="O3508" s="230"/>
      <c r="R3508" s="230"/>
      <c r="S3508" s="230"/>
      <c r="T3508" s="230"/>
      <c r="U3508" s="230"/>
      <c r="Z3508" s="230"/>
      <c r="AC3508" s="230"/>
      <c r="AD3508" s="230"/>
      <c r="AE3508" s="230"/>
      <c r="AF3508" s="230"/>
      <c r="AK3508" s="230"/>
      <c r="AN3508" s="230"/>
      <c r="AO3508" s="230"/>
      <c r="AP3508" s="230"/>
      <c r="AQ3508" s="230"/>
    </row>
    <row r="3509" spans="4:43">
      <c r="D3509" s="230"/>
      <c r="G3509" s="230"/>
      <c r="H3509" s="230"/>
      <c r="I3509" s="230"/>
      <c r="J3509" s="230"/>
      <c r="O3509" s="230"/>
      <c r="R3509" s="230"/>
      <c r="S3509" s="230"/>
      <c r="T3509" s="230"/>
      <c r="U3509" s="230"/>
      <c r="Z3509" s="230"/>
      <c r="AC3509" s="230"/>
      <c r="AD3509" s="230"/>
      <c r="AE3509" s="230"/>
      <c r="AF3509" s="230"/>
      <c r="AK3509" s="230"/>
      <c r="AN3509" s="230"/>
      <c r="AO3509" s="230"/>
      <c r="AP3509" s="230"/>
      <c r="AQ3509" s="230"/>
    </row>
    <row r="3510" spans="4:43">
      <c r="D3510" s="230"/>
      <c r="G3510" s="230"/>
      <c r="H3510" s="230"/>
      <c r="I3510" s="230"/>
      <c r="J3510" s="230"/>
      <c r="O3510" s="230"/>
      <c r="R3510" s="230"/>
      <c r="S3510" s="230"/>
      <c r="T3510" s="230"/>
      <c r="U3510" s="230"/>
      <c r="Z3510" s="230"/>
      <c r="AC3510" s="230"/>
      <c r="AD3510" s="230"/>
      <c r="AE3510" s="230"/>
      <c r="AF3510" s="230"/>
      <c r="AK3510" s="230"/>
      <c r="AN3510" s="230"/>
      <c r="AO3510" s="230"/>
      <c r="AP3510" s="230"/>
      <c r="AQ3510" s="230"/>
    </row>
    <row r="3511" spans="4:43">
      <c r="D3511" s="230"/>
      <c r="G3511" s="230"/>
      <c r="H3511" s="230"/>
      <c r="I3511" s="230"/>
      <c r="J3511" s="230"/>
      <c r="O3511" s="230"/>
      <c r="R3511" s="230"/>
      <c r="S3511" s="230"/>
      <c r="T3511" s="230"/>
      <c r="U3511" s="230"/>
      <c r="Z3511" s="230"/>
      <c r="AC3511" s="230"/>
      <c r="AD3511" s="230"/>
      <c r="AE3511" s="230"/>
      <c r="AF3511" s="230"/>
      <c r="AK3511" s="230"/>
      <c r="AN3511" s="230"/>
      <c r="AO3511" s="230"/>
      <c r="AP3511" s="230"/>
      <c r="AQ3511" s="230"/>
    </row>
    <row r="3512" spans="4:43">
      <c r="D3512" s="230"/>
      <c r="G3512" s="230"/>
      <c r="H3512" s="230"/>
      <c r="I3512" s="230"/>
      <c r="J3512" s="230"/>
      <c r="O3512" s="230"/>
      <c r="R3512" s="230"/>
      <c r="S3512" s="230"/>
      <c r="T3512" s="230"/>
      <c r="U3512" s="230"/>
      <c r="Z3512" s="230"/>
      <c r="AC3512" s="230"/>
      <c r="AD3512" s="230"/>
      <c r="AE3512" s="230"/>
      <c r="AF3512" s="230"/>
      <c r="AK3512" s="230"/>
      <c r="AN3512" s="230"/>
      <c r="AO3512" s="230"/>
      <c r="AP3512" s="230"/>
      <c r="AQ3512" s="230"/>
    </row>
    <row r="3513" spans="4:43">
      <c r="D3513" s="230"/>
      <c r="G3513" s="230"/>
      <c r="H3513" s="230"/>
      <c r="I3513" s="230"/>
      <c r="J3513" s="230"/>
      <c r="O3513" s="230"/>
      <c r="R3513" s="230"/>
      <c r="S3513" s="230"/>
      <c r="T3513" s="230"/>
      <c r="U3513" s="230"/>
      <c r="Z3513" s="230"/>
      <c r="AC3513" s="230"/>
      <c r="AD3513" s="230"/>
      <c r="AE3513" s="230"/>
      <c r="AF3513" s="230"/>
      <c r="AK3513" s="230"/>
      <c r="AN3513" s="230"/>
      <c r="AO3513" s="230"/>
      <c r="AP3513" s="230"/>
      <c r="AQ3513" s="230"/>
    </row>
    <row r="3514" spans="4:43">
      <c r="D3514" s="230"/>
      <c r="G3514" s="230"/>
      <c r="H3514" s="230"/>
      <c r="I3514" s="230"/>
      <c r="J3514" s="230"/>
      <c r="O3514" s="230"/>
      <c r="R3514" s="230"/>
      <c r="S3514" s="230"/>
      <c r="T3514" s="230"/>
      <c r="U3514" s="230"/>
      <c r="Z3514" s="230"/>
      <c r="AC3514" s="230"/>
      <c r="AD3514" s="230"/>
      <c r="AE3514" s="230"/>
      <c r="AF3514" s="230"/>
      <c r="AK3514" s="230"/>
      <c r="AN3514" s="230"/>
      <c r="AO3514" s="230"/>
      <c r="AP3514" s="230"/>
      <c r="AQ3514" s="230"/>
    </row>
    <row r="3515" spans="4:43">
      <c r="D3515" s="230"/>
      <c r="G3515" s="230"/>
      <c r="H3515" s="230"/>
      <c r="I3515" s="230"/>
      <c r="J3515" s="230"/>
      <c r="O3515" s="230"/>
      <c r="R3515" s="230"/>
      <c r="S3515" s="230"/>
      <c r="T3515" s="230"/>
      <c r="U3515" s="230"/>
      <c r="Z3515" s="230"/>
      <c r="AC3515" s="230"/>
      <c r="AD3515" s="230"/>
      <c r="AE3515" s="230"/>
      <c r="AF3515" s="230"/>
      <c r="AK3515" s="230"/>
      <c r="AN3515" s="230"/>
      <c r="AO3515" s="230"/>
      <c r="AP3515" s="230"/>
      <c r="AQ3515" s="230"/>
    </row>
    <row r="3516" spans="4:43">
      <c r="D3516" s="230"/>
      <c r="G3516" s="230"/>
      <c r="H3516" s="230"/>
      <c r="I3516" s="230"/>
      <c r="J3516" s="230"/>
      <c r="O3516" s="230"/>
      <c r="R3516" s="230"/>
      <c r="S3516" s="230"/>
      <c r="T3516" s="230"/>
      <c r="U3516" s="230"/>
      <c r="Z3516" s="230"/>
      <c r="AC3516" s="230"/>
      <c r="AD3516" s="230"/>
      <c r="AE3516" s="230"/>
      <c r="AF3516" s="230"/>
      <c r="AK3516" s="230"/>
      <c r="AN3516" s="230"/>
      <c r="AO3516" s="230"/>
      <c r="AP3516" s="230"/>
      <c r="AQ3516" s="230"/>
    </row>
    <row r="3517" spans="4:43">
      <c r="D3517" s="230"/>
      <c r="G3517" s="230"/>
      <c r="H3517" s="230"/>
      <c r="I3517" s="230"/>
      <c r="J3517" s="230"/>
      <c r="O3517" s="230"/>
      <c r="R3517" s="230"/>
      <c r="S3517" s="230"/>
      <c r="T3517" s="230"/>
      <c r="U3517" s="230"/>
      <c r="Z3517" s="230"/>
      <c r="AC3517" s="230"/>
      <c r="AD3517" s="230"/>
      <c r="AE3517" s="230"/>
      <c r="AF3517" s="230"/>
      <c r="AK3517" s="230"/>
      <c r="AN3517" s="230"/>
      <c r="AO3517" s="230"/>
      <c r="AP3517" s="230"/>
      <c r="AQ3517" s="230"/>
    </row>
    <row r="3518" spans="4:43">
      <c r="D3518" s="230"/>
      <c r="G3518" s="230"/>
      <c r="H3518" s="230"/>
      <c r="I3518" s="230"/>
      <c r="J3518" s="230"/>
      <c r="O3518" s="230"/>
      <c r="R3518" s="230"/>
      <c r="S3518" s="230"/>
      <c r="T3518" s="230"/>
      <c r="U3518" s="230"/>
      <c r="Z3518" s="230"/>
      <c r="AC3518" s="230"/>
      <c r="AD3518" s="230"/>
      <c r="AE3518" s="230"/>
      <c r="AF3518" s="230"/>
      <c r="AK3518" s="230"/>
      <c r="AN3518" s="230"/>
      <c r="AO3518" s="230"/>
      <c r="AP3518" s="230"/>
      <c r="AQ3518" s="230"/>
    </row>
    <row r="3519" spans="4:43">
      <c r="D3519" s="230"/>
      <c r="G3519" s="230"/>
      <c r="H3519" s="230"/>
      <c r="I3519" s="230"/>
      <c r="J3519" s="230"/>
      <c r="O3519" s="230"/>
      <c r="R3519" s="230"/>
      <c r="S3519" s="230"/>
      <c r="T3519" s="230"/>
      <c r="U3519" s="230"/>
      <c r="Z3519" s="230"/>
      <c r="AC3519" s="230"/>
      <c r="AD3519" s="230"/>
      <c r="AE3519" s="230"/>
      <c r="AF3519" s="230"/>
      <c r="AK3519" s="230"/>
      <c r="AN3519" s="230"/>
      <c r="AO3519" s="230"/>
      <c r="AP3519" s="230"/>
      <c r="AQ3519" s="230"/>
    </row>
    <row r="3520" spans="4:43">
      <c r="D3520" s="230"/>
      <c r="G3520" s="230"/>
      <c r="H3520" s="230"/>
      <c r="I3520" s="230"/>
      <c r="J3520" s="230"/>
      <c r="O3520" s="230"/>
      <c r="R3520" s="230"/>
      <c r="S3520" s="230"/>
      <c r="T3520" s="230"/>
      <c r="U3520" s="230"/>
      <c r="Z3520" s="230"/>
      <c r="AC3520" s="230"/>
      <c r="AD3520" s="230"/>
      <c r="AE3520" s="230"/>
      <c r="AF3520" s="230"/>
      <c r="AK3520" s="230"/>
      <c r="AN3520" s="230"/>
      <c r="AO3520" s="230"/>
      <c r="AP3520" s="230"/>
      <c r="AQ3520" s="230"/>
    </row>
    <row r="3521" spans="4:43">
      <c r="D3521" s="230"/>
      <c r="G3521" s="230"/>
      <c r="H3521" s="230"/>
      <c r="I3521" s="230"/>
      <c r="J3521" s="230"/>
      <c r="O3521" s="230"/>
      <c r="R3521" s="230"/>
      <c r="S3521" s="230"/>
      <c r="T3521" s="230"/>
      <c r="U3521" s="230"/>
      <c r="Z3521" s="230"/>
      <c r="AC3521" s="230"/>
      <c r="AD3521" s="230"/>
      <c r="AE3521" s="230"/>
      <c r="AF3521" s="230"/>
      <c r="AK3521" s="230"/>
      <c r="AN3521" s="230"/>
      <c r="AO3521" s="230"/>
      <c r="AP3521" s="230"/>
      <c r="AQ3521" s="230"/>
    </row>
    <row r="3522" spans="4:43">
      <c r="D3522" s="230"/>
      <c r="G3522" s="230"/>
      <c r="H3522" s="230"/>
      <c r="I3522" s="230"/>
      <c r="J3522" s="230"/>
      <c r="O3522" s="230"/>
      <c r="R3522" s="230"/>
      <c r="S3522" s="230"/>
      <c r="T3522" s="230"/>
      <c r="U3522" s="230"/>
      <c r="Z3522" s="230"/>
      <c r="AC3522" s="230"/>
      <c r="AD3522" s="230"/>
      <c r="AE3522" s="230"/>
      <c r="AF3522" s="230"/>
      <c r="AK3522" s="230"/>
      <c r="AN3522" s="230"/>
      <c r="AO3522" s="230"/>
      <c r="AP3522" s="230"/>
      <c r="AQ3522" s="230"/>
    </row>
    <row r="3523" spans="4:43">
      <c r="D3523" s="230"/>
      <c r="G3523" s="230"/>
      <c r="H3523" s="230"/>
      <c r="I3523" s="230"/>
      <c r="J3523" s="230"/>
      <c r="O3523" s="230"/>
      <c r="R3523" s="230"/>
      <c r="S3523" s="230"/>
      <c r="T3523" s="230"/>
      <c r="U3523" s="230"/>
      <c r="Z3523" s="230"/>
      <c r="AC3523" s="230"/>
      <c r="AD3523" s="230"/>
      <c r="AE3523" s="230"/>
      <c r="AF3523" s="230"/>
      <c r="AK3523" s="230"/>
      <c r="AN3523" s="230"/>
      <c r="AO3523" s="230"/>
      <c r="AP3523" s="230"/>
      <c r="AQ3523" s="230"/>
    </row>
    <row r="3524" spans="4:43">
      <c r="D3524" s="230"/>
      <c r="G3524" s="230"/>
      <c r="H3524" s="230"/>
      <c r="I3524" s="230"/>
      <c r="J3524" s="230"/>
      <c r="O3524" s="230"/>
      <c r="R3524" s="230"/>
      <c r="S3524" s="230"/>
      <c r="T3524" s="230"/>
      <c r="U3524" s="230"/>
      <c r="Z3524" s="230"/>
      <c r="AC3524" s="230"/>
      <c r="AD3524" s="230"/>
      <c r="AE3524" s="230"/>
      <c r="AF3524" s="230"/>
      <c r="AK3524" s="230"/>
      <c r="AN3524" s="230"/>
      <c r="AO3524" s="230"/>
      <c r="AP3524" s="230"/>
      <c r="AQ3524" s="230"/>
    </row>
    <row r="3525" spans="4:43">
      <c r="D3525" s="230"/>
      <c r="G3525" s="230"/>
      <c r="H3525" s="230"/>
      <c r="I3525" s="230"/>
      <c r="J3525" s="230"/>
      <c r="O3525" s="230"/>
      <c r="R3525" s="230"/>
      <c r="S3525" s="230"/>
      <c r="T3525" s="230"/>
      <c r="U3525" s="230"/>
      <c r="Z3525" s="230"/>
      <c r="AC3525" s="230"/>
      <c r="AD3525" s="230"/>
      <c r="AE3525" s="230"/>
      <c r="AF3525" s="230"/>
      <c r="AK3525" s="230"/>
      <c r="AN3525" s="230"/>
      <c r="AO3525" s="230"/>
      <c r="AP3525" s="230"/>
      <c r="AQ3525" s="230"/>
    </row>
    <row r="3526" spans="4:43">
      <c r="D3526" s="230"/>
      <c r="G3526" s="230"/>
      <c r="H3526" s="230"/>
      <c r="I3526" s="230"/>
      <c r="J3526" s="230"/>
      <c r="O3526" s="230"/>
      <c r="R3526" s="230"/>
      <c r="S3526" s="230"/>
      <c r="T3526" s="230"/>
      <c r="U3526" s="230"/>
      <c r="Z3526" s="230"/>
      <c r="AC3526" s="230"/>
      <c r="AD3526" s="230"/>
      <c r="AE3526" s="230"/>
      <c r="AF3526" s="230"/>
      <c r="AK3526" s="230"/>
      <c r="AN3526" s="230"/>
      <c r="AO3526" s="230"/>
      <c r="AP3526" s="230"/>
      <c r="AQ3526" s="230"/>
    </row>
    <row r="3527" spans="4:43">
      <c r="D3527" s="230"/>
      <c r="G3527" s="230"/>
      <c r="H3527" s="230"/>
      <c r="I3527" s="230"/>
      <c r="J3527" s="230"/>
      <c r="O3527" s="230"/>
      <c r="R3527" s="230"/>
      <c r="S3527" s="230"/>
      <c r="T3527" s="230"/>
      <c r="U3527" s="230"/>
      <c r="Z3527" s="230"/>
      <c r="AC3527" s="230"/>
      <c r="AD3527" s="230"/>
      <c r="AE3527" s="230"/>
      <c r="AF3527" s="230"/>
      <c r="AK3527" s="230"/>
      <c r="AN3527" s="230"/>
      <c r="AO3527" s="230"/>
      <c r="AP3527" s="230"/>
      <c r="AQ3527" s="230"/>
    </row>
    <row r="3528" spans="4:43">
      <c r="D3528" s="230"/>
      <c r="G3528" s="230"/>
      <c r="H3528" s="230"/>
      <c r="I3528" s="230"/>
      <c r="J3528" s="230"/>
      <c r="O3528" s="230"/>
      <c r="R3528" s="230"/>
      <c r="S3528" s="230"/>
      <c r="T3528" s="230"/>
      <c r="U3528" s="230"/>
      <c r="Z3528" s="230"/>
      <c r="AC3528" s="230"/>
      <c r="AD3528" s="230"/>
      <c r="AE3528" s="230"/>
      <c r="AF3528" s="230"/>
      <c r="AK3528" s="230"/>
      <c r="AN3528" s="230"/>
      <c r="AO3528" s="230"/>
      <c r="AP3528" s="230"/>
      <c r="AQ3528" s="230"/>
    </row>
    <row r="3529" spans="4:43">
      <c r="D3529" s="230"/>
      <c r="G3529" s="230"/>
      <c r="H3529" s="230"/>
      <c r="I3529" s="230"/>
      <c r="J3529" s="230"/>
      <c r="O3529" s="230"/>
      <c r="R3529" s="230"/>
      <c r="S3529" s="230"/>
      <c r="T3529" s="230"/>
      <c r="U3529" s="230"/>
      <c r="Z3529" s="230"/>
      <c r="AC3529" s="230"/>
      <c r="AD3529" s="230"/>
      <c r="AE3529" s="230"/>
      <c r="AF3529" s="230"/>
      <c r="AK3529" s="230"/>
      <c r="AN3529" s="230"/>
      <c r="AO3529" s="230"/>
      <c r="AP3529" s="230"/>
      <c r="AQ3529" s="230"/>
    </row>
    <row r="3530" spans="4:43">
      <c r="D3530" s="230"/>
      <c r="G3530" s="230"/>
      <c r="H3530" s="230"/>
      <c r="I3530" s="230"/>
      <c r="J3530" s="230"/>
      <c r="O3530" s="230"/>
      <c r="R3530" s="230"/>
      <c r="S3530" s="230"/>
      <c r="T3530" s="230"/>
      <c r="U3530" s="230"/>
      <c r="Z3530" s="230"/>
      <c r="AC3530" s="230"/>
      <c r="AD3530" s="230"/>
      <c r="AE3530" s="230"/>
      <c r="AF3530" s="230"/>
      <c r="AK3530" s="230"/>
      <c r="AN3530" s="230"/>
      <c r="AO3530" s="230"/>
      <c r="AP3530" s="230"/>
      <c r="AQ3530" s="230"/>
    </row>
    <row r="3531" spans="4:43">
      <c r="D3531" s="230"/>
      <c r="G3531" s="230"/>
      <c r="H3531" s="230"/>
      <c r="I3531" s="230"/>
      <c r="J3531" s="230"/>
      <c r="O3531" s="230"/>
      <c r="R3531" s="230"/>
      <c r="S3531" s="230"/>
      <c r="T3531" s="230"/>
      <c r="U3531" s="230"/>
      <c r="Z3531" s="230"/>
      <c r="AC3531" s="230"/>
      <c r="AD3531" s="230"/>
      <c r="AE3531" s="230"/>
      <c r="AF3531" s="230"/>
      <c r="AK3531" s="230"/>
      <c r="AN3531" s="230"/>
      <c r="AO3531" s="230"/>
      <c r="AP3531" s="230"/>
      <c r="AQ3531" s="230"/>
    </row>
    <row r="3532" spans="4:43">
      <c r="D3532" s="230"/>
      <c r="G3532" s="230"/>
      <c r="H3532" s="230"/>
      <c r="I3532" s="230"/>
      <c r="J3532" s="230"/>
      <c r="O3532" s="230"/>
      <c r="R3532" s="230"/>
      <c r="S3532" s="230"/>
      <c r="T3532" s="230"/>
      <c r="U3532" s="230"/>
      <c r="Z3532" s="230"/>
      <c r="AC3532" s="230"/>
      <c r="AD3532" s="230"/>
      <c r="AE3532" s="230"/>
      <c r="AF3532" s="230"/>
      <c r="AK3532" s="230"/>
      <c r="AN3532" s="230"/>
      <c r="AO3532" s="230"/>
      <c r="AP3532" s="230"/>
      <c r="AQ3532" s="230"/>
    </row>
    <row r="3533" spans="4:43">
      <c r="D3533" s="230"/>
      <c r="G3533" s="230"/>
      <c r="H3533" s="230"/>
      <c r="I3533" s="230"/>
      <c r="J3533" s="230"/>
      <c r="O3533" s="230"/>
      <c r="R3533" s="230"/>
      <c r="S3533" s="230"/>
      <c r="T3533" s="230"/>
      <c r="U3533" s="230"/>
      <c r="Z3533" s="230"/>
      <c r="AC3533" s="230"/>
      <c r="AD3533" s="230"/>
      <c r="AE3533" s="230"/>
      <c r="AF3533" s="230"/>
      <c r="AK3533" s="230"/>
      <c r="AN3533" s="230"/>
      <c r="AO3533" s="230"/>
      <c r="AP3533" s="230"/>
      <c r="AQ3533" s="230"/>
    </row>
    <row r="3534" spans="4:43">
      <c r="D3534" s="230"/>
      <c r="G3534" s="230"/>
      <c r="H3534" s="230"/>
      <c r="I3534" s="230"/>
      <c r="J3534" s="230"/>
      <c r="O3534" s="230"/>
      <c r="R3534" s="230"/>
      <c r="S3534" s="230"/>
      <c r="T3534" s="230"/>
      <c r="U3534" s="230"/>
      <c r="Z3534" s="230"/>
      <c r="AC3534" s="230"/>
      <c r="AD3534" s="230"/>
      <c r="AE3534" s="230"/>
      <c r="AF3534" s="230"/>
      <c r="AK3534" s="230"/>
      <c r="AN3534" s="230"/>
      <c r="AO3534" s="230"/>
      <c r="AP3534" s="230"/>
      <c r="AQ3534" s="230"/>
    </row>
    <row r="3535" spans="4:43">
      <c r="D3535" s="230"/>
      <c r="G3535" s="230"/>
      <c r="H3535" s="230"/>
      <c r="I3535" s="230"/>
      <c r="J3535" s="230"/>
      <c r="O3535" s="230"/>
      <c r="R3535" s="230"/>
      <c r="S3535" s="230"/>
      <c r="T3535" s="230"/>
      <c r="U3535" s="230"/>
      <c r="Z3535" s="230"/>
      <c r="AC3535" s="230"/>
      <c r="AD3535" s="230"/>
      <c r="AE3535" s="230"/>
      <c r="AF3535" s="230"/>
      <c r="AK3535" s="230"/>
      <c r="AN3535" s="230"/>
      <c r="AO3535" s="230"/>
      <c r="AP3535" s="230"/>
      <c r="AQ3535" s="230"/>
    </row>
    <row r="3536" spans="4:43">
      <c r="D3536" s="230"/>
      <c r="G3536" s="230"/>
      <c r="H3536" s="230"/>
      <c r="I3536" s="230"/>
      <c r="J3536" s="230"/>
      <c r="O3536" s="230"/>
      <c r="R3536" s="230"/>
      <c r="S3536" s="230"/>
      <c r="T3536" s="230"/>
      <c r="U3536" s="230"/>
      <c r="Z3536" s="230"/>
      <c r="AC3536" s="230"/>
      <c r="AD3536" s="230"/>
      <c r="AE3536" s="230"/>
      <c r="AF3536" s="230"/>
      <c r="AK3536" s="230"/>
      <c r="AN3536" s="230"/>
      <c r="AO3536" s="230"/>
      <c r="AP3536" s="230"/>
      <c r="AQ3536" s="230"/>
    </row>
    <row r="3537" spans="4:43">
      <c r="D3537" s="230"/>
      <c r="G3537" s="230"/>
      <c r="H3537" s="230"/>
      <c r="I3537" s="230"/>
      <c r="J3537" s="230"/>
      <c r="O3537" s="230"/>
      <c r="R3537" s="230"/>
      <c r="S3537" s="230"/>
      <c r="T3537" s="230"/>
      <c r="U3537" s="230"/>
      <c r="Z3537" s="230"/>
      <c r="AC3537" s="230"/>
      <c r="AD3537" s="230"/>
      <c r="AE3537" s="230"/>
      <c r="AF3537" s="230"/>
      <c r="AK3537" s="230"/>
      <c r="AN3537" s="230"/>
      <c r="AO3537" s="230"/>
      <c r="AP3537" s="230"/>
      <c r="AQ3537" s="230"/>
    </row>
    <row r="3538" spans="4:43">
      <c r="D3538" s="230"/>
      <c r="G3538" s="230"/>
      <c r="H3538" s="230"/>
      <c r="I3538" s="230"/>
      <c r="J3538" s="230"/>
      <c r="O3538" s="230"/>
      <c r="R3538" s="230"/>
      <c r="S3538" s="230"/>
      <c r="T3538" s="230"/>
      <c r="U3538" s="230"/>
      <c r="Z3538" s="230"/>
      <c r="AC3538" s="230"/>
      <c r="AD3538" s="230"/>
      <c r="AE3538" s="230"/>
      <c r="AF3538" s="230"/>
      <c r="AK3538" s="230"/>
      <c r="AN3538" s="230"/>
      <c r="AO3538" s="230"/>
      <c r="AP3538" s="230"/>
      <c r="AQ3538" s="230"/>
    </row>
    <row r="3539" spans="4:43">
      <c r="D3539" s="230"/>
      <c r="G3539" s="230"/>
      <c r="H3539" s="230"/>
      <c r="I3539" s="230"/>
      <c r="J3539" s="230"/>
      <c r="O3539" s="230"/>
      <c r="R3539" s="230"/>
      <c r="S3539" s="230"/>
      <c r="T3539" s="230"/>
      <c r="U3539" s="230"/>
      <c r="Z3539" s="230"/>
      <c r="AC3539" s="230"/>
      <c r="AD3539" s="230"/>
      <c r="AE3539" s="230"/>
      <c r="AF3539" s="230"/>
      <c r="AK3539" s="230"/>
      <c r="AN3539" s="230"/>
      <c r="AO3539" s="230"/>
      <c r="AP3539" s="230"/>
      <c r="AQ3539" s="230"/>
    </row>
    <row r="3540" spans="4:43">
      <c r="D3540" s="230"/>
      <c r="G3540" s="230"/>
      <c r="H3540" s="230"/>
      <c r="I3540" s="230"/>
      <c r="J3540" s="230"/>
      <c r="O3540" s="230"/>
      <c r="R3540" s="230"/>
      <c r="S3540" s="230"/>
      <c r="T3540" s="230"/>
      <c r="U3540" s="230"/>
      <c r="Z3540" s="230"/>
      <c r="AC3540" s="230"/>
      <c r="AD3540" s="230"/>
      <c r="AE3540" s="230"/>
      <c r="AF3540" s="230"/>
      <c r="AK3540" s="230"/>
      <c r="AN3540" s="230"/>
      <c r="AO3540" s="230"/>
      <c r="AP3540" s="230"/>
      <c r="AQ3540" s="230"/>
    </row>
    <row r="3541" spans="4:43">
      <c r="D3541" s="230"/>
      <c r="G3541" s="230"/>
      <c r="H3541" s="230"/>
      <c r="I3541" s="230"/>
      <c r="J3541" s="230"/>
      <c r="O3541" s="230"/>
      <c r="R3541" s="230"/>
      <c r="S3541" s="230"/>
      <c r="T3541" s="230"/>
      <c r="U3541" s="230"/>
      <c r="Z3541" s="230"/>
      <c r="AC3541" s="230"/>
      <c r="AD3541" s="230"/>
      <c r="AE3541" s="230"/>
      <c r="AF3541" s="230"/>
      <c r="AK3541" s="230"/>
      <c r="AN3541" s="230"/>
      <c r="AO3541" s="230"/>
      <c r="AP3541" s="230"/>
      <c r="AQ3541" s="230"/>
    </row>
    <row r="3542" spans="4:43">
      <c r="D3542" s="230"/>
      <c r="G3542" s="230"/>
      <c r="H3542" s="230"/>
      <c r="I3542" s="230"/>
      <c r="J3542" s="230"/>
      <c r="O3542" s="230"/>
      <c r="R3542" s="230"/>
      <c r="S3542" s="230"/>
      <c r="T3542" s="230"/>
      <c r="U3542" s="230"/>
      <c r="Z3542" s="230"/>
      <c r="AC3542" s="230"/>
      <c r="AD3542" s="230"/>
      <c r="AE3542" s="230"/>
      <c r="AF3542" s="230"/>
      <c r="AK3542" s="230"/>
      <c r="AN3542" s="230"/>
      <c r="AO3542" s="230"/>
      <c r="AP3542" s="230"/>
      <c r="AQ3542" s="230"/>
    </row>
    <row r="3543" spans="4:43">
      <c r="D3543" s="230"/>
      <c r="G3543" s="230"/>
      <c r="H3543" s="230"/>
      <c r="I3543" s="230"/>
      <c r="J3543" s="230"/>
      <c r="O3543" s="230"/>
      <c r="R3543" s="230"/>
      <c r="S3543" s="230"/>
      <c r="T3543" s="230"/>
      <c r="U3543" s="230"/>
      <c r="Z3543" s="230"/>
      <c r="AC3543" s="230"/>
      <c r="AD3543" s="230"/>
      <c r="AE3543" s="230"/>
      <c r="AF3543" s="230"/>
      <c r="AK3543" s="230"/>
      <c r="AN3543" s="230"/>
      <c r="AO3543" s="230"/>
      <c r="AP3543" s="230"/>
      <c r="AQ3543" s="230"/>
    </row>
    <row r="3544" spans="4:43">
      <c r="D3544" s="230"/>
      <c r="G3544" s="230"/>
      <c r="H3544" s="230"/>
      <c r="I3544" s="230"/>
      <c r="J3544" s="230"/>
      <c r="O3544" s="230"/>
      <c r="R3544" s="230"/>
      <c r="S3544" s="230"/>
      <c r="T3544" s="230"/>
      <c r="U3544" s="230"/>
      <c r="Z3544" s="230"/>
      <c r="AC3544" s="230"/>
      <c r="AD3544" s="230"/>
      <c r="AE3544" s="230"/>
      <c r="AF3544" s="230"/>
      <c r="AK3544" s="230"/>
      <c r="AN3544" s="230"/>
      <c r="AO3544" s="230"/>
      <c r="AP3544" s="230"/>
      <c r="AQ3544" s="230"/>
    </row>
    <row r="3545" spans="4:43">
      <c r="D3545" s="230"/>
      <c r="G3545" s="230"/>
      <c r="H3545" s="230"/>
      <c r="I3545" s="230"/>
      <c r="J3545" s="230"/>
      <c r="O3545" s="230"/>
      <c r="R3545" s="230"/>
      <c r="S3545" s="230"/>
      <c r="T3545" s="230"/>
      <c r="U3545" s="230"/>
      <c r="Z3545" s="230"/>
      <c r="AC3545" s="230"/>
      <c r="AD3545" s="230"/>
      <c r="AE3545" s="230"/>
      <c r="AF3545" s="230"/>
      <c r="AK3545" s="230"/>
      <c r="AN3545" s="230"/>
      <c r="AO3545" s="230"/>
      <c r="AP3545" s="230"/>
      <c r="AQ3545" s="230"/>
    </row>
    <row r="3546" spans="4:43">
      <c r="D3546" s="230"/>
      <c r="G3546" s="230"/>
      <c r="H3546" s="230"/>
      <c r="I3546" s="230"/>
      <c r="J3546" s="230"/>
      <c r="O3546" s="230"/>
      <c r="R3546" s="230"/>
      <c r="S3546" s="230"/>
      <c r="T3546" s="230"/>
      <c r="U3546" s="230"/>
      <c r="Z3546" s="230"/>
      <c r="AC3546" s="230"/>
      <c r="AD3546" s="230"/>
      <c r="AE3546" s="230"/>
      <c r="AF3546" s="230"/>
      <c r="AK3546" s="230"/>
      <c r="AN3546" s="230"/>
      <c r="AO3546" s="230"/>
      <c r="AP3546" s="230"/>
      <c r="AQ3546" s="230"/>
    </row>
    <row r="3547" spans="4:43">
      <c r="D3547" s="230"/>
      <c r="G3547" s="230"/>
      <c r="H3547" s="230"/>
      <c r="I3547" s="230"/>
      <c r="J3547" s="230"/>
      <c r="O3547" s="230"/>
      <c r="R3547" s="230"/>
      <c r="S3547" s="230"/>
      <c r="T3547" s="230"/>
      <c r="U3547" s="230"/>
      <c r="Z3547" s="230"/>
      <c r="AC3547" s="230"/>
      <c r="AD3547" s="230"/>
      <c r="AE3547" s="230"/>
      <c r="AF3547" s="230"/>
      <c r="AK3547" s="230"/>
      <c r="AN3547" s="230"/>
      <c r="AO3547" s="230"/>
      <c r="AP3547" s="230"/>
      <c r="AQ3547" s="230"/>
    </row>
    <row r="3548" spans="4:43">
      <c r="D3548" s="230"/>
      <c r="G3548" s="230"/>
      <c r="H3548" s="230"/>
      <c r="I3548" s="230"/>
      <c r="J3548" s="230"/>
      <c r="O3548" s="230"/>
      <c r="R3548" s="230"/>
      <c r="S3548" s="230"/>
      <c r="T3548" s="230"/>
      <c r="U3548" s="230"/>
      <c r="Z3548" s="230"/>
      <c r="AC3548" s="230"/>
      <c r="AD3548" s="230"/>
      <c r="AE3548" s="230"/>
      <c r="AF3548" s="230"/>
      <c r="AK3548" s="230"/>
      <c r="AN3548" s="230"/>
      <c r="AO3548" s="230"/>
      <c r="AP3548" s="230"/>
      <c r="AQ3548" s="230"/>
    </row>
    <row r="3549" spans="4:43">
      <c r="D3549" s="230"/>
      <c r="G3549" s="230"/>
      <c r="H3549" s="230"/>
      <c r="I3549" s="230"/>
      <c r="J3549" s="230"/>
      <c r="O3549" s="230"/>
      <c r="R3549" s="230"/>
      <c r="S3549" s="230"/>
      <c r="T3549" s="230"/>
      <c r="U3549" s="230"/>
      <c r="Z3549" s="230"/>
      <c r="AC3549" s="230"/>
      <c r="AD3549" s="230"/>
      <c r="AE3549" s="230"/>
      <c r="AF3549" s="230"/>
      <c r="AK3549" s="230"/>
      <c r="AN3549" s="230"/>
      <c r="AO3549" s="230"/>
      <c r="AP3549" s="230"/>
      <c r="AQ3549" s="230"/>
    </row>
    <row r="3550" spans="4:43">
      <c r="D3550" s="230"/>
      <c r="G3550" s="230"/>
      <c r="H3550" s="230"/>
      <c r="I3550" s="230"/>
      <c r="J3550" s="230"/>
      <c r="O3550" s="230"/>
      <c r="R3550" s="230"/>
      <c r="S3550" s="230"/>
      <c r="T3550" s="230"/>
      <c r="U3550" s="230"/>
      <c r="Z3550" s="230"/>
      <c r="AC3550" s="230"/>
      <c r="AD3550" s="230"/>
      <c r="AE3550" s="230"/>
      <c r="AF3550" s="230"/>
      <c r="AK3550" s="230"/>
      <c r="AN3550" s="230"/>
      <c r="AO3550" s="230"/>
      <c r="AP3550" s="230"/>
      <c r="AQ3550" s="230"/>
    </row>
    <row r="3551" spans="4:43">
      <c r="D3551" s="230"/>
      <c r="G3551" s="230"/>
      <c r="H3551" s="230"/>
      <c r="I3551" s="230"/>
      <c r="J3551" s="230"/>
      <c r="O3551" s="230"/>
      <c r="R3551" s="230"/>
      <c r="S3551" s="230"/>
      <c r="T3551" s="230"/>
      <c r="U3551" s="230"/>
      <c r="Z3551" s="230"/>
      <c r="AC3551" s="230"/>
      <c r="AD3551" s="230"/>
      <c r="AE3551" s="230"/>
      <c r="AF3551" s="230"/>
      <c r="AK3551" s="230"/>
      <c r="AN3551" s="230"/>
      <c r="AO3551" s="230"/>
      <c r="AP3551" s="230"/>
      <c r="AQ3551" s="230"/>
    </row>
    <row r="3552" spans="4:43">
      <c r="D3552" s="230"/>
      <c r="G3552" s="230"/>
      <c r="H3552" s="230"/>
      <c r="I3552" s="230"/>
      <c r="J3552" s="230"/>
      <c r="O3552" s="230"/>
      <c r="R3552" s="230"/>
      <c r="S3552" s="230"/>
      <c r="T3552" s="230"/>
      <c r="U3552" s="230"/>
      <c r="Z3552" s="230"/>
      <c r="AC3552" s="230"/>
      <c r="AD3552" s="230"/>
      <c r="AE3552" s="230"/>
      <c r="AF3552" s="230"/>
      <c r="AK3552" s="230"/>
      <c r="AN3552" s="230"/>
      <c r="AO3552" s="230"/>
      <c r="AP3552" s="230"/>
      <c r="AQ3552" s="230"/>
    </row>
    <row r="3553" spans="4:43">
      <c r="D3553" s="230"/>
      <c r="G3553" s="230"/>
      <c r="H3553" s="230"/>
      <c r="I3553" s="230"/>
      <c r="J3553" s="230"/>
      <c r="O3553" s="230"/>
      <c r="R3553" s="230"/>
      <c r="S3553" s="230"/>
      <c r="T3553" s="230"/>
      <c r="U3553" s="230"/>
      <c r="Z3553" s="230"/>
      <c r="AC3553" s="230"/>
      <c r="AD3553" s="230"/>
      <c r="AE3553" s="230"/>
      <c r="AF3553" s="230"/>
      <c r="AK3553" s="230"/>
      <c r="AN3553" s="230"/>
      <c r="AO3553" s="230"/>
      <c r="AP3553" s="230"/>
      <c r="AQ3553" s="230"/>
    </row>
    <row r="3554" spans="4:43">
      <c r="D3554" s="230"/>
      <c r="G3554" s="230"/>
      <c r="H3554" s="230"/>
      <c r="I3554" s="230"/>
      <c r="J3554" s="230"/>
      <c r="O3554" s="230"/>
      <c r="R3554" s="230"/>
      <c r="S3554" s="230"/>
      <c r="T3554" s="230"/>
      <c r="U3554" s="230"/>
      <c r="Z3554" s="230"/>
      <c r="AC3554" s="230"/>
      <c r="AD3554" s="230"/>
      <c r="AE3554" s="230"/>
      <c r="AF3554" s="230"/>
      <c r="AK3554" s="230"/>
      <c r="AN3554" s="230"/>
      <c r="AO3554" s="230"/>
      <c r="AP3554" s="230"/>
      <c r="AQ3554" s="230"/>
    </row>
    <row r="3555" spans="4:43">
      <c r="D3555" s="230"/>
      <c r="G3555" s="230"/>
      <c r="H3555" s="230"/>
      <c r="I3555" s="230"/>
      <c r="J3555" s="230"/>
      <c r="O3555" s="230"/>
      <c r="R3555" s="230"/>
      <c r="S3555" s="230"/>
      <c r="T3555" s="230"/>
      <c r="U3555" s="230"/>
      <c r="Z3555" s="230"/>
      <c r="AC3555" s="230"/>
      <c r="AD3555" s="230"/>
      <c r="AE3555" s="230"/>
      <c r="AF3555" s="230"/>
      <c r="AK3555" s="230"/>
      <c r="AN3555" s="230"/>
      <c r="AO3555" s="230"/>
      <c r="AP3555" s="230"/>
      <c r="AQ3555" s="230"/>
    </row>
    <row r="3556" spans="4:43">
      <c r="D3556" s="230"/>
      <c r="G3556" s="230"/>
      <c r="H3556" s="230"/>
      <c r="I3556" s="230"/>
      <c r="J3556" s="230"/>
      <c r="O3556" s="230"/>
      <c r="R3556" s="230"/>
      <c r="S3556" s="230"/>
      <c r="T3556" s="230"/>
      <c r="U3556" s="230"/>
      <c r="Z3556" s="230"/>
      <c r="AC3556" s="230"/>
      <c r="AD3556" s="230"/>
      <c r="AE3556" s="230"/>
      <c r="AF3556" s="230"/>
      <c r="AK3556" s="230"/>
      <c r="AN3556" s="230"/>
      <c r="AO3556" s="230"/>
      <c r="AP3556" s="230"/>
      <c r="AQ3556" s="230"/>
    </row>
    <row r="3557" spans="4:43">
      <c r="D3557" s="230"/>
      <c r="G3557" s="230"/>
      <c r="H3557" s="230"/>
      <c r="I3557" s="230"/>
      <c r="J3557" s="230"/>
      <c r="O3557" s="230"/>
      <c r="R3557" s="230"/>
      <c r="S3557" s="230"/>
      <c r="T3557" s="230"/>
      <c r="U3557" s="230"/>
      <c r="Z3557" s="230"/>
      <c r="AC3557" s="230"/>
      <c r="AD3557" s="230"/>
      <c r="AE3557" s="230"/>
      <c r="AF3557" s="230"/>
      <c r="AK3557" s="230"/>
      <c r="AN3557" s="230"/>
      <c r="AO3557" s="230"/>
      <c r="AP3557" s="230"/>
      <c r="AQ3557" s="230"/>
    </row>
    <row r="3558" spans="4:43">
      <c r="D3558" s="230"/>
      <c r="G3558" s="230"/>
      <c r="H3558" s="230"/>
      <c r="I3558" s="230"/>
      <c r="J3558" s="230"/>
      <c r="O3558" s="230"/>
      <c r="R3558" s="230"/>
      <c r="S3558" s="230"/>
      <c r="T3558" s="230"/>
      <c r="U3558" s="230"/>
      <c r="Z3558" s="230"/>
      <c r="AC3558" s="230"/>
      <c r="AD3558" s="230"/>
      <c r="AE3558" s="230"/>
      <c r="AF3558" s="230"/>
      <c r="AK3558" s="230"/>
      <c r="AN3558" s="230"/>
      <c r="AO3558" s="230"/>
      <c r="AP3558" s="230"/>
      <c r="AQ3558" s="230"/>
    </row>
    <row r="3559" spans="4:43">
      <c r="D3559" s="230"/>
      <c r="G3559" s="230"/>
      <c r="H3559" s="230"/>
      <c r="I3559" s="230"/>
      <c r="J3559" s="230"/>
      <c r="O3559" s="230"/>
      <c r="R3559" s="230"/>
      <c r="S3559" s="230"/>
      <c r="T3559" s="230"/>
      <c r="U3559" s="230"/>
      <c r="Z3559" s="230"/>
      <c r="AC3559" s="230"/>
      <c r="AD3559" s="230"/>
      <c r="AE3559" s="230"/>
      <c r="AF3559" s="230"/>
      <c r="AK3559" s="230"/>
      <c r="AN3559" s="230"/>
      <c r="AO3559" s="230"/>
      <c r="AP3559" s="230"/>
      <c r="AQ3559" s="230"/>
    </row>
    <row r="3560" spans="4:43">
      <c r="D3560" s="230"/>
      <c r="G3560" s="230"/>
      <c r="H3560" s="230"/>
      <c r="I3560" s="230"/>
      <c r="J3560" s="230"/>
      <c r="O3560" s="230"/>
      <c r="R3560" s="230"/>
      <c r="S3560" s="230"/>
      <c r="T3560" s="230"/>
      <c r="U3560" s="230"/>
      <c r="Z3560" s="230"/>
      <c r="AC3560" s="230"/>
      <c r="AD3560" s="230"/>
      <c r="AE3560" s="230"/>
      <c r="AF3560" s="230"/>
      <c r="AK3560" s="230"/>
      <c r="AN3560" s="230"/>
      <c r="AO3560" s="230"/>
      <c r="AP3560" s="230"/>
      <c r="AQ3560" s="230"/>
    </row>
    <row r="3561" spans="4:43">
      <c r="D3561" s="230"/>
      <c r="G3561" s="230"/>
      <c r="H3561" s="230"/>
      <c r="I3561" s="230"/>
      <c r="J3561" s="230"/>
      <c r="O3561" s="230"/>
      <c r="R3561" s="230"/>
      <c r="S3561" s="230"/>
      <c r="T3561" s="230"/>
      <c r="U3561" s="230"/>
      <c r="Z3561" s="230"/>
      <c r="AC3561" s="230"/>
      <c r="AD3561" s="230"/>
      <c r="AE3561" s="230"/>
      <c r="AF3561" s="230"/>
      <c r="AK3561" s="230"/>
      <c r="AN3561" s="230"/>
      <c r="AO3561" s="230"/>
      <c r="AP3561" s="230"/>
      <c r="AQ3561" s="230"/>
    </row>
    <row r="3562" spans="4:43">
      <c r="D3562" s="230"/>
      <c r="G3562" s="230"/>
      <c r="H3562" s="230"/>
      <c r="I3562" s="230"/>
      <c r="J3562" s="230"/>
      <c r="O3562" s="230"/>
      <c r="R3562" s="230"/>
      <c r="S3562" s="230"/>
      <c r="T3562" s="230"/>
      <c r="U3562" s="230"/>
      <c r="Z3562" s="230"/>
      <c r="AC3562" s="230"/>
      <c r="AD3562" s="230"/>
      <c r="AE3562" s="230"/>
      <c r="AF3562" s="230"/>
      <c r="AK3562" s="230"/>
      <c r="AN3562" s="230"/>
      <c r="AO3562" s="230"/>
      <c r="AP3562" s="230"/>
      <c r="AQ3562" s="230"/>
    </row>
    <row r="3563" spans="4:43">
      <c r="D3563" s="230"/>
      <c r="G3563" s="230"/>
      <c r="H3563" s="230"/>
      <c r="I3563" s="230"/>
      <c r="J3563" s="230"/>
      <c r="O3563" s="230"/>
      <c r="R3563" s="230"/>
      <c r="S3563" s="230"/>
      <c r="T3563" s="230"/>
      <c r="U3563" s="230"/>
      <c r="Z3563" s="230"/>
      <c r="AC3563" s="230"/>
      <c r="AD3563" s="230"/>
      <c r="AE3563" s="230"/>
      <c r="AF3563" s="230"/>
      <c r="AK3563" s="230"/>
      <c r="AN3563" s="230"/>
      <c r="AO3563" s="230"/>
      <c r="AP3563" s="230"/>
      <c r="AQ3563" s="230"/>
    </row>
    <row r="3564" spans="4:43">
      <c r="D3564" s="230"/>
      <c r="G3564" s="230"/>
      <c r="H3564" s="230"/>
      <c r="I3564" s="230"/>
      <c r="J3564" s="230"/>
      <c r="O3564" s="230"/>
      <c r="R3564" s="230"/>
      <c r="S3564" s="230"/>
      <c r="T3564" s="230"/>
      <c r="U3564" s="230"/>
      <c r="Z3564" s="230"/>
      <c r="AC3564" s="230"/>
      <c r="AD3564" s="230"/>
      <c r="AE3564" s="230"/>
      <c r="AF3564" s="230"/>
      <c r="AK3564" s="230"/>
      <c r="AN3564" s="230"/>
      <c r="AO3564" s="230"/>
      <c r="AP3564" s="230"/>
      <c r="AQ3564" s="230"/>
    </row>
    <row r="3565" spans="4:43">
      <c r="D3565" s="230"/>
      <c r="G3565" s="230"/>
      <c r="H3565" s="230"/>
      <c r="I3565" s="230"/>
      <c r="J3565" s="230"/>
      <c r="O3565" s="230"/>
      <c r="R3565" s="230"/>
      <c r="S3565" s="230"/>
      <c r="T3565" s="230"/>
      <c r="U3565" s="230"/>
      <c r="Z3565" s="230"/>
      <c r="AC3565" s="230"/>
      <c r="AD3565" s="230"/>
      <c r="AE3565" s="230"/>
      <c r="AF3565" s="230"/>
      <c r="AK3565" s="230"/>
      <c r="AN3565" s="230"/>
      <c r="AO3565" s="230"/>
      <c r="AP3565" s="230"/>
      <c r="AQ3565" s="230"/>
    </row>
    <row r="3566" spans="4:43">
      <c r="D3566" s="230"/>
      <c r="G3566" s="230"/>
      <c r="H3566" s="230"/>
      <c r="I3566" s="230"/>
      <c r="J3566" s="230"/>
      <c r="O3566" s="230"/>
      <c r="R3566" s="230"/>
      <c r="S3566" s="230"/>
      <c r="T3566" s="230"/>
      <c r="U3566" s="230"/>
      <c r="Z3566" s="230"/>
      <c r="AC3566" s="230"/>
      <c r="AD3566" s="230"/>
      <c r="AE3566" s="230"/>
      <c r="AF3566" s="230"/>
      <c r="AK3566" s="230"/>
      <c r="AN3566" s="230"/>
      <c r="AO3566" s="230"/>
      <c r="AP3566" s="230"/>
      <c r="AQ3566" s="230"/>
    </row>
    <row r="3567" spans="4:43">
      <c r="D3567" s="230"/>
      <c r="G3567" s="230"/>
      <c r="H3567" s="230"/>
      <c r="I3567" s="230"/>
      <c r="J3567" s="230"/>
      <c r="O3567" s="230"/>
      <c r="R3567" s="230"/>
      <c r="S3567" s="230"/>
      <c r="T3567" s="230"/>
      <c r="U3567" s="230"/>
      <c r="Z3567" s="230"/>
      <c r="AC3567" s="230"/>
      <c r="AD3567" s="230"/>
      <c r="AE3567" s="230"/>
      <c r="AF3567" s="230"/>
      <c r="AK3567" s="230"/>
      <c r="AN3567" s="230"/>
      <c r="AO3567" s="230"/>
      <c r="AP3567" s="230"/>
      <c r="AQ3567" s="230"/>
    </row>
    <row r="3568" spans="4:43">
      <c r="D3568" s="230"/>
      <c r="G3568" s="230"/>
      <c r="H3568" s="230"/>
      <c r="I3568" s="230"/>
      <c r="J3568" s="230"/>
      <c r="O3568" s="230"/>
      <c r="R3568" s="230"/>
      <c r="S3568" s="230"/>
      <c r="T3568" s="230"/>
      <c r="U3568" s="230"/>
      <c r="Z3568" s="230"/>
      <c r="AC3568" s="230"/>
      <c r="AD3568" s="230"/>
      <c r="AE3568" s="230"/>
      <c r="AF3568" s="230"/>
      <c r="AK3568" s="230"/>
      <c r="AN3568" s="230"/>
      <c r="AO3568" s="230"/>
      <c r="AP3568" s="230"/>
      <c r="AQ3568" s="230"/>
    </row>
    <row r="3569" spans="4:43">
      <c r="D3569" s="230"/>
      <c r="G3569" s="230"/>
      <c r="H3569" s="230"/>
      <c r="I3569" s="230"/>
      <c r="J3569" s="230"/>
      <c r="O3569" s="230"/>
      <c r="R3569" s="230"/>
      <c r="S3569" s="230"/>
      <c r="T3569" s="230"/>
      <c r="U3569" s="230"/>
      <c r="Z3569" s="230"/>
      <c r="AC3569" s="230"/>
      <c r="AD3569" s="230"/>
      <c r="AE3569" s="230"/>
      <c r="AF3569" s="230"/>
      <c r="AK3569" s="230"/>
      <c r="AN3569" s="230"/>
      <c r="AO3569" s="230"/>
      <c r="AP3569" s="230"/>
      <c r="AQ3569" s="230"/>
    </row>
    <row r="3570" spans="4:43">
      <c r="D3570" s="230"/>
      <c r="G3570" s="230"/>
      <c r="H3570" s="230"/>
      <c r="I3570" s="230"/>
      <c r="J3570" s="230"/>
      <c r="O3570" s="230"/>
      <c r="R3570" s="230"/>
      <c r="S3570" s="230"/>
      <c r="T3570" s="230"/>
      <c r="U3570" s="230"/>
      <c r="Z3570" s="230"/>
      <c r="AC3570" s="230"/>
      <c r="AD3570" s="230"/>
      <c r="AE3570" s="230"/>
      <c r="AF3570" s="230"/>
      <c r="AK3570" s="230"/>
      <c r="AN3570" s="230"/>
      <c r="AO3570" s="230"/>
      <c r="AP3570" s="230"/>
      <c r="AQ3570" s="230"/>
    </row>
    <row r="3571" spans="4:43">
      <c r="D3571" s="230"/>
      <c r="G3571" s="230"/>
      <c r="H3571" s="230"/>
      <c r="I3571" s="230"/>
      <c r="J3571" s="230"/>
      <c r="O3571" s="230"/>
      <c r="R3571" s="230"/>
      <c r="S3571" s="230"/>
      <c r="T3571" s="230"/>
      <c r="U3571" s="230"/>
      <c r="Z3571" s="230"/>
      <c r="AC3571" s="230"/>
      <c r="AD3571" s="230"/>
      <c r="AE3571" s="230"/>
      <c r="AF3571" s="230"/>
      <c r="AK3571" s="230"/>
      <c r="AN3571" s="230"/>
      <c r="AO3571" s="230"/>
      <c r="AP3571" s="230"/>
      <c r="AQ3571" s="230"/>
    </row>
    <row r="3572" spans="4:43">
      <c r="D3572" s="230"/>
      <c r="G3572" s="230"/>
      <c r="H3572" s="230"/>
      <c r="I3572" s="230"/>
      <c r="J3572" s="230"/>
      <c r="O3572" s="230"/>
      <c r="R3572" s="230"/>
      <c r="S3572" s="230"/>
      <c r="T3572" s="230"/>
      <c r="U3572" s="230"/>
      <c r="Z3572" s="230"/>
      <c r="AC3572" s="230"/>
      <c r="AD3572" s="230"/>
      <c r="AE3572" s="230"/>
      <c r="AF3572" s="230"/>
      <c r="AK3572" s="230"/>
      <c r="AN3572" s="230"/>
      <c r="AO3572" s="230"/>
      <c r="AP3572" s="230"/>
      <c r="AQ3572" s="230"/>
    </row>
    <row r="3573" spans="4:43">
      <c r="D3573" s="230"/>
      <c r="G3573" s="230"/>
      <c r="H3573" s="230"/>
      <c r="I3573" s="230"/>
      <c r="J3573" s="230"/>
      <c r="O3573" s="230"/>
      <c r="R3573" s="230"/>
      <c r="S3573" s="230"/>
      <c r="T3573" s="230"/>
      <c r="U3573" s="230"/>
      <c r="Z3573" s="230"/>
      <c r="AC3573" s="230"/>
      <c r="AD3573" s="230"/>
      <c r="AE3573" s="230"/>
      <c r="AF3573" s="230"/>
      <c r="AK3573" s="230"/>
      <c r="AN3573" s="230"/>
      <c r="AO3573" s="230"/>
      <c r="AP3573" s="230"/>
      <c r="AQ3573" s="230"/>
    </row>
    <row r="3574" spans="4:43">
      <c r="D3574" s="230"/>
      <c r="G3574" s="230"/>
      <c r="H3574" s="230"/>
      <c r="I3574" s="230"/>
      <c r="J3574" s="230"/>
      <c r="O3574" s="230"/>
      <c r="R3574" s="230"/>
      <c r="S3574" s="230"/>
      <c r="T3574" s="230"/>
      <c r="U3574" s="230"/>
      <c r="Z3574" s="230"/>
      <c r="AC3574" s="230"/>
      <c r="AD3574" s="230"/>
      <c r="AE3574" s="230"/>
      <c r="AF3574" s="230"/>
      <c r="AK3574" s="230"/>
      <c r="AN3574" s="230"/>
      <c r="AO3574" s="230"/>
      <c r="AP3574" s="230"/>
      <c r="AQ3574" s="230"/>
    </row>
    <row r="3575" spans="4:43">
      <c r="D3575" s="230"/>
      <c r="G3575" s="230"/>
      <c r="H3575" s="230"/>
      <c r="I3575" s="230"/>
      <c r="J3575" s="230"/>
      <c r="O3575" s="230"/>
      <c r="R3575" s="230"/>
      <c r="S3575" s="230"/>
      <c r="T3575" s="230"/>
      <c r="U3575" s="230"/>
      <c r="Z3575" s="230"/>
      <c r="AC3575" s="230"/>
      <c r="AD3575" s="230"/>
      <c r="AE3575" s="230"/>
      <c r="AF3575" s="230"/>
      <c r="AK3575" s="230"/>
      <c r="AN3575" s="230"/>
      <c r="AO3575" s="230"/>
      <c r="AP3575" s="230"/>
      <c r="AQ3575" s="230"/>
    </row>
    <row r="3576" spans="4:43">
      <c r="D3576" s="230"/>
      <c r="G3576" s="230"/>
      <c r="H3576" s="230"/>
      <c r="I3576" s="230"/>
      <c r="J3576" s="230"/>
      <c r="O3576" s="230"/>
      <c r="R3576" s="230"/>
      <c r="S3576" s="230"/>
      <c r="T3576" s="230"/>
      <c r="U3576" s="230"/>
      <c r="Z3576" s="230"/>
      <c r="AC3576" s="230"/>
      <c r="AD3576" s="230"/>
      <c r="AE3576" s="230"/>
      <c r="AF3576" s="230"/>
      <c r="AK3576" s="230"/>
      <c r="AN3576" s="230"/>
      <c r="AO3576" s="230"/>
      <c r="AP3576" s="230"/>
      <c r="AQ3576" s="230"/>
    </row>
    <row r="3577" spans="4:43">
      <c r="D3577" s="230"/>
      <c r="G3577" s="230"/>
      <c r="H3577" s="230"/>
      <c r="I3577" s="230"/>
      <c r="J3577" s="230"/>
      <c r="O3577" s="230"/>
      <c r="R3577" s="230"/>
      <c r="S3577" s="230"/>
      <c r="T3577" s="230"/>
      <c r="U3577" s="230"/>
      <c r="Z3577" s="230"/>
      <c r="AC3577" s="230"/>
      <c r="AD3577" s="230"/>
      <c r="AE3577" s="230"/>
      <c r="AF3577" s="230"/>
      <c r="AK3577" s="230"/>
      <c r="AN3577" s="230"/>
      <c r="AO3577" s="230"/>
      <c r="AP3577" s="230"/>
      <c r="AQ3577" s="230"/>
    </row>
    <row r="3578" spans="4:43">
      <c r="D3578" s="230"/>
      <c r="G3578" s="230"/>
      <c r="H3578" s="230"/>
      <c r="I3578" s="230"/>
      <c r="J3578" s="230"/>
      <c r="O3578" s="230"/>
      <c r="R3578" s="230"/>
      <c r="S3578" s="230"/>
      <c r="T3578" s="230"/>
      <c r="U3578" s="230"/>
      <c r="Z3578" s="230"/>
      <c r="AC3578" s="230"/>
      <c r="AD3578" s="230"/>
      <c r="AE3578" s="230"/>
      <c r="AF3578" s="230"/>
      <c r="AK3578" s="230"/>
      <c r="AN3578" s="230"/>
      <c r="AO3578" s="230"/>
      <c r="AP3578" s="230"/>
      <c r="AQ3578" s="230"/>
    </row>
    <row r="3579" spans="4:43">
      <c r="D3579" s="230"/>
      <c r="G3579" s="230"/>
      <c r="H3579" s="230"/>
      <c r="I3579" s="230"/>
      <c r="J3579" s="230"/>
      <c r="O3579" s="230"/>
      <c r="R3579" s="230"/>
      <c r="S3579" s="230"/>
      <c r="T3579" s="230"/>
      <c r="U3579" s="230"/>
      <c r="Z3579" s="230"/>
      <c r="AC3579" s="230"/>
      <c r="AD3579" s="230"/>
      <c r="AE3579" s="230"/>
      <c r="AF3579" s="230"/>
      <c r="AK3579" s="230"/>
      <c r="AN3579" s="230"/>
      <c r="AO3579" s="230"/>
      <c r="AP3579" s="230"/>
      <c r="AQ3579" s="230"/>
    </row>
    <row r="3580" spans="4:43">
      <c r="D3580" s="230"/>
      <c r="G3580" s="230"/>
      <c r="H3580" s="230"/>
      <c r="I3580" s="230"/>
      <c r="J3580" s="230"/>
      <c r="O3580" s="230"/>
      <c r="R3580" s="230"/>
      <c r="S3580" s="230"/>
      <c r="T3580" s="230"/>
      <c r="U3580" s="230"/>
      <c r="Z3580" s="230"/>
      <c r="AC3580" s="230"/>
      <c r="AD3580" s="230"/>
      <c r="AE3580" s="230"/>
      <c r="AF3580" s="230"/>
      <c r="AK3580" s="230"/>
      <c r="AN3580" s="230"/>
      <c r="AO3580" s="230"/>
      <c r="AP3580" s="230"/>
      <c r="AQ3580" s="230"/>
    </row>
    <row r="3581" spans="4:43">
      <c r="D3581" s="230"/>
      <c r="G3581" s="230"/>
      <c r="H3581" s="230"/>
      <c r="I3581" s="230"/>
      <c r="J3581" s="230"/>
      <c r="O3581" s="230"/>
      <c r="R3581" s="230"/>
      <c r="S3581" s="230"/>
      <c r="T3581" s="230"/>
      <c r="U3581" s="230"/>
      <c r="Z3581" s="230"/>
      <c r="AC3581" s="230"/>
      <c r="AD3581" s="230"/>
      <c r="AE3581" s="230"/>
      <c r="AF3581" s="230"/>
      <c r="AK3581" s="230"/>
      <c r="AN3581" s="230"/>
      <c r="AO3581" s="230"/>
      <c r="AP3581" s="230"/>
      <c r="AQ3581" s="230"/>
    </row>
    <row r="3582" spans="4:43">
      <c r="D3582" s="230"/>
      <c r="G3582" s="230"/>
      <c r="H3582" s="230"/>
      <c r="I3582" s="230"/>
      <c r="J3582" s="230"/>
      <c r="O3582" s="230"/>
      <c r="R3582" s="230"/>
      <c r="S3582" s="230"/>
      <c r="T3582" s="230"/>
      <c r="U3582" s="230"/>
      <c r="Z3582" s="230"/>
      <c r="AC3582" s="230"/>
      <c r="AD3582" s="230"/>
      <c r="AE3582" s="230"/>
      <c r="AF3582" s="230"/>
      <c r="AK3582" s="230"/>
      <c r="AN3582" s="230"/>
      <c r="AO3582" s="230"/>
      <c r="AP3582" s="230"/>
      <c r="AQ3582" s="230"/>
    </row>
    <row r="3583" spans="4:43">
      <c r="D3583" s="230"/>
      <c r="G3583" s="230"/>
      <c r="H3583" s="230"/>
      <c r="I3583" s="230"/>
      <c r="J3583" s="230"/>
      <c r="O3583" s="230"/>
      <c r="R3583" s="230"/>
      <c r="S3583" s="230"/>
      <c r="T3583" s="230"/>
      <c r="U3583" s="230"/>
      <c r="Z3583" s="230"/>
      <c r="AC3583" s="230"/>
      <c r="AD3583" s="230"/>
      <c r="AE3583" s="230"/>
      <c r="AF3583" s="230"/>
      <c r="AK3583" s="230"/>
      <c r="AN3583" s="230"/>
      <c r="AO3583" s="230"/>
      <c r="AP3583" s="230"/>
      <c r="AQ3583" s="230"/>
    </row>
    <row r="3584" spans="4:43">
      <c r="D3584" s="230"/>
      <c r="G3584" s="230"/>
      <c r="H3584" s="230"/>
      <c r="I3584" s="230"/>
      <c r="J3584" s="230"/>
      <c r="O3584" s="230"/>
      <c r="R3584" s="230"/>
      <c r="S3584" s="230"/>
      <c r="T3584" s="230"/>
      <c r="U3584" s="230"/>
      <c r="Z3584" s="230"/>
      <c r="AC3584" s="230"/>
      <c r="AD3584" s="230"/>
      <c r="AE3584" s="230"/>
      <c r="AF3584" s="230"/>
      <c r="AK3584" s="230"/>
      <c r="AN3584" s="230"/>
      <c r="AO3584" s="230"/>
      <c r="AP3584" s="230"/>
      <c r="AQ3584" s="230"/>
    </row>
    <row r="3585" spans="4:43">
      <c r="D3585" s="230"/>
      <c r="G3585" s="230"/>
      <c r="H3585" s="230"/>
      <c r="I3585" s="230"/>
      <c r="J3585" s="230"/>
      <c r="O3585" s="230"/>
      <c r="R3585" s="230"/>
      <c r="S3585" s="230"/>
      <c r="T3585" s="230"/>
      <c r="U3585" s="230"/>
      <c r="Z3585" s="230"/>
      <c r="AC3585" s="230"/>
      <c r="AD3585" s="230"/>
      <c r="AE3585" s="230"/>
      <c r="AF3585" s="230"/>
      <c r="AK3585" s="230"/>
      <c r="AN3585" s="230"/>
      <c r="AO3585" s="230"/>
      <c r="AP3585" s="230"/>
      <c r="AQ3585" s="230"/>
    </row>
    <row r="3586" spans="4:43">
      <c r="D3586" s="230"/>
      <c r="G3586" s="230"/>
      <c r="H3586" s="230"/>
      <c r="I3586" s="230"/>
      <c r="J3586" s="230"/>
      <c r="O3586" s="230"/>
      <c r="R3586" s="230"/>
      <c r="S3586" s="230"/>
      <c r="T3586" s="230"/>
      <c r="U3586" s="230"/>
      <c r="Z3586" s="230"/>
      <c r="AC3586" s="230"/>
      <c r="AD3586" s="230"/>
      <c r="AE3586" s="230"/>
      <c r="AF3586" s="230"/>
      <c r="AK3586" s="230"/>
      <c r="AN3586" s="230"/>
      <c r="AO3586" s="230"/>
      <c r="AP3586" s="230"/>
      <c r="AQ3586" s="230"/>
    </row>
    <row r="3587" spans="4:43">
      <c r="D3587" s="230"/>
      <c r="G3587" s="230"/>
      <c r="H3587" s="230"/>
      <c r="I3587" s="230"/>
      <c r="J3587" s="230"/>
      <c r="O3587" s="230"/>
      <c r="R3587" s="230"/>
      <c r="S3587" s="230"/>
      <c r="T3587" s="230"/>
      <c r="U3587" s="230"/>
      <c r="Z3587" s="230"/>
      <c r="AC3587" s="230"/>
      <c r="AD3587" s="230"/>
      <c r="AE3587" s="230"/>
      <c r="AF3587" s="230"/>
      <c r="AK3587" s="230"/>
      <c r="AN3587" s="230"/>
      <c r="AO3587" s="230"/>
      <c r="AP3587" s="230"/>
      <c r="AQ3587" s="230"/>
    </row>
    <row r="3588" spans="4:43">
      <c r="D3588" s="230"/>
      <c r="G3588" s="230"/>
      <c r="H3588" s="230"/>
      <c r="I3588" s="230"/>
      <c r="J3588" s="230"/>
      <c r="O3588" s="230"/>
      <c r="R3588" s="230"/>
      <c r="S3588" s="230"/>
      <c r="T3588" s="230"/>
      <c r="U3588" s="230"/>
      <c r="Z3588" s="230"/>
      <c r="AC3588" s="230"/>
      <c r="AD3588" s="230"/>
      <c r="AE3588" s="230"/>
      <c r="AF3588" s="230"/>
      <c r="AK3588" s="230"/>
      <c r="AN3588" s="230"/>
      <c r="AO3588" s="230"/>
      <c r="AP3588" s="230"/>
      <c r="AQ3588" s="230"/>
    </row>
    <row r="3589" spans="4:43">
      <c r="D3589" s="230"/>
      <c r="G3589" s="230"/>
      <c r="H3589" s="230"/>
      <c r="I3589" s="230"/>
      <c r="J3589" s="230"/>
      <c r="O3589" s="230"/>
      <c r="R3589" s="230"/>
      <c r="S3589" s="230"/>
      <c r="T3589" s="230"/>
      <c r="U3589" s="230"/>
      <c r="Z3589" s="230"/>
      <c r="AC3589" s="230"/>
      <c r="AD3589" s="230"/>
      <c r="AE3589" s="230"/>
      <c r="AF3589" s="230"/>
      <c r="AK3589" s="230"/>
      <c r="AN3589" s="230"/>
      <c r="AO3589" s="230"/>
      <c r="AP3589" s="230"/>
      <c r="AQ3589" s="230"/>
    </row>
    <row r="3590" spans="4:43">
      <c r="D3590" s="230"/>
      <c r="G3590" s="230"/>
      <c r="H3590" s="230"/>
      <c r="I3590" s="230"/>
      <c r="J3590" s="230"/>
      <c r="O3590" s="230"/>
      <c r="R3590" s="230"/>
      <c r="S3590" s="230"/>
      <c r="T3590" s="230"/>
      <c r="U3590" s="230"/>
      <c r="Z3590" s="230"/>
      <c r="AC3590" s="230"/>
      <c r="AD3590" s="230"/>
      <c r="AE3590" s="230"/>
      <c r="AF3590" s="230"/>
      <c r="AK3590" s="230"/>
      <c r="AN3590" s="230"/>
      <c r="AO3590" s="230"/>
      <c r="AP3590" s="230"/>
      <c r="AQ3590" s="230"/>
    </row>
    <row r="3591" spans="4:43">
      <c r="D3591" s="230"/>
      <c r="G3591" s="230"/>
      <c r="H3591" s="230"/>
      <c r="I3591" s="230"/>
      <c r="J3591" s="230"/>
      <c r="O3591" s="230"/>
      <c r="R3591" s="230"/>
      <c r="S3591" s="230"/>
      <c r="T3591" s="230"/>
      <c r="U3591" s="230"/>
      <c r="Z3591" s="230"/>
      <c r="AC3591" s="230"/>
      <c r="AD3591" s="230"/>
      <c r="AE3591" s="230"/>
      <c r="AF3591" s="230"/>
      <c r="AK3591" s="230"/>
      <c r="AN3591" s="230"/>
      <c r="AO3591" s="230"/>
      <c r="AP3591" s="230"/>
      <c r="AQ3591" s="230"/>
    </row>
    <row r="3592" spans="4:43">
      <c r="D3592" s="230"/>
      <c r="G3592" s="230"/>
      <c r="H3592" s="230"/>
      <c r="I3592" s="230"/>
      <c r="J3592" s="230"/>
      <c r="O3592" s="230"/>
      <c r="R3592" s="230"/>
      <c r="S3592" s="230"/>
      <c r="T3592" s="230"/>
      <c r="U3592" s="230"/>
      <c r="Z3592" s="230"/>
      <c r="AC3592" s="230"/>
      <c r="AD3592" s="230"/>
      <c r="AE3592" s="230"/>
      <c r="AF3592" s="230"/>
      <c r="AK3592" s="230"/>
      <c r="AN3592" s="230"/>
      <c r="AO3592" s="230"/>
      <c r="AP3592" s="230"/>
      <c r="AQ3592" s="230"/>
    </row>
    <row r="3593" spans="4:43">
      <c r="D3593" s="230"/>
      <c r="G3593" s="230"/>
      <c r="H3593" s="230"/>
      <c r="I3593" s="230"/>
      <c r="J3593" s="230"/>
      <c r="O3593" s="230"/>
      <c r="R3593" s="230"/>
      <c r="S3593" s="230"/>
      <c r="T3593" s="230"/>
      <c r="U3593" s="230"/>
      <c r="Z3593" s="230"/>
      <c r="AC3593" s="230"/>
      <c r="AD3593" s="230"/>
      <c r="AE3593" s="230"/>
      <c r="AF3593" s="230"/>
      <c r="AK3593" s="230"/>
      <c r="AN3593" s="230"/>
      <c r="AO3593" s="230"/>
      <c r="AP3593" s="230"/>
      <c r="AQ3593" s="230"/>
    </row>
    <row r="3594" spans="4:43">
      <c r="D3594" s="230"/>
      <c r="G3594" s="230"/>
      <c r="H3594" s="230"/>
      <c r="I3594" s="230"/>
      <c r="J3594" s="230"/>
      <c r="O3594" s="230"/>
      <c r="R3594" s="230"/>
      <c r="S3594" s="230"/>
      <c r="T3594" s="230"/>
      <c r="U3594" s="230"/>
      <c r="Z3594" s="230"/>
      <c r="AC3594" s="230"/>
      <c r="AD3594" s="230"/>
      <c r="AE3594" s="230"/>
      <c r="AF3594" s="230"/>
      <c r="AK3594" s="230"/>
      <c r="AN3594" s="230"/>
      <c r="AO3594" s="230"/>
      <c r="AP3594" s="230"/>
      <c r="AQ3594" s="230"/>
    </row>
    <row r="3595" spans="4:43">
      <c r="D3595" s="230"/>
      <c r="G3595" s="230"/>
      <c r="H3595" s="230"/>
      <c r="I3595" s="230"/>
      <c r="J3595" s="230"/>
      <c r="O3595" s="230"/>
      <c r="R3595" s="230"/>
      <c r="S3595" s="230"/>
      <c r="T3595" s="230"/>
      <c r="U3595" s="230"/>
      <c r="Z3595" s="230"/>
      <c r="AC3595" s="230"/>
      <c r="AD3595" s="230"/>
      <c r="AE3595" s="230"/>
      <c r="AF3595" s="230"/>
      <c r="AK3595" s="230"/>
      <c r="AN3595" s="230"/>
      <c r="AO3595" s="230"/>
      <c r="AP3595" s="230"/>
      <c r="AQ3595" s="230"/>
    </row>
    <row r="3596" spans="4:43">
      <c r="D3596" s="230"/>
      <c r="G3596" s="230"/>
      <c r="H3596" s="230"/>
      <c r="I3596" s="230"/>
      <c r="J3596" s="230"/>
      <c r="O3596" s="230"/>
      <c r="R3596" s="230"/>
      <c r="S3596" s="230"/>
      <c r="T3596" s="230"/>
      <c r="U3596" s="230"/>
      <c r="Z3596" s="230"/>
      <c r="AC3596" s="230"/>
      <c r="AD3596" s="230"/>
      <c r="AE3596" s="230"/>
      <c r="AF3596" s="230"/>
      <c r="AK3596" s="230"/>
      <c r="AN3596" s="230"/>
      <c r="AO3596" s="230"/>
      <c r="AP3596" s="230"/>
      <c r="AQ3596" s="230"/>
    </row>
    <row r="3597" spans="4:43">
      <c r="D3597" s="230"/>
      <c r="G3597" s="230"/>
      <c r="H3597" s="230"/>
      <c r="I3597" s="230"/>
      <c r="J3597" s="230"/>
      <c r="O3597" s="230"/>
      <c r="R3597" s="230"/>
      <c r="S3597" s="230"/>
      <c r="T3597" s="230"/>
      <c r="U3597" s="230"/>
      <c r="Z3597" s="230"/>
      <c r="AC3597" s="230"/>
      <c r="AD3597" s="230"/>
      <c r="AE3597" s="230"/>
      <c r="AF3597" s="230"/>
      <c r="AK3597" s="230"/>
      <c r="AN3597" s="230"/>
      <c r="AO3597" s="230"/>
      <c r="AP3597" s="230"/>
      <c r="AQ3597" s="230"/>
    </row>
    <row r="3598" spans="4:43">
      <c r="D3598" s="230"/>
      <c r="G3598" s="230"/>
      <c r="H3598" s="230"/>
      <c r="I3598" s="230"/>
      <c r="J3598" s="230"/>
      <c r="O3598" s="230"/>
      <c r="R3598" s="230"/>
      <c r="S3598" s="230"/>
      <c r="T3598" s="230"/>
      <c r="U3598" s="230"/>
      <c r="Z3598" s="230"/>
      <c r="AC3598" s="230"/>
      <c r="AD3598" s="230"/>
      <c r="AE3598" s="230"/>
      <c r="AF3598" s="230"/>
      <c r="AK3598" s="230"/>
      <c r="AN3598" s="230"/>
      <c r="AO3598" s="230"/>
      <c r="AP3598" s="230"/>
      <c r="AQ3598" s="230"/>
    </row>
    <row r="3599" spans="4:43">
      <c r="D3599" s="230"/>
      <c r="G3599" s="230"/>
      <c r="H3599" s="230"/>
      <c r="I3599" s="230"/>
      <c r="J3599" s="230"/>
      <c r="O3599" s="230"/>
      <c r="R3599" s="230"/>
      <c r="S3599" s="230"/>
      <c r="T3599" s="230"/>
      <c r="U3599" s="230"/>
      <c r="Z3599" s="230"/>
      <c r="AC3599" s="230"/>
      <c r="AD3599" s="230"/>
      <c r="AE3599" s="230"/>
      <c r="AF3599" s="230"/>
      <c r="AK3599" s="230"/>
      <c r="AN3599" s="230"/>
      <c r="AO3599" s="230"/>
      <c r="AP3599" s="230"/>
      <c r="AQ3599" s="230"/>
    </row>
    <row r="3600" spans="4:43">
      <c r="D3600" s="230"/>
      <c r="G3600" s="230"/>
      <c r="H3600" s="230"/>
      <c r="I3600" s="230"/>
      <c r="J3600" s="230"/>
      <c r="O3600" s="230"/>
      <c r="R3600" s="230"/>
      <c r="S3600" s="230"/>
      <c r="T3600" s="230"/>
      <c r="U3600" s="230"/>
      <c r="Z3600" s="230"/>
      <c r="AC3600" s="230"/>
      <c r="AD3600" s="230"/>
      <c r="AE3600" s="230"/>
      <c r="AF3600" s="230"/>
      <c r="AK3600" s="230"/>
      <c r="AN3600" s="230"/>
      <c r="AO3600" s="230"/>
      <c r="AP3600" s="230"/>
      <c r="AQ3600" s="230"/>
    </row>
    <row r="3601" spans="4:43">
      <c r="D3601" s="230"/>
      <c r="G3601" s="230"/>
      <c r="H3601" s="230"/>
      <c r="I3601" s="230"/>
      <c r="J3601" s="230"/>
      <c r="O3601" s="230"/>
      <c r="R3601" s="230"/>
      <c r="S3601" s="230"/>
      <c r="T3601" s="230"/>
      <c r="U3601" s="230"/>
      <c r="Z3601" s="230"/>
      <c r="AC3601" s="230"/>
      <c r="AD3601" s="230"/>
      <c r="AE3601" s="230"/>
      <c r="AF3601" s="230"/>
      <c r="AK3601" s="230"/>
      <c r="AN3601" s="230"/>
      <c r="AO3601" s="230"/>
      <c r="AP3601" s="230"/>
      <c r="AQ3601" s="230"/>
    </row>
    <row r="3602" spans="4:43">
      <c r="D3602" s="230"/>
      <c r="G3602" s="230"/>
      <c r="H3602" s="230"/>
      <c r="I3602" s="230"/>
      <c r="J3602" s="230"/>
      <c r="O3602" s="230"/>
      <c r="R3602" s="230"/>
      <c r="S3602" s="230"/>
      <c r="T3602" s="230"/>
      <c r="U3602" s="230"/>
      <c r="Z3602" s="230"/>
      <c r="AC3602" s="230"/>
      <c r="AD3602" s="230"/>
      <c r="AE3602" s="230"/>
      <c r="AF3602" s="230"/>
      <c r="AK3602" s="230"/>
      <c r="AN3602" s="230"/>
      <c r="AO3602" s="230"/>
      <c r="AP3602" s="230"/>
      <c r="AQ3602" s="230"/>
    </row>
    <row r="3603" spans="4:43">
      <c r="D3603" s="230"/>
      <c r="G3603" s="230"/>
      <c r="H3603" s="230"/>
      <c r="I3603" s="230"/>
      <c r="J3603" s="230"/>
      <c r="O3603" s="230"/>
      <c r="R3603" s="230"/>
      <c r="S3603" s="230"/>
      <c r="T3603" s="230"/>
      <c r="U3603" s="230"/>
      <c r="Z3603" s="230"/>
      <c r="AC3603" s="230"/>
      <c r="AD3603" s="230"/>
      <c r="AE3603" s="230"/>
      <c r="AF3603" s="230"/>
      <c r="AK3603" s="230"/>
      <c r="AN3603" s="230"/>
      <c r="AO3603" s="230"/>
      <c r="AP3603" s="230"/>
      <c r="AQ3603" s="230"/>
    </row>
    <row r="3604" spans="4:43">
      <c r="D3604" s="230"/>
      <c r="G3604" s="230"/>
      <c r="H3604" s="230"/>
      <c r="I3604" s="230"/>
      <c r="J3604" s="230"/>
      <c r="O3604" s="230"/>
      <c r="R3604" s="230"/>
      <c r="S3604" s="230"/>
      <c r="T3604" s="230"/>
      <c r="U3604" s="230"/>
      <c r="Z3604" s="230"/>
      <c r="AC3604" s="230"/>
      <c r="AD3604" s="230"/>
      <c r="AE3604" s="230"/>
      <c r="AF3604" s="230"/>
      <c r="AK3604" s="230"/>
      <c r="AN3604" s="230"/>
      <c r="AO3604" s="230"/>
      <c r="AP3604" s="230"/>
      <c r="AQ3604" s="230"/>
    </row>
    <row r="3605" spans="4:43">
      <c r="D3605" s="230"/>
      <c r="G3605" s="230"/>
      <c r="H3605" s="230"/>
      <c r="I3605" s="230"/>
      <c r="J3605" s="230"/>
      <c r="O3605" s="230"/>
      <c r="R3605" s="230"/>
      <c r="S3605" s="230"/>
      <c r="T3605" s="230"/>
      <c r="U3605" s="230"/>
      <c r="Z3605" s="230"/>
      <c r="AC3605" s="230"/>
      <c r="AD3605" s="230"/>
      <c r="AE3605" s="230"/>
      <c r="AF3605" s="230"/>
      <c r="AK3605" s="230"/>
      <c r="AN3605" s="230"/>
      <c r="AO3605" s="230"/>
      <c r="AP3605" s="230"/>
      <c r="AQ3605" s="230"/>
    </row>
    <row r="3606" spans="4:43">
      <c r="D3606" s="230"/>
      <c r="G3606" s="230"/>
      <c r="H3606" s="230"/>
      <c r="I3606" s="230"/>
      <c r="J3606" s="230"/>
      <c r="O3606" s="230"/>
      <c r="R3606" s="230"/>
      <c r="S3606" s="230"/>
      <c r="T3606" s="230"/>
      <c r="U3606" s="230"/>
      <c r="Z3606" s="230"/>
      <c r="AC3606" s="230"/>
      <c r="AD3606" s="230"/>
      <c r="AE3606" s="230"/>
      <c r="AF3606" s="230"/>
      <c r="AK3606" s="230"/>
      <c r="AN3606" s="230"/>
      <c r="AO3606" s="230"/>
      <c r="AP3606" s="230"/>
      <c r="AQ3606" s="230"/>
    </row>
    <row r="3607" spans="4:43">
      <c r="D3607" s="230"/>
      <c r="G3607" s="230"/>
      <c r="H3607" s="230"/>
      <c r="I3607" s="230"/>
      <c r="J3607" s="230"/>
      <c r="O3607" s="230"/>
      <c r="R3607" s="230"/>
      <c r="S3607" s="230"/>
      <c r="T3607" s="230"/>
      <c r="U3607" s="230"/>
      <c r="Z3607" s="230"/>
      <c r="AC3607" s="230"/>
      <c r="AD3607" s="230"/>
      <c r="AE3607" s="230"/>
      <c r="AF3607" s="230"/>
      <c r="AK3607" s="230"/>
      <c r="AN3607" s="230"/>
      <c r="AO3607" s="230"/>
      <c r="AP3607" s="230"/>
      <c r="AQ3607" s="230"/>
    </row>
    <row r="3608" spans="4:43">
      <c r="D3608" s="230"/>
      <c r="G3608" s="230"/>
      <c r="H3608" s="230"/>
      <c r="I3608" s="230"/>
      <c r="J3608" s="230"/>
      <c r="O3608" s="230"/>
      <c r="R3608" s="230"/>
      <c r="S3608" s="230"/>
      <c r="T3608" s="230"/>
      <c r="U3608" s="230"/>
      <c r="Z3608" s="230"/>
      <c r="AC3608" s="230"/>
      <c r="AD3608" s="230"/>
      <c r="AE3608" s="230"/>
      <c r="AF3608" s="230"/>
      <c r="AK3608" s="230"/>
      <c r="AN3608" s="230"/>
      <c r="AO3608" s="230"/>
      <c r="AP3608" s="230"/>
      <c r="AQ3608" s="230"/>
    </row>
    <row r="3609" spans="4:43">
      <c r="D3609" s="230"/>
      <c r="G3609" s="230"/>
      <c r="H3609" s="230"/>
      <c r="I3609" s="230"/>
      <c r="J3609" s="230"/>
      <c r="O3609" s="230"/>
      <c r="R3609" s="230"/>
      <c r="S3609" s="230"/>
      <c r="T3609" s="230"/>
      <c r="U3609" s="230"/>
      <c r="Z3609" s="230"/>
      <c r="AC3609" s="230"/>
      <c r="AD3609" s="230"/>
      <c r="AE3609" s="230"/>
      <c r="AF3609" s="230"/>
      <c r="AK3609" s="230"/>
      <c r="AN3609" s="230"/>
      <c r="AO3609" s="230"/>
      <c r="AP3609" s="230"/>
      <c r="AQ3609" s="230"/>
    </row>
    <row r="3610" spans="4:43">
      <c r="D3610" s="230"/>
      <c r="G3610" s="230"/>
      <c r="H3610" s="230"/>
      <c r="I3610" s="230"/>
      <c r="J3610" s="230"/>
      <c r="O3610" s="230"/>
      <c r="R3610" s="230"/>
      <c r="S3610" s="230"/>
      <c r="T3610" s="230"/>
      <c r="U3610" s="230"/>
      <c r="Z3610" s="230"/>
      <c r="AC3610" s="230"/>
      <c r="AD3610" s="230"/>
      <c r="AE3610" s="230"/>
      <c r="AF3610" s="230"/>
      <c r="AK3610" s="230"/>
      <c r="AN3610" s="230"/>
      <c r="AO3610" s="230"/>
      <c r="AP3610" s="230"/>
      <c r="AQ3610" s="230"/>
    </row>
    <row r="3611" spans="4:43">
      <c r="D3611" s="230"/>
      <c r="G3611" s="230"/>
      <c r="H3611" s="230"/>
      <c r="I3611" s="230"/>
      <c r="J3611" s="230"/>
      <c r="O3611" s="230"/>
      <c r="R3611" s="230"/>
      <c r="S3611" s="230"/>
      <c r="T3611" s="230"/>
      <c r="U3611" s="230"/>
      <c r="Z3611" s="230"/>
      <c r="AC3611" s="230"/>
      <c r="AD3611" s="230"/>
      <c r="AE3611" s="230"/>
      <c r="AF3611" s="230"/>
      <c r="AK3611" s="230"/>
      <c r="AN3611" s="230"/>
      <c r="AO3611" s="230"/>
      <c r="AP3611" s="230"/>
      <c r="AQ3611" s="230"/>
    </row>
    <row r="3612" spans="4:43">
      <c r="D3612" s="230"/>
      <c r="G3612" s="230"/>
      <c r="H3612" s="230"/>
      <c r="I3612" s="230"/>
      <c r="J3612" s="230"/>
      <c r="O3612" s="230"/>
      <c r="R3612" s="230"/>
      <c r="S3612" s="230"/>
      <c r="T3612" s="230"/>
      <c r="U3612" s="230"/>
      <c r="Z3612" s="230"/>
      <c r="AC3612" s="230"/>
      <c r="AD3612" s="230"/>
      <c r="AE3612" s="230"/>
      <c r="AF3612" s="230"/>
      <c r="AK3612" s="230"/>
      <c r="AN3612" s="230"/>
      <c r="AO3612" s="230"/>
      <c r="AP3612" s="230"/>
      <c r="AQ3612" s="230"/>
    </row>
    <row r="3613" spans="4:43">
      <c r="D3613" s="230"/>
      <c r="G3613" s="230"/>
      <c r="H3613" s="230"/>
      <c r="I3613" s="230"/>
      <c r="J3613" s="230"/>
      <c r="O3613" s="230"/>
      <c r="R3613" s="230"/>
      <c r="S3613" s="230"/>
      <c r="T3613" s="230"/>
      <c r="U3613" s="230"/>
      <c r="Z3613" s="230"/>
      <c r="AC3613" s="230"/>
      <c r="AD3613" s="230"/>
      <c r="AE3613" s="230"/>
      <c r="AF3613" s="230"/>
      <c r="AK3613" s="230"/>
      <c r="AN3613" s="230"/>
      <c r="AO3613" s="230"/>
      <c r="AP3613" s="230"/>
      <c r="AQ3613" s="230"/>
    </row>
    <row r="3614" spans="4:43">
      <c r="D3614" s="230"/>
      <c r="G3614" s="230"/>
      <c r="H3614" s="230"/>
      <c r="I3614" s="230"/>
      <c r="J3614" s="230"/>
      <c r="O3614" s="230"/>
      <c r="R3614" s="230"/>
      <c r="S3614" s="230"/>
      <c r="T3614" s="230"/>
      <c r="U3614" s="230"/>
      <c r="Z3614" s="230"/>
      <c r="AC3614" s="230"/>
      <c r="AD3614" s="230"/>
      <c r="AE3614" s="230"/>
      <c r="AF3614" s="230"/>
      <c r="AK3614" s="230"/>
      <c r="AN3614" s="230"/>
      <c r="AO3614" s="230"/>
      <c r="AP3614" s="230"/>
      <c r="AQ3614" s="230"/>
    </row>
    <row r="3615" spans="4:43">
      <c r="D3615" s="230"/>
      <c r="G3615" s="230"/>
      <c r="H3615" s="230"/>
      <c r="I3615" s="230"/>
      <c r="J3615" s="230"/>
      <c r="O3615" s="230"/>
      <c r="R3615" s="230"/>
      <c r="S3615" s="230"/>
      <c r="T3615" s="230"/>
      <c r="U3615" s="230"/>
      <c r="Z3615" s="230"/>
      <c r="AC3615" s="230"/>
      <c r="AD3615" s="230"/>
      <c r="AE3615" s="230"/>
      <c r="AF3615" s="230"/>
      <c r="AK3615" s="230"/>
      <c r="AN3615" s="230"/>
      <c r="AO3615" s="230"/>
      <c r="AP3615" s="230"/>
      <c r="AQ3615" s="230"/>
    </row>
    <row r="3616" spans="4:43">
      <c r="D3616" s="230"/>
      <c r="G3616" s="230"/>
      <c r="H3616" s="230"/>
      <c r="I3616" s="230"/>
      <c r="J3616" s="230"/>
      <c r="O3616" s="230"/>
      <c r="R3616" s="230"/>
      <c r="S3616" s="230"/>
      <c r="T3616" s="230"/>
      <c r="U3616" s="230"/>
      <c r="Z3616" s="230"/>
      <c r="AC3616" s="230"/>
      <c r="AD3616" s="230"/>
      <c r="AE3616" s="230"/>
      <c r="AF3616" s="230"/>
      <c r="AK3616" s="230"/>
      <c r="AN3616" s="230"/>
      <c r="AO3616" s="230"/>
      <c r="AP3616" s="230"/>
      <c r="AQ3616" s="230"/>
    </row>
    <row r="3617" spans="4:43">
      <c r="D3617" s="230"/>
      <c r="G3617" s="230"/>
      <c r="H3617" s="230"/>
      <c r="I3617" s="230"/>
      <c r="J3617" s="230"/>
      <c r="O3617" s="230"/>
      <c r="R3617" s="230"/>
      <c r="S3617" s="230"/>
      <c r="T3617" s="230"/>
      <c r="U3617" s="230"/>
      <c r="Z3617" s="230"/>
      <c r="AC3617" s="230"/>
      <c r="AD3617" s="230"/>
      <c r="AE3617" s="230"/>
      <c r="AF3617" s="230"/>
      <c r="AK3617" s="230"/>
      <c r="AN3617" s="230"/>
      <c r="AO3617" s="230"/>
      <c r="AP3617" s="230"/>
      <c r="AQ3617" s="230"/>
    </row>
    <row r="3618" spans="4:43">
      <c r="D3618" s="230"/>
      <c r="G3618" s="230"/>
      <c r="H3618" s="230"/>
      <c r="I3618" s="230"/>
      <c r="J3618" s="230"/>
      <c r="O3618" s="230"/>
      <c r="R3618" s="230"/>
      <c r="S3618" s="230"/>
      <c r="T3618" s="230"/>
      <c r="U3618" s="230"/>
      <c r="Z3618" s="230"/>
      <c r="AC3618" s="230"/>
      <c r="AD3618" s="230"/>
      <c r="AE3618" s="230"/>
      <c r="AF3618" s="230"/>
      <c r="AK3618" s="230"/>
      <c r="AN3618" s="230"/>
      <c r="AO3618" s="230"/>
      <c r="AP3618" s="230"/>
      <c r="AQ3618" s="230"/>
    </row>
    <row r="3619" spans="4:43">
      <c r="D3619" s="230"/>
      <c r="G3619" s="230"/>
      <c r="H3619" s="230"/>
      <c r="I3619" s="230"/>
      <c r="J3619" s="230"/>
      <c r="O3619" s="230"/>
      <c r="R3619" s="230"/>
      <c r="S3619" s="230"/>
      <c r="T3619" s="230"/>
      <c r="U3619" s="230"/>
      <c r="Z3619" s="230"/>
      <c r="AC3619" s="230"/>
      <c r="AD3619" s="230"/>
      <c r="AE3619" s="230"/>
      <c r="AF3619" s="230"/>
      <c r="AK3619" s="230"/>
      <c r="AN3619" s="230"/>
      <c r="AO3619" s="230"/>
      <c r="AP3619" s="230"/>
      <c r="AQ3619" s="230"/>
    </row>
    <row r="3620" spans="4:43">
      <c r="D3620" s="230"/>
      <c r="G3620" s="230"/>
      <c r="H3620" s="230"/>
      <c r="I3620" s="230"/>
      <c r="J3620" s="230"/>
      <c r="O3620" s="230"/>
      <c r="R3620" s="230"/>
      <c r="S3620" s="230"/>
      <c r="T3620" s="230"/>
      <c r="U3620" s="230"/>
      <c r="Z3620" s="230"/>
      <c r="AC3620" s="230"/>
      <c r="AD3620" s="230"/>
      <c r="AE3620" s="230"/>
      <c r="AF3620" s="230"/>
      <c r="AK3620" s="230"/>
      <c r="AN3620" s="230"/>
      <c r="AO3620" s="230"/>
      <c r="AP3620" s="230"/>
      <c r="AQ3620" s="230"/>
    </row>
    <row r="3621" spans="4:43">
      <c r="D3621" s="230"/>
      <c r="G3621" s="230"/>
      <c r="H3621" s="230"/>
      <c r="I3621" s="230"/>
      <c r="J3621" s="230"/>
      <c r="O3621" s="230"/>
      <c r="R3621" s="230"/>
      <c r="S3621" s="230"/>
      <c r="T3621" s="230"/>
      <c r="U3621" s="230"/>
      <c r="Z3621" s="230"/>
      <c r="AC3621" s="230"/>
      <c r="AD3621" s="230"/>
      <c r="AE3621" s="230"/>
      <c r="AF3621" s="230"/>
      <c r="AK3621" s="230"/>
      <c r="AN3621" s="230"/>
      <c r="AO3621" s="230"/>
      <c r="AP3621" s="230"/>
      <c r="AQ3621" s="230"/>
    </row>
    <row r="3622" spans="4:43">
      <c r="D3622" s="230"/>
      <c r="G3622" s="230"/>
      <c r="H3622" s="230"/>
      <c r="I3622" s="230"/>
      <c r="J3622" s="230"/>
      <c r="O3622" s="230"/>
      <c r="R3622" s="230"/>
      <c r="S3622" s="230"/>
      <c r="T3622" s="230"/>
      <c r="U3622" s="230"/>
      <c r="Z3622" s="230"/>
      <c r="AC3622" s="230"/>
      <c r="AD3622" s="230"/>
      <c r="AE3622" s="230"/>
      <c r="AF3622" s="230"/>
      <c r="AK3622" s="230"/>
      <c r="AN3622" s="230"/>
      <c r="AO3622" s="230"/>
      <c r="AP3622" s="230"/>
      <c r="AQ3622" s="230"/>
    </row>
    <row r="3623" spans="4:43">
      <c r="D3623" s="230"/>
      <c r="G3623" s="230"/>
      <c r="H3623" s="230"/>
      <c r="I3623" s="230"/>
      <c r="J3623" s="230"/>
      <c r="O3623" s="230"/>
      <c r="R3623" s="230"/>
      <c r="S3623" s="230"/>
      <c r="T3623" s="230"/>
      <c r="U3623" s="230"/>
      <c r="Z3623" s="230"/>
      <c r="AC3623" s="230"/>
      <c r="AD3623" s="230"/>
      <c r="AE3623" s="230"/>
      <c r="AF3623" s="230"/>
      <c r="AK3623" s="230"/>
      <c r="AN3623" s="230"/>
      <c r="AO3623" s="230"/>
      <c r="AP3623" s="230"/>
      <c r="AQ3623" s="230"/>
    </row>
    <row r="3624" spans="4:43">
      <c r="D3624" s="230"/>
      <c r="G3624" s="230"/>
      <c r="H3624" s="230"/>
      <c r="I3624" s="230"/>
      <c r="J3624" s="230"/>
      <c r="O3624" s="230"/>
      <c r="R3624" s="230"/>
      <c r="S3624" s="230"/>
      <c r="T3624" s="230"/>
      <c r="U3624" s="230"/>
      <c r="Z3624" s="230"/>
      <c r="AC3624" s="230"/>
      <c r="AD3624" s="230"/>
      <c r="AE3624" s="230"/>
      <c r="AF3624" s="230"/>
      <c r="AK3624" s="230"/>
      <c r="AN3624" s="230"/>
      <c r="AO3624" s="230"/>
      <c r="AP3624" s="230"/>
      <c r="AQ3624" s="230"/>
    </row>
    <row r="3625" spans="4:43">
      <c r="D3625" s="230"/>
      <c r="G3625" s="230"/>
      <c r="H3625" s="230"/>
      <c r="I3625" s="230"/>
      <c r="J3625" s="230"/>
      <c r="O3625" s="230"/>
      <c r="R3625" s="230"/>
      <c r="S3625" s="230"/>
      <c r="T3625" s="230"/>
      <c r="U3625" s="230"/>
      <c r="Z3625" s="230"/>
      <c r="AC3625" s="230"/>
      <c r="AD3625" s="230"/>
      <c r="AE3625" s="230"/>
      <c r="AF3625" s="230"/>
      <c r="AK3625" s="230"/>
      <c r="AN3625" s="230"/>
      <c r="AO3625" s="230"/>
      <c r="AP3625" s="230"/>
      <c r="AQ3625" s="230"/>
    </row>
    <row r="3626" spans="4:43">
      <c r="D3626" s="230"/>
      <c r="G3626" s="230"/>
      <c r="H3626" s="230"/>
      <c r="I3626" s="230"/>
      <c r="J3626" s="230"/>
      <c r="O3626" s="230"/>
      <c r="R3626" s="230"/>
      <c r="S3626" s="230"/>
      <c r="T3626" s="230"/>
      <c r="U3626" s="230"/>
      <c r="Z3626" s="230"/>
      <c r="AC3626" s="230"/>
      <c r="AD3626" s="230"/>
      <c r="AE3626" s="230"/>
      <c r="AF3626" s="230"/>
      <c r="AK3626" s="230"/>
      <c r="AN3626" s="230"/>
      <c r="AO3626" s="230"/>
      <c r="AP3626" s="230"/>
      <c r="AQ3626" s="230"/>
    </row>
    <row r="3627" spans="4:43">
      <c r="D3627" s="230"/>
      <c r="G3627" s="230"/>
      <c r="H3627" s="230"/>
      <c r="I3627" s="230"/>
      <c r="J3627" s="230"/>
      <c r="O3627" s="230"/>
      <c r="R3627" s="230"/>
      <c r="S3627" s="230"/>
      <c r="T3627" s="230"/>
      <c r="U3627" s="230"/>
      <c r="Z3627" s="230"/>
      <c r="AC3627" s="230"/>
      <c r="AD3627" s="230"/>
      <c r="AE3627" s="230"/>
      <c r="AF3627" s="230"/>
      <c r="AK3627" s="230"/>
      <c r="AN3627" s="230"/>
      <c r="AO3627" s="230"/>
      <c r="AP3627" s="230"/>
      <c r="AQ3627" s="230"/>
    </row>
    <row r="3628" spans="4:43">
      <c r="D3628" s="230"/>
      <c r="G3628" s="230"/>
      <c r="H3628" s="230"/>
      <c r="I3628" s="230"/>
      <c r="J3628" s="230"/>
      <c r="O3628" s="230"/>
      <c r="R3628" s="230"/>
      <c r="S3628" s="230"/>
      <c r="T3628" s="230"/>
      <c r="U3628" s="230"/>
      <c r="Z3628" s="230"/>
      <c r="AC3628" s="230"/>
      <c r="AD3628" s="230"/>
      <c r="AE3628" s="230"/>
      <c r="AF3628" s="230"/>
      <c r="AK3628" s="230"/>
      <c r="AN3628" s="230"/>
      <c r="AO3628" s="230"/>
      <c r="AP3628" s="230"/>
      <c r="AQ3628" s="230"/>
    </row>
    <row r="3629" spans="4:43">
      <c r="D3629" s="230"/>
      <c r="G3629" s="230"/>
      <c r="H3629" s="230"/>
      <c r="I3629" s="230"/>
      <c r="J3629" s="230"/>
      <c r="O3629" s="230"/>
      <c r="R3629" s="230"/>
      <c r="S3629" s="230"/>
      <c r="T3629" s="230"/>
      <c r="U3629" s="230"/>
      <c r="Z3629" s="230"/>
      <c r="AC3629" s="230"/>
      <c r="AD3629" s="230"/>
      <c r="AE3629" s="230"/>
      <c r="AF3629" s="230"/>
      <c r="AK3629" s="230"/>
      <c r="AN3629" s="230"/>
      <c r="AO3629" s="230"/>
      <c r="AP3629" s="230"/>
      <c r="AQ3629" s="230"/>
    </row>
    <row r="3630" spans="4:43">
      <c r="D3630" s="230"/>
      <c r="G3630" s="230"/>
      <c r="H3630" s="230"/>
      <c r="I3630" s="230"/>
      <c r="J3630" s="230"/>
      <c r="O3630" s="230"/>
      <c r="R3630" s="230"/>
      <c r="S3630" s="230"/>
      <c r="T3630" s="230"/>
      <c r="U3630" s="230"/>
      <c r="Z3630" s="230"/>
      <c r="AC3630" s="230"/>
      <c r="AD3630" s="230"/>
      <c r="AE3630" s="230"/>
      <c r="AF3630" s="230"/>
      <c r="AK3630" s="230"/>
      <c r="AN3630" s="230"/>
      <c r="AO3630" s="230"/>
      <c r="AP3630" s="230"/>
      <c r="AQ3630" s="230"/>
    </row>
    <row r="3631" spans="4:43">
      <c r="D3631" s="230"/>
      <c r="G3631" s="230"/>
      <c r="H3631" s="230"/>
      <c r="I3631" s="230"/>
      <c r="J3631" s="230"/>
      <c r="O3631" s="230"/>
      <c r="R3631" s="230"/>
      <c r="S3631" s="230"/>
      <c r="T3631" s="230"/>
      <c r="U3631" s="230"/>
      <c r="Z3631" s="230"/>
      <c r="AC3631" s="230"/>
      <c r="AD3631" s="230"/>
      <c r="AE3631" s="230"/>
      <c r="AF3631" s="230"/>
      <c r="AK3631" s="230"/>
      <c r="AN3631" s="230"/>
      <c r="AO3631" s="230"/>
      <c r="AP3631" s="230"/>
      <c r="AQ3631" s="230"/>
    </row>
    <row r="3632" spans="4:43">
      <c r="D3632" s="230"/>
      <c r="G3632" s="230"/>
      <c r="H3632" s="230"/>
      <c r="I3632" s="230"/>
      <c r="J3632" s="230"/>
      <c r="O3632" s="230"/>
      <c r="R3632" s="230"/>
      <c r="S3632" s="230"/>
      <c r="T3632" s="230"/>
      <c r="U3632" s="230"/>
      <c r="Z3632" s="230"/>
      <c r="AC3632" s="230"/>
      <c r="AD3632" s="230"/>
      <c r="AE3632" s="230"/>
      <c r="AF3632" s="230"/>
      <c r="AK3632" s="230"/>
      <c r="AN3632" s="230"/>
      <c r="AO3632" s="230"/>
      <c r="AP3632" s="230"/>
      <c r="AQ3632" s="230"/>
    </row>
    <row r="3633" spans="4:43">
      <c r="D3633" s="230"/>
      <c r="G3633" s="230"/>
      <c r="H3633" s="230"/>
      <c r="I3633" s="230"/>
      <c r="J3633" s="230"/>
      <c r="O3633" s="230"/>
      <c r="R3633" s="230"/>
      <c r="S3633" s="230"/>
      <c r="T3633" s="230"/>
      <c r="U3633" s="230"/>
      <c r="Z3633" s="230"/>
      <c r="AC3633" s="230"/>
      <c r="AD3633" s="230"/>
      <c r="AE3633" s="230"/>
      <c r="AF3633" s="230"/>
      <c r="AK3633" s="230"/>
      <c r="AN3633" s="230"/>
      <c r="AO3633" s="230"/>
      <c r="AP3633" s="230"/>
      <c r="AQ3633" s="230"/>
    </row>
    <row r="3634" spans="4:43">
      <c r="D3634" s="230"/>
      <c r="G3634" s="230"/>
      <c r="H3634" s="230"/>
      <c r="I3634" s="230"/>
      <c r="J3634" s="230"/>
      <c r="O3634" s="230"/>
      <c r="R3634" s="230"/>
      <c r="S3634" s="230"/>
      <c r="T3634" s="230"/>
      <c r="U3634" s="230"/>
      <c r="Z3634" s="230"/>
      <c r="AC3634" s="230"/>
      <c r="AD3634" s="230"/>
      <c r="AE3634" s="230"/>
      <c r="AF3634" s="230"/>
      <c r="AK3634" s="230"/>
      <c r="AN3634" s="230"/>
      <c r="AO3634" s="230"/>
      <c r="AP3634" s="230"/>
      <c r="AQ3634" s="230"/>
    </row>
    <row r="3635" spans="4:43">
      <c r="D3635" s="230"/>
      <c r="G3635" s="230"/>
      <c r="H3635" s="230"/>
      <c r="I3635" s="230"/>
      <c r="J3635" s="230"/>
      <c r="O3635" s="230"/>
      <c r="R3635" s="230"/>
      <c r="S3635" s="230"/>
      <c r="T3635" s="230"/>
      <c r="U3635" s="230"/>
      <c r="Z3635" s="230"/>
      <c r="AC3635" s="230"/>
      <c r="AD3635" s="230"/>
      <c r="AE3635" s="230"/>
      <c r="AF3635" s="230"/>
      <c r="AK3635" s="230"/>
      <c r="AN3635" s="230"/>
      <c r="AO3635" s="230"/>
      <c r="AP3635" s="230"/>
      <c r="AQ3635" s="230"/>
    </row>
    <row r="3636" spans="4:43">
      <c r="D3636" s="230"/>
      <c r="G3636" s="230"/>
      <c r="H3636" s="230"/>
      <c r="I3636" s="230"/>
      <c r="J3636" s="230"/>
      <c r="O3636" s="230"/>
      <c r="R3636" s="230"/>
      <c r="S3636" s="230"/>
      <c r="T3636" s="230"/>
      <c r="U3636" s="230"/>
      <c r="Z3636" s="230"/>
      <c r="AC3636" s="230"/>
      <c r="AD3636" s="230"/>
      <c r="AE3636" s="230"/>
      <c r="AF3636" s="230"/>
      <c r="AK3636" s="230"/>
      <c r="AN3636" s="230"/>
      <c r="AO3636" s="230"/>
      <c r="AP3636" s="230"/>
      <c r="AQ3636" s="230"/>
    </row>
    <row r="3637" spans="4:43">
      <c r="D3637" s="230"/>
      <c r="G3637" s="230"/>
      <c r="H3637" s="230"/>
      <c r="I3637" s="230"/>
      <c r="J3637" s="230"/>
      <c r="O3637" s="230"/>
      <c r="R3637" s="230"/>
      <c r="S3637" s="230"/>
      <c r="T3637" s="230"/>
      <c r="U3637" s="230"/>
      <c r="Z3637" s="230"/>
      <c r="AC3637" s="230"/>
      <c r="AD3637" s="230"/>
      <c r="AE3637" s="230"/>
      <c r="AF3637" s="230"/>
      <c r="AK3637" s="230"/>
      <c r="AN3637" s="230"/>
      <c r="AO3637" s="230"/>
      <c r="AP3637" s="230"/>
      <c r="AQ3637" s="230"/>
    </row>
    <row r="3638" spans="4:43">
      <c r="D3638" s="230"/>
      <c r="G3638" s="230"/>
      <c r="H3638" s="230"/>
      <c r="I3638" s="230"/>
      <c r="J3638" s="230"/>
      <c r="O3638" s="230"/>
      <c r="R3638" s="230"/>
      <c r="S3638" s="230"/>
      <c r="T3638" s="230"/>
      <c r="U3638" s="230"/>
      <c r="Z3638" s="230"/>
      <c r="AC3638" s="230"/>
      <c r="AD3638" s="230"/>
      <c r="AE3638" s="230"/>
      <c r="AF3638" s="230"/>
      <c r="AK3638" s="230"/>
      <c r="AN3638" s="230"/>
      <c r="AO3638" s="230"/>
      <c r="AP3638" s="230"/>
      <c r="AQ3638" s="230"/>
    </row>
    <row r="3639" spans="4:43">
      <c r="D3639" s="230"/>
      <c r="G3639" s="230"/>
      <c r="H3639" s="230"/>
      <c r="I3639" s="230"/>
      <c r="J3639" s="230"/>
      <c r="O3639" s="230"/>
      <c r="R3639" s="230"/>
      <c r="S3639" s="230"/>
      <c r="T3639" s="230"/>
      <c r="U3639" s="230"/>
      <c r="Z3639" s="230"/>
      <c r="AC3639" s="230"/>
      <c r="AD3639" s="230"/>
      <c r="AE3639" s="230"/>
      <c r="AF3639" s="230"/>
      <c r="AK3639" s="230"/>
      <c r="AN3639" s="230"/>
      <c r="AO3639" s="230"/>
      <c r="AP3639" s="230"/>
      <c r="AQ3639" s="230"/>
    </row>
    <row r="3640" spans="4:43">
      <c r="D3640" s="230"/>
      <c r="G3640" s="230"/>
      <c r="H3640" s="230"/>
      <c r="I3640" s="230"/>
      <c r="J3640" s="230"/>
      <c r="O3640" s="230"/>
      <c r="R3640" s="230"/>
      <c r="S3640" s="230"/>
      <c r="T3640" s="230"/>
      <c r="U3640" s="230"/>
      <c r="Z3640" s="230"/>
      <c r="AC3640" s="230"/>
      <c r="AD3640" s="230"/>
      <c r="AE3640" s="230"/>
      <c r="AF3640" s="230"/>
      <c r="AK3640" s="230"/>
      <c r="AN3640" s="230"/>
      <c r="AO3640" s="230"/>
      <c r="AP3640" s="230"/>
      <c r="AQ3640" s="230"/>
    </row>
    <row r="3641" spans="4:43">
      <c r="D3641" s="230"/>
      <c r="G3641" s="230"/>
      <c r="H3641" s="230"/>
      <c r="I3641" s="230"/>
      <c r="J3641" s="230"/>
      <c r="O3641" s="230"/>
      <c r="R3641" s="230"/>
      <c r="S3641" s="230"/>
      <c r="T3641" s="230"/>
      <c r="U3641" s="230"/>
      <c r="Z3641" s="230"/>
      <c r="AC3641" s="230"/>
      <c r="AD3641" s="230"/>
      <c r="AE3641" s="230"/>
      <c r="AF3641" s="230"/>
      <c r="AK3641" s="230"/>
      <c r="AN3641" s="230"/>
      <c r="AO3641" s="230"/>
      <c r="AP3641" s="230"/>
      <c r="AQ3641" s="230"/>
    </row>
    <row r="3642" spans="4:43">
      <c r="D3642" s="230"/>
      <c r="G3642" s="230"/>
      <c r="H3642" s="230"/>
      <c r="I3642" s="230"/>
      <c r="J3642" s="230"/>
      <c r="O3642" s="230"/>
      <c r="R3642" s="230"/>
      <c r="S3642" s="230"/>
      <c r="T3642" s="230"/>
      <c r="U3642" s="230"/>
      <c r="Z3642" s="230"/>
      <c r="AC3642" s="230"/>
      <c r="AD3642" s="230"/>
      <c r="AE3642" s="230"/>
      <c r="AF3642" s="230"/>
      <c r="AK3642" s="230"/>
      <c r="AN3642" s="230"/>
      <c r="AO3642" s="230"/>
      <c r="AP3642" s="230"/>
      <c r="AQ3642" s="230"/>
    </row>
    <row r="3643" spans="4:43">
      <c r="D3643" s="230"/>
      <c r="G3643" s="230"/>
      <c r="H3643" s="230"/>
      <c r="I3643" s="230"/>
      <c r="J3643" s="230"/>
      <c r="O3643" s="230"/>
      <c r="R3643" s="230"/>
      <c r="S3643" s="230"/>
      <c r="T3643" s="230"/>
      <c r="U3643" s="230"/>
      <c r="Z3643" s="230"/>
      <c r="AC3643" s="230"/>
      <c r="AD3643" s="230"/>
      <c r="AE3643" s="230"/>
      <c r="AF3643" s="230"/>
      <c r="AK3643" s="230"/>
      <c r="AN3643" s="230"/>
      <c r="AO3643" s="230"/>
      <c r="AP3643" s="230"/>
      <c r="AQ3643" s="230"/>
    </row>
    <row r="3644" spans="4:43">
      <c r="D3644" s="230"/>
      <c r="G3644" s="230"/>
      <c r="H3644" s="230"/>
      <c r="I3644" s="230"/>
      <c r="J3644" s="230"/>
      <c r="O3644" s="230"/>
      <c r="R3644" s="230"/>
      <c r="S3644" s="230"/>
      <c r="T3644" s="230"/>
      <c r="U3644" s="230"/>
      <c r="Z3644" s="230"/>
      <c r="AC3644" s="230"/>
      <c r="AD3644" s="230"/>
      <c r="AE3644" s="230"/>
      <c r="AF3644" s="230"/>
      <c r="AK3644" s="230"/>
      <c r="AN3644" s="230"/>
      <c r="AO3644" s="230"/>
      <c r="AP3644" s="230"/>
      <c r="AQ3644" s="230"/>
    </row>
    <row r="3645" spans="4:43">
      <c r="D3645" s="230"/>
      <c r="G3645" s="230"/>
      <c r="H3645" s="230"/>
      <c r="I3645" s="230"/>
      <c r="J3645" s="230"/>
      <c r="O3645" s="230"/>
      <c r="R3645" s="230"/>
      <c r="S3645" s="230"/>
      <c r="T3645" s="230"/>
      <c r="U3645" s="230"/>
      <c r="Z3645" s="230"/>
      <c r="AC3645" s="230"/>
      <c r="AD3645" s="230"/>
      <c r="AE3645" s="230"/>
      <c r="AF3645" s="230"/>
      <c r="AK3645" s="230"/>
      <c r="AN3645" s="230"/>
      <c r="AO3645" s="230"/>
      <c r="AP3645" s="230"/>
      <c r="AQ3645" s="230"/>
    </row>
    <row r="3646" spans="4:43">
      <c r="D3646" s="230"/>
      <c r="G3646" s="230"/>
      <c r="H3646" s="230"/>
      <c r="I3646" s="230"/>
      <c r="J3646" s="230"/>
      <c r="O3646" s="230"/>
      <c r="R3646" s="230"/>
      <c r="S3646" s="230"/>
      <c r="T3646" s="230"/>
      <c r="U3646" s="230"/>
      <c r="Z3646" s="230"/>
      <c r="AC3646" s="230"/>
      <c r="AD3646" s="230"/>
      <c r="AE3646" s="230"/>
      <c r="AF3646" s="230"/>
      <c r="AK3646" s="230"/>
      <c r="AN3646" s="230"/>
      <c r="AO3646" s="230"/>
      <c r="AP3646" s="230"/>
      <c r="AQ3646" s="230"/>
    </row>
    <row r="3647" spans="4:43">
      <c r="D3647" s="230"/>
      <c r="G3647" s="230"/>
      <c r="H3647" s="230"/>
      <c r="I3647" s="230"/>
      <c r="J3647" s="230"/>
      <c r="O3647" s="230"/>
      <c r="R3647" s="230"/>
      <c r="S3647" s="230"/>
      <c r="T3647" s="230"/>
      <c r="U3647" s="230"/>
      <c r="Z3647" s="230"/>
      <c r="AC3647" s="230"/>
      <c r="AD3647" s="230"/>
      <c r="AE3647" s="230"/>
      <c r="AF3647" s="230"/>
      <c r="AK3647" s="230"/>
      <c r="AN3647" s="230"/>
      <c r="AO3647" s="230"/>
      <c r="AP3647" s="230"/>
      <c r="AQ3647" s="230"/>
    </row>
    <row r="3648" spans="4:43">
      <c r="D3648" s="230"/>
      <c r="G3648" s="230"/>
      <c r="H3648" s="230"/>
      <c r="I3648" s="230"/>
      <c r="J3648" s="230"/>
      <c r="O3648" s="230"/>
      <c r="R3648" s="230"/>
      <c r="S3648" s="230"/>
      <c r="T3648" s="230"/>
      <c r="U3648" s="230"/>
      <c r="Z3648" s="230"/>
      <c r="AC3648" s="230"/>
      <c r="AD3648" s="230"/>
      <c r="AE3648" s="230"/>
      <c r="AF3648" s="230"/>
      <c r="AK3648" s="230"/>
      <c r="AN3648" s="230"/>
      <c r="AO3648" s="230"/>
      <c r="AP3648" s="230"/>
      <c r="AQ3648" s="230"/>
    </row>
    <row r="3649" spans="4:43">
      <c r="D3649" s="230"/>
      <c r="G3649" s="230"/>
      <c r="H3649" s="230"/>
      <c r="I3649" s="230"/>
      <c r="J3649" s="230"/>
      <c r="O3649" s="230"/>
      <c r="R3649" s="230"/>
      <c r="S3649" s="230"/>
      <c r="T3649" s="230"/>
      <c r="U3649" s="230"/>
      <c r="Z3649" s="230"/>
      <c r="AC3649" s="230"/>
      <c r="AD3649" s="230"/>
      <c r="AE3649" s="230"/>
      <c r="AF3649" s="230"/>
      <c r="AK3649" s="230"/>
      <c r="AN3649" s="230"/>
      <c r="AO3649" s="230"/>
      <c r="AP3649" s="230"/>
      <c r="AQ3649" s="230"/>
    </row>
    <row r="3650" spans="4:43">
      <c r="D3650" s="230"/>
      <c r="G3650" s="230"/>
      <c r="H3650" s="230"/>
      <c r="I3650" s="230"/>
      <c r="J3650" s="230"/>
      <c r="O3650" s="230"/>
      <c r="R3650" s="230"/>
      <c r="S3650" s="230"/>
      <c r="T3650" s="230"/>
      <c r="U3650" s="230"/>
      <c r="Z3650" s="230"/>
      <c r="AC3650" s="230"/>
      <c r="AD3650" s="230"/>
      <c r="AE3650" s="230"/>
      <c r="AF3650" s="230"/>
      <c r="AK3650" s="230"/>
      <c r="AN3650" s="230"/>
      <c r="AO3650" s="230"/>
      <c r="AP3650" s="230"/>
      <c r="AQ3650" s="230"/>
    </row>
    <row r="3651" spans="4:43">
      <c r="D3651" s="230"/>
      <c r="G3651" s="230"/>
      <c r="H3651" s="230"/>
      <c r="I3651" s="230"/>
      <c r="J3651" s="230"/>
      <c r="O3651" s="230"/>
      <c r="R3651" s="230"/>
      <c r="S3651" s="230"/>
      <c r="T3651" s="230"/>
      <c r="U3651" s="230"/>
      <c r="Z3651" s="230"/>
      <c r="AC3651" s="230"/>
      <c r="AD3651" s="230"/>
      <c r="AE3651" s="230"/>
      <c r="AF3651" s="230"/>
      <c r="AK3651" s="230"/>
      <c r="AN3651" s="230"/>
      <c r="AO3651" s="230"/>
      <c r="AP3651" s="230"/>
      <c r="AQ3651" s="230"/>
    </row>
    <row r="3652" spans="4:43">
      <c r="D3652" s="230"/>
      <c r="G3652" s="230"/>
      <c r="H3652" s="230"/>
      <c r="I3652" s="230"/>
      <c r="J3652" s="230"/>
      <c r="O3652" s="230"/>
      <c r="R3652" s="230"/>
      <c r="S3652" s="230"/>
      <c r="T3652" s="230"/>
      <c r="U3652" s="230"/>
      <c r="Z3652" s="230"/>
      <c r="AC3652" s="230"/>
      <c r="AD3652" s="230"/>
      <c r="AE3652" s="230"/>
      <c r="AF3652" s="230"/>
      <c r="AK3652" s="230"/>
      <c r="AN3652" s="230"/>
      <c r="AO3652" s="230"/>
      <c r="AP3652" s="230"/>
      <c r="AQ3652" s="230"/>
    </row>
    <row r="3653" spans="4:43">
      <c r="D3653" s="230"/>
      <c r="G3653" s="230"/>
      <c r="H3653" s="230"/>
      <c r="I3653" s="230"/>
      <c r="J3653" s="230"/>
      <c r="O3653" s="230"/>
      <c r="R3653" s="230"/>
      <c r="S3653" s="230"/>
      <c r="T3653" s="230"/>
      <c r="U3653" s="230"/>
      <c r="Z3653" s="230"/>
      <c r="AC3653" s="230"/>
      <c r="AD3653" s="230"/>
      <c r="AE3653" s="230"/>
      <c r="AF3653" s="230"/>
      <c r="AK3653" s="230"/>
      <c r="AN3653" s="230"/>
      <c r="AO3653" s="230"/>
      <c r="AP3653" s="230"/>
      <c r="AQ3653" s="230"/>
    </row>
    <row r="3654" spans="4:43">
      <c r="D3654" s="230"/>
      <c r="G3654" s="230"/>
      <c r="H3654" s="230"/>
      <c r="I3654" s="230"/>
      <c r="J3654" s="230"/>
      <c r="O3654" s="230"/>
      <c r="R3654" s="230"/>
      <c r="S3654" s="230"/>
      <c r="T3654" s="230"/>
      <c r="U3654" s="230"/>
      <c r="Z3654" s="230"/>
      <c r="AC3654" s="230"/>
      <c r="AD3654" s="230"/>
      <c r="AE3654" s="230"/>
      <c r="AF3654" s="230"/>
      <c r="AK3654" s="230"/>
      <c r="AN3654" s="230"/>
      <c r="AO3654" s="230"/>
      <c r="AP3654" s="230"/>
      <c r="AQ3654" s="230"/>
    </row>
    <row r="3655" spans="4:43">
      <c r="D3655" s="230"/>
      <c r="G3655" s="230"/>
      <c r="H3655" s="230"/>
      <c r="I3655" s="230"/>
      <c r="J3655" s="230"/>
      <c r="O3655" s="230"/>
      <c r="R3655" s="230"/>
      <c r="S3655" s="230"/>
      <c r="T3655" s="230"/>
      <c r="U3655" s="230"/>
      <c r="Z3655" s="230"/>
      <c r="AC3655" s="230"/>
      <c r="AD3655" s="230"/>
      <c r="AE3655" s="230"/>
      <c r="AF3655" s="230"/>
      <c r="AK3655" s="230"/>
      <c r="AN3655" s="230"/>
      <c r="AO3655" s="230"/>
      <c r="AP3655" s="230"/>
      <c r="AQ3655" s="230"/>
    </row>
    <row r="3656" spans="4:43">
      <c r="D3656" s="230"/>
      <c r="G3656" s="230"/>
      <c r="H3656" s="230"/>
      <c r="I3656" s="230"/>
      <c r="J3656" s="230"/>
      <c r="O3656" s="230"/>
      <c r="R3656" s="230"/>
      <c r="S3656" s="230"/>
      <c r="T3656" s="230"/>
      <c r="U3656" s="230"/>
      <c r="Z3656" s="230"/>
      <c r="AC3656" s="230"/>
      <c r="AD3656" s="230"/>
      <c r="AE3656" s="230"/>
      <c r="AF3656" s="230"/>
      <c r="AK3656" s="230"/>
      <c r="AN3656" s="230"/>
      <c r="AO3656" s="230"/>
      <c r="AP3656" s="230"/>
      <c r="AQ3656" s="230"/>
    </row>
    <row r="3657" spans="4:43">
      <c r="D3657" s="230"/>
      <c r="G3657" s="230"/>
      <c r="H3657" s="230"/>
      <c r="I3657" s="230"/>
      <c r="J3657" s="230"/>
      <c r="O3657" s="230"/>
      <c r="R3657" s="230"/>
      <c r="S3657" s="230"/>
      <c r="T3657" s="230"/>
      <c r="U3657" s="230"/>
      <c r="Z3657" s="230"/>
      <c r="AC3657" s="230"/>
      <c r="AD3657" s="230"/>
      <c r="AE3657" s="230"/>
      <c r="AF3657" s="230"/>
      <c r="AK3657" s="230"/>
      <c r="AN3657" s="230"/>
      <c r="AO3657" s="230"/>
      <c r="AP3657" s="230"/>
      <c r="AQ3657" s="230"/>
    </row>
    <row r="3658" spans="4:43">
      <c r="D3658" s="230"/>
      <c r="G3658" s="230"/>
      <c r="H3658" s="230"/>
      <c r="I3658" s="230"/>
      <c r="J3658" s="230"/>
      <c r="O3658" s="230"/>
      <c r="R3658" s="230"/>
      <c r="S3658" s="230"/>
      <c r="T3658" s="230"/>
      <c r="U3658" s="230"/>
      <c r="Z3658" s="230"/>
      <c r="AC3658" s="230"/>
      <c r="AD3658" s="230"/>
      <c r="AE3658" s="230"/>
      <c r="AF3658" s="230"/>
      <c r="AK3658" s="230"/>
      <c r="AN3658" s="230"/>
      <c r="AO3658" s="230"/>
      <c r="AP3658" s="230"/>
      <c r="AQ3658" s="230"/>
    </row>
    <row r="3659" spans="4:43">
      <c r="D3659" s="230"/>
      <c r="G3659" s="230"/>
      <c r="H3659" s="230"/>
      <c r="I3659" s="230"/>
      <c r="J3659" s="230"/>
      <c r="O3659" s="230"/>
      <c r="R3659" s="230"/>
      <c r="S3659" s="230"/>
      <c r="T3659" s="230"/>
      <c r="U3659" s="230"/>
      <c r="Z3659" s="230"/>
      <c r="AC3659" s="230"/>
      <c r="AD3659" s="230"/>
      <c r="AE3659" s="230"/>
      <c r="AF3659" s="230"/>
      <c r="AK3659" s="230"/>
      <c r="AN3659" s="230"/>
      <c r="AO3659" s="230"/>
      <c r="AP3659" s="230"/>
      <c r="AQ3659" s="230"/>
    </row>
    <row r="3660" spans="4:43">
      <c r="D3660" s="230"/>
      <c r="G3660" s="230"/>
      <c r="H3660" s="230"/>
      <c r="I3660" s="230"/>
      <c r="J3660" s="230"/>
      <c r="O3660" s="230"/>
      <c r="R3660" s="230"/>
      <c r="S3660" s="230"/>
      <c r="T3660" s="230"/>
      <c r="U3660" s="230"/>
      <c r="Z3660" s="230"/>
      <c r="AC3660" s="230"/>
      <c r="AD3660" s="230"/>
      <c r="AE3660" s="230"/>
      <c r="AF3660" s="230"/>
      <c r="AK3660" s="230"/>
      <c r="AN3660" s="230"/>
      <c r="AO3660" s="230"/>
      <c r="AP3660" s="230"/>
      <c r="AQ3660" s="230"/>
    </row>
    <row r="3661" spans="4:43">
      <c r="D3661" s="230"/>
      <c r="G3661" s="230"/>
      <c r="H3661" s="230"/>
      <c r="I3661" s="230"/>
      <c r="J3661" s="230"/>
      <c r="O3661" s="230"/>
      <c r="R3661" s="230"/>
      <c r="S3661" s="230"/>
      <c r="T3661" s="230"/>
      <c r="U3661" s="230"/>
      <c r="Z3661" s="230"/>
      <c r="AC3661" s="230"/>
      <c r="AD3661" s="230"/>
      <c r="AE3661" s="230"/>
      <c r="AF3661" s="230"/>
      <c r="AK3661" s="230"/>
      <c r="AN3661" s="230"/>
      <c r="AO3661" s="230"/>
      <c r="AP3661" s="230"/>
      <c r="AQ3661" s="230"/>
    </row>
    <row r="3662" spans="4:43">
      <c r="D3662" s="230"/>
      <c r="G3662" s="230"/>
      <c r="H3662" s="230"/>
      <c r="I3662" s="230"/>
      <c r="J3662" s="230"/>
      <c r="O3662" s="230"/>
      <c r="R3662" s="230"/>
      <c r="S3662" s="230"/>
      <c r="T3662" s="230"/>
      <c r="U3662" s="230"/>
      <c r="Z3662" s="230"/>
      <c r="AC3662" s="230"/>
      <c r="AD3662" s="230"/>
      <c r="AE3662" s="230"/>
      <c r="AF3662" s="230"/>
      <c r="AK3662" s="230"/>
      <c r="AN3662" s="230"/>
      <c r="AO3662" s="230"/>
      <c r="AP3662" s="230"/>
      <c r="AQ3662" s="230"/>
    </row>
    <row r="3663" spans="4:43">
      <c r="D3663" s="230"/>
      <c r="G3663" s="230"/>
      <c r="H3663" s="230"/>
      <c r="I3663" s="230"/>
      <c r="J3663" s="230"/>
      <c r="O3663" s="230"/>
      <c r="R3663" s="230"/>
      <c r="S3663" s="230"/>
      <c r="T3663" s="230"/>
      <c r="U3663" s="230"/>
      <c r="Z3663" s="230"/>
      <c r="AC3663" s="230"/>
      <c r="AD3663" s="230"/>
      <c r="AE3663" s="230"/>
      <c r="AF3663" s="230"/>
      <c r="AK3663" s="230"/>
      <c r="AN3663" s="230"/>
      <c r="AO3663" s="230"/>
      <c r="AP3663" s="230"/>
      <c r="AQ3663" s="230"/>
    </row>
    <row r="3664" spans="4:43">
      <c r="D3664" s="230"/>
      <c r="G3664" s="230"/>
      <c r="H3664" s="230"/>
      <c r="I3664" s="230"/>
      <c r="J3664" s="230"/>
      <c r="O3664" s="230"/>
      <c r="R3664" s="230"/>
      <c r="S3664" s="230"/>
      <c r="T3664" s="230"/>
      <c r="U3664" s="230"/>
      <c r="Z3664" s="230"/>
      <c r="AC3664" s="230"/>
      <c r="AD3664" s="230"/>
      <c r="AE3664" s="230"/>
      <c r="AF3664" s="230"/>
      <c r="AK3664" s="230"/>
      <c r="AN3664" s="230"/>
      <c r="AO3664" s="230"/>
      <c r="AP3664" s="230"/>
      <c r="AQ3664" s="230"/>
    </row>
    <row r="3665" spans="4:43">
      <c r="D3665" s="230"/>
      <c r="G3665" s="230"/>
      <c r="H3665" s="230"/>
      <c r="I3665" s="230"/>
      <c r="J3665" s="230"/>
      <c r="O3665" s="230"/>
      <c r="R3665" s="230"/>
      <c r="S3665" s="230"/>
      <c r="T3665" s="230"/>
      <c r="U3665" s="230"/>
      <c r="Z3665" s="230"/>
      <c r="AC3665" s="230"/>
      <c r="AD3665" s="230"/>
      <c r="AE3665" s="230"/>
      <c r="AF3665" s="230"/>
      <c r="AK3665" s="230"/>
      <c r="AN3665" s="230"/>
      <c r="AO3665" s="230"/>
      <c r="AP3665" s="230"/>
      <c r="AQ3665" s="230"/>
    </row>
    <row r="3666" spans="4:43">
      <c r="D3666" s="230"/>
      <c r="G3666" s="230"/>
      <c r="H3666" s="230"/>
      <c r="I3666" s="230"/>
      <c r="J3666" s="230"/>
      <c r="O3666" s="230"/>
      <c r="R3666" s="230"/>
      <c r="S3666" s="230"/>
      <c r="T3666" s="230"/>
      <c r="U3666" s="230"/>
      <c r="Z3666" s="230"/>
      <c r="AC3666" s="230"/>
      <c r="AD3666" s="230"/>
      <c r="AE3666" s="230"/>
      <c r="AF3666" s="230"/>
      <c r="AK3666" s="230"/>
      <c r="AN3666" s="230"/>
      <c r="AO3666" s="230"/>
      <c r="AP3666" s="230"/>
      <c r="AQ3666" s="230"/>
    </row>
    <row r="3667" spans="4:43">
      <c r="D3667" s="230"/>
      <c r="G3667" s="230"/>
      <c r="H3667" s="230"/>
      <c r="I3667" s="230"/>
      <c r="J3667" s="230"/>
      <c r="O3667" s="230"/>
      <c r="R3667" s="230"/>
      <c r="S3667" s="230"/>
      <c r="T3667" s="230"/>
      <c r="U3667" s="230"/>
      <c r="Z3667" s="230"/>
      <c r="AC3667" s="230"/>
      <c r="AD3667" s="230"/>
      <c r="AE3667" s="230"/>
      <c r="AF3667" s="230"/>
      <c r="AK3667" s="230"/>
      <c r="AN3667" s="230"/>
      <c r="AO3667" s="230"/>
      <c r="AP3667" s="230"/>
      <c r="AQ3667" s="230"/>
    </row>
    <row r="3668" spans="4:43">
      <c r="D3668" s="230"/>
      <c r="G3668" s="230"/>
      <c r="H3668" s="230"/>
      <c r="I3668" s="230"/>
      <c r="J3668" s="230"/>
      <c r="O3668" s="230"/>
      <c r="R3668" s="230"/>
      <c r="S3668" s="230"/>
      <c r="T3668" s="230"/>
      <c r="U3668" s="230"/>
      <c r="Z3668" s="230"/>
      <c r="AC3668" s="230"/>
      <c r="AD3668" s="230"/>
      <c r="AE3668" s="230"/>
      <c r="AF3668" s="230"/>
      <c r="AK3668" s="230"/>
      <c r="AN3668" s="230"/>
      <c r="AO3668" s="230"/>
      <c r="AP3668" s="230"/>
      <c r="AQ3668" s="230"/>
    </row>
    <row r="3669" spans="4:43">
      <c r="D3669" s="230"/>
      <c r="G3669" s="230"/>
      <c r="H3669" s="230"/>
      <c r="I3669" s="230"/>
      <c r="J3669" s="230"/>
      <c r="O3669" s="230"/>
      <c r="R3669" s="230"/>
      <c r="S3669" s="230"/>
      <c r="T3669" s="230"/>
      <c r="U3669" s="230"/>
      <c r="Z3669" s="230"/>
      <c r="AC3669" s="230"/>
      <c r="AD3669" s="230"/>
      <c r="AE3669" s="230"/>
      <c r="AF3669" s="230"/>
      <c r="AK3669" s="230"/>
      <c r="AN3669" s="230"/>
      <c r="AO3669" s="230"/>
      <c r="AP3669" s="230"/>
      <c r="AQ3669" s="230"/>
    </row>
    <row r="3670" spans="4:43">
      <c r="D3670" s="230"/>
      <c r="G3670" s="230"/>
      <c r="H3670" s="230"/>
      <c r="I3670" s="230"/>
      <c r="J3670" s="230"/>
      <c r="O3670" s="230"/>
      <c r="R3670" s="230"/>
      <c r="S3670" s="230"/>
      <c r="T3670" s="230"/>
      <c r="U3670" s="230"/>
      <c r="Z3670" s="230"/>
      <c r="AC3670" s="230"/>
      <c r="AD3670" s="230"/>
      <c r="AE3670" s="230"/>
      <c r="AF3670" s="230"/>
      <c r="AK3670" s="230"/>
      <c r="AN3670" s="230"/>
      <c r="AO3670" s="230"/>
      <c r="AP3670" s="230"/>
      <c r="AQ3670" s="230"/>
    </row>
    <row r="3671" spans="4:43">
      <c r="D3671" s="230"/>
      <c r="G3671" s="230"/>
      <c r="H3671" s="230"/>
      <c r="I3671" s="230"/>
      <c r="J3671" s="230"/>
      <c r="O3671" s="230"/>
      <c r="R3671" s="230"/>
      <c r="S3671" s="230"/>
      <c r="T3671" s="230"/>
      <c r="U3671" s="230"/>
      <c r="Z3671" s="230"/>
      <c r="AC3671" s="230"/>
      <c r="AD3671" s="230"/>
      <c r="AE3671" s="230"/>
      <c r="AF3671" s="230"/>
      <c r="AK3671" s="230"/>
      <c r="AN3671" s="230"/>
      <c r="AO3671" s="230"/>
      <c r="AP3671" s="230"/>
      <c r="AQ3671" s="230"/>
    </row>
    <row r="3672" spans="4:43">
      <c r="D3672" s="230"/>
      <c r="G3672" s="230"/>
      <c r="H3672" s="230"/>
      <c r="I3672" s="230"/>
      <c r="J3672" s="230"/>
      <c r="O3672" s="230"/>
      <c r="R3672" s="230"/>
      <c r="S3672" s="230"/>
      <c r="T3672" s="230"/>
      <c r="U3672" s="230"/>
      <c r="Z3672" s="230"/>
      <c r="AC3672" s="230"/>
      <c r="AD3672" s="230"/>
      <c r="AE3672" s="230"/>
      <c r="AF3672" s="230"/>
      <c r="AK3672" s="230"/>
      <c r="AN3672" s="230"/>
      <c r="AO3672" s="230"/>
      <c r="AP3672" s="230"/>
      <c r="AQ3672" s="230"/>
    </row>
    <row r="3673" spans="4:43">
      <c r="D3673" s="230"/>
      <c r="G3673" s="230"/>
      <c r="H3673" s="230"/>
      <c r="I3673" s="230"/>
      <c r="J3673" s="230"/>
      <c r="O3673" s="230"/>
      <c r="R3673" s="230"/>
      <c r="S3673" s="230"/>
      <c r="T3673" s="230"/>
      <c r="U3673" s="230"/>
      <c r="Z3673" s="230"/>
      <c r="AC3673" s="230"/>
      <c r="AD3673" s="230"/>
      <c r="AE3673" s="230"/>
      <c r="AF3673" s="230"/>
      <c r="AK3673" s="230"/>
      <c r="AN3673" s="230"/>
      <c r="AO3673" s="230"/>
      <c r="AP3673" s="230"/>
      <c r="AQ3673" s="230"/>
    </row>
    <row r="3674" spans="4:43">
      <c r="D3674" s="230"/>
      <c r="G3674" s="230"/>
      <c r="H3674" s="230"/>
      <c r="I3674" s="230"/>
      <c r="J3674" s="230"/>
      <c r="O3674" s="230"/>
      <c r="R3674" s="230"/>
      <c r="S3674" s="230"/>
      <c r="T3674" s="230"/>
      <c r="U3674" s="230"/>
      <c r="Z3674" s="230"/>
      <c r="AC3674" s="230"/>
      <c r="AD3674" s="230"/>
      <c r="AE3674" s="230"/>
      <c r="AF3674" s="230"/>
      <c r="AK3674" s="230"/>
      <c r="AN3674" s="230"/>
      <c r="AO3674" s="230"/>
      <c r="AP3674" s="230"/>
      <c r="AQ3674" s="230"/>
    </row>
    <row r="3675" spans="4:43">
      <c r="D3675" s="230"/>
      <c r="G3675" s="230"/>
      <c r="H3675" s="230"/>
      <c r="I3675" s="230"/>
      <c r="J3675" s="230"/>
      <c r="O3675" s="230"/>
      <c r="R3675" s="230"/>
      <c r="S3675" s="230"/>
      <c r="T3675" s="230"/>
      <c r="U3675" s="230"/>
      <c r="Z3675" s="230"/>
      <c r="AC3675" s="230"/>
      <c r="AD3675" s="230"/>
      <c r="AE3675" s="230"/>
      <c r="AF3675" s="230"/>
      <c r="AK3675" s="230"/>
      <c r="AN3675" s="230"/>
      <c r="AO3675" s="230"/>
      <c r="AP3675" s="230"/>
      <c r="AQ3675" s="230"/>
    </row>
    <row r="3676" spans="4:43">
      <c r="D3676" s="230"/>
      <c r="G3676" s="230"/>
      <c r="H3676" s="230"/>
      <c r="I3676" s="230"/>
      <c r="J3676" s="230"/>
      <c r="O3676" s="230"/>
      <c r="R3676" s="230"/>
      <c r="S3676" s="230"/>
      <c r="T3676" s="230"/>
      <c r="U3676" s="230"/>
      <c r="Z3676" s="230"/>
      <c r="AC3676" s="230"/>
      <c r="AD3676" s="230"/>
      <c r="AE3676" s="230"/>
      <c r="AF3676" s="230"/>
      <c r="AK3676" s="230"/>
      <c r="AN3676" s="230"/>
      <c r="AO3676" s="230"/>
      <c r="AP3676" s="230"/>
      <c r="AQ3676" s="230"/>
    </row>
    <row r="3677" spans="4:43">
      <c r="D3677" s="230"/>
      <c r="G3677" s="230"/>
      <c r="H3677" s="230"/>
      <c r="I3677" s="230"/>
      <c r="J3677" s="230"/>
      <c r="O3677" s="230"/>
      <c r="R3677" s="230"/>
      <c r="S3677" s="230"/>
      <c r="T3677" s="230"/>
      <c r="U3677" s="230"/>
      <c r="Z3677" s="230"/>
      <c r="AC3677" s="230"/>
      <c r="AD3677" s="230"/>
      <c r="AE3677" s="230"/>
      <c r="AF3677" s="230"/>
      <c r="AK3677" s="230"/>
      <c r="AN3677" s="230"/>
      <c r="AO3677" s="230"/>
      <c r="AP3677" s="230"/>
      <c r="AQ3677" s="230"/>
    </row>
    <row r="3678" spans="4:43">
      <c r="D3678" s="230"/>
      <c r="G3678" s="230"/>
      <c r="H3678" s="230"/>
      <c r="I3678" s="230"/>
      <c r="J3678" s="230"/>
      <c r="O3678" s="230"/>
      <c r="R3678" s="230"/>
      <c r="S3678" s="230"/>
      <c r="T3678" s="230"/>
      <c r="U3678" s="230"/>
      <c r="Z3678" s="230"/>
      <c r="AC3678" s="230"/>
      <c r="AD3678" s="230"/>
      <c r="AE3678" s="230"/>
      <c r="AF3678" s="230"/>
      <c r="AK3678" s="230"/>
      <c r="AN3678" s="230"/>
      <c r="AO3678" s="230"/>
      <c r="AP3678" s="230"/>
      <c r="AQ3678" s="230"/>
    </row>
    <row r="3679" spans="4:43">
      <c r="D3679" s="230"/>
      <c r="G3679" s="230"/>
      <c r="H3679" s="230"/>
      <c r="I3679" s="230"/>
      <c r="J3679" s="230"/>
      <c r="O3679" s="230"/>
      <c r="R3679" s="230"/>
      <c r="S3679" s="230"/>
      <c r="T3679" s="230"/>
      <c r="U3679" s="230"/>
      <c r="Z3679" s="230"/>
      <c r="AC3679" s="230"/>
      <c r="AD3679" s="230"/>
      <c r="AE3679" s="230"/>
      <c r="AF3679" s="230"/>
      <c r="AK3679" s="230"/>
      <c r="AN3679" s="230"/>
      <c r="AO3679" s="230"/>
      <c r="AP3679" s="230"/>
      <c r="AQ3679" s="230"/>
    </row>
    <row r="3680" spans="4:43">
      <c r="D3680" s="230"/>
      <c r="G3680" s="230"/>
      <c r="H3680" s="230"/>
      <c r="I3680" s="230"/>
      <c r="J3680" s="230"/>
      <c r="O3680" s="230"/>
      <c r="R3680" s="230"/>
      <c r="S3680" s="230"/>
      <c r="T3680" s="230"/>
      <c r="U3680" s="230"/>
      <c r="Z3680" s="230"/>
      <c r="AC3680" s="230"/>
      <c r="AD3680" s="230"/>
      <c r="AE3680" s="230"/>
      <c r="AF3680" s="230"/>
      <c r="AK3680" s="230"/>
      <c r="AN3680" s="230"/>
      <c r="AO3680" s="230"/>
      <c r="AP3680" s="230"/>
      <c r="AQ3680" s="230"/>
    </row>
    <row r="3681" spans="4:43">
      <c r="D3681" s="230"/>
      <c r="G3681" s="230"/>
      <c r="H3681" s="230"/>
      <c r="I3681" s="230"/>
      <c r="J3681" s="230"/>
      <c r="O3681" s="230"/>
      <c r="R3681" s="230"/>
      <c r="S3681" s="230"/>
      <c r="T3681" s="230"/>
      <c r="U3681" s="230"/>
      <c r="Z3681" s="230"/>
      <c r="AC3681" s="230"/>
      <c r="AD3681" s="230"/>
      <c r="AE3681" s="230"/>
      <c r="AF3681" s="230"/>
      <c r="AK3681" s="230"/>
      <c r="AN3681" s="230"/>
      <c r="AO3681" s="230"/>
      <c r="AP3681" s="230"/>
      <c r="AQ3681" s="230"/>
    </row>
    <row r="3682" spans="4:43">
      <c r="D3682" s="230"/>
      <c r="G3682" s="230"/>
      <c r="H3682" s="230"/>
      <c r="I3682" s="230"/>
      <c r="J3682" s="230"/>
      <c r="O3682" s="230"/>
      <c r="R3682" s="230"/>
      <c r="S3682" s="230"/>
      <c r="T3682" s="230"/>
      <c r="U3682" s="230"/>
      <c r="Z3682" s="230"/>
      <c r="AC3682" s="230"/>
      <c r="AD3682" s="230"/>
      <c r="AE3682" s="230"/>
      <c r="AF3682" s="230"/>
      <c r="AK3682" s="230"/>
      <c r="AN3682" s="230"/>
      <c r="AO3682" s="230"/>
      <c r="AP3682" s="230"/>
      <c r="AQ3682" s="230"/>
    </row>
    <row r="3683" spans="4:43">
      <c r="D3683" s="230"/>
      <c r="G3683" s="230"/>
      <c r="H3683" s="230"/>
      <c r="I3683" s="230"/>
      <c r="J3683" s="230"/>
      <c r="O3683" s="230"/>
      <c r="R3683" s="230"/>
      <c r="S3683" s="230"/>
      <c r="T3683" s="230"/>
      <c r="U3683" s="230"/>
      <c r="Z3683" s="230"/>
      <c r="AC3683" s="230"/>
      <c r="AD3683" s="230"/>
      <c r="AE3683" s="230"/>
      <c r="AF3683" s="230"/>
      <c r="AK3683" s="230"/>
      <c r="AN3683" s="230"/>
      <c r="AO3683" s="230"/>
      <c r="AP3683" s="230"/>
      <c r="AQ3683" s="230"/>
    </row>
    <row r="3684" spans="4:43">
      <c r="D3684" s="230"/>
      <c r="G3684" s="230"/>
      <c r="H3684" s="230"/>
      <c r="I3684" s="230"/>
      <c r="J3684" s="230"/>
      <c r="O3684" s="230"/>
      <c r="R3684" s="230"/>
      <c r="S3684" s="230"/>
      <c r="T3684" s="230"/>
      <c r="U3684" s="230"/>
      <c r="Z3684" s="230"/>
      <c r="AC3684" s="230"/>
      <c r="AD3684" s="230"/>
      <c r="AE3684" s="230"/>
      <c r="AF3684" s="230"/>
      <c r="AK3684" s="230"/>
      <c r="AN3684" s="230"/>
      <c r="AO3684" s="230"/>
      <c r="AP3684" s="230"/>
      <c r="AQ3684" s="230"/>
    </row>
    <row r="3685" spans="4:43">
      <c r="D3685" s="230"/>
      <c r="G3685" s="230"/>
      <c r="H3685" s="230"/>
      <c r="I3685" s="230"/>
      <c r="J3685" s="230"/>
      <c r="O3685" s="230"/>
      <c r="R3685" s="230"/>
      <c r="S3685" s="230"/>
      <c r="T3685" s="230"/>
      <c r="U3685" s="230"/>
      <c r="Z3685" s="230"/>
      <c r="AC3685" s="230"/>
      <c r="AD3685" s="230"/>
      <c r="AE3685" s="230"/>
      <c r="AF3685" s="230"/>
      <c r="AK3685" s="230"/>
      <c r="AN3685" s="230"/>
      <c r="AO3685" s="230"/>
      <c r="AP3685" s="230"/>
      <c r="AQ3685" s="230"/>
    </row>
    <row r="3686" spans="4:43">
      <c r="D3686" s="230"/>
      <c r="G3686" s="230"/>
      <c r="H3686" s="230"/>
      <c r="I3686" s="230"/>
      <c r="J3686" s="230"/>
      <c r="O3686" s="230"/>
      <c r="R3686" s="230"/>
      <c r="S3686" s="230"/>
      <c r="T3686" s="230"/>
      <c r="U3686" s="230"/>
      <c r="Z3686" s="230"/>
      <c r="AC3686" s="230"/>
      <c r="AD3686" s="230"/>
      <c r="AE3686" s="230"/>
      <c r="AF3686" s="230"/>
      <c r="AK3686" s="230"/>
      <c r="AN3686" s="230"/>
      <c r="AO3686" s="230"/>
      <c r="AP3686" s="230"/>
      <c r="AQ3686" s="230"/>
    </row>
    <row r="3687" spans="4:43">
      <c r="D3687" s="230"/>
      <c r="G3687" s="230"/>
      <c r="H3687" s="230"/>
      <c r="I3687" s="230"/>
      <c r="J3687" s="230"/>
      <c r="O3687" s="230"/>
      <c r="R3687" s="230"/>
      <c r="S3687" s="230"/>
      <c r="T3687" s="230"/>
      <c r="U3687" s="230"/>
      <c r="Z3687" s="230"/>
      <c r="AC3687" s="230"/>
      <c r="AD3687" s="230"/>
      <c r="AE3687" s="230"/>
      <c r="AF3687" s="230"/>
      <c r="AK3687" s="230"/>
      <c r="AN3687" s="230"/>
      <c r="AO3687" s="230"/>
      <c r="AP3687" s="230"/>
      <c r="AQ3687" s="230"/>
    </row>
    <row r="3688" spans="4:43">
      <c r="D3688" s="230"/>
      <c r="G3688" s="230"/>
      <c r="H3688" s="230"/>
      <c r="I3688" s="230"/>
      <c r="J3688" s="230"/>
      <c r="O3688" s="230"/>
      <c r="R3688" s="230"/>
      <c r="S3688" s="230"/>
      <c r="T3688" s="230"/>
      <c r="U3688" s="230"/>
      <c r="Z3688" s="230"/>
      <c r="AC3688" s="230"/>
      <c r="AD3688" s="230"/>
      <c r="AE3688" s="230"/>
      <c r="AF3688" s="230"/>
      <c r="AK3688" s="230"/>
      <c r="AN3688" s="230"/>
      <c r="AO3688" s="230"/>
      <c r="AP3688" s="230"/>
      <c r="AQ3688" s="230"/>
    </row>
    <row r="3689" spans="4:43">
      <c r="D3689" s="230"/>
      <c r="G3689" s="230"/>
      <c r="H3689" s="230"/>
      <c r="I3689" s="230"/>
      <c r="J3689" s="230"/>
      <c r="O3689" s="230"/>
      <c r="R3689" s="230"/>
      <c r="S3689" s="230"/>
      <c r="T3689" s="230"/>
      <c r="U3689" s="230"/>
      <c r="Z3689" s="230"/>
      <c r="AC3689" s="230"/>
      <c r="AD3689" s="230"/>
      <c r="AE3689" s="230"/>
      <c r="AF3689" s="230"/>
      <c r="AK3689" s="230"/>
      <c r="AN3689" s="230"/>
      <c r="AO3689" s="230"/>
      <c r="AP3689" s="230"/>
      <c r="AQ3689" s="230"/>
    </row>
    <row r="3690" spans="4:43">
      <c r="D3690" s="230"/>
      <c r="G3690" s="230"/>
      <c r="H3690" s="230"/>
      <c r="I3690" s="230"/>
      <c r="J3690" s="230"/>
      <c r="O3690" s="230"/>
      <c r="R3690" s="230"/>
      <c r="S3690" s="230"/>
      <c r="T3690" s="230"/>
      <c r="U3690" s="230"/>
      <c r="Z3690" s="230"/>
      <c r="AC3690" s="230"/>
      <c r="AD3690" s="230"/>
      <c r="AE3690" s="230"/>
      <c r="AF3690" s="230"/>
      <c r="AK3690" s="230"/>
      <c r="AN3690" s="230"/>
      <c r="AO3690" s="230"/>
      <c r="AP3690" s="230"/>
      <c r="AQ3690" s="230"/>
    </row>
    <row r="3691" spans="4:43">
      <c r="D3691" s="230"/>
      <c r="G3691" s="230"/>
      <c r="H3691" s="230"/>
      <c r="I3691" s="230"/>
      <c r="J3691" s="230"/>
      <c r="O3691" s="230"/>
      <c r="R3691" s="230"/>
      <c r="S3691" s="230"/>
      <c r="T3691" s="230"/>
      <c r="U3691" s="230"/>
      <c r="Z3691" s="230"/>
      <c r="AC3691" s="230"/>
      <c r="AD3691" s="230"/>
      <c r="AE3691" s="230"/>
      <c r="AF3691" s="230"/>
      <c r="AK3691" s="230"/>
      <c r="AN3691" s="230"/>
      <c r="AO3691" s="230"/>
      <c r="AP3691" s="230"/>
      <c r="AQ3691" s="230"/>
    </row>
    <row r="3692" spans="4:43">
      <c r="D3692" s="230"/>
      <c r="G3692" s="230"/>
      <c r="H3692" s="230"/>
      <c r="I3692" s="230"/>
      <c r="J3692" s="230"/>
      <c r="O3692" s="230"/>
      <c r="R3692" s="230"/>
      <c r="S3692" s="230"/>
      <c r="T3692" s="230"/>
      <c r="U3692" s="230"/>
      <c r="Z3692" s="230"/>
      <c r="AC3692" s="230"/>
      <c r="AD3692" s="230"/>
      <c r="AE3692" s="230"/>
      <c r="AF3692" s="230"/>
      <c r="AK3692" s="230"/>
      <c r="AN3692" s="230"/>
      <c r="AO3692" s="230"/>
      <c r="AP3692" s="230"/>
      <c r="AQ3692" s="230"/>
    </row>
    <row r="3693" spans="4:43">
      <c r="D3693" s="230"/>
      <c r="G3693" s="230"/>
      <c r="H3693" s="230"/>
      <c r="I3693" s="230"/>
      <c r="J3693" s="230"/>
      <c r="O3693" s="230"/>
      <c r="R3693" s="230"/>
      <c r="S3693" s="230"/>
      <c r="T3693" s="230"/>
      <c r="U3693" s="230"/>
      <c r="Z3693" s="230"/>
      <c r="AC3693" s="230"/>
      <c r="AD3693" s="230"/>
      <c r="AE3693" s="230"/>
      <c r="AF3693" s="230"/>
      <c r="AK3693" s="230"/>
      <c r="AN3693" s="230"/>
      <c r="AO3693" s="230"/>
      <c r="AP3693" s="230"/>
      <c r="AQ3693" s="230"/>
    </row>
    <row r="3694" spans="4:43">
      <c r="D3694" s="230"/>
      <c r="G3694" s="230"/>
      <c r="H3694" s="230"/>
      <c r="I3694" s="230"/>
      <c r="J3694" s="230"/>
      <c r="O3694" s="230"/>
      <c r="R3694" s="230"/>
      <c r="S3694" s="230"/>
      <c r="T3694" s="230"/>
      <c r="U3694" s="230"/>
      <c r="Z3694" s="230"/>
      <c r="AC3694" s="230"/>
      <c r="AD3694" s="230"/>
      <c r="AE3694" s="230"/>
      <c r="AF3694" s="230"/>
      <c r="AK3694" s="230"/>
      <c r="AN3694" s="230"/>
      <c r="AO3694" s="230"/>
      <c r="AP3694" s="230"/>
      <c r="AQ3694" s="230"/>
    </row>
    <row r="3695" spans="4:43">
      <c r="D3695" s="230"/>
      <c r="G3695" s="230"/>
      <c r="H3695" s="230"/>
      <c r="I3695" s="230"/>
      <c r="J3695" s="230"/>
      <c r="O3695" s="230"/>
      <c r="R3695" s="230"/>
      <c r="S3695" s="230"/>
      <c r="T3695" s="230"/>
      <c r="U3695" s="230"/>
      <c r="Z3695" s="230"/>
      <c r="AC3695" s="230"/>
      <c r="AD3695" s="230"/>
      <c r="AE3695" s="230"/>
      <c r="AF3695" s="230"/>
      <c r="AK3695" s="230"/>
      <c r="AN3695" s="230"/>
      <c r="AO3695" s="230"/>
      <c r="AP3695" s="230"/>
      <c r="AQ3695" s="230"/>
    </row>
    <row r="3696" spans="4:43">
      <c r="D3696" s="230"/>
      <c r="G3696" s="230"/>
      <c r="H3696" s="230"/>
      <c r="I3696" s="230"/>
      <c r="J3696" s="230"/>
      <c r="O3696" s="230"/>
      <c r="R3696" s="230"/>
      <c r="S3696" s="230"/>
      <c r="T3696" s="230"/>
      <c r="U3696" s="230"/>
      <c r="Z3696" s="230"/>
      <c r="AC3696" s="230"/>
      <c r="AD3696" s="230"/>
      <c r="AE3696" s="230"/>
      <c r="AF3696" s="230"/>
      <c r="AK3696" s="230"/>
      <c r="AN3696" s="230"/>
      <c r="AO3696" s="230"/>
      <c r="AP3696" s="230"/>
      <c r="AQ3696" s="230"/>
    </row>
    <row r="3697" spans="4:43">
      <c r="D3697" s="230"/>
      <c r="G3697" s="230"/>
      <c r="H3697" s="230"/>
      <c r="I3697" s="230"/>
      <c r="J3697" s="230"/>
      <c r="O3697" s="230"/>
      <c r="R3697" s="230"/>
      <c r="S3697" s="230"/>
      <c r="T3697" s="230"/>
      <c r="U3697" s="230"/>
      <c r="Z3697" s="230"/>
      <c r="AC3697" s="230"/>
      <c r="AD3697" s="230"/>
      <c r="AE3697" s="230"/>
      <c r="AF3697" s="230"/>
      <c r="AK3697" s="230"/>
      <c r="AN3697" s="230"/>
      <c r="AO3697" s="230"/>
      <c r="AP3697" s="230"/>
      <c r="AQ3697" s="230"/>
    </row>
    <row r="3698" spans="4:43">
      <c r="D3698" s="230"/>
      <c r="G3698" s="230"/>
      <c r="H3698" s="230"/>
      <c r="I3698" s="230"/>
      <c r="J3698" s="230"/>
      <c r="O3698" s="230"/>
      <c r="R3698" s="230"/>
      <c r="S3698" s="230"/>
      <c r="T3698" s="230"/>
      <c r="U3698" s="230"/>
      <c r="Z3698" s="230"/>
      <c r="AC3698" s="230"/>
      <c r="AD3698" s="230"/>
      <c r="AE3698" s="230"/>
      <c r="AF3698" s="230"/>
      <c r="AK3698" s="230"/>
      <c r="AN3698" s="230"/>
      <c r="AO3698" s="230"/>
      <c r="AP3698" s="230"/>
      <c r="AQ3698" s="230"/>
    </row>
    <row r="3699" spans="4:43">
      <c r="D3699" s="230"/>
      <c r="G3699" s="230"/>
      <c r="H3699" s="230"/>
      <c r="I3699" s="230"/>
      <c r="J3699" s="230"/>
      <c r="O3699" s="230"/>
      <c r="R3699" s="230"/>
      <c r="S3699" s="230"/>
      <c r="T3699" s="230"/>
      <c r="U3699" s="230"/>
      <c r="Z3699" s="230"/>
      <c r="AC3699" s="230"/>
      <c r="AD3699" s="230"/>
      <c r="AE3699" s="230"/>
      <c r="AF3699" s="230"/>
      <c r="AK3699" s="230"/>
      <c r="AN3699" s="230"/>
      <c r="AO3699" s="230"/>
      <c r="AP3699" s="230"/>
      <c r="AQ3699" s="230"/>
    </row>
    <row r="3700" spans="4:43">
      <c r="D3700" s="230"/>
      <c r="G3700" s="230"/>
      <c r="H3700" s="230"/>
      <c r="I3700" s="230"/>
      <c r="J3700" s="230"/>
      <c r="O3700" s="230"/>
      <c r="R3700" s="230"/>
      <c r="S3700" s="230"/>
      <c r="T3700" s="230"/>
      <c r="U3700" s="230"/>
      <c r="Z3700" s="230"/>
      <c r="AC3700" s="230"/>
      <c r="AD3700" s="230"/>
      <c r="AE3700" s="230"/>
      <c r="AF3700" s="230"/>
      <c r="AK3700" s="230"/>
      <c r="AN3700" s="230"/>
      <c r="AO3700" s="230"/>
      <c r="AP3700" s="230"/>
      <c r="AQ3700" s="230"/>
    </row>
    <row r="3701" spans="4:43">
      <c r="D3701" s="230"/>
      <c r="G3701" s="230"/>
      <c r="H3701" s="230"/>
      <c r="I3701" s="230"/>
      <c r="J3701" s="230"/>
      <c r="O3701" s="230"/>
      <c r="R3701" s="230"/>
      <c r="S3701" s="230"/>
      <c r="T3701" s="230"/>
      <c r="U3701" s="230"/>
      <c r="Z3701" s="230"/>
      <c r="AC3701" s="230"/>
      <c r="AD3701" s="230"/>
      <c r="AE3701" s="230"/>
      <c r="AF3701" s="230"/>
      <c r="AK3701" s="230"/>
      <c r="AN3701" s="230"/>
      <c r="AO3701" s="230"/>
      <c r="AP3701" s="230"/>
      <c r="AQ3701" s="230"/>
    </row>
    <row r="3702" spans="4:43">
      <c r="D3702" s="230"/>
      <c r="G3702" s="230"/>
      <c r="H3702" s="230"/>
      <c r="I3702" s="230"/>
      <c r="J3702" s="230"/>
      <c r="O3702" s="230"/>
      <c r="R3702" s="230"/>
      <c r="S3702" s="230"/>
      <c r="T3702" s="230"/>
      <c r="U3702" s="230"/>
      <c r="Z3702" s="230"/>
      <c r="AC3702" s="230"/>
      <c r="AD3702" s="230"/>
      <c r="AE3702" s="230"/>
      <c r="AF3702" s="230"/>
      <c r="AK3702" s="230"/>
      <c r="AN3702" s="230"/>
      <c r="AO3702" s="230"/>
      <c r="AP3702" s="230"/>
      <c r="AQ3702" s="230"/>
    </row>
    <row r="3703" spans="4:43">
      <c r="D3703" s="230"/>
      <c r="G3703" s="230"/>
      <c r="H3703" s="230"/>
      <c r="I3703" s="230"/>
      <c r="J3703" s="230"/>
      <c r="O3703" s="230"/>
      <c r="R3703" s="230"/>
      <c r="S3703" s="230"/>
      <c r="T3703" s="230"/>
      <c r="U3703" s="230"/>
      <c r="Z3703" s="230"/>
      <c r="AC3703" s="230"/>
      <c r="AD3703" s="230"/>
      <c r="AE3703" s="230"/>
      <c r="AF3703" s="230"/>
      <c r="AK3703" s="230"/>
      <c r="AN3703" s="230"/>
      <c r="AO3703" s="230"/>
      <c r="AP3703" s="230"/>
      <c r="AQ3703" s="230"/>
    </row>
    <row r="3704" spans="4:43">
      <c r="D3704" s="230"/>
      <c r="G3704" s="230"/>
      <c r="H3704" s="230"/>
      <c r="I3704" s="230"/>
      <c r="J3704" s="230"/>
      <c r="O3704" s="230"/>
      <c r="R3704" s="230"/>
      <c r="S3704" s="230"/>
      <c r="T3704" s="230"/>
      <c r="U3704" s="230"/>
      <c r="Z3704" s="230"/>
      <c r="AC3704" s="230"/>
      <c r="AD3704" s="230"/>
      <c r="AE3704" s="230"/>
      <c r="AF3704" s="230"/>
      <c r="AK3704" s="230"/>
      <c r="AN3704" s="230"/>
      <c r="AO3704" s="230"/>
      <c r="AP3704" s="230"/>
      <c r="AQ3704" s="230"/>
    </row>
    <row r="3705" spans="4:43">
      <c r="D3705" s="230"/>
      <c r="G3705" s="230"/>
      <c r="H3705" s="230"/>
      <c r="I3705" s="230"/>
      <c r="J3705" s="230"/>
      <c r="O3705" s="230"/>
      <c r="R3705" s="230"/>
      <c r="S3705" s="230"/>
      <c r="T3705" s="230"/>
      <c r="U3705" s="230"/>
      <c r="Z3705" s="230"/>
      <c r="AC3705" s="230"/>
      <c r="AD3705" s="230"/>
      <c r="AE3705" s="230"/>
      <c r="AF3705" s="230"/>
      <c r="AK3705" s="230"/>
      <c r="AN3705" s="230"/>
      <c r="AO3705" s="230"/>
      <c r="AP3705" s="230"/>
      <c r="AQ3705" s="230"/>
    </row>
    <row r="3706" spans="4:43">
      <c r="D3706" s="230"/>
      <c r="G3706" s="230"/>
      <c r="H3706" s="230"/>
      <c r="I3706" s="230"/>
      <c r="J3706" s="230"/>
      <c r="O3706" s="230"/>
      <c r="R3706" s="230"/>
      <c r="S3706" s="230"/>
      <c r="T3706" s="230"/>
      <c r="U3706" s="230"/>
      <c r="Z3706" s="230"/>
      <c r="AC3706" s="230"/>
      <c r="AD3706" s="230"/>
      <c r="AE3706" s="230"/>
      <c r="AF3706" s="230"/>
      <c r="AK3706" s="230"/>
      <c r="AN3706" s="230"/>
      <c r="AO3706" s="230"/>
      <c r="AP3706" s="230"/>
      <c r="AQ3706" s="230"/>
    </row>
    <row r="3707" spans="4:43">
      <c r="D3707" s="230"/>
      <c r="G3707" s="230"/>
      <c r="H3707" s="230"/>
      <c r="I3707" s="230"/>
      <c r="J3707" s="230"/>
      <c r="O3707" s="230"/>
      <c r="R3707" s="230"/>
      <c r="S3707" s="230"/>
      <c r="T3707" s="230"/>
      <c r="U3707" s="230"/>
      <c r="Z3707" s="230"/>
      <c r="AC3707" s="230"/>
      <c r="AD3707" s="230"/>
      <c r="AE3707" s="230"/>
      <c r="AF3707" s="230"/>
      <c r="AK3707" s="230"/>
      <c r="AN3707" s="230"/>
      <c r="AO3707" s="230"/>
      <c r="AP3707" s="230"/>
      <c r="AQ3707" s="230"/>
    </row>
    <row r="3708" spans="4:43">
      <c r="D3708" s="230"/>
      <c r="G3708" s="230"/>
      <c r="H3708" s="230"/>
      <c r="I3708" s="230"/>
      <c r="J3708" s="230"/>
      <c r="O3708" s="230"/>
      <c r="R3708" s="230"/>
      <c r="S3708" s="230"/>
      <c r="T3708" s="230"/>
      <c r="U3708" s="230"/>
      <c r="Z3708" s="230"/>
      <c r="AC3708" s="230"/>
      <c r="AD3708" s="230"/>
      <c r="AE3708" s="230"/>
      <c r="AF3708" s="230"/>
      <c r="AK3708" s="230"/>
      <c r="AN3708" s="230"/>
      <c r="AO3708" s="230"/>
      <c r="AP3708" s="230"/>
      <c r="AQ3708" s="230"/>
    </row>
    <row r="3709" spans="4:43">
      <c r="D3709" s="230"/>
      <c r="G3709" s="230"/>
      <c r="H3709" s="230"/>
      <c r="I3709" s="230"/>
      <c r="J3709" s="230"/>
      <c r="O3709" s="230"/>
      <c r="R3709" s="230"/>
      <c r="S3709" s="230"/>
      <c r="T3709" s="230"/>
      <c r="U3709" s="230"/>
      <c r="Z3709" s="230"/>
      <c r="AC3709" s="230"/>
      <c r="AD3709" s="230"/>
      <c r="AE3709" s="230"/>
      <c r="AF3709" s="230"/>
      <c r="AK3709" s="230"/>
      <c r="AN3709" s="230"/>
      <c r="AO3709" s="230"/>
      <c r="AP3709" s="230"/>
      <c r="AQ3709" s="230"/>
    </row>
    <row r="3710" spans="4:43">
      <c r="D3710" s="230"/>
      <c r="G3710" s="230"/>
      <c r="H3710" s="230"/>
      <c r="I3710" s="230"/>
      <c r="J3710" s="230"/>
      <c r="O3710" s="230"/>
      <c r="R3710" s="230"/>
      <c r="S3710" s="230"/>
      <c r="T3710" s="230"/>
      <c r="U3710" s="230"/>
      <c r="Z3710" s="230"/>
      <c r="AC3710" s="230"/>
      <c r="AD3710" s="230"/>
      <c r="AE3710" s="230"/>
      <c r="AF3710" s="230"/>
      <c r="AK3710" s="230"/>
      <c r="AN3710" s="230"/>
      <c r="AO3710" s="230"/>
      <c r="AP3710" s="230"/>
      <c r="AQ3710" s="230"/>
    </row>
    <row r="3711" spans="4:43">
      <c r="D3711" s="230"/>
      <c r="G3711" s="230"/>
      <c r="H3711" s="230"/>
      <c r="I3711" s="230"/>
      <c r="J3711" s="230"/>
      <c r="O3711" s="230"/>
      <c r="R3711" s="230"/>
      <c r="S3711" s="230"/>
      <c r="T3711" s="230"/>
      <c r="U3711" s="230"/>
      <c r="Z3711" s="230"/>
      <c r="AC3711" s="230"/>
      <c r="AD3711" s="230"/>
      <c r="AE3711" s="230"/>
      <c r="AF3711" s="230"/>
      <c r="AK3711" s="230"/>
      <c r="AN3711" s="230"/>
      <c r="AO3711" s="230"/>
      <c r="AP3711" s="230"/>
      <c r="AQ3711" s="230"/>
    </row>
    <row r="3712" spans="4:43">
      <c r="D3712" s="230"/>
      <c r="G3712" s="230"/>
      <c r="H3712" s="230"/>
      <c r="I3712" s="230"/>
      <c r="J3712" s="230"/>
      <c r="O3712" s="230"/>
      <c r="R3712" s="230"/>
      <c r="S3712" s="230"/>
      <c r="T3712" s="230"/>
      <c r="U3712" s="230"/>
      <c r="Z3712" s="230"/>
      <c r="AC3712" s="230"/>
      <c r="AD3712" s="230"/>
      <c r="AE3712" s="230"/>
      <c r="AF3712" s="230"/>
      <c r="AK3712" s="230"/>
      <c r="AN3712" s="230"/>
      <c r="AO3712" s="230"/>
      <c r="AP3712" s="230"/>
      <c r="AQ3712" s="230"/>
    </row>
    <row r="3713" spans="4:43">
      <c r="D3713" s="230"/>
      <c r="G3713" s="230"/>
      <c r="H3713" s="230"/>
      <c r="I3713" s="230"/>
      <c r="J3713" s="230"/>
      <c r="O3713" s="230"/>
      <c r="R3713" s="230"/>
      <c r="S3713" s="230"/>
      <c r="T3713" s="230"/>
      <c r="U3713" s="230"/>
      <c r="Z3713" s="230"/>
      <c r="AC3713" s="230"/>
      <c r="AD3713" s="230"/>
      <c r="AE3713" s="230"/>
      <c r="AF3713" s="230"/>
      <c r="AK3713" s="230"/>
      <c r="AN3713" s="230"/>
      <c r="AO3713" s="230"/>
      <c r="AP3713" s="230"/>
      <c r="AQ3713" s="230"/>
    </row>
    <row r="3714" spans="4:43">
      <c r="D3714" s="230"/>
      <c r="G3714" s="230"/>
      <c r="H3714" s="230"/>
      <c r="I3714" s="230"/>
      <c r="J3714" s="230"/>
      <c r="O3714" s="230"/>
      <c r="R3714" s="230"/>
      <c r="S3714" s="230"/>
      <c r="T3714" s="230"/>
      <c r="U3714" s="230"/>
      <c r="Z3714" s="230"/>
      <c r="AC3714" s="230"/>
      <c r="AD3714" s="230"/>
      <c r="AE3714" s="230"/>
      <c r="AF3714" s="230"/>
      <c r="AK3714" s="230"/>
      <c r="AN3714" s="230"/>
      <c r="AO3714" s="230"/>
      <c r="AP3714" s="230"/>
      <c r="AQ3714" s="230"/>
    </row>
    <row r="3715" spans="4:43">
      <c r="D3715" s="230"/>
      <c r="G3715" s="230"/>
      <c r="H3715" s="230"/>
      <c r="I3715" s="230"/>
      <c r="J3715" s="230"/>
      <c r="O3715" s="230"/>
      <c r="R3715" s="230"/>
      <c r="S3715" s="230"/>
      <c r="T3715" s="230"/>
      <c r="U3715" s="230"/>
      <c r="Z3715" s="230"/>
      <c r="AC3715" s="230"/>
      <c r="AD3715" s="230"/>
      <c r="AE3715" s="230"/>
      <c r="AF3715" s="230"/>
      <c r="AK3715" s="230"/>
      <c r="AN3715" s="230"/>
      <c r="AO3715" s="230"/>
      <c r="AP3715" s="230"/>
      <c r="AQ3715" s="230"/>
    </row>
    <row r="3716" spans="4:43">
      <c r="D3716" s="230"/>
      <c r="G3716" s="230"/>
      <c r="H3716" s="230"/>
      <c r="I3716" s="230"/>
      <c r="J3716" s="230"/>
      <c r="O3716" s="230"/>
      <c r="R3716" s="230"/>
      <c r="S3716" s="230"/>
      <c r="T3716" s="230"/>
      <c r="U3716" s="230"/>
      <c r="Z3716" s="230"/>
      <c r="AC3716" s="230"/>
      <c r="AD3716" s="230"/>
      <c r="AE3716" s="230"/>
      <c r="AF3716" s="230"/>
      <c r="AK3716" s="230"/>
      <c r="AN3716" s="230"/>
      <c r="AO3716" s="230"/>
      <c r="AP3716" s="230"/>
      <c r="AQ3716" s="230"/>
    </row>
    <row r="3717" spans="4:43">
      <c r="D3717" s="230"/>
      <c r="G3717" s="230"/>
      <c r="H3717" s="230"/>
      <c r="I3717" s="230"/>
      <c r="J3717" s="230"/>
      <c r="O3717" s="230"/>
      <c r="R3717" s="230"/>
      <c r="S3717" s="230"/>
      <c r="T3717" s="230"/>
      <c r="U3717" s="230"/>
      <c r="Z3717" s="230"/>
      <c r="AC3717" s="230"/>
      <c r="AD3717" s="230"/>
      <c r="AE3717" s="230"/>
      <c r="AF3717" s="230"/>
      <c r="AK3717" s="230"/>
      <c r="AN3717" s="230"/>
      <c r="AO3717" s="230"/>
      <c r="AP3717" s="230"/>
      <c r="AQ3717" s="230"/>
    </row>
    <row r="3718" spans="4:43">
      <c r="D3718" s="230"/>
      <c r="G3718" s="230"/>
      <c r="H3718" s="230"/>
      <c r="I3718" s="230"/>
      <c r="J3718" s="230"/>
      <c r="O3718" s="230"/>
      <c r="R3718" s="230"/>
      <c r="S3718" s="230"/>
      <c r="T3718" s="230"/>
      <c r="U3718" s="230"/>
      <c r="Z3718" s="230"/>
      <c r="AC3718" s="230"/>
      <c r="AD3718" s="230"/>
      <c r="AE3718" s="230"/>
      <c r="AF3718" s="230"/>
      <c r="AK3718" s="230"/>
      <c r="AN3718" s="230"/>
      <c r="AO3718" s="230"/>
      <c r="AP3718" s="230"/>
      <c r="AQ3718" s="230"/>
    </row>
    <row r="3719" spans="4:43">
      <c r="D3719" s="230"/>
      <c r="G3719" s="230"/>
      <c r="H3719" s="230"/>
      <c r="I3719" s="230"/>
      <c r="J3719" s="230"/>
      <c r="O3719" s="230"/>
      <c r="R3719" s="230"/>
      <c r="S3719" s="230"/>
      <c r="T3719" s="230"/>
      <c r="U3719" s="230"/>
      <c r="Z3719" s="230"/>
      <c r="AC3719" s="230"/>
      <c r="AD3719" s="230"/>
      <c r="AE3719" s="230"/>
      <c r="AF3719" s="230"/>
      <c r="AK3719" s="230"/>
      <c r="AN3719" s="230"/>
      <c r="AO3719" s="230"/>
      <c r="AP3719" s="230"/>
      <c r="AQ3719" s="230"/>
    </row>
    <row r="3720" spans="4:43">
      <c r="D3720" s="230"/>
      <c r="G3720" s="230"/>
      <c r="H3720" s="230"/>
      <c r="I3720" s="230"/>
      <c r="J3720" s="230"/>
      <c r="O3720" s="230"/>
      <c r="R3720" s="230"/>
      <c r="S3720" s="230"/>
      <c r="T3720" s="230"/>
      <c r="U3720" s="230"/>
      <c r="Z3720" s="230"/>
      <c r="AC3720" s="230"/>
      <c r="AD3720" s="230"/>
      <c r="AE3720" s="230"/>
      <c r="AF3720" s="230"/>
      <c r="AK3720" s="230"/>
      <c r="AN3720" s="230"/>
      <c r="AO3720" s="230"/>
      <c r="AP3720" s="230"/>
      <c r="AQ3720" s="230"/>
    </row>
    <row r="3721" spans="4:43">
      <c r="D3721" s="230"/>
      <c r="G3721" s="230"/>
      <c r="H3721" s="230"/>
      <c r="I3721" s="230"/>
      <c r="J3721" s="230"/>
      <c r="O3721" s="230"/>
      <c r="R3721" s="230"/>
      <c r="S3721" s="230"/>
      <c r="T3721" s="230"/>
      <c r="U3721" s="230"/>
      <c r="Z3721" s="230"/>
      <c r="AC3721" s="230"/>
      <c r="AD3721" s="230"/>
      <c r="AE3721" s="230"/>
      <c r="AF3721" s="230"/>
      <c r="AK3721" s="230"/>
      <c r="AN3721" s="230"/>
      <c r="AO3721" s="230"/>
      <c r="AP3721" s="230"/>
      <c r="AQ3721" s="230"/>
    </row>
    <row r="3722" spans="4:43">
      <c r="D3722" s="230"/>
      <c r="G3722" s="230"/>
      <c r="H3722" s="230"/>
      <c r="I3722" s="230"/>
      <c r="J3722" s="230"/>
      <c r="O3722" s="230"/>
      <c r="R3722" s="230"/>
      <c r="S3722" s="230"/>
      <c r="T3722" s="230"/>
      <c r="U3722" s="230"/>
      <c r="Z3722" s="230"/>
      <c r="AC3722" s="230"/>
      <c r="AD3722" s="230"/>
      <c r="AE3722" s="230"/>
      <c r="AF3722" s="230"/>
      <c r="AK3722" s="230"/>
      <c r="AN3722" s="230"/>
      <c r="AO3722" s="230"/>
      <c r="AP3722" s="230"/>
      <c r="AQ3722" s="230"/>
    </row>
    <row r="3723" spans="4:43">
      <c r="D3723" s="230"/>
      <c r="G3723" s="230"/>
      <c r="H3723" s="230"/>
      <c r="I3723" s="230"/>
      <c r="J3723" s="230"/>
      <c r="O3723" s="230"/>
      <c r="R3723" s="230"/>
      <c r="S3723" s="230"/>
      <c r="T3723" s="230"/>
      <c r="U3723" s="230"/>
      <c r="Z3723" s="230"/>
      <c r="AC3723" s="230"/>
      <c r="AD3723" s="230"/>
      <c r="AE3723" s="230"/>
      <c r="AF3723" s="230"/>
      <c r="AK3723" s="230"/>
      <c r="AN3723" s="230"/>
      <c r="AO3723" s="230"/>
      <c r="AP3723" s="230"/>
      <c r="AQ3723" s="230"/>
    </row>
    <row r="3724" spans="4:43">
      <c r="D3724" s="230"/>
      <c r="G3724" s="230"/>
      <c r="H3724" s="230"/>
      <c r="I3724" s="230"/>
      <c r="J3724" s="230"/>
      <c r="O3724" s="230"/>
      <c r="R3724" s="230"/>
      <c r="S3724" s="230"/>
      <c r="T3724" s="230"/>
      <c r="U3724" s="230"/>
      <c r="Z3724" s="230"/>
      <c r="AC3724" s="230"/>
      <c r="AD3724" s="230"/>
      <c r="AE3724" s="230"/>
      <c r="AF3724" s="230"/>
      <c r="AK3724" s="230"/>
      <c r="AN3724" s="230"/>
      <c r="AO3724" s="230"/>
      <c r="AP3724" s="230"/>
      <c r="AQ3724" s="230"/>
    </row>
    <row r="3725" spans="4:43">
      <c r="D3725" s="230"/>
      <c r="G3725" s="230"/>
      <c r="H3725" s="230"/>
      <c r="I3725" s="230"/>
      <c r="J3725" s="230"/>
      <c r="O3725" s="230"/>
      <c r="R3725" s="230"/>
      <c r="S3725" s="230"/>
      <c r="T3725" s="230"/>
      <c r="U3725" s="230"/>
      <c r="Z3725" s="230"/>
      <c r="AC3725" s="230"/>
      <c r="AD3725" s="230"/>
      <c r="AE3725" s="230"/>
      <c r="AF3725" s="230"/>
      <c r="AK3725" s="230"/>
      <c r="AN3725" s="230"/>
      <c r="AO3725" s="230"/>
      <c r="AP3725" s="230"/>
      <c r="AQ3725" s="230"/>
    </row>
    <row r="3726" spans="4:43">
      <c r="D3726" s="230"/>
      <c r="G3726" s="230"/>
      <c r="H3726" s="230"/>
      <c r="I3726" s="230"/>
      <c r="J3726" s="230"/>
      <c r="O3726" s="230"/>
      <c r="R3726" s="230"/>
      <c r="S3726" s="230"/>
      <c r="T3726" s="230"/>
      <c r="U3726" s="230"/>
      <c r="Z3726" s="230"/>
      <c r="AC3726" s="230"/>
      <c r="AD3726" s="230"/>
      <c r="AE3726" s="230"/>
      <c r="AF3726" s="230"/>
      <c r="AK3726" s="230"/>
      <c r="AN3726" s="230"/>
      <c r="AO3726" s="230"/>
      <c r="AP3726" s="230"/>
      <c r="AQ3726" s="230"/>
    </row>
    <row r="3727" spans="4:43">
      <c r="D3727" s="230"/>
      <c r="G3727" s="230"/>
      <c r="H3727" s="230"/>
      <c r="I3727" s="230"/>
      <c r="J3727" s="230"/>
      <c r="O3727" s="230"/>
      <c r="R3727" s="230"/>
      <c r="S3727" s="230"/>
      <c r="T3727" s="230"/>
      <c r="U3727" s="230"/>
      <c r="Z3727" s="230"/>
      <c r="AC3727" s="230"/>
      <c r="AD3727" s="230"/>
      <c r="AE3727" s="230"/>
      <c r="AF3727" s="230"/>
      <c r="AK3727" s="230"/>
      <c r="AN3727" s="230"/>
      <c r="AO3727" s="230"/>
      <c r="AP3727" s="230"/>
      <c r="AQ3727" s="230"/>
    </row>
    <row r="3728" spans="4:43">
      <c r="D3728" s="230"/>
      <c r="G3728" s="230"/>
      <c r="H3728" s="230"/>
      <c r="I3728" s="230"/>
      <c r="J3728" s="230"/>
      <c r="O3728" s="230"/>
      <c r="R3728" s="230"/>
      <c r="S3728" s="230"/>
      <c r="T3728" s="230"/>
      <c r="U3728" s="230"/>
      <c r="Z3728" s="230"/>
      <c r="AC3728" s="230"/>
      <c r="AD3728" s="230"/>
      <c r="AE3728" s="230"/>
      <c r="AF3728" s="230"/>
      <c r="AK3728" s="230"/>
      <c r="AN3728" s="230"/>
      <c r="AO3728" s="230"/>
      <c r="AP3728" s="230"/>
      <c r="AQ3728" s="230"/>
    </row>
    <row r="3729" spans="4:43">
      <c r="D3729" s="230"/>
      <c r="G3729" s="230"/>
      <c r="H3729" s="230"/>
      <c r="I3729" s="230"/>
      <c r="J3729" s="230"/>
      <c r="O3729" s="230"/>
      <c r="R3729" s="230"/>
      <c r="S3729" s="230"/>
      <c r="T3729" s="230"/>
      <c r="U3729" s="230"/>
      <c r="Z3729" s="230"/>
      <c r="AC3729" s="230"/>
      <c r="AD3729" s="230"/>
      <c r="AE3729" s="230"/>
      <c r="AF3729" s="230"/>
      <c r="AK3729" s="230"/>
      <c r="AN3729" s="230"/>
      <c r="AO3729" s="230"/>
      <c r="AP3729" s="230"/>
      <c r="AQ3729" s="230"/>
    </row>
    <row r="3730" spans="4:43">
      <c r="D3730" s="230"/>
      <c r="G3730" s="230"/>
      <c r="H3730" s="230"/>
      <c r="I3730" s="230"/>
      <c r="J3730" s="230"/>
      <c r="O3730" s="230"/>
      <c r="R3730" s="230"/>
      <c r="S3730" s="230"/>
      <c r="T3730" s="230"/>
      <c r="U3730" s="230"/>
      <c r="Z3730" s="230"/>
      <c r="AC3730" s="230"/>
      <c r="AD3730" s="230"/>
      <c r="AE3730" s="230"/>
      <c r="AF3730" s="230"/>
      <c r="AK3730" s="230"/>
      <c r="AN3730" s="230"/>
      <c r="AO3730" s="230"/>
      <c r="AP3730" s="230"/>
      <c r="AQ3730" s="230"/>
    </row>
    <row r="3731" spans="4:43">
      <c r="D3731" s="230"/>
      <c r="G3731" s="230"/>
      <c r="H3731" s="230"/>
      <c r="I3731" s="230"/>
      <c r="J3731" s="230"/>
      <c r="O3731" s="230"/>
      <c r="R3731" s="230"/>
      <c r="S3731" s="230"/>
      <c r="T3731" s="230"/>
      <c r="U3731" s="230"/>
      <c r="Z3731" s="230"/>
      <c r="AC3731" s="230"/>
      <c r="AD3731" s="230"/>
      <c r="AE3731" s="230"/>
      <c r="AF3731" s="230"/>
      <c r="AK3731" s="230"/>
      <c r="AN3731" s="230"/>
      <c r="AO3731" s="230"/>
      <c r="AP3731" s="230"/>
      <c r="AQ3731" s="230"/>
    </row>
    <row r="3732" spans="4:43">
      <c r="D3732" s="230"/>
      <c r="G3732" s="230"/>
      <c r="H3732" s="230"/>
      <c r="I3732" s="230"/>
      <c r="J3732" s="230"/>
      <c r="O3732" s="230"/>
      <c r="R3732" s="230"/>
      <c r="S3732" s="230"/>
      <c r="T3732" s="230"/>
      <c r="U3732" s="230"/>
      <c r="Z3732" s="230"/>
      <c r="AC3732" s="230"/>
      <c r="AD3732" s="230"/>
      <c r="AE3732" s="230"/>
      <c r="AF3732" s="230"/>
      <c r="AK3732" s="230"/>
      <c r="AN3732" s="230"/>
      <c r="AO3732" s="230"/>
      <c r="AP3732" s="230"/>
      <c r="AQ3732" s="230"/>
    </row>
    <row r="3733" spans="4:43">
      <c r="D3733" s="230"/>
      <c r="G3733" s="230"/>
      <c r="H3733" s="230"/>
      <c r="I3733" s="230"/>
      <c r="J3733" s="230"/>
      <c r="O3733" s="230"/>
      <c r="R3733" s="230"/>
      <c r="S3733" s="230"/>
      <c r="T3733" s="230"/>
      <c r="U3733" s="230"/>
      <c r="Z3733" s="230"/>
      <c r="AC3733" s="230"/>
      <c r="AD3733" s="230"/>
      <c r="AE3733" s="230"/>
      <c r="AF3733" s="230"/>
      <c r="AK3733" s="230"/>
      <c r="AN3733" s="230"/>
      <c r="AO3733" s="230"/>
      <c r="AP3733" s="230"/>
      <c r="AQ3733" s="230"/>
    </row>
    <row r="3734" spans="4:43">
      <c r="D3734" s="230"/>
      <c r="G3734" s="230"/>
      <c r="H3734" s="230"/>
      <c r="I3734" s="230"/>
      <c r="J3734" s="230"/>
      <c r="O3734" s="230"/>
      <c r="R3734" s="230"/>
      <c r="S3734" s="230"/>
      <c r="T3734" s="230"/>
      <c r="U3734" s="230"/>
      <c r="Z3734" s="230"/>
      <c r="AC3734" s="230"/>
      <c r="AD3734" s="230"/>
      <c r="AE3734" s="230"/>
      <c r="AF3734" s="230"/>
      <c r="AK3734" s="230"/>
      <c r="AN3734" s="230"/>
      <c r="AO3734" s="230"/>
      <c r="AP3734" s="230"/>
      <c r="AQ3734" s="230"/>
    </row>
    <row r="3735" spans="4:43">
      <c r="D3735" s="230"/>
      <c r="G3735" s="230"/>
      <c r="H3735" s="230"/>
      <c r="I3735" s="230"/>
      <c r="J3735" s="230"/>
      <c r="O3735" s="230"/>
      <c r="R3735" s="230"/>
      <c r="S3735" s="230"/>
      <c r="T3735" s="230"/>
      <c r="U3735" s="230"/>
      <c r="Z3735" s="230"/>
      <c r="AC3735" s="230"/>
      <c r="AD3735" s="230"/>
      <c r="AE3735" s="230"/>
      <c r="AF3735" s="230"/>
      <c r="AK3735" s="230"/>
      <c r="AN3735" s="230"/>
      <c r="AO3735" s="230"/>
      <c r="AP3735" s="230"/>
      <c r="AQ3735" s="230"/>
    </row>
    <row r="3736" spans="4:43">
      <c r="D3736" s="230"/>
      <c r="G3736" s="230"/>
      <c r="H3736" s="230"/>
      <c r="I3736" s="230"/>
      <c r="J3736" s="230"/>
      <c r="O3736" s="230"/>
      <c r="R3736" s="230"/>
      <c r="S3736" s="230"/>
      <c r="T3736" s="230"/>
      <c r="U3736" s="230"/>
      <c r="Z3736" s="230"/>
      <c r="AC3736" s="230"/>
      <c r="AD3736" s="230"/>
      <c r="AE3736" s="230"/>
      <c r="AF3736" s="230"/>
      <c r="AK3736" s="230"/>
      <c r="AN3736" s="230"/>
      <c r="AO3736" s="230"/>
      <c r="AP3736" s="230"/>
      <c r="AQ3736" s="230"/>
    </row>
    <row r="3737" spans="4:43">
      <c r="D3737" s="230"/>
      <c r="G3737" s="230"/>
      <c r="H3737" s="230"/>
      <c r="I3737" s="230"/>
      <c r="J3737" s="230"/>
      <c r="O3737" s="230"/>
      <c r="R3737" s="230"/>
      <c r="S3737" s="230"/>
      <c r="T3737" s="230"/>
      <c r="U3737" s="230"/>
      <c r="Z3737" s="230"/>
      <c r="AC3737" s="230"/>
      <c r="AD3737" s="230"/>
      <c r="AE3737" s="230"/>
      <c r="AF3737" s="230"/>
      <c r="AK3737" s="230"/>
      <c r="AN3737" s="230"/>
      <c r="AO3737" s="230"/>
      <c r="AP3737" s="230"/>
      <c r="AQ3737" s="230"/>
    </row>
    <row r="3738" spans="4:43">
      <c r="D3738" s="230"/>
      <c r="G3738" s="230"/>
      <c r="H3738" s="230"/>
      <c r="I3738" s="230"/>
      <c r="J3738" s="230"/>
      <c r="O3738" s="230"/>
      <c r="R3738" s="230"/>
      <c r="S3738" s="230"/>
      <c r="T3738" s="230"/>
      <c r="U3738" s="230"/>
      <c r="Z3738" s="230"/>
      <c r="AC3738" s="230"/>
      <c r="AD3738" s="230"/>
      <c r="AE3738" s="230"/>
      <c r="AF3738" s="230"/>
      <c r="AK3738" s="230"/>
      <c r="AN3738" s="230"/>
      <c r="AO3738" s="230"/>
      <c r="AP3738" s="230"/>
      <c r="AQ3738" s="230"/>
    </row>
    <row r="3739" spans="4:43">
      <c r="D3739" s="230"/>
      <c r="G3739" s="230"/>
      <c r="H3739" s="230"/>
      <c r="I3739" s="230"/>
      <c r="J3739" s="230"/>
      <c r="O3739" s="230"/>
      <c r="R3739" s="230"/>
      <c r="S3739" s="230"/>
      <c r="T3739" s="230"/>
      <c r="U3739" s="230"/>
      <c r="Z3739" s="230"/>
      <c r="AC3739" s="230"/>
      <c r="AD3739" s="230"/>
      <c r="AE3739" s="230"/>
      <c r="AF3739" s="230"/>
      <c r="AK3739" s="230"/>
      <c r="AN3739" s="230"/>
      <c r="AO3739" s="230"/>
      <c r="AP3739" s="230"/>
      <c r="AQ3739" s="230"/>
    </row>
    <row r="3740" spans="4:43">
      <c r="D3740" s="230"/>
      <c r="G3740" s="230"/>
      <c r="H3740" s="230"/>
      <c r="I3740" s="230"/>
      <c r="J3740" s="230"/>
      <c r="O3740" s="230"/>
      <c r="R3740" s="230"/>
      <c r="S3740" s="230"/>
      <c r="T3740" s="230"/>
      <c r="U3740" s="230"/>
      <c r="Z3740" s="230"/>
      <c r="AC3740" s="230"/>
      <c r="AD3740" s="230"/>
      <c r="AE3740" s="230"/>
      <c r="AF3740" s="230"/>
      <c r="AK3740" s="230"/>
      <c r="AN3740" s="230"/>
      <c r="AO3740" s="230"/>
      <c r="AP3740" s="230"/>
      <c r="AQ3740" s="230"/>
    </row>
    <row r="3741" spans="4:43">
      <c r="D3741" s="230"/>
      <c r="G3741" s="230"/>
      <c r="H3741" s="230"/>
      <c r="I3741" s="230"/>
      <c r="J3741" s="230"/>
      <c r="O3741" s="230"/>
      <c r="R3741" s="230"/>
      <c r="S3741" s="230"/>
      <c r="T3741" s="230"/>
      <c r="U3741" s="230"/>
      <c r="Z3741" s="230"/>
      <c r="AC3741" s="230"/>
      <c r="AD3741" s="230"/>
      <c r="AE3741" s="230"/>
      <c r="AF3741" s="230"/>
      <c r="AK3741" s="230"/>
      <c r="AN3741" s="230"/>
      <c r="AO3741" s="230"/>
      <c r="AP3741" s="230"/>
      <c r="AQ3741" s="230"/>
    </row>
    <row r="3742" spans="4:43">
      <c r="D3742" s="230"/>
      <c r="G3742" s="230"/>
      <c r="H3742" s="230"/>
      <c r="I3742" s="230"/>
      <c r="J3742" s="230"/>
      <c r="O3742" s="230"/>
      <c r="R3742" s="230"/>
      <c r="S3742" s="230"/>
      <c r="T3742" s="230"/>
      <c r="U3742" s="230"/>
      <c r="Z3742" s="230"/>
      <c r="AC3742" s="230"/>
      <c r="AD3742" s="230"/>
      <c r="AE3742" s="230"/>
      <c r="AF3742" s="230"/>
      <c r="AK3742" s="230"/>
      <c r="AN3742" s="230"/>
      <c r="AO3742" s="230"/>
      <c r="AP3742" s="230"/>
      <c r="AQ3742" s="230"/>
    </row>
    <row r="3743" spans="4:43">
      <c r="D3743" s="230"/>
      <c r="G3743" s="230"/>
      <c r="H3743" s="230"/>
      <c r="I3743" s="230"/>
      <c r="J3743" s="230"/>
      <c r="O3743" s="230"/>
      <c r="R3743" s="230"/>
      <c r="S3743" s="230"/>
      <c r="T3743" s="230"/>
      <c r="U3743" s="230"/>
      <c r="Z3743" s="230"/>
      <c r="AC3743" s="230"/>
      <c r="AD3743" s="230"/>
      <c r="AE3743" s="230"/>
      <c r="AF3743" s="230"/>
      <c r="AK3743" s="230"/>
      <c r="AN3743" s="230"/>
      <c r="AO3743" s="230"/>
      <c r="AP3743" s="230"/>
      <c r="AQ3743" s="230"/>
    </row>
    <row r="3744" spans="4:43">
      <c r="D3744" s="230"/>
      <c r="G3744" s="230"/>
      <c r="H3744" s="230"/>
      <c r="I3744" s="230"/>
      <c r="J3744" s="230"/>
      <c r="O3744" s="230"/>
      <c r="R3744" s="230"/>
      <c r="S3744" s="230"/>
      <c r="T3744" s="230"/>
      <c r="U3744" s="230"/>
      <c r="Z3744" s="230"/>
      <c r="AC3744" s="230"/>
      <c r="AD3744" s="230"/>
      <c r="AE3744" s="230"/>
      <c r="AF3744" s="230"/>
      <c r="AK3744" s="230"/>
      <c r="AN3744" s="230"/>
      <c r="AO3744" s="230"/>
      <c r="AP3744" s="230"/>
      <c r="AQ3744" s="230"/>
    </row>
    <row r="3745" spans="4:43">
      <c r="D3745" s="230"/>
      <c r="G3745" s="230"/>
      <c r="H3745" s="230"/>
      <c r="I3745" s="230"/>
      <c r="J3745" s="230"/>
      <c r="O3745" s="230"/>
      <c r="R3745" s="230"/>
      <c r="S3745" s="230"/>
      <c r="T3745" s="230"/>
      <c r="U3745" s="230"/>
      <c r="Z3745" s="230"/>
      <c r="AC3745" s="230"/>
      <c r="AD3745" s="230"/>
      <c r="AE3745" s="230"/>
      <c r="AF3745" s="230"/>
      <c r="AK3745" s="230"/>
      <c r="AN3745" s="230"/>
      <c r="AO3745" s="230"/>
      <c r="AP3745" s="230"/>
      <c r="AQ3745" s="230"/>
    </row>
    <row r="3746" spans="4:43">
      <c r="D3746" s="230"/>
      <c r="G3746" s="230"/>
      <c r="H3746" s="230"/>
      <c r="I3746" s="230"/>
      <c r="J3746" s="230"/>
      <c r="O3746" s="230"/>
      <c r="R3746" s="230"/>
      <c r="S3746" s="230"/>
      <c r="T3746" s="230"/>
      <c r="U3746" s="230"/>
      <c r="Z3746" s="230"/>
      <c r="AC3746" s="230"/>
      <c r="AD3746" s="230"/>
      <c r="AE3746" s="230"/>
      <c r="AF3746" s="230"/>
      <c r="AK3746" s="230"/>
      <c r="AN3746" s="230"/>
      <c r="AO3746" s="230"/>
      <c r="AP3746" s="230"/>
      <c r="AQ3746" s="230"/>
    </row>
    <row r="3747" spans="4:43">
      <c r="D3747" s="230"/>
      <c r="G3747" s="230"/>
      <c r="H3747" s="230"/>
      <c r="I3747" s="230"/>
      <c r="J3747" s="230"/>
      <c r="O3747" s="230"/>
      <c r="R3747" s="230"/>
      <c r="S3747" s="230"/>
      <c r="T3747" s="230"/>
      <c r="U3747" s="230"/>
      <c r="Z3747" s="230"/>
      <c r="AC3747" s="230"/>
      <c r="AD3747" s="230"/>
      <c r="AE3747" s="230"/>
      <c r="AF3747" s="230"/>
      <c r="AK3747" s="230"/>
      <c r="AN3747" s="230"/>
      <c r="AO3747" s="230"/>
      <c r="AP3747" s="230"/>
      <c r="AQ3747" s="230"/>
    </row>
    <row r="3748" spans="4:43">
      <c r="D3748" s="230"/>
      <c r="G3748" s="230"/>
      <c r="H3748" s="230"/>
      <c r="I3748" s="230"/>
      <c r="J3748" s="230"/>
      <c r="O3748" s="230"/>
      <c r="R3748" s="230"/>
      <c r="S3748" s="230"/>
      <c r="T3748" s="230"/>
      <c r="U3748" s="230"/>
      <c r="Z3748" s="230"/>
      <c r="AC3748" s="230"/>
      <c r="AD3748" s="230"/>
      <c r="AE3748" s="230"/>
      <c r="AF3748" s="230"/>
      <c r="AK3748" s="230"/>
      <c r="AN3748" s="230"/>
      <c r="AO3748" s="230"/>
      <c r="AP3748" s="230"/>
      <c r="AQ3748" s="230"/>
    </row>
    <row r="3749" spans="4:43">
      <c r="D3749" s="230"/>
      <c r="G3749" s="230"/>
      <c r="H3749" s="230"/>
      <c r="I3749" s="230"/>
      <c r="J3749" s="230"/>
      <c r="O3749" s="230"/>
      <c r="R3749" s="230"/>
      <c r="S3749" s="230"/>
      <c r="T3749" s="230"/>
      <c r="U3749" s="230"/>
      <c r="Z3749" s="230"/>
      <c r="AC3749" s="230"/>
      <c r="AD3749" s="230"/>
      <c r="AE3749" s="230"/>
      <c r="AF3749" s="230"/>
      <c r="AK3749" s="230"/>
      <c r="AN3749" s="230"/>
      <c r="AO3749" s="230"/>
      <c r="AP3749" s="230"/>
      <c r="AQ3749" s="230"/>
    </row>
    <row r="3750" spans="4:43">
      <c r="D3750" s="230"/>
      <c r="G3750" s="230"/>
      <c r="H3750" s="230"/>
      <c r="I3750" s="230"/>
      <c r="J3750" s="230"/>
      <c r="O3750" s="230"/>
      <c r="R3750" s="230"/>
      <c r="S3750" s="230"/>
      <c r="T3750" s="230"/>
      <c r="U3750" s="230"/>
      <c r="Z3750" s="230"/>
      <c r="AC3750" s="230"/>
      <c r="AD3750" s="230"/>
      <c r="AE3750" s="230"/>
      <c r="AF3750" s="230"/>
      <c r="AK3750" s="230"/>
      <c r="AN3750" s="230"/>
      <c r="AO3750" s="230"/>
      <c r="AP3750" s="230"/>
      <c r="AQ3750" s="230"/>
    </row>
    <row r="3751" spans="4:43">
      <c r="D3751" s="230"/>
      <c r="G3751" s="230"/>
      <c r="H3751" s="230"/>
      <c r="I3751" s="230"/>
      <c r="J3751" s="230"/>
      <c r="O3751" s="230"/>
      <c r="R3751" s="230"/>
      <c r="S3751" s="230"/>
      <c r="T3751" s="230"/>
      <c r="U3751" s="230"/>
      <c r="Z3751" s="230"/>
      <c r="AC3751" s="230"/>
      <c r="AD3751" s="230"/>
      <c r="AE3751" s="230"/>
      <c r="AF3751" s="230"/>
      <c r="AK3751" s="230"/>
      <c r="AN3751" s="230"/>
      <c r="AO3751" s="230"/>
      <c r="AP3751" s="230"/>
      <c r="AQ3751" s="230"/>
    </row>
    <row r="3752" spans="4:43">
      <c r="D3752" s="230"/>
      <c r="G3752" s="230"/>
      <c r="H3752" s="230"/>
      <c r="I3752" s="230"/>
      <c r="J3752" s="230"/>
      <c r="O3752" s="230"/>
      <c r="R3752" s="230"/>
      <c r="S3752" s="230"/>
      <c r="T3752" s="230"/>
      <c r="U3752" s="230"/>
      <c r="Z3752" s="230"/>
      <c r="AC3752" s="230"/>
      <c r="AD3752" s="230"/>
      <c r="AE3752" s="230"/>
      <c r="AF3752" s="230"/>
      <c r="AK3752" s="230"/>
      <c r="AN3752" s="230"/>
      <c r="AO3752" s="230"/>
      <c r="AP3752" s="230"/>
      <c r="AQ3752" s="230"/>
    </row>
    <row r="3753" spans="4:43">
      <c r="D3753" s="230"/>
      <c r="G3753" s="230"/>
      <c r="H3753" s="230"/>
      <c r="I3753" s="230"/>
      <c r="J3753" s="230"/>
      <c r="O3753" s="230"/>
      <c r="R3753" s="230"/>
      <c r="S3753" s="230"/>
      <c r="T3753" s="230"/>
      <c r="U3753" s="230"/>
      <c r="Z3753" s="230"/>
      <c r="AC3753" s="230"/>
      <c r="AD3753" s="230"/>
      <c r="AE3753" s="230"/>
      <c r="AF3753" s="230"/>
      <c r="AK3753" s="230"/>
      <c r="AN3753" s="230"/>
      <c r="AO3753" s="230"/>
      <c r="AP3753" s="230"/>
      <c r="AQ3753" s="230"/>
    </row>
    <row r="3754" spans="4:43">
      <c r="D3754" s="230"/>
      <c r="G3754" s="230"/>
      <c r="H3754" s="230"/>
      <c r="I3754" s="230"/>
      <c r="J3754" s="230"/>
      <c r="O3754" s="230"/>
      <c r="R3754" s="230"/>
      <c r="S3754" s="230"/>
      <c r="T3754" s="230"/>
      <c r="U3754" s="230"/>
      <c r="Z3754" s="230"/>
      <c r="AC3754" s="230"/>
      <c r="AD3754" s="230"/>
      <c r="AE3754" s="230"/>
      <c r="AF3754" s="230"/>
      <c r="AK3754" s="230"/>
      <c r="AN3754" s="230"/>
      <c r="AO3754" s="230"/>
      <c r="AP3754" s="230"/>
      <c r="AQ3754" s="230"/>
    </row>
    <row r="3755" spans="4:43">
      <c r="D3755" s="230"/>
      <c r="G3755" s="230"/>
      <c r="H3755" s="230"/>
      <c r="I3755" s="230"/>
      <c r="J3755" s="230"/>
      <c r="O3755" s="230"/>
      <c r="R3755" s="230"/>
      <c r="S3755" s="230"/>
      <c r="T3755" s="230"/>
      <c r="U3755" s="230"/>
      <c r="Z3755" s="230"/>
      <c r="AC3755" s="230"/>
      <c r="AD3755" s="230"/>
      <c r="AE3755" s="230"/>
      <c r="AF3755" s="230"/>
      <c r="AK3755" s="230"/>
      <c r="AN3755" s="230"/>
      <c r="AO3755" s="230"/>
      <c r="AP3755" s="230"/>
      <c r="AQ3755" s="230"/>
    </row>
    <row r="3756" spans="4:43">
      <c r="D3756" s="230"/>
      <c r="G3756" s="230"/>
      <c r="H3756" s="230"/>
      <c r="I3756" s="230"/>
      <c r="J3756" s="230"/>
      <c r="O3756" s="230"/>
      <c r="R3756" s="230"/>
      <c r="S3756" s="230"/>
      <c r="T3756" s="230"/>
      <c r="U3756" s="230"/>
      <c r="Z3756" s="230"/>
      <c r="AC3756" s="230"/>
      <c r="AD3756" s="230"/>
      <c r="AE3756" s="230"/>
      <c r="AF3756" s="230"/>
      <c r="AK3756" s="230"/>
      <c r="AN3756" s="230"/>
      <c r="AO3756" s="230"/>
      <c r="AP3756" s="230"/>
      <c r="AQ3756" s="230"/>
    </row>
    <row r="3757" spans="4:43">
      <c r="D3757" s="230"/>
      <c r="G3757" s="230"/>
      <c r="H3757" s="230"/>
      <c r="I3757" s="230"/>
      <c r="J3757" s="230"/>
      <c r="O3757" s="230"/>
      <c r="R3757" s="230"/>
      <c r="S3757" s="230"/>
      <c r="T3757" s="230"/>
      <c r="U3757" s="230"/>
      <c r="Z3757" s="230"/>
      <c r="AC3757" s="230"/>
      <c r="AD3757" s="230"/>
      <c r="AE3757" s="230"/>
      <c r="AF3757" s="230"/>
      <c r="AK3757" s="230"/>
      <c r="AN3757" s="230"/>
      <c r="AO3757" s="230"/>
      <c r="AP3757" s="230"/>
      <c r="AQ3757" s="230"/>
    </row>
    <row r="3758" spans="4:43">
      <c r="D3758" s="230"/>
      <c r="G3758" s="230"/>
      <c r="H3758" s="230"/>
      <c r="I3758" s="230"/>
      <c r="J3758" s="230"/>
      <c r="O3758" s="230"/>
      <c r="R3758" s="230"/>
      <c r="S3758" s="230"/>
      <c r="T3758" s="230"/>
      <c r="U3758" s="230"/>
      <c r="Z3758" s="230"/>
      <c r="AC3758" s="230"/>
      <c r="AD3758" s="230"/>
      <c r="AE3758" s="230"/>
      <c r="AF3758" s="230"/>
      <c r="AK3758" s="230"/>
      <c r="AN3758" s="230"/>
      <c r="AO3758" s="230"/>
      <c r="AP3758" s="230"/>
      <c r="AQ3758" s="230"/>
    </row>
    <row r="3759" spans="4:43">
      <c r="D3759" s="230"/>
      <c r="G3759" s="230"/>
      <c r="H3759" s="230"/>
      <c r="I3759" s="230"/>
      <c r="J3759" s="230"/>
      <c r="O3759" s="230"/>
      <c r="R3759" s="230"/>
      <c r="S3759" s="230"/>
      <c r="T3759" s="230"/>
      <c r="U3759" s="230"/>
      <c r="Z3759" s="230"/>
      <c r="AC3759" s="230"/>
      <c r="AD3759" s="230"/>
      <c r="AE3759" s="230"/>
      <c r="AF3759" s="230"/>
      <c r="AK3759" s="230"/>
      <c r="AN3759" s="230"/>
      <c r="AO3759" s="230"/>
      <c r="AP3759" s="230"/>
      <c r="AQ3759" s="230"/>
    </row>
    <row r="3760" spans="4:43">
      <c r="D3760" s="230"/>
      <c r="G3760" s="230"/>
      <c r="H3760" s="230"/>
      <c r="I3760" s="230"/>
      <c r="J3760" s="230"/>
      <c r="O3760" s="230"/>
      <c r="R3760" s="230"/>
      <c r="S3760" s="230"/>
      <c r="T3760" s="230"/>
      <c r="U3760" s="230"/>
      <c r="Z3760" s="230"/>
      <c r="AC3760" s="230"/>
      <c r="AD3760" s="230"/>
      <c r="AE3760" s="230"/>
      <c r="AF3760" s="230"/>
      <c r="AK3760" s="230"/>
      <c r="AN3760" s="230"/>
      <c r="AO3760" s="230"/>
      <c r="AP3760" s="230"/>
      <c r="AQ3760" s="230"/>
    </row>
    <row r="3761" spans="4:43">
      <c r="D3761" s="230"/>
      <c r="G3761" s="230"/>
      <c r="H3761" s="230"/>
      <c r="I3761" s="230"/>
      <c r="J3761" s="230"/>
      <c r="O3761" s="230"/>
      <c r="R3761" s="230"/>
      <c r="S3761" s="230"/>
      <c r="T3761" s="230"/>
      <c r="U3761" s="230"/>
      <c r="Z3761" s="230"/>
      <c r="AC3761" s="230"/>
      <c r="AD3761" s="230"/>
      <c r="AE3761" s="230"/>
      <c r="AF3761" s="230"/>
      <c r="AK3761" s="230"/>
      <c r="AN3761" s="230"/>
      <c r="AO3761" s="230"/>
      <c r="AP3761" s="230"/>
      <c r="AQ3761" s="230"/>
    </row>
    <row r="3762" spans="4:43">
      <c r="D3762" s="230"/>
      <c r="G3762" s="230"/>
      <c r="H3762" s="230"/>
      <c r="I3762" s="230"/>
      <c r="J3762" s="230"/>
      <c r="O3762" s="230"/>
      <c r="R3762" s="230"/>
      <c r="S3762" s="230"/>
      <c r="T3762" s="230"/>
      <c r="U3762" s="230"/>
      <c r="Z3762" s="230"/>
      <c r="AC3762" s="230"/>
      <c r="AD3762" s="230"/>
      <c r="AE3762" s="230"/>
      <c r="AF3762" s="230"/>
      <c r="AK3762" s="230"/>
      <c r="AN3762" s="230"/>
      <c r="AO3762" s="230"/>
      <c r="AP3762" s="230"/>
      <c r="AQ3762" s="230"/>
    </row>
    <row r="3763" spans="4:43">
      <c r="D3763" s="230"/>
      <c r="G3763" s="230"/>
      <c r="H3763" s="230"/>
      <c r="I3763" s="230"/>
      <c r="J3763" s="230"/>
      <c r="O3763" s="230"/>
      <c r="R3763" s="230"/>
      <c r="S3763" s="230"/>
      <c r="T3763" s="230"/>
      <c r="U3763" s="230"/>
      <c r="Z3763" s="230"/>
      <c r="AC3763" s="230"/>
      <c r="AD3763" s="230"/>
      <c r="AE3763" s="230"/>
      <c r="AF3763" s="230"/>
      <c r="AK3763" s="230"/>
      <c r="AN3763" s="230"/>
      <c r="AO3763" s="230"/>
      <c r="AP3763" s="230"/>
      <c r="AQ3763" s="230"/>
    </row>
    <row r="3764" spans="4:43">
      <c r="D3764" s="230"/>
      <c r="G3764" s="230"/>
      <c r="H3764" s="230"/>
      <c r="I3764" s="230"/>
      <c r="J3764" s="230"/>
      <c r="O3764" s="230"/>
      <c r="R3764" s="230"/>
      <c r="S3764" s="230"/>
      <c r="T3764" s="230"/>
      <c r="U3764" s="230"/>
      <c r="Z3764" s="230"/>
      <c r="AC3764" s="230"/>
      <c r="AD3764" s="230"/>
      <c r="AE3764" s="230"/>
      <c r="AF3764" s="230"/>
      <c r="AK3764" s="230"/>
      <c r="AN3764" s="230"/>
      <c r="AO3764" s="230"/>
      <c r="AP3764" s="230"/>
      <c r="AQ3764" s="230"/>
    </row>
    <row r="3765" spans="4:43">
      <c r="D3765" s="230"/>
      <c r="G3765" s="230"/>
      <c r="H3765" s="230"/>
      <c r="I3765" s="230"/>
      <c r="J3765" s="230"/>
      <c r="O3765" s="230"/>
      <c r="R3765" s="230"/>
      <c r="S3765" s="230"/>
      <c r="T3765" s="230"/>
      <c r="U3765" s="230"/>
      <c r="Z3765" s="230"/>
      <c r="AC3765" s="230"/>
      <c r="AD3765" s="230"/>
      <c r="AE3765" s="230"/>
      <c r="AF3765" s="230"/>
      <c r="AK3765" s="230"/>
      <c r="AN3765" s="230"/>
      <c r="AO3765" s="230"/>
      <c r="AP3765" s="230"/>
      <c r="AQ3765" s="230"/>
    </row>
    <row r="3766" spans="4:43">
      <c r="D3766" s="230"/>
      <c r="G3766" s="230"/>
      <c r="H3766" s="230"/>
      <c r="I3766" s="230"/>
      <c r="J3766" s="230"/>
      <c r="O3766" s="230"/>
      <c r="R3766" s="230"/>
      <c r="S3766" s="230"/>
      <c r="T3766" s="230"/>
      <c r="U3766" s="230"/>
      <c r="Z3766" s="230"/>
      <c r="AC3766" s="230"/>
      <c r="AD3766" s="230"/>
      <c r="AE3766" s="230"/>
      <c r="AF3766" s="230"/>
      <c r="AK3766" s="230"/>
      <c r="AN3766" s="230"/>
      <c r="AO3766" s="230"/>
      <c r="AP3766" s="230"/>
      <c r="AQ3766" s="230"/>
    </row>
    <row r="3767" spans="4:43">
      <c r="D3767" s="230"/>
      <c r="G3767" s="230"/>
      <c r="H3767" s="230"/>
      <c r="I3767" s="230"/>
      <c r="J3767" s="230"/>
      <c r="O3767" s="230"/>
      <c r="R3767" s="230"/>
      <c r="S3767" s="230"/>
      <c r="T3767" s="230"/>
      <c r="U3767" s="230"/>
      <c r="Z3767" s="230"/>
      <c r="AC3767" s="230"/>
      <c r="AD3767" s="230"/>
      <c r="AE3767" s="230"/>
      <c r="AF3767" s="230"/>
      <c r="AK3767" s="230"/>
      <c r="AN3767" s="230"/>
      <c r="AO3767" s="230"/>
      <c r="AP3767" s="230"/>
      <c r="AQ3767" s="230"/>
    </row>
    <row r="3768" spans="4:43">
      <c r="D3768" s="230"/>
      <c r="G3768" s="230"/>
      <c r="H3768" s="230"/>
      <c r="I3768" s="230"/>
      <c r="J3768" s="230"/>
      <c r="O3768" s="230"/>
      <c r="R3768" s="230"/>
      <c r="S3768" s="230"/>
      <c r="T3768" s="230"/>
      <c r="U3768" s="230"/>
      <c r="Z3768" s="230"/>
      <c r="AC3768" s="230"/>
      <c r="AD3768" s="230"/>
      <c r="AE3768" s="230"/>
      <c r="AF3768" s="230"/>
      <c r="AK3768" s="230"/>
      <c r="AN3768" s="230"/>
      <c r="AO3768" s="230"/>
      <c r="AP3768" s="230"/>
      <c r="AQ3768" s="230"/>
    </row>
    <row r="3769" spans="4:43">
      <c r="D3769" s="230"/>
      <c r="G3769" s="230"/>
      <c r="H3769" s="230"/>
      <c r="I3769" s="230"/>
      <c r="J3769" s="230"/>
      <c r="O3769" s="230"/>
      <c r="R3769" s="230"/>
      <c r="S3769" s="230"/>
      <c r="T3769" s="230"/>
      <c r="U3769" s="230"/>
      <c r="Z3769" s="230"/>
      <c r="AC3769" s="230"/>
      <c r="AD3769" s="230"/>
      <c r="AE3769" s="230"/>
      <c r="AF3769" s="230"/>
      <c r="AK3769" s="230"/>
      <c r="AN3769" s="230"/>
      <c r="AO3769" s="230"/>
      <c r="AP3769" s="230"/>
      <c r="AQ3769" s="230"/>
    </row>
    <row r="3770" spans="4:43">
      <c r="D3770" s="230"/>
      <c r="G3770" s="230"/>
      <c r="H3770" s="230"/>
      <c r="I3770" s="230"/>
      <c r="J3770" s="230"/>
      <c r="O3770" s="230"/>
      <c r="R3770" s="230"/>
      <c r="S3770" s="230"/>
      <c r="T3770" s="230"/>
      <c r="U3770" s="230"/>
      <c r="Z3770" s="230"/>
      <c r="AC3770" s="230"/>
      <c r="AD3770" s="230"/>
      <c r="AE3770" s="230"/>
      <c r="AF3770" s="230"/>
      <c r="AK3770" s="230"/>
      <c r="AN3770" s="230"/>
      <c r="AO3770" s="230"/>
      <c r="AP3770" s="230"/>
      <c r="AQ3770" s="230"/>
    </row>
    <row r="3771" spans="4:43">
      <c r="D3771" s="230"/>
      <c r="G3771" s="230"/>
      <c r="H3771" s="230"/>
      <c r="I3771" s="230"/>
      <c r="J3771" s="230"/>
      <c r="O3771" s="230"/>
      <c r="R3771" s="230"/>
      <c r="S3771" s="230"/>
      <c r="T3771" s="230"/>
      <c r="U3771" s="230"/>
      <c r="Z3771" s="230"/>
      <c r="AC3771" s="230"/>
      <c r="AD3771" s="230"/>
      <c r="AE3771" s="230"/>
      <c r="AF3771" s="230"/>
      <c r="AK3771" s="230"/>
      <c r="AN3771" s="230"/>
      <c r="AO3771" s="230"/>
      <c r="AP3771" s="230"/>
      <c r="AQ3771" s="230"/>
    </row>
    <row r="3772" spans="4:43">
      <c r="D3772" s="230"/>
      <c r="G3772" s="230"/>
      <c r="H3772" s="230"/>
      <c r="I3772" s="230"/>
      <c r="J3772" s="230"/>
      <c r="O3772" s="230"/>
      <c r="R3772" s="230"/>
      <c r="S3772" s="230"/>
      <c r="T3772" s="230"/>
      <c r="U3772" s="230"/>
      <c r="Z3772" s="230"/>
      <c r="AC3772" s="230"/>
      <c r="AD3772" s="230"/>
      <c r="AE3772" s="230"/>
      <c r="AF3772" s="230"/>
      <c r="AK3772" s="230"/>
      <c r="AN3772" s="230"/>
      <c r="AO3772" s="230"/>
      <c r="AP3772" s="230"/>
      <c r="AQ3772" s="230"/>
    </row>
    <row r="3773" spans="4:43">
      <c r="D3773" s="230"/>
      <c r="G3773" s="230"/>
      <c r="H3773" s="230"/>
      <c r="I3773" s="230"/>
      <c r="J3773" s="230"/>
      <c r="O3773" s="230"/>
      <c r="R3773" s="230"/>
      <c r="S3773" s="230"/>
      <c r="T3773" s="230"/>
      <c r="U3773" s="230"/>
      <c r="Z3773" s="230"/>
      <c r="AC3773" s="230"/>
      <c r="AD3773" s="230"/>
      <c r="AE3773" s="230"/>
      <c r="AF3773" s="230"/>
      <c r="AK3773" s="230"/>
      <c r="AN3773" s="230"/>
      <c r="AO3773" s="230"/>
      <c r="AP3773" s="230"/>
      <c r="AQ3773" s="230"/>
    </row>
    <row r="3774" spans="4:43">
      <c r="D3774" s="230"/>
      <c r="G3774" s="230"/>
      <c r="H3774" s="230"/>
      <c r="I3774" s="230"/>
      <c r="J3774" s="230"/>
      <c r="O3774" s="230"/>
      <c r="R3774" s="230"/>
      <c r="S3774" s="230"/>
      <c r="T3774" s="230"/>
      <c r="U3774" s="230"/>
      <c r="Z3774" s="230"/>
      <c r="AC3774" s="230"/>
      <c r="AD3774" s="230"/>
      <c r="AE3774" s="230"/>
      <c r="AF3774" s="230"/>
      <c r="AK3774" s="230"/>
      <c r="AN3774" s="230"/>
      <c r="AO3774" s="230"/>
      <c r="AP3774" s="230"/>
      <c r="AQ3774" s="230"/>
    </row>
    <row r="3775" spans="4:43">
      <c r="D3775" s="230"/>
      <c r="G3775" s="230"/>
      <c r="H3775" s="230"/>
      <c r="I3775" s="230"/>
      <c r="J3775" s="230"/>
      <c r="O3775" s="230"/>
      <c r="R3775" s="230"/>
      <c r="S3775" s="230"/>
      <c r="T3775" s="230"/>
      <c r="U3775" s="230"/>
      <c r="Z3775" s="230"/>
      <c r="AC3775" s="230"/>
      <c r="AD3775" s="230"/>
      <c r="AE3775" s="230"/>
      <c r="AF3775" s="230"/>
      <c r="AK3775" s="230"/>
      <c r="AN3775" s="230"/>
      <c r="AO3775" s="230"/>
      <c r="AP3775" s="230"/>
      <c r="AQ3775" s="230"/>
    </row>
    <row r="3776" spans="4:43">
      <c r="D3776" s="230"/>
      <c r="G3776" s="230"/>
      <c r="H3776" s="230"/>
      <c r="I3776" s="230"/>
      <c r="J3776" s="230"/>
      <c r="O3776" s="230"/>
      <c r="R3776" s="230"/>
      <c r="S3776" s="230"/>
      <c r="T3776" s="230"/>
      <c r="U3776" s="230"/>
      <c r="Z3776" s="230"/>
      <c r="AC3776" s="230"/>
      <c r="AD3776" s="230"/>
      <c r="AE3776" s="230"/>
      <c r="AF3776" s="230"/>
      <c r="AK3776" s="230"/>
      <c r="AN3776" s="230"/>
      <c r="AO3776" s="230"/>
      <c r="AP3776" s="230"/>
      <c r="AQ3776" s="230"/>
    </row>
    <row r="3777" spans="4:43">
      <c r="D3777" s="230"/>
      <c r="G3777" s="230"/>
      <c r="H3777" s="230"/>
      <c r="I3777" s="230"/>
      <c r="J3777" s="230"/>
      <c r="O3777" s="230"/>
      <c r="R3777" s="230"/>
      <c r="S3777" s="230"/>
      <c r="T3777" s="230"/>
      <c r="U3777" s="230"/>
      <c r="Z3777" s="230"/>
      <c r="AC3777" s="230"/>
      <c r="AD3777" s="230"/>
      <c r="AE3777" s="230"/>
      <c r="AF3777" s="230"/>
      <c r="AK3777" s="230"/>
      <c r="AN3777" s="230"/>
      <c r="AO3777" s="230"/>
      <c r="AP3777" s="230"/>
      <c r="AQ3777" s="230"/>
    </row>
    <row r="3778" spans="4:43">
      <c r="D3778" s="230"/>
      <c r="G3778" s="230"/>
      <c r="H3778" s="230"/>
      <c r="I3778" s="230"/>
      <c r="J3778" s="230"/>
      <c r="O3778" s="230"/>
      <c r="R3778" s="230"/>
      <c r="S3778" s="230"/>
      <c r="T3778" s="230"/>
      <c r="U3778" s="230"/>
      <c r="Z3778" s="230"/>
      <c r="AC3778" s="230"/>
      <c r="AD3778" s="230"/>
      <c r="AE3778" s="230"/>
      <c r="AF3778" s="230"/>
      <c r="AK3778" s="230"/>
      <c r="AN3778" s="230"/>
      <c r="AO3778" s="230"/>
      <c r="AP3778" s="230"/>
      <c r="AQ3778" s="230"/>
    </row>
    <row r="3779" spans="4:43">
      <c r="D3779" s="230"/>
      <c r="G3779" s="230"/>
      <c r="H3779" s="230"/>
      <c r="I3779" s="230"/>
      <c r="J3779" s="230"/>
      <c r="O3779" s="230"/>
      <c r="R3779" s="230"/>
      <c r="S3779" s="230"/>
      <c r="T3779" s="230"/>
      <c r="U3779" s="230"/>
      <c r="Z3779" s="230"/>
      <c r="AC3779" s="230"/>
      <c r="AD3779" s="230"/>
      <c r="AE3779" s="230"/>
      <c r="AF3779" s="230"/>
      <c r="AK3779" s="230"/>
      <c r="AN3779" s="230"/>
      <c r="AO3779" s="230"/>
      <c r="AP3779" s="230"/>
      <c r="AQ3779" s="230"/>
    </row>
    <row r="3780" spans="4:43">
      <c r="D3780" s="230"/>
      <c r="G3780" s="230"/>
      <c r="H3780" s="230"/>
      <c r="I3780" s="230"/>
      <c r="J3780" s="230"/>
      <c r="O3780" s="230"/>
      <c r="R3780" s="230"/>
      <c r="S3780" s="230"/>
      <c r="T3780" s="230"/>
      <c r="U3780" s="230"/>
      <c r="Z3780" s="230"/>
      <c r="AC3780" s="230"/>
      <c r="AD3780" s="230"/>
      <c r="AE3780" s="230"/>
      <c r="AF3780" s="230"/>
      <c r="AK3780" s="230"/>
      <c r="AN3780" s="230"/>
      <c r="AO3780" s="230"/>
      <c r="AP3780" s="230"/>
      <c r="AQ3780" s="230"/>
    </row>
    <row r="3781" spans="4:43">
      <c r="D3781" s="230"/>
      <c r="G3781" s="230"/>
      <c r="H3781" s="230"/>
      <c r="I3781" s="230"/>
      <c r="J3781" s="230"/>
      <c r="O3781" s="230"/>
      <c r="R3781" s="230"/>
      <c r="S3781" s="230"/>
      <c r="T3781" s="230"/>
      <c r="U3781" s="230"/>
      <c r="Z3781" s="230"/>
      <c r="AC3781" s="230"/>
      <c r="AD3781" s="230"/>
      <c r="AE3781" s="230"/>
      <c r="AF3781" s="230"/>
      <c r="AK3781" s="230"/>
      <c r="AN3781" s="230"/>
      <c r="AO3781" s="230"/>
      <c r="AP3781" s="230"/>
      <c r="AQ3781" s="230"/>
    </row>
    <row r="3782" spans="4:43">
      <c r="D3782" s="230"/>
      <c r="G3782" s="230"/>
      <c r="H3782" s="230"/>
      <c r="I3782" s="230"/>
      <c r="J3782" s="230"/>
      <c r="O3782" s="230"/>
      <c r="R3782" s="230"/>
      <c r="S3782" s="230"/>
      <c r="T3782" s="230"/>
      <c r="U3782" s="230"/>
      <c r="Z3782" s="230"/>
      <c r="AC3782" s="230"/>
      <c r="AD3782" s="230"/>
      <c r="AE3782" s="230"/>
      <c r="AF3782" s="230"/>
      <c r="AK3782" s="230"/>
      <c r="AN3782" s="230"/>
      <c r="AO3782" s="230"/>
      <c r="AP3782" s="230"/>
      <c r="AQ3782" s="230"/>
    </row>
    <row r="3783" spans="4:43">
      <c r="D3783" s="230"/>
      <c r="G3783" s="230"/>
      <c r="H3783" s="230"/>
      <c r="I3783" s="230"/>
      <c r="J3783" s="230"/>
      <c r="O3783" s="230"/>
      <c r="R3783" s="230"/>
      <c r="S3783" s="230"/>
      <c r="T3783" s="230"/>
      <c r="U3783" s="230"/>
      <c r="Z3783" s="230"/>
      <c r="AC3783" s="230"/>
      <c r="AD3783" s="230"/>
      <c r="AE3783" s="230"/>
      <c r="AF3783" s="230"/>
      <c r="AK3783" s="230"/>
      <c r="AN3783" s="230"/>
      <c r="AO3783" s="230"/>
      <c r="AP3783" s="230"/>
      <c r="AQ3783" s="230"/>
    </row>
    <row r="3784" spans="4:43">
      <c r="D3784" s="230"/>
      <c r="G3784" s="230"/>
      <c r="H3784" s="230"/>
      <c r="I3784" s="230"/>
      <c r="J3784" s="230"/>
      <c r="O3784" s="230"/>
      <c r="R3784" s="230"/>
      <c r="S3784" s="230"/>
      <c r="T3784" s="230"/>
      <c r="U3784" s="230"/>
      <c r="Z3784" s="230"/>
      <c r="AC3784" s="230"/>
      <c r="AD3784" s="230"/>
      <c r="AE3784" s="230"/>
      <c r="AF3784" s="230"/>
      <c r="AK3784" s="230"/>
      <c r="AN3784" s="230"/>
      <c r="AO3784" s="230"/>
      <c r="AP3784" s="230"/>
      <c r="AQ3784" s="230"/>
    </row>
    <row r="3785" spans="4:43">
      <c r="D3785" s="230"/>
      <c r="G3785" s="230"/>
      <c r="H3785" s="230"/>
      <c r="I3785" s="230"/>
      <c r="J3785" s="230"/>
      <c r="O3785" s="230"/>
      <c r="R3785" s="230"/>
      <c r="S3785" s="230"/>
      <c r="T3785" s="230"/>
      <c r="U3785" s="230"/>
      <c r="Z3785" s="230"/>
      <c r="AC3785" s="230"/>
      <c r="AD3785" s="230"/>
      <c r="AE3785" s="230"/>
      <c r="AF3785" s="230"/>
      <c r="AK3785" s="230"/>
      <c r="AN3785" s="230"/>
      <c r="AO3785" s="230"/>
      <c r="AP3785" s="230"/>
      <c r="AQ3785" s="230"/>
    </row>
    <row r="3786" spans="4:43">
      <c r="D3786" s="230"/>
      <c r="G3786" s="230"/>
      <c r="H3786" s="230"/>
      <c r="I3786" s="230"/>
      <c r="J3786" s="230"/>
      <c r="O3786" s="230"/>
      <c r="R3786" s="230"/>
      <c r="S3786" s="230"/>
      <c r="T3786" s="230"/>
      <c r="U3786" s="230"/>
      <c r="Z3786" s="230"/>
      <c r="AC3786" s="230"/>
      <c r="AD3786" s="230"/>
      <c r="AE3786" s="230"/>
      <c r="AF3786" s="230"/>
      <c r="AK3786" s="230"/>
      <c r="AN3786" s="230"/>
      <c r="AO3786" s="230"/>
      <c r="AP3786" s="230"/>
      <c r="AQ3786" s="230"/>
    </row>
    <row r="3787" spans="4:43">
      <c r="D3787" s="230"/>
      <c r="G3787" s="230"/>
      <c r="H3787" s="230"/>
      <c r="I3787" s="230"/>
      <c r="J3787" s="230"/>
      <c r="O3787" s="230"/>
      <c r="R3787" s="230"/>
      <c r="S3787" s="230"/>
      <c r="T3787" s="230"/>
      <c r="U3787" s="230"/>
      <c r="Z3787" s="230"/>
      <c r="AC3787" s="230"/>
      <c r="AD3787" s="230"/>
      <c r="AE3787" s="230"/>
      <c r="AF3787" s="230"/>
      <c r="AK3787" s="230"/>
      <c r="AN3787" s="230"/>
      <c r="AO3787" s="230"/>
      <c r="AP3787" s="230"/>
      <c r="AQ3787" s="230"/>
    </row>
    <row r="3788" spans="4:43">
      <c r="D3788" s="230"/>
      <c r="G3788" s="230"/>
      <c r="H3788" s="230"/>
      <c r="I3788" s="230"/>
      <c r="J3788" s="230"/>
      <c r="O3788" s="230"/>
      <c r="R3788" s="230"/>
      <c r="S3788" s="230"/>
      <c r="T3788" s="230"/>
      <c r="U3788" s="230"/>
      <c r="Z3788" s="230"/>
      <c r="AC3788" s="230"/>
      <c r="AD3788" s="230"/>
      <c r="AE3788" s="230"/>
      <c r="AF3788" s="230"/>
      <c r="AK3788" s="230"/>
      <c r="AN3788" s="230"/>
      <c r="AO3788" s="230"/>
      <c r="AP3788" s="230"/>
      <c r="AQ3788" s="230"/>
    </row>
    <row r="3789" spans="4:43">
      <c r="D3789" s="230"/>
      <c r="G3789" s="230"/>
      <c r="H3789" s="230"/>
      <c r="I3789" s="230"/>
      <c r="J3789" s="230"/>
      <c r="O3789" s="230"/>
      <c r="R3789" s="230"/>
      <c r="S3789" s="230"/>
      <c r="T3789" s="230"/>
      <c r="U3789" s="230"/>
      <c r="Z3789" s="230"/>
      <c r="AC3789" s="230"/>
      <c r="AD3789" s="230"/>
      <c r="AE3789" s="230"/>
      <c r="AF3789" s="230"/>
      <c r="AK3789" s="230"/>
      <c r="AN3789" s="230"/>
      <c r="AO3789" s="230"/>
      <c r="AP3789" s="230"/>
      <c r="AQ3789" s="230"/>
    </row>
    <row r="3790" spans="4:43">
      <c r="D3790" s="230"/>
      <c r="G3790" s="230"/>
      <c r="H3790" s="230"/>
      <c r="I3790" s="230"/>
      <c r="J3790" s="230"/>
      <c r="O3790" s="230"/>
      <c r="R3790" s="230"/>
      <c r="S3790" s="230"/>
      <c r="T3790" s="230"/>
      <c r="U3790" s="230"/>
      <c r="Z3790" s="230"/>
      <c r="AC3790" s="230"/>
      <c r="AD3790" s="230"/>
      <c r="AE3790" s="230"/>
      <c r="AF3790" s="230"/>
      <c r="AK3790" s="230"/>
      <c r="AN3790" s="230"/>
      <c r="AO3790" s="230"/>
      <c r="AP3790" s="230"/>
      <c r="AQ3790" s="230"/>
    </row>
    <row r="3791" spans="4:43">
      <c r="D3791" s="230"/>
      <c r="G3791" s="230"/>
      <c r="H3791" s="230"/>
      <c r="I3791" s="230"/>
      <c r="J3791" s="230"/>
      <c r="O3791" s="230"/>
      <c r="R3791" s="230"/>
      <c r="S3791" s="230"/>
      <c r="T3791" s="230"/>
      <c r="U3791" s="230"/>
      <c r="Z3791" s="230"/>
      <c r="AC3791" s="230"/>
      <c r="AD3791" s="230"/>
      <c r="AE3791" s="230"/>
      <c r="AF3791" s="230"/>
      <c r="AK3791" s="230"/>
      <c r="AN3791" s="230"/>
      <c r="AO3791" s="230"/>
      <c r="AP3791" s="230"/>
      <c r="AQ3791" s="230"/>
    </row>
    <row r="3792" spans="4:43">
      <c r="D3792" s="230"/>
      <c r="G3792" s="230"/>
      <c r="H3792" s="230"/>
      <c r="I3792" s="230"/>
      <c r="J3792" s="230"/>
      <c r="O3792" s="230"/>
      <c r="R3792" s="230"/>
      <c r="S3792" s="230"/>
      <c r="T3792" s="230"/>
      <c r="U3792" s="230"/>
      <c r="Z3792" s="230"/>
      <c r="AC3792" s="230"/>
      <c r="AD3792" s="230"/>
      <c r="AE3792" s="230"/>
      <c r="AF3792" s="230"/>
      <c r="AK3792" s="230"/>
      <c r="AN3792" s="230"/>
      <c r="AO3792" s="230"/>
      <c r="AP3792" s="230"/>
      <c r="AQ3792" s="230"/>
    </row>
    <row r="3793" spans="4:43">
      <c r="D3793" s="230"/>
      <c r="G3793" s="230"/>
      <c r="H3793" s="230"/>
      <c r="I3793" s="230"/>
      <c r="J3793" s="230"/>
      <c r="O3793" s="230"/>
      <c r="R3793" s="230"/>
      <c r="S3793" s="230"/>
      <c r="T3793" s="230"/>
      <c r="U3793" s="230"/>
      <c r="Z3793" s="230"/>
      <c r="AC3793" s="230"/>
      <c r="AD3793" s="230"/>
      <c r="AE3793" s="230"/>
      <c r="AF3793" s="230"/>
      <c r="AK3793" s="230"/>
      <c r="AN3793" s="230"/>
      <c r="AO3793" s="230"/>
      <c r="AP3793" s="230"/>
      <c r="AQ3793" s="230"/>
    </row>
    <row r="3794" spans="4:43">
      <c r="D3794" s="230"/>
      <c r="G3794" s="230"/>
      <c r="H3794" s="230"/>
      <c r="I3794" s="230"/>
      <c r="J3794" s="230"/>
      <c r="O3794" s="230"/>
      <c r="R3794" s="230"/>
      <c r="S3794" s="230"/>
      <c r="T3794" s="230"/>
      <c r="U3794" s="230"/>
      <c r="Z3794" s="230"/>
      <c r="AC3794" s="230"/>
      <c r="AD3794" s="230"/>
      <c r="AE3794" s="230"/>
      <c r="AF3794" s="230"/>
      <c r="AK3794" s="230"/>
      <c r="AN3794" s="230"/>
      <c r="AO3794" s="230"/>
      <c r="AP3794" s="230"/>
      <c r="AQ3794" s="230"/>
    </row>
    <row r="3795" spans="4:43">
      <c r="D3795" s="230"/>
      <c r="G3795" s="230"/>
      <c r="H3795" s="230"/>
      <c r="I3795" s="230"/>
      <c r="J3795" s="230"/>
      <c r="O3795" s="230"/>
      <c r="R3795" s="230"/>
      <c r="S3795" s="230"/>
      <c r="T3795" s="230"/>
      <c r="U3795" s="230"/>
      <c r="Z3795" s="230"/>
      <c r="AC3795" s="230"/>
      <c r="AD3795" s="230"/>
      <c r="AE3795" s="230"/>
      <c r="AF3795" s="230"/>
      <c r="AK3795" s="230"/>
      <c r="AN3795" s="230"/>
      <c r="AO3795" s="230"/>
      <c r="AP3795" s="230"/>
      <c r="AQ3795" s="230"/>
    </row>
    <row r="3796" spans="4:43">
      <c r="D3796" s="230"/>
      <c r="G3796" s="230"/>
      <c r="H3796" s="230"/>
      <c r="I3796" s="230"/>
      <c r="J3796" s="230"/>
      <c r="O3796" s="230"/>
      <c r="R3796" s="230"/>
      <c r="S3796" s="230"/>
      <c r="T3796" s="230"/>
      <c r="U3796" s="230"/>
      <c r="Z3796" s="230"/>
      <c r="AC3796" s="230"/>
      <c r="AD3796" s="230"/>
      <c r="AE3796" s="230"/>
      <c r="AF3796" s="230"/>
      <c r="AK3796" s="230"/>
      <c r="AN3796" s="230"/>
      <c r="AO3796" s="230"/>
      <c r="AP3796" s="230"/>
      <c r="AQ3796" s="230"/>
    </row>
    <row r="3797" spans="4:43">
      <c r="D3797" s="230"/>
      <c r="G3797" s="230"/>
      <c r="H3797" s="230"/>
      <c r="I3797" s="230"/>
      <c r="J3797" s="230"/>
      <c r="O3797" s="230"/>
      <c r="R3797" s="230"/>
      <c r="S3797" s="230"/>
      <c r="T3797" s="230"/>
      <c r="U3797" s="230"/>
      <c r="Z3797" s="230"/>
      <c r="AC3797" s="230"/>
      <c r="AD3797" s="230"/>
      <c r="AE3797" s="230"/>
      <c r="AF3797" s="230"/>
      <c r="AK3797" s="230"/>
      <c r="AN3797" s="230"/>
      <c r="AO3797" s="230"/>
      <c r="AP3797" s="230"/>
      <c r="AQ3797" s="230"/>
    </row>
    <row r="3798" spans="4:43">
      <c r="D3798" s="230"/>
      <c r="G3798" s="230"/>
      <c r="H3798" s="230"/>
      <c r="I3798" s="230"/>
      <c r="J3798" s="230"/>
      <c r="O3798" s="230"/>
      <c r="R3798" s="230"/>
      <c r="S3798" s="230"/>
      <c r="T3798" s="230"/>
      <c r="U3798" s="230"/>
      <c r="Z3798" s="230"/>
      <c r="AC3798" s="230"/>
      <c r="AD3798" s="230"/>
      <c r="AE3798" s="230"/>
      <c r="AF3798" s="230"/>
      <c r="AK3798" s="230"/>
      <c r="AN3798" s="230"/>
      <c r="AO3798" s="230"/>
      <c r="AP3798" s="230"/>
      <c r="AQ3798" s="230"/>
    </row>
    <row r="3799" spans="4:43">
      <c r="D3799" s="230"/>
      <c r="G3799" s="230"/>
      <c r="H3799" s="230"/>
      <c r="I3799" s="230"/>
      <c r="J3799" s="230"/>
      <c r="O3799" s="230"/>
      <c r="R3799" s="230"/>
      <c r="S3799" s="230"/>
      <c r="T3799" s="230"/>
      <c r="U3799" s="230"/>
      <c r="Z3799" s="230"/>
      <c r="AC3799" s="230"/>
      <c r="AD3799" s="230"/>
      <c r="AE3799" s="230"/>
      <c r="AF3799" s="230"/>
      <c r="AK3799" s="230"/>
      <c r="AN3799" s="230"/>
      <c r="AO3799" s="230"/>
      <c r="AP3799" s="230"/>
      <c r="AQ3799" s="230"/>
    </row>
    <row r="3800" spans="4:43">
      <c r="D3800" s="230"/>
      <c r="G3800" s="230"/>
      <c r="H3800" s="230"/>
      <c r="I3800" s="230"/>
      <c r="J3800" s="230"/>
      <c r="O3800" s="230"/>
      <c r="R3800" s="230"/>
      <c r="S3800" s="230"/>
      <c r="T3800" s="230"/>
      <c r="U3800" s="230"/>
      <c r="Z3800" s="230"/>
      <c r="AC3800" s="230"/>
      <c r="AD3800" s="230"/>
      <c r="AE3800" s="230"/>
      <c r="AF3800" s="230"/>
      <c r="AK3800" s="230"/>
      <c r="AN3800" s="230"/>
      <c r="AO3800" s="230"/>
      <c r="AP3800" s="230"/>
      <c r="AQ3800" s="230"/>
    </row>
    <row r="3801" spans="4:43">
      <c r="D3801" s="230"/>
      <c r="G3801" s="230"/>
      <c r="H3801" s="230"/>
      <c r="I3801" s="230"/>
      <c r="J3801" s="230"/>
      <c r="O3801" s="230"/>
      <c r="R3801" s="230"/>
      <c r="S3801" s="230"/>
      <c r="T3801" s="230"/>
      <c r="U3801" s="230"/>
      <c r="Z3801" s="230"/>
      <c r="AC3801" s="230"/>
      <c r="AD3801" s="230"/>
      <c r="AE3801" s="230"/>
      <c r="AF3801" s="230"/>
      <c r="AK3801" s="230"/>
      <c r="AN3801" s="230"/>
      <c r="AO3801" s="230"/>
      <c r="AP3801" s="230"/>
      <c r="AQ3801" s="230"/>
    </row>
    <row r="3802" spans="4:43">
      <c r="D3802" s="230"/>
      <c r="G3802" s="230"/>
      <c r="H3802" s="230"/>
      <c r="I3802" s="230"/>
      <c r="J3802" s="230"/>
      <c r="O3802" s="230"/>
      <c r="R3802" s="230"/>
      <c r="S3802" s="230"/>
      <c r="T3802" s="230"/>
      <c r="U3802" s="230"/>
      <c r="Z3802" s="230"/>
      <c r="AC3802" s="230"/>
      <c r="AD3802" s="230"/>
      <c r="AE3802" s="230"/>
      <c r="AF3802" s="230"/>
      <c r="AK3802" s="230"/>
      <c r="AN3802" s="230"/>
      <c r="AO3802" s="230"/>
      <c r="AP3802" s="230"/>
      <c r="AQ3802" s="230"/>
    </row>
    <row r="3803" spans="4:43">
      <c r="D3803" s="230"/>
      <c r="G3803" s="230"/>
      <c r="H3803" s="230"/>
      <c r="I3803" s="230"/>
      <c r="J3803" s="230"/>
      <c r="O3803" s="230"/>
      <c r="R3803" s="230"/>
      <c r="S3803" s="230"/>
      <c r="T3803" s="230"/>
      <c r="U3803" s="230"/>
      <c r="Z3803" s="230"/>
      <c r="AC3803" s="230"/>
      <c r="AD3803" s="230"/>
      <c r="AE3803" s="230"/>
      <c r="AF3803" s="230"/>
      <c r="AK3803" s="230"/>
      <c r="AN3803" s="230"/>
      <c r="AO3803" s="230"/>
      <c r="AP3803" s="230"/>
      <c r="AQ3803" s="230"/>
    </row>
    <row r="3804" spans="4:43">
      <c r="D3804" s="230"/>
      <c r="G3804" s="230"/>
      <c r="H3804" s="230"/>
      <c r="I3804" s="230"/>
      <c r="J3804" s="230"/>
      <c r="O3804" s="230"/>
      <c r="R3804" s="230"/>
      <c r="S3804" s="230"/>
      <c r="T3804" s="230"/>
      <c r="U3804" s="230"/>
      <c r="Z3804" s="230"/>
      <c r="AC3804" s="230"/>
      <c r="AD3804" s="230"/>
      <c r="AE3804" s="230"/>
      <c r="AF3804" s="230"/>
      <c r="AK3804" s="230"/>
      <c r="AN3804" s="230"/>
      <c r="AO3804" s="230"/>
      <c r="AP3804" s="230"/>
      <c r="AQ3804" s="230"/>
    </row>
    <row r="3805" spans="4:43">
      <c r="D3805" s="230"/>
      <c r="G3805" s="230"/>
      <c r="H3805" s="230"/>
      <c r="I3805" s="230"/>
      <c r="J3805" s="230"/>
      <c r="O3805" s="230"/>
      <c r="R3805" s="230"/>
      <c r="S3805" s="230"/>
      <c r="T3805" s="230"/>
      <c r="U3805" s="230"/>
      <c r="Z3805" s="230"/>
      <c r="AC3805" s="230"/>
      <c r="AD3805" s="230"/>
      <c r="AE3805" s="230"/>
      <c r="AF3805" s="230"/>
      <c r="AK3805" s="230"/>
      <c r="AN3805" s="230"/>
      <c r="AO3805" s="230"/>
      <c r="AP3805" s="230"/>
      <c r="AQ3805" s="230"/>
    </row>
    <row r="3806" spans="4:43">
      <c r="D3806" s="230"/>
      <c r="G3806" s="230"/>
      <c r="H3806" s="230"/>
      <c r="I3806" s="230"/>
      <c r="J3806" s="230"/>
      <c r="O3806" s="230"/>
      <c r="R3806" s="230"/>
      <c r="S3806" s="230"/>
      <c r="T3806" s="230"/>
      <c r="U3806" s="230"/>
      <c r="Z3806" s="230"/>
      <c r="AC3806" s="230"/>
      <c r="AD3806" s="230"/>
      <c r="AE3806" s="230"/>
      <c r="AF3806" s="230"/>
      <c r="AK3806" s="230"/>
      <c r="AN3806" s="230"/>
      <c r="AO3806" s="230"/>
      <c r="AP3806" s="230"/>
      <c r="AQ3806" s="230"/>
    </row>
    <row r="3807" spans="4:43">
      <c r="D3807" s="230"/>
      <c r="G3807" s="230"/>
      <c r="H3807" s="230"/>
      <c r="I3807" s="230"/>
      <c r="J3807" s="230"/>
      <c r="O3807" s="230"/>
      <c r="R3807" s="230"/>
      <c r="S3807" s="230"/>
      <c r="T3807" s="230"/>
      <c r="U3807" s="230"/>
      <c r="Z3807" s="230"/>
      <c r="AC3807" s="230"/>
      <c r="AD3807" s="230"/>
      <c r="AE3807" s="230"/>
      <c r="AF3807" s="230"/>
      <c r="AK3807" s="230"/>
      <c r="AN3807" s="230"/>
      <c r="AO3807" s="230"/>
      <c r="AP3807" s="230"/>
      <c r="AQ3807" s="230"/>
    </row>
    <row r="3808" spans="4:43">
      <c r="D3808" s="230"/>
      <c r="G3808" s="230"/>
      <c r="H3808" s="230"/>
      <c r="I3808" s="230"/>
      <c r="J3808" s="230"/>
      <c r="O3808" s="230"/>
      <c r="R3808" s="230"/>
      <c r="S3808" s="230"/>
      <c r="T3808" s="230"/>
      <c r="U3808" s="230"/>
      <c r="Z3808" s="230"/>
      <c r="AC3808" s="230"/>
      <c r="AD3808" s="230"/>
      <c r="AE3808" s="230"/>
      <c r="AF3808" s="230"/>
      <c r="AK3808" s="230"/>
      <c r="AN3808" s="230"/>
      <c r="AO3808" s="230"/>
      <c r="AP3808" s="230"/>
      <c r="AQ3808" s="230"/>
    </row>
    <row r="3809" spans="4:43">
      <c r="D3809" s="230"/>
      <c r="G3809" s="230"/>
      <c r="H3809" s="230"/>
      <c r="I3809" s="230"/>
      <c r="J3809" s="230"/>
      <c r="O3809" s="230"/>
      <c r="R3809" s="230"/>
      <c r="S3809" s="230"/>
      <c r="T3809" s="230"/>
      <c r="U3809" s="230"/>
      <c r="Z3809" s="230"/>
      <c r="AC3809" s="230"/>
      <c r="AD3809" s="230"/>
      <c r="AE3809" s="230"/>
      <c r="AF3809" s="230"/>
      <c r="AK3809" s="230"/>
      <c r="AN3809" s="230"/>
      <c r="AO3809" s="230"/>
      <c r="AP3809" s="230"/>
      <c r="AQ3809" s="230"/>
    </row>
    <row r="3810" spans="4:43">
      <c r="D3810" s="230"/>
      <c r="G3810" s="230"/>
      <c r="H3810" s="230"/>
      <c r="I3810" s="230"/>
      <c r="J3810" s="230"/>
      <c r="O3810" s="230"/>
      <c r="R3810" s="230"/>
      <c r="S3810" s="230"/>
      <c r="T3810" s="230"/>
      <c r="U3810" s="230"/>
      <c r="Z3810" s="230"/>
      <c r="AC3810" s="230"/>
      <c r="AD3810" s="230"/>
      <c r="AE3810" s="230"/>
      <c r="AF3810" s="230"/>
      <c r="AK3810" s="230"/>
      <c r="AN3810" s="230"/>
      <c r="AO3810" s="230"/>
      <c r="AP3810" s="230"/>
      <c r="AQ3810" s="230"/>
    </row>
    <row r="3811" spans="4:43">
      <c r="D3811" s="230"/>
      <c r="G3811" s="230"/>
      <c r="H3811" s="230"/>
      <c r="I3811" s="230"/>
      <c r="J3811" s="230"/>
      <c r="O3811" s="230"/>
      <c r="R3811" s="230"/>
      <c r="S3811" s="230"/>
      <c r="T3811" s="230"/>
      <c r="U3811" s="230"/>
      <c r="Z3811" s="230"/>
      <c r="AC3811" s="230"/>
      <c r="AD3811" s="230"/>
      <c r="AE3811" s="230"/>
      <c r="AF3811" s="230"/>
      <c r="AK3811" s="230"/>
      <c r="AN3811" s="230"/>
      <c r="AO3811" s="230"/>
      <c r="AP3811" s="230"/>
      <c r="AQ3811" s="230"/>
    </row>
    <row r="3812" spans="4:43">
      <c r="D3812" s="230"/>
      <c r="G3812" s="230"/>
      <c r="H3812" s="230"/>
      <c r="I3812" s="230"/>
      <c r="J3812" s="230"/>
      <c r="O3812" s="230"/>
      <c r="R3812" s="230"/>
      <c r="S3812" s="230"/>
      <c r="T3812" s="230"/>
      <c r="U3812" s="230"/>
      <c r="Z3812" s="230"/>
      <c r="AC3812" s="230"/>
      <c r="AD3812" s="230"/>
      <c r="AE3812" s="230"/>
      <c r="AF3812" s="230"/>
      <c r="AK3812" s="230"/>
      <c r="AN3812" s="230"/>
      <c r="AO3812" s="230"/>
      <c r="AP3812" s="230"/>
      <c r="AQ3812" s="230"/>
    </row>
    <row r="3813" spans="4:43">
      <c r="D3813" s="230"/>
      <c r="G3813" s="230"/>
      <c r="H3813" s="230"/>
      <c r="I3813" s="230"/>
      <c r="J3813" s="230"/>
      <c r="O3813" s="230"/>
      <c r="R3813" s="230"/>
      <c r="S3813" s="230"/>
      <c r="T3813" s="230"/>
      <c r="U3813" s="230"/>
      <c r="Z3813" s="230"/>
      <c r="AC3813" s="230"/>
      <c r="AD3813" s="230"/>
      <c r="AE3813" s="230"/>
      <c r="AF3813" s="230"/>
      <c r="AK3813" s="230"/>
      <c r="AN3813" s="230"/>
      <c r="AO3813" s="230"/>
      <c r="AP3813" s="230"/>
      <c r="AQ3813" s="230"/>
    </row>
    <row r="3814" spans="4:43">
      <c r="D3814" s="230"/>
      <c r="G3814" s="230"/>
      <c r="H3814" s="230"/>
      <c r="I3814" s="230"/>
      <c r="J3814" s="230"/>
      <c r="O3814" s="230"/>
      <c r="R3814" s="230"/>
      <c r="S3814" s="230"/>
      <c r="T3814" s="230"/>
      <c r="U3814" s="230"/>
      <c r="Z3814" s="230"/>
      <c r="AC3814" s="230"/>
      <c r="AD3814" s="230"/>
      <c r="AE3814" s="230"/>
      <c r="AF3814" s="230"/>
      <c r="AK3814" s="230"/>
      <c r="AN3814" s="230"/>
      <c r="AO3814" s="230"/>
      <c r="AP3814" s="230"/>
      <c r="AQ3814" s="230"/>
    </row>
    <row r="3815" spans="4:43">
      <c r="D3815" s="230"/>
      <c r="G3815" s="230"/>
      <c r="H3815" s="230"/>
      <c r="I3815" s="230"/>
      <c r="J3815" s="230"/>
      <c r="O3815" s="230"/>
      <c r="R3815" s="230"/>
      <c r="S3815" s="230"/>
      <c r="T3815" s="230"/>
      <c r="U3815" s="230"/>
      <c r="Z3815" s="230"/>
      <c r="AC3815" s="230"/>
      <c r="AD3815" s="230"/>
      <c r="AE3815" s="230"/>
      <c r="AF3815" s="230"/>
      <c r="AK3815" s="230"/>
      <c r="AN3815" s="230"/>
      <c r="AO3815" s="230"/>
      <c r="AP3815" s="230"/>
      <c r="AQ3815" s="230"/>
    </row>
    <row r="3816" spans="4:43">
      <c r="D3816" s="230"/>
      <c r="G3816" s="230"/>
      <c r="H3816" s="230"/>
      <c r="I3816" s="230"/>
      <c r="J3816" s="230"/>
      <c r="O3816" s="230"/>
      <c r="R3816" s="230"/>
      <c r="S3816" s="230"/>
      <c r="T3816" s="230"/>
      <c r="U3816" s="230"/>
      <c r="Z3816" s="230"/>
      <c r="AC3816" s="230"/>
      <c r="AD3816" s="230"/>
      <c r="AE3816" s="230"/>
      <c r="AF3816" s="230"/>
      <c r="AK3816" s="230"/>
      <c r="AN3816" s="230"/>
      <c r="AO3816" s="230"/>
      <c r="AP3816" s="230"/>
      <c r="AQ3816" s="230"/>
    </row>
    <row r="3817" spans="4:43">
      <c r="D3817" s="230"/>
      <c r="G3817" s="230"/>
      <c r="H3817" s="230"/>
      <c r="I3817" s="230"/>
      <c r="J3817" s="230"/>
      <c r="O3817" s="230"/>
      <c r="R3817" s="230"/>
      <c r="S3817" s="230"/>
      <c r="T3817" s="230"/>
      <c r="U3817" s="230"/>
      <c r="Z3817" s="230"/>
      <c r="AC3817" s="230"/>
      <c r="AD3817" s="230"/>
      <c r="AE3817" s="230"/>
      <c r="AF3817" s="230"/>
      <c r="AK3817" s="230"/>
      <c r="AN3817" s="230"/>
      <c r="AO3817" s="230"/>
      <c r="AP3817" s="230"/>
      <c r="AQ3817" s="230"/>
    </row>
    <row r="3818" spans="4:43">
      <c r="D3818" s="230"/>
      <c r="G3818" s="230"/>
      <c r="H3818" s="230"/>
      <c r="I3818" s="230"/>
      <c r="J3818" s="230"/>
      <c r="O3818" s="230"/>
      <c r="R3818" s="230"/>
      <c r="S3818" s="230"/>
      <c r="T3818" s="230"/>
      <c r="U3818" s="230"/>
      <c r="Z3818" s="230"/>
      <c r="AC3818" s="230"/>
      <c r="AD3818" s="230"/>
      <c r="AE3818" s="230"/>
      <c r="AF3818" s="230"/>
      <c r="AK3818" s="230"/>
      <c r="AN3818" s="230"/>
      <c r="AO3818" s="230"/>
      <c r="AP3818" s="230"/>
      <c r="AQ3818" s="230"/>
    </row>
    <row r="3819" spans="4:43">
      <c r="D3819" s="230"/>
      <c r="G3819" s="230"/>
      <c r="H3819" s="230"/>
      <c r="I3819" s="230"/>
      <c r="J3819" s="230"/>
      <c r="O3819" s="230"/>
      <c r="R3819" s="230"/>
      <c r="S3819" s="230"/>
      <c r="T3819" s="230"/>
      <c r="U3819" s="230"/>
      <c r="Z3819" s="230"/>
      <c r="AC3819" s="230"/>
      <c r="AD3819" s="230"/>
      <c r="AE3819" s="230"/>
      <c r="AF3819" s="230"/>
      <c r="AK3819" s="230"/>
      <c r="AN3819" s="230"/>
      <c r="AO3819" s="230"/>
      <c r="AP3819" s="230"/>
      <c r="AQ3819" s="230"/>
    </row>
    <row r="3820" spans="4:43">
      <c r="D3820" s="230"/>
      <c r="G3820" s="230"/>
      <c r="H3820" s="230"/>
      <c r="I3820" s="230"/>
      <c r="J3820" s="230"/>
      <c r="O3820" s="230"/>
      <c r="R3820" s="230"/>
      <c r="S3820" s="230"/>
      <c r="T3820" s="230"/>
      <c r="U3820" s="230"/>
      <c r="Z3820" s="230"/>
      <c r="AC3820" s="230"/>
      <c r="AD3820" s="230"/>
      <c r="AE3820" s="230"/>
      <c r="AF3820" s="230"/>
      <c r="AK3820" s="230"/>
      <c r="AN3820" s="230"/>
      <c r="AO3820" s="230"/>
      <c r="AP3820" s="230"/>
      <c r="AQ3820" s="230"/>
    </row>
    <row r="3821" spans="4:43">
      <c r="D3821" s="230"/>
      <c r="G3821" s="230"/>
      <c r="H3821" s="230"/>
      <c r="I3821" s="230"/>
      <c r="J3821" s="230"/>
      <c r="O3821" s="230"/>
      <c r="R3821" s="230"/>
      <c r="S3821" s="230"/>
      <c r="T3821" s="230"/>
      <c r="U3821" s="230"/>
      <c r="Z3821" s="230"/>
      <c r="AC3821" s="230"/>
      <c r="AD3821" s="230"/>
      <c r="AE3821" s="230"/>
      <c r="AF3821" s="230"/>
      <c r="AK3821" s="230"/>
      <c r="AN3821" s="230"/>
      <c r="AO3821" s="230"/>
      <c r="AP3821" s="230"/>
      <c r="AQ3821" s="230"/>
    </row>
    <row r="3822" spans="4:43">
      <c r="D3822" s="230"/>
      <c r="G3822" s="230"/>
      <c r="H3822" s="230"/>
      <c r="I3822" s="230"/>
      <c r="J3822" s="230"/>
      <c r="O3822" s="230"/>
      <c r="R3822" s="230"/>
      <c r="S3822" s="230"/>
      <c r="T3822" s="230"/>
      <c r="U3822" s="230"/>
      <c r="Z3822" s="230"/>
      <c r="AC3822" s="230"/>
      <c r="AD3822" s="230"/>
      <c r="AE3822" s="230"/>
      <c r="AF3822" s="230"/>
      <c r="AK3822" s="230"/>
      <c r="AN3822" s="230"/>
      <c r="AO3822" s="230"/>
      <c r="AP3822" s="230"/>
      <c r="AQ3822" s="230"/>
    </row>
    <row r="3823" spans="4:43">
      <c r="D3823" s="230"/>
      <c r="G3823" s="230"/>
      <c r="H3823" s="230"/>
      <c r="I3823" s="230"/>
      <c r="J3823" s="230"/>
      <c r="O3823" s="230"/>
      <c r="R3823" s="230"/>
      <c r="S3823" s="230"/>
      <c r="T3823" s="230"/>
      <c r="U3823" s="230"/>
      <c r="Z3823" s="230"/>
      <c r="AC3823" s="230"/>
      <c r="AD3823" s="230"/>
      <c r="AE3823" s="230"/>
      <c r="AF3823" s="230"/>
      <c r="AK3823" s="230"/>
      <c r="AN3823" s="230"/>
      <c r="AO3823" s="230"/>
      <c r="AP3823" s="230"/>
      <c r="AQ3823" s="230"/>
    </row>
    <row r="3824" spans="4:43">
      <c r="D3824" s="230"/>
      <c r="G3824" s="230"/>
      <c r="H3824" s="230"/>
      <c r="I3824" s="230"/>
      <c r="J3824" s="230"/>
      <c r="O3824" s="230"/>
      <c r="R3824" s="230"/>
      <c r="S3824" s="230"/>
      <c r="T3824" s="230"/>
      <c r="U3824" s="230"/>
      <c r="Z3824" s="230"/>
      <c r="AC3824" s="230"/>
      <c r="AD3824" s="230"/>
      <c r="AE3824" s="230"/>
      <c r="AF3824" s="230"/>
      <c r="AK3824" s="230"/>
      <c r="AN3824" s="230"/>
      <c r="AO3824" s="230"/>
      <c r="AP3824" s="230"/>
      <c r="AQ3824" s="230"/>
    </row>
    <row r="3825" spans="4:43">
      <c r="D3825" s="230"/>
      <c r="G3825" s="230"/>
      <c r="H3825" s="230"/>
      <c r="I3825" s="230"/>
      <c r="J3825" s="230"/>
      <c r="O3825" s="230"/>
      <c r="R3825" s="230"/>
      <c r="S3825" s="230"/>
      <c r="T3825" s="230"/>
      <c r="U3825" s="230"/>
      <c r="Z3825" s="230"/>
      <c r="AC3825" s="230"/>
      <c r="AD3825" s="230"/>
      <c r="AE3825" s="230"/>
      <c r="AF3825" s="230"/>
      <c r="AK3825" s="230"/>
      <c r="AN3825" s="230"/>
      <c r="AO3825" s="230"/>
      <c r="AP3825" s="230"/>
      <c r="AQ3825" s="230"/>
    </row>
    <row r="3826" spans="4:43">
      <c r="D3826" s="230"/>
      <c r="G3826" s="230"/>
      <c r="H3826" s="230"/>
      <c r="I3826" s="230"/>
      <c r="J3826" s="230"/>
      <c r="O3826" s="230"/>
      <c r="R3826" s="230"/>
      <c r="S3826" s="230"/>
      <c r="T3826" s="230"/>
      <c r="U3826" s="230"/>
      <c r="Z3826" s="230"/>
      <c r="AC3826" s="230"/>
      <c r="AD3826" s="230"/>
      <c r="AE3826" s="230"/>
      <c r="AF3826" s="230"/>
      <c r="AK3826" s="230"/>
      <c r="AN3826" s="230"/>
      <c r="AO3826" s="230"/>
      <c r="AP3826" s="230"/>
      <c r="AQ3826" s="230"/>
    </row>
    <row r="3827" spans="4:43">
      <c r="D3827" s="230"/>
      <c r="G3827" s="230"/>
      <c r="H3827" s="230"/>
      <c r="I3827" s="230"/>
      <c r="J3827" s="230"/>
      <c r="O3827" s="230"/>
      <c r="R3827" s="230"/>
      <c r="S3827" s="230"/>
      <c r="T3827" s="230"/>
      <c r="U3827" s="230"/>
      <c r="Z3827" s="230"/>
      <c r="AC3827" s="230"/>
      <c r="AD3827" s="230"/>
      <c r="AE3827" s="230"/>
      <c r="AF3827" s="230"/>
      <c r="AK3827" s="230"/>
      <c r="AN3827" s="230"/>
      <c r="AO3827" s="230"/>
      <c r="AP3827" s="230"/>
      <c r="AQ3827" s="230"/>
    </row>
    <row r="3828" spans="4:43">
      <c r="D3828" s="230"/>
      <c r="G3828" s="230"/>
      <c r="H3828" s="230"/>
      <c r="I3828" s="230"/>
      <c r="J3828" s="230"/>
      <c r="O3828" s="230"/>
      <c r="R3828" s="230"/>
      <c r="S3828" s="230"/>
      <c r="T3828" s="230"/>
      <c r="U3828" s="230"/>
      <c r="Z3828" s="230"/>
      <c r="AC3828" s="230"/>
      <c r="AD3828" s="230"/>
      <c r="AE3828" s="230"/>
      <c r="AF3828" s="230"/>
      <c r="AK3828" s="230"/>
      <c r="AN3828" s="230"/>
      <c r="AO3828" s="230"/>
      <c r="AP3828" s="230"/>
      <c r="AQ3828" s="230"/>
    </row>
    <row r="3829" spans="4:43">
      <c r="D3829" s="230"/>
      <c r="G3829" s="230"/>
      <c r="H3829" s="230"/>
      <c r="I3829" s="230"/>
      <c r="J3829" s="230"/>
      <c r="O3829" s="230"/>
      <c r="R3829" s="230"/>
      <c r="S3829" s="230"/>
      <c r="T3829" s="230"/>
      <c r="U3829" s="230"/>
      <c r="Z3829" s="230"/>
      <c r="AC3829" s="230"/>
      <c r="AD3829" s="230"/>
      <c r="AE3829" s="230"/>
      <c r="AF3829" s="230"/>
      <c r="AK3829" s="230"/>
      <c r="AN3829" s="230"/>
      <c r="AO3829" s="230"/>
      <c r="AP3829" s="230"/>
      <c r="AQ3829" s="230"/>
    </row>
    <row r="3830" spans="4:43">
      <c r="D3830" s="230"/>
      <c r="G3830" s="230"/>
      <c r="H3830" s="230"/>
      <c r="I3830" s="230"/>
      <c r="J3830" s="230"/>
      <c r="O3830" s="230"/>
      <c r="R3830" s="230"/>
      <c r="S3830" s="230"/>
      <c r="T3830" s="230"/>
      <c r="U3830" s="230"/>
      <c r="Z3830" s="230"/>
      <c r="AC3830" s="230"/>
      <c r="AD3830" s="230"/>
      <c r="AE3830" s="230"/>
      <c r="AF3830" s="230"/>
      <c r="AK3830" s="230"/>
      <c r="AN3830" s="230"/>
      <c r="AO3830" s="230"/>
      <c r="AP3830" s="230"/>
      <c r="AQ3830" s="230"/>
    </row>
    <row r="3831" spans="4:43">
      <c r="D3831" s="230"/>
      <c r="G3831" s="230"/>
      <c r="H3831" s="230"/>
      <c r="I3831" s="230"/>
      <c r="J3831" s="230"/>
      <c r="O3831" s="230"/>
      <c r="R3831" s="230"/>
      <c r="S3831" s="230"/>
      <c r="T3831" s="230"/>
      <c r="U3831" s="230"/>
      <c r="Z3831" s="230"/>
      <c r="AC3831" s="230"/>
      <c r="AD3831" s="230"/>
      <c r="AE3831" s="230"/>
      <c r="AF3831" s="230"/>
      <c r="AK3831" s="230"/>
      <c r="AN3831" s="230"/>
      <c r="AO3831" s="230"/>
      <c r="AP3831" s="230"/>
      <c r="AQ3831" s="230"/>
    </row>
    <row r="3832" spans="4:43">
      <c r="D3832" s="230"/>
      <c r="G3832" s="230"/>
      <c r="H3832" s="230"/>
      <c r="I3832" s="230"/>
      <c r="J3832" s="230"/>
      <c r="O3832" s="230"/>
      <c r="R3832" s="230"/>
      <c r="S3832" s="230"/>
      <c r="T3832" s="230"/>
      <c r="U3832" s="230"/>
      <c r="Z3832" s="230"/>
      <c r="AC3832" s="230"/>
      <c r="AD3832" s="230"/>
      <c r="AE3832" s="230"/>
      <c r="AF3832" s="230"/>
      <c r="AK3832" s="230"/>
      <c r="AN3832" s="230"/>
      <c r="AO3832" s="230"/>
      <c r="AP3832" s="230"/>
      <c r="AQ3832" s="230"/>
    </row>
    <row r="3833" spans="4:43">
      <c r="D3833" s="230"/>
      <c r="G3833" s="230"/>
      <c r="H3833" s="230"/>
      <c r="I3833" s="230"/>
      <c r="J3833" s="230"/>
      <c r="O3833" s="230"/>
      <c r="R3833" s="230"/>
      <c r="S3833" s="230"/>
      <c r="T3833" s="230"/>
      <c r="U3833" s="230"/>
      <c r="Z3833" s="230"/>
      <c r="AC3833" s="230"/>
      <c r="AD3833" s="230"/>
      <c r="AE3833" s="230"/>
      <c r="AF3833" s="230"/>
      <c r="AK3833" s="230"/>
      <c r="AN3833" s="230"/>
      <c r="AO3833" s="230"/>
      <c r="AP3833" s="230"/>
      <c r="AQ3833" s="230"/>
    </row>
    <row r="3834" spans="4:43">
      <c r="D3834" s="230"/>
      <c r="G3834" s="230"/>
      <c r="H3834" s="230"/>
      <c r="I3834" s="230"/>
      <c r="J3834" s="230"/>
      <c r="O3834" s="230"/>
      <c r="R3834" s="230"/>
      <c r="S3834" s="230"/>
      <c r="T3834" s="230"/>
      <c r="U3834" s="230"/>
      <c r="Z3834" s="230"/>
      <c r="AC3834" s="230"/>
      <c r="AD3834" s="230"/>
      <c r="AE3834" s="230"/>
      <c r="AF3834" s="230"/>
      <c r="AK3834" s="230"/>
      <c r="AN3834" s="230"/>
      <c r="AO3834" s="230"/>
      <c r="AP3834" s="230"/>
      <c r="AQ3834" s="230"/>
    </row>
    <row r="3835" spans="4:43">
      <c r="D3835" s="230"/>
      <c r="G3835" s="230"/>
      <c r="H3835" s="230"/>
      <c r="I3835" s="230"/>
      <c r="J3835" s="230"/>
      <c r="O3835" s="230"/>
      <c r="R3835" s="230"/>
      <c r="S3835" s="230"/>
      <c r="T3835" s="230"/>
      <c r="U3835" s="230"/>
      <c r="Z3835" s="230"/>
      <c r="AC3835" s="230"/>
      <c r="AD3835" s="230"/>
      <c r="AE3835" s="230"/>
      <c r="AF3835" s="230"/>
      <c r="AK3835" s="230"/>
      <c r="AN3835" s="230"/>
      <c r="AO3835" s="230"/>
      <c r="AP3835" s="230"/>
      <c r="AQ3835" s="230"/>
    </row>
    <row r="3836" spans="4:43">
      <c r="D3836" s="230"/>
      <c r="G3836" s="230"/>
      <c r="H3836" s="230"/>
      <c r="I3836" s="230"/>
      <c r="J3836" s="230"/>
      <c r="O3836" s="230"/>
      <c r="R3836" s="230"/>
      <c r="S3836" s="230"/>
      <c r="T3836" s="230"/>
      <c r="U3836" s="230"/>
      <c r="Z3836" s="230"/>
      <c r="AC3836" s="230"/>
      <c r="AD3836" s="230"/>
      <c r="AE3836" s="230"/>
      <c r="AF3836" s="230"/>
      <c r="AK3836" s="230"/>
      <c r="AN3836" s="230"/>
      <c r="AO3836" s="230"/>
      <c r="AP3836" s="230"/>
      <c r="AQ3836" s="230"/>
    </row>
    <row r="3837" spans="4:43">
      <c r="D3837" s="230"/>
      <c r="G3837" s="230"/>
      <c r="H3837" s="230"/>
      <c r="I3837" s="230"/>
      <c r="J3837" s="230"/>
      <c r="O3837" s="230"/>
      <c r="R3837" s="230"/>
      <c r="S3837" s="230"/>
      <c r="T3837" s="230"/>
      <c r="U3837" s="230"/>
      <c r="Z3837" s="230"/>
      <c r="AC3837" s="230"/>
      <c r="AD3837" s="230"/>
      <c r="AE3837" s="230"/>
      <c r="AF3837" s="230"/>
      <c r="AK3837" s="230"/>
      <c r="AN3837" s="230"/>
      <c r="AO3837" s="230"/>
      <c r="AP3837" s="230"/>
      <c r="AQ3837" s="230"/>
    </row>
    <row r="3838" spans="4:43">
      <c r="D3838" s="230"/>
      <c r="G3838" s="230"/>
      <c r="H3838" s="230"/>
      <c r="I3838" s="230"/>
      <c r="J3838" s="230"/>
      <c r="O3838" s="230"/>
      <c r="R3838" s="230"/>
      <c r="S3838" s="230"/>
      <c r="T3838" s="230"/>
      <c r="U3838" s="230"/>
      <c r="Z3838" s="230"/>
      <c r="AC3838" s="230"/>
      <c r="AD3838" s="230"/>
      <c r="AE3838" s="230"/>
      <c r="AF3838" s="230"/>
      <c r="AK3838" s="230"/>
      <c r="AN3838" s="230"/>
      <c r="AO3838" s="230"/>
      <c r="AP3838" s="230"/>
      <c r="AQ3838" s="230"/>
    </row>
    <row r="3839" spans="4:43">
      <c r="D3839" s="230"/>
      <c r="G3839" s="230"/>
      <c r="H3839" s="230"/>
      <c r="I3839" s="230"/>
      <c r="J3839" s="230"/>
      <c r="O3839" s="230"/>
      <c r="R3839" s="230"/>
      <c r="S3839" s="230"/>
      <c r="T3839" s="230"/>
      <c r="U3839" s="230"/>
      <c r="Z3839" s="230"/>
      <c r="AC3839" s="230"/>
      <c r="AD3839" s="230"/>
      <c r="AE3839" s="230"/>
      <c r="AF3839" s="230"/>
      <c r="AK3839" s="230"/>
      <c r="AN3839" s="230"/>
      <c r="AO3839" s="230"/>
      <c r="AP3839" s="230"/>
      <c r="AQ3839" s="230"/>
    </row>
    <row r="3840" spans="4:43">
      <c r="D3840" s="230"/>
      <c r="G3840" s="230"/>
      <c r="H3840" s="230"/>
      <c r="I3840" s="230"/>
      <c r="J3840" s="230"/>
      <c r="O3840" s="230"/>
      <c r="R3840" s="230"/>
      <c r="S3840" s="230"/>
      <c r="T3840" s="230"/>
      <c r="U3840" s="230"/>
      <c r="Z3840" s="230"/>
      <c r="AC3840" s="230"/>
      <c r="AD3840" s="230"/>
      <c r="AE3840" s="230"/>
      <c r="AF3840" s="230"/>
      <c r="AK3840" s="230"/>
      <c r="AN3840" s="230"/>
      <c r="AO3840" s="230"/>
      <c r="AP3840" s="230"/>
      <c r="AQ3840" s="230"/>
    </row>
    <row r="3841" spans="4:43">
      <c r="D3841" s="230"/>
      <c r="G3841" s="230"/>
      <c r="H3841" s="230"/>
      <c r="I3841" s="230"/>
      <c r="J3841" s="230"/>
      <c r="O3841" s="230"/>
      <c r="R3841" s="230"/>
      <c r="S3841" s="230"/>
      <c r="T3841" s="230"/>
      <c r="U3841" s="230"/>
      <c r="Z3841" s="230"/>
      <c r="AC3841" s="230"/>
      <c r="AD3841" s="230"/>
      <c r="AE3841" s="230"/>
      <c r="AF3841" s="230"/>
      <c r="AK3841" s="230"/>
      <c r="AN3841" s="230"/>
      <c r="AO3841" s="230"/>
      <c r="AP3841" s="230"/>
      <c r="AQ3841" s="230"/>
    </row>
    <row r="3842" spans="4:43">
      <c r="D3842" s="230"/>
      <c r="G3842" s="230"/>
      <c r="H3842" s="230"/>
      <c r="I3842" s="230"/>
      <c r="J3842" s="230"/>
      <c r="O3842" s="230"/>
      <c r="R3842" s="230"/>
      <c r="S3842" s="230"/>
      <c r="T3842" s="230"/>
      <c r="U3842" s="230"/>
      <c r="Z3842" s="230"/>
      <c r="AC3842" s="230"/>
      <c r="AD3842" s="230"/>
      <c r="AE3842" s="230"/>
      <c r="AF3842" s="230"/>
      <c r="AK3842" s="230"/>
      <c r="AN3842" s="230"/>
      <c r="AO3842" s="230"/>
      <c r="AP3842" s="230"/>
      <c r="AQ3842" s="230"/>
    </row>
    <row r="3843" spans="4:43">
      <c r="D3843" s="230"/>
      <c r="G3843" s="230"/>
      <c r="H3843" s="230"/>
      <c r="I3843" s="230"/>
      <c r="J3843" s="230"/>
      <c r="O3843" s="230"/>
      <c r="R3843" s="230"/>
      <c r="S3843" s="230"/>
      <c r="T3843" s="230"/>
      <c r="U3843" s="230"/>
      <c r="Z3843" s="230"/>
      <c r="AC3843" s="230"/>
      <c r="AD3843" s="230"/>
      <c r="AE3843" s="230"/>
      <c r="AF3843" s="230"/>
      <c r="AK3843" s="230"/>
      <c r="AN3843" s="230"/>
      <c r="AO3843" s="230"/>
      <c r="AP3843" s="230"/>
      <c r="AQ3843" s="230"/>
    </row>
    <row r="3844" spans="4:43">
      <c r="D3844" s="230"/>
      <c r="G3844" s="230"/>
      <c r="H3844" s="230"/>
      <c r="I3844" s="230"/>
      <c r="J3844" s="230"/>
      <c r="O3844" s="230"/>
      <c r="R3844" s="230"/>
      <c r="S3844" s="230"/>
      <c r="T3844" s="230"/>
      <c r="U3844" s="230"/>
      <c r="Z3844" s="230"/>
      <c r="AC3844" s="230"/>
      <c r="AD3844" s="230"/>
      <c r="AE3844" s="230"/>
      <c r="AF3844" s="230"/>
      <c r="AK3844" s="230"/>
      <c r="AN3844" s="230"/>
      <c r="AO3844" s="230"/>
      <c r="AP3844" s="230"/>
      <c r="AQ3844" s="230"/>
    </row>
    <row r="3845" spans="4:43">
      <c r="D3845" s="230"/>
      <c r="G3845" s="230"/>
      <c r="H3845" s="230"/>
      <c r="I3845" s="230"/>
      <c r="J3845" s="230"/>
      <c r="O3845" s="230"/>
      <c r="R3845" s="230"/>
      <c r="S3845" s="230"/>
      <c r="T3845" s="230"/>
      <c r="U3845" s="230"/>
      <c r="Z3845" s="230"/>
      <c r="AC3845" s="230"/>
      <c r="AD3845" s="230"/>
      <c r="AE3845" s="230"/>
      <c r="AF3845" s="230"/>
      <c r="AK3845" s="230"/>
      <c r="AN3845" s="230"/>
      <c r="AO3845" s="230"/>
      <c r="AP3845" s="230"/>
      <c r="AQ3845" s="230"/>
    </row>
    <row r="3846" spans="4:43">
      <c r="D3846" s="230"/>
      <c r="G3846" s="230"/>
      <c r="H3846" s="230"/>
      <c r="I3846" s="230"/>
      <c r="J3846" s="230"/>
      <c r="O3846" s="230"/>
      <c r="R3846" s="230"/>
      <c r="S3846" s="230"/>
      <c r="T3846" s="230"/>
      <c r="U3846" s="230"/>
      <c r="Z3846" s="230"/>
      <c r="AC3846" s="230"/>
      <c r="AD3846" s="230"/>
      <c r="AE3846" s="230"/>
      <c r="AF3846" s="230"/>
      <c r="AK3846" s="230"/>
      <c r="AN3846" s="230"/>
      <c r="AO3846" s="230"/>
      <c r="AP3846" s="230"/>
      <c r="AQ3846" s="230"/>
    </row>
    <row r="3847" spans="4:43">
      <c r="D3847" s="230"/>
      <c r="G3847" s="230"/>
      <c r="H3847" s="230"/>
      <c r="I3847" s="230"/>
      <c r="J3847" s="230"/>
      <c r="O3847" s="230"/>
      <c r="R3847" s="230"/>
      <c r="S3847" s="230"/>
      <c r="T3847" s="230"/>
      <c r="U3847" s="230"/>
      <c r="Z3847" s="230"/>
      <c r="AC3847" s="230"/>
      <c r="AD3847" s="230"/>
      <c r="AE3847" s="230"/>
      <c r="AF3847" s="230"/>
      <c r="AK3847" s="230"/>
      <c r="AN3847" s="230"/>
      <c r="AO3847" s="230"/>
      <c r="AP3847" s="230"/>
      <c r="AQ3847" s="230"/>
    </row>
    <row r="3848" spans="4:43">
      <c r="D3848" s="230"/>
      <c r="G3848" s="230"/>
      <c r="H3848" s="230"/>
      <c r="I3848" s="230"/>
      <c r="J3848" s="230"/>
      <c r="O3848" s="230"/>
      <c r="R3848" s="230"/>
      <c r="S3848" s="230"/>
      <c r="T3848" s="230"/>
      <c r="U3848" s="230"/>
      <c r="Z3848" s="230"/>
      <c r="AC3848" s="230"/>
      <c r="AD3848" s="230"/>
      <c r="AE3848" s="230"/>
      <c r="AF3848" s="230"/>
      <c r="AK3848" s="230"/>
      <c r="AN3848" s="230"/>
      <c r="AO3848" s="230"/>
      <c r="AP3848" s="230"/>
      <c r="AQ3848" s="230"/>
    </row>
    <row r="3849" spans="4:43">
      <c r="D3849" s="230"/>
      <c r="G3849" s="230"/>
      <c r="H3849" s="230"/>
      <c r="I3849" s="230"/>
      <c r="J3849" s="230"/>
      <c r="O3849" s="230"/>
      <c r="R3849" s="230"/>
      <c r="S3849" s="230"/>
      <c r="T3849" s="230"/>
      <c r="U3849" s="230"/>
      <c r="Z3849" s="230"/>
      <c r="AC3849" s="230"/>
      <c r="AD3849" s="230"/>
      <c r="AE3849" s="230"/>
      <c r="AF3849" s="230"/>
      <c r="AK3849" s="230"/>
      <c r="AN3849" s="230"/>
      <c r="AO3849" s="230"/>
      <c r="AP3849" s="230"/>
      <c r="AQ3849" s="230"/>
    </row>
    <row r="3850" spans="4:43">
      <c r="D3850" s="230"/>
      <c r="G3850" s="230"/>
      <c r="H3850" s="230"/>
      <c r="I3850" s="230"/>
      <c r="J3850" s="230"/>
      <c r="O3850" s="230"/>
      <c r="R3850" s="230"/>
      <c r="S3850" s="230"/>
      <c r="T3850" s="230"/>
      <c r="U3850" s="230"/>
      <c r="Z3850" s="230"/>
      <c r="AC3850" s="230"/>
      <c r="AD3850" s="230"/>
      <c r="AE3850" s="230"/>
      <c r="AF3850" s="230"/>
      <c r="AK3850" s="230"/>
      <c r="AN3850" s="230"/>
      <c r="AO3850" s="230"/>
      <c r="AP3850" s="230"/>
      <c r="AQ3850" s="230"/>
    </row>
    <row r="3851" spans="4:43">
      <c r="D3851" s="230"/>
      <c r="G3851" s="230"/>
      <c r="H3851" s="230"/>
      <c r="I3851" s="230"/>
      <c r="J3851" s="230"/>
      <c r="O3851" s="230"/>
      <c r="R3851" s="230"/>
      <c r="S3851" s="230"/>
      <c r="T3851" s="230"/>
      <c r="U3851" s="230"/>
      <c r="Z3851" s="230"/>
      <c r="AC3851" s="230"/>
      <c r="AD3851" s="230"/>
      <c r="AE3851" s="230"/>
      <c r="AF3851" s="230"/>
      <c r="AK3851" s="230"/>
      <c r="AN3851" s="230"/>
      <c r="AO3851" s="230"/>
      <c r="AP3851" s="230"/>
      <c r="AQ3851" s="230"/>
    </row>
    <row r="3852" spans="4:43">
      <c r="D3852" s="230"/>
      <c r="G3852" s="230"/>
      <c r="H3852" s="230"/>
      <c r="I3852" s="230"/>
      <c r="J3852" s="230"/>
      <c r="O3852" s="230"/>
      <c r="R3852" s="230"/>
      <c r="S3852" s="230"/>
      <c r="T3852" s="230"/>
      <c r="U3852" s="230"/>
      <c r="Z3852" s="230"/>
      <c r="AC3852" s="230"/>
      <c r="AD3852" s="230"/>
      <c r="AE3852" s="230"/>
      <c r="AF3852" s="230"/>
      <c r="AK3852" s="230"/>
      <c r="AN3852" s="230"/>
      <c r="AO3852" s="230"/>
      <c r="AP3852" s="230"/>
      <c r="AQ3852" s="230"/>
    </row>
    <row r="3853" spans="4:43">
      <c r="D3853" s="230"/>
      <c r="G3853" s="230"/>
      <c r="H3853" s="230"/>
      <c r="I3853" s="230"/>
      <c r="J3853" s="230"/>
      <c r="O3853" s="230"/>
      <c r="R3853" s="230"/>
      <c r="S3853" s="230"/>
      <c r="T3853" s="230"/>
      <c r="U3853" s="230"/>
      <c r="Z3853" s="230"/>
      <c r="AC3853" s="230"/>
      <c r="AD3853" s="230"/>
      <c r="AE3853" s="230"/>
      <c r="AF3853" s="230"/>
      <c r="AK3853" s="230"/>
      <c r="AN3853" s="230"/>
      <c r="AO3853" s="230"/>
      <c r="AP3853" s="230"/>
      <c r="AQ3853" s="230"/>
    </row>
    <row r="3854" spans="4:43">
      <c r="D3854" s="230"/>
      <c r="G3854" s="230"/>
      <c r="H3854" s="230"/>
      <c r="I3854" s="230"/>
      <c r="J3854" s="230"/>
      <c r="O3854" s="230"/>
      <c r="R3854" s="230"/>
      <c r="S3854" s="230"/>
      <c r="T3854" s="230"/>
      <c r="U3854" s="230"/>
      <c r="Z3854" s="230"/>
      <c r="AC3854" s="230"/>
      <c r="AD3854" s="230"/>
      <c r="AE3854" s="230"/>
      <c r="AF3854" s="230"/>
      <c r="AK3854" s="230"/>
      <c r="AN3854" s="230"/>
      <c r="AO3854" s="230"/>
      <c r="AP3854" s="230"/>
      <c r="AQ3854" s="230"/>
    </row>
    <row r="3855" spans="4:43">
      <c r="D3855" s="230"/>
      <c r="G3855" s="230"/>
      <c r="H3855" s="230"/>
      <c r="I3855" s="230"/>
      <c r="J3855" s="230"/>
      <c r="O3855" s="230"/>
      <c r="R3855" s="230"/>
      <c r="S3855" s="230"/>
      <c r="T3855" s="230"/>
      <c r="U3855" s="230"/>
      <c r="Z3855" s="230"/>
      <c r="AC3855" s="230"/>
      <c r="AD3855" s="230"/>
      <c r="AE3855" s="230"/>
      <c r="AF3855" s="230"/>
      <c r="AK3855" s="230"/>
      <c r="AN3855" s="230"/>
      <c r="AO3855" s="230"/>
      <c r="AP3855" s="230"/>
      <c r="AQ3855" s="230"/>
    </row>
    <row r="3856" spans="4:43">
      <c r="D3856" s="230"/>
      <c r="G3856" s="230"/>
      <c r="H3856" s="230"/>
      <c r="I3856" s="230"/>
      <c r="J3856" s="230"/>
      <c r="O3856" s="230"/>
      <c r="R3856" s="230"/>
      <c r="S3856" s="230"/>
      <c r="T3856" s="230"/>
      <c r="U3856" s="230"/>
      <c r="Z3856" s="230"/>
      <c r="AC3856" s="230"/>
      <c r="AD3856" s="230"/>
      <c r="AE3856" s="230"/>
      <c r="AF3856" s="230"/>
      <c r="AK3856" s="230"/>
      <c r="AN3856" s="230"/>
      <c r="AO3856" s="230"/>
      <c r="AP3856" s="230"/>
      <c r="AQ3856" s="230"/>
    </row>
    <row r="3857" spans="4:43">
      <c r="D3857" s="230"/>
      <c r="G3857" s="230"/>
      <c r="H3857" s="230"/>
      <c r="I3857" s="230"/>
      <c r="J3857" s="230"/>
      <c r="O3857" s="230"/>
      <c r="R3857" s="230"/>
      <c r="S3857" s="230"/>
      <c r="T3857" s="230"/>
      <c r="U3857" s="230"/>
      <c r="Z3857" s="230"/>
      <c r="AC3857" s="230"/>
      <c r="AD3857" s="230"/>
      <c r="AE3857" s="230"/>
      <c r="AF3857" s="230"/>
      <c r="AK3857" s="230"/>
      <c r="AN3857" s="230"/>
      <c r="AO3857" s="230"/>
      <c r="AP3857" s="230"/>
      <c r="AQ3857" s="230"/>
    </row>
    <row r="3858" spans="4:43">
      <c r="D3858" s="230"/>
      <c r="G3858" s="230"/>
      <c r="H3858" s="230"/>
      <c r="I3858" s="230"/>
      <c r="J3858" s="230"/>
      <c r="O3858" s="230"/>
      <c r="R3858" s="230"/>
      <c r="S3858" s="230"/>
      <c r="T3858" s="230"/>
      <c r="U3858" s="230"/>
      <c r="Z3858" s="230"/>
      <c r="AC3858" s="230"/>
      <c r="AD3858" s="230"/>
      <c r="AE3858" s="230"/>
      <c r="AF3858" s="230"/>
      <c r="AK3858" s="230"/>
      <c r="AN3858" s="230"/>
      <c r="AO3858" s="230"/>
      <c r="AP3858" s="230"/>
      <c r="AQ3858" s="230"/>
    </row>
    <row r="3859" spans="4:43">
      <c r="D3859" s="230"/>
      <c r="G3859" s="230"/>
      <c r="H3859" s="230"/>
      <c r="I3859" s="230"/>
      <c r="J3859" s="230"/>
      <c r="O3859" s="230"/>
      <c r="R3859" s="230"/>
      <c r="S3859" s="230"/>
      <c r="T3859" s="230"/>
      <c r="U3859" s="230"/>
      <c r="Z3859" s="230"/>
      <c r="AC3859" s="230"/>
      <c r="AD3859" s="230"/>
      <c r="AE3859" s="230"/>
      <c r="AF3859" s="230"/>
      <c r="AK3859" s="230"/>
      <c r="AN3859" s="230"/>
      <c r="AO3859" s="230"/>
      <c r="AP3859" s="230"/>
      <c r="AQ3859" s="230"/>
    </row>
    <row r="3860" spans="4:43">
      <c r="D3860" s="230"/>
      <c r="G3860" s="230"/>
      <c r="H3860" s="230"/>
      <c r="I3860" s="230"/>
      <c r="J3860" s="230"/>
      <c r="O3860" s="230"/>
      <c r="R3860" s="230"/>
      <c r="S3860" s="230"/>
      <c r="T3860" s="230"/>
      <c r="U3860" s="230"/>
      <c r="Z3860" s="230"/>
      <c r="AC3860" s="230"/>
      <c r="AD3860" s="230"/>
      <c r="AE3860" s="230"/>
      <c r="AF3860" s="230"/>
      <c r="AK3860" s="230"/>
      <c r="AN3860" s="230"/>
      <c r="AO3860" s="230"/>
      <c r="AP3860" s="230"/>
      <c r="AQ3860" s="230"/>
    </row>
    <row r="3861" spans="4:43">
      <c r="D3861" s="230"/>
      <c r="G3861" s="230"/>
      <c r="H3861" s="230"/>
      <c r="I3861" s="230"/>
      <c r="J3861" s="230"/>
      <c r="O3861" s="230"/>
      <c r="R3861" s="230"/>
      <c r="S3861" s="230"/>
      <c r="T3861" s="230"/>
      <c r="U3861" s="230"/>
      <c r="Z3861" s="230"/>
      <c r="AC3861" s="230"/>
      <c r="AD3861" s="230"/>
      <c r="AE3861" s="230"/>
      <c r="AF3861" s="230"/>
      <c r="AK3861" s="230"/>
      <c r="AN3861" s="230"/>
      <c r="AO3861" s="230"/>
      <c r="AP3861" s="230"/>
      <c r="AQ3861" s="230"/>
    </row>
    <row r="3862" spans="4:43">
      <c r="D3862" s="230"/>
      <c r="G3862" s="230"/>
      <c r="H3862" s="230"/>
      <c r="I3862" s="230"/>
      <c r="J3862" s="230"/>
      <c r="O3862" s="230"/>
      <c r="R3862" s="230"/>
      <c r="S3862" s="230"/>
      <c r="T3862" s="230"/>
      <c r="U3862" s="230"/>
      <c r="Z3862" s="230"/>
      <c r="AC3862" s="230"/>
      <c r="AD3862" s="230"/>
      <c r="AE3862" s="230"/>
      <c r="AF3862" s="230"/>
      <c r="AK3862" s="230"/>
      <c r="AN3862" s="230"/>
      <c r="AO3862" s="230"/>
      <c r="AP3862" s="230"/>
      <c r="AQ3862" s="230"/>
    </row>
    <row r="3863" spans="4:43">
      <c r="D3863" s="230"/>
      <c r="G3863" s="230"/>
      <c r="H3863" s="230"/>
      <c r="I3863" s="230"/>
      <c r="J3863" s="230"/>
      <c r="O3863" s="230"/>
      <c r="R3863" s="230"/>
      <c r="S3863" s="230"/>
      <c r="T3863" s="230"/>
      <c r="U3863" s="230"/>
      <c r="Z3863" s="230"/>
      <c r="AC3863" s="230"/>
      <c r="AD3863" s="230"/>
      <c r="AE3863" s="230"/>
      <c r="AF3863" s="230"/>
      <c r="AK3863" s="230"/>
      <c r="AN3863" s="230"/>
      <c r="AO3863" s="230"/>
      <c r="AP3863" s="230"/>
      <c r="AQ3863" s="230"/>
    </row>
    <row r="3864" spans="4:43">
      <c r="D3864" s="230"/>
      <c r="G3864" s="230"/>
      <c r="H3864" s="230"/>
      <c r="I3864" s="230"/>
      <c r="J3864" s="230"/>
      <c r="O3864" s="230"/>
      <c r="R3864" s="230"/>
      <c r="S3864" s="230"/>
      <c r="T3864" s="230"/>
      <c r="U3864" s="230"/>
      <c r="Z3864" s="230"/>
      <c r="AC3864" s="230"/>
      <c r="AD3864" s="230"/>
      <c r="AE3864" s="230"/>
      <c r="AF3864" s="230"/>
      <c r="AK3864" s="230"/>
      <c r="AN3864" s="230"/>
      <c r="AO3864" s="230"/>
      <c r="AP3864" s="230"/>
      <c r="AQ3864" s="230"/>
    </row>
    <row r="3865" spans="4:43">
      <c r="D3865" s="230"/>
      <c r="G3865" s="230"/>
      <c r="H3865" s="230"/>
      <c r="I3865" s="230"/>
      <c r="J3865" s="230"/>
      <c r="O3865" s="230"/>
      <c r="R3865" s="230"/>
      <c r="S3865" s="230"/>
      <c r="T3865" s="230"/>
      <c r="U3865" s="230"/>
      <c r="Z3865" s="230"/>
      <c r="AC3865" s="230"/>
      <c r="AD3865" s="230"/>
      <c r="AE3865" s="230"/>
      <c r="AF3865" s="230"/>
      <c r="AK3865" s="230"/>
      <c r="AN3865" s="230"/>
      <c r="AO3865" s="230"/>
      <c r="AP3865" s="230"/>
      <c r="AQ3865" s="230"/>
    </row>
    <row r="3866" spans="4:43">
      <c r="D3866" s="230"/>
      <c r="G3866" s="230"/>
      <c r="H3866" s="230"/>
      <c r="I3866" s="230"/>
      <c r="J3866" s="230"/>
      <c r="O3866" s="230"/>
      <c r="R3866" s="230"/>
      <c r="S3866" s="230"/>
      <c r="T3866" s="230"/>
      <c r="U3866" s="230"/>
      <c r="Z3866" s="230"/>
      <c r="AC3866" s="230"/>
      <c r="AD3866" s="230"/>
      <c r="AE3866" s="230"/>
      <c r="AF3866" s="230"/>
      <c r="AK3866" s="230"/>
      <c r="AN3866" s="230"/>
      <c r="AO3866" s="230"/>
      <c r="AP3866" s="230"/>
      <c r="AQ3866" s="230"/>
    </row>
    <row r="3867" spans="4:43">
      <c r="D3867" s="230"/>
      <c r="G3867" s="230"/>
      <c r="H3867" s="230"/>
      <c r="I3867" s="230"/>
      <c r="J3867" s="230"/>
      <c r="O3867" s="230"/>
      <c r="R3867" s="230"/>
      <c r="S3867" s="230"/>
      <c r="T3867" s="230"/>
      <c r="U3867" s="230"/>
      <c r="Z3867" s="230"/>
      <c r="AC3867" s="230"/>
      <c r="AD3867" s="230"/>
      <c r="AE3867" s="230"/>
      <c r="AF3867" s="230"/>
      <c r="AK3867" s="230"/>
      <c r="AN3867" s="230"/>
      <c r="AO3867" s="230"/>
      <c r="AP3867" s="230"/>
      <c r="AQ3867" s="230"/>
    </row>
    <row r="3868" spans="4:43">
      <c r="D3868" s="230"/>
      <c r="G3868" s="230"/>
      <c r="H3868" s="230"/>
      <c r="I3868" s="230"/>
      <c r="J3868" s="230"/>
      <c r="O3868" s="230"/>
      <c r="R3868" s="230"/>
      <c r="S3868" s="230"/>
      <c r="T3868" s="230"/>
      <c r="U3868" s="230"/>
      <c r="Z3868" s="230"/>
      <c r="AC3868" s="230"/>
      <c r="AD3868" s="230"/>
      <c r="AE3868" s="230"/>
      <c r="AF3868" s="230"/>
      <c r="AK3868" s="230"/>
      <c r="AN3868" s="230"/>
      <c r="AO3868" s="230"/>
      <c r="AP3868" s="230"/>
      <c r="AQ3868" s="230"/>
    </row>
    <row r="3869" spans="4:43">
      <c r="D3869" s="230"/>
      <c r="G3869" s="230"/>
      <c r="H3869" s="230"/>
      <c r="I3869" s="230"/>
      <c r="J3869" s="230"/>
      <c r="O3869" s="230"/>
      <c r="R3869" s="230"/>
      <c r="S3869" s="230"/>
      <c r="T3869" s="230"/>
      <c r="U3869" s="230"/>
      <c r="Z3869" s="230"/>
      <c r="AC3869" s="230"/>
      <c r="AD3869" s="230"/>
      <c r="AE3869" s="230"/>
      <c r="AF3869" s="230"/>
      <c r="AK3869" s="230"/>
      <c r="AN3869" s="230"/>
      <c r="AO3869" s="230"/>
      <c r="AP3869" s="230"/>
      <c r="AQ3869" s="230"/>
    </row>
    <row r="3870" spans="4:43">
      <c r="D3870" s="230"/>
      <c r="G3870" s="230"/>
      <c r="H3870" s="230"/>
      <c r="I3870" s="230"/>
      <c r="J3870" s="230"/>
      <c r="O3870" s="230"/>
      <c r="R3870" s="230"/>
      <c r="S3870" s="230"/>
      <c r="T3870" s="230"/>
      <c r="U3870" s="230"/>
      <c r="Z3870" s="230"/>
      <c r="AC3870" s="230"/>
      <c r="AD3870" s="230"/>
      <c r="AE3870" s="230"/>
      <c r="AF3870" s="230"/>
      <c r="AK3870" s="230"/>
      <c r="AN3870" s="230"/>
      <c r="AO3870" s="230"/>
      <c r="AP3870" s="230"/>
      <c r="AQ3870" s="230"/>
    </row>
    <row r="3871" spans="4:43">
      <c r="D3871" s="230"/>
      <c r="G3871" s="230"/>
      <c r="H3871" s="230"/>
      <c r="I3871" s="230"/>
      <c r="J3871" s="230"/>
      <c r="O3871" s="230"/>
      <c r="R3871" s="230"/>
      <c r="S3871" s="230"/>
      <c r="T3871" s="230"/>
      <c r="U3871" s="230"/>
      <c r="Z3871" s="230"/>
      <c r="AC3871" s="230"/>
      <c r="AD3871" s="230"/>
      <c r="AE3871" s="230"/>
      <c r="AF3871" s="230"/>
      <c r="AK3871" s="230"/>
      <c r="AN3871" s="230"/>
      <c r="AO3871" s="230"/>
      <c r="AP3871" s="230"/>
      <c r="AQ3871" s="230"/>
    </row>
    <row r="3872" spans="4:43">
      <c r="D3872" s="230"/>
      <c r="G3872" s="230"/>
      <c r="H3872" s="230"/>
      <c r="I3872" s="230"/>
      <c r="J3872" s="230"/>
      <c r="O3872" s="230"/>
      <c r="R3872" s="230"/>
      <c r="S3872" s="230"/>
      <c r="T3872" s="230"/>
      <c r="U3872" s="230"/>
      <c r="Z3872" s="230"/>
      <c r="AC3872" s="230"/>
      <c r="AD3872" s="230"/>
      <c r="AE3872" s="230"/>
      <c r="AF3872" s="230"/>
      <c r="AK3872" s="230"/>
      <c r="AN3872" s="230"/>
      <c r="AO3872" s="230"/>
      <c r="AP3872" s="230"/>
      <c r="AQ3872" s="230"/>
    </row>
    <row r="3873" spans="4:43">
      <c r="D3873" s="230"/>
      <c r="G3873" s="230"/>
      <c r="H3873" s="230"/>
      <c r="I3873" s="230"/>
      <c r="J3873" s="230"/>
      <c r="O3873" s="230"/>
      <c r="R3873" s="230"/>
      <c r="S3873" s="230"/>
      <c r="T3873" s="230"/>
      <c r="U3873" s="230"/>
      <c r="Z3873" s="230"/>
      <c r="AC3873" s="230"/>
      <c r="AD3873" s="230"/>
      <c r="AE3873" s="230"/>
      <c r="AF3873" s="230"/>
      <c r="AK3873" s="230"/>
      <c r="AN3873" s="230"/>
      <c r="AO3873" s="230"/>
      <c r="AP3873" s="230"/>
      <c r="AQ3873" s="230"/>
    </row>
    <row r="3874" spans="4:43">
      <c r="D3874" s="230"/>
      <c r="G3874" s="230"/>
      <c r="H3874" s="230"/>
      <c r="I3874" s="230"/>
      <c r="J3874" s="230"/>
      <c r="O3874" s="230"/>
      <c r="R3874" s="230"/>
      <c r="S3874" s="230"/>
      <c r="T3874" s="230"/>
      <c r="U3874" s="230"/>
      <c r="Z3874" s="230"/>
      <c r="AC3874" s="230"/>
      <c r="AD3874" s="230"/>
      <c r="AE3874" s="230"/>
      <c r="AF3874" s="230"/>
      <c r="AK3874" s="230"/>
      <c r="AN3874" s="230"/>
      <c r="AO3874" s="230"/>
      <c r="AP3874" s="230"/>
      <c r="AQ3874" s="230"/>
    </row>
    <row r="3875" spans="4:43">
      <c r="D3875" s="230"/>
      <c r="G3875" s="230"/>
      <c r="H3875" s="230"/>
      <c r="I3875" s="230"/>
      <c r="J3875" s="230"/>
      <c r="O3875" s="230"/>
      <c r="R3875" s="230"/>
      <c r="S3875" s="230"/>
      <c r="T3875" s="230"/>
      <c r="U3875" s="230"/>
      <c r="Z3875" s="230"/>
      <c r="AC3875" s="230"/>
      <c r="AD3875" s="230"/>
      <c r="AE3875" s="230"/>
      <c r="AF3875" s="230"/>
      <c r="AK3875" s="230"/>
      <c r="AN3875" s="230"/>
      <c r="AO3875" s="230"/>
      <c r="AP3875" s="230"/>
      <c r="AQ3875" s="230"/>
    </row>
    <row r="3876" spans="4:43">
      <c r="D3876" s="230"/>
      <c r="G3876" s="230"/>
      <c r="H3876" s="230"/>
      <c r="I3876" s="230"/>
      <c r="J3876" s="230"/>
      <c r="O3876" s="230"/>
      <c r="R3876" s="230"/>
      <c r="S3876" s="230"/>
      <c r="T3876" s="230"/>
      <c r="U3876" s="230"/>
      <c r="Z3876" s="230"/>
      <c r="AC3876" s="230"/>
      <c r="AD3876" s="230"/>
      <c r="AE3876" s="230"/>
      <c r="AF3876" s="230"/>
      <c r="AK3876" s="230"/>
      <c r="AN3876" s="230"/>
      <c r="AO3876" s="230"/>
      <c r="AP3876" s="230"/>
      <c r="AQ3876" s="230"/>
    </row>
    <row r="3877" spans="4:43">
      <c r="D3877" s="230"/>
      <c r="G3877" s="230"/>
      <c r="H3877" s="230"/>
      <c r="I3877" s="230"/>
      <c r="J3877" s="230"/>
      <c r="O3877" s="230"/>
      <c r="R3877" s="230"/>
      <c r="S3877" s="230"/>
      <c r="T3877" s="230"/>
      <c r="U3877" s="230"/>
      <c r="Z3877" s="230"/>
      <c r="AC3877" s="230"/>
      <c r="AD3877" s="230"/>
      <c r="AE3877" s="230"/>
      <c r="AF3877" s="230"/>
      <c r="AK3877" s="230"/>
      <c r="AN3877" s="230"/>
      <c r="AO3877" s="230"/>
      <c r="AP3877" s="230"/>
      <c r="AQ3877" s="230"/>
    </row>
    <row r="3878" spans="4:43">
      <c r="D3878" s="230"/>
      <c r="G3878" s="230"/>
      <c r="H3878" s="230"/>
      <c r="I3878" s="230"/>
      <c r="J3878" s="230"/>
      <c r="O3878" s="230"/>
      <c r="R3878" s="230"/>
      <c r="S3878" s="230"/>
      <c r="T3878" s="230"/>
      <c r="U3878" s="230"/>
      <c r="Z3878" s="230"/>
      <c r="AC3878" s="230"/>
      <c r="AD3878" s="230"/>
      <c r="AE3878" s="230"/>
      <c r="AF3878" s="230"/>
      <c r="AK3878" s="230"/>
      <c r="AN3878" s="230"/>
      <c r="AO3878" s="230"/>
      <c r="AP3878" s="230"/>
      <c r="AQ3878" s="230"/>
    </row>
    <row r="3879" spans="4:43">
      <c r="D3879" s="230"/>
      <c r="G3879" s="230"/>
      <c r="H3879" s="230"/>
      <c r="I3879" s="230"/>
      <c r="J3879" s="230"/>
      <c r="O3879" s="230"/>
      <c r="R3879" s="230"/>
      <c r="S3879" s="230"/>
      <c r="T3879" s="230"/>
      <c r="U3879" s="230"/>
      <c r="Z3879" s="230"/>
      <c r="AC3879" s="230"/>
      <c r="AD3879" s="230"/>
      <c r="AE3879" s="230"/>
      <c r="AF3879" s="230"/>
      <c r="AK3879" s="230"/>
      <c r="AN3879" s="230"/>
      <c r="AO3879" s="230"/>
      <c r="AP3879" s="230"/>
      <c r="AQ3879" s="230"/>
    </row>
    <row r="3880" spans="4:43">
      <c r="D3880" s="230"/>
      <c r="G3880" s="230"/>
      <c r="H3880" s="230"/>
      <c r="I3880" s="230"/>
      <c r="J3880" s="230"/>
      <c r="O3880" s="230"/>
      <c r="R3880" s="230"/>
      <c r="S3880" s="230"/>
      <c r="T3880" s="230"/>
      <c r="U3880" s="230"/>
      <c r="Z3880" s="230"/>
      <c r="AC3880" s="230"/>
      <c r="AD3880" s="230"/>
      <c r="AE3880" s="230"/>
      <c r="AF3880" s="230"/>
      <c r="AK3880" s="230"/>
      <c r="AN3880" s="230"/>
      <c r="AO3880" s="230"/>
      <c r="AP3880" s="230"/>
      <c r="AQ3880" s="230"/>
    </row>
    <row r="3881" spans="4:43">
      <c r="D3881" s="230"/>
      <c r="G3881" s="230"/>
      <c r="H3881" s="230"/>
      <c r="I3881" s="230"/>
      <c r="J3881" s="230"/>
      <c r="O3881" s="230"/>
      <c r="R3881" s="230"/>
      <c r="S3881" s="230"/>
      <c r="T3881" s="230"/>
      <c r="U3881" s="230"/>
      <c r="Z3881" s="230"/>
      <c r="AC3881" s="230"/>
      <c r="AD3881" s="230"/>
      <c r="AE3881" s="230"/>
      <c r="AF3881" s="230"/>
      <c r="AK3881" s="230"/>
      <c r="AN3881" s="230"/>
      <c r="AO3881" s="230"/>
      <c r="AP3881" s="230"/>
      <c r="AQ3881" s="230"/>
    </row>
    <row r="3882" spans="4:43">
      <c r="D3882" s="230"/>
      <c r="G3882" s="230"/>
      <c r="H3882" s="230"/>
      <c r="I3882" s="230"/>
      <c r="J3882" s="230"/>
      <c r="O3882" s="230"/>
      <c r="R3882" s="230"/>
      <c r="S3882" s="230"/>
      <c r="T3882" s="230"/>
      <c r="U3882" s="230"/>
      <c r="Z3882" s="230"/>
      <c r="AC3882" s="230"/>
      <c r="AD3882" s="230"/>
      <c r="AE3882" s="230"/>
      <c r="AF3882" s="230"/>
      <c r="AK3882" s="230"/>
      <c r="AN3882" s="230"/>
      <c r="AO3882" s="230"/>
      <c r="AP3882" s="230"/>
      <c r="AQ3882" s="230"/>
    </row>
    <row r="3883" spans="4:43">
      <c r="D3883" s="230"/>
      <c r="G3883" s="230"/>
      <c r="H3883" s="230"/>
      <c r="I3883" s="230"/>
      <c r="J3883" s="230"/>
      <c r="O3883" s="230"/>
      <c r="R3883" s="230"/>
      <c r="S3883" s="230"/>
      <c r="T3883" s="230"/>
      <c r="U3883" s="230"/>
      <c r="Z3883" s="230"/>
      <c r="AC3883" s="230"/>
      <c r="AD3883" s="230"/>
      <c r="AE3883" s="230"/>
      <c r="AF3883" s="230"/>
      <c r="AK3883" s="230"/>
      <c r="AN3883" s="230"/>
      <c r="AO3883" s="230"/>
      <c r="AP3883" s="230"/>
      <c r="AQ3883" s="230"/>
    </row>
    <row r="3884" spans="4:43">
      <c r="D3884" s="230"/>
      <c r="G3884" s="230"/>
      <c r="H3884" s="230"/>
      <c r="I3884" s="230"/>
      <c r="J3884" s="230"/>
      <c r="O3884" s="230"/>
      <c r="R3884" s="230"/>
      <c r="S3884" s="230"/>
      <c r="T3884" s="230"/>
      <c r="U3884" s="230"/>
      <c r="Z3884" s="230"/>
      <c r="AC3884" s="230"/>
      <c r="AD3884" s="230"/>
      <c r="AE3884" s="230"/>
      <c r="AF3884" s="230"/>
      <c r="AK3884" s="230"/>
      <c r="AN3884" s="230"/>
      <c r="AO3884" s="230"/>
      <c r="AP3884" s="230"/>
      <c r="AQ3884" s="230"/>
    </row>
    <row r="3885" spans="4:43">
      <c r="D3885" s="230"/>
      <c r="G3885" s="230"/>
      <c r="H3885" s="230"/>
      <c r="I3885" s="230"/>
      <c r="J3885" s="230"/>
      <c r="O3885" s="230"/>
      <c r="R3885" s="230"/>
      <c r="S3885" s="230"/>
      <c r="T3885" s="230"/>
      <c r="U3885" s="230"/>
      <c r="Z3885" s="230"/>
      <c r="AC3885" s="230"/>
      <c r="AD3885" s="230"/>
      <c r="AE3885" s="230"/>
      <c r="AF3885" s="230"/>
      <c r="AK3885" s="230"/>
      <c r="AN3885" s="230"/>
      <c r="AO3885" s="230"/>
      <c r="AP3885" s="230"/>
      <c r="AQ3885" s="230"/>
    </row>
    <row r="3886" spans="4:43">
      <c r="D3886" s="230"/>
      <c r="G3886" s="230"/>
      <c r="H3886" s="230"/>
      <c r="I3886" s="230"/>
      <c r="J3886" s="230"/>
      <c r="O3886" s="230"/>
      <c r="R3886" s="230"/>
      <c r="S3886" s="230"/>
      <c r="T3886" s="230"/>
      <c r="U3886" s="230"/>
      <c r="Z3886" s="230"/>
      <c r="AC3886" s="230"/>
      <c r="AD3886" s="230"/>
      <c r="AE3886" s="230"/>
      <c r="AF3886" s="230"/>
      <c r="AK3886" s="230"/>
      <c r="AN3886" s="230"/>
      <c r="AO3886" s="230"/>
      <c r="AP3886" s="230"/>
      <c r="AQ3886" s="230"/>
    </row>
    <row r="3887" spans="4:43">
      <c r="D3887" s="230"/>
      <c r="G3887" s="230"/>
      <c r="H3887" s="230"/>
      <c r="I3887" s="230"/>
      <c r="J3887" s="230"/>
      <c r="O3887" s="230"/>
      <c r="R3887" s="230"/>
      <c r="S3887" s="230"/>
      <c r="T3887" s="230"/>
      <c r="U3887" s="230"/>
      <c r="Z3887" s="230"/>
      <c r="AC3887" s="230"/>
      <c r="AD3887" s="230"/>
      <c r="AE3887" s="230"/>
      <c r="AF3887" s="230"/>
      <c r="AK3887" s="230"/>
      <c r="AN3887" s="230"/>
      <c r="AO3887" s="230"/>
      <c r="AP3887" s="230"/>
      <c r="AQ3887" s="230"/>
    </row>
    <row r="3888" spans="4:43">
      <c r="D3888" s="230"/>
      <c r="G3888" s="230"/>
      <c r="H3888" s="230"/>
      <c r="I3888" s="230"/>
      <c r="J3888" s="230"/>
      <c r="O3888" s="230"/>
      <c r="R3888" s="230"/>
      <c r="S3888" s="230"/>
      <c r="T3888" s="230"/>
      <c r="U3888" s="230"/>
      <c r="Z3888" s="230"/>
      <c r="AC3888" s="230"/>
      <c r="AD3888" s="230"/>
      <c r="AE3888" s="230"/>
      <c r="AF3888" s="230"/>
      <c r="AK3888" s="230"/>
      <c r="AN3888" s="230"/>
      <c r="AO3888" s="230"/>
      <c r="AP3888" s="230"/>
      <c r="AQ3888" s="230"/>
    </row>
    <row r="3889" spans="4:43">
      <c r="D3889" s="230"/>
      <c r="G3889" s="230"/>
      <c r="H3889" s="230"/>
      <c r="I3889" s="230"/>
      <c r="J3889" s="230"/>
      <c r="O3889" s="230"/>
      <c r="R3889" s="230"/>
      <c r="S3889" s="230"/>
      <c r="T3889" s="230"/>
      <c r="U3889" s="230"/>
      <c r="Z3889" s="230"/>
      <c r="AC3889" s="230"/>
      <c r="AD3889" s="230"/>
      <c r="AE3889" s="230"/>
      <c r="AF3889" s="230"/>
      <c r="AK3889" s="230"/>
      <c r="AN3889" s="230"/>
      <c r="AO3889" s="230"/>
      <c r="AP3889" s="230"/>
      <c r="AQ3889" s="230"/>
    </row>
    <row r="3890" spans="4:43">
      <c r="D3890" s="230"/>
      <c r="G3890" s="230"/>
      <c r="H3890" s="230"/>
      <c r="I3890" s="230"/>
      <c r="J3890" s="230"/>
      <c r="O3890" s="230"/>
      <c r="R3890" s="230"/>
      <c r="S3890" s="230"/>
      <c r="T3890" s="230"/>
      <c r="U3890" s="230"/>
      <c r="Z3890" s="230"/>
      <c r="AC3890" s="230"/>
      <c r="AD3890" s="230"/>
      <c r="AE3890" s="230"/>
      <c r="AF3890" s="230"/>
      <c r="AK3890" s="230"/>
      <c r="AN3890" s="230"/>
      <c r="AO3890" s="230"/>
      <c r="AP3890" s="230"/>
      <c r="AQ3890" s="230"/>
    </row>
    <row r="3891" spans="4:43">
      <c r="D3891" s="230"/>
      <c r="G3891" s="230"/>
      <c r="H3891" s="230"/>
      <c r="I3891" s="230"/>
      <c r="J3891" s="230"/>
      <c r="O3891" s="230"/>
      <c r="R3891" s="230"/>
      <c r="S3891" s="230"/>
      <c r="T3891" s="230"/>
      <c r="U3891" s="230"/>
      <c r="Z3891" s="230"/>
      <c r="AC3891" s="230"/>
      <c r="AD3891" s="230"/>
      <c r="AE3891" s="230"/>
      <c r="AF3891" s="230"/>
      <c r="AK3891" s="230"/>
      <c r="AN3891" s="230"/>
      <c r="AO3891" s="230"/>
      <c r="AP3891" s="230"/>
      <c r="AQ3891" s="230"/>
    </row>
    <row r="3892" spans="4:43">
      <c r="D3892" s="230"/>
      <c r="G3892" s="230"/>
      <c r="H3892" s="230"/>
      <c r="I3892" s="230"/>
      <c r="J3892" s="230"/>
      <c r="O3892" s="230"/>
      <c r="R3892" s="230"/>
      <c r="S3892" s="230"/>
      <c r="T3892" s="230"/>
      <c r="U3892" s="230"/>
      <c r="Z3892" s="230"/>
      <c r="AC3892" s="230"/>
      <c r="AD3892" s="230"/>
      <c r="AE3892" s="230"/>
      <c r="AF3892" s="230"/>
      <c r="AK3892" s="230"/>
      <c r="AN3892" s="230"/>
      <c r="AO3892" s="230"/>
      <c r="AP3892" s="230"/>
      <c r="AQ3892" s="230"/>
    </row>
    <row r="3893" spans="4:43">
      <c r="D3893" s="230"/>
      <c r="G3893" s="230"/>
      <c r="H3893" s="230"/>
      <c r="I3893" s="230"/>
      <c r="J3893" s="230"/>
      <c r="O3893" s="230"/>
      <c r="R3893" s="230"/>
      <c r="S3893" s="230"/>
      <c r="T3893" s="230"/>
      <c r="U3893" s="230"/>
      <c r="Z3893" s="230"/>
      <c r="AC3893" s="230"/>
      <c r="AD3893" s="230"/>
      <c r="AE3893" s="230"/>
      <c r="AF3893" s="230"/>
      <c r="AK3893" s="230"/>
      <c r="AN3893" s="230"/>
      <c r="AO3893" s="230"/>
      <c r="AP3893" s="230"/>
      <c r="AQ3893" s="230"/>
    </row>
    <row r="3894" spans="4:43">
      <c r="D3894" s="230"/>
      <c r="G3894" s="230"/>
      <c r="H3894" s="230"/>
      <c r="I3894" s="230"/>
      <c r="J3894" s="230"/>
      <c r="O3894" s="230"/>
      <c r="R3894" s="230"/>
      <c r="S3894" s="230"/>
      <c r="T3894" s="230"/>
      <c r="U3894" s="230"/>
      <c r="Z3894" s="230"/>
      <c r="AC3894" s="230"/>
      <c r="AD3894" s="230"/>
      <c r="AE3894" s="230"/>
      <c r="AF3894" s="230"/>
      <c r="AK3894" s="230"/>
      <c r="AN3894" s="230"/>
      <c r="AO3894" s="230"/>
      <c r="AP3894" s="230"/>
      <c r="AQ3894" s="230"/>
    </row>
    <row r="3895" spans="4:43">
      <c r="D3895" s="230"/>
      <c r="G3895" s="230"/>
      <c r="H3895" s="230"/>
      <c r="I3895" s="230"/>
      <c r="J3895" s="230"/>
      <c r="O3895" s="230"/>
      <c r="R3895" s="230"/>
      <c r="S3895" s="230"/>
      <c r="T3895" s="230"/>
      <c r="U3895" s="230"/>
      <c r="Z3895" s="230"/>
      <c r="AC3895" s="230"/>
      <c r="AD3895" s="230"/>
      <c r="AE3895" s="230"/>
      <c r="AF3895" s="230"/>
      <c r="AK3895" s="230"/>
      <c r="AN3895" s="230"/>
      <c r="AO3895" s="230"/>
      <c r="AP3895" s="230"/>
      <c r="AQ3895" s="230"/>
    </row>
    <row r="3896" spans="4:43">
      <c r="D3896" s="230"/>
      <c r="G3896" s="230"/>
      <c r="H3896" s="230"/>
      <c r="I3896" s="230"/>
      <c r="J3896" s="230"/>
      <c r="O3896" s="230"/>
      <c r="R3896" s="230"/>
      <c r="S3896" s="230"/>
      <c r="T3896" s="230"/>
      <c r="U3896" s="230"/>
      <c r="Z3896" s="230"/>
      <c r="AC3896" s="230"/>
      <c r="AD3896" s="230"/>
      <c r="AE3896" s="230"/>
      <c r="AF3896" s="230"/>
      <c r="AK3896" s="230"/>
      <c r="AN3896" s="230"/>
      <c r="AO3896" s="230"/>
      <c r="AP3896" s="230"/>
      <c r="AQ3896" s="230"/>
    </row>
    <row r="3897" spans="4:43">
      <c r="D3897" s="230"/>
      <c r="G3897" s="230"/>
      <c r="H3897" s="230"/>
      <c r="I3897" s="230"/>
      <c r="J3897" s="230"/>
      <c r="O3897" s="230"/>
      <c r="R3897" s="230"/>
      <c r="S3897" s="230"/>
      <c r="T3897" s="230"/>
      <c r="U3897" s="230"/>
      <c r="Z3897" s="230"/>
      <c r="AC3897" s="230"/>
      <c r="AD3897" s="230"/>
      <c r="AE3897" s="230"/>
      <c r="AF3897" s="230"/>
      <c r="AK3897" s="230"/>
      <c r="AN3897" s="230"/>
      <c r="AO3897" s="230"/>
      <c r="AP3897" s="230"/>
      <c r="AQ3897" s="230"/>
    </row>
    <row r="3898" spans="4:43">
      <c r="D3898" s="230"/>
      <c r="G3898" s="230"/>
      <c r="H3898" s="230"/>
      <c r="I3898" s="230"/>
      <c r="J3898" s="230"/>
      <c r="O3898" s="230"/>
      <c r="R3898" s="230"/>
      <c r="S3898" s="230"/>
      <c r="T3898" s="230"/>
      <c r="U3898" s="230"/>
      <c r="Z3898" s="230"/>
      <c r="AC3898" s="230"/>
      <c r="AD3898" s="230"/>
      <c r="AE3898" s="230"/>
      <c r="AF3898" s="230"/>
      <c r="AK3898" s="230"/>
      <c r="AN3898" s="230"/>
      <c r="AO3898" s="230"/>
      <c r="AP3898" s="230"/>
      <c r="AQ3898" s="230"/>
    </row>
    <row r="3899" spans="4:43">
      <c r="D3899" s="230"/>
      <c r="G3899" s="230"/>
      <c r="H3899" s="230"/>
      <c r="I3899" s="230"/>
      <c r="J3899" s="230"/>
      <c r="O3899" s="230"/>
      <c r="R3899" s="230"/>
      <c r="S3899" s="230"/>
      <c r="T3899" s="230"/>
      <c r="U3899" s="230"/>
      <c r="Z3899" s="230"/>
      <c r="AC3899" s="230"/>
      <c r="AD3899" s="230"/>
      <c r="AE3899" s="230"/>
      <c r="AF3899" s="230"/>
      <c r="AK3899" s="230"/>
      <c r="AN3899" s="230"/>
      <c r="AO3899" s="230"/>
      <c r="AP3899" s="230"/>
      <c r="AQ3899" s="230"/>
    </row>
    <row r="3900" spans="4:43">
      <c r="D3900" s="230"/>
      <c r="G3900" s="230"/>
      <c r="H3900" s="230"/>
      <c r="I3900" s="230"/>
      <c r="J3900" s="230"/>
      <c r="O3900" s="230"/>
      <c r="R3900" s="230"/>
      <c r="S3900" s="230"/>
      <c r="T3900" s="230"/>
      <c r="U3900" s="230"/>
      <c r="Z3900" s="230"/>
      <c r="AC3900" s="230"/>
      <c r="AD3900" s="230"/>
      <c r="AE3900" s="230"/>
      <c r="AF3900" s="230"/>
      <c r="AK3900" s="230"/>
      <c r="AN3900" s="230"/>
      <c r="AO3900" s="230"/>
      <c r="AP3900" s="230"/>
      <c r="AQ3900" s="230"/>
    </row>
    <row r="3901" spans="4:43">
      <c r="D3901" s="230"/>
      <c r="G3901" s="230"/>
      <c r="H3901" s="230"/>
      <c r="I3901" s="230"/>
      <c r="J3901" s="230"/>
      <c r="O3901" s="230"/>
      <c r="R3901" s="230"/>
      <c r="S3901" s="230"/>
      <c r="T3901" s="230"/>
      <c r="U3901" s="230"/>
      <c r="Z3901" s="230"/>
      <c r="AC3901" s="230"/>
      <c r="AD3901" s="230"/>
      <c r="AE3901" s="230"/>
      <c r="AF3901" s="230"/>
      <c r="AK3901" s="230"/>
      <c r="AN3901" s="230"/>
      <c r="AO3901" s="230"/>
      <c r="AP3901" s="230"/>
      <c r="AQ3901" s="230"/>
    </row>
    <row r="3902" spans="4:43">
      <c r="D3902" s="230"/>
      <c r="G3902" s="230"/>
      <c r="H3902" s="230"/>
      <c r="I3902" s="230"/>
      <c r="J3902" s="230"/>
      <c r="O3902" s="230"/>
      <c r="R3902" s="230"/>
      <c r="S3902" s="230"/>
      <c r="T3902" s="230"/>
      <c r="U3902" s="230"/>
      <c r="Z3902" s="230"/>
      <c r="AC3902" s="230"/>
      <c r="AD3902" s="230"/>
      <c r="AE3902" s="230"/>
      <c r="AF3902" s="230"/>
      <c r="AK3902" s="230"/>
      <c r="AN3902" s="230"/>
      <c r="AO3902" s="230"/>
      <c r="AP3902" s="230"/>
      <c r="AQ3902" s="230"/>
    </row>
    <row r="3903" spans="4:43">
      <c r="D3903" s="230"/>
      <c r="G3903" s="230"/>
      <c r="H3903" s="230"/>
      <c r="I3903" s="230"/>
      <c r="J3903" s="230"/>
      <c r="O3903" s="230"/>
      <c r="R3903" s="230"/>
      <c r="S3903" s="230"/>
      <c r="T3903" s="230"/>
      <c r="U3903" s="230"/>
      <c r="Z3903" s="230"/>
      <c r="AC3903" s="230"/>
      <c r="AD3903" s="230"/>
      <c r="AE3903" s="230"/>
      <c r="AF3903" s="230"/>
      <c r="AK3903" s="230"/>
      <c r="AN3903" s="230"/>
      <c r="AO3903" s="230"/>
      <c r="AP3903" s="230"/>
      <c r="AQ3903" s="230"/>
    </row>
    <row r="3904" spans="4:43">
      <c r="D3904" s="230"/>
      <c r="G3904" s="230"/>
      <c r="H3904" s="230"/>
      <c r="I3904" s="230"/>
      <c r="J3904" s="230"/>
      <c r="O3904" s="230"/>
      <c r="R3904" s="230"/>
      <c r="S3904" s="230"/>
      <c r="T3904" s="230"/>
      <c r="U3904" s="230"/>
      <c r="Z3904" s="230"/>
      <c r="AC3904" s="230"/>
      <c r="AD3904" s="230"/>
      <c r="AE3904" s="230"/>
      <c r="AF3904" s="230"/>
      <c r="AK3904" s="230"/>
      <c r="AN3904" s="230"/>
      <c r="AO3904" s="230"/>
      <c r="AP3904" s="230"/>
      <c r="AQ3904" s="230"/>
    </row>
    <row r="3905" spans="4:43">
      <c r="D3905" s="230"/>
      <c r="G3905" s="230"/>
      <c r="H3905" s="230"/>
      <c r="I3905" s="230"/>
      <c r="J3905" s="230"/>
      <c r="O3905" s="230"/>
      <c r="R3905" s="230"/>
      <c r="S3905" s="230"/>
      <c r="T3905" s="230"/>
      <c r="U3905" s="230"/>
      <c r="Z3905" s="230"/>
      <c r="AC3905" s="230"/>
      <c r="AD3905" s="230"/>
      <c r="AE3905" s="230"/>
      <c r="AF3905" s="230"/>
      <c r="AK3905" s="230"/>
      <c r="AN3905" s="230"/>
      <c r="AO3905" s="230"/>
      <c r="AP3905" s="230"/>
      <c r="AQ3905" s="230"/>
    </row>
    <row r="3906" spans="4:43">
      <c r="D3906" s="230"/>
      <c r="G3906" s="230"/>
      <c r="H3906" s="230"/>
      <c r="I3906" s="230"/>
      <c r="J3906" s="230"/>
      <c r="O3906" s="230"/>
      <c r="R3906" s="230"/>
      <c r="S3906" s="230"/>
      <c r="T3906" s="230"/>
      <c r="U3906" s="230"/>
      <c r="Z3906" s="230"/>
      <c r="AC3906" s="230"/>
      <c r="AD3906" s="230"/>
      <c r="AE3906" s="230"/>
      <c r="AF3906" s="230"/>
      <c r="AK3906" s="230"/>
      <c r="AN3906" s="230"/>
      <c r="AO3906" s="230"/>
      <c r="AP3906" s="230"/>
      <c r="AQ3906" s="230"/>
    </row>
    <row r="3907" spans="4:43">
      <c r="D3907" s="230"/>
      <c r="G3907" s="230"/>
      <c r="H3907" s="230"/>
      <c r="I3907" s="230"/>
      <c r="J3907" s="230"/>
      <c r="O3907" s="230"/>
      <c r="R3907" s="230"/>
      <c r="S3907" s="230"/>
      <c r="T3907" s="230"/>
      <c r="U3907" s="230"/>
      <c r="Z3907" s="230"/>
      <c r="AC3907" s="230"/>
      <c r="AD3907" s="230"/>
      <c r="AE3907" s="230"/>
      <c r="AF3907" s="230"/>
      <c r="AK3907" s="230"/>
      <c r="AN3907" s="230"/>
      <c r="AO3907" s="230"/>
      <c r="AP3907" s="230"/>
      <c r="AQ3907" s="230"/>
    </row>
    <row r="3908" spans="4:43">
      <c r="D3908" s="230"/>
      <c r="G3908" s="230"/>
      <c r="H3908" s="230"/>
      <c r="I3908" s="230"/>
      <c r="J3908" s="230"/>
      <c r="O3908" s="230"/>
      <c r="R3908" s="230"/>
      <c r="S3908" s="230"/>
      <c r="T3908" s="230"/>
      <c r="U3908" s="230"/>
      <c r="Z3908" s="230"/>
      <c r="AC3908" s="230"/>
      <c r="AD3908" s="230"/>
      <c r="AE3908" s="230"/>
      <c r="AF3908" s="230"/>
      <c r="AK3908" s="230"/>
      <c r="AN3908" s="230"/>
      <c r="AO3908" s="230"/>
      <c r="AP3908" s="230"/>
      <c r="AQ3908" s="230"/>
    </row>
    <row r="3909" spans="4:43">
      <c r="D3909" s="230"/>
      <c r="G3909" s="230"/>
      <c r="H3909" s="230"/>
      <c r="I3909" s="230"/>
      <c r="J3909" s="230"/>
      <c r="O3909" s="230"/>
      <c r="R3909" s="230"/>
      <c r="S3909" s="230"/>
      <c r="T3909" s="230"/>
      <c r="U3909" s="230"/>
      <c r="Z3909" s="230"/>
      <c r="AC3909" s="230"/>
      <c r="AD3909" s="230"/>
      <c r="AE3909" s="230"/>
      <c r="AF3909" s="230"/>
      <c r="AK3909" s="230"/>
      <c r="AN3909" s="230"/>
      <c r="AO3909" s="230"/>
      <c r="AP3909" s="230"/>
      <c r="AQ3909" s="230"/>
    </row>
    <row r="3910" spans="4:43">
      <c r="D3910" s="230"/>
      <c r="G3910" s="230"/>
      <c r="H3910" s="230"/>
      <c r="I3910" s="230"/>
      <c r="J3910" s="230"/>
      <c r="O3910" s="230"/>
      <c r="R3910" s="230"/>
      <c r="S3910" s="230"/>
      <c r="T3910" s="230"/>
      <c r="U3910" s="230"/>
      <c r="Z3910" s="230"/>
      <c r="AC3910" s="230"/>
      <c r="AD3910" s="230"/>
      <c r="AE3910" s="230"/>
      <c r="AF3910" s="230"/>
      <c r="AK3910" s="230"/>
      <c r="AN3910" s="230"/>
      <c r="AO3910" s="230"/>
      <c r="AP3910" s="230"/>
      <c r="AQ3910" s="230"/>
    </row>
    <row r="3911" spans="4:43">
      <c r="D3911" s="230"/>
      <c r="G3911" s="230"/>
      <c r="H3911" s="230"/>
      <c r="I3911" s="230"/>
      <c r="J3911" s="230"/>
      <c r="O3911" s="230"/>
      <c r="R3911" s="230"/>
      <c r="S3911" s="230"/>
      <c r="T3911" s="230"/>
      <c r="U3911" s="230"/>
      <c r="Z3911" s="230"/>
      <c r="AC3911" s="230"/>
      <c r="AD3911" s="230"/>
      <c r="AE3911" s="230"/>
      <c r="AF3911" s="230"/>
      <c r="AK3911" s="230"/>
      <c r="AN3911" s="230"/>
      <c r="AO3911" s="230"/>
      <c r="AP3911" s="230"/>
      <c r="AQ3911" s="230"/>
    </row>
    <row r="3912" spans="4:43">
      <c r="D3912" s="230"/>
      <c r="G3912" s="230"/>
      <c r="H3912" s="230"/>
      <c r="I3912" s="230"/>
      <c r="J3912" s="230"/>
      <c r="O3912" s="230"/>
      <c r="R3912" s="230"/>
      <c r="S3912" s="230"/>
      <c r="T3912" s="230"/>
      <c r="U3912" s="230"/>
      <c r="Z3912" s="230"/>
      <c r="AC3912" s="230"/>
      <c r="AD3912" s="230"/>
      <c r="AE3912" s="230"/>
      <c r="AF3912" s="230"/>
      <c r="AK3912" s="230"/>
      <c r="AN3912" s="230"/>
      <c r="AO3912" s="230"/>
      <c r="AP3912" s="230"/>
      <c r="AQ3912" s="230"/>
    </row>
    <row r="3913" spans="4:43">
      <c r="D3913" s="230"/>
      <c r="G3913" s="230"/>
      <c r="H3913" s="230"/>
      <c r="I3913" s="230"/>
      <c r="J3913" s="230"/>
      <c r="O3913" s="230"/>
      <c r="R3913" s="230"/>
      <c r="S3913" s="230"/>
      <c r="T3913" s="230"/>
      <c r="U3913" s="230"/>
      <c r="Z3913" s="230"/>
      <c r="AC3913" s="230"/>
      <c r="AD3913" s="230"/>
      <c r="AE3913" s="230"/>
      <c r="AF3913" s="230"/>
      <c r="AK3913" s="230"/>
      <c r="AN3913" s="230"/>
      <c r="AO3913" s="230"/>
      <c r="AP3913" s="230"/>
      <c r="AQ3913" s="230"/>
    </row>
    <row r="3914" spans="4:43">
      <c r="D3914" s="230"/>
      <c r="G3914" s="230"/>
      <c r="H3914" s="230"/>
      <c r="I3914" s="230"/>
      <c r="J3914" s="230"/>
      <c r="O3914" s="230"/>
      <c r="R3914" s="230"/>
      <c r="S3914" s="230"/>
      <c r="T3914" s="230"/>
      <c r="U3914" s="230"/>
      <c r="Z3914" s="230"/>
      <c r="AC3914" s="230"/>
      <c r="AD3914" s="230"/>
      <c r="AE3914" s="230"/>
      <c r="AF3914" s="230"/>
      <c r="AK3914" s="230"/>
      <c r="AN3914" s="230"/>
      <c r="AO3914" s="230"/>
      <c r="AP3914" s="230"/>
      <c r="AQ3914" s="230"/>
    </row>
    <row r="3915" spans="4:43">
      <c r="D3915" s="230"/>
      <c r="G3915" s="230"/>
      <c r="H3915" s="230"/>
      <c r="I3915" s="230"/>
      <c r="J3915" s="230"/>
      <c r="O3915" s="230"/>
      <c r="R3915" s="230"/>
      <c r="S3915" s="230"/>
      <c r="T3915" s="230"/>
      <c r="U3915" s="230"/>
      <c r="Z3915" s="230"/>
      <c r="AC3915" s="230"/>
      <c r="AD3915" s="230"/>
      <c r="AE3915" s="230"/>
      <c r="AF3915" s="230"/>
      <c r="AK3915" s="230"/>
      <c r="AN3915" s="230"/>
      <c r="AO3915" s="230"/>
      <c r="AP3915" s="230"/>
      <c r="AQ3915" s="230"/>
    </row>
    <row r="3916" spans="4:43">
      <c r="D3916" s="230"/>
      <c r="G3916" s="230"/>
      <c r="H3916" s="230"/>
      <c r="I3916" s="230"/>
      <c r="J3916" s="230"/>
      <c r="O3916" s="230"/>
      <c r="R3916" s="230"/>
      <c r="S3916" s="230"/>
      <c r="T3916" s="230"/>
      <c r="U3916" s="230"/>
      <c r="Z3916" s="230"/>
      <c r="AC3916" s="230"/>
      <c r="AD3916" s="230"/>
      <c r="AE3916" s="230"/>
      <c r="AF3916" s="230"/>
      <c r="AK3916" s="230"/>
      <c r="AN3916" s="230"/>
      <c r="AO3916" s="230"/>
      <c r="AP3916" s="230"/>
      <c r="AQ3916" s="230"/>
    </row>
    <row r="3917" spans="4:43">
      <c r="D3917" s="230"/>
      <c r="G3917" s="230"/>
      <c r="H3917" s="230"/>
      <c r="I3917" s="230"/>
      <c r="J3917" s="230"/>
      <c r="O3917" s="230"/>
      <c r="R3917" s="230"/>
      <c r="S3917" s="230"/>
      <c r="T3917" s="230"/>
      <c r="U3917" s="230"/>
      <c r="Z3917" s="230"/>
      <c r="AC3917" s="230"/>
      <c r="AD3917" s="230"/>
      <c r="AE3917" s="230"/>
      <c r="AF3917" s="230"/>
      <c r="AK3917" s="230"/>
      <c r="AN3917" s="230"/>
      <c r="AO3917" s="230"/>
      <c r="AP3917" s="230"/>
      <c r="AQ3917" s="230"/>
    </row>
    <row r="3918" spans="4:43">
      <c r="D3918" s="230"/>
      <c r="G3918" s="230"/>
      <c r="H3918" s="230"/>
      <c r="I3918" s="230"/>
      <c r="J3918" s="230"/>
      <c r="O3918" s="230"/>
      <c r="R3918" s="230"/>
      <c r="S3918" s="230"/>
      <c r="T3918" s="230"/>
      <c r="U3918" s="230"/>
      <c r="Z3918" s="230"/>
      <c r="AC3918" s="230"/>
      <c r="AD3918" s="230"/>
      <c r="AE3918" s="230"/>
      <c r="AF3918" s="230"/>
      <c r="AK3918" s="230"/>
      <c r="AN3918" s="230"/>
      <c r="AO3918" s="230"/>
      <c r="AP3918" s="230"/>
      <c r="AQ3918" s="230"/>
    </row>
    <row r="3919" spans="4:43">
      <c r="D3919" s="230"/>
      <c r="G3919" s="230"/>
      <c r="H3919" s="230"/>
      <c r="I3919" s="230"/>
      <c r="J3919" s="230"/>
      <c r="O3919" s="230"/>
      <c r="R3919" s="230"/>
      <c r="S3919" s="230"/>
      <c r="T3919" s="230"/>
      <c r="U3919" s="230"/>
      <c r="Z3919" s="230"/>
      <c r="AC3919" s="230"/>
      <c r="AD3919" s="230"/>
      <c r="AE3919" s="230"/>
      <c r="AF3919" s="230"/>
      <c r="AK3919" s="230"/>
      <c r="AN3919" s="230"/>
      <c r="AO3919" s="230"/>
      <c r="AP3919" s="230"/>
      <c r="AQ3919" s="230"/>
    </row>
    <row r="3920" spans="4:43">
      <c r="D3920" s="230"/>
      <c r="G3920" s="230"/>
      <c r="H3920" s="230"/>
      <c r="I3920" s="230"/>
      <c r="J3920" s="230"/>
      <c r="O3920" s="230"/>
      <c r="R3920" s="230"/>
      <c r="S3920" s="230"/>
      <c r="T3920" s="230"/>
      <c r="U3920" s="230"/>
      <c r="Z3920" s="230"/>
      <c r="AC3920" s="230"/>
      <c r="AD3920" s="230"/>
      <c r="AE3920" s="230"/>
      <c r="AF3920" s="230"/>
      <c r="AK3920" s="230"/>
      <c r="AN3920" s="230"/>
      <c r="AO3920" s="230"/>
      <c r="AP3920" s="230"/>
      <c r="AQ3920" s="230"/>
    </row>
    <row r="3921" spans="4:43">
      <c r="D3921" s="230"/>
      <c r="G3921" s="230"/>
      <c r="H3921" s="230"/>
      <c r="I3921" s="230"/>
      <c r="J3921" s="230"/>
      <c r="O3921" s="230"/>
      <c r="R3921" s="230"/>
      <c r="S3921" s="230"/>
      <c r="T3921" s="230"/>
      <c r="U3921" s="230"/>
      <c r="Z3921" s="230"/>
      <c r="AC3921" s="230"/>
      <c r="AD3921" s="230"/>
      <c r="AE3921" s="230"/>
      <c r="AF3921" s="230"/>
      <c r="AK3921" s="230"/>
      <c r="AN3921" s="230"/>
      <c r="AO3921" s="230"/>
      <c r="AP3921" s="230"/>
      <c r="AQ3921" s="230"/>
    </row>
    <row r="3922" spans="4:43">
      <c r="D3922" s="230"/>
      <c r="G3922" s="230"/>
      <c r="H3922" s="230"/>
      <c r="I3922" s="230"/>
      <c r="J3922" s="230"/>
      <c r="O3922" s="230"/>
      <c r="R3922" s="230"/>
      <c r="S3922" s="230"/>
      <c r="T3922" s="230"/>
      <c r="U3922" s="230"/>
      <c r="Z3922" s="230"/>
      <c r="AC3922" s="230"/>
      <c r="AD3922" s="230"/>
      <c r="AE3922" s="230"/>
      <c r="AF3922" s="230"/>
      <c r="AK3922" s="230"/>
      <c r="AN3922" s="230"/>
      <c r="AO3922" s="230"/>
      <c r="AP3922" s="230"/>
      <c r="AQ3922" s="230"/>
    </row>
    <row r="3923" spans="4:43">
      <c r="D3923" s="230"/>
      <c r="G3923" s="230"/>
      <c r="H3923" s="230"/>
      <c r="I3923" s="230"/>
      <c r="J3923" s="230"/>
      <c r="O3923" s="230"/>
      <c r="R3923" s="230"/>
      <c r="S3923" s="230"/>
      <c r="T3923" s="230"/>
      <c r="U3923" s="230"/>
      <c r="Z3923" s="230"/>
      <c r="AC3923" s="230"/>
      <c r="AD3923" s="230"/>
      <c r="AE3923" s="230"/>
      <c r="AF3923" s="230"/>
      <c r="AK3923" s="230"/>
      <c r="AN3923" s="230"/>
      <c r="AO3923" s="230"/>
      <c r="AP3923" s="230"/>
      <c r="AQ3923" s="230"/>
    </row>
    <row r="3924" spans="4:43">
      <c r="D3924" s="230"/>
      <c r="G3924" s="230"/>
      <c r="H3924" s="230"/>
      <c r="I3924" s="230"/>
      <c r="J3924" s="230"/>
      <c r="O3924" s="230"/>
      <c r="R3924" s="230"/>
      <c r="S3924" s="230"/>
      <c r="T3924" s="230"/>
      <c r="U3924" s="230"/>
      <c r="Z3924" s="230"/>
      <c r="AC3924" s="230"/>
      <c r="AD3924" s="230"/>
      <c r="AE3924" s="230"/>
      <c r="AF3924" s="230"/>
      <c r="AK3924" s="230"/>
      <c r="AN3924" s="230"/>
      <c r="AO3924" s="230"/>
      <c r="AP3924" s="230"/>
      <c r="AQ3924" s="230"/>
    </row>
    <row r="3925" spans="4:43">
      <c r="D3925" s="230"/>
      <c r="G3925" s="230"/>
      <c r="H3925" s="230"/>
      <c r="I3925" s="230"/>
      <c r="J3925" s="230"/>
      <c r="O3925" s="230"/>
      <c r="R3925" s="230"/>
      <c r="S3925" s="230"/>
      <c r="T3925" s="230"/>
      <c r="U3925" s="230"/>
      <c r="Z3925" s="230"/>
      <c r="AC3925" s="230"/>
      <c r="AD3925" s="230"/>
      <c r="AE3925" s="230"/>
      <c r="AF3925" s="230"/>
      <c r="AK3925" s="230"/>
      <c r="AN3925" s="230"/>
      <c r="AO3925" s="230"/>
      <c r="AP3925" s="230"/>
      <c r="AQ3925" s="230"/>
    </row>
    <row r="3926" spans="4:43">
      <c r="D3926" s="230"/>
      <c r="G3926" s="230"/>
      <c r="H3926" s="230"/>
      <c r="I3926" s="230"/>
      <c r="J3926" s="230"/>
      <c r="O3926" s="230"/>
      <c r="R3926" s="230"/>
      <c r="S3926" s="230"/>
      <c r="T3926" s="230"/>
      <c r="U3926" s="230"/>
      <c r="Z3926" s="230"/>
      <c r="AC3926" s="230"/>
      <c r="AD3926" s="230"/>
      <c r="AE3926" s="230"/>
      <c r="AF3926" s="230"/>
      <c r="AK3926" s="230"/>
      <c r="AN3926" s="230"/>
      <c r="AO3926" s="230"/>
      <c r="AP3926" s="230"/>
      <c r="AQ3926" s="230"/>
    </row>
    <row r="3927" spans="4:43">
      <c r="D3927" s="230"/>
      <c r="G3927" s="230"/>
      <c r="H3927" s="230"/>
      <c r="I3927" s="230"/>
      <c r="J3927" s="230"/>
      <c r="O3927" s="230"/>
      <c r="R3927" s="230"/>
      <c r="S3927" s="230"/>
      <c r="T3927" s="230"/>
      <c r="U3927" s="230"/>
      <c r="Z3927" s="230"/>
      <c r="AC3927" s="230"/>
      <c r="AD3927" s="230"/>
      <c r="AE3927" s="230"/>
      <c r="AF3927" s="230"/>
      <c r="AK3927" s="230"/>
      <c r="AN3927" s="230"/>
      <c r="AO3927" s="230"/>
      <c r="AP3927" s="230"/>
      <c r="AQ3927" s="230"/>
    </row>
    <row r="3928" spans="4:43">
      <c r="D3928" s="230"/>
      <c r="G3928" s="230"/>
      <c r="H3928" s="230"/>
      <c r="I3928" s="230"/>
      <c r="J3928" s="230"/>
      <c r="O3928" s="230"/>
      <c r="R3928" s="230"/>
      <c r="S3928" s="230"/>
      <c r="T3928" s="230"/>
      <c r="U3928" s="230"/>
      <c r="Z3928" s="230"/>
      <c r="AC3928" s="230"/>
      <c r="AD3928" s="230"/>
      <c r="AE3928" s="230"/>
      <c r="AF3928" s="230"/>
      <c r="AK3928" s="230"/>
      <c r="AN3928" s="230"/>
      <c r="AO3928" s="230"/>
      <c r="AP3928" s="230"/>
      <c r="AQ3928" s="230"/>
    </row>
    <row r="3929" spans="4:43">
      <c r="D3929" s="230"/>
      <c r="G3929" s="230"/>
      <c r="H3929" s="230"/>
      <c r="I3929" s="230"/>
      <c r="J3929" s="230"/>
      <c r="O3929" s="230"/>
      <c r="R3929" s="230"/>
      <c r="S3929" s="230"/>
      <c r="T3929" s="230"/>
      <c r="U3929" s="230"/>
      <c r="Z3929" s="230"/>
      <c r="AC3929" s="230"/>
      <c r="AD3929" s="230"/>
      <c r="AE3929" s="230"/>
      <c r="AF3929" s="230"/>
      <c r="AK3929" s="230"/>
      <c r="AN3929" s="230"/>
      <c r="AO3929" s="230"/>
      <c r="AP3929" s="230"/>
      <c r="AQ3929" s="230"/>
    </row>
    <row r="3930" spans="4:43">
      <c r="D3930" s="230"/>
      <c r="G3930" s="230"/>
      <c r="H3930" s="230"/>
      <c r="I3930" s="230"/>
      <c r="J3930" s="230"/>
      <c r="O3930" s="230"/>
      <c r="R3930" s="230"/>
      <c r="S3930" s="230"/>
      <c r="T3930" s="230"/>
      <c r="U3930" s="230"/>
      <c r="Z3930" s="230"/>
      <c r="AC3930" s="230"/>
      <c r="AD3930" s="230"/>
      <c r="AE3930" s="230"/>
      <c r="AF3930" s="230"/>
      <c r="AK3930" s="230"/>
      <c r="AN3930" s="230"/>
      <c r="AO3930" s="230"/>
      <c r="AP3930" s="230"/>
      <c r="AQ3930" s="230"/>
    </row>
    <row r="3931" spans="4:43">
      <c r="D3931" s="230"/>
      <c r="G3931" s="230"/>
      <c r="H3931" s="230"/>
      <c r="I3931" s="230"/>
      <c r="J3931" s="230"/>
      <c r="O3931" s="230"/>
      <c r="R3931" s="230"/>
      <c r="S3931" s="230"/>
      <c r="T3931" s="230"/>
      <c r="U3931" s="230"/>
      <c r="Z3931" s="230"/>
      <c r="AC3931" s="230"/>
      <c r="AD3931" s="230"/>
      <c r="AE3931" s="230"/>
      <c r="AF3931" s="230"/>
      <c r="AK3931" s="230"/>
      <c r="AN3931" s="230"/>
      <c r="AO3931" s="230"/>
      <c r="AP3931" s="230"/>
      <c r="AQ3931" s="230"/>
    </row>
    <row r="3932" spans="4:43">
      <c r="D3932" s="230"/>
      <c r="G3932" s="230"/>
      <c r="H3932" s="230"/>
      <c r="I3932" s="230"/>
      <c r="J3932" s="230"/>
      <c r="O3932" s="230"/>
      <c r="R3932" s="230"/>
      <c r="S3932" s="230"/>
      <c r="T3932" s="230"/>
      <c r="U3932" s="230"/>
      <c r="Z3932" s="230"/>
      <c r="AC3932" s="230"/>
      <c r="AD3932" s="230"/>
      <c r="AE3932" s="230"/>
      <c r="AF3932" s="230"/>
      <c r="AK3932" s="230"/>
      <c r="AN3932" s="230"/>
      <c r="AO3932" s="230"/>
      <c r="AP3932" s="230"/>
      <c r="AQ3932" s="230"/>
    </row>
    <row r="3933" spans="4:43">
      <c r="D3933" s="230"/>
      <c r="G3933" s="230"/>
      <c r="H3933" s="230"/>
      <c r="I3933" s="230"/>
      <c r="J3933" s="230"/>
      <c r="O3933" s="230"/>
      <c r="R3933" s="230"/>
      <c r="S3933" s="230"/>
      <c r="T3933" s="230"/>
      <c r="U3933" s="230"/>
      <c r="Z3933" s="230"/>
      <c r="AC3933" s="230"/>
      <c r="AD3933" s="230"/>
      <c r="AE3933" s="230"/>
      <c r="AF3933" s="230"/>
      <c r="AK3933" s="230"/>
      <c r="AN3933" s="230"/>
      <c r="AO3933" s="230"/>
      <c r="AP3933" s="230"/>
      <c r="AQ3933" s="230"/>
    </row>
    <row r="3934" spans="4:43">
      <c r="D3934" s="230"/>
      <c r="G3934" s="230"/>
      <c r="H3934" s="230"/>
      <c r="I3934" s="230"/>
      <c r="J3934" s="230"/>
      <c r="O3934" s="230"/>
      <c r="R3934" s="230"/>
      <c r="S3934" s="230"/>
      <c r="T3934" s="230"/>
      <c r="U3934" s="230"/>
      <c r="Z3934" s="230"/>
      <c r="AC3934" s="230"/>
      <c r="AD3934" s="230"/>
      <c r="AE3934" s="230"/>
      <c r="AF3934" s="230"/>
      <c r="AK3934" s="230"/>
      <c r="AN3934" s="230"/>
      <c r="AO3934" s="230"/>
      <c r="AP3934" s="230"/>
      <c r="AQ3934" s="230"/>
    </row>
    <row r="3935" spans="4:43">
      <c r="D3935" s="230"/>
      <c r="G3935" s="230"/>
      <c r="H3935" s="230"/>
      <c r="I3935" s="230"/>
      <c r="J3935" s="230"/>
      <c r="O3935" s="230"/>
      <c r="R3935" s="230"/>
      <c r="S3935" s="230"/>
      <c r="T3935" s="230"/>
      <c r="U3935" s="230"/>
      <c r="Z3935" s="230"/>
      <c r="AC3935" s="230"/>
      <c r="AD3935" s="230"/>
      <c r="AE3935" s="230"/>
      <c r="AF3935" s="230"/>
      <c r="AK3935" s="230"/>
      <c r="AN3935" s="230"/>
      <c r="AO3935" s="230"/>
      <c r="AP3935" s="230"/>
      <c r="AQ3935" s="230"/>
    </row>
    <row r="3936" spans="4:43">
      <c r="D3936" s="230"/>
      <c r="G3936" s="230"/>
      <c r="H3936" s="230"/>
      <c r="I3936" s="230"/>
      <c r="J3936" s="230"/>
      <c r="O3936" s="230"/>
      <c r="R3936" s="230"/>
      <c r="S3936" s="230"/>
      <c r="T3936" s="230"/>
      <c r="U3936" s="230"/>
      <c r="Z3936" s="230"/>
      <c r="AC3936" s="230"/>
      <c r="AD3936" s="230"/>
      <c r="AE3936" s="230"/>
      <c r="AF3936" s="230"/>
      <c r="AK3936" s="230"/>
      <c r="AN3936" s="230"/>
      <c r="AO3936" s="230"/>
      <c r="AP3936" s="230"/>
      <c r="AQ3936" s="230"/>
    </row>
    <row r="3937" spans="4:43">
      <c r="D3937" s="230"/>
      <c r="G3937" s="230"/>
      <c r="H3937" s="230"/>
      <c r="I3937" s="230"/>
      <c r="J3937" s="230"/>
      <c r="O3937" s="230"/>
      <c r="R3937" s="230"/>
      <c r="S3937" s="230"/>
      <c r="T3937" s="230"/>
      <c r="U3937" s="230"/>
      <c r="Z3937" s="230"/>
      <c r="AC3937" s="230"/>
      <c r="AD3937" s="230"/>
      <c r="AE3937" s="230"/>
      <c r="AF3937" s="230"/>
      <c r="AK3937" s="230"/>
      <c r="AN3937" s="230"/>
      <c r="AO3937" s="230"/>
      <c r="AP3937" s="230"/>
      <c r="AQ3937" s="230"/>
    </row>
    <row r="3938" spans="4:43">
      <c r="D3938" s="230"/>
      <c r="G3938" s="230"/>
      <c r="H3938" s="230"/>
      <c r="I3938" s="230"/>
      <c r="J3938" s="230"/>
      <c r="O3938" s="230"/>
      <c r="R3938" s="230"/>
      <c r="S3938" s="230"/>
      <c r="T3938" s="230"/>
      <c r="U3938" s="230"/>
      <c r="Z3938" s="230"/>
      <c r="AC3938" s="230"/>
      <c r="AD3938" s="230"/>
      <c r="AE3938" s="230"/>
      <c r="AF3938" s="230"/>
      <c r="AK3938" s="230"/>
      <c r="AN3938" s="230"/>
      <c r="AO3938" s="230"/>
      <c r="AP3938" s="230"/>
      <c r="AQ3938" s="230"/>
    </row>
    <row r="3939" spans="4:43">
      <c r="D3939" s="230"/>
      <c r="G3939" s="230"/>
      <c r="H3939" s="230"/>
      <c r="I3939" s="230"/>
      <c r="J3939" s="230"/>
      <c r="O3939" s="230"/>
      <c r="R3939" s="230"/>
      <c r="S3939" s="230"/>
      <c r="T3939" s="230"/>
      <c r="U3939" s="230"/>
      <c r="Z3939" s="230"/>
      <c r="AC3939" s="230"/>
      <c r="AD3939" s="230"/>
      <c r="AE3939" s="230"/>
      <c r="AF3939" s="230"/>
      <c r="AK3939" s="230"/>
      <c r="AN3939" s="230"/>
      <c r="AO3939" s="230"/>
      <c r="AP3939" s="230"/>
      <c r="AQ3939" s="230"/>
    </row>
    <row r="3940" spans="4:43">
      <c r="D3940" s="230"/>
      <c r="G3940" s="230"/>
      <c r="H3940" s="230"/>
      <c r="I3940" s="230"/>
      <c r="J3940" s="230"/>
      <c r="O3940" s="230"/>
      <c r="R3940" s="230"/>
      <c r="S3940" s="230"/>
      <c r="T3940" s="230"/>
      <c r="U3940" s="230"/>
      <c r="Z3940" s="230"/>
      <c r="AC3940" s="230"/>
      <c r="AD3940" s="230"/>
      <c r="AE3940" s="230"/>
      <c r="AF3940" s="230"/>
      <c r="AK3940" s="230"/>
      <c r="AN3940" s="230"/>
      <c r="AO3940" s="230"/>
      <c r="AP3940" s="230"/>
      <c r="AQ3940" s="230"/>
    </row>
    <row r="3941" spans="4:43">
      <c r="D3941" s="230"/>
      <c r="G3941" s="230"/>
      <c r="H3941" s="230"/>
      <c r="I3941" s="230"/>
      <c r="J3941" s="230"/>
      <c r="O3941" s="230"/>
      <c r="R3941" s="230"/>
      <c r="S3941" s="230"/>
      <c r="T3941" s="230"/>
      <c r="U3941" s="230"/>
      <c r="Z3941" s="230"/>
      <c r="AC3941" s="230"/>
      <c r="AD3941" s="230"/>
      <c r="AE3941" s="230"/>
      <c r="AF3941" s="230"/>
      <c r="AK3941" s="230"/>
      <c r="AN3941" s="230"/>
      <c r="AO3941" s="230"/>
      <c r="AP3941" s="230"/>
      <c r="AQ3941" s="230"/>
    </row>
    <row r="3942" spans="4:43">
      <c r="D3942" s="230"/>
      <c r="G3942" s="230"/>
      <c r="H3942" s="230"/>
      <c r="I3942" s="230"/>
      <c r="J3942" s="230"/>
      <c r="O3942" s="230"/>
      <c r="R3942" s="230"/>
      <c r="S3942" s="230"/>
      <c r="T3942" s="230"/>
      <c r="U3942" s="230"/>
      <c r="Z3942" s="230"/>
      <c r="AC3942" s="230"/>
      <c r="AD3942" s="230"/>
      <c r="AE3942" s="230"/>
      <c r="AF3942" s="230"/>
      <c r="AK3942" s="230"/>
      <c r="AN3942" s="230"/>
      <c r="AO3942" s="230"/>
      <c r="AP3942" s="230"/>
      <c r="AQ3942" s="230"/>
    </row>
    <row r="3943" spans="4:43">
      <c r="D3943" s="230"/>
      <c r="G3943" s="230"/>
      <c r="H3943" s="230"/>
      <c r="I3943" s="230"/>
      <c r="J3943" s="230"/>
      <c r="O3943" s="230"/>
      <c r="R3943" s="230"/>
      <c r="S3943" s="230"/>
      <c r="T3943" s="230"/>
      <c r="U3943" s="230"/>
      <c r="Z3943" s="230"/>
      <c r="AC3943" s="230"/>
      <c r="AD3943" s="230"/>
      <c r="AE3943" s="230"/>
      <c r="AF3943" s="230"/>
      <c r="AK3943" s="230"/>
      <c r="AN3943" s="230"/>
      <c r="AO3943" s="230"/>
      <c r="AP3943" s="230"/>
      <c r="AQ3943" s="230"/>
    </row>
    <row r="3944" spans="4:43">
      <c r="D3944" s="230"/>
      <c r="G3944" s="230"/>
      <c r="H3944" s="230"/>
      <c r="I3944" s="230"/>
      <c r="J3944" s="230"/>
      <c r="O3944" s="230"/>
      <c r="R3944" s="230"/>
      <c r="S3944" s="230"/>
      <c r="T3944" s="230"/>
      <c r="U3944" s="230"/>
      <c r="Z3944" s="230"/>
      <c r="AC3944" s="230"/>
      <c r="AD3944" s="230"/>
      <c r="AE3944" s="230"/>
      <c r="AF3944" s="230"/>
      <c r="AK3944" s="230"/>
      <c r="AN3944" s="230"/>
      <c r="AO3944" s="230"/>
      <c r="AP3944" s="230"/>
      <c r="AQ3944" s="230"/>
    </row>
    <row r="3945" spans="4:43">
      <c r="D3945" s="230"/>
      <c r="G3945" s="230"/>
      <c r="H3945" s="230"/>
      <c r="I3945" s="230"/>
      <c r="J3945" s="230"/>
      <c r="O3945" s="230"/>
      <c r="R3945" s="230"/>
      <c r="S3945" s="230"/>
      <c r="T3945" s="230"/>
      <c r="U3945" s="230"/>
      <c r="Z3945" s="230"/>
      <c r="AC3945" s="230"/>
      <c r="AD3945" s="230"/>
      <c r="AE3945" s="230"/>
      <c r="AF3945" s="230"/>
      <c r="AK3945" s="230"/>
      <c r="AN3945" s="230"/>
      <c r="AO3945" s="230"/>
      <c r="AP3945" s="230"/>
      <c r="AQ3945" s="230"/>
    </row>
    <row r="3946" spans="4:43">
      <c r="D3946" s="230"/>
      <c r="G3946" s="230"/>
      <c r="H3946" s="230"/>
      <c r="I3946" s="230"/>
      <c r="J3946" s="230"/>
      <c r="O3946" s="230"/>
      <c r="R3946" s="230"/>
      <c r="S3946" s="230"/>
      <c r="T3946" s="230"/>
      <c r="U3946" s="230"/>
      <c r="Z3946" s="230"/>
      <c r="AC3946" s="230"/>
      <c r="AD3946" s="230"/>
      <c r="AE3946" s="230"/>
      <c r="AF3946" s="230"/>
      <c r="AK3946" s="230"/>
      <c r="AN3946" s="230"/>
      <c r="AO3946" s="230"/>
      <c r="AP3946" s="230"/>
      <c r="AQ3946" s="230"/>
    </row>
    <row r="3947" spans="4:43">
      <c r="D3947" s="230"/>
      <c r="G3947" s="230"/>
      <c r="H3947" s="230"/>
      <c r="I3947" s="230"/>
      <c r="J3947" s="230"/>
      <c r="O3947" s="230"/>
      <c r="R3947" s="230"/>
      <c r="S3947" s="230"/>
      <c r="T3947" s="230"/>
      <c r="U3947" s="230"/>
      <c r="Z3947" s="230"/>
      <c r="AC3947" s="230"/>
      <c r="AD3947" s="230"/>
      <c r="AE3947" s="230"/>
      <c r="AF3947" s="230"/>
      <c r="AK3947" s="230"/>
      <c r="AN3947" s="230"/>
      <c r="AO3947" s="230"/>
      <c r="AP3947" s="230"/>
      <c r="AQ3947" s="230"/>
    </row>
    <row r="3948" spans="4:43">
      <c r="D3948" s="230"/>
      <c r="G3948" s="230"/>
      <c r="H3948" s="230"/>
      <c r="I3948" s="230"/>
      <c r="J3948" s="230"/>
      <c r="O3948" s="230"/>
      <c r="R3948" s="230"/>
      <c r="S3948" s="230"/>
      <c r="T3948" s="230"/>
      <c r="U3948" s="230"/>
      <c r="Z3948" s="230"/>
      <c r="AC3948" s="230"/>
      <c r="AD3948" s="230"/>
      <c r="AE3948" s="230"/>
      <c r="AF3948" s="230"/>
      <c r="AK3948" s="230"/>
      <c r="AN3948" s="230"/>
      <c r="AO3948" s="230"/>
      <c r="AP3948" s="230"/>
      <c r="AQ3948" s="230"/>
    </row>
    <row r="3949" spans="4:43">
      <c r="D3949" s="230"/>
      <c r="G3949" s="230"/>
      <c r="H3949" s="230"/>
      <c r="I3949" s="230"/>
      <c r="J3949" s="230"/>
      <c r="O3949" s="230"/>
      <c r="R3949" s="230"/>
      <c r="S3949" s="230"/>
      <c r="T3949" s="230"/>
      <c r="U3949" s="230"/>
      <c r="Z3949" s="230"/>
      <c r="AC3949" s="230"/>
      <c r="AD3949" s="230"/>
      <c r="AE3949" s="230"/>
      <c r="AF3949" s="230"/>
      <c r="AK3949" s="230"/>
      <c r="AN3949" s="230"/>
      <c r="AO3949" s="230"/>
      <c r="AP3949" s="230"/>
      <c r="AQ3949" s="230"/>
    </row>
    <row r="3950" spans="4:43">
      <c r="D3950" s="230"/>
      <c r="G3950" s="230"/>
      <c r="H3950" s="230"/>
      <c r="I3950" s="230"/>
      <c r="J3950" s="230"/>
      <c r="O3950" s="230"/>
      <c r="R3950" s="230"/>
      <c r="S3950" s="230"/>
      <c r="T3950" s="230"/>
      <c r="U3950" s="230"/>
      <c r="Z3950" s="230"/>
      <c r="AC3950" s="230"/>
      <c r="AD3950" s="230"/>
      <c r="AE3950" s="230"/>
      <c r="AF3950" s="230"/>
      <c r="AK3950" s="230"/>
      <c r="AN3950" s="230"/>
      <c r="AO3950" s="230"/>
      <c r="AP3950" s="230"/>
      <c r="AQ3950" s="230"/>
    </row>
    <row r="3951" spans="4:43">
      <c r="D3951" s="230"/>
      <c r="G3951" s="230"/>
      <c r="H3951" s="230"/>
      <c r="I3951" s="230"/>
      <c r="J3951" s="230"/>
      <c r="O3951" s="230"/>
      <c r="R3951" s="230"/>
      <c r="S3951" s="230"/>
      <c r="T3951" s="230"/>
      <c r="U3951" s="230"/>
      <c r="Z3951" s="230"/>
      <c r="AC3951" s="230"/>
      <c r="AD3951" s="230"/>
      <c r="AE3951" s="230"/>
      <c r="AF3951" s="230"/>
      <c r="AK3951" s="230"/>
      <c r="AN3951" s="230"/>
      <c r="AO3951" s="230"/>
      <c r="AP3951" s="230"/>
      <c r="AQ3951" s="230"/>
    </row>
    <row r="3952" spans="4:43">
      <c r="D3952" s="230"/>
      <c r="G3952" s="230"/>
      <c r="H3952" s="230"/>
      <c r="I3952" s="230"/>
      <c r="J3952" s="230"/>
      <c r="O3952" s="230"/>
      <c r="R3952" s="230"/>
      <c r="S3952" s="230"/>
      <c r="T3952" s="230"/>
      <c r="U3952" s="230"/>
      <c r="Z3952" s="230"/>
      <c r="AC3952" s="230"/>
      <c r="AD3952" s="230"/>
      <c r="AE3952" s="230"/>
      <c r="AF3952" s="230"/>
      <c r="AK3952" s="230"/>
      <c r="AN3952" s="230"/>
      <c r="AO3952" s="230"/>
      <c r="AP3952" s="230"/>
      <c r="AQ3952" s="230"/>
    </row>
    <row r="3953" spans="4:43">
      <c r="D3953" s="230"/>
      <c r="G3953" s="230"/>
      <c r="H3953" s="230"/>
      <c r="I3953" s="230"/>
      <c r="J3953" s="230"/>
      <c r="O3953" s="230"/>
      <c r="R3953" s="230"/>
      <c r="S3953" s="230"/>
      <c r="T3953" s="230"/>
      <c r="U3953" s="230"/>
      <c r="Z3953" s="230"/>
      <c r="AC3953" s="230"/>
      <c r="AD3953" s="230"/>
      <c r="AE3953" s="230"/>
      <c r="AF3953" s="230"/>
      <c r="AK3953" s="230"/>
      <c r="AN3953" s="230"/>
      <c r="AO3953" s="230"/>
      <c r="AP3953" s="230"/>
      <c r="AQ3953" s="230"/>
    </row>
    <row r="3954" spans="4:43">
      <c r="D3954" s="230"/>
      <c r="G3954" s="230"/>
      <c r="H3954" s="230"/>
      <c r="I3954" s="230"/>
      <c r="J3954" s="230"/>
      <c r="O3954" s="230"/>
      <c r="R3954" s="230"/>
      <c r="S3954" s="230"/>
      <c r="T3954" s="230"/>
      <c r="U3954" s="230"/>
      <c r="Z3954" s="230"/>
      <c r="AC3954" s="230"/>
      <c r="AD3954" s="230"/>
      <c r="AE3954" s="230"/>
      <c r="AF3954" s="230"/>
      <c r="AK3954" s="230"/>
      <c r="AN3954" s="230"/>
      <c r="AO3954" s="230"/>
      <c r="AP3954" s="230"/>
      <c r="AQ3954" s="230"/>
    </row>
    <row r="3955" spans="4:43">
      <c r="D3955" s="230"/>
      <c r="G3955" s="230"/>
      <c r="H3955" s="230"/>
      <c r="I3955" s="230"/>
      <c r="J3955" s="230"/>
      <c r="O3955" s="230"/>
      <c r="R3955" s="230"/>
      <c r="S3955" s="230"/>
      <c r="T3955" s="230"/>
      <c r="U3955" s="230"/>
      <c r="Z3955" s="230"/>
      <c r="AC3955" s="230"/>
      <c r="AD3955" s="230"/>
      <c r="AE3955" s="230"/>
      <c r="AF3955" s="230"/>
      <c r="AK3955" s="230"/>
      <c r="AN3955" s="230"/>
      <c r="AO3955" s="230"/>
      <c r="AP3955" s="230"/>
      <c r="AQ3955" s="230"/>
    </row>
    <row r="3956" spans="4:43">
      <c r="D3956" s="230"/>
      <c r="G3956" s="230"/>
      <c r="H3956" s="230"/>
      <c r="I3956" s="230"/>
      <c r="J3956" s="230"/>
      <c r="O3956" s="230"/>
      <c r="R3956" s="230"/>
      <c r="S3956" s="230"/>
      <c r="T3956" s="230"/>
      <c r="U3956" s="230"/>
      <c r="Z3956" s="230"/>
      <c r="AC3956" s="230"/>
      <c r="AD3956" s="230"/>
      <c r="AE3956" s="230"/>
      <c r="AF3956" s="230"/>
      <c r="AK3956" s="230"/>
      <c r="AN3956" s="230"/>
      <c r="AO3956" s="230"/>
      <c r="AP3956" s="230"/>
      <c r="AQ3956" s="230"/>
    </row>
    <row r="3957" spans="4:43">
      <c r="D3957" s="230"/>
      <c r="G3957" s="230"/>
      <c r="H3957" s="230"/>
      <c r="I3957" s="230"/>
      <c r="J3957" s="230"/>
      <c r="O3957" s="230"/>
      <c r="R3957" s="230"/>
      <c r="S3957" s="230"/>
      <c r="T3957" s="230"/>
      <c r="U3957" s="230"/>
      <c r="Z3957" s="230"/>
      <c r="AC3957" s="230"/>
      <c r="AD3957" s="230"/>
      <c r="AE3957" s="230"/>
      <c r="AF3957" s="230"/>
      <c r="AK3957" s="230"/>
      <c r="AN3957" s="230"/>
      <c r="AO3957" s="230"/>
      <c r="AP3957" s="230"/>
      <c r="AQ3957" s="230"/>
    </row>
    <row r="3958" spans="4:43">
      <c r="D3958" s="230"/>
      <c r="G3958" s="230"/>
      <c r="H3958" s="230"/>
      <c r="I3958" s="230"/>
      <c r="J3958" s="230"/>
      <c r="O3958" s="230"/>
      <c r="R3958" s="230"/>
      <c r="S3958" s="230"/>
      <c r="T3958" s="230"/>
      <c r="U3958" s="230"/>
      <c r="Z3958" s="230"/>
      <c r="AC3958" s="230"/>
      <c r="AD3958" s="230"/>
      <c r="AE3958" s="230"/>
      <c r="AF3958" s="230"/>
      <c r="AK3958" s="230"/>
      <c r="AN3958" s="230"/>
      <c r="AO3958" s="230"/>
      <c r="AP3958" s="230"/>
      <c r="AQ3958" s="230"/>
    </row>
    <row r="3959" spans="4:43">
      <c r="D3959" s="230"/>
      <c r="G3959" s="230"/>
      <c r="H3959" s="230"/>
      <c r="I3959" s="230"/>
      <c r="J3959" s="230"/>
      <c r="O3959" s="230"/>
      <c r="R3959" s="230"/>
      <c r="S3959" s="230"/>
      <c r="T3959" s="230"/>
      <c r="U3959" s="230"/>
      <c r="Z3959" s="230"/>
      <c r="AC3959" s="230"/>
      <c r="AD3959" s="230"/>
      <c r="AE3959" s="230"/>
      <c r="AF3959" s="230"/>
      <c r="AK3959" s="230"/>
      <c r="AN3959" s="230"/>
      <c r="AO3959" s="230"/>
      <c r="AP3959" s="230"/>
      <c r="AQ3959" s="230"/>
    </row>
    <row r="3960" spans="4:43">
      <c r="D3960" s="230"/>
      <c r="G3960" s="230"/>
      <c r="H3960" s="230"/>
      <c r="I3960" s="230"/>
      <c r="J3960" s="230"/>
      <c r="O3960" s="230"/>
      <c r="R3960" s="230"/>
      <c r="S3960" s="230"/>
      <c r="T3960" s="230"/>
      <c r="U3960" s="230"/>
      <c r="Z3960" s="230"/>
      <c r="AC3960" s="230"/>
      <c r="AD3960" s="230"/>
      <c r="AE3960" s="230"/>
      <c r="AF3960" s="230"/>
      <c r="AK3960" s="230"/>
      <c r="AN3960" s="230"/>
      <c r="AO3960" s="230"/>
      <c r="AP3960" s="230"/>
      <c r="AQ3960" s="230"/>
    </row>
    <row r="3961" spans="4:43">
      <c r="D3961" s="230"/>
      <c r="G3961" s="230"/>
      <c r="H3961" s="230"/>
      <c r="I3961" s="230"/>
      <c r="J3961" s="230"/>
      <c r="O3961" s="230"/>
      <c r="R3961" s="230"/>
      <c r="S3961" s="230"/>
      <c r="T3961" s="230"/>
      <c r="U3961" s="230"/>
      <c r="Z3961" s="230"/>
      <c r="AC3961" s="230"/>
      <c r="AD3961" s="230"/>
      <c r="AE3961" s="230"/>
      <c r="AF3961" s="230"/>
      <c r="AK3961" s="230"/>
      <c r="AN3961" s="230"/>
      <c r="AO3961" s="230"/>
      <c r="AP3961" s="230"/>
      <c r="AQ3961" s="230"/>
    </row>
    <row r="3962" spans="4:43">
      <c r="D3962" s="230"/>
      <c r="G3962" s="230"/>
      <c r="H3962" s="230"/>
      <c r="I3962" s="230"/>
      <c r="J3962" s="230"/>
      <c r="O3962" s="230"/>
      <c r="R3962" s="230"/>
      <c r="S3962" s="230"/>
      <c r="T3962" s="230"/>
      <c r="U3962" s="230"/>
      <c r="Z3962" s="230"/>
      <c r="AC3962" s="230"/>
      <c r="AD3962" s="230"/>
      <c r="AE3962" s="230"/>
      <c r="AF3962" s="230"/>
      <c r="AK3962" s="230"/>
      <c r="AN3962" s="230"/>
      <c r="AO3962" s="230"/>
      <c r="AP3962" s="230"/>
      <c r="AQ3962" s="230"/>
    </row>
    <row r="3963" spans="4:43">
      <c r="D3963" s="230"/>
      <c r="G3963" s="230"/>
      <c r="H3963" s="230"/>
      <c r="I3963" s="230"/>
      <c r="J3963" s="230"/>
      <c r="O3963" s="230"/>
      <c r="R3963" s="230"/>
      <c r="S3963" s="230"/>
      <c r="T3963" s="230"/>
      <c r="U3963" s="230"/>
      <c r="Z3963" s="230"/>
      <c r="AC3963" s="230"/>
      <c r="AD3963" s="230"/>
      <c r="AE3963" s="230"/>
      <c r="AF3963" s="230"/>
      <c r="AK3963" s="230"/>
      <c r="AN3963" s="230"/>
      <c r="AO3963" s="230"/>
      <c r="AP3963" s="230"/>
      <c r="AQ3963" s="230"/>
    </row>
    <row r="3964" spans="4:43">
      <c r="D3964" s="230"/>
      <c r="G3964" s="230"/>
      <c r="H3964" s="230"/>
      <c r="I3964" s="230"/>
      <c r="J3964" s="230"/>
      <c r="O3964" s="230"/>
      <c r="R3964" s="230"/>
      <c r="S3964" s="230"/>
      <c r="T3964" s="230"/>
      <c r="U3964" s="230"/>
      <c r="Z3964" s="230"/>
      <c r="AC3964" s="230"/>
      <c r="AD3964" s="230"/>
      <c r="AE3964" s="230"/>
      <c r="AF3964" s="230"/>
      <c r="AK3964" s="230"/>
      <c r="AN3964" s="230"/>
      <c r="AO3964" s="230"/>
      <c r="AP3964" s="230"/>
      <c r="AQ3964" s="230"/>
    </row>
    <row r="3965" spans="4:43">
      <c r="D3965" s="230"/>
      <c r="G3965" s="230"/>
      <c r="H3965" s="230"/>
      <c r="I3965" s="230"/>
      <c r="J3965" s="230"/>
      <c r="O3965" s="230"/>
      <c r="R3965" s="230"/>
      <c r="S3965" s="230"/>
      <c r="T3965" s="230"/>
      <c r="U3965" s="230"/>
      <c r="Z3965" s="230"/>
      <c r="AC3965" s="230"/>
      <c r="AD3965" s="230"/>
      <c r="AE3965" s="230"/>
      <c r="AF3965" s="230"/>
      <c r="AK3965" s="230"/>
      <c r="AN3965" s="230"/>
      <c r="AO3965" s="230"/>
      <c r="AP3965" s="230"/>
      <c r="AQ3965" s="230"/>
    </row>
    <row r="3966" spans="4:43">
      <c r="D3966" s="230"/>
      <c r="G3966" s="230"/>
      <c r="H3966" s="230"/>
      <c r="I3966" s="230"/>
      <c r="J3966" s="230"/>
      <c r="O3966" s="230"/>
      <c r="R3966" s="230"/>
      <c r="S3966" s="230"/>
      <c r="T3966" s="230"/>
      <c r="U3966" s="230"/>
      <c r="Z3966" s="230"/>
      <c r="AC3966" s="230"/>
      <c r="AD3966" s="230"/>
      <c r="AE3966" s="230"/>
      <c r="AF3966" s="230"/>
      <c r="AK3966" s="230"/>
      <c r="AN3966" s="230"/>
      <c r="AO3966" s="230"/>
      <c r="AP3966" s="230"/>
      <c r="AQ3966" s="230"/>
    </row>
    <row r="3967" spans="4:43">
      <c r="D3967" s="230"/>
      <c r="G3967" s="230"/>
      <c r="H3967" s="230"/>
      <c r="I3967" s="230"/>
      <c r="J3967" s="230"/>
      <c r="O3967" s="230"/>
      <c r="R3967" s="230"/>
      <c r="S3967" s="230"/>
      <c r="T3967" s="230"/>
      <c r="U3967" s="230"/>
      <c r="Z3967" s="230"/>
      <c r="AC3967" s="230"/>
      <c r="AD3967" s="230"/>
      <c r="AE3967" s="230"/>
      <c r="AF3967" s="230"/>
      <c r="AK3967" s="230"/>
      <c r="AN3967" s="230"/>
      <c r="AO3967" s="230"/>
      <c r="AP3967" s="230"/>
      <c r="AQ3967" s="230"/>
    </row>
    <row r="3968" spans="4:43">
      <c r="D3968" s="230"/>
      <c r="G3968" s="230"/>
      <c r="H3968" s="230"/>
      <c r="I3968" s="230"/>
      <c r="J3968" s="230"/>
      <c r="O3968" s="230"/>
      <c r="R3968" s="230"/>
      <c r="S3968" s="230"/>
      <c r="T3968" s="230"/>
      <c r="U3968" s="230"/>
      <c r="Z3968" s="230"/>
      <c r="AC3968" s="230"/>
      <c r="AD3968" s="230"/>
      <c r="AE3968" s="230"/>
      <c r="AF3968" s="230"/>
      <c r="AK3968" s="230"/>
      <c r="AN3968" s="230"/>
      <c r="AO3968" s="230"/>
      <c r="AP3968" s="230"/>
      <c r="AQ3968" s="230"/>
    </row>
    <row r="3969" spans="4:43">
      <c r="D3969" s="230"/>
      <c r="G3969" s="230"/>
      <c r="H3969" s="230"/>
      <c r="I3969" s="230"/>
      <c r="J3969" s="230"/>
      <c r="O3969" s="230"/>
      <c r="R3969" s="230"/>
      <c r="S3969" s="230"/>
      <c r="T3969" s="230"/>
      <c r="U3969" s="230"/>
      <c r="Z3969" s="230"/>
      <c r="AC3969" s="230"/>
      <c r="AD3969" s="230"/>
      <c r="AE3969" s="230"/>
      <c r="AF3969" s="230"/>
      <c r="AK3969" s="230"/>
      <c r="AN3969" s="230"/>
      <c r="AO3969" s="230"/>
      <c r="AP3969" s="230"/>
      <c r="AQ3969" s="230"/>
    </row>
    <row r="3970" spans="4:43">
      <c r="D3970" s="230"/>
      <c r="G3970" s="230"/>
      <c r="H3970" s="230"/>
      <c r="I3970" s="230"/>
      <c r="J3970" s="230"/>
      <c r="O3970" s="230"/>
      <c r="R3970" s="230"/>
      <c r="S3970" s="230"/>
      <c r="T3970" s="230"/>
      <c r="U3970" s="230"/>
      <c r="Z3970" s="230"/>
      <c r="AC3970" s="230"/>
      <c r="AD3970" s="230"/>
      <c r="AE3970" s="230"/>
      <c r="AF3970" s="230"/>
      <c r="AK3970" s="230"/>
      <c r="AN3970" s="230"/>
      <c r="AO3970" s="230"/>
      <c r="AP3970" s="230"/>
      <c r="AQ3970" s="230"/>
    </row>
    <row r="3971" spans="4:43">
      <c r="D3971" s="230"/>
      <c r="G3971" s="230"/>
      <c r="H3971" s="230"/>
      <c r="I3971" s="230"/>
      <c r="J3971" s="230"/>
      <c r="O3971" s="230"/>
      <c r="R3971" s="230"/>
      <c r="S3971" s="230"/>
      <c r="T3971" s="230"/>
      <c r="U3971" s="230"/>
      <c r="Z3971" s="230"/>
      <c r="AC3971" s="230"/>
      <c r="AD3971" s="230"/>
      <c r="AE3971" s="230"/>
      <c r="AF3971" s="230"/>
      <c r="AK3971" s="230"/>
      <c r="AN3971" s="230"/>
      <c r="AO3971" s="230"/>
      <c r="AP3971" s="230"/>
      <c r="AQ3971" s="230"/>
    </row>
    <row r="3972" spans="4:43">
      <c r="D3972" s="230"/>
      <c r="G3972" s="230"/>
      <c r="H3972" s="230"/>
      <c r="I3972" s="230"/>
      <c r="J3972" s="230"/>
      <c r="O3972" s="230"/>
      <c r="R3972" s="230"/>
      <c r="S3972" s="230"/>
      <c r="T3972" s="230"/>
      <c r="U3972" s="230"/>
      <c r="Z3972" s="230"/>
      <c r="AC3972" s="230"/>
      <c r="AD3972" s="230"/>
      <c r="AE3972" s="230"/>
      <c r="AF3972" s="230"/>
      <c r="AK3972" s="230"/>
      <c r="AN3972" s="230"/>
      <c r="AO3972" s="230"/>
      <c r="AP3972" s="230"/>
      <c r="AQ3972" s="230"/>
    </row>
    <row r="3973" spans="4:43">
      <c r="D3973" s="230"/>
      <c r="G3973" s="230"/>
      <c r="H3973" s="230"/>
      <c r="I3973" s="230"/>
      <c r="J3973" s="230"/>
      <c r="O3973" s="230"/>
      <c r="R3973" s="230"/>
      <c r="S3973" s="230"/>
      <c r="T3973" s="230"/>
      <c r="U3973" s="230"/>
      <c r="Z3973" s="230"/>
      <c r="AC3973" s="230"/>
      <c r="AD3973" s="230"/>
      <c r="AE3973" s="230"/>
      <c r="AF3973" s="230"/>
      <c r="AK3973" s="230"/>
      <c r="AN3973" s="230"/>
      <c r="AO3973" s="230"/>
      <c r="AP3973" s="230"/>
      <c r="AQ3973" s="230"/>
    </row>
    <row r="3974" spans="4:43">
      <c r="D3974" s="230"/>
      <c r="G3974" s="230"/>
      <c r="H3974" s="230"/>
      <c r="I3974" s="230"/>
      <c r="J3974" s="230"/>
      <c r="O3974" s="230"/>
      <c r="R3974" s="230"/>
      <c r="S3974" s="230"/>
      <c r="T3974" s="230"/>
      <c r="U3974" s="230"/>
      <c r="Z3974" s="230"/>
      <c r="AC3974" s="230"/>
      <c r="AD3974" s="230"/>
      <c r="AE3974" s="230"/>
      <c r="AF3974" s="230"/>
      <c r="AK3974" s="230"/>
      <c r="AN3974" s="230"/>
      <c r="AO3974" s="230"/>
      <c r="AP3974" s="230"/>
      <c r="AQ3974" s="230"/>
    </row>
    <row r="3975" spans="4:43">
      <c r="D3975" s="230"/>
      <c r="G3975" s="230"/>
      <c r="H3975" s="230"/>
      <c r="I3975" s="230"/>
      <c r="J3975" s="230"/>
      <c r="O3975" s="230"/>
      <c r="R3975" s="230"/>
      <c r="S3975" s="230"/>
      <c r="T3975" s="230"/>
      <c r="U3975" s="230"/>
      <c r="Z3975" s="230"/>
      <c r="AC3975" s="230"/>
      <c r="AD3975" s="230"/>
      <c r="AE3975" s="230"/>
      <c r="AF3975" s="230"/>
      <c r="AK3975" s="230"/>
      <c r="AN3975" s="230"/>
      <c r="AO3975" s="230"/>
      <c r="AP3975" s="230"/>
      <c r="AQ3975" s="230"/>
    </row>
    <row r="3976" spans="4:43">
      <c r="D3976" s="230"/>
      <c r="G3976" s="230"/>
      <c r="H3976" s="230"/>
      <c r="I3976" s="230"/>
      <c r="J3976" s="230"/>
      <c r="O3976" s="230"/>
      <c r="R3976" s="230"/>
      <c r="S3976" s="230"/>
      <c r="T3976" s="230"/>
      <c r="U3976" s="230"/>
      <c r="Z3976" s="230"/>
      <c r="AC3976" s="230"/>
      <c r="AD3976" s="230"/>
      <c r="AE3976" s="230"/>
      <c r="AF3976" s="230"/>
      <c r="AK3976" s="230"/>
      <c r="AN3976" s="230"/>
      <c r="AO3976" s="230"/>
      <c r="AP3976" s="230"/>
      <c r="AQ3976" s="230"/>
    </row>
    <row r="3977" spans="4:43">
      <c r="D3977" s="230"/>
      <c r="G3977" s="230"/>
      <c r="H3977" s="230"/>
      <c r="I3977" s="230"/>
      <c r="J3977" s="230"/>
      <c r="O3977" s="230"/>
      <c r="R3977" s="230"/>
      <c r="S3977" s="230"/>
      <c r="T3977" s="230"/>
      <c r="U3977" s="230"/>
      <c r="Z3977" s="230"/>
      <c r="AC3977" s="230"/>
      <c r="AD3977" s="230"/>
      <c r="AE3977" s="230"/>
      <c r="AF3977" s="230"/>
      <c r="AK3977" s="230"/>
      <c r="AN3977" s="230"/>
      <c r="AO3977" s="230"/>
      <c r="AP3977" s="230"/>
      <c r="AQ3977" s="230"/>
    </row>
    <row r="3978" spans="4:43">
      <c r="D3978" s="230"/>
      <c r="G3978" s="230"/>
      <c r="H3978" s="230"/>
      <c r="I3978" s="230"/>
      <c r="J3978" s="230"/>
      <c r="O3978" s="230"/>
      <c r="R3978" s="230"/>
      <c r="S3978" s="230"/>
      <c r="T3978" s="230"/>
      <c r="U3978" s="230"/>
      <c r="Z3978" s="230"/>
      <c r="AC3978" s="230"/>
      <c r="AD3978" s="230"/>
      <c r="AE3978" s="230"/>
      <c r="AF3978" s="230"/>
      <c r="AK3978" s="230"/>
      <c r="AN3978" s="230"/>
      <c r="AO3978" s="230"/>
      <c r="AP3978" s="230"/>
      <c r="AQ3978" s="230"/>
    </row>
    <row r="3979" spans="4:43">
      <c r="D3979" s="230"/>
      <c r="G3979" s="230"/>
      <c r="H3979" s="230"/>
      <c r="I3979" s="230"/>
      <c r="J3979" s="230"/>
      <c r="O3979" s="230"/>
      <c r="R3979" s="230"/>
      <c r="S3979" s="230"/>
      <c r="T3979" s="230"/>
      <c r="U3979" s="230"/>
      <c r="Z3979" s="230"/>
      <c r="AC3979" s="230"/>
      <c r="AD3979" s="230"/>
      <c r="AE3979" s="230"/>
      <c r="AF3979" s="230"/>
      <c r="AK3979" s="230"/>
      <c r="AN3979" s="230"/>
      <c r="AO3979" s="230"/>
      <c r="AP3979" s="230"/>
      <c r="AQ3979" s="230"/>
    </row>
    <row r="3980" spans="4:43">
      <c r="D3980" s="230"/>
      <c r="G3980" s="230"/>
      <c r="H3980" s="230"/>
      <c r="I3980" s="230"/>
      <c r="J3980" s="230"/>
      <c r="O3980" s="230"/>
      <c r="R3980" s="230"/>
      <c r="S3980" s="230"/>
      <c r="T3980" s="230"/>
      <c r="U3980" s="230"/>
      <c r="Z3980" s="230"/>
      <c r="AC3980" s="230"/>
      <c r="AD3980" s="230"/>
      <c r="AE3980" s="230"/>
      <c r="AF3980" s="230"/>
      <c r="AK3980" s="230"/>
      <c r="AN3980" s="230"/>
      <c r="AO3980" s="230"/>
      <c r="AP3980" s="230"/>
      <c r="AQ3980" s="230"/>
    </row>
    <row r="3981" spans="4:43">
      <c r="D3981" s="230"/>
      <c r="G3981" s="230"/>
      <c r="H3981" s="230"/>
      <c r="I3981" s="230"/>
      <c r="J3981" s="230"/>
      <c r="O3981" s="230"/>
      <c r="R3981" s="230"/>
      <c r="S3981" s="230"/>
      <c r="T3981" s="230"/>
      <c r="U3981" s="230"/>
      <c r="Z3981" s="230"/>
      <c r="AC3981" s="230"/>
      <c r="AD3981" s="230"/>
      <c r="AE3981" s="230"/>
      <c r="AF3981" s="230"/>
      <c r="AK3981" s="230"/>
      <c r="AN3981" s="230"/>
      <c r="AO3981" s="230"/>
      <c r="AP3981" s="230"/>
      <c r="AQ3981" s="230"/>
    </row>
    <row r="3982" spans="4:43">
      <c r="D3982" s="230"/>
      <c r="G3982" s="230"/>
      <c r="H3982" s="230"/>
      <c r="I3982" s="230"/>
      <c r="J3982" s="230"/>
      <c r="O3982" s="230"/>
      <c r="R3982" s="230"/>
      <c r="S3982" s="230"/>
      <c r="T3982" s="230"/>
      <c r="U3982" s="230"/>
      <c r="Z3982" s="230"/>
      <c r="AC3982" s="230"/>
      <c r="AD3982" s="230"/>
      <c r="AE3982" s="230"/>
      <c r="AF3982" s="230"/>
      <c r="AK3982" s="230"/>
      <c r="AN3982" s="230"/>
      <c r="AO3982" s="230"/>
      <c r="AP3982" s="230"/>
      <c r="AQ3982" s="230"/>
    </row>
    <row r="3983" spans="4:43">
      <c r="D3983" s="230"/>
      <c r="G3983" s="230"/>
      <c r="H3983" s="230"/>
      <c r="I3983" s="230"/>
      <c r="J3983" s="230"/>
      <c r="O3983" s="230"/>
      <c r="R3983" s="230"/>
      <c r="S3983" s="230"/>
      <c r="T3983" s="230"/>
      <c r="U3983" s="230"/>
      <c r="Z3983" s="230"/>
      <c r="AC3983" s="230"/>
      <c r="AD3983" s="230"/>
      <c r="AE3983" s="230"/>
      <c r="AF3983" s="230"/>
      <c r="AK3983" s="230"/>
      <c r="AN3983" s="230"/>
      <c r="AO3983" s="230"/>
      <c r="AP3983" s="230"/>
      <c r="AQ3983" s="230"/>
    </row>
    <row r="3984" spans="4:43">
      <c r="D3984" s="230"/>
      <c r="G3984" s="230"/>
      <c r="H3984" s="230"/>
      <c r="I3984" s="230"/>
      <c r="J3984" s="230"/>
      <c r="O3984" s="230"/>
      <c r="R3984" s="230"/>
      <c r="S3984" s="230"/>
      <c r="T3984" s="230"/>
      <c r="U3984" s="230"/>
      <c r="Z3984" s="230"/>
      <c r="AC3984" s="230"/>
      <c r="AD3984" s="230"/>
      <c r="AE3984" s="230"/>
      <c r="AF3984" s="230"/>
      <c r="AK3984" s="230"/>
      <c r="AN3984" s="230"/>
      <c r="AO3984" s="230"/>
      <c r="AP3984" s="230"/>
      <c r="AQ3984" s="230"/>
    </row>
    <row r="3985" spans="4:43">
      <c r="D3985" s="230"/>
      <c r="G3985" s="230"/>
      <c r="H3985" s="230"/>
      <c r="I3985" s="230"/>
      <c r="J3985" s="230"/>
      <c r="O3985" s="230"/>
      <c r="R3985" s="230"/>
      <c r="S3985" s="230"/>
      <c r="T3985" s="230"/>
      <c r="U3985" s="230"/>
      <c r="Z3985" s="230"/>
      <c r="AC3985" s="230"/>
      <c r="AD3985" s="230"/>
      <c r="AE3985" s="230"/>
      <c r="AF3985" s="230"/>
      <c r="AK3985" s="230"/>
      <c r="AN3985" s="230"/>
      <c r="AO3985" s="230"/>
      <c r="AP3985" s="230"/>
      <c r="AQ3985" s="230"/>
    </row>
    <row r="3986" spans="4:43">
      <c r="D3986" s="230"/>
      <c r="G3986" s="230"/>
      <c r="H3986" s="230"/>
      <c r="I3986" s="230"/>
      <c r="J3986" s="230"/>
      <c r="O3986" s="230"/>
      <c r="R3986" s="230"/>
      <c r="S3986" s="230"/>
      <c r="T3986" s="230"/>
      <c r="U3986" s="230"/>
      <c r="Z3986" s="230"/>
      <c r="AC3986" s="230"/>
      <c r="AD3986" s="230"/>
      <c r="AE3986" s="230"/>
      <c r="AF3986" s="230"/>
      <c r="AK3986" s="230"/>
      <c r="AN3986" s="230"/>
      <c r="AO3986" s="230"/>
      <c r="AP3986" s="230"/>
      <c r="AQ3986" s="230"/>
    </row>
    <row r="3987" spans="4:43">
      <c r="D3987" s="230"/>
      <c r="G3987" s="230"/>
      <c r="H3987" s="230"/>
      <c r="I3987" s="230"/>
      <c r="J3987" s="230"/>
      <c r="O3987" s="230"/>
      <c r="R3987" s="230"/>
      <c r="S3987" s="230"/>
      <c r="T3987" s="230"/>
      <c r="U3987" s="230"/>
      <c r="Z3987" s="230"/>
      <c r="AC3987" s="230"/>
      <c r="AD3987" s="230"/>
      <c r="AE3987" s="230"/>
      <c r="AF3987" s="230"/>
      <c r="AK3987" s="230"/>
      <c r="AN3987" s="230"/>
      <c r="AO3987" s="230"/>
      <c r="AP3987" s="230"/>
      <c r="AQ3987" s="230"/>
    </row>
    <row r="3988" spans="4:43">
      <c r="D3988" s="230"/>
      <c r="G3988" s="230"/>
      <c r="H3988" s="230"/>
      <c r="I3988" s="230"/>
      <c r="J3988" s="230"/>
      <c r="O3988" s="230"/>
      <c r="R3988" s="230"/>
      <c r="S3988" s="230"/>
      <c r="T3988" s="230"/>
      <c r="U3988" s="230"/>
      <c r="Z3988" s="230"/>
      <c r="AC3988" s="230"/>
      <c r="AD3988" s="230"/>
      <c r="AE3988" s="230"/>
      <c r="AF3988" s="230"/>
      <c r="AK3988" s="230"/>
      <c r="AN3988" s="230"/>
      <c r="AO3988" s="230"/>
      <c r="AP3988" s="230"/>
      <c r="AQ3988" s="230"/>
    </row>
    <row r="3989" spans="4:43">
      <c r="D3989" s="230"/>
      <c r="G3989" s="230"/>
      <c r="H3989" s="230"/>
      <c r="I3989" s="230"/>
      <c r="J3989" s="230"/>
      <c r="O3989" s="230"/>
      <c r="R3989" s="230"/>
      <c r="S3989" s="230"/>
      <c r="T3989" s="230"/>
      <c r="U3989" s="230"/>
      <c r="Z3989" s="230"/>
      <c r="AC3989" s="230"/>
      <c r="AD3989" s="230"/>
      <c r="AE3989" s="230"/>
      <c r="AF3989" s="230"/>
      <c r="AK3989" s="230"/>
      <c r="AN3989" s="230"/>
      <c r="AO3989" s="230"/>
      <c r="AP3989" s="230"/>
      <c r="AQ3989" s="230"/>
    </row>
    <row r="3990" spans="4:43">
      <c r="D3990" s="230"/>
      <c r="G3990" s="230"/>
      <c r="H3990" s="230"/>
      <c r="I3990" s="230"/>
      <c r="J3990" s="230"/>
      <c r="O3990" s="230"/>
      <c r="R3990" s="230"/>
      <c r="S3990" s="230"/>
      <c r="T3990" s="230"/>
      <c r="U3990" s="230"/>
      <c r="Z3990" s="230"/>
      <c r="AC3990" s="230"/>
      <c r="AD3990" s="230"/>
      <c r="AE3990" s="230"/>
      <c r="AF3990" s="230"/>
      <c r="AK3990" s="230"/>
      <c r="AN3990" s="230"/>
      <c r="AO3990" s="230"/>
      <c r="AP3990" s="230"/>
      <c r="AQ3990" s="230"/>
    </row>
    <row r="3991" spans="4:43">
      <c r="D3991" s="230"/>
      <c r="G3991" s="230"/>
      <c r="H3991" s="230"/>
      <c r="I3991" s="230"/>
      <c r="J3991" s="230"/>
      <c r="O3991" s="230"/>
      <c r="R3991" s="230"/>
      <c r="S3991" s="230"/>
      <c r="T3991" s="230"/>
      <c r="U3991" s="230"/>
      <c r="Z3991" s="230"/>
      <c r="AC3991" s="230"/>
      <c r="AD3991" s="230"/>
      <c r="AE3991" s="230"/>
      <c r="AF3991" s="230"/>
      <c r="AK3991" s="230"/>
      <c r="AN3991" s="230"/>
      <c r="AO3991" s="230"/>
      <c r="AP3991" s="230"/>
      <c r="AQ3991" s="230"/>
    </row>
    <row r="3992" spans="4:43">
      <c r="D3992" s="230"/>
      <c r="G3992" s="230"/>
      <c r="H3992" s="230"/>
      <c r="I3992" s="230"/>
      <c r="J3992" s="230"/>
      <c r="O3992" s="230"/>
      <c r="R3992" s="230"/>
      <c r="S3992" s="230"/>
      <c r="T3992" s="230"/>
      <c r="U3992" s="230"/>
      <c r="Z3992" s="230"/>
      <c r="AC3992" s="230"/>
      <c r="AD3992" s="230"/>
      <c r="AE3992" s="230"/>
      <c r="AF3992" s="230"/>
      <c r="AK3992" s="230"/>
      <c r="AN3992" s="230"/>
      <c r="AO3992" s="230"/>
      <c r="AP3992" s="230"/>
      <c r="AQ3992" s="230"/>
    </row>
    <row r="3993" spans="4:43">
      <c r="D3993" s="230"/>
      <c r="G3993" s="230"/>
      <c r="H3993" s="230"/>
      <c r="I3993" s="230"/>
      <c r="J3993" s="230"/>
      <c r="O3993" s="230"/>
      <c r="R3993" s="230"/>
      <c r="S3993" s="230"/>
      <c r="T3993" s="230"/>
      <c r="U3993" s="230"/>
      <c r="Z3993" s="230"/>
      <c r="AC3993" s="230"/>
      <c r="AD3993" s="230"/>
      <c r="AE3993" s="230"/>
      <c r="AF3993" s="230"/>
      <c r="AK3993" s="230"/>
      <c r="AN3993" s="230"/>
      <c r="AO3993" s="230"/>
      <c r="AP3993" s="230"/>
      <c r="AQ3993" s="230"/>
    </row>
    <row r="3994" spans="4:43">
      <c r="D3994" s="230"/>
      <c r="G3994" s="230"/>
      <c r="H3994" s="230"/>
      <c r="I3994" s="230"/>
      <c r="J3994" s="230"/>
      <c r="O3994" s="230"/>
      <c r="R3994" s="230"/>
      <c r="S3994" s="230"/>
      <c r="T3994" s="230"/>
      <c r="U3994" s="230"/>
      <c r="Z3994" s="230"/>
      <c r="AC3994" s="230"/>
      <c r="AD3994" s="230"/>
      <c r="AE3994" s="230"/>
      <c r="AF3994" s="230"/>
      <c r="AK3994" s="230"/>
      <c r="AN3994" s="230"/>
      <c r="AO3994" s="230"/>
      <c r="AP3994" s="230"/>
      <c r="AQ3994" s="230"/>
    </row>
    <row r="3995" spans="4:43">
      <c r="D3995" s="230"/>
      <c r="G3995" s="230"/>
      <c r="H3995" s="230"/>
      <c r="I3995" s="230"/>
      <c r="J3995" s="230"/>
      <c r="O3995" s="230"/>
      <c r="R3995" s="230"/>
      <c r="S3995" s="230"/>
      <c r="T3995" s="230"/>
      <c r="U3995" s="230"/>
      <c r="Z3995" s="230"/>
      <c r="AC3995" s="230"/>
      <c r="AD3995" s="230"/>
      <c r="AE3995" s="230"/>
      <c r="AF3995" s="230"/>
      <c r="AK3995" s="230"/>
      <c r="AN3995" s="230"/>
      <c r="AO3995" s="230"/>
      <c r="AP3995" s="230"/>
      <c r="AQ3995" s="230"/>
    </row>
    <row r="3996" spans="4:43">
      <c r="D3996" s="230"/>
      <c r="G3996" s="230"/>
      <c r="H3996" s="230"/>
      <c r="I3996" s="230"/>
      <c r="J3996" s="230"/>
      <c r="O3996" s="230"/>
      <c r="R3996" s="230"/>
      <c r="S3996" s="230"/>
      <c r="T3996" s="230"/>
      <c r="U3996" s="230"/>
      <c r="Z3996" s="230"/>
      <c r="AC3996" s="230"/>
      <c r="AD3996" s="230"/>
      <c r="AE3996" s="230"/>
      <c r="AF3996" s="230"/>
      <c r="AK3996" s="230"/>
      <c r="AN3996" s="230"/>
      <c r="AO3996" s="230"/>
      <c r="AP3996" s="230"/>
      <c r="AQ3996" s="230"/>
    </row>
    <row r="3997" spans="4:43">
      <c r="D3997" s="230"/>
      <c r="G3997" s="230"/>
      <c r="H3997" s="230"/>
      <c r="I3997" s="230"/>
      <c r="J3997" s="230"/>
      <c r="O3997" s="230"/>
      <c r="R3997" s="230"/>
      <c r="S3997" s="230"/>
      <c r="T3997" s="230"/>
      <c r="U3997" s="230"/>
      <c r="Z3997" s="230"/>
      <c r="AC3997" s="230"/>
      <c r="AD3997" s="230"/>
      <c r="AE3997" s="230"/>
      <c r="AF3997" s="230"/>
      <c r="AK3997" s="230"/>
      <c r="AN3997" s="230"/>
      <c r="AO3997" s="230"/>
      <c r="AP3997" s="230"/>
      <c r="AQ3997" s="230"/>
    </row>
    <row r="3998" spans="4:43">
      <c r="D3998" s="230"/>
      <c r="G3998" s="230"/>
      <c r="H3998" s="230"/>
      <c r="I3998" s="230"/>
      <c r="J3998" s="230"/>
      <c r="O3998" s="230"/>
      <c r="R3998" s="230"/>
      <c r="S3998" s="230"/>
      <c r="T3998" s="230"/>
      <c r="U3998" s="230"/>
      <c r="Z3998" s="230"/>
      <c r="AC3998" s="230"/>
      <c r="AD3998" s="230"/>
      <c r="AE3998" s="230"/>
      <c r="AF3998" s="230"/>
      <c r="AK3998" s="230"/>
      <c r="AN3998" s="230"/>
      <c r="AO3998" s="230"/>
      <c r="AP3998" s="230"/>
      <c r="AQ3998" s="230"/>
    </row>
    <row r="3999" spans="4:43">
      <c r="D3999" s="230"/>
      <c r="G3999" s="230"/>
      <c r="H3999" s="230"/>
      <c r="I3999" s="230"/>
      <c r="J3999" s="230"/>
      <c r="O3999" s="230"/>
      <c r="R3999" s="230"/>
      <c r="S3999" s="230"/>
      <c r="T3999" s="230"/>
      <c r="U3999" s="230"/>
      <c r="Z3999" s="230"/>
      <c r="AC3999" s="230"/>
      <c r="AD3999" s="230"/>
      <c r="AE3999" s="230"/>
      <c r="AF3999" s="230"/>
      <c r="AK3999" s="230"/>
      <c r="AN3999" s="230"/>
      <c r="AO3999" s="230"/>
      <c r="AP3999" s="230"/>
      <c r="AQ3999" s="230"/>
    </row>
    <row r="4000" spans="4:43">
      <c r="D4000" s="230"/>
      <c r="G4000" s="230"/>
      <c r="H4000" s="230"/>
      <c r="I4000" s="230"/>
      <c r="J4000" s="230"/>
      <c r="O4000" s="230"/>
      <c r="R4000" s="230"/>
      <c r="S4000" s="230"/>
      <c r="T4000" s="230"/>
      <c r="U4000" s="230"/>
      <c r="Z4000" s="230"/>
      <c r="AC4000" s="230"/>
      <c r="AD4000" s="230"/>
      <c r="AE4000" s="230"/>
      <c r="AF4000" s="230"/>
      <c r="AK4000" s="230"/>
      <c r="AN4000" s="230"/>
      <c r="AO4000" s="230"/>
      <c r="AP4000" s="230"/>
      <c r="AQ4000" s="230"/>
    </row>
    <row r="4001" spans="4:43">
      <c r="D4001" s="230"/>
      <c r="G4001" s="230"/>
      <c r="H4001" s="230"/>
      <c r="I4001" s="230"/>
      <c r="J4001" s="230"/>
      <c r="O4001" s="230"/>
      <c r="R4001" s="230"/>
      <c r="S4001" s="230"/>
      <c r="T4001" s="230"/>
      <c r="U4001" s="230"/>
      <c r="Z4001" s="230"/>
      <c r="AC4001" s="230"/>
      <c r="AD4001" s="230"/>
      <c r="AE4001" s="230"/>
      <c r="AF4001" s="230"/>
      <c r="AK4001" s="230"/>
      <c r="AN4001" s="230"/>
      <c r="AO4001" s="230"/>
      <c r="AP4001" s="230"/>
      <c r="AQ4001" s="230"/>
    </row>
    <row r="4002" spans="4:43">
      <c r="D4002" s="230"/>
      <c r="G4002" s="230"/>
      <c r="H4002" s="230"/>
      <c r="I4002" s="230"/>
      <c r="J4002" s="230"/>
      <c r="O4002" s="230"/>
      <c r="R4002" s="230"/>
      <c r="S4002" s="230"/>
      <c r="T4002" s="230"/>
      <c r="U4002" s="230"/>
      <c r="Z4002" s="230"/>
      <c r="AC4002" s="230"/>
      <c r="AD4002" s="230"/>
      <c r="AE4002" s="230"/>
      <c r="AF4002" s="230"/>
      <c r="AK4002" s="230"/>
      <c r="AN4002" s="230"/>
      <c r="AO4002" s="230"/>
      <c r="AP4002" s="230"/>
      <c r="AQ4002" s="230"/>
    </row>
    <row r="4003" spans="4:43">
      <c r="D4003" s="230"/>
      <c r="G4003" s="230"/>
      <c r="H4003" s="230"/>
      <c r="I4003" s="230"/>
      <c r="J4003" s="230"/>
      <c r="O4003" s="230"/>
      <c r="R4003" s="230"/>
      <c r="S4003" s="230"/>
      <c r="T4003" s="230"/>
      <c r="U4003" s="230"/>
      <c r="Z4003" s="230"/>
      <c r="AC4003" s="230"/>
      <c r="AD4003" s="230"/>
      <c r="AE4003" s="230"/>
      <c r="AF4003" s="230"/>
      <c r="AK4003" s="230"/>
      <c r="AN4003" s="230"/>
      <c r="AO4003" s="230"/>
      <c r="AP4003" s="230"/>
      <c r="AQ4003" s="230"/>
    </row>
    <row r="4004" spans="4:43">
      <c r="D4004" s="230"/>
      <c r="G4004" s="230"/>
      <c r="H4004" s="230"/>
      <c r="I4004" s="230"/>
      <c r="J4004" s="230"/>
      <c r="O4004" s="230"/>
      <c r="R4004" s="230"/>
      <c r="S4004" s="230"/>
      <c r="T4004" s="230"/>
      <c r="U4004" s="230"/>
      <c r="Z4004" s="230"/>
      <c r="AC4004" s="230"/>
      <c r="AD4004" s="230"/>
      <c r="AE4004" s="230"/>
      <c r="AF4004" s="230"/>
      <c r="AK4004" s="230"/>
      <c r="AN4004" s="230"/>
      <c r="AO4004" s="230"/>
      <c r="AP4004" s="230"/>
      <c r="AQ4004" s="230"/>
    </row>
    <row r="4005" spans="4:43">
      <c r="D4005" s="230"/>
      <c r="G4005" s="230"/>
      <c r="H4005" s="230"/>
      <c r="I4005" s="230"/>
      <c r="J4005" s="230"/>
      <c r="O4005" s="230"/>
      <c r="R4005" s="230"/>
      <c r="S4005" s="230"/>
      <c r="T4005" s="230"/>
      <c r="U4005" s="230"/>
      <c r="Z4005" s="230"/>
      <c r="AC4005" s="230"/>
      <c r="AD4005" s="230"/>
      <c r="AE4005" s="230"/>
      <c r="AF4005" s="230"/>
      <c r="AK4005" s="230"/>
      <c r="AN4005" s="230"/>
      <c r="AO4005" s="230"/>
      <c r="AP4005" s="230"/>
      <c r="AQ4005" s="230"/>
    </row>
    <row r="4006" spans="4:43">
      <c r="D4006" s="230"/>
      <c r="G4006" s="230"/>
      <c r="H4006" s="230"/>
      <c r="I4006" s="230"/>
      <c r="J4006" s="230"/>
      <c r="O4006" s="230"/>
      <c r="R4006" s="230"/>
      <c r="S4006" s="230"/>
      <c r="T4006" s="230"/>
      <c r="U4006" s="230"/>
      <c r="Z4006" s="230"/>
      <c r="AC4006" s="230"/>
      <c r="AD4006" s="230"/>
      <c r="AE4006" s="230"/>
      <c r="AF4006" s="230"/>
      <c r="AK4006" s="230"/>
      <c r="AN4006" s="230"/>
      <c r="AO4006" s="230"/>
      <c r="AP4006" s="230"/>
      <c r="AQ4006" s="230"/>
    </row>
    <row r="4007" spans="4:43">
      <c r="D4007" s="230"/>
      <c r="G4007" s="230"/>
      <c r="H4007" s="230"/>
      <c r="I4007" s="230"/>
      <c r="J4007" s="230"/>
      <c r="O4007" s="230"/>
      <c r="R4007" s="230"/>
      <c r="S4007" s="230"/>
      <c r="T4007" s="230"/>
      <c r="U4007" s="230"/>
      <c r="Z4007" s="230"/>
      <c r="AC4007" s="230"/>
      <c r="AD4007" s="230"/>
      <c r="AE4007" s="230"/>
      <c r="AF4007" s="230"/>
      <c r="AK4007" s="230"/>
      <c r="AN4007" s="230"/>
      <c r="AO4007" s="230"/>
      <c r="AP4007" s="230"/>
      <c r="AQ4007" s="230"/>
    </row>
    <row r="4008" spans="4:43">
      <c r="D4008" s="230"/>
      <c r="G4008" s="230"/>
      <c r="H4008" s="230"/>
      <c r="I4008" s="230"/>
      <c r="J4008" s="230"/>
      <c r="O4008" s="230"/>
      <c r="R4008" s="230"/>
      <c r="S4008" s="230"/>
      <c r="T4008" s="230"/>
      <c r="U4008" s="230"/>
      <c r="Z4008" s="230"/>
      <c r="AC4008" s="230"/>
      <c r="AD4008" s="230"/>
      <c r="AE4008" s="230"/>
      <c r="AF4008" s="230"/>
      <c r="AK4008" s="230"/>
      <c r="AN4008" s="230"/>
      <c r="AO4008" s="230"/>
      <c r="AP4008" s="230"/>
      <c r="AQ4008" s="230"/>
    </row>
    <row r="4009" spans="4:43">
      <c r="D4009" s="230"/>
      <c r="G4009" s="230"/>
      <c r="H4009" s="230"/>
      <c r="I4009" s="230"/>
      <c r="J4009" s="230"/>
      <c r="O4009" s="230"/>
      <c r="R4009" s="230"/>
      <c r="S4009" s="230"/>
      <c r="T4009" s="230"/>
      <c r="U4009" s="230"/>
      <c r="Z4009" s="230"/>
      <c r="AC4009" s="230"/>
      <c r="AD4009" s="230"/>
      <c r="AE4009" s="230"/>
      <c r="AF4009" s="230"/>
      <c r="AK4009" s="230"/>
      <c r="AN4009" s="230"/>
      <c r="AO4009" s="230"/>
      <c r="AP4009" s="230"/>
      <c r="AQ4009" s="230"/>
    </row>
    <row r="4010" spans="4:43">
      <c r="D4010" s="230"/>
      <c r="G4010" s="230"/>
      <c r="H4010" s="230"/>
      <c r="I4010" s="230"/>
      <c r="J4010" s="230"/>
      <c r="O4010" s="230"/>
      <c r="R4010" s="230"/>
      <c r="S4010" s="230"/>
      <c r="T4010" s="230"/>
      <c r="U4010" s="230"/>
      <c r="Z4010" s="230"/>
      <c r="AC4010" s="230"/>
      <c r="AD4010" s="230"/>
      <c r="AE4010" s="230"/>
      <c r="AF4010" s="230"/>
      <c r="AK4010" s="230"/>
      <c r="AN4010" s="230"/>
      <c r="AO4010" s="230"/>
      <c r="AP4010" s="230"/>
      <c r="AQ4010" s="230"/>
    </row>
    <row r="4011" spans="4:43">
      <c r="D4011" s="230"/>
      <c r="G4011" s="230"/>
      <c r="H4011" s="230"/>
      <c r="I4011" s="230"/>
      <c r="J4011" s="230"/>
      <c r="O4011" s="230"/>
      <c r="R4011" s="230"/>
      <c r="S4011" s="230"/>
      <c r="T4011" s="230"/>
      <c r="U4011" s="230"/>
      <c r="Z4011" s="230"/>
      <c r="AC4011" s="230"/>
      <c r="AD4011" s="230"/>
      <c r="AE4011" s="230"/>
      <c r="AF4011" s="230"/>
      <c r="AK4011" s="230"/>
      <c r="AN4011" s="230"/>
      <c r="AO4011" s="230"/>
      <c r="AP4011" s="230"/>
      <c r="AQ4011" s="230"/>
    </row>
    <row r="4012" spans="4:43">
      <c r="D4012" s="230"/>
      <c r="G4012" s="230"/>
      <c r="H4012" s="230"/>
      <c r="I4012" s="230"/>
      <c r="J4012" s="230"/>
      <c r="O4012" s="230"/>
      <c r="R4012" s="230"/>
      <c r="S4012" s="230"/>
      <c r="T4012" s="230"/>
      <c r="U4012" s="230"/>
      <c r="Z4012" s="230"/>
      <c r="AC4012" s="230"/>
      <c r="AD4012" s="230"/>
      <c r="AE4012" s="230"/>
      <c r="AF4012" s="230"/>
      <c r="AK4012" s="230"/>
      <c r="AN4012" s="230"/>
      <c r="AO4012" s="230"/>
      <c r="AP4012" s="230"/>
      <c r="AQ4012" s="230"/>
    </row>
    <row r="4013" spans="4:43">
      <c r="D4013" s="230"/>
      <c r="G4013" s="230"/>
      <c r="H4013" s="230"/>
      <c r="I4013" s="230"/>
      <c r="J4013" s="230"/>
      <c r="O4013" s="230"/>
      <c r="R4013" s="230"/>
      <c r="S4013" s="230"/>
      <c r="T4013" s="230"/>
      <c r="U4013" s="230"/>
      <c r="Z4013" s="230"/>
      <c r="AC4013" s="230"/>
      <c r="AD4013" s="230"/>
      <c r="AE4013" s="230"/>
      <c r="AF4013" s="230"/>
      <c r="AK4013" s="230"/>
      <c r="AN4013" s="230"/>
      <c r="AO4013" s="230"/>
      <c r="AP4013" s="230"/>
      <c r="AQ4013" s="230"/>
    </row>
    <row r="4014" spans="4:43">
      <c r="D4014" s="230"/>
      <c r="G4014" s="230"/>
      <c r="H4014" s="230"/>
      <c r="I4014" s="230"/>
      <c r="J4014" s="230"/>
      <c r="O4014" s="230"/>
      <c r="R4014" s="230"/>
      <c r="S4014" s="230"/>
      <c r="T4014" s="230"/>
      <c r="U4014" s="230"/>
      <c r="Z4014" s="230"/>
      <c r="AC4014" s="230"/>
      <c r="AD4014" s="230"/>
      <c r="AE4014" s="230"/>
      <c r="AF4014" s="230"/>
      <c r="AK4014" s="230"/>
      <c r="AN4014" s="230"/>
      <c r="AO4014" s="230"/>
      <c r="AP4014" s="230"/>
      <c r="AQ4014" s="230"/>
    </row>
    <row r="4015" spans="4:43">
      <c r="D4015" s="230"/>
      <c r="G4015" s="230"/>
      <c r="H4015" s="230"/>
      <c r="I4015" s="230"/>
      <c r="J4015" s="230"/>
      <c r="O4015" s="230"/>
      <c r="R4015" s="230"/>
      <c r="S4015" s="230"/>
      <c r="T4015" s="230"/>
      <c r="U4015" s="230"/>
      <c r="Z4015" s="230"/>
      <c r="AC4015" s="230"/>
      <c r="AD4015" s="230"/>
      <c r="AE4015" s="230"/>
      <c r="AF4015" s="230"/>
      <c r="AK4015" s="230"/>
      <c r="AN4015" s="230"/>
      <c r="AO4015" s="230"/>
      <c r="AP4015" s="230"/>
      <c r="AQ4015" s="230"/>
    </row>
    <row r="4016" spans="4:43">
      <c r="D4016" s="230"/>
      <c r="G4016" s="230"/>
      <c r="H4016" s="230"/>
      <c r="I4016" s="230"/>
      <c r="J4016" s="230"/>
      <c r="O4016" s="230"/>
      <c r="R4016" s="230"/>
      <c r="S4016" s="230"/>
      <c r="T4016" s="230"/>
      <c r="U4016" s="230"/>
      <c r="Z4016" s="230"/>
      <c r="AC4016" s="230"/>
      <c r="AD4016" s="230"/>
      <c r="AE4016" s="230"/>
      <c r="AF4016" s="230"/>
      <c r="AK4016" s="230"/>
      <c r="AN4016" s="230"/>
      <c r="AO4016" s="230"/>
      <c r="AP4016" s="230"/>
      <c r="AQ4016" s="230"/>
    </row>
    <row r="4017" spans="4:43">
      <c r="D4017" s="230"/>
      <c r="G4017" s="230"/>
      <c r="H4017" s="230"/>
      <c r="I4017" s="230"/>
      <c r="J4017" s="230"/>
      <c r="O4017" s="230"/>
      <c r="R4017" s="230"/>
      <c r="S4017" s="230"/>
      <c r="T4017" s="230"/>
      <c r="U4017" s="230"/>
      <c r="Z4017" s="230"/>
      <c r="AC4017" s="230"/>
      <c r="AD4017" s="230"/>
      <c r="AE4017" s="230"/>
      <c r="AF4017" s="230"/>
      <c r="AK4017" s="230"/>
      <c r="AN4017" s="230"/>
      <c r="AO4017" s="230"/>
      <c r="AP4017" s="230"/>
      <c r="AQ4017" s="230"/>
    </row>
    <row r="4018" spans="4:43">
      <c r="D4018" s="230"/>
      <c r="G4018" s="230"/>
      <c r="H4018" s="230"/>
      <c r="I4018" s="230"/>
      <c r="J4018" s="230"/>
      <c r="O4018" s="230"/>
      <c r="R4018" s="230"/>
      <c r="S4018" s="230"/>
      <c r="T4018" s="230"/>
      <c r="U4018" s="230"/>
      <c r="Z4018" s="230"/>
      <c r="AC4018" s="230"/>
      <c r="AD4018" s="230"/>
      <c r="AE4018" s="230"/>
      <c r="AF4018" s="230"/>
      <c r="AK4018" s="230"/>
      <c r="AN4018" s="230"/>
      <c r="AO4018" s="230"/>
      <c r="AP4018" s="230"/>
      <c r="AQ4018" s="230"/>
    </row>
    <row r="4019" spans="4:43">
      <c r="D4019" s="230"/>
      <c r="G4019" s="230"/>
      <c r="H4019" s="230"/>
      <c r="I4019" s="230"/>
      <c r="J4019" s="230"/>
      <c r="O4019" s="230"/>
      <c r="R4019" s="230"/>
      <c r="S4019" s="230"/>
      <c r="T4019" s="230"/>
      <c r="U4019" s="230"/>
      <c r="Z4019" s="230"/>
      <c r="AC4019" s="230"/>
      <c r="AD4019" s="230"/>
      <c r="AE4019" s="230"/>
      <c r="AF4019" s="230"/>
      <c r="AK4019" s="230"/>
      <c r="AN4019" s="230"/>
      <c r="AO4019" s="230"/>
      <c r="AP4019" s="230"/>
      <c r="AQ4019" s="230"/>
    </row>
    <row r="4020" spans="4:43">
      <c r="D4020" s="230"/>
      <c r="G4020" s="230"/>
      <c r="H4020" s="230"/>
      <c r="I4020" s="230"/>
      <c r="J4020" s="230"/>
      <c r="O4020" s="230"/>
      <c r="R4020" s="230"/>
      <c r="S4020" s="230"/>
      <c r="T4020" s="230"/>
      <c r="U4020" s="230"/>
      <c r="Z4020" s="230"/>
      <c r="AC4020" s="230"/>
      <c r="AD4020" s="230"/>
      <c r="AE4020" s="230"/>
      <c r="AF4020" s="230"/>
      <c r="AK4020" s="230"/>
      <c r="AN4020" s="230"/>
      <c r="AO4020" s="230"/>
      <c r="AP4020" s="230"/>
      <c r="AQ4020" s="230"/>
    </row>
    <row r="4021" spans="4:43">
      <c r="D4021" s="230"/>
      <c r="G4021" s="230"/>
      <c r="H4021" s="230"/>
      <c r="I4021" s="230"/>
      <c r="J4021" s="230"/>
      <c r="O4021" s="230"/>
      <c r="R4021" s="230"/>
      <c r="S4021" s="230"/>
      <c r="T4021" s="230"/>
      <c r="U4021" s="230"/>
      <c r="Z4021" s="230"/>
      <c r="AC4021" s="230"/>
      <c r="AD4021" s="230"/>
      <c r="AE4021" s="230"/>
      <c r="AF4021" s="230"/>
      <c r="AK4021" s="230"/>
      <c r="AN4021" s="230"/>
      <c r="AO4021" s="230"/>
      <c r="AP4021" s="230"/>
      <c r="AQ4021" s="230"/>
    </row>
    <row r="4022" spans="4:43">
      <c r="D4022" s="230"/>
      <c r="G4022" s="230"/>
      <c r="H4022" s="230"/>
      <c r="I4022" s="230"/>
      <c r="J4022" s="230"/>
      <c r="O4022" s="230"/>
      <c r="R4022" s="230"/>
      <c r="S4022" s="230"/>
      <c r="T4022" s="230"/>
      <c r="U4022" s="230"/>
      <c r="Z4022" s="230"/>
      <c r="AC4022" s="230"/>
      <c r="AD4022" s="230"/>
      <c r="AE4022" s="230"/>
      <c r="AF4022" s="230"/>
      <c r="AK4022" s="230"/>
      <c r="AN4022" s="230"/>
      <c r="AO4022" s="230"/>
      <c r="AP4022" s="230"/>
      <c r="AQ4022" s="230"/>
    </row>
    <row r="4023" spans="4:43">
      <c r="D4023" s="230"/>
      <c r="G4023" s="230"/>
      <c r="H4023" s="230"/>
      <c r="I4023" s="230"/>
      <c r="J4023" s="230"/>
      <c r="O4023" s="230"/>
      <c r="R4023" s="230"/>
      <c r="S4023" s="230"/>
      <c r="T4023" s="230"/>
      <c r="U4023" s="230"/>
      <c r="Z4023" s="230"/>
      <c r="AC4023" s="230"/>
      <c r="AD4023" s="230"/>
      <c r="AE4023" s="230"/>
      <c r="AF4023" s="230"/>
      <c r="AK4023" s="230"/>
      <c r="AN4023" s="230"/>
      <c r="AO4023" s="230"/>
      <c r="AP4023" s="230"/>
      <c r="AQ4023" s="230"/>
    </row>
    <row r="4024" spans="4:43">
      <c r="D4024" s="230"/>
      <c r="G4024" s="230"/>
      <c r="H4024" s="230"/>
      <c r="I4024" s="230"/>
      <c r="J4024" s="230"/>
      <c r="O4024" s="230"/>
      <c r="R4024" s="230"/>
      <c r="S4024" s="230"/>
      <c r="T4024" s="230"/>
      <c r="U4024" s="230"/>
      <c r="Z4024" s="230"/>
      <c r="AC4024" s="230"/>
      <c r="AD4024" s="230"/>
      <c r="AE4024" s="230"/>
      <c r="AF4024" s="230"/>
      <c r="AK4024" s="230"/>
      <c r="AN4024" s="230"/>
      <c r="AO4024" s="230"/>
      <c r="AP4024" s="230"/>
      <c r="AQ4024" s="230"/>
    </row>
    <row r="4025" spans="4:43">
      <c r="D4025" s="230"/>
      <c r="G4025" s="230"/>
      <c r="H4025" s="230"/>
      <c r="I4025" s="230"/>
      <c r="J4025" s="230"/>
      <c r="O4025" s="230"/>
      <c r="R4025" s="230"/>
      <c r="S4025" s="230"/>
      <c r="T4025" s="230"/>
      <c r="U4025" s="230"/>
      <c r="Z4025" s="230"/>
      <c r="AC4025" s="230"/>
      <c r="AD4025" s="230"/>
      <c r="AE4025" s="230"/>
      <c r="AF4025" s="230"/>
      <c r="AK4025" s="230"/>
      <c r="AN4025" s="230"/>
      <c r="AO4025" s="230"/>
      <c r="AP4025" s="230"/>
      <c r="AQ4025" s="230"/>
    </row>
    <row r="4026" spans="4:43">
      <c r="D4026" s="230"/>
      <c r="G4026" s="230"/>
      <c r="H4026" s="230"/>
      <c r="I4026" s="230"/>
      <c r="J4026" s="230"/>
      <c r="O4026" s="230"/>
      <c r="R4026" s="230"/>
      <c r="S4026" s="230"/>
      <c r="T4026" s="230"/>
      <c r="U4026" s="230"/>
      <c r="Z4026" s="230"/>
      <c r="AC4026" s="230"/>
      <c r="AD4026" s="230"/>
      <c r="AE4026" s="230"/>
      <c r="AF4026" s="230"/>
      <c r="AK4026" s="230"/>
      <c r="AN4026" s="230"/>
      <c r="AO4026" s="230"/>
      <c r="AP4026" s="230"/>
      <c r="AQ4026" s="230"/>
    </row>
    <row r="4027" spans="4:43">
      <c r="D4027" s="230"/>
      <c r="G4027" s="230"/>
      <c r="H4027" s="230"/>
      <c r="I4027" s="230"/>
      <c r="J4027" s="230"/>
      <c r="O4027" s="230"/>
      <c r="R4027" s="230"/>
      <c r="S4027" s="230"/>
      <c r="T4027" s="230"/>
      <c r="U4027" s="230"/>
      <c r="Z4027" s="230"/>
      <c r="AC4027" s="230"/>
      <c r="AD4027" s="230"/>
      <c r="AE4027" s="230"/>
      <c r="AF4027" s="230"/>
      <c r="AK4027" s="230"/>
      <c r="AN4027" s="230"/>
      <c r="AO4027" s="230"/>
      <c r="AP4027" s="230"/>
      <c r="AQ4027" s="230"/>
    </row>
    <row r="4028" spans="4:43">
      <c r="D4028" s="230"/>
      <c r="G4028" s="230"/>
      <c r="H4028" s="230"/>
      <c r="I4028" s="230"/>
      <c r="J4028" s="230"/>
      <c r="O4028" s="230"/>
      <c r="R4028" s="230"/>
      <c r="S4028" s="230"/>
      <c r="T4028" s="230"/>
      <c r="U4028" s="230"/>
      <c r="Z4028" s="230"/>
      <c r="AC4028" s="230"/>
      <c r="AD4028" s="230"/>
      <c r="AE4028" s="230"/>
      <c r="AF4028" s="230"/>
      <c r="AK4028" s="230"/>
      <c r="AN4028" s="230"/>
      <c r="AO4028" s="230"/>
      <c r="AP4028" s="230"/>
      <c r="AQ4028" s="230"/>
    </row>
    <row r="4029" spans="4:43">
      <c r="D4029" s="230"/>
      <c r="G4029" s="230"/>
      <c r="H4029" s="230"/>
      <c r="I4029" s="230"/>
      <c r="J4029" s="230"/>
      <c r="O4029" s="230"/>
      <c r="R4029" s="230"/>
      <c r="S4029" s="230"/>
      <c r="T4029" s="230"/>
      <c r="U4029" s="230"/>
      <c r="Z4029" s="230"/>
      <c r="AC4029" s="230"/>
      <c r="AD4029" s="230"/>
      <c r="AE4029" s="230"/>
      <c r="AF4029" s="230"/>
      <c r="AK4029" s="230"/>
      <c r="AN4029" s="230"/>
      <c r="AO4029" s="230"/>
      <c r="AP4029" s="230"/>
      <c r="AQ4029" s="230"/>
    </row>
    <row r="4030" spans="4:43">
      <c r="D4030" s="230"/>
      <c r="G4030" s="230"/>
      <c r="H4030" s="230"/>
      <c r="I4030" s="230"/>
      <c r="J4030" s="230"/>
      <c r="O4030" s="230"/>
      <c r="R4030" s="230"/>
      <c r="S4030" s="230"/>
      <c r="T4030" s="230"/>
      <c r="U4030" s="230"/>
      <c r="Z4030" s="230"/>
      <c r="AC4030" s="230"/>
      <c r="AD4030" s="230"/>
      <c r="AE4030" s="230"/>
      <c r="AF4030" s="230"/>
      <c r="AK4030" s="230"/>
      <c r="AN4030" s="230"/>
      <c r="AO4030" s="230"/>
      <c r="AP4030" s="230"/>
      <c r="AQ4030" s="230"/>
    </row>
    <row r="4031" spans="4:43">
      <c r="D4031" s="230"/>
      <c r="G4031" s="230"/>
      <c r="H4031" s="230"/>
      <c r="I4031" s="230"/>
      <c r="J4031" s="230"/>
      <c r="O4031" s="230"/>
      <c r="R4031" s="230"/>
      <c r="S4031" s="230"/>
      <c r="T4031" s="230"/>
      <c r="U4031" s="230"/>
      <c r="Z4031" s="230"/>
      <c r="AC4031" s="230"/>
      <c r="AD4031" s="230"/>
      <c r="AE4031" s="230"/>
      <c r="AF4031" s="230"/>
      <c r="AK4031" s="230"/>
      <c r="AN4031" s="230"/>
      <c r="AO4031" s="230"/>
      <c r="AP4031" s="230"/>
      <c r="AQ4031" s="230"/>
    </row>
    <row r="4032" spans="4:43">
      <c r="D4032" s="230"/>
      <c r="G4032" s="230"/>
      <c r="H4032" s="230"/>
      <c r="I4032" s="230"/>
      <c r="J4032" s="230"/>
      <c r="O4032" s="230"/>
      <c r="R4032" s="230"/>
      <c r="S4032" s="230"/>
      <c r="T4032" s="230"/>
      <c r="U4032" s="230"/>
      <c r="Z4032" s="230"/>
      <c r="AC4032" s="230"/>
      <c r="AD4032" s="230"/>
      <c r="AE4032" s="230"/>
      <c r="AF4032" s="230"/>
      <c r="AK4032" s="230"/>
      <c r="AN4032" s="230"/>
      <c r="AO4032" s="230"/>
      <c r="AP4032" s="230"/>
      <c r="AQ4032" s="230"/>
    </row>
    <row r="4033" spans="4:43">
      <c r="D4033" s="230"/>
      <c r="G4033" s="230"/>
      <c r="H4033" s="230"/>
      <c r="I4033" s="230"/>
      <c r="J4033" s="230"/>
      <c r="O4033" s="230"/>
      <c r="R4033" s="230"/>
      <c r="S4033" s="230"/>
      <c r="T4033" s="230"/>
      <c r="U4033" s="230"/>
      <c r="Z4033" s="230"/>
      <c r="AC4033" s="230"/>
      <c r="AD4033" s="230"/>
      <c r="AE4033" s="230"/>
      <c r="AF4033" s="230"/>
      <c r="AK4033" s="230"/>
      <c r="AN4033" s="230"/>
      <c r="AO4033" s="230"/>
      <c r="AP4033" s="230"/>
      <c r="AQ4033" s="230"/>
    </row>
    <row r="4034" spans="4:43">
      <c r="D4034" s="230"/>
      <c r="G4034" s="230"/>
      <c r="H4034" s="230"/>
      <c r="I4034" s="230"/>
      <c r="J4034" s="230"/>
      <c r="O4034" s="230"/>
      <c r="R4034" s="230"/>
      <c r="S4034" s="230"/>
      <c r="T4034" s="230"/>
      <c r="U4034" s="230"/>
      <c r="Z4034" s="230"/>
      <c r="AC4034" s="230"/>
      <c r="AD4034" s="230"/>
      <c r="AE4034" s="230"/>
      <c r="AF4034" s="230"/>
      <c r="AK4034" s="230"/>
      <c r="AN4034" s="230"/>
      <c r="AO4034" s="230"/>
      <c r="AP4034" s="230"/>
      <c r="AQ4034" s="230"/>
    </row>
    <row r="4035" spans="4:43">
      <c r="D4035" s="230"/>
      <c r="G4035" s="230"/>
      <c r="H4035" s="230"/>
      <c r="I4035" s="230"/>
      <c r="J4035" s="230"/>
      <c r="O4035" s="230"/>
      <c r="R4035" s="230"/>
      <c r="S4035" s="230"/>
      <c r="T4035" s="230"/>
      <c r="U4035" s="230"/>
      <c r="Z4035" s="230"/>
      <c r="AC4035" s="230"/>
      <c r="AD4035" s="230"/>
      <c r="AE4035" s="230"/>
      <c r="AF4035" s="230"/>
      <c r="AK4035" s="230"/>
      <c r="AN4035" s="230"/>
      <c r="AO4035" s="230"/>
      <c r="AP4035" s="230"/>
      <c r="AQ4035" s="230"/>
    </row>
    <row r="4036" spans="4:43">
      <c r="D4036" s="230"/>
      <c r="G4036" s="230"/>
      <c r="H4036" s="230"/>
      <c r="I4036" s="230"/>
      <c r="J4036" s="230"/>
      <c r="O4036" s="230"/>
      <c r="R4036" s="230"/>
      <c r="S4036" s="230"/>
      <c r="T4036" s="230"/>
      <c r="U4036" s="230"/>
      <c r="Z4036" s="230"/>
      <c r="AC4036" s="230"/>
      <c r="AD4036" s="230"/>
      <c r="AE4036" s="230"/>
      <c r="AF4036" s="230"/>
      <c r="AK4036" s="230"/>
      <c r="AN4036" s="230"/>
      <c r="AO4036" s="230"/>
      <c r="AP4036" s="230"/>
      <c r="AQ4036" s="230"/>
    </row>
    <row r="4037" spans="4:43">
      <c r="D4037" s="230"/>
      <c r="G4037" s="230"/>
      <c r="H4037" s="230"/>
      <c r="I4037" s="230"/>
      <c r="J4037" s="230"/>
      <c r="O4037" s="230"/>
      <c r="R4037" s="230"/>
      <c r="S4037" s="230"/>
      <c r="T4037" s="230"/>
      <c r="U4037" s="230"/>
      <c r="Z4037" s="230"/>
      <c r="AC4037" s="230"/>
      <c r="AD4037" s="230"/>
      <c r="AE4037" s="230"/>
      <c r="AF4037" s="230"/>
      <c r="AK4037" s="230"/>
      <c r="AN4037" s="230"/>
      <c r="AO4037" s="230"/>
      <c r="AP4037" s="230"/>
      <c r="AQ4037" s="230"/>
    </row>
    <row r="4038" spans="4:43">
      <c r="D4038" s="230"/>
      <c r="G4038" s="230"/>
      <c r="H4038" s="230"/>
      <c r="I4038" s="230"/>
      <c r="J4038" s="230"/>
      <c r="O4038" s="230"/>
      <c r="R4038" s="230"/>
      <c r="S4038" s="230"/>
      <c r="T4038" s="230"/>
      <c r="U4038" s="230"/>
      <c r="Z4038" s="230"/>
      <c r="AC4038" s="230"/>
      <c r="AD4038" s="230"/>
      <c r="AE4038" s="230"/>
      <c r="AF4038" s="230"/>
      <c r="AK4038" s="230"/>
      <c r="AN4038" s="230"/>
      <c r="AO4038" s="230"/>
      <c r="AP4038" s="230"/>
      <c r="AQ4038" s="230"/>
    </row>
    <row r="4039" spans="4:43">
      <c r="D4039" s="230"/>
      <c r="G4039" s="230"/>
      <c r="H4039" s="230"/>
      <c r="I4039" s="230"/>
      <c r="J4039" s="230"/>
      <c r="O4039" s="230"/>
      <c r="R4039" s="230"/>
      <c r="S4039" s="230"/>
      <c r="T4039" s="230"/>
      <c r="U4039" s="230"/>
      <c r="Z4039" s="230"/>
      <c r="AC4039" s="230"/>
      <c r="AD4039" s="230"/>
      <c r="AE4039" s="230"/>
      <c r="AF4039" s="230"/>
      <c r="AK4039" s="230"/>
      <c r="AN4039" s="230"/>
      <c r="AO4039" s="230"/>
      <c r="AP4039" s="230"/>
      <c r="AQ4039" s="230"/>
    </row>
    <row r="4040" spans="4:43">
      <c r="D4040" s="230"/>
      <c r="G4040" s="230"/>
      <c r="H4040" s="230"/>
      <c r="I4040" s="230"/>
      <c r="J4040" s="230"/>
      <c r="O4040" s="230"/>
      <c r="R4040" s="230"/>
      <c r="S4040" s="230"/>
      <c r="T4040" s="230"/>
      <c r="U4040" s="230"/>
      <c r="Z4040" s="230"/>
      <c r="AC4040" s="230"/>
      <c r="AD4040" s="230"/>
      <c r="AE4040" s="230"/>
      <c r="AF4040" s="230"/>
      <c r="AK4040" s="230"/>
      <c r="AN4040" s="230"/>
      <c r="AO4040" s="230"/>
      <c r="AP4040" s="230"/>
      <c r="AQ4040" s="230"/>
    </row>
    <row r="4041" spans="4:43">
      <c r="D4041" s="230"/>
      <c r="G4041" s="230"/>
      <c r="H4041" s="230"/>
      <c r="I4041" s="230"/>
      <c r="J4041" s="230"/>
      <c r="O4041" s="230"/>
      <c r="R4041" s="230"/>
      <c r="S4041" s="230"/>
      <c r="T4041" s="230"/>
      <c r="U4041" s="230"/>
      <c r="Z4041" s="230"/>
      <c r="AC4041" s="230"/>
      <c r="AD4041" s="230"/>
      <c r="AE4041" s="230"/>
      <c r="AF4041" s="230"/>
      <c r="AK4041" s="230"/>
      <c r="AN4041" s="230"/>
      <c r="AO4041" s="230"/>
      <c r="AP4041" s="230"/>
      <c r="AQ4041" s="230"/>
    </row>
    <row r="4042" spans="4:43">
      <c r="D4042" s="230"/>
      <c r="G4042" s="230"/>
      <c r="H4042" s="230"/>
      <c r="I4042" s="230"/>
      <c r="J4042" s="230"/>
      <c r="O4042" s="230"/>
      <c r="R4042" s="230"/>
      <c r="S4042" s="230"/>
      <c r="T4042" s="230"/>
      <c r="U4042" s="230"/>
      <c r="Z4042" s="230"/>
      <c r="AC4042" s="230"/>
      <c r="AD4042" s="230"/>
      <c r="AE4042" s="230"/>
      <c r="AF4042" s="230"/>
      <c r="AK4042" s="230"/>
      <c r="AN4042" s="230"/>
      <c r="AO4042" s="230"/>
      <c r="AP4042" s="230"/>
      <c r="AQ4042" s="230"/>
    </row>
    <row r="4043" spans="4:43">
      <c r="D4043" s="230"/>
      <c r="G4043" s="230"/>
      <c r="H4043" s="230"/>
      <c r="I4043" s="230"/>
      <c r="J4043" s="230"/>
      <c r="O4043" s="230"/>
      <c r="R4043" s="230"/>
      <c r="S4043" s="230"/>
      <c r="T4043" s="230"/>
      <c r="U4043" s="230"/>
      <c r="Z4043" s="230"/>
      <c r="AC4043" s="230"/>
      <c r="AD4043" s="230"/>
      <c r="AE4043" s="230"/>
      <c r="AF4043" s="230"/>
      <c r="AK4043" s="230"/>
      <c r="AN4043" s="230"/>
      <c r="AO4043" s="230"/>
      <c r="AP4043" s="230"/>
      <c r="AQ4043" s="230"/>
    </row>
    <row r="4044" spans="4:43">
      <c r="D4044" s="230"/>
      <c r="G4044" s="230"/>
      <c r="H4044" s="230"/>
      <c r="I4044" s="230"/>
      <c r="J4044" s="230"/>
      <c r="O4044" s="230"/>
      <c r="R4044" s="230"/>
      <c r="S4044" s="230"/>
      <c r="T4044" s="230"/>
      <c r="U4044" s="230"/>
      <c r="Z4044" s="230"/>
      <c r="AC4044" s="230"/>
      <c r="AD4044" s="230"/>
      <c r="AE4044" s="230"/>
      <c r="AF4044" s="230"/>
      <c r="AK4044" s="230"/>
      <c r="AN4044" s="230"/>
      <c r="AO4044" s="230"/>
      <c r="AP4044" s="230"/>
      <c r="AQ4044" s="230"/>
    </row>
    <row r="4045" spans="4:43">
      <c r="D4045" s="230"/>
      <c r="G4045" s="230"/>
      <c r="H4045" s="230"/>
      <c r="I4045" s="230"/>
      <c r="J4045" s="230"/>
      <c r="O4045" s="230"/>
      <c r="R4045" s="230"/>
      <c r="S4045" s="230"/>
      <c r="T4045" s="230"/>
      <c r="U4045" s="230"/>
      <c r="Z4045" s="230"/>
      <c r="AC4045" s="230"/>
      <c r="AD4045" s="230"/>
      <c r="AE4045" s="230"/>
      <c r="AF4045" s="230"/>
      <c r="AK4045" s="230"/>
      <c r="AN4045" s="230"/>
      <c r="AO4045" s="230"/>
      <c r="AP4045" s="230"/>
      <c r="AQ4045" s="230"/>
    </row>
    <row r="4046" spans="4:43">
      <c r="D4046" s="230"/>
      <c r="G4046" s="230"/>
      <c r="H4046" s="230"/>
      <c r="I4046" s="230"/>
      <c r="J4046" s="230"/>
      <c r="O4046" s="230"/>
      <c r="R4046" s="230"/>
      <c r="S4046" s="230"/>
      <c r="T4046" s="230"/>
      <c r="U4046" s="230"/>
      <c r="Z4046" s="230"/>
      <c r="AC4046" s="230"/>
      <c r="AD4046" s="230"/>
      <c r="AE4046" s="230"/>
      <c r="AF4046" s="230"/>
      <c r="AK4046" s="230"/>
      <c r="AN4046" s="230"/>
      <c r="AO4046" s="230"/>
      <c r="AP4046" s="230"/>
      <c r="AQ4046" s="230"/>
    </row>
    <row r="4047" spans="4:43">
      <c r="D4047" s="230"/>
      <c r="G4047" s="230"/>
      <c r="H4047" s="230"/>
      <c r="I4047" s="230"/>
      <c r="J4047" s="230"/>
      <c r="O4047" s="230"/>
      <c r="R4047" s="230"/>
      <c r="S4047" s="230"/>
      <c r="T4047" s="230"/>
      <c r="U4047" s="230"/>
      <c r="Z4047" s="230"/>
      <c r="AC4047" s="230"/>
      <c r="AD4047" s="230"/>
      <c r="AE4047" s="230"/>
      <c r="AF4047" s="230"/>
      <c r="AK4047" s="230"/>
      <c r="AN4047" s="230"/>
      <c r="AO4047" s="230"/>
      <c r="AP4047" s="230"/>
      <c r="AQ4047" s="230"/>
    </row>
    <row r="4048" spans="4:43">
      <c r="D4048" s="230"/>
      <c r="G4048" s="230"/>
      <c r="H4048" s="230"/>
      <c r="I4048" s="230"/>
      <c r="J4048" s="230"/>
      <c r="O4048" s="230"/>
      <c r="R4048" s="230"/>
      <c r="S4048" s="230"/>
      <c r="T4048" s="230"/>
      <c r="U4048" s="230"/>
      <c r="Z4048" s="230"/>
      <c r="AC4048" s="230"/>
      <c r="AD4048" s="230"/>
      <c r="AE4048" s="230"/>
      <c r="AF4048" s="230"/>
      <c r="AK4048" s="230"/>
      <c r="AN4048" s="230"/>
      <c r="AO4048" s="230"/>
      <c r="AP4048" s="230"/>
      <c r="AQ4048" s="230"/>
    </row>
    <row r="4049" spans="4:43">
      <c r="D4049" s="230"/>
      <c r="G4049" s="230"/>
      <c r="H4049" s="230"/>
      <c r="I4049" s="230"/>
      <c r="J4049" s="230"/>
      <c r="O4049" s="230"/>
      <c r="R4049" s="230"/>
      <c r="S4049" s="230"/>
      <c r="T4049" s="230"/>
      <c r="U4049" s="230"/>
      <c r="Z4049" s="230"/>
      <c r="AC4049" s="230"/>
      <c r="AD4049" s="230"/>
      <c r="AE4049" s="230"/>
      <c r="AF4049" s="230"/>
      <c r="AK4049" s="230"/>
      <c r="AN4049" s="230"/>
      <c r="AO4049" s="230"/>
      <c r="AP4049" s="230"/>
      <c r="AQ4049" s="230"/>
    </row>
    <row r="4050" spans="4:43">
      <c r="D4050" s="230"/>
      <c r="G4050" s="230"/>
      <c r="H4050" s="230"/>
      <c r="I4050" s="230"/>
      <c r="J4050" s="230"/>
      <c r="O4050" s="230"/>
      <c r="R4050" s="230"/>
      <c r="S4050" s="230"/>
      <c r="T4050" s="230"/>
      <c r="U4050" s="230"/>
      <c r="Z4050" s="230"/>
      <c r="AC4050" s="230"/>
      <c r="AD4050" s="230"/>
      <c r="AE4050" s="230"/>
      <c r="AF4050" s="230"/>
      <c r="AK4050" s="230"/>
      <c r="AN4050" s="230"/>
      <c r="AO4050" s="230"/>
      <c r="AP4050" s="230"/>
      <c r="AQ4050" s="230"/>
    </row>
    <row r="4051" spans="4:43">
      <c r="D4051" s="230"/>
      <c r="G4051" s="230"/>
      <c r="H4051" s="230"/>
      <c r="I4051" s="230"/>
      <c r="J4051" s="230"/>
      <c r="O4051" s="230"/>
      <c r="R4051" s="230"/>
      <c r="S4051" s="230"/>
      <c r="T4051" s="230"/>
      <c r="U4051" s="230"/>
      <c r="Z4051" s="230"/>
      <c r="AC4051" s="230"/>
      <c r="AD4051" s="230"/>
      <c r="AE4051" s="230"/>
      <c r="AF4051" s="230"/>
      <c r="AK4051" s="230"/>
      <c r="AN4051" s="230"/>
      <c r="AO4051" s="230"/>
      <c r="AP4051" s="230"/>
      <c r="AQ4051" s="230"/>
    </row>
    <row r="4052" spans="4:43">
      <c r="D4052" s="230"/>
      <c r="G4052" s="230"/>
      <c r="H4052" s="230"/>
      <c r="I4052" s="230"/>
      <c r="J4052" s="230"/>
      <c r="O4052" s="230"/>
      <c r="R4052" s="230"/>
      <c r="S4052" s="230"/>
      <c r="T4052" s="230"/>
      <c r="U4052" s="230"/>
      <c r="Z4052" s="230"/>
      <c r="AC4052" s="230"/>
      <c r="AD4052" s="230"/>
      <c r="AE4052" s="230"/>
      <c r="AF4052" s="230"/>
      <c r="AK4052" s="230"/>
      <c r="AN4052" s="230"/>
      <c r="AO4052" s="230"/>
      <c r="AP4052" s="230"/>
      <c r="AQ4052" s="230"/>
    </row>
    <row r="4053" spans="4:43">
      <c r="D4053" s="230"/>
      <c r="G4053" s="230"/>
      <c r="H4053" s="230"/>
      <c r="I4053" s="230"/>
      <c r="J4053" s="230"/>
      <c r="O4053" s="230"/>
      <c r="R4053" s="230"/>
      <c r="S4053" s="230"/>
      <c r="T4053" s="230"/>
      <c r="U4053" s="230"/>
      <c r="Z4053" s="230"/>
      <c r="AC4053" s="230"/>
      <c r="AD4053" s="230"/>
      <c r="AE4053" s="230"/>
      <c r="AF4053" s="230"/>
      <c r="AK4053" s="230"/>
      <c r="AN4053" s="230"/>
      <c r="AO4053" s="230"/>
      <c r="AP4053" s="230"/>
      <c r="AQ4053" s="230"/>
    </row>
    <row r="4054" spans="4:43">
      <c r="D4054" s="230"/>
      <c r="G4054" s="230"/>
      <c r="H4054" s="230"/>
      <c r="I4054" s="230"/>
      <c r="J4054" s="230"/>
      <c r="O4054" s="230"/>
      <c r="R4054" s="230"/>
      <c r="S4054" s="230"/>
      <c r="T4054" s="230"/>
      <c r="U4054" s="230"/>
      <c r="Z4054" s="230"/>
      <c r="AC4054" s="230"/>
      <c r="AD4054" s="230"/>
      <c r="AE4054" s="230"/>
      <c r="AF4054" s="230"/>
      <c r="AK4054" s="230"/>
      <c r="AN4054" s="230"/>
      <c r="AO4054" s="230"/>
      <c r="AP4054" s="230"/>
      <c r="AQ4054" s="230"/>
    </row>
    <row r="4055" spans="4:43">
      <c r="D4055" s="230"/>
      <c r="G4055" s="230"/>
      <c r="H4055" s="230"/>
      <c r="I4055" s="230"/>
      <c r="J4055" s="230"/>
      <c r="O4055" s="230"/>
      <c r="R4055" s="230"/>
      <c r="S4055" s="230"/>
      <c r="T4055" s="230"/>
      <c r="U4055" s="230"/>
      <c r="Z4055" s="230"/>
      <c r="AC4055" s="230"/>
      <c r="AD4055" s="230"/>
      <c r="AE4055" s="230"/>
      <c r="AF4055" s="230"/>
      <c r="AK4055" s="230"/>
      <c r="AN4055" s="230"/>
      <c r="AO4055" s="230"/>
      <c r="AP4055" s="230"/>
      <c r="AQ4055" s="230"/>
    </row>
    <row r="4056" spans="4:43">
      <c r="D4056" s="230"/>
      <c r="G4056" s="230"/>
      <c r="H4056" s="230"/>
      <c r="I4056" s="230"/>
      <c r="J4056" s="230"/>
      <c r="O4056" s="230"/>
      <c r="R4056" s="230"/>
      <c r="S4056" s="230"/>
      <c r="T4056" s="230"/>
      <c r="U4056" s="230"/>
      <c r="Z4056" s="230"/>
      <c r="AC4056" s="230"/>
      <c r="AD4056" s="230"/>
      <c r="AE4056" s="230"/>
      <c r="AF4056" s="230"/>
      <c r="AK4056" s="230"/>
      <c r="AN4056" s="230"/>
      <c r="AO4056" s="230"/>
      <c r="AP4056" s="230"/>
      <c r="AQ4056" s="230"/>
    </row>
    <row r="4057" spans="4:43">
      <c r="D4057" s="230"/>
      <c r="G4057" s="230"/>
      <c r="H4057" s="230"/>
      <c r="I4057" s="230"/>
      <c r="J4057" s="230"/>
      <c r="O4057" s="230"/>
      <c r="R4057" s="230"/>
      <c r="S4057" s="230"/>
      <c r="T4057" s="230"/>
      <c r="U4057" s="230"/>
      <c r="Z4057" s="230"/>
      <c r="AC4057" s="230"/>
      <c r="AD4057" s="230"/>
      <c r="AE4057" s="230"/>
      <c r="AF4057" s="230"/>
      <c r="AK4057" s="230"/>
      <c r="AN4057" s="230"/>
      <c r="AO4057" s="230"/>
      <c r="AP4057" s="230"/>
      <c r="AQ4057" s="230"/>
    </row>
    <row r="4058" spans="4:43">
      <c r="D4058" s="230"/>
      <c r="G4058" s="230"/>
      <c r="H4058" s="230"/>
      <c r="I4058" s="230"/>
      <c r="J4058" s="230"/>
      <c r="O4058" s="230"/>
      <c r="R4058" s="230"/>
      <c r="S4058" s="230"/>
      <c r="T4058" s="230"/>
      <c r="U4058" s="230"/>
      <c r="Z4058" s="230"/>
      <c r="AC4058" s="230"/>
      <c r="AD4058" s="230"/>
      <c r="AE4058" s="230"/>
      <c r="AF4058" s="230"/>
      <c r="AK4058" s="230"/>
      <c r="AN4058" s="230"/>
      <c r="AO4058" s="230"/>
      <c r="AP4058" s="230"/>
      <c r="AQ4058" s="230"/>
    </row>
    <row r="4059" spans="4:43">
      <c r="D4059" s="230"/>
      <c r="G4059" s="230"/>
      <c r="H4059" s="230"/>
      <c r="I4059" s="230"/>
      <c r="J4059" s="230"/>
      <c r="O4059" s="230"/>
      <c r="R4059" s="230"/>
      <c r="S4059" s="230"/>
      <c r="T4059" s="230"/>
      <c r="U4059" s="230"/>
      <c r="Z4059" s="230"/>
      <c r="AC4059" s="230"/>
      <c r="AD4059" s="230"/>
      <c r="AE4059" s="230"/>
      <c r="AF4059" s="230"/>
      <c r="AK4059" s="230"/>
      <c r="AN4059" s="230"/>
      <c r="AO4059" s="230"/>
      <c r="AP4059" s="230"/>
      <c r="AQ4059" s="230"/>
    </row>
    <row r="4060" spans="4:43">
      <c r="D4060" s="230"/>
      <c r="G4060" s="230"/>
      <c r="H4060" s="230"/>
      <c r="I4060" s="230"/>
      <c r="J4060" s="230"/>
      <c r="O4060" s="230"/>
      <c r="R4060" s="230"/>
      <c r="S4060" s="230"/>
      <c r="T4060" s="230"/>
      <c r="U4060" s="230"/>
      <c r="Z4060" s="230"/>
      <c r="AC4060" s="230"/>
      <c r="AD4060" s="230"/>
      <c r="AE4060" s="230"/>
      <c r="AF4060" s="230"/>
      <c r="AK4060" s="230"/>
      <c r="AN4060" s="230"/>
      <c r="AO4060" s="230"/>
      <c r="AP4060" s="230"/>
      <c r="AQ4060" s="230"/>
    </row>
    <row r="4061" spans="4:43">
      <c r="D4061" s="230"/>
      <c r="G4061" s="230"/>
      <c r="H4061" s="230"/>
      <c r="I4061" s="230"/>
      <c r="J4061" s="230"/>
      <c r="O4061" s="230"/>
      <c r="R4061" s="230"/>
      <c r="S4061" s="230"/>
      <c r="T4061" s="230"/>
      <c r="U4061" s="230"/>
      <c r="Z4061" s="230"/>
      <c r="AC4061" s="230"/>
      <c r="AD4061" s="230"/>
      <c r="AE4061" s="230"/>
      <c r="AF4061" s="230"/>
      <c r="AK4061" s="230"/>
      <c r="AN4061" s="230"/>
      <c r="AO4061" s="230"/>
      <c r="AP4061" s="230"/>
      <c r="AQ4061" s="230"/>
    </row>
    <row r="4062" spans="4:43">
      <c r="D4062" s="230"/>
      <c r="G4062" s="230"/>
      <c r="H4062" s="230"/>
      <c r="I4062" s="230"/>
      <c r="J4062" s="230"/>
      <c r="O4062" s="230"/>
      <c r="R4062" s="230"/>
      <c r="S4062" s="230"/>
      <c r="T4062" s="230"/>
      <c r="U4062" s="230"/>
      <c r="Z4062" s="230"/>
      <c r="AC4062" s="230"/>
      <c r="AD4062" s="230"/>
      <c r="AE4062" s="230"/>
      <c r="AF4062" s="230"/>
      <c r="AK4062" s="230"/>
      <c r="AN4062" s="230"/>
      <c r="AO4062" s="230"/>
      <c r="AP4062" s="230"/>
      <c r="AQ4062" s="230"/>
    </row>
    <row r="4063" spans="4:43">
      <c r="D4063" s="230"/>
      <c r="G4063" s="230"/>
      <c r="H4063" s="230"/>
      <c r="I4063" s="230"/>
      <c r="J4063" s="230"/>
      <c r="O4063" s="230"/>
      <c r="R4063" s="230"/>
      <c r="S4063" s="230"/>
      <c r="T4063" s="230"/>
      <c r="U4063" s="230"/>
      <c r="Z4063" s="230"/>
      <c r="AC4063" s="230"/>
      <c r="AD4063" s="230"/>
      <c r="AE4063" s="230"/>
      <c r="AF4063" s="230"/>
      <c r="AK4063" s="230"/>
      <c r="AN4063" s="230"/>
      <c r="AO4063" s="230"/>
      <c r="AP4063" s="230"/>
      <c r="AQ4063" s="230"/>
    </row>
    <row r="4064" spans="4:43">
      <c r="D4064" s="230"/>
      <c r="G4064" s="230"/>
      <c r="H4064" s="230"/>
      <c r="I4064" s="230"/>
      <c r="J4064" s="230"/>
      <c r="O4064" s="230"/>
      <c r="R4064" s="230"/>
      <c r="S4064" s="230"/>
      <c r="T4064" s="230"/>
      <c r="U4064" s="230"/>
      <c r="Z4064" s="230"/>
      <c r="AC4064" s="230"/>
      <c r="AD4064" s="230"/>
      <c r="AE4064" s="230"/>
      <c r="AF4064" s="230"/>
      <c r="AK4064" s="230"/>
      <c r="AN4064" s="230"/>
      <c r="AO4064" s="230"/>
      <c r="AP4064" s="230"/>
      <c r="AQ4064" s="230"/>
    </row>
    <row r="4065" spans="4:43">
      <c r="D4065" s="230"/>
      <c r="G4065" s="230"/>
      <c r="H4065" s="230"/>
      <c r="I4065" s="230"/>
      <c r="J4065" s="230"/>
      <c r="O4065" s="230"/>
      <c r="R4065" s="230"/>
      <c r="S4065" s="230"/>
      <c r="T4065" s="230"/>
      <c r="U4065" s="230"/>
      <c r="Z4065" s="230"/>
      <c r="AC4065" s="230"/>
      <c r="AD4065" s="230"/>
      <c r="AE4065" s="230"/>
      <c r="AF4065" s="230"/>
      <c r="AK4065" s="230"/>
      <c r="AN4065" s="230"/>
      <c r="AO4065" s="230"/>
      <c r="AP4065" s="230"/>
      <c r="AQ4065" s="230"/>
    </row>
    <row r="4066" spans="4:43">
      <c r="D4066" s="230"/>
      <c r="G4066" s="230"/>
      <c r="H4066" s="230"/>
      <c r="I4066" s="230"/>
      <c r="J4066" s="230"/>
      <c r="O4066" s="230"/>
      <c r="R4066" s="230"/>
      <c r="S4066" s="230"/>
      <c r="T4066" s="230"/>
      <c r="U4066" s="230"/>
      <c r="Z4066" s="230"/>
      <c r="AC4066" s="230"/>
      <c r="AD4066" s="230"/>
      <c r="AE4066" s="230"/>
      <c r="AF4066" s="230"/>
      <c r="AK4066" s="230"/>
      <c r="AN4066" s="230"/>
      <c r="AO4066" s="230"/>
      <c r="AP4066" s="230"/>
      <c r="AQ4066" s="230"/>
    </row>
    <row r="4067" spans="4:43">
      <c r="D4067" s="230"/>
      <c r="G4067" s="230"/>
      <c r="H4067" s="230"/>
      <c r="I4067" s="230"/>
      <c r="J4067" s="230"/>
      <c r="O4067" s="230"/>
      <c r="R4067" s="230"/>
      <c r="S4067" s="230"/>
      <c r="T4067" s="230"/>
      <c r="U4067" s="230"/>
      <c r="Z4067" s="230"/>
      <c r="AC4067" s="230"/>
      <c r="AD4067" s="230"/>
      <c r="AE4067" s="230"/>
      <c r="AF4067" s="230"/>
      <c r="AK4067" s="230"/>
      <c r="AN4067" s="230"/>
      <c r="AO4067" s="230"/>
      <c r="AP4067" s="230"/>
      <c r="AQ4067" s="230"/>
    </row>
    <row r="4068" spans="4:43">
      <c r="D4068" s="230"/>
      <c r="G4068" s="230"/>
      <c r="H4068" s="230"/>
      <c r="I4068" s="230"/>
      <c r="J4068" s="230"/>
      <c r="O4068" s="230"/>
      <c r="R4068" s="230"/>
      <c r="S4068" s="230"/>
      <c r="T4068" s="230"/>
      <c r="U4068" s="230"/>
      <c r="Z4068" s="230"/>
      <c r="AC4068" s="230"/>
      <c r="AD4068" s="230"/>
      <c r="AE4068" s="230"/>
      <c r="AF4068" s="230"/>
      <c r="AK4068" s="230"/>
      <c r="AN4068" s="230"/>
      <c r="AO4068" s="230"/>
      <c r="AP4068" s="230"/>
      <c r="AQ4068" s="230"/>
    </row>
    <row r="4069" spans="4:43">
      <c r="D4069" s="230"/>
      <c r="G4069" s="230"/>
      <c r="H4069" s="230"/>
      <c r="I4069" s="230"/>
      <c r="J4069" s="230"/>
      <c r="O4069" s="230"/>
      <c r="R4069" s="230"/>
      <c r="S4069" s="230"/>
      <c r="T4069" s="230"/>
      <c r="U4069" s="230"/>
      <c r="Z4069" s="230"/>
      <c r="AC4069" s="230"/>
      <c r="AD4069" s="230"/>
      <c r="AE4069" s="230"/>
      <c r="AF4069" s="230"/>
      <c r="AK4069" s="230"/>
      <c r="AN4069" s="230"/>
      <c r="AO4069" s="230"/>
      <c r="AP4069" s="230"/>
      <c r="AQ4069" s="230"/>
    </row>
    <row r="4070" spans="4:43">
      <c r="D4070" s="230"/>
      <c r="G4070" s="230"/>
      <c r="H4070" s="230"/>
      <c r="I4070" s="230"/>
      <c r="J4070" s="230"/>
      <c r="O4070" s="230"/>
      <c r="R4070" s="230"/>
      <c r="S4070" s="230"/>
      <c r="T4070" s="230"/>
      <c r="U4070" s="230"/>
      <c r="Z4070" s="230"/>
      <c r="AC4070" s="230"/>
      <c r="AD4070" s="230"/>
      <c r="AE4070" s="230"/>
      <c r="AF4070" s="230"/>
      <c r="AK4070" s="230"/>
      <c r="AN4070" s="230"/>
      <c r="AO4070" s="230"/>
      <c r="AP4070" s="230"/>
      <c r="AQ4070" s="230"/>
    </row>
    <row r="4071" spans="4:43">
      <c r="D4071" s="230"/>
      <c r="G4071" s="230"/>
      <c r="H4071" s="230"/>
      <c r="I4071" s="230"/>
      <c r="J4071" s="230"/>
      <c r="O4071" s="230"/>
      <c r="R4071" s="230"/>
      <c r="S4071" s="230"/>
      <c r="T4071" s="230"/>
      <c r="U4071" s="230"/>
      <c r="Z4071" s="230"/>
      <c r="AC4071" s="230"/>
      <c r="AD4071" s="230"/>
      <c r="AE4071" s="230"/>
      <c r="AF4071" s="230"/>
      <c r="AK4071" s="230"/>
      <c r="AN4071" s="230"/>
      <c r="AO4071" s="230"/>
      <c r="AP4071" s="230"/>
      <c r="AQ4071" s="230"/>
    </row>
    <row r="4072" spans="4:43">
      <c r="D4072" s="230"/>
      <c r="G4072" s="230"/>
      <c r="H4072" s="230"/>
      <c r="I4072" s="230"/>
      <c r="J4072" s="230"/>
      <c r="O4072" s="230"/>
      <c r="R4072" s="230"/>
      <c r="S4072" s="230"/>
      <c r="T4072" s="230"/>
      <c r="U4072" s="230"/>
      <c r="Z4072" s="230"/>
      <c r="AC4072" s="230"/>
      <c r="AD4072" s="230"/>
      <c r="AE4072" s="230"/>
      <c r="AF4072" s="230"/>
      <c r="AK4072" s="230"/>
      <c r="AN4072" s="230"/>
      <c r="AO4072" s="230"/>
      <c r="AP4072" s="230"/>
      <c r="AQ4072" s="230"/>
    </row>
    <row r="4073" spans="4:43">
      <c r="D4073" s="230"/>
      <c r="G4073" s="230"/>
      <c r="H4073" s="230"/>
      <c r="I4073" s="230"/>
      <c r="J4073" s="230"/>
      <c r="O4073" s="230"/>
      <c r="R4073" s="230"/>
      <c r="S4073" s="230"/>
      <c r="T4073" s="230"/>
      <c r="U4073" s="230"/>
      <c r="Z4073" s="230"/>
      <c r="AC4073" s="230"/>
      <c r="AD4073" s="230"/>
      <c r="AE4073" s="230"/>
      <c r="AF4073" s="230"/>
      <c r="AK4073" s="230"/>
      <c r="AN4073" s="230"/>
      <c r="AO4073" s="230"/>
      <c r="AP4073" s="230"/>
      <c r="AQ4073" s="230"/>
    </row>
    <row r="4074" spans="4:43">
      <c r="D4074" s="230"/>
      <c r="G4074" s="230"/>
      <c r="H4074" s="230"/>
      <c r="I4074" s="230"/>
      <c r="J4074" s="230"/>
      <c r="O4074" s="230"/>
      <c r="R4074" s="230"/>
      <c r="S4074" s="230"/>
      <c r="T4074" s="230"/>
      <c r="U4074" s="230"/>
      <c r="Z4074" s="230"/>
      <c r="AC4074" s="230"/>
      <c r="AD4074" s="230"/>
      <c r="AE4074" s="230"/>
      <c r="AF4074" s="230"/>
      <c r="AK4074" s="230"/>
      <c r="AN4074" s="230"/>
      <c r="AO4074" s="230"/>
      <c r="AP4074" s="230"/>
      <c r="AQ4074" s="230"/>
    </row>
    <row r="4075" spans="4:43">
      <c r="D4075" s="230"/>
      <c r="G4075" s="230"/>
      <c r="H4075" s="230"/>
      <c r="I4075" s="230"/>
      <c r="J4075" s="230"/>
      <c r="O4075" s="230"/>
      <c r="R4075" s="230"/>
      <c r="S4075" s="230"/>
      <c r="T4075" s="230"/>
      <c r="U4075" s="230"/>
      <c r="Z4075" s="230"/>
      <c r="AC4075" s="230"/>
      <c r="AD4075" s="230"/>
      <c r="AE4075" s="230"/>
      <c r="AF4075" s="230"/>
      <c r="AK4075" s="230"/>
      <c r="AN4075" s="230"/>
      <c r="AO4075" s="230"/>
      <c r="AP4075" s="230"/>
      <c r="AQ4075" s="230"/>
    </row>
    <row r="4076" spans="4:43">
      <c r="D4076" s="230"/>
      <c r="G4076" s="230"/>
      <c r="H4076" s="230"/>
      <c r="I4076" s="230"/>
      <c r="J4076" s="230"/>
      <c r="O4076" s="230"/>
      <c r="R4076" s="230"/>
      <c r="S4076" s="230"/>
      <c r="T4076" s="230"/>
      <c r="U4076" s="230"/>
      <c r="Z4076" s="230"/>
      <c r="AC4076" s="230"/>
      <c r="AD4076" s="230"/>
      <c r="AE4076" s="230"/>
      <c r="AF4076" s="230"/>
      <c r="AK4076" s="230"/>
      <c r="AN4076" s="230"/>
      <c r="AO4076" s="230"/>
      <c r="AP4076" s="230"/>
      <c r="AQ4076" s="230"/>
    </row>
    <row r="4077" spans="4:43">
      <c r="D4077" s="230"/>
      <c r="G4077" s="230"/>
      <c r="H4077" s="230"/>
      <c r="I4077" s="230"/>
      <c r="J4077" s="230"/>
      <c r="O4077" s="230"/>
      <c r="R4077" s="230"/>
      <c r="S4077" s="230"/>
      <c r="T4077" s="230"/>
      <c r="U4077" s="230"/>
      <c r="Z4077" s="230"/>
      <c r="AC4077" s="230"/>
      <c r="AD4077" s="230"/>
      <c r="AE4077" s="230"/>
      <c r="AF4077" s="230"/>
      <c r="AK4077" s="230"/>
      <c r="AN4077" s="230"/>
      <c r="AO4077" s="230"/>
      <c r="AP4077" s="230"/>
      <c r="AQ4077" s="230"/>
    </row>
    <row r="4078" spans="4:43">
      <c r="D4078" s="230"/>
      <c r="G4078" s="230"/>
      <c r="H4078" s="230"/>
      <c r="I4078" s="230"/>
      <c r="J4078" s="230"/>
      <c r="O4078" s="230"/>
      <c r="R4078" s="230"/>
      <c r="S4078" s="230"/>
      <c r="T4078" s="230"/>
      <c r="U4078" s="230"/>
      <c r="Z4078" s="230"/>
      <c r="AC4078" s="230"/>
      <c r="AD4078" s="230"/>
      <c r="AE4078" s="230"/>
      <c r="AF4078" s="230"/>
      <c r="AK4078" s="230"/>
      <c r="AN4078" s="230"/>
      <c r="AO4078" s="230"/>
      <c r="AP4078" s="230"/>
      <c r="AQ4078" s="230"/>
    </row>
    <row r="4079" spans="4:43">
      <c r="D4079" s="230"/>
      <c r="G4079" s="230"/>
      <c r="H4079" s="230"/>
      <c r="I4079" s="230"/>
      <c r="J4079" s="230"/>
      <c r="O4079" s="230"/>
      <c r="R4079" s="230"/>
      <c r="S4079" s="230"/>
      <c r="T4079" s="230"/>
      <c r="U4079" s="230"/>
      <c r="Z4079" s="230"/>
      <c r="AC4079" s="230"/>
      <c r="AD4079" s="230"/>
      <c r="AE4079" s="230"/>
      <c r="AF4079" s="230"/>
      <c r="AK4079" s="230"/>
      <c r="AN4079" s="230"/>
      <c r="AO4079" s="230"/>
      <c r="AP4079" s="230"/>
      <c r="AQ4079" s="230"/>
    </row>
    <row r="4080" spans="4:43">
      <c r="D4080" s="230"/>
      <c r="G4080" s="230"/>
      <c r="H4080" s="230"/>
      <c r="I4080" s="230"/>
      <c r="J4080" s="230"/>
      <c r="O4080" s="230"/>
      <c r="R4080" s="230"/>
      <c r="S4080" s="230"/>
      <c r="T4080" s="230"/>
      <c r="U4080" s="230"/>
      <c r="Z4080" s="230"/>
      <c r="AC4080" s="230"/>
      <c r="AD4080" s="230"/>
      <c r="AE4080" s="230"/>
      <c r="AF4080" s="230"/>
      <c r="AK4080" s="230"/>
      <c r="AN4080" s="230"/>
      <c r="AO4080" s="230"/>
      <c r="AP4080" s="230"/>
      <c r="AQ4080" s="230"/>
    </row>
    <row r="4081" spans="4:43">
      <c r="D4081" s="230"/>
      <c r="G4081" s="230"/>
      <c r="H4081" s="230"/>
      <c r="I4081" s="230"/>
      <c r="J4081" s="230"/>
      <c r="O4081" s="230"/>
      <c r="R4081" s="230"/>
      <c r="S4081" s="230"/>
      <c r="T4081" s="230"/>
      <c r="U4081" s="230"/>
      <c r="Z4081" s="230"/>
      <c r="AC4081" s="230"/>
      <c r="AD4081" s="230"/>
      <c r="AE4081" s="230"/>
      <c r="AF4081" s="230"/>
      <c r="AK4081" s="230"/>
      <c r="AN4081" s="230"/>
      <c r="AO4081" s="230"/>
      <c r="AP4081" s="230"/>
      <c r="AQ4081" s="230"/>
    </row>
    <row r="4082" spans="4:43">
      <c r="D4082" s="230"/>
      <c r="G4082" s="230"/>
      <c r="H4082" s="230"/>
      <c r="I4082" s="230"/>
      <c r="J4082" s="230"/>
      <c r="O4082" s="230"/>
      <c r="R4082" s="230"/>
      <c r="S4082" s="230"/>
      <c r="T4082" s="230"/>
      <c r="U4082" s="230"/>
      <c r="Z4082" s="230"/>
      <c r="AC4082" s="230"/>
      <c r="AD4082" s="230"/>
      <c r="AE4082" s="230"/>
      <c r="AF4082" s="230"/>
      <c r="AK4082" s="230"/>
      <c r="AN4082" s="230"/>
      <c r="AO4082" s="230"/>
      <c r="AP4082" s="230"/>
      <c r="AQ4082" s="230"/>
    </row>
    <row r="4083" spans="4:43">
      <c r="D4083" s="230"/>
      <c r="G4083" s="230"/>
      <c r="H4083" s="230"/>
      <c r="I4083" s="230"/>
      <c r="J4083" s="230"/>
      <c r="O4083" s="230"/>
      <c r="R4083" s="230"/>
      <c r="S4083" s="230"/>
      <c r="T4083" s="230"/>
      <c r="U4083" s="230"/>
      <c r="Z4083" s="230"/>
      <c r="AC4083" s="230"/>
      <c r="AD4083" s="230"/>
      <c r="AE4083" s="230"/>
      <c r="AF4083" s="230"/>
      <c r="AK4083" s="230"/>
      <c r="AN4083" s="230"/>
      <c r="AO4083" s="230"/>
      <c r="AP4083" s="230"/>
      <c r="AQ4083" s="230"/>
    </row>
    <row r="4084" spans="4:43">
      <c r="D4084" s="230"/>
      <c r="G4084" s="230"/>
      <c r="H4084" s="230"/>
      <c r="I4084" s="230"/>
      <c r="J4084" s="230"/>
      <c r="O4084" s="230"/>
      <c r="R4084" s="230"/>
      <c r="S4084" s="230"/>
      <c r="T4084" s="230"/>
      <c r="U4084" s="230"/>
      <c r="Z4084" s="230"/>
      <c r="AC4084" s="230"/>
      <c r="AD4084" s="230"/>
      <c r="AE4084" s="230"/>
      <c r="AF4084" s="230"/>
      <c r="AK4084" s="230"/>
      <c r="AN4084" s="230"/>
      <c r="AO4084" s="230"/>
      <c r="AP4084" s="230"/>
      <c r="AQ4084" s="230"/>
    </row>
    <row r="4085" spans="4:43">
      <c r="D4085" s="230"/>
      <c r="G4085" s="230"/>
      <c r="H4085" s="230"/>
      <c r="I4085" s="230"/>
      <c r="J4085" s="230"/>
      <c r="O4085" s="230"/>
      <c r="R4085" s="230"/>
      <c r="S4085" s="230"/>
      <c r="T4085" s="230"/>
      <c r="U4085" s="230"/>
      <c r="Z4085" s="230"/>
      <c r="AC4085" s="230"/>
      <c r="AD4085" s="230"/>
      <c r="AE4085" s="230"/>
      <c r="AF4085" s="230"/>
      <c r="AK4085" s="230"/>
      <c r="AN4085" s="230"/>
      <c r="AO4085" s="230"/>
      <c r="AP4085" s="230"/>
      <c r="AQ4085" s="230"/>
    </row>
    <row r="4086" spans="4:43">
      <c r="D4086" s="230"/>
      <c r="G4086" s="230"/>
      <c r="H4086" s="230"/>
      <c r="I4086" s="230"/>
      <c r="J4086" s="230"/>
      <c r="O4086" s="230"/>
      <c r="R4086" s="230"/>
      <c r="S4086" s="230"/>
      <c r="T4086" s="230"/>
      <c r="U4086" s="230"/>
      <c r="Z4086" s="230"/>
      <c r="AC4086" s="230"/>
      <c r="AD4086" s="230"/>
      <c r="AE4086" s="230"/>
      <c r="AF4086" s="230"/>
      <c r="AK4086" s="230"/>
      <c r="AN4086" s="230"/>
      <c r="AO4086" s="230"/>
      <c r="AP4086" s="230"/>
      <c r="AQ4086" s="230"/>
    </row>
    <row r="4087" spans="4:43">
      <c r="D4087" s="230"/>
      <c r="G4087" s="230"/>
      <c r="H4087" s="230"/>
      <c r="I4087" s="230"/>
      <c r="J4087" s="230"/>
      <c r="O4087" s="230"/>
      <c r="R4087" s="230"/>
      <c r="S4087" s="230"/>
      <c r="T4087" s="230"/>
      <c r="U4087" s="230"/>
      <c r="Z4087" s="230"/>
      <c r="AC4087" s="230"/>
      <c r="AD4087" s="230"/>
      <c r="AE4087" s="230"/>
      <c r="AF4087" s="230"/>
      <c r="AK4087" s="230"/>
      <c r="AN4087" s="230"/>
      <c r="AO4087" s="230"/>
      <c r="AP4087" s="230"/>
      <c r="AQ4087" s="230"/>
    </row>
    <row r="4088" spans="4:43">
      <c r="D4088" s="230"/>
      <c r="G4088" s="230"/>
      <c r="H4088" s="230"/>
      <c r="I4088" s="230"/>
      <c r="J4088" s="230"/>
      <c r="O4088" s="230"/>
      <c r="R4088" s="230"/>
      <c r="S4088" s="230"/>
      <c r="T4088" s="230"/>
      <c r="U4088" s="230"/>
      <c r="Z4088" s="230"/>
      <c r="AC4088" s="230"/>
      <c r="AD4088" s="230"/>
      <c r="AE4088" s="230"/>
      <c r="AF4088" s="230"/>
      <c r="AK4088" s="230"/>
      <c r="AN4088" s="230"/>
      <c r="AO4088" s="230"/>
      <c r="AP4088" s="230"/>
      <c r="AQ4088" s="230"/>
    </row>
    <row r="4089" spans="4:43">
      <c r="D4089" s="230"/>
      <c r="G4089" s="230"/>
      <c r="H4089" s="230"/>
      <c r="I4089" s="230"/>
      <c r="J4089" s="230"/>
      <c r="O4089" s="230"/>
      <c r="R4089" s="230"/>
      <c r="S4089" s="230"/>
      <c r="T4089" s="230"/>
      <c r="U4089" s="230"/>
      <c r="Z4089" s="230"/>
      <c r="AC4089" s="230"/>
      <c r="AD4089" s="230"/>
      <c r="AE4089" s="230"/>
      <c r="AF4089" s="230"/>
      <c r="AK4089" s="230"/>
      <c r="AN4089" s="230"/>
      <c r="AO4089" s="230"/>
      <c r="AP4089" s="230"/>
      <c r="AQ4089" s="230"/>
    </row>
    <row r="4090" spans="4:43">
      <c r="D4090" s="230"/>
      <c r="G4090" s="230"/>
      <c r="H4090" s="230"/>
      <c r="I4090" s="230"/>
      <c r="J4090" s="230"/>
      <c r="O4090" s="230"/>
      <c r="R4090" s="230"/>
      <c r="S4090" s="230"/>
      <c r="T4090" s="230"/>
      <c r="U4090" s="230"/>
      <c r="Z4090" s="230"/>
      <c r="AC4090" s="230"/>
      <c r="AD4090" s="230"/>
      <c r="AE4090" s="230"/>
      <c r="AF4090" s="230"/>
      <c r="AK4090" s="230"/>
      <c r="AN4090" s="230"/>
      <c r="AO4090" s="230"/>
      <c r="AP4090" s="230"/>
      <c r="AQ4090" s="230"/>
    </row>
    <row r="4091" spans="4:43">
      <c r="D4091" s="230"/>
      <c r="G4091" s="230"/>
      <c r="H4091" s="230"/>
      <c r="I4091" s="230"/>
      <c r="J4091" s="230"/>
      <c r="O4091" s="230"/>
      <c r="R4091" s="230"/>
      <c r="S4091" s="230"/>
      <c r="T4091" s="230"/>
      <c r="U4091" s="230"/>
      <c r="Z4091" s="230"/>
      <c r="AC4091" s="230"/>
      <c r="AD4091" s="230"/>
      <c r="AE4091" s="230"/>
      <c r="AF4091" s="230"/>
      <c r="AK4091" s="230"/>
      <c r="AN4091" s="230"/>
      <c r="AO4091" s="230"/>
      <c r="AP4091" s="230"/>
      <c r="AQ4091" s="230"/>
    </row>
    <row r="4092" spans="4:43">
      <c r="D4092" s="230"/>
      <c r="G4092" s="230"/>
      <c r="H4092" s="230"/>
      <c r="I4092" s="230"/>
      <c r="J4092" s="230"/>
      <c r="O4092" s="230"/>
      <c r="R4092" s="230"/>
      <c r="S4092" s="230"/>
      <c r="T4092" s="230"/>
      <c r="U4092" s="230"/>
      <c r="Z4092" s="230"/>
      <c r="AC4092" s="230"/>
      <c r="AD4092" s="230"/>
      <c r="AE4092" s="230"/>
      <c r="AF4092" s="230"/>
      <c r="AK4092" s="230"/>
      <c r="AN4092" s="230"/>
      <c r="AO4092" s="230"/>
      <c r="AP4092" s="230"/>
      <c r="AQ4092" s="230"/>
    </row>
    <row r="4093" spans="4:43">
      <c r="D4093" s="230"/>
      <c r="G4093" s="230"/>
      <c r="H4093" s="230"/>
      <c r="I4093" s="230"/>
      <c r="J4093" s="230"/>
      <c r="O4093" s="230"/>
      <c r="R4093" s="230"/>
      <c r="S4093" s="230"/>
      <c r="T4093" s="230"/>
      <c r="U4093" s="230"/>
      <c r="Z4093" s="230"/>
      <c r="AC4093" s="230"/>
      <c r="AD4093" s="230"/>
      <c r="AE4093" s="230"/>
      <c r="AF4093" s="230"/>
      <c r="AK4093" s="230"/>
      <c r="AN4093" s="230"/>
      <c r="AO4093" s="230"/>
      <c r="AP4093" s="230"/>
      <c r="AQ4093" s="230"/>
    </row>
    <row r="4094" spans="4:43">
      <c r="D4094" s="230"/>
      <c r="G4094" s="230"/>
      <c r="H4094" s="230"/>
      <c r="I4094" s="230"/>
      <c r="J4094" s="230"/>
      <c r="O4094" s="230"/>
      <c r="R4094" s="230"/>
      <c r="S4094" s="230"/>
      <c r="T4094" s="230"/>
      <c r="U4094" s="230"/>
      <c r="Z4094" s="230"/>
      <c r="AC4094" s="230"/>
      <c r="AD4094" s="230"/>
      <c r="AE4094" s="230"/>
      <c r="AF4094" s="230"/>
      <c r="AK4094" s="230"/>
      <c r="AN4094" s="230"/>
      <c r="AO4094" s="230"/>
      <c r="AP4094" s="230"/>
      <c r="AQ4094" s="230"/>
    </row>
    <row r="4095" spans="4:43">
      <c r="D4095" s="230"/>
      <c r="G4095" s="230"/>
      <c r="H4095" s="230"/>
      <c r="I4095" s="230"/>
      <c r="J4095" s="230"/>
      <c r="O4095" s="230"/>
      <c r="R4095" s="230"/>
      <c r="S4095" s="230"/>
      <c r="T4095" s="230"/>
      <c r="U4095" s="230"/>
      <c r="Z4095" s="230"/>
      <c r="AC4095" s="230"/>
      <c r="AD4095" s="230"/>
      <c r="AE4095" s="230"/>
      <c r="AF4095" s="230"/>
      <c r="AK4095" s="230"/>
      <c r="AN4095" s="230"/>
      <c r="AO4095" s="230"/>
      <c r="AP4095" s="230"/>
      <c r="AQ4095" s="230"/>
    </row>
    <row r="4096" spans="4:43">
      <c r="D4096" s="230"/>
      <c r="G4096" s="230"/>
      <c r="H4096" s="230"/>
      <c r="I4096" s="230"/>
      <c r="J4096" s="230"/>
      <c r="O4096" s="230"/>
      <c r="R4096" s="230"/>
      <c r="S4096" s="230"/>
      <c r="T4096" s="230"/>
      <c r="U4096" s="230"/>
      <c r="Z4096" s="230"/>
      <c r="AC4096" s="230"/>
      <c r="AD4096" s="230"/>
      <c r="AE4096" s="230"/>
      <c r="AF4096" s="230"/>
      <c r="AK4096" s="230"/>
      <c r="AN4096" s="230"/>
      <c r="AO4096" s="230"/>
      <c r="AP4096" s="230"/>
      <c r="AQ4096" s="230"/>
    </row>
    <row r="4097" spans="4:43">
      <c r="D4097" s="230"/>
      <c r="G4097" s="230"/>
      <c r="H4097" s="230"/>
      <c r="I4097" s="230"/>
      <c r="J4097" s="230"/>
      <c r="O4097" s="230"/>
      <c r="R4097" s="230"/>
      <c r="S4097" s="230"/>
      <c r="T4097" s="230"/>
      <c r="U4097" s="230"/>
      <c r="Z4097" s="230"/>
      <c r="AC4097" s="230"/>
      <c r="AD4097" s="230"/>
      <c r="AE4097" s="230"/>
      <c r="AF4097" s="230"/>
      <c r="AK4097" s="230"/>
      <c r="AN4097" s="230"/>
      <c r="AO4097" s="230"/>
      <c r="AP4097" s="230"/>
      <c r="AQ4097" s="230"/>
    </row>
    <row r="4098" spans="4:43">
      <c r="D4098" s="230"/>
      <c r="G4098" s="230"/>
      <c r="H4098" s="230"/>
      <c r="I4098" s="230"/>
      <c r="J4098" s="230"/>
      <c r="O4098" s="230"/>
      <c r="R4098" s="230"/>
      <c r="S4098" s="230"/>
      <c r="T4098" s="230"/>
      <c r="U4098" s="230"/>
      <c r="Z4098" s="230"/>
      <c r="AC4098" s="230"/>
      <c r="AD4098" s="230"/>
      <c r="AE4098" s="230"/>
      <c r="AF4098" s="230"/>
      <c r="AK4098" s="230"/>
      <c r="AN4098" s="230"/>
      <c r="AO4098" s="230"/>
      <c r="AP4098" s="230"/>
      <c r="AQ4098" s="230"/>
    </row>
    <row r="4099" spans="4:43">
      <c r="D4099" s="230"/>
      <c r="G4099" s="230"/>
      <c r="H4099" s="230"/>
      <c r="I4099" s="230"/>
      <c r="J4099" s="230"/>
      <c r="O4099" s="230"/>
      <c r="R4099" s="230"/>
      <c r="S4099" s="230"/>
      <c r="T4099" s="230"/>
      <c r="U4099" s="230"/>
      <c r="Z4099" s="230"/>
      <c r="AC4099" s="230"/>
      <c r="AD4099" s="230"/>
      <c r="AE4099" s="230"/>
      <c r="AF4099" s="230"/>
      <c r="AK4099" s="230"/>
      <c r="AN4099" s="230"/>
      <c r="AO4099" s="230"/>
      <c r="AP4099" s="230"/>
      <c r="AQ4099" s="230"/>
    </row>
    <row r="4100" spans="4:43">
      <c r="D4100" s="230"/>
      <c r="G4100" s="230"/>
      <c r="H4100" s="230"/>
      <c r="I4100" s="230"/>
      <c r="J4100" s="230"/>
      <c r="O4100" s="230"/>
      <c r="R4100" s="230"/>
      <c r="S4100" s="230"/>
      <c r="T4100" s="230"/>
      <c r="U4100" s="230"/>
      <c r="Z4100" s="230"/>
      <c r="AC4100" s="230"/>
      <c r="AD4100" s="230"/>
      <c r="AE4100" s="230"/>
      <c r="AF4100" s="230"/>
      <c r="AK4100" s="230"/>
      <c r="AN4100" s="230"/>
      <c r="AO4100" s="230"/>
      <c r="AP4100" s="230"/>
      <c r="AQ4100" s="230"/>
    </row>
    <row r="4101" spans="4:43">
      <c r="D4101" s="230"/>
      <c r="G4101" s="230"/>
      <c r="H4101" s="230"/>
      <c r="I4101" s="230"/>
      <c r="J4101" s="230"/>
      <c r="O4101" s="230"/>
      <c r="R4101" s="230"/>
      <c r="S4101" s="230"/>
      <c r="T4101" s="230"/>
      <c r="U4101" s="230"/>
      <c r="Z4101" s="230"/>
      <c r="AC4101" s="230"/>
      <c r="AD4101" s="230"/>
      <c r="AE4101" s="230"/>
      <c r="AF4101" s="230"/>
      <c r="AK4101" s="230"/>
      <c r="AN4101" s="230"/>
      <c r="AO4101" s="230"/>
      <c r="AP4101" s="230"/>
      <c r="AQ4101" s="230"/>
    </row>
    <row r="4102" spans="4:43">
      <c r="D4102" s="230"/>
      <c r="G4102" s="230"/>
      <c r="H4102" s="230"/>
      <c r="I4102" s="230"/>
      <c r="J4102" s="230"/>
      <c r="O4102" s="230"/>
      <c r="R4102" s="230"/>
      <c r="S4102" s="230"/>
      <c r="T4102" s="230"/>
      <c r="U4102" s="230"/>
      <c r="Z4102" s="230"/>
      <c r="AC4102" s="230"/>
      <c r="AD4102" s="230"/>
      <c r="AE4102" s="230"/>
      <c r="AF4102" s="230"/>
      <c r="AK4102" s="230"/>
      <c r="AN4102" s="230"/>
      <c r="AO4102" s="230"/>
      <c r="AP4102" s="230"/>
      <c r="AQ4102" s="230"/>
    </row>
    <row r="4103" spans="4:43">
      <c r="D4103" s="230"/>
      <c r="G4103" s="230"/>
      <c r="H4103" s="230"/>
      <c r="I4103" s="230"/>
      <c r="J4103" s="230"/>
      <c r="O4103" s="230"/>
      <c r="R4103" s="230"/>
      <c r="S4103" s="230"/>
      <c r="T4103" s="230"/>
      <c r="U4103" s="230"/>
      <c r="Z4103" s="230"/>
      <c r="AC4103" s="230"/>
      <c r="AD4103" s="230"/>
      <c r="AE4103" s="230"/>
      <c r="AF4103" s="230"/>
      <c r="AK4103" s="230"/>
      <c r="AN4103" s="230"/>
      <c r="AO4103" s="230"/>
      <c r="AP4103" s="230"/>
      <c r="AQ4103" s="230"/>
    </row>
    <row r="4104" spans="4:43">
      <c r="D4104" s="230"/>
      <c r="G4104" s="230"/>
      <c r="H4104" s="230"/>
      <c r="I4104" s="230"/>
      <c r="J4104" s="230"/>
      <c r="O4104" s="230"/>
      <c r="R4104" s="230"/>
      <c r="S4104" s="230"/>
      <c r="T4104" s="230"/>
      <c r="U4104" s="230"/>
      <c r="Z4104" s="230"/>
      <c r="AC4104" s="230"/>
      <c r="AD4104" s="230"/>
      <c r="AE4104" s="230"/>
      <c r="AF4104" s="230"/>
      <c r="AK4104" s="230"/>
      <c r="AN4104" s="230"/>
      <c r="AO4104" s="230"/>
      <c r="AP4104" s="230"/>
      <c r="AQ4104" s="230"/>
    </row>
    <row r="4105" spans="4:43">
      <c r="D4105" s="230"/>
      <c r="G4105" s="230"/>
      <c r="H4105" s="230"/>
      <c r="I4105" s="230"/>
      <c r="J4105" s="230"/>
      <c r="O4105" s="230"/>
      <c r="R4105" s="230"/>
      <c r="S4105" s="230"/>
      <c r="T4105" s="230"/>
      <c r="U4105" s="230"/>
      <c r="Z4105" s="230"/>
      <c r="AC4105" s="230"/>
      <c r="AD4105" s="230"/>
      <c r="AE4105" s="230"/>
      <c r="AF4105" s="230"/>
      <c r="AK4105" s="230"/>
      <c r="AN4105" s="230"/>
      <c r="AO4105" s="230"/>
      <c r="AP4105" s="230"/>
      <c r="AQ4105" s="230"/>
    </row>
    <row r="4106" spans="4:43">
      <c r="D4106" s="230"/>
      <c r="G4106" s="230"/>
      <c r="H4106" s="230"/>
      <c r="I4106" s="230"/>
      <c r="J4106" s="230"/>
      <c r="O4106" s="230"/>
      <c r="R4106" s="230"/>
      <c r="S4106" s="230"/>
      <c r="T4106" s="230"/>
      <c r="U4106" s="230"/>
      <c r="Z4106" s="230"/>
      <c r="AC4106" s="230"/>
      <c r="AD4106" s="230"/>
      <c r="AE4106" s="230"/>
      <c r="AF4106" s="230"/>
      <c r="AK4106" s="230"/>
      <c r="AN4106" s="230"/>
      <c r="AO4106" s="230"/>
      <c r="AP4106" s="230"/>
      <c r="AQ4106" s="230"/>
    </row>
    <row r="4107" spans="4:43">
      <c r="D4107" s="230"/>
      <c r="G4107" s="230"/>
      <c r="H4107" s="230"/>
      <c r="I4107" s="230"/>
      <c r="J4107" s="230"/>
      <c r="O4107" s="230"/>
      <c r="R4107" s="230"/>
      <c r="S4107" s="230"/>
      <c r="T4107" s="230"/>
      <c r="U4107" s="230"/>
      <c r="Z4107" s="230"/>
      <c r="AC4107" s="230"/>
      <c r="AD4107" s="230"/>
      <c r="AE4107" s="230"/>
      <c r="AF4107" s="230"/>
      <c r="AK4107" s="230"/>
      <c r="AN4107" s="230"/>
      <c r="AO4107" s="230"/>
      <c r="AP4107" s="230"/>
      <c r="AQ4107" s="230"/>
    </row>
    <row r="4108" spans="4:43">
      <c r="D4108" s="230"/>
      <c r="G4108" s="230"/>
      <c r="H4108" s="230"/>
      <c r="I4108" s="230"/>
      <c r="J4108" s="230"/>
      <c r="O4108" s="230"/>
      <c r="R4108" s="230"/>
      <c r="S4108" s="230"/>
      <c r="T4108" s="230"/>
      <c r="U4108" s="230"/>
      <c r="Z4108" s="230"/>
      <c r="AC4108" s="230"/>
      <c r="AD4108" s="230"/>
      <c r="AE4108" s="230"/>
      <c r="AF4108" s="230"/>
      <c r="AK4108" s="230"/>
      <c r="AN4108" s="230"/>
      <c r="AO4108" s="230"/>
      <c r="AP4108" s="230"/>
      <c r="AQ4108" s="230"/>
    </row>
    <row r="4109" spans="4:43">
      <c r="D4109" s="230"/>
      <c r="G4109" s="230"/>
      <c r="H4109" s="230"/>
      <c r="I4109" s="230"/>
      <c r="J4109" s="230"/>
      <c r="O4109" s="230"/>
      <c r="R4109" s="230"/>
      <c r="S4109" s="230"/>
      <c r="T4109" s="230"/>
      <c r="U4109" s="230"/>
      <c r="Z4109" s="230"/>
      <c r="AC4109" s="230"/>
      <c r="AD4109" s="230"/>
      <c r="AE4109" s="230"/>
      <c r="AF4109" s="230"/>
      <c r="AK4109" s="230"/>
      <c r="AN4109" s="230"/>
      <c r="AO4109" s="230"/>
      <c r="AP4109" s="230"/>
      <c r="AQ4109" s="230"/>
    </row>
    <row r="4110" spans="4:43">
      <c r="D4110" s="230"/>
      <c r="G4110" s="230"/>
      <c r="H4110" s="230"/>
      <c r="I4110" s="230"/>
      <c r="J4110" s="230"/>
      <c r="O4110" s="230"/>
      <c r="R4110" s="230"/>
      <c r="S4110" s="230"/>
      <c r="T4110" s="230"/>
      <c r="U4110" s="230"/>
      <c r="Z4110" s="230"/>
      <c r="AC4110" s="230"/>
      <c r="AD4110" s="230"/>
      <c r="AE4110" s="230"/>
      <c r="AF4110" s="230"/>
      <c r="AK4110" s="230"/>
      <c r="AN4110" s="230"/>
      <c r="AO4110" s="230"/>
      <c r="AP4110" s="230"/>
      <c r="AQ4110" s="230"/>
    </row>
    <row r="4111" spans="4:43">
      <c r="D4111" s="230"/>
      <c r="G4111" s="230"/>
      <c r="H4111" s="230"/>
      <c r="I4111" s="230"/>
      <c r="J4111" s="230"/>
      <c r="O4111" s="230"/>
      <c r="R4111" s="230"/>
      <c r="S4111" s="230"/>
      <c r="T4111" s="230"/>
      <c r="U4111" s="230"/>
      <c r="Z4111" s="230"/>
      <c r="AC4111" s="230"/>
      <c r="AD4111" s="230"/>
      <c r="AE4111" s="230"/>
      <c r="AF4111" s="230"/>
      <c r="AK4111" s="230"/>
      <c r="AN4111" s="230"/>
      <c r="AO4111" s="230"/>
      <c r="AP4111" s="230"/>
      <c r="AQ4111" s="230"/>
    </row>
    <row r="4112" spans="4:43">
      <c r="D4112" s="230"/>
      <c r="G4112" s="230"/>
      <c r="H4112" s="230"/>
      <c r="I4112" s="230"/>
      <c r="J4112" s="230"/>
      <c r="O4112" s="230"/>
      <c r="R4112" s="230"/>
      <c r="S4112" s="230"/>
      <c r="T4112" s="230"/>
      <c r="U4112" s="230"/>
      <c r="Z4112" s="230"/>
      <c r="AC4112" s="230"/>
      <c r="AD4112" s="230"/>
      <c r="AE4112" s="230"/>
      <c r="AF4112" s="230"/>
      <c r="AK4112" s="230"/>
      <c r="AN4112" s="230"/>
      <c r="AO4112" s="230"/>
      <c r="AP4112" s="230"/>
      <c r="AQ4112" s="230"/>
    </row>
    <row r="4113" spans="4:43">
      <c r="D4113" s="230"/>
      <c r="G4113" s="230"/>
      <c r="H4113" s="230"/>
      <c r="I4113" s="230"/>
      <c r="J4113" s="230"/>
      <c r="O4113" s="230"/>
      <c r="R4113" s="230"/>
      <c r="S4113" s="230"/>
      <c r="T4113" s="230"/>
      <c r="U4113" s="230"/>
      <c r="Z4113" s="230"/>
      <c r="AC4113" s="230"/>
      <c r="AD4113" s="230"/>
      <c r="AE4113" s="230"/>
      <c r="AF4113" s="230"/>
      <c r="AK4113" s="230"/>
      <c r="AN4113" s="230"/>
      <c r="AO4113" s="230"/>
      <c r="AP4113" s="230"/>
      <c r="AQ4113" s="230"/>
    </row>
    <row r="4114" spans="4:43">
      <c r="D4114" s="230"/>
      <c r="G4114" s="230"/>
      <c r="H4114" s="230"/>
      <c r="I4114" s="230"/>
      <c r="J4114" s="230"/>
      <c r="O4114" s="230"/>
      <c r="R4114" s="230"/>
      <c r="S4114" s="230"/>
      <c r="T4114" s="230"/>
      <c r="U4114" s="230"/>
      <c r="Z4114" s="230"/>
      <c r="AC4114" s="230"/>
      <c r="AD4114" s="230"/>
      <c r="AE4114" s="230"/>
      <c r="AF4114" s="230"/>
      <c r="AK4114" s="230"/>
      <c r="AN4114" s="230"/>
      <c r="AO4114" s="230"/>
      <c r="AP4114" s="230"/>
      <c r="AQ4114" s="230"/>
    </row>
    <row r="4115" spans="4:43">
      <c r="D4115" s="230"/>
      <c r="G4115" s="230"/>
      <c r="H4115" s="230"/>
      <c r="I4115" s="230"/>
      <c r="J4115" s="230"/>
      <c r="O4115" s="230"/>
      <c r="R4115" s="230"/>
      <c r="S4115" s="230"/>
      <c r="T4115" s="230"/>
      <c r="U4115" s="230"/>
      <c r="Z4115" s="230"/>
      <c r="AC4115" s="230"/>
      <c r="AD4115" s="230"/>
      <c r="AE4115" s="230"/>
      <c r="AF4115" s="230"/>
      <c r="AK4115" s="230"/>
      <c r="AN4115" s="230"/>
      <c r="AO4115" s="230"/>
      <c r="AP4115" s="230"/>
      <c r="AQ4115" s="230"/>
    </row>
    <row r="4116" spans="4:43">
      <c r="D4116" s="230"/>
      <c r="G4116" s="230"/>
      <c r="H4116" s="230"/>
      <c r="I4116" s="230"/>
      <c r="J4116" s="230"/>
      <c r="O4116" s="230"/>
      <c r="R4116" s="230"/>
      <c r="S4116" s="230"/>
      <c r="T4116" s="230"/>
      <c r="U4116" s="230"/>
      <c r="Z4116" s="230"/>
      <c r="AC4116" s="230"/>
      <c r="AD4116" s="230"/>
      <c r="AE4116" s="230"/>
      <c r="AF4116" s="230"/>
      <c r="AK4116" s="230"/>
      <c r="AN4116" s="230"/>
      <c r="AO4116" s="230"/>
      <c r="AP4116" s="230"/>
      <c r="AQ4116" s="230"/>
    </row>
    <row r="4117" spans="4:43">
      <c r="D4117" s="230"/>
      <c r="G4117" s="230"/>
      <c r="H4117" s="230"/>
      <c r="I4117" s="230"/>
      <c r="J4117" s="230"/>
      <c r="O4117" s="230"/>
      <c r="R4117" s="230"/>
      <c r="S4117" s="230"/>
      <c r="T4117" s="230"/>
      <c r="U4117" s="230"/>
      <c r="Z4117" s="230"/>
      <c r="AC4117" s="230"/>
      <c r="AD4117" s="230"/>
      <c r="AE4117" s="230"/>
      <c r="AF4117" s="230"/>
      <c r="AK4117" s="230"/>
      <c r="AN4117" s="230"/>
      <c r="AO4117" s="230"/>
      <c r="AP4117" s="230"/>
      <c r="AQ4117" s="230"/>
    </row>
    <row r="4118" spans="4:43">
      <c r="D4118" s="230"/>
      <c r="G4118" s="230"/>
      <c r="H4118" s="230"/>
      <c r="I4118" s="230"/>
      <c r="J4118" s="230"/>
      <c r="O4118" s="230"/>
      <c r="R4118" s="230"/>
      <c r="S4118" s="230"/>
      <c r="T4118" s="230"/>
      <c r="U4118" s="230"/>
      <c r="Z4118" s="230"/>
      <c r="AC4118" s="230"/>
      <c r="AD4118" s="230"/>
      <c r="AE4118" s="230"/>
      <c r="AF4118" s="230"/>
      <c r="AK4118" s="230"/>
      <c r="AN4118" s="230"/>
      <c r="AO4118" s="230"/>
      <c r="AP4118" s="230"/>
      <c r="AQ4118" s="230"/>
    </row>
    <row r="4119" spans="4:43">
      <c r="D4119" s="230"/>
      <c r="G4119" s="230"/>
      <c r="H4119" s="230"/>
      <c r="I4119" s="230"/>
      <c r="J4119" s="230"/>
      <c r="O4119" s="230"/>
      <c r="R4119" s="230"/>
      <c r="S4119" s="230"/>
      <c r="T4119" s="230"/>
      <c r="U4119" s="230"/>
      <c r="Z4119" s="230"/>
      <c r="AC4119" s="230"/>
      <c r="AD4119" s="230"/>
      <c r="AE4119" s="230"/>
      <c r="AF4119" s="230"/>
      <c r="AK4119" s="230"/>
      <c r="AN4119" s="230"/>
      <c r="AO4119" s="230"/>
      <c r="AP4119" s="230"/>
      <c r="AQ4119" s="230"/>
    </row>
    <row r="4120" spans="4:43">
      <c r="D4120" s="230"/>
      <c r="G4120" s="230"/>
      <c r="H4120" s="230"/>
      <c r="I4120" s="230"/>
      <c r="J4120" s="230"/>
      <c r="O4120" s="230"/>
      <c r="R4120" s="230"/>
      <c r="S4120" s="230"/>
      <c r="T4120" s="230"/>
      <c r="U4120" s="230"/>
      <c r="Z4120" s="230"/>
      <c r="AC4120" s="230"/>
      <c r="AD4120" s="230"/>
      <c r="AE4120" s="230"/>
      <c r="AF4120" s="230"/>
      <c r="AK4120" s="230"/>
      <c r="AN4120" s="230"/>
      <c r="AO4120" s="230"/>
      <c r="AP4120" s="230"/>
      <c r="AQ4120" s="230"/>
    </row>
    <row r="4121" spans="4:43">
      <c r="D4121" s="230"/>
      <c r="G4121" s="230"/>
      <c r="H4121" s="230"/>
      <c r="I4121" s="230"/>
      <c r="J4121" s="230"/>
      <c r="O4121" s="230"/>
      <c r="R4121" s="230"/>
      <c r="S4121" s="230"/>
      <c r="T4121" s="230"/>
      <c r="U4121" s="230"/>
      <c r="Z4121" s="230"/>
      <c r="AC4121" s="230"/>
      <c r="AD4121" s="230"/>
      <c r="AE4121" s="230"/>
      <c r="AF4121" s="230"/>
      <c r="AK4121" s="230"/>
      <c r="AN4121" s="230"/>
      <c r="AO4121" s="230"/>
      <c r="AP4121" s="230"/>
      <c r="AQ4121" s="230"/>
    </row>
    <row r="4122" spans="4:43">
      <c r="D4122" s="230"/>
      <c r="G4122" s="230"/>
      <c r="H4122" s="230"/>
      <c r="I4122" s="230"/>
      <c r="J4122" s="230"/>
      <c r="O4122" s="230"/>
      <c r="R4122" s="230"/>
      <c r="S4122" s="230"/>
      <c r="T4122" s="230"/>
      <c r="U4122" s="230"/>
      <c r="Z4122" s="230"/>
      <c r="AC4122" s="230"/>
      <c r="AD4122" s="230"/>
      <c r="AE4122" s="230"/>
      <c r="AF4122" s="230"/>
      <c r="AK4122" s="230"/>
      <c r="AN4122" s="230"/>
      <c r="AO4122" s="230"/>
      <c r="AP4122" s="230"/>
      <c r="AQ4122" s="230"/>
    </row>
    <row r="4123" spans="4:43">
      <c r="D4123" s="230"/>
      <c r="G4123" s="230"/>
      <c r="H4123" s="230"/>
      <c r="I4123" s="230"/>
      <c r="J4123" s="230"/>
      <c r="O4123" s="230"/>
      <c r="R4123" s="230"/>
      <c r="S4123" s="230"/>
      <c r="T4123" s="230"/>
      <c r="U4123" s="230"/>
      <c r="Z4123" s="230"/>
      <c r="AC4123" s="230"/>
      <c r="AD4123" s="230"/>
      <c r="AE4123" s="230"/>
      <c r="AF4123" s="230"/>
      <c r="AK4123" s="230"/>
      <c r="AN4123" s="230"/>
      <c r="AO4123" s="230"/>
      <c r="AP4123" s="230"/>
      <c r="AQ4123" s="230"/>
    </row>
    <row r="4124" spans="4:43">
      <c r="D4124" s="230"/>
      <c r="G4124" s="230"/>
      <c r="H4124" s="230"/>
      <c r="I4124" s="230"/>
      <c r="J4124" s="230"/>
      <c r="O4124" s="230"/>
      <c r="R4124" s="230"/>
      <c r="S4124" s="230"/>
      <c r="T4124" s="230"/>
      <c r="U4124" s="230"/>
      <c r="Z4124" s="230"/>
      <c r="AC4124" s="230"/>
      <c r="AD4124" s="230"/>
      <c r="AE4124" s="230"/>
      <c r="AF4124" s="230"/>
      <c r="AK4124" s="230"/>
      <c r="AN4124" s="230"/>
      <c r="AO4124" s="230"/>
      <c r="AP4124" s="230"/>
      <c r="AQ4124" s="230"/>
    </row>
    <row r="4125" spans="4:43">
      <c r="D4125" s="230"/>
      <c r="G4125" s="230"/>
      <c r="H4125" s="230"/>
      <c r="I4125" s="230"/>
      <c r="J4125" s="230"/>
      <c r="O4125" s="230"/>
      <c r="R4125" s="230"/>
      <c r="S4125" s="230"/>
      <c r="T4125" s="230"/>
      <c r="U4125" s="230"/>
      <c r="Z4125" s="230"/>
      <c r="AC4125" s="230"/>
      <c r="AD4125" s="230"/>
      <c r="AE4125" s="230"/>
      <c r="AF4125" s="230"/>
      <c r="AK4125" s="230"/>
      <c r="AN4125" s="230"/>
      <c r="AO4125" s="230"/>
      <c r="AP4125" s="230"/>
      <c r="AQ4125" s="230"/>
    </row>
    <row r="4126" spans="4:43">
      <c r="D4126" s="230"/>
      <c r="G4126" s="230"/>
      <c r="H4126" s="230"/>
      <c r="I4126" s="230"/>
      <c r="J4126" s="230"/>
      <c r="O4126" s="230"/>
      <c r="R4126" s="230"/>
      <c r="S4126" s="230"/>
      <c r="T4126" s="230"/>
      <c r="U4126" s="230"/>
      <c r="Z4126" s="230"/>
      <c r="AC4126" s="230"/>
      <c r="AD4126" s="230"/>
      <c r="AE4126" s="230"/>
      <c r="AF4126" s="230"/>
      <c r="AK4126" s="230"/>
      <c r="AN4126" s="230"/>
      <c r="AO4126" s="230"/>
      <c r="AP4126" s="230"/>
      <c r="AQ4126" s="230"/>
    </row>
    <row r="4127" spans="4:43">
      <c r="D4127" s="230"/>
      <c r="G4127" s="230"/>
      <c r="H4127" s="230"/>
      <c r="I4127" s="230"/>
      <c r="J4127" s="230"/>
      <c r="O4127" s="230"/>
      <c r="R4127" s="230"/>
      <c r="S4127" s="230"/>
      <c r="T4127" s="230"/>
      <c r="U4127" s="230"/>
      <c r="Z4127" s="230"/>
      <c r="AC4127" s="230"/>
      <c r="AD4127" s="230"/>
      <c r="AE4127" s="230"/>
      <c r="AF4127" s="230"/>
      <c r="AK4127" s="230"/>
      <c r="AN4127" s="230"/>
      <c r="AO4127" s="230"/>
      <c r="AP4127" s="230"/>
      <c r="AQ4127" s="230"/>
    </row>
    <row r="4128" spans="4:43">
      <c r="D4128" s="230"/>
      <c r="G4128" s="230"/>
      <c r="H4128" s="230"/>
      <c r="I4128" s="230"/>
      <c r="J4128" s="230"/>
      <c r="O4128" s="230"/>
      <c r="R4128" s="230"/>
      <c r="S4128" s="230"/>
      <c r="T4128" s="230"/>
      <c r="U4128" s="230"/>
      <c r="Z4128" s="230"/>
      <c r="AC4128" s="230"/>
      <c r="AD4128" s="230"/>
      <c r="AE4128" s="230"/>
      <c r="AF4128" s="230"/>
      <c r="AK4128" s="230"/>
      <c r="AN4128" s="230"/>
      <c r="AO4128" s="230"/>
      <c r="AP4128" s="230"/>
      <c r="AQ4128" s="230"/>
    </row>
    <row r="4129" spans="4:43">
      <c r="D4129" s="230"/>
      <c r="G4129" s="230"/>
      <c r="H4129" s="230"/>
      <c r="I4129" s="230"/>
      <c r="J4129" s="230"/>
      <c r="O4129" s="230"/>
      <c r="R4129" s="230"/>
      <c r="S4129" s="230"/>
      <c r="T4129" s="230"/>
      <c r="U4129" s="230"/>
      <c r="Z4129" s="230"/>
      <c r="AC4129" s="230"/>
      <c r="AD4129" s="230"/>
      <c r="AE4129" s="230"/>
      <c r="AF4129" s="230"/>
      <c r="AK4129" s="230"/>
      <c r="AN4129" s="230"/>
      <c r="AO4129" s="230"/>
      <c r="AP4129" s="230"/>
      <c r="AQ4129" s="230"/>
    </row>
    <row r="4130" spans="4:43">
      <c r="D4130" s="230"/>
      <c r="G4130" s="230"/>
      <c r="H4130" s="230"/>
      <c r="I4130" s="230"/>
      <c r="J4130" s="230"/>
      <c r="O4130" s="230"/>
      <c r="R4130" s="230"/>
      <c r="S4130" s="230"/>
      <c r="T4130" s="230"/>
      <c r="U4130" s="230"/>
      <c r="Z4130" s="230"/>
      <c r="AC4130" s="230"/>
      <c r="AD4130" s="230"/>
      <c r="AE4130" s="230"/>
      <c r="AF4130" s="230"/>
      <c r="AK4130" s="230"/>
      <c r="AN4130" s="230"/>
      <c r="AO4130" s="230"/>
      <c r="AP4130" s="230"/>
      <c r="AQ4130" s="230"/>
    </row>
    <row r="4131" spans="4:43">
      <c r="D4131" s="230"/>
      <c r="G4131" s="230"/>
      <c r="H4131" s="230"/>
      <c r="I4131" s="230"/>
      <c r="J4131" s="230"/>
      <c r="O4131" s="230"/>
      <c r="R4131" s="230"/>
      <c r="S4131" s="230"/>
      <c r="T4131" s="230"/>
      <c r="U4131" s="230"/>
      <c r="Z4131" s="230"/>
      <c r="AC4131" s="230"/>
      <c r="AD4131" s="230"/>
      <c r="AE4131" s="230"/>
      <c r="AF4131" s="230"/>
      <c r="AK4131" s="230"/>
      <c r="AN4131" s="230"/>
      <c r="AO4131" s="230"/>
      <c r="AP4131" s="230"/>
      <c r="AQ4131" s="230"/>
    </row>
    <row r="4132" spans="4:43">
      <c r="D4132" s="230"/>
      <c r="G4132" s="230"/>
      <c r="H4132" s="230"/>
      <c r="I4132" s="230"/>
      <c r="J4132" s="230"/>
      <c r="O4132" s="230"/>
      <c r="R4132" s="230"/>
      <c r="S4132" s="230"/>
      <c r="T4132" s="230"/>
      <c r="U4132" s="230"/>
      <c r="Z4132" s="230"/>
      <c r="AC4132" s="230"/>
      <c r="AD4132" s="230"/>
      <c r="AE4132" s="230"/>
      <c r="AF4132" s="230"/>
      <c r="AK4132" s="230"/>
      <c r="AN4132" s="230"/>
      <c r="AO4132" s="230"/>
      <c r="AP4132" s="230"/>
      <c r="AQ4132" s="230"/>
    </row>
    <row r="4133" spans="4:43">
      <c r="D4133" s="230"/>
      <c r="G4133" s="230"/>
      <c r="H4133" s="230"/>
      <c r="I4133" s="230"/>
      <c r="J4133" s="230"/>
      <c r="O4133" s="230"/>
      <c r="R4133" s="230"/>
      <c r="S4133" s="230"/>
      <c r="T4133" s="230"/>
      <c r="U4133" s="230"/>
      <c r="Z4133" s="230"/>
      <c r="AC4133" s="230"/>
      <c r="AD4133" s="230"/>
      <c r="AE4133" s="230"/>
      <c r="AF4133" s="230"/>
      <c r="AK4133" s="230"/>
      <c r="AN4133" s="230"/>
      <c r="AO4133" s="230"/>
      <c r="AP4133" s="230"/>
      <c r="AQ4133" s="230"/>
    </row>
    <row r="4134" spans="4:43">
      <c r="D4134" s="230"/>
      <c r="G4134" s="230"/>
      <c r="H4134" s="230"/>
      <c r="I4134" s="230"/>
      <c r="J4134" s="230"/>
      <c r="O4134" s="230"/>
      <c r="R4134" s="230"/>
      <c r="S4134" s="230"/>
      <c r="T4134" s="230"/>
      <c r="U4134" s="230"/>
      <c r="Z4134" s="230"/>
      <c r="AC4134" s="230"/>
      <c r="AD4134" s="230"/>
      <c r="AE4134" s="230"/>
      <c r="AF4134" s="230"/>
      <c r="AK4134" s="230"/>
      <c r="AN4134" s="230"/>
      <c r="AO4134" s="230"/>
      <c r="AP4134" s="230"/>
      <c r="AQ4134" s="230"/>
    </row>
    <row r="4135" spans="4:43">
      <c r="D4135" s="230"/>
      <c r="G4135" s="230"/>
      <c r="H4135" s="230"/>
      <c r="I4135" s="230"/>
      <c r="J4135" s="230"/>
      <c r="O4135" s="230"/>
      <c r="R4135" s="230"/>
      <c r="S4135" s="230"/>
      <c r="T4135" s="230"/>
      <c r="U4135" s="230"/>
      <c r="Z4135" s="230"/>
      <c r="AC4135" s="230"/>
      <c r="AD4135" s="230"/>
      <c r="AE4135" s="230"/>
      <c r="AF4135" s="230"/>
      <c r="AK4135" s="230"/>
      <c r="AN4135" s="230"/>
      <c r="AO4135" s="230"/>
      <c r="AP4135" s="230"/>
      <c r="AQ4135" s="230"/>
    </row>
    <row r="4136" spans="4:43">
      <c r="D4136" s="230"/>
      <c r="G4136" s="230"/>
      <c r="H4136" s="230"/>
      <c r="I4136" s="230"/>
      <c r="J4136" s="230"/>
      <c r="O4136" s="230"/>
      <c r="R4136" s="230"/>
      <c r="S4136" s="230"/>
      <c r="T4136" s="230"/>
      <c r="U4136" s="230"/>
      <c r="Z4136" s="230"/>
      <c r="AC4136" s="230"/>
      <c r="AD4136" s="230"/>
      <c r="AE4136" s="230"/>
      <c r="AF4136" s="230"/>
      <c r="AK4136" s="230"/>
      <c r="AN4136" s="230"/>
      <c r="AO4136" s="230"/>
      <c r="AP4136" s="230"/>
      <c r="AQ4136" s="230"/>
    </row>
    <row r="4137" spans="4:43">
      <c r="D4137" s="230"/>
      <c r="G4137" s="230"/>
      <c r="H4137" s="230"/>
      <c r="I4137" s="230"/>
      <c r="J4137" s="230"/>
      <c r="O4137" s="230"/>
      <c r="R4137" s="230"/>
      <c r="S4137" s="230"/>
      <c r="T4137" s="230"/>
      <c r="U4137" s="230"/>
      <c r="Z4137" s="230"/>
      <c r="AC4137" s="230"/>
      <c r="AD4137" s="230"/>
      <c r="AE4137" s="230"/>
      <c r="AF4137" s="230"/>
      <c r="AK4137" s="230"/>
      <c r="AN4137" s="230"/>
      <c r="AO4137" s="230"/>
      <c r="AP4137" s="230"/>
      <c r="AQ4137" s="230"/>
    </row>
    <row r="4138" spans="4:43">
      <c r="D4138" s="230"/>
      <c r="G4138" s="230"/>
      <c r="H4138" s="230"/>
      <c r="I4138" s="230"/>
      <c r="J4138" s="230"/>
      <c r="O4138" s="230"/>
      <c r="R4138" s="230"/>
      <c r="S4138" s="230"/>
      <c r="T4138" s="230"/>
      <c r="U4138" s="230"/>
      <c r="Z4138" s="230"/>
      <c r="AC4138" s="230"/>
      <c r="AD4138" s="230"/>
      <c r="AE4138" s="230"/>
      <c r="AF4138" s="230"/>
      <c r="AK4138" s="230"/>
      <c r="AN4138" s="230"/>
      <c r="AO4138" s="230"/>
      <c r="AP4138" s="230"/>
      <c r="AQ4138" s="230"/>
    </row>
    <row r="4139" spans="4:43">
      <c r="D4139" s="230"/>
      <c r="G4139" s="230"/>
      <c r="H4139" s="230"/>
      <c r="I4139" s="230"/>
      <c r="J4139" s="230"/>
      <c r="O4139" s="230"/>
      <c r="R4139" s="230"/>
      <c r="S4139" s="230"/>
      <c r="T4139" s="230"/>
      <c r="U4139" s="230"/>
      <c r="Z4139" s="230"/>
      <c r="AC4139" s="230"/>
      <c r="AD4139" s="230"/>
      <c r="AE4139" s="230"/>
      <c r="AF4139" s="230"/>
      <c r="AK4139" s="230"/>
      <c r="AN4139" s="230"/>
      <c r="AO4139" s="230"/>
      <c r="AP4139" s="230"/>
      <c r="AQ4139" s="230"/>
    </row>
    <row r="4140" spans="4:43">
      <c r="D4140" s="230"/>
      <c r="G4140" s="230"/>
      <c r="H4140" s="230"/>
      <c r="I4140" s="230"/>
      <c r="J4140" s="230"/>
      <c r="O4140" s="230"/>
      <c r="R4140" s="230"/>
      <c r="S4140" s="230"/>
      <c r="T4140" s="230"/>
      <c r="U4140" s="230"/>
      <c r="Z4140" s="230"/>
      <c r="AC4140" s="230"/>
      <c r="AD4140" s="230"/>
      <c r="AE4140" s="230"/>
      <c r="AF4140" s="230"/>
      <c r="AK4140" s="230"/>
      <c r="AN4140" s="230"/>
      <c r="AO4140" s="230"/>
      <c r="AP4140" s="230"/>
      <c r="AQ4140" s="230"/>
    </row>
    <row r="4141" spans="4:43">
      <c r="D4141" s="230"/>
      <c r="G4141" s="230"/>
      <c r="H4141" s="230"/>
      <c r="I4141" s="230"/>
      <c r="J4141" s="230"/>
      <c r="O4141" s="230"/>
      <c r="R4141" s="230"/>
      <c r="S4141" s="230"/>
      <c r="T4141" s="230"/>
      <c r="U4141" s="230"/>
      <c r="Z4141" s="230"/>
      <c r="AC4141" s="230"/>
      <c r="AD4141" s="230"/>
      <c r="AE4141" s="230"/>
      <c r="AF4141" s="230"/>
      <c r="AK4141" s="230"/>
      <c r="AN4141" s="230"/>
      <c r="AO4141" s="230"/>
      <c r="AP4141" s="230"/>
      <c r="AQ4141" s="230"/>
    </row>
    <row r="4142" spans="4:43">
      <c r="D4142" s="230"/>
      <c r="G4142" s="230"/>
      <c r="H4142" s="230"/>
      <c r="I4142" s="230"/>
      <c r="J4142" s="230"/>
      <c r="O4142" s="230"/>
      <c r="R4142" s="230"/>
      <c r="S4142" s="230"/>
      <c r="T4142" s="230"/>
      <c r="U4142" s="230"/>
      <c r="Z4142" s="230"/>
      <c r="AC4142" s="230"/>
      <c r="AD4142" s="230"/>
      <c r="AE4142" s="230"/>
      <c r="AF4142" s="230"/>
      <c r="AK4142" s="230"/>
      <c r="AN4142" s="230"/>
      <c r="AO4142" s="230"/>
      <c r="AP4142" s="230"/>
      <c r="AQ4142" s="230"/>
    </row>
    <row r="4143" spans="4:43">
      <c r="D4143" s="230"/>
      <c r="G4143" s="230"/>
      <c r="H4143" s="230"/>
      <c r="I4143" s="230"/>
      <c r="J4143" s="230"/>
      <c r="O4143" s="230"/>
      <c r="R4143" s="230"/>
      <c r="S4143" s="230"/>
      <c r="T4143" s="230"/>
      <c r="U4143" s="230"/>
      <c r="Z4143" s="230"/>
      <c r="AC4143" s="230"/>
      <c r="AD4143" s="230"/>
      <c r="AE4143" s="230"/>
      <c r="AF4143" s="230"/>
      <c r="AK4143" s="230"/>
      <c r="AN4143" s="230"/>
      <c r="AO4143" s="230"/>
      <c r="AP4143" s="230"/>
      <c r="AQ4143" s="230"/>
    </row>
    <row r="4144" spans="4:43">
      <c r="D4144" s="230"/>
      <c r="G4144" s="230"/>
      <c r="H4144" s="230"/>
      <c r="I4144" s="230"/>
      <c r="J4144" s="230"/>
      <c r="O4144" s="230"/>
      <c r="R4144" s="230"/>
      <c r="S4144" s="230"/>
      <c r="T4144" s="230"/>
      <c r="U4144" s="230"/>
      <c r="Z4144" s="230"/>
      <c r="AC4144" s="230"/>
      <c r="AD4144" s="230"/>
      <c r="AE4144" s="230"/>
      <c r="AF4144" s="230"/>
      <c r="AK4144" s="230"/>
      <c r="AN4144" s="230"/>
      <c r="AO4144" s="230"/>
      <c r="AP4144" s="230"/>
      <c r="AQ4144" s="230"/>
    </row>
    <row r="4145" spans="4:43">
      <c r="D4145" s="230"/>
      <c r="G4145" s="230"/>
      <c r="H4145" s="230"/>
      <c r="I4145" s="230"/>
      <c r="J4145" s="230"/>
      <c r="O4145" s="230"/>
      <c r="R4145" s="230"/>
      <c r="S4145" s="230"/>
      <c r="T4145" s="230"/>
      <c r="U4145" s="230"/>
      <c r="Z4145" s="230"/>
      <c r="AC4145" s="230"/>
      <c r="AD4145" s="230"/>
      <c r="AE4145" s="230"/>
      <c r="AF4145" s="230"/>
      <c r="AK4145" s="230"/>
      <c r="AN4145" s="230"/>
      <c r="AO4145" s="230"/>
      <c r="AP4145" s="230"/>
      <c r="AQ4145" s="230"/>
    </row>
    <row r="4146" spans="4:43">
      <c r="D4146" s="230"/>
      <c r="G4146" s="230"/>
      <c r="H4146" s="230"/>
      <c r="I4146" s="230"/>
      <c r="J4146" s="230"/>
      <c r="O4146" s="230"/>
      <c r="R4146" s="230"/>
      <c r="S4146" s="230"/>
      <c r="T4146" s="230"/>
      <c r="U4146" s="230"/>
      <c r="Z4146" s="230"/>
      <c r="AC4146" s="230"/>
      <c r="AD4146" s="230"/>
      <c r="AE4146" s="230"/>
      <c r="AF4146" s="230"/>
      <c r="AK4146" s="230"/>
      <c r="AN4146" s="230"/>
      <c r="AO4146" s="230"/>
      <c r="AP4146" s="230"/>
      <c r="AQ4146" s="230"/>
    </row>
    <row r="4147" spans="4:43">
      <c r="D4147" s="230"/>
      <c r="G4147" s="230"/>
      <c r="H4147" s="230"/>
      <c r="I4147" s="230"/>
      <c r="J4147" s="230"/>
      <c r="O4147" s="230"/>
      <c r="R4147" s="230"/>
      <c r="S4147" s="230"/>
      <c r="T4147" s="230"/>
      <c r="U4147" s="230"/>
      <c r="Z4147" s="230"/>
      <c r="AC4147" s="230"/>
      <c r="AD4147" s="230"/>
      <c r="AE4147" s="230"/>
      <c r="AF4147" s="230"/>
      <c r="AK4147" s="230"/>
      <c r="AN4147" s="230"/>
      <c r="AO4147" s="230"/>
      <c r="AP4147" s="230"/>
      <c r="AQ4147" s="230"/>
    </row>
    <row r="4148" spans="4:43">
      <c r="D4148" s="230"/>
      <c r="G4148" s="230"/>
      <c r="H4148" s="230"/>
      <c r="I4148" s="230"/>
      <c r="J4148" s="230"/>
      <c r="O4148" s="230"/>
      <c r="R4148" s="230"/>
      <c r="S4148" s="230"/>
      <c r="T4148" s="230"/>
      <c r="U4148" s="230"/>
      <c r="Z4148" s="230"/>
      <c r="AC4148" s="230"/>
      <c r="AD4148" s="230"/>
      <c r="AE4148" s="230"/>
      <c r="AF4148" s="230"/>
      <c r="AK4148" s="230"/>
      <c r="AN4148" s="230"/>
      <c r="AO4148" s="230"/>
      <c r="AP4148" s="230"/>
      <c r="AQ4148" s="230"/>
    </row>
    <row r="4149" spans="4:43">
      <c r="D4149" s="230"/>
      <c r="O4149" s="230"/>
      <c r="Z4149" s="230"/>
      <c r="AK4149" s="230"/>
    </row>
  </sheetData>
  <mergeCells count="64">
    <mergeCell ref="AH14:AM14"/>
    <mergeCell ref="AH15:AH16"/>
    <mergeCell ref="AI15:AI16"/>
    <mergeCell ref="AJ15:AK15"/>
    <mergeCell ref="AL15:AM15"/>
    <mergeCell ref="AH27:AH28"/>
    <mergeCell ref="AI27:AI28"/>
    <mergeCell ref="AJ27:AK27"/>
    <mergeCell ref="AL27:AM27"/>
    <mergeCell ref="AH2:AQ2"/>
    <mergeCell ref="AH3:AH4"/>
    <mergeCell ref="AI3:AI4"/>
    <mergeCell ref="AJ3:AK3"/>
    <mergeCell ref="AL3:AM3"/>
    <mergeCell ref="AN3:AO3"/>
    <mergeCell ref="AP3:AQ3"/>
    <mergeCell ref="W14:AB14"/>
    <mergeCell ref="W15:W16"/>
    <mergeCell ref="X15:X16"/>
    <mergeCell ref="Y15:Z15"/>
    <mergeCell ref="AA15:AB15"/>
    <mergeCell ref="W27:W28"/>
    <mergeCell ref="X27:X28"/>
    <mergeCell ref="Y27:Z27"/>
    <mergeCell ref="AA27:AB27"/>
    <mergeCell ref="W2:AF2"/>
    <mergeCell ref="W3:W4"/>
    <mergeCell ref="X3:X4"/>
    <mergeCell ref="Y3:Z3"/>
    <mergeCell ref="AA3:AB3"/>
    <mergeCell ref="AC3:AD3"/>
    <mergeCell ref="AE3:AF3"/>
    <mergeCell ref="A2:J2"/>
    <mergeCell ref="A3:A4"/>
    <mergeCell ref="B3:B4"/>
    <mergeCell ref="C3:D3"/>
    <mergeCell ref="E3:F3"/>
    <mergeCell ref="G3:H3"/>
    <mergeCell ref="I3:J3"/>
    <mergeCell ref="A14:F14"/>
    <mergeCell ref="A15:A16"/>
    <mergeCell ref="B15:B16"/>
    <mergeCell ref="C15:D15"/>
    <mergeCell ref="E15:F15"/>
    <mergeCell ref="A27:A28"/>
    <mergeCell ref="B27:B28"/>
    <mergeCell ref="C27:D27"/>
    <mergeCell ref="E27:F27"/>
    <mergeCell ref="L2:U2"/>
    <mergeCell ref="L3:L4"/>
    <mergeCell ref="M3:M4"/>
    <mergeCell ref="N3:O3"/>
    <mergeCell ref="P3:Q3"/>
    <mergeCell ref="R3:S3"/>
    <mergeCell ref="T3:U3"/>
    <mergeCell ref="L14:Q14"/>
    <mergeCell ref="L15:L16"/>
    <mergeCell ref="M15:M16"/>
    <mergeCell ref="N15:O15"/>
    <mergeCell ref="P15:Q15"/>
    <mergeCell ref="L27:L28"/>
    <mergeCell ref="M27:M28"/>
    <mergeCell ref="N27:O27"/>
    <mergeCell ref="P27:Q27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G4157"/>
  <sheetViews>
    <sheetView topLeftCell="AR1" workbookViewId="0">
      <selection activeCell="BB16" sqref="BB16"/>
    </sheetView>
  </sheetViews>
  <sheetFormatPr defaultRowHeight="14.3"/>
  <cols>
    <col min="1" max="1" width="32.875" style="229" customWidth="1"/>
    <col min="2" max="2" width="15.25" style="229" customWidth="1"/>
    <col min="3" max="3" width="11.75" style="230" customWidth="1"/>
    <col min="4" max="4" width="11.25" style="231" customWidth="1"/>
    <col min="5" max="5" width="12" style="231" customWidth="1"/>
    <col min="6" max="6" width="13" style="231" customWidth="1"/>
    <col min="7" max="8" width="11.25" customWidth="1"/>
    <col min="9" max="9" width="12" customWidth="1"/>
    <col min="10" max="10" width="12.375" customWidth="1"/>
    <col min="11" max="12" width="8.875" customWidth="1"/>
    <col min="16" max="16" width="32.875" style="229" customWidth="1"/>
    <col min="17" max="17" width="15.25" style="229" customWidth="1"/>
    <col min="18" max="18" width="10.625" style="230" customWidth="1"/>
    <col min="19" max="19" width="10.875" style="231" customWidth="1"/>
    <col min="20" max="20" width="12" style="231" customWidth="1"/>
    <col min="21" max="21" width="12.375" style="231" customWidth="1"/>
    <col min="22" max="23" width="9.375" customWidth="1"/>
    <col min="24" max="24" width="11.75" customWidth="1"/>
    <col min="25" max="25" width="12.375" customWidth="1"/>
    <col min="26" max="27" width="9.75" customWidth="1"/>
    <col min="31" max="31" width="34.625" style="229" customWidth="1"/>
    <col min="32" max="32" width="15.25" style="229" customWidth="1"/>
    <col min="33" max="33" width="10.625" style="230" customWidth="1"/>
    <col min="34" max="34" width="10.875" style="231" customWidth="1"/>
    <col min="35" max="35" width="12" style="231" customWidth="1"/>
    <col min="36" max="36" width="12.375" style="231" customWidth="1"/>
    <col min="37" max="37" width="10.75" customWidth="1"/>
    <col min="38" max="38" width="11" customWidth="1"/>
    <col min="39" max="39" width="12" customWidth="1"/>
    <col min="40" max="40" width="12.375" customWidth="1"/>
    <col min="41" max="42" width="9.75" customWidth="1"/>
    <col min="46" max="46" width="32.875" style="229" customWidth="1"/>
    <col min="47" max="47" width="15.25" style="229" customWidth="1"/>
    <col min="48" max="48" width="10.625" style="230" customWidth="1"/>
    <col min="49" max="49" width="10.875" style="231" customWidth="1"/>
    <col min="50" max="50" width="12" style="231" customWidth="1"/>
    <col min="51" max="51" width="12.375" style="231" customWidth="1"/>
    <col min="52" max="52" width="10.75" customWidth="1"/>
    <col min="53" max="53" width="11" customWidth="1"/>
    <col min="54" max="54" width="12" customWidth="1"/>
    <col min="55" max="55" width="12.375" customWidth="1"/>
    <col min="56" max="57" width="9.75" customWidth="1"/>
  </cols>
  <sheetData>
    <row r="1" spans="1:59">
      <c r="A1" s="228"/>
      <c r="P1" s="228"/>
      <c r="AE1" s="228"/>
      <c r="AT1" s="228"/>
    </row>
    <row r="2" spans="1:59" ht="15.65">
      <c r="A2" s="818" t="s">
        <v>218</v>
      </c>
      <c r="B2" s="818"/>
      <c r="C2" s="818"/>
      <c r="D2" s="818"/>
      <c r="E2" s="818"/>
      <c r="F2" s="818"/>
      <c r="G2" s="818"/>
      <c r="H2" s="818"/>
      <c r="I2" s="818"/>
      <c r="J2" s="818"/>
      <c r="P2" s="818" t="s">
        <v>218</v>
      </c>
      <c r="Q2" s="818"/>
      <c r="R2" s="818"/>
      <c r="S2" s="818"/>
      <c r="T2" s="818"/>
      <c r="U2" s="818"/>
      <c r="V2" s="818"/>
      <c r="W2" s="818"/>
      <c r="X2" s="818"/>
      <c r="Y2" s="818"/>
      <c r="AE2" s="818" t="s">
        <v>218</v>
      </c>
      <c r="AF2" s="818"/>
      <c r="AG2" s="818"/>
      <c r="AH2" s="818"/>
      <c r="AI2" s="818"/>
      <c r="AJ2" s="818"/>
      <c r="AK2" s="818"/>
      <c r="AL2" s="818"/>
      <c r="AM2" s="818"/>
      <c r="AN2" s="818"/>
      <c r="AT2" s="818" t="s">
        <v>218</v>
      </c>
      <c r="AU2" s="818"/>
      <c r="AV2" s="818"/>
      <c r="AW2" s="818"/>
      <c r="AX2" s="818"/>
      <c r="AY2" s="818"/>
      <c r="AZ2" s="818"/>
      <c r="BA2" s="818"/>
      <c r="BB2" s="818"/>
      <c r="BC2" s="818"/>
    </row>
    <row r="3" spans="1:59" ht="27.7" customHeight="1">
      <c r="A3" s="827"/>
      <c r="B3" s="820" t="s">
        <v>219</v>
      </c>
      <c r="C3" s="829" t="s">
        <v>187</v>
      </c>
      <c r="D3" s="830"/>
      <c r="E3" s="823" t="s">
        <v>175</v>
      </c>
      <c r="F3" s="823"/>
      <c r="G3" s="829" t="s">
        <v>188</v>
      </c>
      <c r="H3" s="830"/>
      <c r="I3" s="823" t="s">
        <v>175</v>
      </c>
      <c r="J3" s="823"/>
      <c r="K3" s="829" t="s">
        <v>220</v>
      </c>
      <c r="L3" s="830"/>
      <c r="M3" s="823" t="s">
        <v>175</v>
      </c>
      <c r="N3" s="823"/>
      <c r="P3" s="827"/>
      <c r="Q3" s="820" t="s">
        <v>323</v>
      </c>
      <c r="R3" s="829" t="s">
        <v>187</v>
      </c>
      <c r="S3" s="830"/>
      <c r="T3" s="823" t="s">
        <v>175</v>
      </c>
      <c r="U3" s="823"/>
      <c r="V3" s="829" t="s">
        <v>188</v>
      </c>
      <c r="W3" s="830"/>
      <c r="X3" s="823" t="s">
        <v>175</v>
      </c>
      <c r="Y3" s="823"/>
      <c r="Z3" s="829" t="s">
        <v>220</v>
      </c>
      <c r="AA3" s="830"/>
      <c r="AB3" s="823" t="s">
        <v>175</v>
      </c>
      <c r="AC3" s="823"/>
      <c r="AE3" s="827"/>
      <c r="AF3" s="820" t="s">
        <v>350</v>
      </c>
      <c r="AG3" s="829" t="s">
        <v>187</v>
      </c>
      <c r="AH3" s="830"/>
      <c r="AI3" s="823" t="s">
        <v>175</v>
      </c>
      <c r="AJ3" s="823"/>
      <c r="AK3" s="829" t="s">
        <v>188</v>
      </c>
      <c r="AL3" s="830"/>
      <c r="AM3" s="823" t="s">
        <v>175</v>
      </c>
      <c r="AN3" s="823"/>
      <c r="AO3" s="829" t="s">
        <v>220</v>
      </c>
      <c r="AP3" s="830"/>
      <c r="AQ3" s="823" t="s">
        <v>175</v>
      </c>
      <c r="AR3" s="823"/>
      <c r="AT3" s="827"/>
      <c r="AU3" s="820" t="s">
        <v>494</v>
      </c>
      <c r="AV3" s="829" t="s">
        <v>187</v>
      </c>
      <c r="AW3" s="830"/>
      <c r="AX3" s="823" t="s">
        <v>175</v>
      </c>
      <c r="AY3" s="823"/>
      <c r="AZ3" s="829" t="s">
        <v>188</v>
      </c>
      <c r="BA3" s="830"/>
      <c r="BB3" s="823" t="s">
        <v>175</v>
      </c>
      <c r="BC3" s="823"/>
      <c r="BD3" s="829" t="s">
        <v>220</v>
      </c>
      <c r="BE3" s="830"/>
      <c r="BF3" s="823" t="s">
        <v>175</v>
      </c>
      <c r="BG3" s="823"/>
    </row>
    <row r="4" spans="1:59" ht="72" customHeight="1">
      <c r="A4" s="828"/>
      <c r="B4" s="821"/>
      <c r="C4" s="234" t="s">
        <v>176</v>
      </c>
      <c r="D4" s="234" t="s">
        <v>177</v>
      </c>
      <c r="E4" s="234" t="s">
        <v>178</v>
      </c>
      <c r="F4" s="233" t="s">
        <v>179</v>
      </c>
      <c r="G4" s="234" t="s">
        <v>176</v>
      </c>
      <c r="H4" s="234" t="s">
        <v>177</v>
      </c>
      <c r="I4" s="234" t="s">
        <v>178</v>
      </c>
      <c r="J4" s="233" t="s">
        <v>179</v>
      </c>
      <c r="K4" s="234" t="s">
        <v>176</v>
      </c>
      <c r="L4" s="234" t="s">
        <v>177</v>
      </c>
      <c r="M4" s="267" t="s">
        <v>178</v>
      </c>
      <c r="N4" s="268" t="s">
        <v>179</v>
      </c>
      <c r="P4" s="828"/>
      <c r="Q4" s="821"/>
      <c r="R4" s="234" t="s">
        <v>324</v>
      </c>
      <c r="S4" s="234" t="s">
        <v>325</v>
      </c>
      <c r="T4" s="234" t="s">
        <v>178</v>
      </c>
      <c r="U4" s="233" t="s">
        <v>179</v>
      </c>
      <c r="V4" s="234" t="s">
        <v>324</v>
      </c>
      <c r="W4" s="234" t="s">
        <v>325</v>
      </c>
      <c r="X4" s="234" t="s">
        <v>178</v>
      </c>
      <c r="Y4" s="233" t="s">
        <v>179</v>
      </c>
      <c r="Z4" s="234" t="s">
        <v>324</v>
      </c>
      <c r="AA4" s="234" t="s">
        <v>325</v>
      </c>
      <c r="AB4" s="267" t="s">
        <v>178</v>
      </c>
      <c r="AC4" s="268" t="s">
        <v>179</v>
      </c>
      <c r="AE4" s="828"/>
      <c r="AF4" s="821"/>
      <c r="AG4" s="234" t="s">
        <v>342</v>
      </c>
      <c r="AH4" s="234" t="s">
        <v>343</v>
      </c>
      <c r="AI4" s="234" t="s">
        <v>178</v>
      </c>
      <c r="AJ4" s="233" t="s">
        <v>179</v>
      </c>
      <c r="AK4" s="234" t="s">
        <v>342</v>
      </c>
      <c r="AL4" s="234" t="s">
        <v>343</v>
      </c>
      <c r="AM4" s="234" t="s">
        <v>178</v>
      </c>
      <c r="AN4" s="233" t="s">
        <v>179</v>
      </c>
      <c r="AO4" s="234" t="s">
        <v>342</v>
      </c>
      <c r="AP4" s="234" t="s">
        <v>343</v>
      </c>
      <c r="AQ4" s="267" t="s">
        <v>178</v>
      </c>
      <c r="AR4" s="268" t="s">
        <v>179</v>
      </c>
      <c r="AT4" s="828"/>
      <c r="AU4" s="821"/>
      <c r="AV4" s="234" t="s">
        <v>484</v>
      </c>
      <c r="AW4" s="234" t="s">
        <v>485</v>
      </c>
      <c r="AX4" s="234" t="s">
        <v>178</v>
      </c>
      <c r="AY4" s="233" t="s">
        <v>179</v>
      </c>
      <c r="AZ4" s="234" t="s">
        <v>484</v>
      </c>
      <c r="BA4" s="234" t="s">
        <v>485</v>
      </c>
      <c r="BB4" s="234" t="s">
        <v>178</v>
      </c>
      <c r="BC4" s="233" t="s">
        <v>179</v>
      </c>
      <c r="BD4" s="234" t="s">
        <v>484</v>
      </c>
      <c r="BE4" s="234" t="s">
        <v>485</v>
      </c>
      <c r="BF4" s="267" t="s">
        <v>178</v>
      </c>
      <c r="BG4" s="268" t="s">
        <v>179</v>
      </c>
    </row>
    <row r="5" spans="1:59">
      <c r="A5" s="235" t="s">
        <v>180</v>
      </c>
      <c r="B5" s="164">
        <v>37445.282115514899</v>
      </c>
      <c r="C5" s="164">
        <v>29092.436815356286</v>
      </c>
      <c r="D5" s="164">
        <v>26703.864748317836</v>
      </c>
      <c r="E5" s="237">
        <f>C5/D5*100</f>
        <v>108.94466808288084</v>
      </c>
      <c r="F5" s="237">
        <f>C5/$B5*100</f>
        <v>77.693197037771185</v>
      </c>
      <c r="G5" s="164">
        <v>38108.137027498997</v>
      </c>
      <c r="H5" s="164">
        <v>36535.567921747825</v>
      </c>
      <c r="I5" s="237">
        <f>G5/H5*100</f>
        <v>104.30421420879324</v>
      </c>
      <c r="J5" s="237">
        <f>G5/$B5*100</f>
        <v>101.77019606886458</v>
      </c>
      <c r="K5" s="164">
        <v>101706.65756385341</v>
      </c>
      <c r="L5" s="164">
        <v>97105.928400198944</v>
      </c>
      <c r="M5" s="237">
        <f t="shared" ref="M5:M10" si="0">K5/L5*100</f>
        <v>104.73784581379384</v>
      </c>
      <c r="N5" s="237">
        <f t="shared" ref="N5:N10" si="1">K5/$B5*100</f>
        <v>271.61407744265</v>
      </c>
      <c r="P5" s="235" t="s">
        <v>180</v>
      </c>
      <c r="Q5" s="164">
        <v>38674.732523160783</v>
      </c>
      <c r="R5" s="164">
        <v>29487.85214224258</v>
      </c>
      <c r="S5" s="164">
        <v>27063.031876451882</v>
      </c>
      <c r="T5" s="418">
        <f t="shared" ref="T5:T13" si="2">R5/S5*100</f>
        <v>108.95989879057338</v>
      </c>
      <c r="U5" s="418">
        <f>R5/$Q5*100</f>
        <v>76.245781724756483</v>
      </c>
      <c r="V5" s="164">
        <v>37888.142165224119</v>
      </c>
      <c r="W5" s="164">
        <v>36564.111837199045</v>
      </c>
      <c r="X5" s="418">
        <f>V5/W5*100</f>
        <v>103.62111989461222</v>
      </c>
      <c r="Y5" s="418">
        <f t="shared" ref="Y5:Y13" si="3">V5/$Q5*100</f>
        <v>97.966138854443003</v>
      </c>
      <c r="Z5" s="164">
        <v>101219.85927274424</v>
      </c>
      <c r="AA5" s="164">
        <v>95817.97877592346</v>
      </c>
      <c r="AB5" s="418">
        <f t="shared" ref="AB5:AB10" si="4">Z5/AA5*100</f>
        <v>105.63764813851211</v>
      </c>
      <c r="AC5" s="418">
        <f t="shared" ref="AC5:AC10" si="5">Z5/$Q5*100</f>
        <v>261.7209032076114</v>
      </c>
      <c r="AE5" s="235" t="s">
        <v>180</v>
      </c>
      <c r="AF5" s="164">
        <v>38005.178497503613</v>
      </c>
      <c r="AG5" s="164">
        <v>29617.317782840855</v>
      </c>
      <c r="AH5" s="164">
        <v>27292.144628384529</v>
      </c>
      <c r="AI5" s="418">
        <f>AG5/AH5*100</f>
        <v>108.519569224465</v>
      </c>
      <c r="AJ5" s="418">
        <f>AG5/$AF5*100</f>
        <v>77.929689988921595</v>
      </c>
      <c r="AK5" s="164">
        <v>37778.934772012988</v>
      </c>
      <c r="AL5" s="164">
        <v>36303.465935440458</v>
      </c>
      <c r="AM5" s="418">
        <f>AK5/AL5*100</f>
        <v>104.06426438510417</v>
      </c>
      <c r="AN5" s="418">
        <f>AK5/$AF5*100</f>
        <v>99.404702899881173</v>
      </c>
      <c r="AO5" s="164">
        <v>96484.274835968448</v>
      </c>
      <c r="AP5" s="164">
        <v>91008.51967309849</v>
      </c>
      <c r="AQ5" s="418">
        <f t="shared" ref="AQ5:AQ10" si="6">AO5/AP5*100</f>
        <v>106.01675006091607</v>
      </c>
      <c r="AR5" s="418">
        <f>AO5/$AF5*100</f>
        <v>253.87138976943908</v>
      </c>
      <c r="AT5" s="235" t="s">
        <v>180</v>
      </c>
      <c r="AU5" s="164">
        <v>39144.488447473872</v>
      </c>
      <c r="AV5" s="164">
        <v>29939.236708066677</v>
      </c>
      <c r="AW5" s="164">
        <v>27714.634420358427</v>
      </c>
      <c r="AX5" s="418">
        <f>AV5/AW5*100</f>
        <v>108.02681447630469</v>
      </c>
      <c r="AY5" s="418">
        <f t="shared" ref="AY5:AY13" si="7">AV5/AU5*100</f>
        <v>76.483913561013111</v>
      </c>
      <c r="AZ5" s="164">
        <v>38082.630656463516</v>
      </c>
      <c r="BA5" s="164">
        <v>36492.222929209849</v>
      </c>
      <c r="BB5" s="418">
        <f>AZ5/BA5*100</f>
        <v>104.35821005023138</v>
      </c>
      <c r="BC5" s="418">
        <f>AZ5/AU5*100</f>
        <v>97.287337673513832</v>
      </c>
      <c r="BD5" s="164">
        <v>95761.381659431921</v>
      </c>
      <c r="BE5" s="164">
        <v>90864.296060097287</v>
      </c>
      <c r="BF5" s="418">
        <f t="shared" ref="BF5:BF10" si="8">BD5/BE5*100</f>
        <v>105.38944977474509</v>
      </c>
      <c r="BG5" s="418">
        <f>BD5/AU5*100</f>
        <v>244.63567019895933</v>
      </c>
    </row>
    <row r="6" spans="1:59" ht="27.2">
      <c r="A6" s="238" t="s">
        <v>3</v>
      </c>
      <c r="B6" s="164">
        <v>48035.642320708554</v>
      </c>
      <c r="C6" s="164">
        <v>34747.6134510177</v>
      </c>
      <c r="D6" s="164">
        <v>31775.936943954002</v>
      </c>
      <c r="E6" s="239">
        <f t="shared" ref="E6:E11" si="9">C6/D6*100</f>
        <v>109.35197131182977</v>
      </c>
      <c r="F6" s="237">
        <f t="shared" ref="F6:F13" si="10">C6/B6*100</f>
        <v>72.337147526884891</v>
      </c>
      <c r="G6" s="164">
        <v>53766.803748041777</v>
      </c>
      <c r="H6" s="164">
        <v>52350.102291686024</v>
      </c>
      <c r="I6" s="239">
        <f t="shared" ref="I6:I13" si="11">G6/H6*100</f>
        <v>102.70620570798911</v>
      </c>
      <c r="J6" s="237">
        <f t="shared" ref="J6:J13" si="12">G6/$B6*100</f>
        <v>111.93106025119701</v>
      </c>
      <c r="K6" s="164">
        <v>49160.91614301192</v>
      </c>
      <c r="L6" s="164">
        <v>41932.177638780297</v>
      </c>
      <c r="M6" s="239">
        <f t="shared" si="0"/>
        <v>117.23912019667264</v>
      </c>
      <c r="N6" s="237">
        <f t="shared" si="1"/>
        <v>102.34258098349245</v>
      </c>
      <c r="P6" s="238" t="s">
        <v>3</v>
      </c>
      <c r="Q6" s="164">
        <v>49171.792944210283</v>
      </c>
      <c r="R6" s="164">
        <v>34951.081258902137</v>
      </c>
      <c r="S6" s="164">
        <v>31805.763091667854</v>
      </c>
      <c r="T6" s="419">
        <f t="shared" si="2"/>
        <v>109.88914542993078</v>
      </c>
      <c r="U6" s="418">
        <f>R6/$Q6*100</f>
        <v>71.079533948573342</v>
      </c>
      <c r="V6" s="164">
        <v>53347.741291550657</v>
      </c>
      <c r="W6" s="164">
        <v>50784.528053536618</v>
      </c>
      <c r="X6" s="419">
        <f t="shared" ref="X6:X13" si="13">V6/W6*100</f>
        <v>105.04723256522522</v>
      </c>
      <c r="Y6" s="418">
        <f t="shared" si="3"/>
        <v>108.49256880276535</v>
      </c>
      <c r="Z6" s="164">
        <v>48420.243895131083</v>
      </c>
      <c r="AA6" s="164">
        <v>42002.165028203061</v>
      </c>
      <c r="AB6" s="419">
        <f t="shared" si="4"/>
        <v>115.28035248330293</v>
      </c>
      <c r="AC6" s="418">
        <f t="shared" si="5"/>
        <v>98.471585020436621</v>
      </c>
      <c r="AD6" s="254"/>
      <c r="AE6" s="238" t="s">
        <v>3</v>
      </c>
      <c r="AF6" s="164">
        <v>46833.081071282482</v>
      </c>
      <c r="AG6" s="164">
        <v>34833.739370239287</v>
      </c>
      <c r="AH6" s="164">
        <v>31853.38982105194</v>
      </c>
      <c r="AI6" s="419">
        <f>AG6/AH6*100</f>
        <v>109.35645959795974</v>
      </c>
      <c r="AJ6" s="418">
        <f t="shared" ref="AJ6:AJ13" si="14">AG6/$AF6*100</f>
        <v>74.378491812700616</v>
      </c>
      <c r="AK6" s="164">
        <v>52631.475901795086</v>
      </c>
      <c r="AL6" s="164">
        <v>49410.551543727168</v>
      </c>
      <c r="AM6" s="419">
        <f t="shared" ref="AM6:AM13" si="15">AK6/AL6*100</f>
        <v>106.51869743898219</v>
      </c>
      <c r="AN6" s="418">
        <f t="shared" ref="AN6:AN13" si="16">AK6/$AF6*100</f>
        <v>112.3809809174996</v>
      </c>
      <c r="AO6" s="164">
        <v>46285.242026748972</v>
      </c>
      <c r="AP6" s="164">
        <v>40968.494368828397</v>
      </c>
      <c r="AQ6" s="419">
        <f t="shared" si="6"/>
        <v>112.97764963011655</v>
      </c>
      <c r="AR6" s="418">
        <f t="shared" ref="AR6:AR13" si="17">AO6/$AF6*100</f>
        <v>98.830230614766364</v>
      </c>
      <c r="AT6" s="238" t="s">
        <v>3</v>
      </c>
      <c r="AU6" s="164">
        <v>48396.092972067614</v>
      </c>
      <c r="AV6" s="164">
        <v>35339.655251844364</v>
      </c>
      <c r="AW6" s="164">
        <v>32401.014279244089</v>
      </c>
      <c r="AX6" s="419">
        <f t="shared" ref="AX6:AX13" si="18">AV6/AW6*100</f>
        <v>109.06959562214307</v>
      </c>
      <c r="AY6" s="418">
        <f t="shared" si="7"/>
        <v>73.021711220038085</v>
      </c>
      <c r="AZ6" s="164">
        <v>52526.219422556511</v>
      </c>
      <c r="BA6" s="164">
        <v>49409.451818362737</v>
      </c>
      <c r="BB6" s="419">
        <f t="shared" ref="BB6:BB13" si="19">AZ6/BA6*100</f>
        <v>106.30803923033092</v>
      </c>
      <c r="BC6" s="418">
        <f t="shared" ref="BC6:BC12" si="20">AZ6/AU6*100</f>
        <v>108.53400800943301</v>
      </c>
      <c r="BD6" s="164">
        <v>45221.027765743922</v>
      </c>
      <c r="BE6" s="164">
        <v>41248.306025720725</v>
      </c>
      <c r="BF6" s="419">
        <f t="shared" si="8"/>
        <v>109.63123609863148</v>
      </c>
      <c r="BG6" s="418">
        <f t="shared" ref="BG6:BG12" si="21">BD6/AU6*100</f>
        <v>93.439418326276424</v>
      </c>
    </row>
    <row r="7" spans="1:59" ht="27.2">
      <c r="A7" s="238" t="s">
        <v>23</v>
      </c>
      <c r="B7" s="164">
        <v>42189.183276732561</v>
      </c>
      <c r="C7" s="164">
        <v>32334.72599985194</v>
      </c>
      <c r="D7" s="164">
        <v>29819.534616759996</v>
      </c>
      <c r="E7" s="239">
        <f t="shared" si="9"/>
        <v>108.43471038504499</v>
      </c>
      <c r="F7" s="237">
        <f t="shared" si="10"/>
        <v>76.642218427785068</v>
      </c>
      <c r="G7" s="164">
        <v>61512.09388848595</v>
      </c>
      <c r="H7" s="164">
        <v>55097.083395611175</v>
      </c>
      <c r="I7" s="239">
        <f t="shared" si="11"/>
        <v>111.64310358647</v>
      </c>
      <c r="J7" s="237">
        <f t="shared" si="12"/>
        <v>145.80062734328877</v>
      </c>
      <c r="K7" s="164">
        <v>135487.80672014729</v>
      </c>
      <c r="L7" s="164">
        <v>136152.22740080429</v>
      </c>
      <c r="M7" s="239">
        <f t="shared" si="0"/>
        <v>99.512001607802503</v>
      </c>
      <c r="N7" s="237">
        <f t="shared" si="1"/>
        <v>321.14346900587935</v>
      </c>
      <c r="P7" s="238" t="s">
        <v>23</v>
      </c>
      <c r="Q7" s="164">
        <v>43403.982477766222</v>
      </c>
      <c r="R7" s="164">
        <v>32387.038904562229</v>
      </c>
      <c r="S7" s="164">
        <v>29960.375398212924</v>
      </c>
      <c r="T7" s="419">
        <f t="shared" si="2"/>
        <v>108.09957643753039</v>
      </c>
      <c r="U7" s="418">
        <f t="shared" ref="U7:U13" si="22">R7/Q7*100</f>
        <v>74.617666526689248</v>
      </c>
      <c r="V7" s="164">
        <v>59632.277119192462</v>
      </c>
      <c r="W7" s="164">
        <v>56176.709264420126</v>
      </c>
      <c r="X7" s="419">
        <f t="shared" si="13"/>
        <v>106.1512464863458</v>
      </c>
      <c r="Y7" s="418">
        <f t="shared" si="3"/>
        <v>137.38895307530643</v>
      </c>
      <c r="Z7" s="164">
        <v>134890.29801058202</v>
      </c>
      <c r="AA7" s="164">
        <v>132634.24313594142</v>
      </c>
      <c r="AB7" s="419">
        <f t="shared" si="4"/>
        <v>101.70095958728267</v>
      </c>
      <c r="AC7" s="418">
        <f t="shared" si="5"/>
        <v>310.77862055556733</v>
      </c>
      <c r="AD7" s="254"/>
      <c r="AE7" s="238" t="s">
        <v>23</v>
      </c>
      <c r="AF7" s="164">
        <v>43358.860158164061</v>
      </c>
      <c r="AG7" s="164">
        <v>32599.284683017715</v>
      </c>
      <c r="AH7" s="164">
        <v>30169.768171500218</v>
      </c>
      <c r="AI7" s="419">
        <f>AG7/AH7*100</f>
        <v>108.05281796567643</v>
      </c>
      <c r="AJ7" s="418">
        <f t="shared" si="14"/>
        <v>75.184828577371121</v>
      </c>
      <c r="AK7" s="164">
        <v>58161.156089551223</v>
      </c>
      <c r="AL7" s="164">
        <v>54760.582767120795</v>
      </c>
      <c r="AM7" s="419">
        <f t="shared" si="15"/>
        <v>106.20989250039938</v>
      </c>
      <c r="AN7" s="418">
        <f t="shared" si="16"/>
        <v>134.13903381544506</v>
      </c>
      <c r="AO7" s="164">
        <v>128497.16341675541</v>
      </c>
      <c r="AP7" s="164">
        <v>125070.29004183356</v>
      </c>
      <c r="AQ7" s="419">
        <f t="shared" si="6"/>
        <v>102.73995796585716</v>
      </c>
      <c r="AR7" s="418">
        <f t="shared" si="17"/>
        <v>296.35733722709642</v>
      </c>
      <c r="AT7" s="238" t="s">
        <v>23</v>
      </c>
      <c r="AU7" s="164">
        <v>44695.638112592118</v>
      </c>
      <c r="AV7" s="164">
        <v>32931.032477404384</v>
      </c>
      <c r="AW7" s="164">
        <v>30354.50638115342</v>
      </c>
      <c r="AX7" s="419">
        <f t="shared" si="18"/>
        <v>108.48811726304561</v>
      </c>
      <c r="AY7" s="418">
        <f t="shared" si="7"/>
        <v>73.678403235788494</v>
      </c>
      <c r="AZ7" s="164">
        <v>57662.20637535608</v>
      </c>
      <c r="BA7" s="164">
        <v>54713.782733586355</v>
      </c>
      <c r="BB7" s="419">
        <f t="shared" si="19"/>
        <v>105.38881337473276</v>
      </c>
      <c r="BC7" s="418">
        <f t="shared" si="20"/>
        <v>129.01081360579317</v>
      </c>
      <c r="BD7" s="164">
        <v>127197.25615133638</v>
      </c>
      <c r="BE7" s="164">
        <v>124060.94390812986</v>
      </c>
      <c r="BF7" s="419">
        <f t="shared" si="8"/>
        <v>102.52804157731464</v>
      </c>
      <c r="BG7" s="418">
        <f t="shared" si="21"/>
        <v>284.58539025869965</v>
      </c>
    </row>
    <row r="8" spans="1:59">
      <c r="A8" s="240" t="s">
        <v>34</v>
      </c>
      <c r="B8" s="164">
        <v>26912.969188760257</v>
      </c>
      <c r="C8" s="164">
        <v>24957.961965050588</v>
      </c>
      <c r="D8" s="164">
        <v>22725.204324985159</v>
      </c>
      <c r="E8" s="239">
        <f>C8/D8*100</f>
        <v>109.82502778912588</v>
      </c>
      <c r="F8" s="237">
        <f>C8/B8*100</f>
        <v>92.735817404620875</v>
      </c>
      <c r="G8" s="164">
        <v>28353.229178896199</v>
      </c>
      <c r="H8" s="164">
        <v>26434.394676818702</v>
      </c>
      <c r="I8" s="239">
        <f t="shared" si="11"/>
        <v>107.25885546287995</v>
      </c>
      <c r="J8" s="237">
        <f t="shared" si="12"/>
        <v>105.35154623792846</v>
      </c>
      <c r="K8" s="164">
        <v>63263.954083250741</v>
      </c>
      <c r="L8" s="164">
        <v>59846.97823650948</v>
      </c>
      <c r="M8" s="239">
        <f t="shared" si="0"/>
        <v>105.70952109434448</v>
      </c>
      <c r="N8" s="237">
        <f>K8/$B8*100</f>
        <v>235.06865273591532</v>
      </c>
      <c r="P8" s="240" t="s">
        <v>34</v>
      </c>
      <c r="Q8" s="164">
        <v>27839.100814866459</v>
      </c>
      <c r="R8" s="164">
        <v>25592.431709980967</v>
      </c>
      <c r="S8" s="164">
        <v>23669.508983800453</v>
      </c>
      <c r="T8" s="419">
        <f t="shared" si="2"/>
        <v>108.12404992218711</v>
      </c>
      <c r="U8" s="418">
        <f t="shared" si="22"/>
        <v>91.92980721674121</v>
      </c>
      <c r="V8" s="164">
        <v>28613.370377771382</v>
      </c>
      <c r="W8" s="164">
        <v>26934.228224334965</v>
      </c>
      <c r="X8" s="419">
        <f t="shared" si="13"/>
        <v>106.23423154898242</v>
      </c>
      <c r="Y8" s="418">
        <f t="shared" si="3"/>
        <v>102.78123050041708</v>
      </c>
      <c r="Z8" s="164">
        <v>65093.290971807626</v>
      </c>
      <c r="AA8" s="164">
        <v>62309.073781862746</v>
      </c>
      <c r="AB8" s="419">
        <f t="shared" si="4"/>
        <v>104.46839765214955</v>
      </c>
      <c r="AC8" s="418">
        <f t="shared" si="5"/>
        <v>233.81966035715826</v>
      </c>
      <c r="AD8" s="254"/>
      <c r="AE8" s="240" t="s">
        <v>34</v>
      </c>
      <c r="AF8" s="164">
        <v>27942.33344705771</v>
      </c>
      <c r="AG8" s="164">
        <v>26103.394155672668</v>
      </c>
      <c r="AH8" s="164">
        <v>24330.665173455563</v>
      </c>
      <c r="AI8" s="419">
        <f t="shared" ref="AI8:AI13" si="23">AG8/AH8*100</f>
        <v>107.2859865095309</v>
      </c>
      <c r="AJ8" s="418">
        <f t="shared" si="14"/>
        <v>93.418805573738936</v>
      </c>
      <c r="AK8" s="164">
        <v>29219.836278681389</v>
      </c>
      <c r="AL8" s="164">
        <v>27765.741261065297</v>
      </c>
      <c r="AM8" s="419">
        <f t="shared" si="15"/>
        <v>105.2370113368992</v>
      </c>
      <c r="AN8" s="418">
        <f t="shared" si="16"/>
        <v>104.57192608499987</v>
      </c>
      <c r="AO8" s="164">
        <v>62734.336237510237</v>
      </c>
      <c r="AP8" s="164">
        <v>60909.690967637544</v>
      </c>
      <c r="AQ8" s="419">
        <f t="shared" si="6"/>
        <v>102.99565675163606</v>
      </c>
      <c r="AR8" s="418">
        <f t="shared" si="17"/>
        <v>224.51359102264266</v>
      </c>
      <c r="AT8" s="240" t="s">
        <v>34</v>
      </c>
      <c r="AU8" s="164">
        <v>28652.709702121509</v>
      </c>
      <c r="AV8" s="164">
        <v>26678.833353983417</v>
      </c>
      <c r="AW8" s="164">
        <v>25108.93680180726</v>
      </c>
      <c r="AX8" s="419">
        <f t="shared" si="18"/>
        <v>106.25234180390768</v>
      </c>
      <c r="AY8" s="418">
        <f t="shared" si="7"/>
        <v>93.111030793740454</v>
      </c>
      <c r="AZ8" s="164">
        <v>29411.880453276153</v>
      </c>
      <c r="BA8" s="164">
        <v>28123.144222051556</v>
      </c>
      <c r="BB8" s="419">
        <f t="shared" si="19"/>
        <v>104.58247563305561</v>
      </c>
      <c r="BC8" s="418">
        <f t="shared" si="20"/>
        <v>102.64956005574032</v>
      </c>
      <c r="BD8" s="164">
        <v>63463.784217369968</v>
      </c>
      <c r="BE8" s="164">
        <v>62527.662412070342</v>
      </c>
      <c r="BF8" s="419">
        <f t="shared" si="8"/>
        <v>101.49713225984746</v>
      </c>
      <c r="BG8" s="418">
        <f t="shared" si="21"/>
        <v>221.49313233251013</v>
      </c>
    </row>
    <row r="9" spans="1:59" ht="27.2">
      <c r="A9" s="238" t="s">
        <v>92</v>
      </c>
      <c r="B9" s="164">
        <v>22461.602800270713</v>
      </c>
      <c r="C9" s="164">
        <v>18606.952686373595</v>
      </c>
      <c r="D9" s="164">
        <v>17174.174051395683</v>
      </c>
      <c r="E9" s="239">
        <f t="shared" si="9"/>
        <v>108.34263488124762</v>
      </c>
      <c r="F9" s="237">
        <f t="shared" si="10"/>
        <v>82.838935635302661</v>
      </c>
      <c r="G9" s="164">
        <v>18357.027233090317</v>
      </c>
      <c r="H9" s="164">
        <v>17663.339947569013</v>
      </c>
      <c r="I9" s="239">
        <f>G9/H9*100</f>
        <v>103.92727132909411</v>
      </c>
      <c r="J9" s="237">
        <f>G9/$B9*100</f>
        <v>81.726257009891896</v>
      </c>
      <c r="K9" s="164">
        <v>12044.583333333334</v>
      </c>
      <c r="L9" s="164">
        <v>15075.25</v>
      </c>
      <c r="M9" s="239">
        <f t="shared" si="0"/>
        <v>79.896408572549944</v>
      </c>
      <c r="N9" s="237">
        <f t="shared" si="1"/>
        <v>53.622991379707642</v>
      </c>
      <c r="P9" s="238" t="s">
        <v>92</v>
      </c>
      <c r="Q9" s="164">
        <v>23334.410207322053</v>
      </c>
      <c r="R9" s="164">
        <v>18849.635940736782</v>
      </c>
      <c r="S9" s="164">
        <v>17336.593614141235</v>
      </c>
      <c r="T9" s="419">
        <f t="shared" si="2"/>
        <v>108.72744877264341</v>
      </c>
      <c r="U9" s="418">
        <f t="shared" si="22"/>
        <v>80.780425874325275</v>
      </c>
      <c r="V9" s="164">
        <v>18947.814392201613</v>
      </c>
      <c r="W9" s="164">
        <v>18115.819156805628</v>
      </c>
      <c r="X9" s="419">
        <f t="shared" si="13"/>
        <v>104.59264484920313</v>
      </c>
      <c r="Y9" s="418">
        <f t="shared" si="3"/>
        <v>81.201171248185318</v>
      </c>
      <c r="Z9" s="164">
        <v>11699.166666666666</v>
      </c>
      <c r="AA9" s="164">
        <v>12044.583333333334</v>
      </c>
      <c r="AB9" s="419">
        <f t="shared" si="4"/>
        <v>97.132182516345509</v>
      </c>
      <c r="AC9" s="418">
        <f t="shared" si="5"/>
        <v>50.136971805679543</v>
      </c>
      <c r="AD9" s="254"/>
      <c r="AE9" s="238" t="s">
        <v>92</v>
      </c>
      <c r="AF9" s="164">
        <v>23581.849381714223</v>
      </c>
      <c r="AG9" s="164">
        <v>19218.98049566288</v>
      </c>
      <c r="AH9" s="164">
        <v>17656.300417698349</v>
      </c>
      <c r="AI9" s="419">
        <f t="shared" si="23"/>
        <v>108.85055215982919</v>
      </c>
      <c r="AJ9" s="418">
        <f>AG9/$AF9*100</f>
        <v>81.499038453555769</v>
      </c>
      <c r="AK9" s="164">
        <v>19440.151359754818</v>
      </c>
      <c r="AL9" s="164">
        <v>18509.150271018447</v>
      </c>
      <c r="AM9" s="419">
        <f t="shared" si="15"/>
        <v>105.02995045749954</v>
      </c>
      <c r="AN9" s="418">
        <f t="shared" si="16"/>
        <v>82.436924454402856</v>
      </c>
      <c r="AO9" s="164">
        <v>10900.476190476191</v>
      </c>
      <c r="AP9" s="164">
        <v>11481.965811965812</v>
      </c>
      <c r="AQ9" s="419">
        <f t="shared" si="6"/>
        <v>94.935626607739692</v>
      </c>
      <c r="AR9" s="418">
        <f t="shared" si="17"/>
        <v>46.22400904200758</v>
      </c>
      <c r="AT9" s="238" t="s">
        <v>92</v>
      </c>
      <c r="AU9" s="164">
        <v>24345.54086018321</v>
      </c>
      <c r="AV9" s="164">
        <v>19427.072488839909</v>
      </c>
      <c r="AW9" s="164">
        <v>18064.449001048102</v>
      </c>
      <c r="AX9" s="419">
        <f t="shared" si="18"/>
        <v>107.54312233776268</v>
      </c>
      <c r="AY9" s="418">
        <f t="shared" si="7"/>
        <v>79.797251580525014</v>
      </c>
      <c r="AZ9" s="164">
        <v>20747.298296663255</v>
      </c>
      <c r="BA9" s="164">
        <v>19392.969090785631</v>
      </c>
      <c r="BB9" s="419">
        <f t="shared" si="19"/>
        <v>106.98360936655709</v>
      </c>
      <c r="BC9" s="418">
        <f t="shared" si="20"/>
        <v>85.220116553644402</v>
      </c>
      <c r="BD9" s="164">
        <v>10604.888888888889</v>
      </c>
      <c r="BE9" s="164">
        <v>11170.595238095239</v>
      </c>
      <c r="BF9" s="419">
        <f t="shared" si="8"/>
        <v>94.935754656322047</v>
      </c>
      <c r="BG9" s="418">
        <f t="shared" si="21"/>
        <v>43.55988207365332</v>
      </c>
    </row>
    <row r="10" spans="1:59" ht="27.2">
      <c r="A10" s="240" t="s">
        <v>48</v>
      </c>
      <c r="B10" s="164">
        <v>27373.582827171751</v>
      </c>
      <c r="C10" s="164">
        <v>22273.43115394593</v>
      </c>
      <c r="D10" s="164">
        <v>20538.93575637323</v>
      </c>
      <c r="E10" s="239">
        <f t="shared" si="9"/>
        <v>108.44491369049871</v>
      </c>
      <c r="F10" s="237">
        <f t="shared" si="10"/>
        <v>81.368344416488753</v>
      </c>
      <c r="G10" s="164">
        <v>32216.301937214466</v>
      </c>
      <c r="H10" s="164">
        <v>31060.896249694037</v>
      </c>
      <c r="I10" s="239">
        <f t="shared" si="11"/>
        <v>103.71980794833571</v>
      </c>
      <c r="J10" s="237">
        <f t="shared" si="12"/>
        <v>117.69121397304157</v>
      </c>
      <c r="K10" s="164">
        <v>99051.662844036691</v>
      </c>
      <c r="L10" s="164">
        <v>102296.80616740088</v>
      </c>
      <c r="M10" s="239">
        <f t="shared" si="0"/>
        <v>96.827717848733457</v>
      </c>
      <c r="N10" s="237">
        <f t="shared" si="1"/>
        <v>361.85129096698063</v>
      </c>
      <c r="P10" s="240" t="s">
        <v>48</v>
      </c>
      <c r="Q10" s="164">
        <v>28302.914526860903</v>
      </c>
      <c r="R10" s="164">
        <v>22832.753675572192</v>
      </c>
      <c r="S10" s="164">
        <v>21017.185775463004</v>
      </c>
      <c r="T10" s="419">
        <f t="shared" si="2"/>
        <v>108.63849194419177</v>
      </c>
      <c r="U10" s="418">
        <f t="shared" si="22"/>
        <v>80.672800159512718</v>
      </c>
      <c r="V10" s="164">
        <v>31932.018452157376</v>
      </c>
      <c r="W10" s="164">
        <v>30840.767100103956</v>
      </c>
      <c r="X10" s="419">
        <f t="shared" si="13"/>
        <v>103.53834049753496</v>
      </c>
      <c r="Y10" s="418">
        <f t="shared" si="3"/>
        <v>112.82236824710144</v>
      </c>
      <c r="Z10" s="164">
        <v>86648.050458715603</v>
      </c>
      <c r="AA10" s="164">
        <v>93097.509157509165</v>
      </c>
      <c r="AB10" s="419">
        <f t="shared" si="4"/>
        <v>93.072361702092493</v>
      </c>
      <c r="AC10" s="418">
        <f t="shared" si="5"/>
        <v>306.14532781237853</v>
      </c>
      <c r="AD10" s="254"/>
      <c r="AE10" s="240" t="s">
        <v>48</v>
      </c>
      <c r="AF10" s="164">
        <v>28331.045244597448</v>
      </c>
      <c r="AG10" s="164">
        <v>23134.239576410411</v>
      </c>
      <c r="AH10" s="164">
        <v>21401.572428309988</v>
      </c>
      <c r="AI10" s="419">
        <f t="shared" si="23"/>
        <v>108.09598058228866</v>
      </c>
      <c r="AJ10" s="418">
        <f t="shared" si="14"/>
        <v>81.656851615179875</v>
      </c>
      <c r="AK10" s="164">
        <v>31697.850725353659</v>
      </c>
      <c r="AL10" s="164">
        <v>30741.095188583571</v>
      </c>
      <c r="AM10" s="419">
        <f t="shared" si="15"/>
        <v>103.11230140273402</v>
      </c>
      <c r="AN10" s="418">
        <f t="shared" si="16"/>
        <v>111.88380256248485</v>
      </c>
      <c r="AO10" s="164">
        <v>82287.138508371398</v>
      </c>
      <c r="AP10" s="164">
        <v>86917.439293598232</v>
      </c>
      <c r="AQ10" s="419">
        <f t="shared" si="6"/>
        <v>94.672759778867672</v>
      </c>
      <c r="AR10" s="418">
        <f t="shared" si="17"/>
        <v>290.44865022783813</v>
      </c>
      <c r="AT10" s="240" t="s">
        <v>48</v>
      </c>
      <c r="AU10" s="164">
        <v>29166.358773899683</v>
      </c>
      <c r="AV10" s="164">
        <v>23607.277518471619</v>
      </c>
      <c r="AW10" s="164">
        <v>21932.551440461528</v>
      </c>
      <c r="AX10" s="419">
        <f t="shared" si="18"/>
        <v>107.6358014367655</v>
      </c>
      <c r="AY10" s="418">
        <f t="shared" si="7"/>
        <v>80.940091635974937</v>
      </c>
      <c r="AZ10" s="164">
        <v>31822.527875155465</v>
      </c>
      <c r="BA10" s="164">
        <v>30901.804939992817</v>
      </c>
      <c r="BB10" s="419">
        <f t="shared" si="19"/>
        <v>102.9795118341811</v>
      </c>
      <c r="BC10" s="418">
        <f t="shared" si="20"/>
        <v>109.1069616260523</v>
      </c>
      <c r="BD10" s="164">
        <v>80268.616207951069</v>
      </c>
      <c r="BE10" s="164">
        <v>83813.5</v>
      </c>
      <c r="BF10" s="419">
        <f t="shared" si="8"/>
        <v>95.770509772233666</v>
      </c>
      <c r="BG10" s="418">
        <f t="shared" si="21"/>
        <v>275.20958934298523</v>
      </c>
    </row>
    <row r="11" spans="1:59">
      <c r="A11" s="240" t="s">
        <v>63</v>
      </c>
      <c r="B11" s="164">
        <v>42143.694389265307</v>
      </c>
      <c r="C11" s="164">
        <v>26630.706799630196</v>
      </c>
      <c r="D11" s="164">
        <v>25591.708680309152</v>
      </c>
      <c r="E11" s="239">
        <f t="shared" si="9"/>
        <v>104.05990132312061</v>
      </c>
      <c r="F11" s="237">
        <f t="shared" si="10"/>
        <v>63.190252267996406</v>
      </c>
      <c r="G11" s="164">
        <v>36676.736836878321</v>
      </c>
      <c r="H11" s="164">
        <v>35068.395379362075</v>
      </c>
      <c r="I11" s="239">
        <f t="shared" si="11"/>
        <v>104.58629897409782</v>
      </c>
      <c r="J11" s="237">
        <f t="shared" si="12"/>
        <v>87.027816066881144</v>
      </c>
      <c r="K11" s="164"/>
      <c r="L11" s="164"/>
      <c r="M11" s="239"/>
      <c r="N11" s="237"/>
      <c r="P11" s="240" t="s">
        <v>63</v>
      </c>
      <c r="Q11" s="164">
        <v>43941.755337336224</v>
      </c>
      <c r="R11" s="164">
        <v>26809.677579689014</v>
      </c>
      <c r="S11" s="164">
        <v>25656.569128290557</v>
      </c>
      <c r="T11" s="419">
        <f t="shared" si="2"/>
        <v>104.49439847406164</v>
      </c>
      <c r="U11" s="418">
        <f t="shared" si="22"/>
        <v>61.011849376234395</v>
      </c>
      <c r="V11" s="164">
        <v>37032.405497190855</v>
      </c>
      <c r="W11" s="164">
        <v>35100.202286359236</v>
      </c>
      <c r="X11" s="419">
        <f t="shared" si="13"/>
        <v>105.50482072743644</v>
      </c>
      <c r="Y11" s="418">
        <f t="shared" si="3"/>
        <v>84.276117812993547</v>
      </c>
      <c r="Z11" s="422" t="s">
        <v>191</v>
      </c>
      <c r="AA11" s="422" t="s">
        <v>191</v>
      </c>
      <c r="AB11" s="419"/>
      <c r="AC11" s="418"/>
      <c r="AD11" s="254"/>
      <c r="AE11" s="240" t="s">
        <v>63</v>
      </c>
      <c r="AF11" s="164">
        <v>43152.753973153456</v>
      </c>
      <c r="AG11" s="164">
        <v>27299.029590741404</v>
      </c>
      <c r="AH11" s="164">
        <v>25851.563398845952</v>
      </c>
      <c r="AI11" s="419">
        <f t="shared" si="23"/>
        <v>105.5991437328702</v>
      </c>
      <c r="AJ11" s="418">
        <f t="shared" si="14"/>
        <v>63.261384447733974</v>
      </c>
      <c r="AK11" s="164">
        <v>35677.670814164652</v>
      </c>
      <c r="AL11" s="164">
        <v>34631.609389781173</v>
      </c>
      <c r="AM11" s="419">
        <f t="shared" si="15"/>
        <v>103.02053945171876</v>
      </c>
      <c r="AN11" s="418">
        <f t="shared" si="16"/>
        <v>82.677622003825618</v>
      </c>
      <c r="AO11" s="422" t="s">
        <v>191</v>
      </c>
      <c r="AP11" s="422" t="s">
        <v>191</v>
      </c>
      <c r="AQ11" s="419"/>
      <c r="AR11" s="418"/>
      <c r="AT11" s="240" t="s">
        <v>63</v>
      </c>
      <c r="AU11" s="164">
        <v>43852.781350032761</v>
      </c>
      <c r="AV11" s="164">
        <v>27866.64709628456</v>
      </c>
      <c r="AW11" s="164">
        <v>26307.924890247479</v>
      </c>
      <c r="AX11" s="419">
        <f t="shared" si="18"/>
        <v>105.92491506851955</v>
      </c>
      <c r="AY11" s="418">
        <f t="shared" si="7"/>
        <v>63.545905729110018</v>
      </c>
      <c r="AZ11" s="164">
        <v>36175.972053838224</v>
      </c>
      <c r="BA11" s="164">
        <v>34156.551170832041</v>
      </c>
      <c r="BB11" s="419">
        <f t="shared" si="19"/>
        <v>105.91225054574791</v>
      </c>
      <c r="BC11" s="418">
        <f t="shared" si="20"/>
        <v>82.49413364475501</v>
      </c>
      <c r="BD11" s="422" t="s">
        <v>191</v>
      </c>
      <c r="BE11" s="422" t="s">
        <v>191</v>
      </c>
      <c r="BF11" s="419"/>
      <c r="BG11" s="418"/>
    </row>
    <row r="12" spans="1:59">
      <c r="A12" s="241" t="s">
        <v>68</v>
      </c>
      <c r="B12" s="164">
        <v>31604.667281707061</v>
      </c>
      <c r="C12" s="164">
        <v>26107.799896720771</v>
      </c>
      <c r="D12" s="164">
        <v>23952.96401339208</v>
      </c>
      <c r="E12" s="239">
        <f>C12/D12*100</f>
        <v>108.99611372573317</v>
      </c>
      <c r="F12" s="237">
        <f t="shared" si="10"/>
        <v>82.607418910662275</v>
      </c>
      <c r="G12" s="164">
        <v>35726.657306282257</v>
      </c>
      <c r="H12" s="164">
        <v>33946.215478743674</v>
      </c>
      <c r="I12" s="239">
        <f t="shared" si="11"/>
        <v>105.24489049052745</v>
      </c>
      <c r="J12" s="237">
        <f t="shared" si="12"/>
        <v>113.04234589098499</v>
      </c>
      <c r="K12" s="164">
        <v>87012.5</v>
      </c>
      <c r="L12" s="164">
        <v>91710</v>
      </c>
      <c r="M12" s="239">
        <f>K12/L12*100</f>
        <v>94.877875913204662</v>
      </c>
      <c r="N12" s="237">
        <f>K12/$B12*100</f>
        <v>275.31534891482079</v>
      </c>
      <c r="P12" s="241" t="s">
        <v>68</v>
      </c>
      <c r="Q12" s="164">
        <v>33075.771640999075</v>
      </c>
      <c r="R12" s="164">
        <v>26813.963980122837</v>
      </c>
      <c r="S12" s="164">
        <v>24597.794457638593</v>
      </c>
      <c r="T12" s="419">
        <f t="shared" si="2"/>
        <v>109.00962696594954</v>
      </c>
      <c r="U12" s="418">
        <f t="shared" si="22"/>
        <v>81.068294554572333</v>
      </c>
      <c r="V12" s="164">
        <v>35741.351335945168</v>
      </c>
      <c r="W12" s="164">
        <v>34635.253012330999</v>
      </c>
      <c r="X12" s="419">
        <f t="shared" si="13"/>
        <v>103.19356212937257</v>
      </c>
      <c r="Y12" s="418">
        <f t="shared" si="3"/>
        <v>108.05900985131356</v>
      </c>
      <c r="Z12" s="164">
        <v>86857.57575757576</v>
      </c>
      <c r="AA12" s="164">
        <v>85473.333333333328</v>
      </c>
      <c r="AB12" s="419">
        <f>Z12/AA12*100</f>
        <v>101.61950209528403</v>
      </c>
      <c r="AC12" s="418">
        <f>Z12/$Q12*100</f>
        <v>262.60181228821716</v>
      </c>
      <c r="AD12" s="254"/>
      <c r="AE12" s="241" t="s">
        <v>68</v>
      </c>
      <c r="AF12" s="164">
        <v>32817.729954752045</v>
      </c>
      <c r="AG12" s="164">
        <v>25403.83954264412</v>
      </c>
      <c r="AH12" s="164">
        <v>23951.162772838205</v>
      </c>
      <c r="AI12" s="419">
        <f t="shared" si="23"/>
        <v>106.06516177767087</v>
      </c>
      <c r="AJ12" s="418">
        <f t="shared" si="14"/>
        <v>77.408887140183253</v>
      </c>
      <c r="AK12" s="164">
        <v>35839.757253396318</v>
      </c>
      <c r="AL12" s="164">
        <v>34793.278900589437</v>
      </c>
      <c r="AM12" s="419">
        <f t="shared" si="15"/>
        <v>103.00770259623089</v>
      </c>
      <c r="AN12" s="418">
        <f t="shared" si="16"/>
        <v>109.20852022004854</v>
      </c>
      <c r="AO12" s="164">
        <v>53233.950617283954</v>
      </c>
      <c r="AP12" s="164">
        <v>83261.111111111109</v>
      </c>
      <c r="AQ12" s="419">
        <f>AO12/AP12*100</f>
        <v>63.936152072536942</v>
      </c>
      <c r="AR12" s="418">
        <f>AO12/$AF12*100</f>
        <v>162.21094722481138</v>
      </c>
      <c r="AT12" s="241" t="s">
        <v>68</v>
      </c>
      <c r="AU12" s="164">
        <v>33822.251431323784</v>
      </c>
      <c r="AV12" s="164">
        <v>25270.056078615522</v>
      </c>
      <c r="AW12" s="164">
        <v>23803.295287021221</v>
      </c>
      <c r="AX12" s="419">
        <f t="shared" si="18"/>
        <v>106.1620072931417</v>
      </c>
      <c r="AY12" s="418">
        <f t="shared" si="7"/>
        <v>74.714293133106381</v>
      </c>
      <c r="AZ12" s="164">
        <v>36456.721349253094</v>
      </c>
      <c r="BA12" s="164">
        <v>35264.164248841305</v>
      </c>
      <c r="BB12" s="419">
        <f t="shared" si="19"/>
        <v>103.38178183380873</v>
      </c>
      <c r="BC12" s="418">
        <f t="shared" si="20"/>
        <v>107.78916188734098</v>
      </c>
      <c r="BD12" s="164">
        <v>47402.083333333336</v>
      </c>
      <c r="BE12" s="164">
        <v>82895.833333333328</v>
      </c>
      <c r="BF12" s="419">
        <f>BD12/BE12*100</f>
        <v>57.182709223422975</v>
      </c>
      <c r="BG12" s="418">
        <f t="shared" si="21"/>
        <v>140.15058527248979</v>
      </c>
    </row>
    <row r="13" spans="1:59" ht="27.2">
      <c r="A13" s="238" t="s">
        <v>80</v>
      </c>
      <c r="B13" s="164">
        <v>46621.482243355698</v>
      </c>
      <c r="C13" s="164">
        <v>42964.338326173471</v>
      </c>
      <c r="D13" s="164">
        <v>39196.133582153445</v>
      </c>
      <c r="E13" s="239">
        <f>C13/D13*100</f>
        <v>109.61371543476865</v>
      </c>
      <c r="F13" s="237">
        <f t="shared" si="10"/>
        <v>92.155667856949293</v>
      </c>
      <c r="G13" s="164">
        <v>34521.815663602931</v>
      </c>
      <c r="H13" s="164">
        <v>36248.761452243722</v>
      </c>
      <c r="I13" s="239">
        <f t="shared" si="11"/>
        <v>95.235848841577734</v>
      </c>
      <c r="J13" s="237">
        <f t="shared" si="12"/>
        <v>74.047014385783143</v>
      </c>
      <c r="K13" s="164">
        <v>76362.5</v>
      </c>
      <c r="L13" s="164">
        <v>83800</v>
      </c>
      <c r="M13" s="239">
        <f>K13/L13*100</f>
        <v>91.124701670644399</v>
      </c>
      <c r="N13" s="237">
        <f>K13/$B13*100</f>
        <v>163.79251865352879</v>
      </c>
      <c r="P13" s="238" t="s">
        <v>80</v>
      </c>
      <c r="Q13" s="164">
        <v>48156.486343387311</v>
      </c>
      <c r="R13" s="164">
        <v>43106.881885165152</v>
      </c>
      <c r="S13" s="164">
        <v>39362.433442533897</v>
      </c>
      <c r="T13" s="419">
        <f t="shared" si="2"/>
        <v>109.51274632981689</v>
      </c>
      <c r="U13" s="418">
        <f t="shared" si="22"/>
        <v>89.514175884396607</v>
      </c>
      <c r="V13" s="164">
        <v>35287.144769510385</v>
      </c>
      <c r="W13" s="164">
        <v>36212.576244171316</v>
      </c>
      <c r="X13" s="419">
        <f t="shared" si="13"/>
        <v>97.444447286983944</v>
      </c>
      <c r="Y13" s="418">
        <f t="shared" si="3"/>
        <v>73.275995507417036</v>
      </c>
      <c r="Z13" s="164">
        <v>119783.33333333333</v>
      </c>
      <c r="AA13" s="164">
        <v>91833.333333333328</v>
      </c>
      <c r="AB13" s="419">
        <f>Z13/AA13*100</f>
        <v>130.43557168784031</v>
      </c>
      <c r="AC13" s="418">
        <f>Z13/$Q13*100</f>
        <v>248.73769335910359</v>
      </c>
      <c r="AD13" s="254"/>
      <c r="AE13" s="238" t="s">
        <v>80</v>
      </c>
      <c r="AF13" s="164">
        <v>47558.436170349676</v>
      </c>
      <c r="AG13" s="164">
        <v>45204.546296456276</v>
      </c>
      <c r="AH13" s="164">
        <v>40356.891169885523</v>
      </c>
      <c r="AI13" s="419">
        <f t="shared" si="23"/>
        <v>112.01196372179454</v>
      </c>
      <c r="AJ13" s="418">
        <f t="shared" si="14"/>
        <v>95.050531381095055</v>
      </c>
      <c r="AK13" s="164">
        <v>35786.727317139805</v>
      </c>
      <c r="AL13" s="164">
        <v>36223.369101874741</v>
      </c>
      <c r="AM13" s="419">
        <f t="shared" si="15"/>
        <v>98.794585386282193</v>
      </c>
      <c r="AN13" s="418">
        <f t="shared" si="16"/>
        <v>75.247905942397352</v>
      </c>
      <c r="AO13" s="164">
        <v>104188.88888888889</v>
      </c>
      <c r="AP13" s="164">
        <v>88844.444444444438</v>
      </c>
      <c r="AQ13" s="419">
        <f>AO13/AP13*100</f>
        <v>117.2711355677839</v>
      </c>
      <c r="AR13" s="418">
        <f t="shared" si="17"/>
        <v>219.07551483756626</v>
      </c>
      <c r="AT13" s="238" t="s">
        <v>80</v>
      </c>
      <c r="AU13" s="164">
        <v>49022.39130159888</v>
      </c>
      <c r="AV13" s="164">
        <v>43335.6983781565</v>
      </c>
      <c r="AW13" s="164">
        <v>39789.374049877049</v>
      </c>
      <c r="AX13" s="419">
        <f t="shared" si="18"/>
        <v>108.91274219050051</v>
      </c>
      <c r="AY13" s="418">
        <f t="shared" si="7"/>
        <v>88.399805124853415</v>
      </c>
      <c r="AZ13" s="164">
        <v>36231.200119734538</v>
      </c>
      <c r="BA13" s="164">
        <v>36157.162493750911</v>
      </c>
      <c r="BB13" s="419">
        <f t="shared" si="19"/>
        <v>100.20476614003219</v>
      </c>
      <c r="BC13" s="418">
        <f>AZ13/AU13*100</f>
        <v>73.907451590499718</v>
      </c>
      <c r="BD13" s="164">
        <v>96625</v>
      </c>
      <c r="BE13" s="164">
        <v>87458.333333333328</v>
      </c>
      <c r="BF13" s="419">
        <f>BD13/BE13*100</f>
        <v>110.48118151500714</v>
      </c>
      <c r="BG13" s="418">
        <f>BD13/AU13*100</f>
        <v>197.10380794265444</v>
      </c>
    </row>
    <row r="14" spans="1:59" ht="33.799999999999997" customHeight="1">
      <c r="A14" s="818" t="s">
        <v>218</v>
      </c>
      <c r="B14" s="818"/>
      <c r="C14" s="818"/>
      <c r="D14" s="818"/>
      <c r="E14" s="818"/>
      <c r="F14" s="818"/>
      <c r="G14" s="243"/>
      <c r="H14" s="243"/>
      <c r="I14" s="243"/>
      <c r="J14" s="243"/>
      <c r="K14" s="269"/>
      <c r="L14" s="269"/>
      <c r="M14" s="269"/>
      <c r="N14" s="269"/>
      <c r="P14" s="818" t="s">
        <v>218</v>
      </c>
      <c r="Q14" s="818"/>
      <c r="R14" s="818"/>
      <c r="S14" s="818"/>
      <c r="T14" s="818"/>
      <c r="U14" s="818"/>
      <c r="V14" s="243"/>
      <c r="W14" s="243"/>
      <c r="X14" s="243"/>
      <c r="Y14" s="243"/>
      <c r="Z14" s="269"/>
      <c r="AA14" s="269"/>
      <c r="AB14" s="269"/>
      <c r="AC14" s="269"/>
      <c r="AD14" s="269"/>
      <c r="AE14" s="818" t="s">
        <v>218</v>
      </c>
      <c r="AF14" s="818"/>
      <c r="AG14" s="818"/>
      <c r="AH14" s="818"/>
      <c r="AI14" s="818"/>
      <c r="AJ14" s="818"/>
      <c r="AK14" s="243"/>
      <c r="AL14" s="243"/>
      <c r="AM14" s="243"/>
      <c r="AN14" s="243"/>
      <c r="AO14" s="269"/>
      <c r="AP14" s="269"/>
      <c r="AQ14" s="269"/>
      <c r="AR14" s="269"/>
      <c r="AT14" s="818" t="s">
        <v>218</v>
      </c>
      <c r="AU14" s="818"/>
      <c r="AV14" s="818"/>
      <c r="AW14" s="818"/>
      <c r="AX14" s="818"/>
      <c r="AY14" s="818"/>
      <c r="AZ14" s="243"/>
      <c r="BA14" s="243"/>
      <c r="BB14" s="243"/>
      <c r="BC14" s="243"/>
      <c r="BD14" s="269"/>
      <c r="BE14" s="269"/>
      <c r="BF14" s="269"/>
      <c r="BG14" s="269"/>
    </row>
    <row r="15" spans="1:59" ht="28.2" customHeight="1">
      <c r="A15" s="819"/>
      <c r="B15" s="820" t="s">
        <v>219</v>
      </c>
      <c r="C15" s="824" t="s">
        <v>187</v>
      </c>
      <c r="D15" s="825"/>
      <c r="E15" s="823" t="s">
        <v>175</v>
      </c>
      <c r="F15" s="823"/>
      <c r="G15" s="254"/>
      <c r="H15" s="254"/>
      <c r="I15" s="254"/>
      <c r="J15" s="254"/>
      <c r="K15" s="254"/>
      <c r="L15" s="254"/>
      <c r="M15" s="254"/>
      <c r="N15" s="254"/>
      <c r="P15" s="819"/>
      <c r="Q15" s="820" t="s">
        <v>323</v>
      </c>
      <c r="R15" s="824" t="s">
        <v>187</v>
      </c>
      <c r="S15" s="825"/>
      <c r="T15" s="823" t="s">
        <v>175</v>
      </c>
      <c r="U15" s="823"/>
      <c r="V15" s="254"/>
      <c r="W15" s="254"/>
      <c r="X15" s="254"/>
      <c r="Y15" s="254"/>
      <c r="Z15" s="254"/>
      <c r="AA15" s="254"/>
      <c r="AB15" s="254"/>
      <c r="AC15" s="254"/>
      <c r="AD15" s="254"/>
      <c r="AE15" s="819"/>
      <c r="AF15" s="820" t="s">
        <v>350</v>
      </c>
      <c r="AG15" s="824" t="s">
        <v>187</v>
      </c>
      <c r="AH15" s="825"/>
      <c r="AI15" s="823" t="s">
        <v>175</v>
      </c>
      <c r="AJ15" s="823"/>
      <c r="AK15" s="254"/>
      <c r="AL15" s="254"/>
      <c r="AM15" s="254"/>
      <c r="AN15" s="254"/>
      <c r="AO15" s="254"/>
      <c r="AP15" s="254"/>
      <c r="AQ15" s="254"/>
      <c r="AR15" s="254"/>
      <c r="AT15" s="819"/>
      <c r="AU15" s="820" t="s">
        <v>494</v>
      </c>
      <c r="AV15" s="824" t="s">
        <v>187</v>
      </c>
      <c r="AW15" s="825"/>
      <c r="AX15" s="823" t="s">
        <v>175</v>
      </c>
      <c r="AY15" s="823"/>
      <c r="AZ15" s="254"/>
      <c r="BA15" s="254"/>
      <c r="BB15" s="254"/>
      <c r="BC15" s="254"/>
      <c r="BD15" s="254"/>
      <c r="BE15" s="254"/>
      <c r="BF15" s="254"/>
      <c r="BG15" s="254"/>
    </row>
    <row r="16" spans="1:59" ht="67.099999999999994" customHeight="1">
      <c r="A16" s="819"/>
      <c r="B16" s="821"/>
      <c r="C16" s="270" t="s">
        <v>176</v>
      </c>
      <c r="D16" s="234" t="s">
        <v>177</v>
      </c>
      <c r="E16" s="234" t="s">
        <v>178</v>
      </c>
      <c r="F16" s="233" t="s">
        <v>179</v>
      </c>
      <c r="P16" s="819"/>
      <c r="Q16" s="821"/>
      <c r="R16" s="270" t="s">
        <v>316</v>
      </c>
      <c r="S16" s="234" t="s">
        <v>317</v>
      </c>
      <c r="T16" s="234" t="s">
        <v>178</v>
      </c>
      <c r="U16" s="233" t="s">
        <v>179</v>
      </c>
      <c r="AE16" s="819"/>
      <c r="AF16" s="821"/>
      <c r="AG16" s="270" t="s">
        <v>342</v>
      </c>
      <c r="AH16" s="234" t="s">
        <v>343</v>
      </c>
      <c r="AI16" s="234" t="s">
        <v>178</v>
      </c>
      <c r="AJ16" s="233" t="s">
        <v>179</v>
      </c>
      <c r="AT16" s="819"/>
      <c r="AU16" s="821"/>
      <c r="AV16" s="270" t="s">
        <v>484</v>
      </c>
      <c r="AW16" s="234" t="s">
        <v>485</v>
      </c>
      <c r="AX16" s="234" t="s">
        <v>178</v>
      </c>
      <c r="AY16" s="233" t="s">
        <v>179</v>
      </c>
    </row>
    <row r="17" spans="1:59" ht="27.2">
      <c r="A17" s="271" t="s">
        <v>80</v>
      </c>
      <c r="B17" s="256">
        <f>B13</f>
        <v>46621.482243355698</v>
      </c>
      <c r="C17" s="272">
        <f>C13</f>
        <v>42964.338326173471</v>
      </c>
      <c r="D17" s="256">
        <f>D13</f>
        <v>39196.133582153445</v>
      </c>
      <c r="E17" s="239">
        <f>C17/D17*100</f>
        <v>109.61371543476865</v>
      </c>
      <c r="F17" s="237">
        <f>C17/B17*100</f>
        <v>92.155667856949293</v>
      </c>
      <c r="P17" s="271" t="s">
        <v>80</v>
      </c>
      <c r="Q17" s="256">
        <f>Q13</f>
        <v>48156.486343387311</v>
      </c>
      <c r="R17" s="272">
        <f>R13</f>
        <v>43106.881885165152</v>
      </c>
      <c r="S17" s="256">
        <f>S13</f>
        <v>39362.433442533897</v>
      </c>
      <c r="T17" s="239">
        <f>R17/S17*100</f>
        <v>109.51274632981689</v>
      </c>
      <c r="U17" s="237">
        <f>R17/Q17*100</f>
        <v>89.514175884396607</v>
      </c>
      <c r="AE17" s="271" t="s">
        <v>80</v>
      </c>
      <c r="AF17" s="256">
        <f>AF13</f>
        <v>47558.436170349676</v>
      </c>
      <c r="AG17" s="272">
        <f>AG13</f>
        <v>45204.546296456276</v>
      </c>
      <c r="AH17" s="256">
        <f>AH13</f>
        <v>40356.891169885523</v>
      </c>
      <c r="AI17" s="239">
        <f t="shared" ref="AI17:AI25" si="24">AG17/AH17*100</f>
        <v>112.01196372179454</v>
      </c>
      <c r="AJ17" s="237">
        <f>AG17/AF17*100</f>
        <v>95.050531381095055</v>
      </c>
      <c r="AT17" s="271" t="s">
        <v>80</v>
      </c>
      <c r="AU17" s="256">
        <f>AU13</f>
        <v>49022.39130159888</v>
      </c>
      <c r="AV17" s="272">
        <f>AV13</f>
        <v>43335.6983781565</v>
      </c>
      <c r="AW17" s="256">
        <f>AW13</f>
        <v>39789.374049877049</v>
      </c>
      <c r="AX17" s="239">
        <f>AV17/AW17*100</f>
        <v>108.91274219050051</v>
      </c>
      <c r="AY17" s="237">
        <f t="shared" ref="AY17:AY25" si="25">AV17/AU17*100</f>
        <v>88.399805124853415</v>
      </c>
    </row>
    <row r="18" spans="1:59" ht="15.65" customHeight="1">
      <c r="A18" s="273" t="s">
        <v>3</v>
      </c>
      <c r="B18" s="256">
        <f t="shared" ref="B18:D19" si="26">B6</f>
        <v>48035.642320708554</v>
      </c>
      <c r="C18" s="272">
        <f t="shared" si="26"/>
        <v>34747.6134510177</v>
      </c>
      <c r="D18" s="256">
        <f t="shared" si="26"/>
        <v>31775.936943954002</v>
      </c>
      <c r="E18" s="239">
        <f>C18/D18*100</f>
        <v>109.35197131182977</v>
      </c>
      <c r="F18" s="237">
        <f>C18/B18*100</f>
        <v>72.337147526884891</v>
      </c>
      <c r="G18" s="230"/>
      <c r="H18" s="230"/>
      <c r="I18" s="230"/>
      <c r="J18" s="230"/>
      <c r="K18" s="230"/>
      <c r="L18" s="230"/>
      <c r="M18" s="230"/>
      <c r="N18" s="230"/>
      <c r="P18" s="273" t="s">
        <v>3</v>
      </c>
      <c r="Q18" s="256">
        <f t="shared" ref="Q18:S19" si="27">Q6</f>
        <v>49171.792944210283</v>
      </c>
      <c r="R18" s="272">
        <f t="shared" si="27"/>
        <v>34951.081258902137</v>
      </c>
      <c r="S18" s="256">
        <f t="shared" si="27"/>
        <v>31805.763091667854</v>
      </c>
      <c r="T18" s="239">
        <f t="shared" ref="T18:T25" si="28">R18/S18*100</f>
        <v>109.88914542993078</v>
      </c>
      <c r="U18" s="237">
        <f>R18/Q18*100</f>
        <v>71.079533948573342</v>
      </c>
      <c r="V18" s="230"/>
      <c r="W18" s="230"/>
      <c r="X18" s="230"/>
      <c r="Y18" s="230"/>
      <c r="Z18" s="230"/>
      <c r="AA18" s="230"/>
      <c r="AB18" s="230"/>
      <c r="AC18" s="230"/>
      <c r="AD18" s="230"/>
      <c r="AE18" s="273" t="s">
        <v>3</v>
      </c>
      <c r="AF18" s="256">
        <f t="shared" ref="AF18:AH19" si="29">AF6</f>
        <v>46833.081071282482</v>
      </c>
      <c r="AG18" s="272">
        <f t="shared" si="29"/>
        <v>34833.739370239287</v>
      </c>
      <c r="AH18" s="256">
        <f t="shared" si="29"/>
        <v>31853.38982105194</v>
      </c>
      <c r="AI18" s="239">
        <f t="shared" si="24"/>
        <v>109.35645959795974</v>
      </c>
      <c r="AJ18" s="237">
        <f>AG18/AF18*100</f>
        <v>74.378491812700616</v>
      </c>
      <c r="AK18" s="230"/>
      <c r="AL18" s="230"/>
      <c r="AM18" s="230"/>
      <c r="AN18" s="230"/>
      <c r="AO18" s="230"/>
      <c r="AP18" s="230"/>
      <c r="AQ18" s="230"/>
      <c r="AR18" s="230"/>
      <c r="AT18" s="273" t="s">
        <v>3</v>
      </c>
      <c r="AU18" s="256">
        <f t="shared" ref="AU18:AW19" si="30">AU6</f>
        <v>48396.092972067614</v>
      </c>
      <c r="AV18" s="272">
        <f>AV6</f>
        <v>35339.655251844364</v>
      </c>
      <c r="AW18" s="256">
        <f t="shared" si="30"/>
        <v>32401.014279244089</v>
      </c>
      <c r="AX18" s="239">
        <f t="shared" ref="AX18:AX25" si="31">AV18/AW18*100</f>
        <v>109.06959562214307</v>
      </c>
      <c r="AY18" s="237">
        <f t="shared" si="25"/>
        <v>73.021711220038085</v>
      </c>
      <c r="AZ18" s="230"/>
      <c r="BA18" s="230"/>
      <c r="BB18" s="230"/>
      <c r="BC18" s="230"/>
      <c r="BD18" s="230"/>
      <c r="BE18" s="230"/>
      <c r="BF18" s="230"/>
      <c r="BG18" s="230"/>
    </row>
    <row r="19" spans="1:59" ht="28.2" customHeight="1">
      <c r="A19" s="271" t="s">
        <v>23</v>
      </c>
      <c r="B19" s="256">
        <f t="shared" si="26"/>
        <v>42189.183276732561</v>
      </c>
      <c r="C19" s="272">
        <f t="shared" si="26"/>
        <v>32334.72599985194</v>
      </c>
      <c r="D19" s="256">
        <f t="shared" si="26"/>
        <v>29819.534616759996</v>
      </c>
      <c r="E19" s="239">
        <f t="shared" ref="E19:E24" si="32">C19/D19*100</f>
        <v>108.43471038504499</v>
      </c>
      <c r="F19" s="237">
        <f>C19/B19*100</f>
        <v>76.642218427785068</v>
      </c>
      <c r="G19" s="230"/>
      <c r="H19" s="230"/>
      <c r="I19" s="230"/>
      <c r="J19" s="230"/>
      <c r="K19" s="230"/>
      <c r="L19" s="230"/>
      <c r="M19" s="230"/>
      <c r="N19" s="230"/>
      <c r="P19" s="271" t="s">
        <v>23</v>
      </c>
      <c r="Q19" s="256">
        <f t="shared" si="27"/>
        <v>43403.982477766222</v>
      </c>
      <c r="R19" s="272">
        <f t="shared" si="27"/>
        <v>32387.038904562229</v>
      </c>
      <c r="S19" s="256">
        <f t="shared" si="27"/>
        <v>29960.375398212924</v>
      </c>
      <c r="T19" s="239">
        <f t="shared" si="28"/>
        <v>108.09957643753039</v>
      </c>
      <c r="U19" s="237">
        <f>R19/Q19*100</f>
        <v>74.617666526689248</v>
      </c>
      <c r="V19" s="230"/>
      <c r="W19" s="230"/>
      <c r="X19" s="230"/>
      <c r="Y19" s="230"/>
      <c r="Z19" s="230"/>
      <c r="AA19" s="230"/>
      <c r="AB19" s="230"/>
      <c r="AC19" s="230"/>
      <c r="AD19" s="230"/>
      <c r="AE19" s="271" t="s">
        <v>23</v>
      </c>
      <c r="AF19" s="256">
        <f t="shared" si="29"/>
        <v>43358.860158164061</v>
      </c>
      <c r="AG19" s="272">
        <f t="shared" si="29"/>
        <v>32599.284683017715</v>
      </c>
      <c r="AH19" s="256">
        <f t="shared" si="29"/>
        <v>30169.768171500218</v>
      </c>
      <c r="AI19" s="239">
        <f t="shared" si="24"/>
        <v>108.05281796567643</v>
      </c>
      <c r="AJ19" s="237">
        <f>AG19/AF19*100</f>
        <v>75.184828577371121</v>
      </c>
      <c r="AK19" s="230"/>
      <c r="AL19" s="230"/>
      <c r="AM19" s="230"/>
      <c r="AN19" s="230"/>
      <c r="AO19" s="230"/>
      <c r="AP19" s="230"/>
      <c r="AQ19" s="230"/>
      <c r="AR19" s="230"/>
      <c r="AT19" s="271" t="s">
        <v>23</v>
      </c>
      <c r="AU19" s="256">
        <f t="shared" si="30"/>
        <v>44695.638112592118</v>
      </c>
      <c r="AV19" s="272">
        <f t="shared" si="30"/>
        <v>32931.032477404384</v>
      </c>
      <c r="AW19" s="256">
        <f t="shared" si="30"/>
        <v>30354.50638115342</v>
      </c>
      <c r="AX19" s="239">
        <f t="shared" si="31"/>
        <v>108.48811726304561</v>
      </c>
      <c r="AY19" s="237">
        <f t="shared" si="25"/>
        <v>73.678403235788494</v>
      </c>
      <c r="AZ19" s="230"/>
      <c r="BA19" s="230"/>
      <c r="BB19" s="230"/>
      <c r="BC19" s="230"/>
      <c r="BD19" s="230"/>
      <c r="BE19" s="230"/>
      <c r="BF19" s="230"/>
      <c r="BG19" s="230"/>
    </row>
    <row r="20" spans="1:59" ht="15.65" customHeight="1">
      <c r="A20" s="274" t="s">
        <v>180</v>
      </c>
      <c r="B20" s="272">
        <f>B5</f>
        <v>37445.282115514899</v>
      </c>
      <c r="C20" s="272">
        <f>C5</f>
        <v>29092.436815356286</v>
      </c>
      <c r="D20" s="272">
        <f>D5</f>
        <v>26703.864748317836</v>
      </c>
      <c r="E20" s="275">
        <f>C20/D20*100</f>
        <v>108.94466808288084</v>
      </c>
      <c r="F20" s="275">
        <f>C20/$B20*100</f>
        <v>77.693197037771185</v>
      </c>
      <c r="G20" s="230"/>
      <c r="H20" s="230"/>
      <c r="I20" s="230"/>
      <c r="J20" s="230"/>
      <c r="K20" s="230"/>
      <c r="L20" s="230"/>
      <c r="M20" s="230"/>
      <c r="N20" s="230"/>
      <c r="P20" s="274" t="s">
        <v>180</v>
      </c>
      <c r="Q20" s="272">
        <f>Q5</f>
        <v>38674.732523160783</v>
      </c>
      <c r="R20" s="272">
        <f>R5</f>
        <v>29487.85214224258</v>
      </c>
      <c r="S20" s="272">
        <f>S5</f>
        <v>27063.031876451882</v>
      </c>
      <c r="T20" s="275">
        <f>R20/S20*100</f>
        <v>108.95989879057338</v>
      </c>
      <c r="U20" s="275">
        <f>R20/$Q20*100</f>
        <v>76.245781724756483</v>
      </c>
      <c r="V20" s="230"/>
      <c r="W20" s="230"/>
      <c r="X20" s="230"/>
      <c r="Y20" s="230"/>
      <c r="Z20" s="230"/>
      <c r="AA20" s="230"/>
      <c r="AB20" s="230"/>
      <c r="AC20" s="230"/>
      <c r="AD20" s="230"/>
      <c r="AE20" s="274" t="s">
        <v>180</v>
      </c>
      <c r="AF20" s="272">
        <f>AF5</f>
        <v>38005.178497503613</v>
      </c>
      <c r="AG20" s="272">
        <f>AG5</f>
        <v>29617.317782840855</v>
      </c>
      <c r="AH20" s="272">
        <f>AH5</f>
        <v>27292.144628384529</v>
      </c>
      <c r="AI20" s="275">
        <f t="shared" si="24"/>
        <v>108.519569224465</v>
      </c>
      <c r="AJ20" s="275">
        <f>AG20/$AF20*100</f>
        <v>77.929689988921595</v>
      </c>
      <c r="AK20" s="230"/>
      <c r="AL20" s="230"/>
      <c r="AM20" s="230"/>
      <c r="AN20" s="230"/>
      <c r="AO20" s="230"/>
      <c r="AP20" s="230"/>
      <c r="AQ20" s="230"/>
      <c r="AR20" s="230"/>
      <c r="AT20" s="274" t="s">
        <v>180</v>
      </c>
      <c r="AU20" s="272">
        <f>AU5</f>
        <v>39144.488447473872</v>
      </c>
      <c r="AV20" s="272">
        <f>AV5</f>
        <v>29939.236708066677</v>
      </c>
      <c r="AW20" s="272">
        <f>AW5</f>
        <v>27714.634420358427</v>
      </c>
      <c r="AX20" s="275">
        <f t="shared" si="31"/>
        <v>108.02681447630469</v>
      </c>
      <c r="AY20" s="275">
        <f t="shared" si="25"/>
        <v>76.483913561013111</v>
      </c>
      <c r="AZ20" s="230"/>
      <c r="BA20" s="230"/>
      <c r="BB20" s="230"/>
      <c r="BC20" s="230"/>
      <c r="BD20" s="230"/>
      <c r="BE20" s="230"/>
      <c r="BF20" s="230"/>
      <c r="BG20" s="230"/>
    </row>
    <row r="21" spans="1:59" ht="15.65" customHeight="1">
      <c r="A21" s="273" t="s">
        <v>63</v>
      </c>
      <c r="B21" s="256">
        <f t="shared" ref="B21:D22" si="33">B11</f>
        <v>42143.694389265307</v>
      </c>
      <c r="C21" s="272">
        <f t="shared" si="33"/>
        <v>26630.706799630196</v>
      </c>
      <c r="D21" s="256">
        <f t="shared" si="33"/>
        <v>25591.708680309152</v>
      </c>
      <c r="E21" s="239">
        <f>C21/D21*100</f>
        <v>104.05990132312061</v>
      </c>
      <c r="F21" s="237">
        <f>C21/B21*100</f>
        <v>63.190252267996406</v>
      </c>
      <c r="G21" s="230"/>
      <c r="H21" s="230"/>
      <c r="I21" s="230"/>
      <c r="J21" s="230"/>
      <c r="K21" s="230"/>
      <c r="L21" s="230"/>
      <c r="M21" s="230"/>
      <c r="N21" s="230"/>
      <c r="P21" s="273" t="s">
        <v>68</v>
      </c>
      <c r="Q21" s="256">
        <f>Q12</f>
        <v>33075.771640999075</v>
      </c>
      <c r="R21" s="272">
        <f>R12</f>
        <v>26813.963980122837</v>
      </c>
      <c r="S21" s="256">
        <f>S12</f>
        <v>24597.794457638593</v>
      </c>
      <c r="T21" s="239">
        <f>R21/S21*100</f>
        <v>109.00962696594954</v>
      </c>
      <c r="U21" s="237">
        <f>R21/Q21*100</f>
        <v>81.068294554572333</v>
      </c>
      <c r="V21" s="230"/>
      <c r="W21" s="230"/>
      <c r="X21" s="230"/>
      <c r="Y21" s="230"/>
      <c r="Z21" s="230"/>
      <c r="AA21" s="230"/>
      <c r="AB21" s="230"/>
      <c r="AC21" s="230"/>
      <c r="AD21" s="230"/>
      <c r="AE21" s="273" t="s">
        <v>63</v>
      </c>
      <c r="AF21" s="256">
        <f>AF11</f>
        <v>43152.753973153456</v>
      </c>
      <c r="AG21" s="272">
        <f>AG11</f>
        <v>27299.029590741404</v>
      </c>
      <c r="AH21" s="256">
        <f>AH11</f>
        <v>25851.563398845952</v>
      </c>
      <c r="AI21" s="239">
        <f t="shared" si="24"/>
        <v>105.5991437328702</v>
      </c>
      <c r="AJ21" s="237">
        <f>AG21/AF21*100</f>
        <v>63.261384447733974</v>
      </c>
      <c r="AK21" s="230"/>
      <c r="AL21" s="230"/>
      <c r="AM21" s="230"/>
      <c r="AN21" s="230"/>
      <c r="AO21" s="230"/>
      <c r="AP21" s="230"/>
      <c r="AQ21" s="230"/>
      <c r="AR21" s="230"/>
      <c r="AT21" s="273" t="s">
        <v>63</v>
      </c>
      <c r="AU21" s="256">
        <f>AU11</f>
        <v>43852.781350032761</v>
      </c>
      <c r="AV21" s="272">
        <f>AV11</f>
        <v>27866.64709628456</v>
      </c>
      <c r="AW21" s="256">
        <f>AW11</f>
        <v>26307.924890247479</v>
      </c>
      <c r="AX21" s="239">
        <f t="shared" si="31"/>
        <v>105.92491506851955</v>
      </c>
      <c r="AY21" s="237">
        <f t="shared" si="25"/>
        <v>63.545905729110018</v>
      </c>
      <c r="AZ21" s="230"/>
      <c r="BA21" s="230"/>
      <c r="BB21" s="230"/>
      <c r="BC21" s="230"/>
      <c r="BD21" s="230"/>
      <c r="BE21" s="230"/>
      <c r="BF21" s="230"/>
      <c r="BG21" s="230"/>
    </row>
    <row r="22" spans="1:59" ht="15.65" customHeight="1">
      <c r="A22" s="273" t="s">
        <v>68</v>
      </c>
      <c r="B22" s="256">
        <f t="shared" si="33"/>
        <v>31604.667281707061</v>
      </c>
      <c r="C22" s="272">
        <f t="shared" si="33"/>
        <v>26107.799896720771</v>
      </c>
      <c r="D22" s="256">
        <f t="shared" si="33"/>
        <v>23952.96401339208</v>
      </c>
      <c r="E22" s="239">
        <f>C22/D22*100</f>
        <v>108.99611372573317</v>
      </c>
      <c r="F22" s="237">
        <f>C22/B22*100</f>
        <v>82.607418910662275</v>
      </c>
      <c r="G22" s="230"/>
      <c r="H22" s="230"/>
      <c r="I22" s="230"/>
      <c r="J22" s="230"/>
      <c r="K22" s="230"/>
      <c r="L22" s="230"/>
      <c r="M22" s="230"/>
      <c r="N22" s="230"/>
      <c r="P22" s="273" t="s">
        <v>63</v>
      </c>
      <c r="Q22" s="256">
        <f>Q11</f>
        <v>43941.755337336224</v>
      </c>
      <c r="R22" s="272">
        <f>R11</f>
        <v>26809.677579689014</v>
      </c>
      <c r="S22" s="256">
        <f>S11</f>
        <v>25656.569128290557</v>
      </c>
      <c r="T22" s="239">
        <f t="shared" si="28"/>
        <v>104.49439847406164</v>
      </c>
      <c r="U22" s="237">
        <f>R22/Q22*100</f>
        <v>61.011849376234395</v>
      </c>
      <c r="V22" s="230"/>
      <c r="W22" s="230"/>
      <c r="X22" s="230"/>
      <c r="Y22" s="230"/>
      <c r="Z22" s="230"/>
      <c r="AA22" s="230"/>
      <c r="AB22" s="230"/>
      <c r="AC22" s="230"/>
      <c r="AD22" s="230"/>
      <c r="AE22" s="273" t="s">
        <v>34</v>
      </c>
      <c r="AF22" s="256">
        <f>AF8</f>
        <v>27942.33344705771</v>
      </c>
      <c r="AG22" s="272">
        <f>AG8</f>
        <v>26103.394155672668</v>
      </c>
      <c r="AH22" s="256">
        <f>AH8</f>
        <v>24330.665173455563</v>
      </c>
      <c r="AI22" s="239">
        <f t="shared" si="24"/>
        <v>107.2859865095309</v>
      </c>
      <c r="AJ22" s="237">
        <f>AG22/AF22*100</f>
        <v>93.418805573738936</v>
      </c>
      <c r="AK22" s="230"/>
      <c r="AL22" s="230"/>
      <c r="AM22" s="230"/>
      <c r="AN22" s="230"/>
      <c r="AO22" s="230"/>
      <c r="AP22" s="230"/>
      <c r="AQ22" s="230"/>
      <c r="AR22" s="230"/>
      <c r="AT22" s="273" t="s">
        <v>34</v>
      </c>
      <c r="AU22" s="256">
        <f>AU8</f>
        <v>28652.709702121509</v>
      </c>
      <c r="AV22" s="272">
        <f>AV8</f>
        <v>26678.833353983417</v>
      </c>
      <c r="AW22" s="256">
        <f>AW8</f>
        <v>25108.93680180726</v>
      </c>
      <c r="AX22" s="239">
        <f t="shared" si="31"/>
        <v>106.25234180390768</v>
      </c>
      <c r="AY22" s="237">
        <f t="shared" si="25"/>
        <v>93.111030793740454</v>
      </c>
      <c r="AZ22" s="230"/>
      <c r="BA22" s="230"/>
      <c r="BB22" s="230"/>
      <c r="BC22" s="230"/>
      <c r="BD22" s="230"/>
      <c r="BE22" s="230"/>
      <c r="BF22" s="230"/>
      <c r="BG22" s="230"/>
    </row>
    <row r="23" spans="1:59" ht="15.65" customHeight="1">
      <c r="A23" s="273" t="s">
        <v>34</v>
      </c>
      <c r="B23" s="246">
        <f>B8</f>
        <v>26912.969188760257</v>
      </c>
      <c r="C23" s="276">
        <f>C8</f>
        <v>24957.961965050588</v>
      </c>
      <c r="D23" s="246">
        <f>D8</f>
        <v>22725.204324985159</v>
      </c>
      <c r="E23" s="239">
        <f t="shared" si="32"/>
        <v>109.82502778912588</v>
      </c>
      <c r="F23" s="237">
        <f>C23/B23*100</f>
        <v>92.735817404620875</v>
      </c>
      <c r="G23" s="230"/>
      <c r="H23" s="230"/>
      <c r="I23" s="230"/>
      <c r="J23" s="230"/>
      <c r="K23" s="230"/>
      <c r="L23" s="230"/>
      <c r="M23" s="230"/>
      <c r="N23" s="230"/>
      <c r="P23" s="273" t="s">
        <v>34</v>
      </c>
      <c r="Q23" s="246">
        <f>Q8</f>
        <v>27839.100814866459</v>
      </c>
      <c r="R23" s="276">
        <f>R8</f>
        <v>25592.431709980967</v>
      </c>
      <c r="S23" s="246">
        <f>S8</f>
        <v>23669.508983800453</v>
      </c>
      <c r="T23" s="239">
        <f t="shared" si="28"/>
        <v>108.12404992218711</v>
      </c>
      <c r="U23" s="237">
        <f>R23/Q23*100</f>
        <v>91.92980721674121</v>
      </c>
      <c r="V23" s="230"/>
      <c r="W23" s="230"/>
      <c r="X23" s="230"/>
      <c r="Y23" s="230"/>
      <c r="Z23" s="230"/>
      <c r="AA23" s="230"/>
      <c r="AB23" s="230"/>
      <c r="AC23" s="230"/>
      <c r="AD23" s="230"/>
      <c r="AE23" s="273" t="s">
        <v>68</v>
      </c>
      <c r="AF23" s="246">
        <f>AF12</f>
        <v>32817.729954752045</v>
      </c>
      <c r="AG23" s="276">
        <f>AG12</f>
        <v>25403.83954264412</v>
      </c>
      <c r="AH23" s="246">
        <f>AH12</f>
        <v>23951.162772838205</v>
      </c>
      <c r="AI23" s="239">
        <f t="shared" si="24"/>
        <v>106.06516177767087</v>
      </c>
      <c r="AJ23" s="237">
        <f>AG23/AF23*100</f>
        <v>77.408887140183253</v>
      </c>
      <c r="AK23" s="230"/>
      <c r="AL23" s="230"/>
      <c r="AM23" s="230"/>
      <c r="AN23" s="230"/>
      <c r="AO23" s="230"/>
      <c r="AP23" s="230"/>
      <c r="AQ23" s="230"/>
      <c r="AR23" s="230"/>
      <c r="AT23" s="273" t="s">
        <v>68</v>
      </c>
      <c r="AU23" s="246">
        <f>AU12</f>
        <v>33822.251431323784</v>
      </c>
      <c r="AV23" s="276">
        <f>AV12</f>
        <v>25270.056078615522</v>
      </c>
      <c r="AW23" s="246">
        <f>AW12</f>
        <v>23803.295287021221</v>
      </c>
      <c r="AX23" s="239">
        <f t="shared" si="31"/>
        <v>106.1620072931417</v>
      </c>
      <c r="AY23" s="237">
        <f t="shared" si="25"/>
        <v>74.714293133106381</v>
      </c>
      <c r="AZ23" s="230"/>
      <c r="BA23" s="230"/>
      <c r="BB23" s="230"/>
      <c r="BC23" s="230"/>
      <c r="BD23" s="230"/>
      <c r="BE23" s="230"/>
      <c r="BF23" s="230"/>
      <c r="BG23" s="230"/>
    </row>
    <row r="24" spans="1:59" ht="15.65" customHeight="1">
      <c r="A24" s="271" t="s">
        <v>48</v>
      </c>
      <c r="B24" s="246">
        <f>B10</f>
        <v>27373.582827171751</v>
      </c>
      <c r="C24" s="276">
        <f>C10</f>
        <v>22273.43115394593</v>
      </c>
      <c r="D24" s="246">
        <f>D10</f>
        <v>20538.93575637323</v>
      </c>
      <c r="E24" s="239">
        <f t="shared" si="32"/>
        <v>108.44491369049871</v>
      </c>
      <c r="F24" s="237">
        <f>C24/B24*100</f>
        <v>81.368344416488753</v>
      </c>
      <c r="G24" s="230"/>
      <c r="H24" s="230"/>
      <c r="I24" s="230"/>
      <c r="J24" s="230"/>
      <c r="K24" s="230"/>
      <c r="L24" s="230"/>
      <c r="M24" s="230"/>
      <c r="N24" s="230"/>
      <c r="P24" s="271" t="s">
        <v>48</v>
      </c>
      <c r="Q24" s="246">
        <f>Q10</f>
        <v>28302.914526860903</v>
      </c>
      <c r="R24" s="276">
        <f>R10</f>
        <v>22832.753675572192</v>
      </c>
      <c r="S24" s="246">
        <f>S10</f>
        <v>21017.185775463004</v>
      </c>
      <c r="T24" s="239">
        <f t="shared" si="28"/>
        <v>108.63849194419177</v>
      </c>
      <c r="U24" s="237">
        <f>R24/Q24*100</f>
        <v>80.672800159512718</v>
      </c>
      <c r="V24" s="230"/>
      <c r="W24" s="230"/>
      <c r="X24" s="230"/>
      <c r="Y24" s="230"/>
      <c r="Z24" s="230"/>
      <c r="AA24" s="230"/>
      <c r="AB24" s="230"/>
      <c r="AC24" s="230"/>
      <c r="AD24" s="230"/>
      <c r="AE24" s="273" t="s">
        <v>48</v>
      </c>
      <c r="AF24" s="246">
        <f>AF10</f>
        <v>28331.045244597448</v>
      </c>
      <c r="AG24" s="276">
        <f>AG10</f>
        <v>23134.239576410411</v>
      </c>
      <c r="AH24" s="246">
        <f>AH10</f>
        <v>21401.572428309988</v>
      </c>
      <c r="AI24" s="239">
        <f t="shared" si="24"/>
        <v>108.09598058228866</v>
      </c>
      <c r="AJ24" s="237">
        <f>AG24/AF24*100</f>
        <v>81.656851615179875</v>
      </c>
      <c r="AK24" s="230"/>
      <c r="AL24" s="230"/>
      <c r="AM24" s="230"/>
      <c r="AN24" s="230"/>
      <c r="AO24" s="230"/>
      <c r="AP24" s="230"/>
      <c r="AQ24" s="230"/>
      <c r="AR24" s="230"/>
      <c r="AT24" s="271" t="s">
        <v>48</v>
      </c>
      <c r="AU24" s="246">
        <f>AU10</f>
        <v>29166.358773899683</v>
      </c>
      <c r="AV24" s="276">
        <f>AV10</f>
        <v>23607.277518471619</v>
      </c>
      <c r="AW24" s="246">
        <f>AW10</f>
        <v>21932.551440461528</v>
      </c>
      <c r="AX24" s="239">
        <f t="shared" si="31"/>
        <v>107.6358014367655</v>
      </c>
      <c r="AY24" s="237">
        <f t="shared" si="25"/>
        <v>80.940091635974937</v>
      </c>
      <c r="AZ24" s="230"/>
      <c r="BA24" s="230"/>
      <c r="BB24" s="230"/>
      <c r="BC24" s="230"/>
      <c r="BD24" s="230"/>
      <c r="BE24" s="230"/>
      <c r="BF24" s="230"/>
      <c r="BG24" s="230"/>
    </row>
    <row r="25" spans="1:59" ht="27.2">
      <c r="A25" s="240" t="s">
        <v>92</v>
      </c>
      <c r="B25" s="246">
        <f>B9</f>
        <v>22461.602800270713</v>
      </c>
      <c r="C25" s="276">
        <f>C9</f>
        <v>18606.952686373595</v>
      </c>
      <c r="D25" s="246">
        <f>D9</f>
        <v>17174.174051395683</v>
      </c>
      <c r="E25" s="239">
        <f>C25/D25*100</f>
        <v>108.34263488124762</v>
      </c>
      <c r="F25" s="237">
        <f>C25/B25*100</f>
        <v>82.838935635302661</v>
      </c>
      <c r="G25" s="230"/>
      <c r="H25" s="230"/>
      <c r="I25" s="230"/>
      <c r="J25" s="230"/>
      <c r="K25" s="230"/>
      <c r="L25" s="230"/>
      <c r="M25" s="230"/>
      <c r="N25" s="230"/>
      <c r="P25" s="240" t="s">
        <v>92</v>
      </c>
      <c r="Q25" s="246">
        <f>Q9</f>
        <v>23334.410207322053</v>
      </c>
      <c r="R25" s="276">
        <f>R9</f>
        <v>18849.635940736782</v>
      </c>
      <c r="S25" s="246">
        <f>S9</f>
        <v>17336.593614141235</v>
      </c>
      <c r="T25" s="239">
        <f t="shared" si="28"/>
        <v>108.72744877264341</v>
      </c>
      <c r="U25" s="237">
        <f>R25/Q25*100</f>
        <v>80.780425874325275</v>
      </c>
      <c r="V25" s="230"/>
      <c r="W25" s="230"/>
      <c r="X25" s="230"/>
      <c r="Y25" s="230"/>
      <c r="Z25" s="230"/>
      <c r="AA25" s="230"/>
      <c r="AB25" s="230"/>
      <c r="AC25" s="230"/>
      <c r="AD25" s="230"/>
      <c r="AE25" s="240" t="s">
        <v>92</v>
      </c>
      <c r="AF25" s="246">
        <f>AF9</f>
        <v>23581.849381714223</v>
      </c>
      <c r="AG25" s="276">
        <f>AG9</f>
        <v>19218.98049566288</v>
      </c>
      <c r="AH25" s="246">
        <f>AH9</f>
        <v>17656.300417698349</v>
      </c>
      <c r="AI25" s="239">
        <f t="shared" si="24"/>
        <v>108.85055215982919</v>
      </c>
      <c r="AJ25" s="237">
        <f>AG25/AF25*100</f>
        <v>81.499038453555769</v>
      </c>
      <c r="AK25" s="230"/>
      <c r="AL25" s="230"/>
      <c r="AM25" s="230"/>
      <c r="AN25" s="230"/>
      <c r="AO25" s="230"/>
      <c r="AP25" s="230"/>
      <c r="AQ25" s="230"/>
      <c r="AR25" s="230"/>
      <c r="AT25" s="240" t="s">
        <v>92</v>
      </c>
      <c r="AU25" s="246">
        <f>AU9</f>
        <v>24345.54086018321</v>
      </c>
      <c r="AV25" s="276">
        <f>AV9</f>
        <v>19427.072488839909</v>
      </c>
      <c r="AW25" s="246">
        <f>AW9</f>
        <v>18064.449001048102</v>
      </c>
      <c r="AX25" s="239">
        <f t="shared" si="31"/>
        <v>107.54312233776268</v>
      </c>
      <c r="AY25" s="237">
        <f t="shared" si="25"/>
        <v>79.797251580525014</v>
      </c>
      <c r="AZ25" s="230"/>
      <c r="BA25" s="230"/>
      <c r="BB25" s="230"/>
      <c r="BC25" s="230"/>
      <c r="BD25" s="230"/>
      <c r="BE25" s="230"/>
      <c r="BF25" s="230"/>
      <c r="BG25" s="230"/>
    </row>
    <row r="26" spans="1:59" ht="13.1" customHeight="1">
      <c r="A26" s="263"/>
      <c r="B26" s="264"/>
      <c r="C26" s="264"/>
      <c r="D26" s="264"/>
      <c r="E26" s="265"/>
      <c r="F26" s="266"/>
      <c r="G26" s="230"/>
      <c r="H26" s="230"/>
      <c r="I26" s="230"/>
      <c r="J26" s="230"/>
      <c r="K26" s="230"/>
      <c r="L26" s="230"/>
      <c r="M26" s="230"/>
      <c r="N26" s="230"/>
      <c r="P26" s="263"/>
      <c r="Q26" s="264"/>
      <c r="R26" s="264"/>
      <c r="S26" s="264"/>
      <c r="T26" s="265"/>
      <c r="U26" s="266"/>
      <c r="V26" s="230"/>
      <c r="W26" s="230"/>
      <c r="X26" s="230"/>
      <c r="Y26" s="230"/>
      <c r="Z26" s="230"/>
      <c r="AA26" s="230"/>
      <c r="AB26" s="230"/>
      <c r="AC26" s="230"/>
      <c r="AD26" s="230"/>
      <c r="AE26" s="263"/>
      <c r="AF26" s="264"/>
      <c r="AG26" s="264"/>
      <c r="AH26" s="264"/>
      <c r="AI26" s="265"/>
      <c r="AJ26" s="266"/>
      <c r="AK26" s="230"/>
      <c r="AL26" s="230"/>
      <c r="AM26" s="230"/>
      <c r="AN26" s="230"/>
      <c r="AO26" s="230"/>
      <c r="AP26" s="230"/>
      <c r="AQ26" s="230"/>
      <c r="AR26" s="230"/>
      <c r="AT26" s="263"/>
      <c r="AU26" s="264"/>
      <c r="AV26" s="264"/>
      <c r="AW26" s="264"/>
      <c r="AX26" s="265"/>
      <c r="AY26" s="266"/>
      <c r="AZ26" s="230"/>
      <c r="BA26" s="230"/>
      <c r="BB26" s="230"/>
      <c r="BC26" s="230"/>
      <c r="BD26" s="230"/>
      <c r="BE26" s="230"/>
      <c r="BF26" s="230"/>
      <c r="BG26" s="230"/>
    </row>
    <row r="27" spans="1:59" ht="26.5" customHeight="1">
      <c r="A27" s="831"/>
      <c r="B27" s="820" t="s">
        <v>219</v>
      </c>
      <c r="C27" s="824" t="s">
        <v>188</v>
      </c>
      <c r="D27" s="825"/>
      <c r="E27" s="823" t="s">
        <v>175</v>
      </c>
      <c r="F27" s="823"/>
      <c r="G27" s="230"/>
      <c r="H27" s="230"/>
      <c r="I27" s="230"/>
      <c r="J27" s="230"/>
      <c r="K27" s="230"/>
      <c r="L27" s="230"/>
      <c r="M27" s="230"/>
      <c r="N27" s="230"/>
      <c r="P27" s="831"/>
      <c r="Q27" s="820" t="s">
        <v>323</v>
      </c>
      <c r="R27" s="824" t="s">
        <v>188</v>
      </c>
      <c r="S27" s="825"/>
      <c r="T27" s="823" t="s">
        <v>175</v>
      </c>
      <c r="U27" s="823"/>
      <c r="V27" s="230"/>
      <c r="W27" s="230"/>
      <c r="X27" s="230"/>
      <c r="Y27" s="230"/>
      <c r="Z27" s="230"/>
      <c r="AA27" s="230"/>
      <c r="AB27" s="230"/>
      <c r="AC27" s="230"/>
      <c r="AD27" s="230"/>
      <c r="AE27" s="831"/>
      <c r="AF27" s="820" t="s">
        <v>350</v>
      </c>
      <c r="AG27" s="824" t="s">
        <v>188</v>
      </c>
      <c r="AH27" s="825"/>
      <c r="AI27" s="823" t="s">
        <v>175</v>
      </c>
      <c r="AJ27" s="823"/>
      <c r="AK27" s="230"/>
      <c r="AL27" s="230"/>
      <c r="AM27" s="230"/>
      <c r="AN27" s="230"/>
      <c r="AO27" s="230"/>
      <c r="AP27" s="230"/>
      <c r="AQ27" s="230"/>
      <c r="AR27" s="230"/>
      <c r="AT27" s="831"/>
      <c r="AU27" s="820" t="s">
        <v>494</v>
      </c>
      <c r="AV27" s="824" t="s">
        <v>188</v>
      </c>
      <c r="AW27" s="825"/>
      <c r="AX27" s="823" t="s">
        <v>175</v>
      </c>
      <c r="AY27" s="823"/>
      <c r="AZ27" s="230"/>
      <c r="BA27" s="230"/>
      <c r="BB27" s="230"/>
      <c r="BC27" s="230"/>
      <c r="BD27" s="230"/>
      <c r="BE27" s="230"/>
      <c r="BF27" s="230"/>
      <c r="BG27" s="230"/>
    </row>
    <row r="28" spans="1:59" ht="65.400000000000006" customHeight="1">
      <c r="A28" s="831"/>
      <c r="B28" s="821"/>
      <c r="C28" s="277" t="s">
        <v>176</v>
      </c>
      <c r="D28" s="234" t="s">
        <v>177</v>
      </c>
      <c r="E28" s="234" t="s">
        <v>178</v>
      </c>
      <c r="F28" s="232" t="s">
        <v>179</v>
      </c>
      <c r="G28" s="230"/>
      <c r="H28" s="230"/>
      <c r="I28" s="230"/>
      <c r="J28" s="230"/>
      <c r="K28" s="230"/>
      <c r="L28" s="230"/>
      <c r="M28" s="230"/>
      <c r="N28" s="230"/>
      <c r="P28" s="831"/>
      <c r="Q28" s="821"/>
      <c r="R28" s="277" t="s">
        <v>316</v>
      </c>
      <c r="S28" s="234" t="s">
        <v>317</v>
      </c>
      <c r="T28" s="234" t="s">
        <v>178</v>
      </c>
      <c r="U28" s="232" t="s">
        <v>179</v>
      </c>
      <c r="V28" s="230"/>
      <c r="W28" s="230"/>
      <c r="X28" s="230"/>
      <c r="Y28" s="230"/>
      <c r="Z28" s="230"/>
      <c r="AA28" s="230"/>
      <c r="AB28" s="230"/>
      <c r="AC28" s="230"/>
      <c r="AD28" s="230"/>
      <c r="AE28" s="831"/>
      <c r="AF28" s="821"/>
      <c r="AG28" s="277" t="s">
        <v>342</v>
      </c>
      <c r="AH28" s="234" t="s">
        <v>343</v>
      </c>
      <c r="AI28" s="234" t="s">
        <v>178</v>
      </c>
      <c r="AJ28" s="232" t="s">
        <v>179</v>
      </c>
      <c r="AK28" s="230"/>
      <c r="AL28" s="230"/>
      <c r="AM28" s="230"/>
      <c r="AN28" s="230"/>
      <c r="AO28" s="230"/>
      <c r="AP28" s="230"/>
      <c r="AQ28" s="230"/>
      <c r="AR28" s="230"/>
      <c r="AT28" s="831"/>
      <c r="AU28" s="821"/>
      <c r="AV28" s="277" t="s">
        <v>484</v>
      </c>
      <c r="AW28" s="234" t="s">
        <v>485</v>
      </c>
      <c r="AX28" s="234" t="s">
        <v>178</v>
      </c>
      <c r="AY28" s="232" t="s">
        <v>179</v>
      </c>
      <c r="AZ28" s="230"/>
      <c r="BA28" s="230"/>
      <c r="BB28" s="230"/>
      <c r="BC28" s="230"/>
      <c r="BD28" s="230"/>
      <c r="BE28" s="230"/>
      <c r="BF28" s="230"/>
      <c r="BG28" s="230"/>
    </row>
    <row r="29" spans="1:59" ht="25.5" customHeight="1">
      <c r="A29" s="271" t="s">
        <v>23</v>
      </c>
      <c r="B29" s="246">
        <f>B7</f>
        <v>42189.183276732561</v>
      </c>
      <c r="C29" s="278">
        <f>G7</f>
        <v>61512.09388848595</v>
      </c>
      <c r="D29" s="246">
        <f>H7</f>
        <v>55097.083395611175</v>
      </c>
      <c r="E29" s="239">
        <f t="shared" ref="E29:E37" si="34">C29/D29*100</f>
        <v>111.64310358647</v>
      </c>
      <c r="F29" s="237">
        <f t="shared" ref="F29:F37" si="35">C29/$B29*100</f>
        <v>145.80062734328877</v>
      </c>
      <c r="G29" s="230"/>
      <c r="H29" s="230"/>
      <c r="I29" s="230"/>
      <c r="J29" s="230"/>
      <c r="K29" s="230"/>
      <c r="L29" s="230"/>
      <c r="M29" s="230"/>
      <c r="N29" s="230"/>
      <c r="P29" s="271" t="s">
        <v>23</v>
      </c>
      <c r="Q29" s="246">
        <f>Q7</f>
        <v>43403.982477766222</v>
      </c>
      <c r="R29" s="278">
        <f>V7</f>
        <v>59632.277119192462</v>
      </c>
      <c r="S29" s="246">
        <f>W7</f>
        <v>56176.709264420126</v>
      </c>
      <c r="T29" s="239">
        <f>R29/S29*100</f>
        <v>106.1512464863458</v>
      </c>
      <c r="U29" s="237">
        <f>R29/$Q29*100</f>
        <v>137.38895307530643</v>
      </c>
      <c r="V29" s="230"/>
      <c r="W29" s="230"/>
      <c r="X29" s="230"/>
      <c r="Y29" s="230"/>
      <c r="Z29" s="230"/>
      <c r="AA29" s="230"/>
      <c r="AB29" s="230"/>
      <c r="AC29" s="230"/>
      <c r="AD29" s="230"/>
      <c r="AE29" s="271" t="s">
        <v>23</v>
      </c>
      <c r="AF29" s="246">
        <f>AF7</f>
        <v>43358.860158164061</v>
      </c>
      <c r="AG29" s="278">
        <f>AK7</f>
        <v>58161.156089551223</v>
      </c>
      <c r="AH29" s="246">
        <f>AL7</f>
        <v>54760.582767120795</v>
      </c>
      <c r="AI29" s="239">
        <f>AG29/AH29*100</f>
        <v>106.20989250039938</v>
      </c>
      <c r="AJ29" s="237">
        <f>AG29/$AF29*100</f>
        <v>134.13903381544506</v>
      </c>
      <c r="AK29" s="230"/>
      <c r="AL29" s="230"/>
      <c r="AM29" s="230"/>
      <c r="AN29" s="230"/>
      <c r="AO29" s="230"/>
      <c r="AP29" s="230"/>
      <c r="AQ29" s="230"/>
      <c r="AR29" s="230"/>
      <c r="AT29" s="271" t="s">
        <v>23</v>
      </c>
      <c r="AU29" s="246">
        <f>AU7</f>
        <v>44695.638112592118</v>
      </c>
      <c r="AV29" s="278">
        <f>AZ7</f>
        <v>57662.20637535608</v>
      </c>
      <c r="AW29" s="246">
        <f>BA7</f>
        <v>54713.782733586355</v>
      </c>
      <c r="AX29" s="239">
        <f t="shared" ref="AX29:AX37" si="36">AV29/AW29*100</f>
        <v>105.38881337473276</v>
      </c>
      <c r="AY29" s="237">
        <f>AV29/$AU29*100</f>
        <v>129.01081360579317</v>
      </c>
      <c r="AZ29" s="230"/>
      <c r="BA29" s="230"/>
      <c r="BB29" s="230"/>
      <c r="BC29" s="230"/>
      <c r="BD29" s="230"/>
      <c r="BE29" s="230"/>
      <c r="BF29" s="230"/>
      <c r="BG29" s="230"/>
    </row>
    <row r="30" spans="1:59" ht="14.95" customHeight="1">
      <c r="A30" s="273" t="s">
        <v>3</v>
      </c>
      <c r="B30" s="246">
        <f>B6</f>
        <v>48035.642320708554</v>
      </c>
      <c r="C30" s="278">
        <f>G6</f>
        <v>53766.803748041777</v>
      </c>
      <c r="D30" s="246">
        <f>H6</f>
        <v>52350.102291686024</v>
      </c>
      <c r="E30" s="239">
        <f t="shared" si="34"/>
        <v>102.70620570798911</v>
      </c>
      <c r="F30" s="237">
        <f t="shared" si="35"/>
        <v>111.93106025119701</v>
      </c>
      <c r="G30" s="230"/>
      <c r="H30" s="230"/>
      <c r="I30" s="230"/>
      <c r="J30" s="230"/>
      <c r="K30" s="230"/>
      <c r="L30" s="230"/>
      <c r="M30" s="230"/>
      <c r="N30" s="230"/>
      <c r="P30" s="273" t="s">
        <v>3</v>
      </c>
      <c r="Q30" s="246">
        <f>Q6</f>
        <v>49171.792944210283</v>
      </c>
      <c r="R30" s="278">
        <f>V6</f>
        <v>53347.741291550657</v>
      </c>
      <c r="S30" s="246">
        <f>W6</f>
        <v>50784.528053536618</v>
      </c>
      <c r="T30" s="239">
        <f t="shared" ref="T30:T37" si="37">R30/S30*100</f>
        <v>105.04723256522522</v>
      </c>
      <c r="U30" s="237">
        <f t="shared" ref="U30:U36" si="38">R30/$Q30*100</f>
        <v>108.49256880276535</v>
      </c>
      <c r="V30" s="230"/>
      <c r="W30" s="230"/>
      <c r="X30" s="230"/>
      <c r="Y30" s="230"/>
      <c r="Z30" s="230"/>
      <c r="AA30" s="230"/>
      <c r="AB30" s="230"/>
      <c r="AC30" s="230"/>
      <c r="AD30" s="230"/>
      <c r="AE30" s="273" t="s">
        <v>3</v>
      </c>
      <c r="AF30" s="246">
        <f>AF6</f>
        <v>46833.081071282482</v>
      </c>
      <c r="AG30" s="278">
        <f>AK6</f>
        <v>52631.475901795086</v>
      </c>
      <c r="AH30" s="246">
        <f>AL6</f>
        <v>49410.551543727168</v>
      </c>
      <c r="AI30" s="239">
        <f t="shared" ref="AI30:AI37" si="39">AG30/AH30*100</f>
        <v>106.51869743898219</v>
      </c>
      <c r="AJ30" s="237">
        <f t="shared" ref="AJ30:AJ35" si="40">AG30/$AF30*100</f>
        <v>112.3809809174996</v>
      </c>
      <c r="AK30" s="230"/>
      <c r="AL30" s="230"/>
      <c r="AM30" s="230"/>
      <c r="AN30" s="230"/>
      <c r="AO30" s="230"/>
      <c r="AP30" s="230"/>
      <c r="AQ30" s="230"/>
      <c r="AR30" s="230"/>
      <c r="AT30" s="273" t="s">
        <v>3</v>
      </c>
      <c r="AU30" s="246">
        <f>AU6</f>
        <v>48396.092972067614</v>
      </c>
      <c r="AV30" s="278">
        <f>AZ6</f>
        <v>52526.219422556511</v>
      </c>
      <c r="AW30" s="246">
        <f>BA6</f>
        <v>49409.451818362737</v>
      </c>
      <c r="AX30" s="239">
        <f t="shared" si="36"/>
        <v>106.30803923033092</v>
      </c>
      <c r="AY30" s="237">
        <f t="shared" ref="AY30:AY37" si="41">AV30/$AU30*100</f>
        <v>108.53400800943301</v>
      </c>
      <c r="AZ30" s="230"/>
      <c r="BA30" s="230"/>
      <c r="BB30" s="230"/>
      <c r="BC30" s="230"/>
      <c r="BD30" s="230"/>
      <c r="BE30" s="230"/>
      <c r="BF30" s="230"/>
      <c r="BG30" s="230"/>
    </row>
    <row r="31" spans="1:59" ht="15.65" customHeight="1">
      <c r="A31" s="279" t="s">
        <v>180</v>
      </c>
      <c r="B31" s="278">
        <f>B5</f>
        <v>37445.282115514899</v>
      </c>
      <c r="C31" s="278">
        <f>G5</f>
        <v>38108.137027498997</v>
      </c>
      <c r="D31" s="278">
        <f>H5</f>
        <v>36535.567921747825</v>
      </c>
      <c r="E31" s="280">
        <f t="shared" si="34"/>
        <v>104.30421420879324</v>
      </c>
      <c r="F31" s="281">
        <f t="shared" si="35"/>
        <v>101.77019606886458</v>
      </c>
      <c r="G31" s="230"/>
      <c r="H31" s="230"/>
      <c r="I31" s="230"/>
      <c r="J31" s="230"/>
      <c r="K31" s="230"/>
      <c r="L31" s="230"/>
      <c r="M31" s="230"/>
      <c r="N31" s="230"/>
      <c r="P31" s="279" t="s">
        <v>180</v>
      </c>
      <c r="Q31" s="278">
        <f>Q5</f>
        <v>38674.732523160783</v>
      </c>
      <c r="R31" s="278">
        <f>V5</f>
        <v>37888.142165224119</v>
      </c>
      <c r="S31" s="278">
        <f>W5</f>
        <v>36564.111837199045</v>
      </c>
      <c r="T31" s="280">
        <f t="shared" si="37"/>
        <v>103.62111989461222</v>
      </c>
      <c r="U31" s="281">
        <f t="shared" si="38"/>
        <v>97.966138854443003</v>
      </c>
      <c r="V31" s="230"/>
      <c r="W31" s="230"/>
      <c r="X31" s="230"/>
      <c r="Y31" s="230"/>
      <c r="Z31" s="230"/>
      <c r="AA31" s="230"/>
      <c r="AB31" s="230"/>
      <c r="AC31" s="230"/>
      <c r="AD31" s="230"/>
      <c r="AE31" s="279" t="s">
        <v>180</v>
      </c>
      <c r="AF31" s="278">
        <f>AF5</f>
        <v>38005.178497503613</v>
      </c>
      <c r="AG31" s="278">
        <f>AK5</f>
        <v>37778.934772012988</v>
      </c>
      <c r="AH31" s="278">
        <f>AL5</f>
        <v>36303.465935440458</v>
      </c>
      <c r="AI31" s="280">
        <f t="shared" si="39"/>
        <v>104.06426438510417</v>
      </c>
      <c r="AJ31" s="281">
        <f>AG31/$AF31*100</f>
        <v>99.404702899881173</v>
      </c>
      <c r="AK31" s="230"/>
      <c r="AL31" s="230"/>
      <c r="AM31" s="230"/>
      <c r="AN31" s="230"/>
      <c r="AO31" s="230"/>
      <c r="AP31" s="230"/>
      <c r="AQ31" s="230"/>
      <c r="AR31" s="230"/>
      <c r="AT31" s="279" t="s">
        <v>180</v>
      </c>
      <c r="AU31" s="278">
        <f>AU5</f>
        <v>39144.488447473872</v>
      </c>
      <c r="AV31" s="278">
        <f>AZ5</f>
        <v>38082.630656463516</v>
      </c>
      <c r="AW31" s="278">
        <f>BA5</f>
        <v>36492.222929209849</v>
      </c>
      <c r="AX31" s="280">
        <f t="shared" si="36"/>
        <v>104.35821005023138</v>
      </c>
      <c r="AY31" s="756">
        <f>AV31/$AU31*100</f>
        <v>97.287337673513832</v>
      </c>
      <c r="AZ31" s="230"/>
      <c r="BA31" s="230"/>
      <c r="BB31" s="230"/>
      <c r="BC31" s="230"/>
      <c r="BD31" s="230"/>
      <c r="BE31" s="230"/>
      <c r="BF31" s="230"/>
      <c r="BG31" s="230"/>
    </row>
    <row r="32" spans="1:59" ht="15.65" customHeight="1">
      <c r="A32" s="273" t="s">
        <v>63</v>
      </c>
      <c r="B32" s="282">
        <f>B11</f>
        <v>42143.694389265307</v>
      </c>
      <c r="C32" s="283">
        <f t="shared" ref="C32:D34" si="42">G11</f>
        <v>36676.736836878321</v>
      </c>
      <c r="D32" s="282">
        <f t="shared" si="42"/>
        <v>35068.395379362075</v>
      </c>
      <c r="E32" s="249">
        <f t="shared" si="34"/>
        <v>104.58629897409782</v>
      </c>
      <c r="F32" s="249">
        <f t="shared" si="35"/>
        <v>87.027816066881144</v>
      </c>
      <c r="G32" s="230"/>
      <c r="H32" s="230"/>
      <c r="I32" s="230"/>
      <c r="J32" s="230"/>
      <c r="K32" s="230"/>
      <c r="L32" s="230"/>
      <c r="M32" s="230"/>
      <c r="N32" s="230"/>
      <c r="P32" s="273" t="s">
        <v>63</v>
      </c>
      <c r="Q32" s="282">
        <f>Q11</f>
        <v>43941.755337336224</v>
      </c>
      <c r="R32" s="283">
        <f t="shared" ref="R32:S34" si="43">V11</f>
        <v>37032.405497190855</v>
      </c>
      <c r="S32" s="282">
        <f t="shared" si="43"/>
        <v>35100.202286359236</v>
      </c>
      <c r="T32" s="249">
        <f t="shared" si="37"/>
        <v>105.50482072743644</v>
      </c>
      <c r="U32" s="249">
        <f t="shared" si="38"/>
        <v>84.276117812993547</v>
      </c>
      <c r="V32" s="230"/>
      <c r="W32" s="230"/>
      <c r="X32" s="230"/>
      <c r="Y32" s="230"/>
      <c r="Z32" s="230"/>
      <c r="AA32" s="230"/>
      <c r="AB32" s="230"/>
      <c r="AC32" s="230"/>
      <c r="AD32" s="230"/>
      <c r="AE32" s="273" t="s">
        <v>68</v>
      </c>
      <c r="AF32" s="282">
        <f>AF12</f>
        <v>32817.729954752045</v>
      </c>
      <c r="AG32" s="283">
        <f>AK12</f>
        <v>35839.757253396318</v>
      </c>
      <c r="AH32" s="282">
        <f>AL12</f>
        <v>34793.278900589437</v>
      </c>
      <c r="AI32" s="249">
        <f>AG32/AH32*100</f>
        <v>103.00770259623089</v>
      </c>
      <c r="AJ32" s="249">
        <f t="shared" si="40"/>
        <v>109.20852022004854</v>
      </c>
      <c r="AK32" s="230"/>
      <c r="AL32" s="230"/>
      <c r="AM32" s="230"/>
      <c r="AN32" s="230"/>
      <c r="AO32" s="230"/>
      <c r="AP32" s="230"/>
      <c r="AQ32" s="230"/>
      <c r="AR32" s="230"/>
      <c r="AT32" s="273" t="s">
        <v>68</v>
      </c>
      <c r="AU32" s="282">
        <f>AU12</f>
        <v>33822.251431323784</v>
      </c>
      <c r="AV32" s="283">
        <f>AZ12</f>
        <v>36456.721349253094</v>
      </c>
      <c r="AW32" s="282">
        <f>BA12</f>
        <v>35264.164248841305</v>
      </c>
      <c r="AX32" s="249">
        <f t="shared" si="36"/>
        <v>103.38178183380873</v>
      </c>
      <c r="AY32" s="237">
        <f t="shared" si="41"/>
        <v>107.78916188734098</v>
      </c>
      <c r="AZ32" s="230"/>
      <c r="BA32" s="230"/>
      <c r="BB32" s="230"/>
      <c r="BC32" s="230"/>
      <c r="BD32" s="230"/>
      <c r="BE32" s="230"/>
      <c r="BF32" s="230"/>
      <c r="BG32" s="230"/>
    </row>
    <row r="33" spans="1:59" ht="25.5" customHeight="1">
      <c r="A33" s="273" t="s">
        <v>68</v>
      </c>
      <c r="B33" s="246">
        <f>B12</f>
        <v>31604.667281707061</v>
      </c>
      <c r="C33" s="278">
        <f t="shared" si="42"/>
        <v>35726.657306282257</v>
      </c>
      <c r="D33" s="246">
        <f t="shared" si="42"/>
        <v>33946.215478743674</v>
      </c>
      <c r="E33" s="239">
        <f t="shared" si="34"/>
        <v>105.24489049052745</v>
      </c>
      <c r="F33" s="237">
        <f t="shared" si="35"/>
        <v>113.04234589098499</v>
      </c>
      <c r="G33" s="230"/>
      <c r="H33" s="230"/>
      <c r="I33" s="230"/>
      <c r="J33" s="230"/>
      <c r="K33" s="230"/>
      <c r="L33" s="230"/>
      <c r="M33" s="230"/>
      <c r="N33" s="230"/>
      <c r="P33" s="273" t="s">
        <v>68</v>
      </c>
      <c r="Q33" s="246">
        <f>Q12</f>
        <v>33075.771640999075</v>
      </c>
      <c r="R33" s="278">
        <f t="shared" si="43"/>
        <v>35741.351335945168</v>
      </c>
      <c r="S33" s="246">
        <f t="shared" si="43"/>
        <v>34635.253012330999</v>
      </c>
      <c r="T33" s="239">
        <f t="shared" si="37"/>
        <v>103.19356212937257</v>
      </c>
      <c r="U33" s="249">
        <f t="shared" si="38"/>
        <v>108.05900985131356</v>
      </c>
      <c r="V33" s="230"/>
      <c r="W33" s="230"/>
      <c r="X33" s="230"/>
      <c r="Y33" s="230"/>
      <c r="Z33" s="230"/>
      <c r="AA33" s="230"/>
      <c r="AB33" s="230"/>
      <c r="AC33" s="230"/>
      <c r="AD33" s="230"/>
      <c r="AE33" s="271" t="s">
        <v>80</v>
      </c>
      <c r="AF33" s="246">
        <f>AF13</f>
        <v>47558.436170349676</v>
      </c>
      <c r="AG33" s="278">
        <f>AK13</f>
        <v>35786.727317139805</v>
      </c>
      <c r="AH33" s="246">
        <f>AL13</f>
        <v>36223.369101874741</v>
      </c>
      <c r="AI33" s="239">
        <f t="shared" si="39"/>
        <v>98.794585386282193</v>
      </c>
      <c r="AJ33" s="249">
        <f t="shared" si="40"/>
        <v>75.247905942397352</v>
      </c>
      <c r="AK33" s="230"/>
      <c r="AL33" s="230"/>
      <c r="AM33" s="230"/>
      <c r="AN33" s="230"/>
      <c r="AO33" s="230"/>
      <c r="AP33" s="230"/>
      <c r="AQ33" s="230"/>
      <c r="AR33" s="230"/>
      <c r="AT33" s="271" t="s">
        <v>80</v>
      </c>
      <c r="AU33" s="246">
        <f>AU13</f>
        <v>49022.39130159888</v>
      </c>
      <c r="AV33" s="278">
        <f>AZ13</f>
        <v>36231.200119734538</v>
      </c>
      <c r="AW33" s="246">
        <f>BA13</f>
        <v>36157.162493750911</v>
      </c>
      <c r="AX33" s="239">
        <f t="shared" si="36"/>
        <v>100.20476614003219</v>
      </c>
      <c r="AY33" s="237">
        <f>AV33/$AU33*100</f>
        <v>73.907451590499718</v>
      </c>
      <c r="AZ33" s="230"/>
      <c r="BA33" s="230"/>
      <c r="BB33" s="230"/>
      <c r="BC33" s="230"/>
      <c r="BD33" s="230"/>
      <c r="BE33" s="230"/>
      <c r="BF33" s="230"/>
      <c r="BG33" s="230"/>
    </row>
    <row r="34" spans="1:59" ht="15.65" customHeight="1">
      <c r="A34" s="271" t="s">
        <v>80</v>
      </c>
      <c r="B34" s="246">
        <f>B13</f>
        <v>46621.482243355698</v>
      </c>
      <c r="C34" s="278">
        <f t="shared" si="42"/>
        <v>34521.815663602931</v>
      </c>
      <c r="D34" s="246">
        <f t="shared" si="42"/>
        <v>36248.761452243722</v>
      </c>
      <c r="E34" s="239">
        <f t="shared" si="34"/>
        <v>95.235848841577734</v>
      </c>
      <c r="F34" s="237">
        <f t="shared" si="35"/>
        <v>74.047014385783143</v>
      </c>
      <c r="G34" s="230"/>
      <c r="H34" s="230"/>
      <c r="I34" s="230"/>
      <c r="J34" s="230"/>
      <c r="K34" s="230"/>
      <c r="L34" s="230"/>
      <c r="M34" s="230"/>
      <c r="N34" s="230"/>
      <c r="P34" s="271" t="s">
        <v>80</v>
      </c>
      <c r="Q34" s="246">
        <f>Q13</f>
        <v>48156.486343387311</v>
      </c>
      <c r="R34" s="278">
        <f t="shared" si="43"/>
        <v>35287.144769510385</v>
      </c>
      <c r="S34" s="246">
        <f t="shared" si="43"/>
        <v>36212.576244171316</v>
      </c>
      <c r="T34" s="239">
        <f t="shared" si="37"/>
        <v>97.444447286983944</v>
      </c>
      <c r="U34" s="249">
        <f>R34/$Q34*100</f>
        <v>73.275995507417036</v>
      </c>
      <c r="V34" s="230"/>
      <c r="W34" s="230"/>
      <c r="X34" s="230"/>
      <c r="Y34" s="230"/>
      <c r="Z34" s="230"/>
      <c r="AA34" s="230"/>
      <c r="AB34" s="230"/>
      <c r="AC34" s="230"/>
      <c r="AD34" s="230"/>
      <c r="AE34" s="273" t="s">
        <v>63</v>
      </c>
      <c r="AF34" s="246">
        <f>AF11</f>
        <v>43152.753973153456</v>
      </c>
      <c r="AG34" s="278">
        <f>AK11</f>
        <v>35677.670814164652</v>
      </c>
      <c r="AH34" s="246">
        <f>AL11</f>
        <v>34631.609389781173</v>
      </c>
      <c r="AI34" s="239">
        <f t="shared" si="39"/>
        <v>103.02053945171876</v>
      </c>
      <c r="AJ34" s="249">
        <f>AG34/$AF34*100</f>
        <v>82.677622003825618</v>
      </c>
      <c r="AK34" s="230"/>
      <c r="AL34" s="230"/>
      <c r="AM34" s="230"/>
      <c r="AN34" s="230"/>
      <c r="AO34" s="230"/>
      <c r="AP34" s="230"/>
      <c r="AQ34" s="230"/>
      <c r="AR34" s="230"/>
      <c r="AT34" s="273" t="s">
        <v>63</v>
      </c>
      <c r="AU34" s="246">
        <f>AU11</f>
        <v>43852.781350032761</v>
      </c>
      <c r="AV34" s="278">
        <f>AZ11</f>
        <v>36175.972053838224</v>
      </c>
      <c r="AW34" s="246">
        <f>BA11</f>
        <v>34156.551170832041</v>
      </c>
      <c r="AX34" s="239">
        <f t="shared" si="36"/>
        <v>105.91225054574791</v>
      </c>
      <c r="AY34" s="237">
        <f t="shared" si="41"/>
        <v>82.49413364475501</v>
      </c>
      <c r="AZ34" s="230"/>
      <c r="BA34" s="230"/>
      <c r="BB34" s="230"/>
      <c r="BC34" s="230"/>
      <c r="BD34" s="230"/>
      <c r="BE34" s="230"/>
      <c r="BF34" s="230"/>
      <c r="BG34" s="230"/>
    </row>
    <row r="35" spans="1:59" ht="15.65" customHeight="1">
      <c r="A35" s="271" t="s">
        <v>48</v>
      </c>
      <c r="B35" s="246">
        <f>B10</f>
        <v>27373.582827171751</v>
      </c>
      <c r="C35" s="278">
        <f>G10</f>
        <v>32216.301937214466</v>
      </c>
      <c r="D35" s="246">
        <f>H10</f>
        <v>31060.896249694037</v>
      </c>
      <c r="E35" s="239">
        <f t="shared" si="34"/>
        <v>103.71980794833571</v>
      </c>
      <c r="F35" s="237">
        <f t="shared" si="35"/>
        <v>117.69121397304157</v>
      </c>
      <c r="G35" s="230"/>
      <c r="H35" s="230"/>
      <c r="I35" s="230"/>
      <c r="J35" s="230"/>
      <c r="K35" s="230"/>
      <c r="L35" s="230"/>
      <c r="M35" s="230"/>
      <c r="N35" s="230"/>
      <c r="P35" s="271" t="s">
        <v>48</v>
      </c>
      <c r="Q35" s="246">
        <f>Q10</f>
        <v>28302.914526860903</v>
      </c>
      <c r="R35" s="278">
        <f>V10</f>
        <v>31932.018452157376</v>
      </c>
      <c r="S35" s="246">
        <f>W10</f>
        <v>30840.767100103956</v>
      </c>
      <c r="T35" s="239">
        <f t="shared" si="37"/>
        <v>103.53834049753496</v>
      </c>
      <c r="U35" s="249">
        <f t="shared" si="38"/>
        <v>112.82236824710144</v>
      </c>
      <c r="V35" s="230"/>
      <c r="W35" s="230"/>
      <c r="X35" s="230"/>
      <c r="Y35" s="230"/>
      <c r="Z35" s="230"/>
      <c r="AA35" s="230"/>
      <c r="AB35" s="230"/>
      <c r="AC35" s="230"/>
      <c r="AD35" s="230"/>
      <c r="AE35" s="273" t="s">
        <v>48</v>
      </c>
      <c r="AF35" s="246">
        <f>AF10</f>
        <v>28331.045244597448</v>
      </c>
      <c r="AG35" s="278">
        <f>AK10</f>
        <v>31697.850725353659</v>
      </c>
      <c r="AH35" s="246">
        <f>AL10</f>
        <v>30741.095188583571</v>
      </c>
      <c r="AI35" s="239">
        <f t="shared" si="39"/>
        <v>103.11230140273402</v>
      </c>
      <c r="AJ35" s="249">
        <f t="shared" si="40"/>
        <v>111.88380256248485</v>
      </c>
      <c r="AK35" s="230"/>
      <c r="AL35" s="230"/>
      <c r="AM35" s="230"/>
      <c r="AN35" s="230"/>
      <c r="AO35" s="230"/>
      <c r="AP35" s="230"/>
      <c r="AQ35" s="230"/>
      <c r="AR35" s="230"/>
      <c r="AT35" s="271" t="s">
        <v>48</v>
      </c>
      <c r="AU35" s="246">
        <f>AU10</f>
        <v>29166.358773899683</v>
      </c>
      <c r="AV35" s="278">
        <f>AZ10</f>
        <v>31822.527875155465</v>
      </c>
      <c r="AW35" s="246">
        <f>BA10</f>
        <v>30901.804939992817</v>
      </c>
      <c r="AX35" s="239">
        <f t="shared" si="36"/>
        <v>102.9795118341811</v>
      </c>
      <c r="AY35" s="237">
        <f t="shared" si="41"/>
        <v>109.1069616260523</v>
      </c>
      <c r="AZ35" s="230"/>
      <c r="BA35" s="230"/>
      <c r="BB35" s="230"/>
      <c r="BC35" s="230"/>
      <c r="BD35" s="230"/>
      <c r="BE35" s="230"/>
      <c r="BF35" s="230"/>
      <c r="BG35" s="230"/>
    </row>
    <row r="36" spans="1:59" ht="15.65" customHeight="1">
      <c r="A36" s="273" t="s">
        <v>34</v>
      </c>
      <c r="B36" s="246">
        <f>B8</f>
        <v>26912.969188760257</v>
      </c>
      <c r="C36" s="278">
        <f>G8</f>
        <v>28353.229178896199</v>
      </c>
      <c r="D36" s="246">
        <f>H8</f>
        <v>26434.394676818702</v>
      </c>
      <c r="E36" s="239">
        <f t="shared" si="34"/>
        <v>107.25885546287995</v>
      </c>
      <c r="F36" s="237">
        <f t="shared" si="35"/>
        <v>105.35154623792846</v>
      </c>
      <c r="G36" s="230"/>
      <c r="H36" s="230"/>
      <c r="I36" s="230"/>
      <c r="J36" s="230"/>
      <c r="K36" s="230"/>
      <c r="L36" s="230"/>
      <c r="M36" s="230"/>
      <c r="N36" s="230"/>
      <c r="P36" s="273" t="s">
        <v>34</v>
      </c>
      <c r="Q36" s="246">
        <f>Q8</f>
        <v>27839.100814866459</v>
      </c>
      <c r="R36" s="278">
        <f>V8</f>
        <v>28613.370377771382</v>
      </c>
      <c r="S36" s="246">
        <f>W8</f>
        <v>26934.228224334965</v>
      </c>
      <c r="T36" s="239">
        <f t="shared" si="37"/>
        <v>106.23423154898242</v>
      </c>
      <c r="U36" s="249">
        <f t="shared" si="38"/>
        <v>102.78123050041708</v>
      </c>
      <c r="V36" s="230"/>
      <c r="W36" s="230"/>
      <c r="X36" s="230"/>
      <c r="Y36" s="230"/>
      <c r="Z36" s="230"/>
      <c r="AA36" s="230"/>
      <c r="AB36" s="230"/>
      <c r="AC36" s="230"/>
      <c r="AD36" s="230"/>
      <c r="AE36" s="273" t="s">
        <v>34</v>
      </c>
      <c r="AF36" s="246">
        <f>AF8</f>
        <v>27942.33344705771</v>
      </c>
      <c r="AG36" s="278">
        <f>AK8</f>
        <v>29219.836278681389</v>
      </c>
      <c r="AH36" s="246">
        <f>AL8</f>
        <v>27765.741261065297</v>
      </c>
      <c r="AI36" s="239">
        <f>AG36/AH36*100</f>
        <v>105.2370113368992</v>
      </c>
      <c r="AJ36" s="249">
        <f>AG36/$AF36*100</f>
        <v>104.57192608499987</v>
      </c>
      <c r="AK36" s="230"/>
      <c r="AL36" s="230"/>
      <c r="AM36" s="230"/>
      <c r="AN36" s="230"/>
      <c r="AO36" s="230"/>
      <c r="AP36" s="230"/>
      <c r="AQ36" s="230"/>
      <c r="AR36" s="230"/>
      <c r="AT36" s="273" t="s">
        <v>34</v>
      </c>
      <c r="AU36" s="246">
        <f>AU8</f>
        <v>28652.709702121509</v>
      </c>
      <c r="AV36" s="278">
        <f>AZ8</f>
        <v>29411.880453276153</v>
      </c>
      <c r="AW36" s="246">
        <f>BA8</f>
        <v>28123.144222051556</v>
      </c>
      <c r="AX36" s="239">
        <f t="shared" si="36"/>
        <v>104.58247563305561</v>
      </c>
      <c r="AY36" s="237">
        <f t="shared" si="41"/>
        <v>102.64956005574032</v>
      </c>
      <c r="AZ36" s="230"/>
      <c r="BA36" s="230"/>
      <c r="BB36" s="230"/>
      <c r="BC36" s="230"/>
      <c r="BD36" s="230"/>
      <c r="BE36" s="230"/>
      <c r="BF36" s="230"/>
      <c r="BG36" s="230"/>
    </row>
    <row r="37" spans="1:59" ht="25.5" customHeight="1">
      <c r="A37" s="238" t="s">
        <v>92</v>
      </c>
      <c r="B37" s="246">
        <f>B9</f>
        <v>22461.602800270713</v>
      </c>
      <c r="C37" s="278">
        <f>G9</f>
        <v>18357.027233090317</v>
      </c>
      <c r="D37" s="246">
        <f>H9</f>
        <v>17663.339947569013</v>
      </c>
      <c r="E37" s="239">
        <f t="shared" si="34"/>
        <v>103.92727132909411</v>
      </c>
      <c r="F37" s="237">
        <f t="shared" si="35"/>
        <v>81.726257009891896</v>
      </c>
      <c r="G37" s="230"/>
      <c r="H37" s="230"/>
      <c r="I37" s="230"/>
      <c r="J37" s="230"/>
      <c r="K37" s="230"/>
      <c r="L37" s="230"/>
      <c r="M37" s="230"/>
      <c r="N37" s="230"/>
      <c r="P37" s="238" t="s">
        <v>92</v>
      </c>
      <c r="Q37" s="246">
        <f>Q9</f>
        <v>23334.410207322053</v>
      </c>
      <c r="R37" s="278">
        <f>V9</f>
        <v>18947.814392201613</v>
      </c>
      <c r="S37" s="246">
        <f>W9</f>
        <v>18115.819156805628</v>
      </c>
      <c r="T37" s="239">
        <f t="shared" si="37"/>
        <v>104.59264484920313</v>
      </c>
      <c r="U37" s="249">
        <f>R37/$Q37*100</f>
        <v>81.201171248185318</v>
      </c>
      <c r="V37" s="230"/>
      <c r="W37" s="230"/>
      <c r="X37" s="230"/>
      <c r="Y37" s="230"/>
      <c r="Z37" s="230"/>
      <c r="AA37" s="230"/>
      <c r="AB37" s="230"/>
      <c r="AC37" s="230"/>
      <c r="AD37" s="230"/>
      <c r="AE37" s="238" t="s">
        <v>92</v>
      </c>
      <c r="AF37" s="246">
        <f>AF9</f>
        <v>23581.849381714223</v>
      </c>
      <c r="AG37" s="278">
        <f>AK9</f>
        <v>19440.151359754818</v>
      </c>
      <c r="AH37" s="246">
        <f>AL9</f>
        <v>18509.150271018447</v>
      </c>
      <c r="AI37" s="239">
        <f t="shared" si="39"/>
        <v>105.02995045749954</v>
      </c>
      <c r="AJ37" s="249">
        <f>AG37/$AF37*100</f>
        <v>82.436924454402856</v>
      </c>
      <c r="AK37" s="230"/>
      <c r="AL37" s="230"/>
      <c r="AM37" s="230"/>
      <c r="AN37" s="230"/>
      <c r="AO37" s="230"/>
      <c r="AP37" s="230"/>
      <c r="AQ37" s="230"/>
      <c r="AR37" s="230"/>
      <c r="AT37" s="238" t="s">
        <v>92</v>
      </c>
      <c r="AU37" s="246">
        <f>AU9</f>
        <v>24345.54086018321</v>
      </c>
      <c r="AV37" s="278">
        <f>AZ9</f>
        <v>20747.298296663255</v>
      </c>
      <c r="AW37" s="246">
        <f>BA9</f>
        <v>19392.969090785631</v>
      </c>
      <c r="AX37" s="239">
        <f t="shared" si="36"/>
        <v>106.98360936655709</v>
      </c>
      <c r="AY37" s="237">
        <f t="shared" si="41"/>
        <v>85.220116553644402</v>
      </c>
      <c r="AZ37" s="230"/>
      <c r="BA37" s="230"/>
      <c r="BB37" s="230"/>
      <c r="BC37" s="230"/>
      <c r="BD37" s="230"/>
      <c r="BE37" s="230"/>
      <c r="BF37" s="230"/>
      <c r="BG37" s="230"/>
    </row>
    <row r="38" spans="1:59" ht="13.1" customHeight="1">
      <c r="D38" s="230"/>
      <c r="G38" s="230"/>
      <c r="H38" s="230"/>
      <c r="I38" s="230"/>
      <c r="J38" s="230"/>
      <c r="K38" s="230"/>
      <c r="L38" s="230"/>
      <c r="M38" s="230"/>
      <c r="N38" s="230"/>
      <c r="S38" s="230"/>
      <c r="V38" s="230"/>
      <c r="W38" s="230"/>
      <c r="X38" s="230"/>
      <c r="Y38" s="230"/>
      <c r="Z38" s="230"/>
      <c r="AA38" s="230"/>
      <c r="AB38" s="230"/>
      <c r="AC38" s="230"/>
      <c r="AD38" s="230"/>
      <c r="AH38" s="230"/>
      <c r="AK38" s="230"/>
      <c r="AL38" s="230"/>
      <c r="AM38" s="230"/>
      <c r="AN38" s="230"/>
      <c r="AO38" s="230"/>
      <c r="AP38" s="230"/>
      <c r="AQ38" s="230"/>
      <c r="AR38" s="230"/>
      <c r="AW38" s="230"/>
      <c r="AZ38" s="230"/>
      <c r="BA38" s="230"/>
      <c r="BB38" s="230"/>
      <c r="BC38" s="230"/>
      <c r="BD38" s="230"/>
      <c r="BE38" s="230"/>
      <c r="BF38" s="230"/>
      <c r="BG38" s="230"/>
    </row>
    <row r="39" spans="1:59" ht="26.5" customHeight="1">
      <c r="A39" s="831"/>
      <c r="B39" s="820" t="s">
        <v>219</v>
      </c>
      <c r="C39" s="824" t="s">
        <v>189</v>
      </c>
      <c r="D39" s="825"/>
      <c r="E39" s="823" t="s">
        <v>175</v>
      </c>
      <c r="F39" s="823"/>
      <c r="G39" s="230"/>
      <c r="H39" s="230"/>
      <c r="I39" s="230"/>
      <c r="J39" s="230"/>
      <c r="K39" s="230"/>
      <c r="L39" s="230"/>
      <c r="M39" s="230"/>
      <c r="N39" s="230"/>
      <c r="P39" s="831"/>
      <c r="Q39" s="820" t="s">
        <v>323</v>
      </c>
      <c r="R39" s="824" t="s">
        <v>189</v>
      </c>
      <c r="S39" s="825"/>
      <c r="T39" s="823" t="s">
        <v>175</v>
      </c>
      <c r="U39" s="823"/>
      <c r="V39" s="230"/>
      <c r="W39" s="230"/>
      <c r="X39" s="230"/>
      <c r="Y39" s="230"/>
      <c r="Z39" s="230"/>
      <c r="AA39" s="230"/>
      <c r="AB39" s="230"/>
      <c r="AC39" s="230"/>
      <c r="AD39" s="230"/>
      <c r="AE39" s="831"/>
      <c r="AF39" s="820" t="s">
        <v>323</v>
      </c>
      <c r="AG39" s="824" t="s">
        <v>189</v>
      </c>
      <c r="AH39" s="825"/>
      <c r="AI39" s="823" t="s">
        <v>175</v>
      </c>
      <c r="AJ39" s="823"/>
      <c r="AK39" s="230"/>
      <c r="AL39" s="230"/>
      <c r="AM39" s="230"/>
      <c r="AN39" s="230"/>
      <c r="AO39" s="230"/>
      <c r="AP39" s="230"/>
      <c r="AQ39" s="230"/>
      <c r="AR39" s="230"/>
      <c r="AT39" s="831"/>
      <c r="AU39" s="820" t="s">
        <v>494</v>
      </c>
      <c r="AV39" s="824" t="s">
        <v>189</v>
      </c>
      <c r="AW39" s="825"/>
      <c r="AX39" s="823" t="s">
        <v>175</v>
      </c>
      <c r="AY39" s="823"/>
      <c r="AZ39" s="230"/>
      <c r="BA39" s="230"/>
      <c r="BB39" s="230"/>
      <c r="BC39" s="230"/>
      <c r="BD39" s="230"/>
      <c r="BE39" s="230"/>
      <c r="BF39" s="230"/>
      <c r="BG39" s="230"/>
    </row>
    <row r="40" spans="1:59" ht="64.55">
      <c r="A40" s="831"/>
      <c r="B40" s="821"/>
      <c r="C40" s="284" t="s">
        <v>176</v>
      </c>
      <c r="D40" s="234" t="s">
        <v>177</v>
      </c>
      <c r="E40" s="234" t="s">
        <v>178</v>
      </c>
      <c r="F40" s="232" t="s">
        <v>179</v>
      </c>
      <c r="G40" s="230"/>
      <c r="H40" s="230"/>
      <c r="I40" s="230"/>
      <c r="J40" s="230"/>
      <c r="K40" s="230"/>
      <c r="L40" s="230"/>
      <c r="M40" s="230"/>
      <c r="N40" s="230"/>
      <c r="P40" s="831"/>
      <c r="Q40" s="821"/>
      <c r="R40" s="284" t="s">
        <v>316</v>
      </c>
      <c r="S40" s="234" t="s">
        <v>317</v>
      </c>
      <c r="T40" s="234" t="s">
        <v>178</v>
      </c>
      <c r="U40" s="232" t="s">
        <v>179</v>
      </c>
      <c r="V40" s="230"/>
      <c r="W40" s="230"/>
      <c r="X40" s="230"/>
      <c r="Y40" s="230"/>
      <c r="Z40" s="230"/>
      <c r="AA40" s="230"/>
      <c r="AB40" s="230"/>
      <c r="AC40" s="230"/>
      <c r="AD40" s="230"/>
      <c r="AE40" s="831"/>
      <c r="AF40" s="821"/>
      <c r="AG40" s="284" t="s">
        <v>342</v>
      </c>
      <c r="AH40" s="234" t="s">
        <v>343</v>
      </c>
      <c r="AI40" s="234" t="s">
        <v>178</v>
      </c>
      <c r="AJ40" s="232" t="s">
        <v>179</v>
      </c>
      <c r="AK40" s="230"/>
      <c r="AL40" s="230"/>
      <c r="AM40" s="230"/>
      <c r="AN40" s="230"/>
      <c r="AO40" s="230"/>
      <c r="AP40" s="230"/>
      <c r="AQ40" s="230"/>
      <c r="AR40" s="230"/>
      <c r="AT40" s="831"/>
      <c r="AU40" s="821"/>
      <c r="AV40" s="284" t="s">
        <v>484</v>
      </c>
      <c r="AW40" s="234" t="s">
        <v>485</v>
      </c>
      <c r="AX40" s="234" t="s">
        <v>178</v>
      </c>
      <c r="AY40" s="232" t="s">
        <v>179</v>
      </c>
      <c r="AZ40" s="230"/>
      <c r="BA40" s="230"/>
      <c r="BB40" s="230"/>
      <c r="BC40" s="230"/>
      <c r="BD40" s="230"/>
      <c r="BE40" s="230"/>
      <c r="BF40" s="230"/>
      <c r="BG40" s="230"/>
    </row>
    <row r="41" spans="1:59" ht="27.2">
      <c r="A41" s="238" t="s">
        <v>23</v>
      </c>
      <c r="B41" s="246">
        <f>B7</f>
        <v>42189.183276732561</v>
      </c>
      <c r="C41" s="285">
        <f>K7</f>
        <v>135487.80672014729</v>
      </c>
      <c r="D41" s="246">
        <f>L7</f>
        <v>136152.22740080429</v>
      </c>
      <c r="E41" s="239">
        <f t="shared" ref="E41:E48" si="44">C41/D41*100</f>
        <v>99.512001607802503</v>
      </c>
      <c r="F41" s="237">
        <f t="shared" ref="F41:F48" si="45">C41/$B41*100</f>
        <v>321.14346900587935</v>
      </c>
      <c r="G41" s="230"/>
      <c r="H41" s="230"/>
      <c r="I41" s="230"/>
      <c r="J41" s="230"/>
      <c r="K41" s="230"/>
      <c r="L41" s="230"/>
      <c r="M41" s="230"/>
      <c r="N41" s="230"/>
      <c r="P41" s="238" t="s">
        <v>23</v>
      </c>
      <c r="Q41" s="246">
        <f>Q7</f>
        <v>43403.982477766222</v>
      </c>
      <c r="R41" s="285">
        <f>Z7</f>
        <v>134890.29801058202</v>
      </c>
      <c r="S41" s="246">
        <f>AA7</f>
        <v>132634.24313594142</v>
      </c>
      <c r="T41" s="239">
        <f t="shared" ref="T41:T48" si="46">R41/S41*100</f>
        <v>101.70095958728267</v>
      </c>
      <c r="U41" s="237">
        <f t="shared" ref="U41:U46" si="47">R41/$Q41*100</f>
        <v>310.77862055556733</v>
      </c>
      <c r="V41" s="230"/>
      <c r="W41" s="230"/>
      <c r="X41" s="230"/>
      <c r="Y41" s="230"/>
      <c r="Z41" s="230"/>
      <c r="AA41" s="230"/>
      <c r="AB41" s="230"/>
      <c r="AC41" s="230"/>
      <c r="AD41" s="230"/>
      <c r="AE41" s="238" t="s">
        <v>23</v>
      </c>
      <c r="AF41" s="246">
        <f>AF7</f>
        <v>43358.860158164061</v>
      </c>
      <c r="AG41" s="285">
        <f>AO7</f>
        <v>128497.16341675541</v>
      </c>
      <c r="AH41" s="246">
        <f>AP7</f>
        <v>125070.29004183356</v>
      </c>
      <c r="AI41" s="239">
        <f t="shared" ref="AI41:AI48" si="48">AG41/AH41*100</f>
        <v>102.73995796585716</v>
      </c>
      <c r="AJ41" s="237">
        <f t="shared" ref="AJ41:AJ48" si="49">AG41/$AF41*100</f>
        <v>296.35733722709642</v>
      </c>
      <c r="AK41" s="230"/>
      <c r="AL41" s="230"/>
      <c r="AM41" s="230"/>
      <c r="AN41" s="230"/>
      <c r="AO41" s="230"/>
      <c r="AP41" s="230"/>
      <c r="AQ41" s="230"/>
      <c r="AR41" s="230"/>
      <c r="AT41" s="238" t="s">
        <v>23</v>
      </c>
      <c r="AU41" s="246">
        <f>AU7</f>
        <v>44695.638112592118</v>
      </c>
      <c r="AV41" s="285">
        <f>BD7</f>
        <v>127197.25615133638</v>
      </c>
      <c r="AW41" s="246">
        <f>BE7</f>
        <v>124060.94390812986</v>
      </c>
      <c r="AX41" s="239">
        <f t="shared" ref="AX41:AX48" si="50">AV41/AW41*100</f>
        <v>102.52804157731464</v>
      </c>
      <c r="AY41" s="237">
        <f>AV41/AU41*100</f>
        <v>284.58539025869965</v>
      </c>
      <c r="AZ41" s="230"/>
      <c r="BA41" s="230"/>
      <c r="BB41" s="230"/>
      <c r="BC41" s="230"/>
      <c r="BD41" s="230"/>
      <c r="BE41" s="230"/>
      <c r="BF41" s="230"/>
      <c r="BG41" s="230"/>
    </row>
    <row r="42" spans="1:59" ht="25.5" customHeight="1">
      <c r="A42" s="151" t="s">
        <v>180</v>
      </c>
      <c r="B42" s="285">
        <f>B5</f>
        <v>37445.282115514899</v>
      </c>
      <c r="C42" s="285">
        <f>K5</f>
        <v>101706.65756385341</v>
      </c>
      <c r="D42" s="285">
        <f>L5</f>
        <v>97105.928400198944</v>
      </c>
      <c r="E42" s="286">
        <f t="shared" si="44"/>
        <v>104.73784581379384</v>
      </c>
      <c r="F42" s="287">
        <f t="shared" si="45"/>
        <v>271.61407744265</v>
      </c>
      <c r="G42" s="230"/>
      <c r="H42" s="230"/>
      <c r="I42" s="230"/>
      <c r="J42" s="230"/>
      <c r="K42" s="230"/>
      <c r="L42" s="230"/>
      <c r="M42" s="230"/>
      <c r="N42" s="230"/>
      <c r="P42" s="271" t="s">
        <v>80</v>
      </c>
      <c r="Q42" s="246">
        <f>Q13</f>
        <v>48156.486343387311</v>
      </c>
      <c r="R42" s="285">
        <f>Z13</f>
        <v>119783.33333333333</v>
      </c>
      <c r="S42" s="246">
        <f>AA13</f>
        <v>91833.333333333328</v>
      </c>
      <c r="T42" s="239">
        <f>R42/S42*100</f>
        <v>130.43557168784031</v>
      </c>
      <c r="U42" s="237">
        <f t="shared" si="47"/>
        <v>248.73769335910359</v>
      </c>
      <c r="V42" s="230"/>
      <c r="W42" s="230"/>
      <c r="X42" s="230"/>
      <c r="Y42" s="230"/>
      <c r="Z42" s="230"/>
      <c r="AA42" s="230"/>
      <c r="AB42" s="230"/>
      <c r="AC42" s="230"/>
      <c r="AD42" s="230"/>
      <c r="AE42" s="271" t="s">
        <v>80</v>
      </c>
      <c r="AF42" s="246">
        <f>AF13</f>
        <v>47558.436170349676</v>
      </c>
      <c r="AG42" s="285">
        <f>AO13</f>
        <v>104188.88888888889</v>
      </c>
      <c r="AH42" s="246">
        <f>AP13</f>
        <v>88844.444444444438</v>
      </c>
      <c r="AI42" s="239">
        <f t="shared" si="48"/>
        <v>117.2711355677839</v>
      </c>
      <c r="AJ42" s="237">
        <f t="shared" si="49"/>
        <v>219.07551483756626</v>
      </c>
      <c r="AK42" s="230"/>
      <c r="AL42" s="230"/>
      <c r="AM42" s="230"/>
      <c r="AN42" s="230"/>
      <c r="AO42" s="230"/>
      <c r="AP42" s="230"/>
      <c r="AQ42" s="230"/>
      <c r="AR42" s="230"/>
      <c r="AT42" s="271" t="s">
        <v>80</v>
      </c>
      <c r="AU42" s="246">
        <f>AU13</f>
        <v>49022.39130159888</v>
      </c>
      <c r="AV42" s="285">
        <f>BD13</f>
        <v>96625</v>
      </c>
      <c r="AW42" s="246">
        <f>BE13</f>
        <v>87458.333333333328</v>
      </c>
      <c r="AX42" s="239">
        <f t="shared" si="50"/>
        <v>110.48118151500714</v>
      </c>
      <c r="AY42" s="237">
        <f t="shared" ref="AY42:AY47" si="51">AV42/AU42*100</f>
        <v>197.10380794265444</v>
      </c>
      <c r="AZ42" s="230"/>
      <c r="BA42" s="230"/>
      <c r="BB42" s="230"/>
      <c r="BC42" s="230"/>
      <c r="BD42" s="230"/>
      <c r="BE42" s="230"/>
      <c r="BF42" s="230"/>
      <c r="BG42" s="230"/>
    </row>
    <row r="43" spans="1:59" ht="15.65" customHeight="1">
      <c r="A43" s="271" t="s">
        <v>48</v>
      </c>
      <c r="B43" s="246">
        <f>B10</f>
        <v>27373.582827171751</v>
      </c>
      <c r="C43" s="285">
        <f>K10</f>
        <v>99051.662844036691</v>
      </c>
      <c r="D43" s="246">
        <f>L10</f>
        <v>102296.80616740088</v>
      </c>
      <c r="E43" s="239">
        <f t="shared" si="44"/>
        <v>96.827717848733457</v>
      </c>
      <c r="F43" s="237">
        <f t="shared" si="45"/>
        <v>361.85129096698063</v>
      </c>
      <c r="G43" s="230"/>
      <c r="H43" s="230"/>
      <c r="I43" s="230"/>
      <c r="J43" s="230"/>
      <c r="K43" s="230"/>
      <c r="L43" s="230"/>
      <c r="M43" s="230"/>
      <c r="N43" s="230"/>
      <c r="P43" s="151" t="s">
        <v>180</v>
      </c>
      <c r="Q43" s="285">
        <f>Q5</f>
        <v>38674.732523160783</v>
      </c>
      <c r="R43" s="285">
        <f>Z5</f>
        <v>101219.85927274424</v>
      </c>
      <c r="S43" s="285">
        <f>AA5</f>
        <v>95817.97877592346</v>
      </c>
      <c r="T43" s="286">
        <f>R43/S43*100</f>
        <v>105.63764813851211</v>
      </c>
      <c r="U43" s="287">
        <f t="shared" si="47"/>
        <v>261.7209032076114</v>
      </c>
      <c r="V43" s="230"/>
      <c r="W43" s="230"/>
      <c r="X43" s="230"/>
      <c r="Y43" s="230"/>
      <c r="Z43" s="230"/>
      <c r="AA43" s="230"/>
      <c r="AB43" s="230"/>
      <c r="AC43" s="230"/>
      <c r="AD43" s="230"/>
      <c r="AE43" s="151" t="s">
        <v>180</v>
      </c>
      <c r="AF43" s="285">
        <f>AF5</f>
        <v>38005.178497503613</v>
      </c>
      <c r="AG43" s="285">
        <f>AO5</f>
        <v>96484.274835968448</v>
      </c>
      <c r="AH43" s="285">
        <f>AP5</f>
        <v>91008.51967309849</v>
      </c>
      <c r="AI43" s="286">
        <f t="shared" si="48"/>
        <v>106.01675006091607</v>
      </c>
      <c r="AJ43" s="287">
        <f>AG43/$AF43*100</f>
        <v>253.87138976943908</v>
      </c>
      <c r="AK43" s="230"/>
      <c r="AL43" s="230"/>
      <c r="AM43" s="230"/>
      <c r="AN43" s="230"/>
      <c r="AO43" s="230"/>
      <c r="AP43" s="230"/>
      <c r="AQ43" s="230"/>
      <c r="AR43" s="230"/>
      <c r="AT43" s="151" t="s">
        <v>180</v>
      </c>
      <c r="AU43" s="285">
        <f>AU5</f>
        <v>39144.488447473872</v>
      </c>
      <c r="AV43" s="285">
        <f>BD5</f>
        <v>95761.381659431921</v>
      </c>
      <c r="AW43" s="285">
        <f>BE5</f>
        <v>90864.296060097287</v>
      </c>
      <c r="AX43" s="286">
        <f t="shared" si="50"/>
        <v>105.38944977474509</v>
      </c>
      <c r="AY43" s="287">
        <f>AV43/AU43*100</f>
        <v>244.63567019895933</v>
      </c>
      <c r="AZ43" s="230"/>
      <c r="BA43" s="230"/>
      <c r="BB43" s="230"/>
      <c r="BC43" s="230"/>
      <c r="BD43" s="230"/>
      <c r="BE43" s="230"/>
      <c r="BF43" s="230"/>
      <c r="BG43" s="230"/>
    </row>
    <row r="44" spans="1:59" ht="15.65" customHeight="1">
      <c r="A44" s="273" t="s">
        <v>68</v>
      </c>
      <c r="B44" s="246">
        <f>B12</f>
        <v>31604.667281707061</v>
      </c>
      <c r="C44" s="285">
        <f>K12</f>
        <v>87012.5</v>
      </c>
      <c r="D44" s="246">
        <f>L12</f>
        <v>91710</v>
      </c>
      <c r="E44" s="239">
        <f t="shared" si="44"/>
        <v>94.877875913204662</v>
      </c>
      <c r="F44" s="237">
        <f t="shared" si="45"/>
        <v>275.31534891482079</v>
      </c>
      <c r="G44" s="230"/>
      <c r="H44" s="230"/>
      <c r="I44" s="230"/>
      <c r="J44" s="230"/>
      <c r="K44" s="230"/>
      <c r="L44" s="230"/>
      <c r="M44" s="230"/>
      <c r="N44" s="230"/>
      <c r="P44" s="273" t="s">
        <v>68</v>
      </c>
      <c r="Q44" s="246">
        <f>Q12</f>
        <v>33075.771640999075</v>
      </c>
      <c r="R44" s="285">
        <f>Z12</f>
        <v>86857.57575757576</v>
      </c>
      <c r="S44" s="246">
        <f>AA12</f>
        <v>85473.333333333328</v>
      </c>
      <c r="T44" s="239">
        <f t="shared" si="46"/>
        <v>101.61950209528403</v>
      </c>
      <c r="U44" s="237">
        <f t="shared" si="47"/>
        <v>262.60181228821716</v>
      </c>
      <c r="V44" s="230"/>
      <c r="W44" s="230"/>
      <c r="X44" s="230"/>
      <c r="Y44" s="230"/>
      <c r="Z44" s="230"/>
      <c r="AA44" s="230"/>
      <c r="AB44" s="230"/>
      <c r="AC44" s="230"/>
      <c r="AD44" s="230"/>
      <c r="AE44" s="273" t="s">
        <v>48</v>
      </c>
      <c r="AF44" s="246">
        <f>AF10</f>
        <v>28331.045244597448</v>
      </c>
      <c r="AG44" s="285">
        <f>AO10</f>
        <v>82287.138508371398</v>
      </c>
      <c r="AH44" s="246">
        <f>AP10</f>
        <v>86917.439293598232</v>
      </c>
      <c r="AI44" s="239">
        <f t="shared" si="48"/>
        <v>94.672759778867672</v>
      </c>
      <c r="AJ44" s="237">
        <f>AG44/$AF44*100</f>
        <v>290.44865022783813</v>
      </c>
      <c r="AK44" s="230"/>
      <c r="AL44" s="230"/>
      <c r="AM44" s="230"/>
      <c r="AN44" s="230"/>
      <c r="AO44" s="230"/>
      <c r="AP44" s="230"/>
      <c r="AQ44" s="230"/>
      <c r="AR44" s="230"/>
      <c r="AT44" s="273" t="s">
        <v>48</v>
      </c>
      <c r="AU44" s="246">
        <f>AU10</f>
        <v>29166.358773899683</v>
      </c>
      <c r="AV44" s="285">
        <f>BD10</f>
        <v>80268.616207951069</v>
      </c>
      <c r="AW44" s="246">
        <f>BE10</f>
        <v>83813.5</v>
      </c>
      <c r="AX44" s="239">
        <f t="shared" si="50"/>
        <v>95.770509772233666</v>
      </c>
      <c r="AY44" s="237">
        <f t="shared" si="51"/>
        <v>275.20958934298523</v>
      </c>
      <c r="AZ44" s="230"/>
      <c r="BA44" s="230"/>
      <c r="BB44" s="230"/>
      <c r="BC44" s="230"/>
      <c r="BD44" s="230"/>
      <c r="BE44" s="230"/>
      <c r="BF44" s="230"/>
      <c r="BG44" s="230"/>
    </row>
    <row r="45" spans="1:59" ht="15.65" customHeight="1">
      <c r="A45" s="271" t="s">
        <v>80</v>
      </c>
      <c r="B45" s="246">
        <f>B13</f>
        <v>46621.482243355698</v>
      </c>
      <c r="C45" s="285">
        <f>K13</f>
        <v>76362.5</v>
      </c>
      <c r="D45" s="246">
        <f>L13</f>
        <v>83800</v>
      </c>
      <c r="E45" s="239">
        <f t="shared" si="44"/>
        <v>91.124701670644399</v>
      </c>
      <c r="F45" s="237">
        <f t="shared" si="45"/>
        <v>163.79251865352879</v>
      </c>
      <c r="G45" s="230"/>
      <c r="H45" s="230"/>
      <c r="I45" s="230"/>
      <c r="J45" s="230"/>
      <c r="K45" s="230"/>
      <c r="L45" s="230"/>
      <c r="M45" s="230"/>
      <c r="N45" s="230"/>
      <c r="P45" s="273" t="s">
        <v>48</v>
      </c>
      <c r="Q45" s="246">
        <f>Q10</f>
        <v>28302.914526860903</v>
      </c>
      <c r="R45" s="285">
        <f>Z10</f>
        <v>86648.050458715603</v>
      </c>
      <c r="S45" s="246">
        <f>AA10</f>
        <v>93097.509157509165</v>
      </c>
      <c r="T45" s="239">
        <f>R45/S45*100</f>
        <v>93.072361702092493</v>
      </c>
      <c r="U45" s="237">
        <f>R45/$Q45*100</f>
        <v>306.14532781237853</v>
      </c>
      <c r="V45" s="230"/>
      <c r="W45" s="230"/>
      <c r="X45" s="230"/>
      <c r="Y45" s="230"/>
      <c r="Z45" s="230"/>
      <c r="AA45" s="230"/>
      <c r="AB45" s="230"/>
      <c r="AC45" s="230"/>
      <c r="AD45" s="230"/>
      <c r="AE45" s="273" t="s">
        <v>34</v>
      </c>
      <c r="AF45" s="246">
        <f>AF8</f>
        <v>27942.33344705771</v>
      </c>
      <c r="AG45" s="285">
        <f>AO8</f>
        <v>62734.336237510237</v>
      </c>
      <c r="AH45" s="246">
        <f>AP8</f>
        <v>60909.690967637544</v>
      </c>
      <c r="AI45" s="239">
        <f t="shared" si="48"/>
        <v>102.99565675163606</v>
      </c>
      <c r="AJ45" s="237">
        <f>AG45/$AF45*100</f>
        <v>224.51359102264266</v>
      </c>
      <c r="AK45" s="230"/>
      <c r="AL45" s="230"/>
      <c r="AM45" s="230"/>
      <c r="AN45" s="230"/>
      <c r="AO45" s="230"/>
      <c r="AP45" s="230"/>
      <c r="AQ45" s="230"/>
      <c r="AR45" s="230"/>
      <c r="AT45" s="273" t="s">
        <v>34</v>
      </c>
      <c r="AU45" s="246">
        <f>AU8</f>
        <v>28652.709702121509</v>
      </c>
      <c r="AV45" s="285">
        <f>BD8</f>
        <v>63463.784217369968</v>
      </c>
      <c r="AW45" s="246">
        <f>BE8</f>
        <v>62527.662412070342</v>
      </c>
      <c r="AX45" s="239">
        <f>AV45/AW45*100</f>
        <v>101.49713225984746</v>
      </c>
      <c r="AY45" s="237">
        <f>AV45/AU45*100</f>
        <v>221.49313233251013</v>
      </c>
      <c r="AZ45" s="230"/>
      <c r="BA45" s="230"/>
      <c r="BB45" s="230"/>
      <c r="BC45" s="230"/>
      <c r="BD45" s="230"/>
      <c r="BE45" s="230"/>
      <c r="BF45" s="230"/>
      <c r="BG45" s="230"/>
    </row>
    <row r="46" spans="1:59" ht="15.65" customHeight="1">
      <c r="A46" s="273" t="s">
        <v>34</v>
      </c>
      <c r="B46" s="246">
        <f>B8</f>
        <v>26912.969188760257</v>
      </c>
      <c r="C46" s="285">
        <f>K8</f>
        <v>63263.954083250741</v>
      </c>
      <c r="D46" s="246">
        <f>L8</f>
        <v>59846.97823650948</v>
      </c>
      <c r="E46" s="239">
        <f t="shared" si="44"/>
        <v>105.70952109434448</v>
      </c>
      <c r="F46" s="237">
        <f t="shared" si="45"/>
        <v>235.06865273591532</v>
      </c>
      <c r="G46" s="230"/>
      <c r="H46" s="230"/>
      <c r="I46" s="230"/>
      <c r="J46" s="230"/>
      <c r="K46" s="230"/>
      <c r="L46" s="230"/>
      <c r="M46" s="230"/>
      <c r="N46" s="230"/>
      <c r="P46" s="273" t="s">
        <v>34</v>
      </c>
      <c r="Q46" s="246">
        <f>Q8</f>
        <v>27839.100814866459</v>
      </c>
      <c r="R46" s="285">
        <f>Z8</f>
        <v>65093.290971807626</v>
      </c>
      <c r="S46" s="246">
        <f>AA8</f>
        <v>62309.073781862746</v>
      </c>
      <c r="T46" s="239">
        <f t="shared" si="46"/>
        <v>104.46839765214955</v>
      </c>
      <c r="U46" s="237">
        <f t="shared" si="47"/>
        <v>233.81966035715826</v>
      </c>
      <c r="V46" s="230"/>
      <c r="W46" s="230"/>
      <c r="X46" s="230"/>
      <c r="Y46" s="230"/>
      <c r="Z46" s="230"/>
      <c r="AA46" s="230"/>
      <c r="AB46" s="230"/>
      <c r="AC46" s="230"/>
      <c r="AD46" s="230"/>
      <c r="AE46" s="273" t="s">
        <v>68</v>
      </c>
      <c r="AF46" s="246">
        <f>AF12</f>
        <v>32817.729954752045</v>
      </c>
      <c r="AG46" s="285">
        <f>AO12</f>
        <v>53233.950617283954</v>
      </c>
      <c r="AH46" s="246">
        <f>AP12</f>
        <v>83261.111111111109</v>
      </c>
      <c r="AI46" s="239">
        <f t="shared" si="48"/>
        <v>63.936152072536942</v>
      </c>
      <c r="AJ46" s="237">
        <f t="shared" si="49"/>
        <v>162.21094722481138</v>
      </c>
      <c r="AK46" s="230"/>
      <c r="AL46" s="230"/>
      <c r="AM46" s="230"/>
      <c r="AN46" s="230"/>
      <c r="AO46" s="230"/>
      <c r="AP46" s="230"/>
      <c r="AQ46" s="230"/>
      <c r="AR46" s="230"/>
      <c r="AT46" s="273" t="s">
        <v>68</v>
      </c>
      <c r="AU46" s="246">
        <f>AU12</f>
        <v>33822.251431323784</v>
      </c>
      <c r="AV46" s="285">
        <f>BD12</f>
        <v>47402.083333333336</v>
      </c>
      <c r="AW46" s="246">
        <f>BE12</f>
        <v>82895.833333333328</v>
      </c>
      <c r="AX46" s="239">
        <f t="shared" si="50"/>
        <v>57.182709223422975</v>
      </c>
      <c r="AY46" s="237">
        <f t="shared" si="51"/>
        <v>140.15058527248979</v>
      </c>
      <c r="AZ46" s="230"/>
      <c r="BA46" s="230"/>
      <c r="BB46" s="230"/>
      <c r="BC46" s="230"/>
      <c r="BD46" s="230"/>
      <c r="BE46" s="230"/>
      <c r="BF46" s="230"/>
      <c r="BG46" s="230"/>
    </row>
    <row r="47" spans="1:59" ht="15.65" customHeight="1">
      <c r="A47" s="273" t="s">
        <v>3</v>
      </c>
      <c r="B47" s="246">
        <f>B6</f>
        <v>48035.642320708554</v>
      </c>
      <c r="C47" s="285">
        <f>K6</f>
        <v>49160.91614301192</v>
      </c>
      <c r="D47" s="246">
        <f>L6</f>
        <v>41932.177638780297</v>
      </c>
      <c r="E47" s="239">
        <f t="shared" si="44"/>
        <v>117.23912019667264</v>
      </c>
      <c r="F47" s="237">
        <f t="shared" si="45"/>
        <v>102.34258098349245</v>
      </c>
      <c r="G47" s="230"/>
      <c r="H47" s="230"/>
      <c r="I47" s="230"/>
      <c r="J47" s="230"/>
      <c r="K47" s="230"/>
      <c r="L47" s="230"/>
      <c r="M47" s="230"/>
      <c r="N47" s="230"/>
      <c r="P47" s="273" t="s">
        <v>3</v>
      </c>
      <c r="Q47" s="246">
        <f>Q6</f>
        <v>49171.792944210283</v>
      </c>
      <c r="R47" s="285">
        <f>Z6</f>
        <v>48420.243895131083</v>
      </c>
      <c r="S47" s="246">
        <f>AA6</f>
        <v>42002.165028203061</v>
      </c>
      <c r="T47" s="239">
        <f t="shared" si="46"/>
        <v>115.28035248330293</v>
      </c>
      <c r="U47" s="237">
        <f>R47/$Q47*100</f>
        <v>98.471585020436621</v>
      </c>
      <c r="V47" s="230"/>
      <c r="W47" s="230"/>
      <c r="X47" s="230"/>
      <c r="Y47" s="230"/>
      <c r="Z47" s="230"/>
      <c r="AA47" s="230"/>
      <c r="AB47" s="230"/>
      <c r="AC47" s="230"/>
      <c r="AD47" s="230"/>
      <c r="AE47" s="273" t="s">
        <v>3</v>
      </c>
      <c r="AF47" s="246">
        <f>AF6</f>
        <v>46833.081071282482</v>
      </c>
      <c r="AG47" s="285">
        <f>AO6</f>
        <v>46285.242026748972</v>
      </c>
      <c r="AH47" s="246">
        <f>AP6</f>
        <v>40968.494368828397</v>
      </c>
      <c r="AI47" s="239">
        <f t="shared" si="48"/>
        <v>112.97764963011655</v>
      </c>
      <c r="AJ47" s="237">
        <f t="shared" si="49"/>
        <v>98.830230614766364</v>
      </c>
      <c r="AK47" s="230"/>
      <c r="AL47" s="230"/>
      <c r="AM47" s="230"/>
      <c r="AN47" s="230"/>
      <c r="AO47" s="230"/>
      <c r="AP47" s="230"/>
      <c r="AQ47" s="230"/>
      <c r="AR47" s="230"/>
      <c r="AT47" s="273" t="s">
        <v>3</v>
      </c>
      <c r="AU47" s="246">
        <f>AU6</f>
        <v>48396.092972067614</v>
      </c>
      <c r="AV47" s="285">
        <f>BD6</f>
        <v>45221.027765743922</v>
      </c>
      <c r="AW47" s="246">
        <f>BE6</f>
        <v>41248.306025720725</v>
      </c>
      <c r="AX47" s="239">
        <f t="shared" si="50"/>
        <v>109.63123609863148</v>
      </c>
      <c r="AY47" s="237">
        <f t="shared" si="51"/>
        <v>93.439418326276424</v>
      </c>
      <c r="AZ47" s="230"/>
      <c r="BA47" s="230"/>
      <c r="BB47" s="230"/>
      <c r="BC47" s="230"/>
      <c r="BD47" s="230"/>
      <c r="BE47" s="230"/>
      <c r="BF47" s="230"/>
      <c r="BG47" s="230"/>
    </row>
    <row r="48" spans="1:59" ht="27.2">
      <c r="A48" s="238" t="s">
        <v>92</v>
      </c>
      <c r="B48" s="246">
        <f>B9</f>
        <v>22461.602800270713</v>
      </c>
      <c r="C48" s="285">
        <f>K9</f>
        <v>12044.583333333334</v>
      </c>
      <c r="D48" s="246">
        <f>L9</f>
        <v>15075.25</v>
      </c>
      <c r="E48" s="239">
        <f t="shared" si="44"/>
        <v>79.896408572549944</v>
      </c>
      <c r="F48" s="237">
        <f t="shared" si="45"/>
        <v>53.622991379707642</v>
      </c>
      <c r="G48" s="230"/>
      <c r="H48" s="230"/>
      <c r="I48" s="230"/>
      <c r="J48" s="230"/>
      <c r="K48" s="230"/>
      <c r="L48" s="230"/>
      <c r="M48" s="230"/>
      <c r="N48" s="230"/>
      <c r="P48" s="238" t="s">
        <v>92</v>
      </c>
      <c r="Q48" s="246">
        <f>Q9</f>
        <v>23334.410207322053</v>
      </c>
      <c r="R48" s="285">
        <f>Z9</f>
        <v>11699.166666666666</v>
      </c>
      <c r="S48" s="246">
        <f>AA9</f>
        <v>12044.583333333334</v>
      </c>
      <c r="T48" s="239">
        <f t="shared" si="46"/>
        <v>97.132182516345509</v>
      </c>
      <c r="U48" s="237">
        <f>R48/$Q48*100</f>
        <v>50.136971805679543</v>
      </c>
      <c r="V48" s="230"/>
      <c r="W48" s="230"/>
      <c r="X48" s="230"/>
      <c r="Y48" s="230"/>
      <c r="Z48" s="230"/>
      <c r="AA48" s="230"/>
      <c r="AB48" s="230"/>
      <c r="AC48" s="230"/>
      <c r="AD48" s="230"/>
      <c r="AE48" s="238" t="s">
        <v>92</v>
      </c>
      <c r="AF48" s="246">
        <f>AF9</f>
        <v>23581.849381714223</v>
      </c>
      <c r="AG48" s="285">
        <f>AO9</f>
        <v>10900.476190476191</v>
      </c>
      <c r="AH48" s="246">
        <f>AP9</f>
        <v>11481.965811965812</v>
      </c>
      <c r="AI48" s="239">
        <f t="shared" si="48"/>
        <v>94.935626607739692</v>
      </c>
      <c r="AJ48" s="237">
        <f t="shared" si="49"/>
        <v>46.22400904200758</v>
      </c>
      <c r="AK48" s="230"/>
      <c r="AL48" s="230"/>
      <c r="AM48" s="230"/>
      <c r="AN48" s="230"/>
      <c r="AO48" s="230"/>
      <c r="AP48" s="230"/>
      <c r="AQ48" s="230"/>
      <c r="AR48" s="230"/>
      <c r="AT48" s="238" t="s">
        <v>92</v>
      </c>
      <c r="AU48" s="246">
        <f>AU9</f>
        <v>24345.54086018321</v>
      </c>
      <c r="AV48" s="285">
        <f>BD9</f>
        <v>10604.888888888889</v>
      </c>
      <c r="AW48" s="246">
        <f>BE9</f>
        <v>11170.595238095239</v>
      </c>
      <c r="AX48" s="239">
        <f t="shared" si="50"/>
        <v>94.935754656322047</v>
      </c>
      <c r="AY48" s="237">
        <f>AV48/AU48*100</f>
        <v>43.55988207365332</v>
      </c>
      <c r="AZ48" s="230"/>
      <c r="BA48" s="230"/>
      <c r="BB48" s="230"/>
      <c r="BC48" s="230"/>
      <c r="BD48" s="230"/>
      <c r="BE48" s="230"/>
      <c r="BF48" s="230"/>
      <c r="BG48" s="230"/>
    </row>
    <row r="49" spans="4:59">
      <c r="D49" s="230"/>
      <c r="G49" s="230"/>
      <c r="H49" s="230"/>
      <c r="I49" s="230"/>
      <c r="J49" s="230"/>
      <c r="K49" s="230"/>
      <c r="L49" s="230"/>
      <c r="M49" s="230"/>
      <c r="N49" s="230"/>
      <c r="S49" s="230"/>
      <c r="V49" s="230"/>
      <c r="W49" s="230"/>
      <c r="X49" s="230"/>
      <c r="Y49" s="230"/>
      <c r="Z49" s="230"/>
      <c r="AA49" s="230"/>
      <c r="AB49" s="230"/>
      <c r="AC49" s="230"/>
      <c r="AD49" s="230"/>
      <c r="AH49" s="230"/>
      <c r="AK49" s="230"/>
      <c r="AL49" s="230"/>
      <c r="AM49" s="230"/>
      <c r="AN49" s="230"/>
      <c r="AO49" s="230"/>
      <c r="AP49" s="230"/>
      <c r="AQ49" s="230"/>
      <c r="AR49" s="230"/>
      <c r="AW49" s="230"/>
      <c r="AZ49" s="230"/>
      <c r="BA49" s="230"/>
      <c r="BB49" s="230"/>
      <c r="BC49" s="230"/>
      <c r="BD49" s="230"/>
      <c r="BE49" s="230"/>
      <c r="BF49" s="230"/>
      <c r="BG49" s="230"/>
    </row>
    <row r="50" spans="4:59">
      <c r="D50" s="230"/>
      <c r="G50" s="230"/>
      <c r="H50" s="230"/>
      <c r="I50" s="230"/>
      <c r="J50" s="230"/>
      <c r="K50" s="230"/>
      <c r="L50" s="230"/>
      <c r="M50" s="230"/>
      <c r="N50" s="230"/>
      <c r="S50" s="230"/>
      <c r="V50" s="230"/>
      <c r="W50" s="230"/>
      <c r="X50" s="230"/>
      <c r="Y50" s="230"/>
      <c r="Z50" s="230"/>
      <c r="AA50" s="230"/>
      <c r="AB50" s="230"/>
      <c r="AC50" s="230"/>
      <c r="AD50" s="230"/>
      <c r="AH50" s="230"/>
      <c r="AK50" s="230"/>
      <c r="AL50" s="230"/>
      <c r="AM50" s="230"/>
      <c r="AN50" s="230"/>
      <c r="AO50" s="230"/>
      <c r="AP50" s="230"/>
      <c r="AQ50" s="230"/>
      <c r="AR50" s="230"/>
      <c r="AW50" s="230"/>
      <c r="AZ50" s="230"/>
      <c r="BA50" s="230"/>
      <c r="BB50" s="230"/>
      <c r="BC50" s="230"/>
      <c r="BD50" s="230"/>
      <c r="BE50" s="230"/>
      <c r="BF50" s="230"/>
      <c r="BG50" s="230"/>
    </row>
    <row r="51" spans="4:59">
      <c r="D51" s="230"/>
      <c r="G51" s="230"/>
      <c r="H51" s="230"/>
      <c r="I51" s="230"/>
      <c r="J51" s="230"/>
      <c r="K51" s="230"/>
      <c r="L51" s="230"/>
      <c r="M51" s="230"/>
      <c r="N51" s="230"/>
      <c r="S51" s="230"/>
      <c r="V51" s="230"/>
      <c r="W51" s="230"/>
      <c r="X51" s="230"/>
      <c r="Y51" s="230"/>
      <c r="Z51" s="230"/>
      <c r="AA51" s="230"/>
      <c r="AB51" s="230"/>
      <c r="AC51" s="230"/>
      <c r="AD51" s="230"/>
      <c r="AH51" s="230"/>
      <c r="AK51" s="230"/>
      <c r="AL51" s="230"/>
      <c r="AM51" s="230"/>
      <c r="AN51" s="230"/>
      <c r="AO51" s="230"/>
      <c r="AP51" s="230"/>
      <c r="AQ51" s="230"/>
      <c r="AR51" s="230"/>
      <c r="AW51" s="230"/>
      <c r="AZ51" s="230"/>
      <c r="BA51" s="230"/>
      <c r="BB51" s="230"/>
      <c r="BC51" s="230"/>
      <c r="BD51" s="230"/>
      <c r="BE51" s="230"/>
      <c r="BF51" s="230"/>
      <c r="BG51" s="230"/>
    </row>
    <row r="52" spans="4:59">
      <c r="D52" s="230"/>
      <c r="G52" s="230"/>
      <c r="H52" s="230"/>
      <c r="I52" s="230"/>
      <c r="J52" s="230"/>
      <c r="K52" s="230"/>
      <c r="L52" s="230"/>
      <c r="M52" s="230"/>
      <c r="N52" s="230"/>
      <c r="S52" s="230"/>
      <c r="V52" s="230"/>
      <c r="W52" s="230"/>
      <c r="X52" s="230"/>
      <c r="Y52" s="230"/>
      <c r="Z52" s="230"/>
      <c r="AA52" s="230"/>
      <c r="AB52" s="230"/>
      <c r="AC52" s="230"/>
      <c r="AD52" s="230"/>
      <c r="AH52" s="230"/>
      <c r="AK52" s="230"/>
      <c r="AL52" s="230"/>
      <c r="AM52" s="230"/>
      <c r="AN52" s="230"/>
      <c r="AO52" s="230"/>
      <c r="AP52" s="230"/>
      <c r="AQ52" s="230"/>
      <c r="AR52" s="230"/>
      <c r="AW52" s="230"/>
      <c r="AZ52" s="230"/>
      <c r="BA52" s="230"/>
      <c r="BB52" s="230"/>
      <c r="BC52" s="230"/>
      <c r="BD52" s="230"/>
      <c r="BE52" s="230"/>
      <c r="BF52" s="230"/>
      <c r="BG52" s="230"/>
    </row>
    <row r="53" spans="4:59">
      <c r="D53" s="230"/>
      <c r="G53" s="230"/>
      <c r="H53" s="230"/>
      <c r="I53" s="230"/>
      <c r="J53" s="230"/>
      <c r="K53" s="230"/>
      <c r="L53" s="230"/>
      <c r="M53" s="230"/>
      <c r="N53" s="230"/>
      <c r="S53" s="230"/>
      <c r="V53" s="230"/>
      <c r="W53" s="230"/>
      <c r="X53" s="230"/>
      <c r="Y53" s="230"/>
      <c r="Z53" s="230"/>
      <c r="AA53" s="230"/>
      <c r="AB53" s="230"/>
      <c r="AC53" s="230"/>
      <c r="AD53" s="230"/>
      <c r="AH53" s="230"/>
      <c r="AK53" s="230"/>
      <c r="AL53" s="230"/>
      <c r="AM53" s="230"/>
      <c r="AN53" s="230"/>
      <c r="AO53" s="230"/>
      <c r="AP53" s="230"/>
      <c r="AQ53" s="230"/>
      <c r="AR53" s="230"/>
      <c r="AW53" s="230"/>
      <c r="AZ53" s="230"/>
      <c r="BA53" s="230"/>
      <c r="BB53" s="230"/>
      <c r="BC53" s="230"/>
      <c r="BD53" s="230"/>
      <c r="BE53" s="230"/>
      <c r="BF53" s="230"/>
      <c r="BG53" s="230"/>
    </row>
    <row r="54" spans="4:59">
      <c r="D54" s="230"/>
      <c r="G54" s="230"/>
      <c r="H54" s="230"/>
      <c r="I54" s="230"/>
      <c r="J54" s="230"/>
      <c r="K54" s="230"/>
      <c r="L54" s="230"/>
      <c r="M54" s="230"/>
      <c r="N54" s="230"/>
      <c r="S54" s="230"/>
      <c r="V54" s="230"/>
      <c r="W54" s="230"/>
      <c r="X54" s="230"/>
      <c r="Y54" s="230"/>
      <c r="Z54" s="230"/>
      <c r="AA54" s="230"/>
      <c r="AB54" s="230"/>
      <c r="AC54" s="230"/>
      <c r="AD54" s="230"/>
      <c r="AH54" s="230"/>
      <c r="AK54" s="230"/>
      <c r="AL54" s="230"/>
      <c r="AM54" s="230"/>
      <c r="AN54" s="230"/>
      <c r="AO54" s="230"/>
      <c r="AP54" s="230"/>
      <c r="AQ54" s="230"/>
      <c r="AR54" s="230"/>
      <c r="AW54" s="230"/>
      <c r="AZ54" s="230"/>
      <c r="BA54" s="230"/>
      <c r="BB54" s="230"/>
      <c r="BC54" s="230"/>
      <c r="BD54" s="230"/>
      <c r="BE54" s="230"/>
      <c r="BF54" s="230"/>
      <c r="BG54" s="230"/>
    </row>
    <row r="55" spans="4:59">
      <c r="D55" s="230"/>
      <c r="G55" s="230"/>
      <c r="H55" s="230"/>
      <c r="I55" s="230"/>
      <c r="J55" s="230"/>
      <c r="K55" s="230"/>
      <c r="L55" s="230"/>
      <c r="M55" s="230"/>
      <c r="N55" s="230"/>
      <c r="S55" s="230"/>
      <c r="V55" s="230"/>
      <c r="W55" s="230"/>
      <c r="X55" s="230"/>
      <c r="Y55" s="230"/>
      <c r="Z55" s="230"/>
      <c r="AA55" s="230"/>
      <c r="AB55" s="230"/>
      <c r="AC55" s="230"/>
      <c r="AD55" s="230"/>
      <c r="AH55" s="230"/>
      <c r="AK55" s="230"/>
      <c r="AL55" s="230"/>
      <c r="AM55" s="230"/>
      <c r="AN55" s="230"/>
      <c r="AO55" s="230"/>
      <c r="AP55" s="230"/>
      <c r="AQ55" s="230"/>
      <c r="AR55" s="230"/>
      <c r="AW55" s="230"/>
      <c r="AZ55" s="230"/>
      <c r="BA55" s="230"/>
      <c r="BB55" s="230"/>
      <c r="BC55" s="230"/>
      <c r="BD55" s="230"/>
      <c r="BE55" s="230"/>
      <c r="BF55" s="230"/>
      <c r="BG55" s="230"/>
    </row>
    <row r="56" spans="4:59">
      <c r="D56" s="230"/>
      <c r="G56" s="230"/>
      <c r="H56" s="230"/>
      <c r="I56" s="230"/>
      <c r="J56" s="230"/>
      <c r="K56" s="230"/>
      <c r="L56" s="230"/>
      <c r="M56" s="230"/>
      <c r="N56" s="230"/>
      <c r="S56" s="230"/>
      <c r="V56" s="230"/>
      <c r="W56" s="230"/>
      <c r="X56" s="230"/>
      <c r="Y56" s="230"/>
      <c r="Z56" s="230"/>
      <c r="AA56" s="230"/>
      <c r="AB56" s="230"/>
      <c r="AC56" s="230"/>
      <c r="AD56" s="230"/>
      <c r="AH56" s="230"/>
      <c r="AK56" s="230"/>
      <c r="AL56" s="230"/>
      <c r="AM56" s="230"/>
      <c r="AN56" s="230"/>
      <c r="AO56" s="230"/>
      <c r="AP56" s="230"/>
      <c r="AQ56" s="230"/>
      <c r="AR56" s="230"/>
      <c r="AW56" s="230"/>
      <c r="AZ56" s="230"/>
      <c r="BA56" s="230"/>
      <c r="BB56" s="230"/>
      <c r="BC56" s="230"/>
      <c r="BD56" s="230"/>
      <c r="BE56" s="230"/>
      <c r="BF56" s="230"/>
      <c r="BG56" s="230"/>
    </row>
    <row r="57" spans="4:59">
      <c r="D57" s="230"/>
      <c r="G57" s="230"/>
      <c r="H57" s="230"/>
      <c r="I57" s="230"/>
      <c r="J57" s="230"/>
      <c r="K57" s="230"/>
      <c r="L57" s="230"/>
      <c r="M57" s="230"/>
      <c r="N57" s="230"/>
      <c r="S57" s="230"/>
      <c r="V57" s="230"/>
      <c r="W57" s="230"/>
      <c r="X57" s="230"/>
      <c r="Y57" s="230"/>
      <c r="Z57" s="230"/>
      <c r="AA57" s="230"/>
      <c r="AB57" s="230"/>
      <c r="AC57" s="230"/>
      <c r="AD57" s="230"/>
      <c r="AH57" s="230"/>
      <c r="AK57" s="230"/>
      <c r="AL57" s="230"/>
      <c r="AM57" s="230"/>
      <c r="AN57" s="230"/>
      <c r="AO57" s="230"/>
      <c r="AP57" s="230"/>
      <c r="AQ57" s="230"/>
      <c r="AR57" s="230"/>
      <c r="AW57" s="230"/>
      <c r="AZ57" s="230"/>
      <c r="BA57" s="230"/>
      <c r="BB57" s="230"/>
      <c r="BC57" s="230"/>
      <c r="BD57" s="230"/>
      <c r="BE57" s="230"/>
      <c r="BF57" s="230"/>
      <c r="BG57" s="230"/>
    </row>
    <row r="58" spans="4:59">
      <c r="D58" s="230"/>
      <c r="G58" s="230"/>
      <c r="H58" s="230"/>
      <c r="I58" s="230"/>
      <c r="J58" s="230"/>
      <c r="K58" s="230"/>
      <c r="L58" s="230"/>
      <c r="M58" s="230"/>
      <c r="N58" s="230"/>
      <c r="S58" s="230"/>
      <c r="V58" s="230"/>
      <c r="W58" s="230"/>
      <c r="X58" s="230"/>
      <c r="Y58" s="230"/>
      <c r="Z58" s="230"/>
      <c r="AA58" s="230"/>
      <c r="AB58" s="230"/>
      <c r="AC58" s="230"/>
      <c r="AD58" s="230"/>
      <c r="AH58" s="230"/>
      <c r="AK58" s="230"/>
      <c r="AL58" s="230"/>
      <c r="AM58" s="230"/>
      <c r="AN58" s="230"/>
      <c r="AO58" s="230"/>
      <c r="AP58" s="230"/>
      <c r="AQ58" s="230"/>
      <c r="AR58" s="230"/>
      <c r="AW58" s="230"/>
      <c r="AZ58" s="230"/>
      <c r="BA58" s="230"/>
      <c r="BB58" s="230"/>
      <c r="BC58" s="230"/>
      <c r="BD58" s="230"/>
      <c r="BE58" s="230"/>
      <c r="BF58" s="230"/>
      <c r="BG58" s="230"/>
    </row>
    <row r="59" spans="4:59">
      <c r="D59" s="230"/>
      <c r="G59" s="230"/>
      <c r="H59" s="230"/>
      <c r="I59" s="230"/>
      <c r="J59" s="230"/>
      <c r="K59" s="230"/>
      <c r="L59" s="230"/>
      <c r="M59" s="230"/>
      <c r="N59" s="230"/>
      <c r="S59" s="230"/>
      <c r="V59" s="230"/>
      <c r="W59" s="230"/>
      <c r="X59" s="230"/>
      <c r="Y59" s="230"/>
      <c r="Z59" s="230"/>
      <c r="AA59" s="230"/>
      <c r="AB59" s="230"/>
      <c r="AC59" s="230"/>
      <c r="AD59" s="230"/>
      <c r="AH59" s="230"/>
      <c r="AK59" s="230"/>
      <c r="AL59" s="230"/>
      <c r="AM59" s="230"/>
      <c r="AN59" s="230"/>
      <c r="AO59" s="230"/>
      <c r="AP59" s="230"/>
      <c r="AQ59" s="230"/>
      <c r="AR59" s="230"/>
      <c r="AW59" s="230"/>
      <c r="AZ59" s="230"/>
      <c r="BA59" s="230"/>
      <c r="BB59" s="230"/>
      <c r="BC59" s="230"/>
      <c r="BD59" s="230"/>
      <c r="BE59" s="230"/>
      <c r="BF59" s="230"/>
      <c r="BG59" s="230"/>
    </row>
    <row r="60" spans="4:59">
      <c r="D60" s="230"/>
      <c r="G60" s="230"/>
      <c r="H60" s="230"/>
      <c r="I60" s="230"/>
      <c r="J60" s="230"/>
      <c r="K60" s="230"/>
      <c r="L60" s="230"/>
      <c r="M60" s="230"/>
      <c r="N60" s="230"/>
      <c r="S60" s="230"/>
      <c r="V60" s="230"/>
      <c r="W60" s="230"/>
      <c r="X60" s="230"/>
      <c r="Y60" s="230"/>
      <c r="Z60" s="230"/>
      <c r="AA60" s="230"/>
      <c r="AB60" s="230"/>
      <c r="AC60" s="230"/>
      <c r="AD60" s="230"/>
      <c r="AH60" s="230"/>
      <c r="AK60" s="230"/>
      <c r="AL60" s="230"/>
      <c r="AM60" s="230"/>
      <c r="AN60" s="230"/>
      <c r="AO60" s="230"/>
      <c r="AP60" s="230"/>
      <c r="AQ60" s="230"/>
      <c r="AR60" s="230"/>
      <c r="AW60" s="230"/>
      <c r="AZ60" s="230"/>
      <c r="BA60" s="230"/>
      <c r="BB60" s="230"/>
      <c r="BC60" s="230"/>
      <c r="BD60" s="230"/>
      <c r="BE60" s="230"/>
      <c r="BF60" s="230"/>
      <c r="BG60" s="230"/>
    </row>
    <row r="61" spans="4:59">
      <c r="D61" s="230"/>
      <c r="G61" s="230"/>
      <c r="H61" s="230"/>
      <c r="I61" s="230"/>
      <c r="J61" s="230"/>
      <c r="K61" s="230"/>
      <c r="L61" s="230"/>
      <c r="M61" s="230"/>
      <c r="N61" s="230"/>
      <c r="S61" s="230"/>
      <c r="V61" s="230"/>
      <c r="W61" s="230"/>
      <c r="X61" s="230"/>
      <c r="Y61" s="230"/>
      <c r="Z61" s="230"/>
      <c r="AA61" s="230"/>
      <c r="AB61" s="230"/>
      <c r="AC61" s="230"/>
      <c r="AD61" s="230"/>
      <c r="AH61" s="230"/>
      <c r="AK61" s="230"/>
      <c r="AL61" s="230"/>
      <c r="AM61" s="230"/>
      <c r="AN61" s="230"/>
      <c r="AO61" s="230"/>
      <c r="AP61" s="230"/>
      <c r="AQ61" s="230"/>
      <c r="AR61" s="230"/>
      <c r="AW61" s="230"/>
      <c r="AZ61" s="230"/>
      <c r="BA61" s="230"/>
      <c r="BB61" s="230"/>
      <c r="BC61" s="230"/>
      <c r="BD61" s="230"/>
      <c r="BE61" s="230"/>
      <c r="BF61" s="230"/>
      <c r="BG61" s="230"/>
    </row>
    <row r="62" spans="4:59">
      <c r="D62" s="230"/>
      <c r="G62" s="230"/>
      <c r="H62" s="230"/>
      <c r="I62" s="230"/>
      <c r="J62" s="230"/>
      <c r="K62" s="230"/>
      <c r="L62" s="230"/>
      <c r="M62" s="230"/>
      <c r="N62" s="230"/>
      <c r="S62" s="230"/>
      <c r="V62" s="230"/>
      <c r="W62" s="230"/>
      <c r="X62" s="230"/>
      <c r="Y62" s="230"/>
      <c r="Z62" s="230"/>
      <c r="AA62" s="230"/>
      <c r="AB62" s="230"/>
      <c r="AC62" s="230"/>
      <c r="AD62" s="230"/>
      <c r="AH62" s="230"/>
      <c r="AK62" s="230"/>
      <c r="AL62" s="230"/>
      <c r="AM62" s="230"/>
      <c r="AN62" s="230"/>
      <c r="AO62" s="230"/>
      <c r="AP62" s="230"/>
      <c r="AQ62" s="230"/>
      <c r="AR62" s="230"/>
      <c r="AW62" s="230"/>
      <c r="AZ62" s="230"/>
      <c r="BA62" s="230"/>
      <c r="BB62" s="230"/>
      <c r="BC62" s="230"/>
      <c r="BD62" s="230"/>
      <c r="BE62" s="230"/>
      <c r="BF62" s="230"/>
      <c r="BG62" s="230"/>
    </row>
    <row r="63" spans="4:59">
      <c r="D63" s="230"/>
      <c r="G63" s="230"/>
      <c r="H63" s="230"/>
      <c r="I63" s="230"/>
      <c r="J63" s="230"/>
      <c r="K63" s="230"/>
      <c r="L63" s="230"/>
      <c r="M63" s="230"/>
      <c r="N63" s="230"/>
      <c r="S63" s="230"/>
      <c r="V63" s="230"/>
      <c r="W63" s="230"/>
      <c r="X63" s="230"/>
      <c r="Y63" s="230"/>
      <c r="Z63" s="230"/>
      <c r="AA63" s="230"/>
      <c r="AB63" s="230"/>
      <c r="AC63" s="230"/>
      <c r="AD63" s="230"/>
      <c r="AH63" s="230"/>
      <c r="AK63" s="230"/>
      <c r="AL63" s="230"/>
      <c r="AM63" s="230"/>
      <c r="AN63" s="230"/>
      <c r="AO63" s="230"/>
      <c r="AP63" s="230"/>
      <c r="AQ63" s="230"/>
      <c r="AR63" s="230"/>
      <c r="AW63" s="230"/>
      <c r="AZ63" s="230"/>
      <c r="BA63" s="230"/>
      <c r="BB63" s="230"/>
      <c r="BC63" s="230"/>
      <c r="BD63" s="230"/>
      <c r="BE63" s="230"/>
      <c r="BF63" s="230"/>
      <c r="BG63" s="230"/>
    </row>
    <row r="64" spans="4:59">
      <c r="D64" s="230"/>
      <c r="G64" s="230"/>
      <c r="H64" s="230"/>
      <c r="I64" s="230"/>
      <c r="J64" s="230"/>
      <c r="K64" s="230"/>
      <c r="L64" s="230"/>
      <c r="M64" s="230"/>
      <c r="N64" s="230"/>
      <c r="S64" s="230"/>
      <c r="V64" s="230"/>
      <c r="W64" s="230"/>
      <c r="X64" s="230"/>
      <c r="Y64" s="230"/>
      <c r="Z64" s="230"/>
      <c r="AA64" s="230"/>
      <c r="AB64" s="230"/>
      <c r="AC64" s="230"/>
      <c r="AD64" s="230"/>
      <c r="AH64" s="230"/>
      <c r="AK64" s="230"/>
      <c r="AL64" s="230"/>
      <c r="AM64" s="230"/>
      <c r="AN64" s="230"/>
      <c r="AO64" s="230"/>
      <c r="AP64" s="230"/>
      <c r="AQ64" s="230"/>
      <c r="AR64" s="230"/>
      <c r="AW64" s="230"/>
      <c r="AZ64" s="230"/>
      <c r="BA64" s="230"/>
      <c r="BB64" s="230"/>
      <c r="BC64" s="230"/>
      <c r="BD64" s="230"/>
      <c r="BE64" s="230"/>
      <c r="BF64" s="230"/>
      <c r="BG64" s="230"/>
    </row>
    <row r="65" spans="4:59">
      <c r="D65" s="230"/>
      <c r="G65" s="230"/>
      <c r="H65" s="230"/>
      <c r="I65" s="230"/>
      <c r="J65" s="230"/>
      <c r="K65" s="230"/>
      <c r="L65" s="230"/>
      <c r="M65" s="230"/>
      <c r="N65" s="230"/>
      <c r="S65" s="230"/>
      <c r="V65" s="230"/>
      <c r="W65" s="230"/>
      <c r="X65" s="230"/>
      <c r="Y65" s="230"/>
      <c r="Z65" s="230"/>
      <c r="AA65" s="230"/>
      <c r="AB65" s="230"/>
      <c r="AC65" s="230"/>
      <c r="AD65" s="230"/>
      <c r="AH65" s="230"/>
      <c r="AK65" s="230"/>
      <c r="AL65" s="230"/>
      <c r="AM65" s="230"/>
      <c r="AN65" s="230"/>
      <c r="AO65" s="230"/>
      <c r="AP65" s="230"/>
      <c r="AQ65" s="230"/>
      <c r="AR65" s="230"/>
      <c r="AW65" s="230"/>
      <c r="AZ65" s="230"/>
      <c r="BA65" s="230"/>
      <c r="BB65" s="230"/>
      <c r="BC65" s="230"/>
      <c r="BD65" s="230"/>
      <c r="BE65" s="230"/>
      <c r="BF65" s="230"/>
      <c r="BG65" s="230"/>
    </row>
    <row r="66" spans="4:59">
      <c r="D66" s="230"/>
      <c r="G66" s="230"/>
      <c r="H66" s="230"/>
      <c r="I66" s="230"/>
      <c r="J66" s="230"/>
      <c r="K66" s="230"/>
      <c r="L66" s="230"/>
      <c r="M66" s="230"/>
      <c r="N66" s="230"/>
      <c r="S66" s="230"/>
      <c r="V66" s="230"/>
      <c r="W66" s="230"/>
      <c r="X66" s="230"/>
      <c r="Y66" s="230"/>
      <c r="Z66" s="230"/>
      <c r="AA66" s="230"/>
      <c r="AB66" s="230"/>
      <c r="AC66" s="230"/>
      <c r="AD66" s="230"/>
      <c r="AH66" s="230"/>
      <c r="AK66" s="230"/>
      <c r="AL66" s="230"/>
      <c r="AM66" s="230"/>
      <c r="AN66" s="230"/>
      <c r="AO66" s="230"/>
      <c r="AP66" s="230"/>
      <c r="AQ66" s="230"/>
      <c r="AR66" s="230"/>
      <c r="AW66" s="230"/>
      <c r="AZ66" s="230"/>
      <c r="BA66" s="230"/>
      <c r="BB66" s="230"/>
      <c r="BC66" s="230"/>
      <c r="BD66" s="230"/>
      <c r="BE66" s="230"/>
      <c r="BF66" s="230"/>
      <c r="BG66" s="230"/>
    </row>
    <row r="67" spans="4:59">
      <c r="D67" s="230"/>
      <c r="G67" s="230"/>
      <c r="H67" s="230"/>
      <c r="I67" s="230"/>
      <c r="J67" s="230"/>
      <c r="K67" s="230"/>
      <c r="L67" s="230"/>
      <c r="M67" s="230"/>
      <c r="N67" s="230"/>
      <c r="S67" s="230"/>
      <c r="V67" s="230"/>
      <c r="W67" s="230"/>
      <c r="X67" s="230"/>
      <c r="Y67" s="230"/>
      <c r="Z67" s="230"/>
      <c r="AA67" s="230"/>
      <c r="AB67" s="230"/>
      <c r="AC67" s="230"/>
      <c r="AD67" s="230"/>
      <c r="AH67" s="230"/>
      <c r="AK67" s="230"/>
      <c r="AL67" s="230"/>
      <c r="AM67" s="230"/>
      <c r="AN67" s="230"/>
      <c r="AO67" s="230"/>
      <c r="AP67" s="230"/>
      <c r="AQ67" s="230"/>
      <c r="AR67" s="230"/>
      <c r="AW67" s="230"/>
      <c r="AZ67" s="230"/>
      <c r="BA67" s="230"/>
      <c r="BB67" s="230"/>
      <c r="BC67" s="230"/>
      <c r="BD67" s="230"/>
      <c r="BE67" s="230"/>
      <c r="BF67" s="230"/>
      <c r="BG67" s="230"/>
    </row>
    <row r="68" spans="4:59">
      <c r="D68" s="230"/>
      <c r="G68" s="230"/>
      <c r="H68" s="230"/>
      <c r="I68" s="230"/>
      <c r="J68" s="230"/>
      <c r="K68" s="230"/>
      <c r="L68" s="230"/>
      <c r="M68" s="230"/>
      <c r="N68" s="230"/>
      <c r="S68" s="230"/>
      <c r="V68" s="230"/>
      <c r="W68" s="230"/>
      <c r="X68" s="230"/>
      <c r="Y68" s="230"/>
      <c r="Z68" s="230"/>
      <c r="AA68" s="230"/>
      <c r="AB68" s="230"/>
      <c r="AC68" s="230"/>
      <c r="AD68" s="230"/>
      <c r="AH68" s="230"/>
      <c r="AK68" s="230"/>
      <c r="AL68" s="230"/>
      <c r="AM68" s="230"/>
      <c r="AN68" s="230"/>
      <c r="AO68" s="230"/>
      <c r="AP68" s="230"/>
      <c r="AQ68" s="230"/>
      <c r="AR68" s="230"/>
      <c r="AW68" s="230"/>
      <c r="AZ68" s="230"/>
      <c r="BA68" s="230"/>
      <c r="BB68" s="230"/>
      <c r="BC68" s="230"/>
      <c r="BD68" s="230"/>
      <c r="BE68" s="230"/>
      <c r="BF68" s="230"/>
      <c r="BG68" s="230"/>
    </row>
    <row r="69" spans="4:59">
      <c r="D69" s="230"/>
      <c r="G69" s="230"/>
      <c r="H69" s="230"/>
      <c r="I69" s="230"/>
      <c r="J69" s="230"/>
      <c r="K69" s="230"/>
      <c r="L69" s="230"/>
      <c r="M69" s="230"/>
      <c r="N69" s="230"/>
      <c r="S69" s="230"/>
      <c r="V69" s="230"/>
      <c r="W69" s="230"/>
      <c r="X69" s="230"/>
      <c r="Y69" s="230"/>
      <c r="Z69" s="230"/>
      <c r="AA69" s="230"/>
      <c r="AB69" s="230"/>
      <c r="AC69" s="230"/>
      <c r="AD69" s="230"/>
      <c r="AH69" s="230"/>
      <c r="AK69" s="230"/>
      <c r="AL69" s="230"/>
      <c r="AM69" s="230"/>
      <c r="AN69" s="230"/>
      <c r="AO69" s="230"/>
      <c r="AP69" s="230"/>
      <c r="AQ69" s="230"/>
      <c r="AR69" s="230"/>
      <c r="AW69" s="230"/>
      <c r="AZ69" s="230"/>
      <c r="BA69" s="230"/>
      <c r="BB69" s="230"/>
      <c r="BC69" s="230"/>
      <c r="BD69" s="230"/>
      <c r="BE69" s="230"/>
      <c r="BF69" s="230"/>
      <c r="BG69" s="230"/>
    </row>
    <row r="70" spans="4:59">
      <c r="D70" s="230"/>
      <c r="G70" s="230"/>
      <c r="H70" s="230"/>
      <c r="I70" s="230"/>
      <c r="J70" s="230"/>
      <c r="K70" s="230"/>
      <c r="L70" s="230"/>
      <c r="M70" s="230"/>
      <c r="N70" s="230"/>
      <c r="S70" s="230"/>
      <c r="V70" s="230"/>
      <c r="W70" s="230"/>
      <c r="X70" s="230"/>
      <c r="Y70" s="230"/>
      <c r="Z70" s="230"/>
      <c r="AA70" s="230"/>
      <c r="AB70" s="230"/>
      <c r="AC70" s="230"/>
      <c r="AD70" s="230"/>
      <c r="AH70" s="230"/>
      <c r="AK70" s="230"/>
      <c r="AL70" s="230"/>
      <c r="AM70" s="230"/>
      <c r="AN70" s="230"/>
      <c r="AO70" s="230"/>
      <c r="AP70" s="230"/>
      <c r="AQ70" s="230"/>
      <c r="AR70" s="230"/>
      <c r="AW70" s="230"/>
      <c r="AZ70" s="230"/>
      <c r="BA70" s="230"/>
      <c r="BB70" s="230"/>
      <c r="BC70" s="230"/>
      <c r="BD70" s="230"/>
      <c r="BE70" s="230"/>
      <c r="BF70" s="230"/>
      <c r="BG70" s="230"/>
    </row>
    <row r="71" spans="4:59">
      <c r="D71" s="230"/>
      <c r="G71" s="230"/>
      <c r="H71" s="230"/>
      <c r="I71" s="230"/>
      <c r="J71" s="230"/>
      <c r="K71" s="230"/>
      <c r="L71" s="230"/>
      <c r="M71" s="230"/>
      <c r="N71" s="230"/>
      <c r="S71" s="230"/>
      <c r="V71" s="230"/>
      <c r="W71" s="230"/>
      <c r="X71" s="230"/>
      <c r="Y71" s="230"/>
      <c r="Z71" s="230"/>
      <c r="AA71" s="230"/>
      <c r="AB71" s="230"/>
      <c r="AC71" s="230"/>
      <c r="AD71" s="230"/>
      <c r="AH71" s="230"/>
      <c r="AK71" s="230"/>
      <c r="AL71" s="230"/>
      <c r="AM71" s="230"/>
      <c r="AN71" s="230"/>
      <c r="AO71" s="230"/>
      <c r="AP71" s="230"/>
      <c r="AQ71" s="230"/>
      <c r="AR71" s="230"/>
      <c r="AW71" s="230"/>
      <c r="AZ71" s="230"/>
      <c r="BA71" s="230"/>
      <c r="BB71" s="230"/>
      <c r="BC71" s="230"/>
      <c r="BD71" s="230"/>
      <c r="BE71" s="230"/>
      <c r="BF71" s="230"/>
      <c r="BG71" s="230"/>
    </row>
    <row r="72" spans="4:59">
      <c r="D72" s="230"/>
      <c r="G72" s="230"/>
      <c r="H72" s="230"/>
      <c r="I72" s="230"/>
      <c r="J72" s="230"/>
      <c r="K72" s="230"/>
      <c r="L72" s="230"/>
      <c r="M72" s="230"/>
      <c r="N72" s="230"/>
      <c r="S72" s="230"/>
      <c r="V72" s="230"/>
      <c r="W72" s="230"/>
      <c r="X72" s="230"/>
      <c r="Y72" s="230"/>
      <c r="Z72" s="230"/>
      <c r="AA72" s="230"/>
      <c r="AB72" s="230"/>
      <c r="AC72" s="230"/>
      <c r="AD72" s="230"/>
      <c r="AH72" s="230"/>
      <c r="AK72" s="230"/>
      <c r="AL72" s="230"/>
      <c r="AM72" s="230"/>
      <c r="AN72" s="230"/>
      <c r="AO72" s="230"/>
      <c r="AP72" s="230"/>
      <c r="AQ72" s="230"/>
      <c r="AR72" s="230"/>
      <c r="AW72" s="230"/>
      <c r="AZ72" s="230"/>
      <c r="BA72" s="230"/>
      <c r="BB72" s="230"/>
      <c r="BC72" s="230"/>
      <c r="BD72" s="230"/>
      <c r="BE72" s="230"/>
      <c r="BF72" s="230"/>
      <c r="BG72" s="230"/>
    </row>
    <row r="73" spans="4:59">
      <c r="D73" s="230"/>
      <c r="G73" s="230"/>
      <c r="H73" s="230"/>
      <c r="I73" s="230"/>
      <c r="J73" s="230"/>
      <c r="K73" s="230"/>
      <c r="L73" s="230"/>
      <c r="M73" s="230"/>
      <c r="N73" s="230"/>
      <c r="S73" s="230"/>
      <c r="V73" s="230"/>
      <c r="W73" s="230"/>
      <c r="X73" s="230"/>
      <c r="Y73" s="230"/>
      <c r="Z73" s="230"/>
      <c r="AA73" s="230"/>
      <c r="AB73" s="230"/>
      <c r="AC73" s="230"/>
      <c r="AD73" s="230"/>
      <c r="AH73" s="230"/>
      <c r="AK73" s="230"/>
      <c r="AL73" s="230"/>
      <c r="AM73" s="230"/>
      <c r="AN73" s="230"/>
      <c r="AO73" s="230"/>
      <c r="AP73" s="230"/>
      <c r="AQ73" s="230"/>
      <c r="AR73" s="230"/>
      <c r="AW73" s="230"/>
      <c r="AZ73" s="230"/>
      <c r="BA73" s="230"/>
      <c r="BB73" s="230"/>
      <c r="BC73" s="230"/>
      <c r="BD73" s="230"/>
      <c r="BE73" s="230"/>
      <c r="BF73" s="230"/>
      <c r="BG73" s="230"/>
    </row>
    <row r="74" spans="4:59">
      <c r="D74" s="230"/>
      <c r="G74" s="230"/>
      <c r="H74" s="230"/>
      <c r="I74" s="230"/>
      <c r="J74" s="230"/>
      <c r="K74" s="230"/>
      <c r="L74" s="230"/>
      <c r="M74" s="230"/>
      <c r="N74" s="230"/>
      <c r="S74" s="230"/>
      <c r="V74" s="230"/>
      <c r="W74" s="230"/>
      <c r="X74" s="230"/>
      <c r="Y74" s="230"/>
      <c r="Z74" s="230"/>
      <c r="AA74" s="230"/>
      <c r="AB74" s="230"/>
      <c r="AC74" s="230"/>
      <c r="AD74" s="230"/>
      <c r="AH74" s="230"/>
      <c r="AK74" s="230"/>
      <c r="AL74" s="230"/>
      <c r="AM74" s="230"/>
      <c r="AN74" s="230"/>
      <c r="AO74" s="230"/>
      <c r="AP74" s="230"/>
      <c r="AQ74" s="230"/>
      <c r="AR74" s="230"/>
      <c r="AW74" s="230"/>
      <c r="AZ74" s="230"/>
      <c r="BA74" s="230"/>
      <c r="BB74" s="230"/>
      <c r="BC74" s="230"/>
      <c r="BD74" s="230"/>
      <c r="BE74" s="230"/>
      <c r="BF74" s="230"/>
      <c r="BG74" s="230"/>
    </row>
    <row r="75" spans="4:59">
      <c r="D75" s="230"/>
      <c r="G75" s="230"/>
      <c r="H75" s="230"/>
      <c r="I75" s="230"/>
      <c r="J75" s="230"/>
      <c r="K75" s="230"/>
      <c r="L75" s="230"/>
      <c r="M75" s="230"/>
      <c r="N75" s="230"/>
      <c r="S75" s="230"/>
      <c r="V75" s="230"/>
      <c r="W75" s="230"/>
      <c r="X75" s="230"/>
      <c r="Y75" s="230"/>
      <c r="Z75" s="230"/>
      <c r="AA75" s="230"/>
      <c r="AB75" s="230"/>
      <c r="AC75" s="230"/>
      <c r="AD75" s="230"/>
      <c r="AH75" s="230"/>
      <c r="AK75" s="230"/>
      <c r="AL75" s="230"/>
      <c r="AM75" s="230"/>
      <c r="AN75" s="230"/>
      <c r="AO75" s="230"/>
      <c r="AP75" s="230"/>
      <c r="AQ75" s="230"/>
      <c r="AR75" s="230"/>
      <c r="AW75" s="230"/>
      <c r="AZ75" s="230"/>
      <c r="BA75" s="230"/>
      <c r="BB75" s="230"/>
      <c r="BC75" s="230"/>
      <c r="BD75" s="230"/>
      <c r="BE75" s="230"/>
      <c r="BF75" s="230"/>
      <c r="BG75" s="230"/>
    </row>
    <row r="76" spans="4:59">
      <c r="D76" s="230"/>
      <c r="G76" s="230"/>
      <c r="H76" s="230"/>
      <c r="I76" s="230"/>
      <c r="J76" s="230"/>
      <c r="K76" s="230"/>
      <c r="L76" s="230"/>
      <c r="M76" s="230"/>
      <c r="N76" s="230"/>
      <c r="S76" s="230"/>
      <c r="V76" s="230"/>
      <c r="W76" s="230"/>
      <c r="X76" s="230"/>
      <c r="Y76" s="230"/>
      <c r="Z76" s="230"/>
      <c r="AA76" s="230"/>
      <c r="AB76" s="230"/>
      <c r="AC76" s="230"/>
      <c r="AD76" s="230"/>
      <c r="AH76" s="230"/>
      <c r="AK76" s="230"/>
      <c r="AL76" s="230"/>
      <c r="AM76" s="230"/>
      <c r="AN76" s="230"/>
      <c r="AO76" s="230"/>
      <c r="AP76" s="230"/>
      <c r="AQ76" s="230"/>
      <c r="AR76" s="230"/>
      <c r="AW76" s="230"/>
      <c r="AZ76" s="230"/>
      <c r="BA76" s="230"/>
      <c r="BB76" s="230"/>
      <c r="BC76" s="230"/>
      <c r="BD76" s="230"/>
      <c r="BE76" s="230"/>
      <c r="BF76" s="230"/>
      <c r="BG76" s="230"/>
    </row>
    <row r="77" spans="4:59">
      <c r="D77" s="230"/>
      <c r="G77" s="230"/>
      <c r="H77" s="230"/>
      <c r="I77" s="230"/>
      <c r="J77" s="230"/>
      <c r="K77" s="230"/>
      <c r="L77" s="230"/>
      <c r="M77" s="230"/>
      <c r="N77" s="230"/>
      <c r="S77" s="230"/>
      <c r="V77" s="230"/>
      <c r="W77" s="230"/>
      <c r="X77" s="230"/>
      <c r="Y77" s="230"/>
      <c r="Z77" s="230"/>
      <c r="AA77" s="230"/>
      <c r="AB77" s="230"/>
      <c r="AC77" s="230"/>
      <c r="AD77" s="230"/>
      <c r="AH77" s="230"/>
      <c r="AK77" s="230"/>
      <c r="AL77" s="230"/>
      <c r="AM77" s="230"/>
      <c r="AN77" s="230"/>
      <c r="AO77" s="230"/>
      <c r="AP77" s="230"/>
      <c r="AQ77" s="230"/>
      <c r="AR77" s="230"/>
      <c r="AW77" s="230"/>
      <c r="AZ77" s="230"/>
      <c r="BA77" s="230"/>
      <c r="BB77" s="230"/>
      <c r="BC77" s="230"/>
      <c r="BD77" s="230"/>
      <c r="BE77" s="230"/>
      <c r="BF77" s="230"/>
      <c r="BG77" s="230"/>
    </row>
    <row r="78" spans="4:59">
      <c r="D78" s="230"/>
      <c r="G78" s="230"/>
      <c r="H78" s="230"/>
      <c r="I78" s="230"/>
      <c r="J78" s="230"/>
      <c r="K78" s="230"/>
      <c r="L78" s="230"/>
      <c r="M78" s="230"/>
      <c r="N78" s="230"/>
      <c r="S78" s="230"/>
      <c r="V78" s="230"/>
      <c r="W78" s="230"/>
      <c r="X78" s="230"/>
      <c r="Y78" s="230"/>
      <c r="Z78" s="230"/>
      <c r="AA78" s="230"/>
      <c r="AB78" s="230"/>
      <c r="AC78" s="230"/>
      <c r="AD78" s="230"/>
      <c r="AH78" s="230"/>
      <c r="AK78" s="230"/>
      <c r="AL78" s="230"/>
      <c r="AM78" s="230"/>
      <c r="AN78" s="230"/>
      <c r="AO78" s="230"/>
      <c r="AP78" s="230"/>
      <c r="AQ78" s="230"/>
      <c r="AR78" s="230"/>
      <c r="AW78" s="230"/>
      <c r="AZ78" s="230"/>
      <c r="BA78" s="230"/>
      <c r="BB78" s="230"/>
      <c r="BC78" s="230"/>
      <c r="BD78" s="230"/>
      <c r="BE78" s="230"/>
      <c r="BF78" s="230"/>
      <c r="BG78" s="230"/>
    </row>
    <row r="79" spans="4:59">
      <c r="D79" s="230"/>
      <c r="G79" s="230"/>
      <c r="H79" s="230"/>
      <c r="I79" s="230"/>
      <c r="J79" s="230"/>
      <c r="K79" s="230"/>
      <c r="L79" s="230"/>
      <c r="M79" s="230"/>
      <c r="N79" s="230"/>
      <c r="S79" s="230"/>
      <c r="V79" s="230"/>
      <c r="W79" s="230"/>
      <c r="X79" s="230"/>
      <c r="Y79" s="230"/>
      <c r="Z79" s="230"/>
      <c r="AA79" s="230"/>
      <c r="AB79" s="230"/>
      <c r="AC79" s="230"/>
      <c r="AD79" s="230"/>
      <c r="AH79" s="230"/>
      <c r="AK79" s="230"/>
      <c r="AL79" s="230"/>
      <c r="AM79" s="230"/>
      <c r="AN79" s="230"/>
      <c r="AO79" s="230"/>
      <c r="AP79" s="230"/>
      <c r="AQ79" s="230"/>
      <c r="AR79" s="230"/>
      <c r="AW79" s="230"/>
      <c r="AZ79" s="230"/>
      <c r="BA79" s="230"/>
      <c r="BB79" s="230"/>
      <c r="BC79" s="230"/>
      <c r="BD79" s="230"/>
      <c r="BE79" s="230"/>
      <c r="BF79" s="230"/>
      <c r="BG79" s="230"/>
    </row>
    <row r="80" spans="4:59">
      <c r="D80" s="230"/>
      <c r="G80" s="230"/>
      <c r="H80" s="230"/>
      <c r="I80" s="230"/>
      <c r="J80" s="230"/>
      <c r="K80" s="230"/>
      <c r="L80" s="230"/>
      <c r="M80" s="230"/>
      <c r="N80" s="230"/>
      <c r="S80" s="230"/>
      <c r="V80" s="230"/>
      <c r="W80" s="230"/>
      <c r="X80" s="230"/>
      <c r="Y80" s="230"/>
      <c r="Z80" s="230"/>
      <c r="AA80" s="230"/>
      <c r="AB80" s="230"/>
      <c r="AC80" s="230"/>
      <c r="AD80" s="230"/>
      <c r="AH80" s="230"/>
      <c r="AK80" s="230"/>
      <c r="AL80" s="230"/>
      <c r="AM80" s="230"/>
      <c r="AN80" s="230"/>
      <c r="AO80" s="230"/>
      <c r="AP80" s="230"/>
      <c r="AQ80" s="230"/>
      <c r="AR80" s="230"/>
      <c r="AW80" s="230"/>
      <c r="AZ80" s="230"/>
      <c r="BA80" s="230"/>
      <c r="BB80" s="230"/>
      <c r="BC80" s="230"/>
      <c r="BD80" s="230"/>
      <c r="BE80" s="230"/>
      <c r="BF80" s="230"/>
      <c r="BG80" s="230"/>
    </row>
    <row r="81" spans="4:59">
      <c r="D81" s="230"/>
      <c r="G81" s="230"/>
      <c r="H81" s="230"/>
      <c r="I81" s="230"/>
      <c r="J81" s="230"/>
      <c r="K81" s="230"/>
      <c r="L81" s="230"/>
      <c r="M81" s="230"/>
      <c r="N81" s="230"/>
      <c r="S81" s="230"/>
      <c r="V81" s="230"/>
      <c r="W81" s="230"/>
      <c r="X81" s="230"/>
      <c r="Y81" s="230"/>
      <c r="Z81" s="230"/>
      <c r="AA81" s="230"/>
      <c r="AB81" s="230"/>
      <c r="AC81" s="230"/>
      <c r="AD81" s="230"/>
      <c r="AH81" s="230"/>
      <c r="AK81" s="230"/>
      <c r="AL81" s="230"/>
      <c r="AM81" s="230"/>
      <c r="AN81" s="230"/>
      <c r="AO81" s="230"/>
      <c r="AP81" s="230"/>
      <c r="AQ81" s="230"/>
      <c r="AR81" s="230"/>
      <c r="AW81" s="230"/>
      <c r="AZ81" s="230"/>
      <c r="BA81" s="230"/>
      <c r="BB81" s="230"/>
      <c r="BC81" s="230"/>
      <c r="BD81" s="230"/>
      <c r="BE81" s="230"/>
      <c r="BF81" s="230"/>
      <c r="BG81" s="230"/>
    </row>
    <row r="82" spans="4:59">
      <c r="D82" s="230"/>
      <c r="G82" s="230"/>
      <c r="H82" s="230"/>
      <c r="I82" s="230"/>
      <c r="J82" s="230"/>
      <c r="K82" s="230"/>
      <c r="L82" s="230"/>
      <c r="M82" s="230"/>
      <c r="N82" s="230"/>
      <c r="S82" s="230"/>
      <c r="V82" s="230"/>
      <c r="W82" s="230"/>
      <c r="X82" s="230"/>
      <c r="Y82" s="230"/>
      <c r="Z82" s="230"/>
      <c r="AA82" s="230"/>
      <c r="AB82" s="230"/>
      <c r="AC82" s="230"/>
      <c r="AD82" s="230"/>
      <c r="AH82" s="230"/>
      <c r="AK82" s="230"/>
      <c r="AL82" s="230"/>
      <c r="AM82" s="230"/>
      <c r="AN82" s="230"/>
      <c r="AO82" s="230"/>
      <c r="AP82" s="230"/>
      <c r="AQ82" s="230"/>
      <c r="AR82" s="230"/>
      <c r="AW82" s="230"/>
      <c r="AZ82" s="230"/>
      <c r="BA82" s="230"/>
      <c r="BB82" s="230"/>
      <c r="BC82" s="230"/>
      <c r="BD82" s="230"/>
      <c r="BE82" s="230"/>
      <c r="BF82" s="230"/>
      <c r="BG82" s="230"/>
    </row>
    <row r="83" spans="4:59">
      <c r="D83" s="230"/>
      <c r="G83" s="230"/>
      <c r="H83" s="230"/>
      <c r="I83" s="230"/>
      <c r="J83" s="230"/>
      <c r="K83" s="230"/>
      <c r="L83" s="230"/>
      <c r="M83" s="230"/>
      <c r="N83" s="230"/>
      <c r="S83" s="230"/>
      <c r="V83" s="230"/>
      <c r="W83" s="230"/>
      <c r="X83" s="230"/>
      <c r="Y83" s="230"/>
      <c r="Z83" s="230"/>
      <c r="AA83" s="230"/>
      <c r="AB83" s="230"/>
      <c r="AC83" s="230"/>
      <c r="AD83" s="230"/>
      <c r="AH83" s="230"/>
      <c r="AK83" s="230"/>
      <c r="AL83" s="230"/>
      <c r="AM83" s="230"/>
      <c r="AN83" s="230"/>
      <c r="AO83" s="230"/>
      <c r="AP83" s="230"/>
      <c r="AQ83" s="230"/>
      <c r="AR83" s="230"/>
      <c r="AW83" s="230"/>
      <c r="AZ83" s="230"/>
      <c r="BA83" s="230"/>
      <c r="BB83" s="230"/>
      <c r="BC83" s="230"/>
      <c r="BD83" s="230"/>
      <c r="BE83" s="230"/>
      <c r="BF83" s="230"/>
      <c r="BG83" s="230"/>
    </row>
    <row r="84" spans="4:59">
      <c r="D84" s="230"/>
      <c r="G84" s="230"/>
      <c r="H84" s="230"/>
      <c r="I84" s="230"/>
      <c r="J84" s="230"/>
      <c r="K84" s="230"/>
      <c r="L84" s="230"/>
      <c r="M84" s="230"/>
      <c r="N84" s="230"/>
      <c r="S84" s="230"/>
      <c r="V84" s="230"/>
      <c r="W84" s="230"/>
      <c r="X84" s="230"/>
      <c r="Y84" s="230"/>
      <c r="Z84" s="230"/>
      <c r="AA84" s="230"/>
      <c r="AB84" s="230"/>
      <c r="AC84" s="230"/>
      <c r="AD84" s="230"/>
      <c r="AH84" s="230"/>
      <c r="AK84" s="230"/>
      <c r="AL84" s="230"/>
      <c r="AM84" s="230"/>
      <c r="AN84" s="230"/>
      <c r="AO84" s="230"/>
      <c r="AP84" s="230"/>
      <c r="AQ84" s="230"/>
      <c r="AR84" s="230"/>
      <c r="AW84" s="230"/>
      <c r="AZ84" s="230"/>
      <c r="BA84" s="230"/>
      <c r="BB84" s="230"/>
      <c r="BC84" s="230"/>
      <c r="BD84" s="230"/>
      <c r="BE84" s="230"/>
      <c r="BF84" s="230"/>
      <c r="BG84" s="230"/>
    </row>
    <row r="85" spans="4:59">
      <c r="D85" s="230"/>
      <c r="G85" s="230"/>
      <c r="H85" s="230"/>
      <c r="I85" s="230"/>
      <c r="J85" s="230"/>
      <c r="K85" s="230"/>
      <c r="L85" s="230"/>
      <c r="M85" s="230"/>
      <c r="N85" s="230"/>
      <c r="S85" s="230"/>
      <c r="V85" s="230"/>
      <c r="W85" s="230"/>
      <c r="X85" s="230"/>
      <c r="Y85" s="230"/>
      <c r="Z85" s="230"/>
      <c r="AA85" s="230"/>
      <c r="AB85" s="230"/>
      <c r="AC85" s="230"/>
      <c r="AD85" s="230"/>
      <c r="AH85" s="230"/>
      <c r="AK85" s="230"/>
      <c r="AL85" s="230"/>
      <c r="AM85" s="230"/>
      <c r="AN85" s="230"/>
      <c r="AO85" s="230"/>
      <c r="AP85" s="230"/>
      <c r="AQ85" s="230"/>
      <c r="AR85" s="230"/>
      <c r="AW85" s="230"/>
      <c r="AZ85" s="230"/>
      <c r="BA85" s="230"/>
      <c r="BB85" s="230"/>
      <c r="BC85" s="230"/>
      <c r="BD85" s="230"/>
      <c r="BE85" s="230"/>
      <c r="BF85" s="230"/>
      <c r="BG85" s="230"/>
    </row>
    <row r="86" spans="4:59">
      <c r="D86" s="230"/>
      <c r="G86" s="230"/>
      <c r="H86" s="230"/>
      <c r="I86" s="230"/>
      <c r="J86" s="230"/>
      <c r="K86" s="230"/>
      <c r="L86" s="230"/>
      <c r="M86" s="230"/>
      <c r="N86" s="230"/>
      <c r="S86" s="230"/>
      <c r="V86" s="230"/>
      <c r="W86" s="230"/>
      <c r="X86" s="230"/>
      <c r="Y86" s="230"/>
      <c r="Z86" s="230"/>
      <c r="AA86" s="230"/>
      <c r="AB86" s="230"/>
      <c r="AC86" s="230"/>
      <c r="AD86" s="230"/>
      <c r="AH86" s="230"/>
      <c r="AK86" s="230"/>
      <c r="AL86" s="230"/>
      <c r="AM86" s="230"/>
      <c r="AN86" s="230"/>
      <c r="AO86" s="230"/>
      <c r="AP86" s="230"/>
      <c r="AQ86" s="230"/>
      <c r="AR86" s="230"/>
      <c r="AW86" s="230"/>
      <c r="AZ86" s="230"/>
      <c r="BA86" s="230"/>
      <c r="BB86" s="230"/>
      <c r="BC86" s="230"/>
      <c r="BD86" s="230"/>
      <c r="BE86" s="230"/>
      <c r="BF86" s="230"/>
      <c r="BG86" s="230"/>
    </row>
    <row r="87" spans="4:59">
      <c r="D87" s="230"/>
      <c r="G87" s="230"/>
      <c r="H87" s="230"/>
      <c r="I87" s="230"/>
      <c r="J87" s="230"/>
      <c r="K87" s="230"/>
      <c r="L87" s="230"/>
      <c r="M87" s="230"/>
      <c r="N87" s="230"/>
      <c r="S87" s="230"/>
      <c r="V87" s="230"/>
      <c r="W87" s="230"/>
      <c r="X87" s="230"/>
      <c r="Y87" s="230"/>
      <c r="Z87" s="230"/>
      <c r="AA87" s="230"/>
      <c r="AB87" s="230"/>
      <c r="AC87" s="230"/>
      <c r="AD87" s="230"/>
      <c r="AH87" s="230"/>
      <c r="AK87" s="230"/>
      <c r="AL87" s="230"/>
      <c r="AM87" s="230"/>
      <c r="AN87" s="230"/>
      <c r="AO87" s="230"/>
      <c r="AP87" s="230"/>
      <c r="AQ87" s="230"/>
      <c r="AR87" s="230"/>
      <c r="AW87" s="230"/>
      <c r="AZ87" s="230"/>
      <c r="BA87" s="230"/>
      <c r="BB87" s="230"/>
      <c r="BC87" s="230"/>
      <c r="BD87" s="230"/>
      <c r="BE87" s="230"/>
      <c r="BF87" s="230"/>
      <c r="BG87" s="230"/>
    </row>
    <row r="88" spans="4:59">
      <c r="D88" s="230"/>
      <c r="G88" s="230"/>
      <c r="H88" s="230"/>
      <c r="I88" s="230"/>
      <c r="J88" s="230"/>
      <c r="K88" s="230"/>
      <c r="L88" s="230"/>
      <c r="M88" s="230"/>
      <c r="N88" s="230"/>
      <c r="S88" s="230"/>
      <c r="V88" s="230"/>
      <c r="W88" s="230"/>
      <c r="X88" s="230"/>
      <c r="Y88" s="230"/>
      <c r="Z88" s="230"/>
      <c r="AA88" s="230"/>
      <c r="AB88" s="230"/>
      <c r="AC88" s="230"/>
      <c r="AD88" s="230"/>
      <c r="AH88" s="230"/>
      <c r="AK88" s="230"/>
      <c r="AL88" s="230"/>
      <c r="AM88" s="230"/>
      <c r="AN88" s="230"/>
      <c r="AO88" s="230"/>
      <c r="AP88" s="230"/>
      <c r="AQ88" s="230"/>
      <c r="AR88" s="230"/>
      <c r="AW88" s="230"/>
      <c r="AZ88" s="230"/>
      <c r="BA88" s="230"/>
      <c r="BB88" s="230"/>
      <c r="BC88" s="230"/>
      <c r="BD88" s="230"/>
      <c r="BE88" s="230"/>
      <c r="BF88" s="230"/>
      <c r="BG88" s="230"/>
    </row>
    <row r="89" spans="4:59">
      <c r="D89" s="230"/>
      <c r="G89" s="230"/>
      <c r="H89" s="230"/>
      <c r="I89" s="230"/>
      <c r="J89" s="230"/>
      <c r="K89" s="230"/>
      <c r="L89" s="230"/>
      <c r="M89" s="230"/>
      <c r="N89" s="230"/>
      <c r="S89" s="230"/>
      <c r="V89" s="230"/>
      <c r="W89" s="230"/>
      <c r="X89" s="230"/>
      <c r="Y89" s="230"/>
      <c r="Z89" s="230"/>
      <c r="AA89" s="230"/>
      <c r="AB89" s="230"/>
      <c r="AC89" s="230"/>
      <c r="AD89" s="230"/>
      <c r="AH89" s="230"/>
      <c r="AK89" s="230"/>
      <c r="AL89" s="230"/>
      <c r="AM89" s="230"/>
      <c r="AN89" s="230"/>
      <c r="AO89" s="230"/>
      <c r="AP89" s="230"/>
      <c r="AQ89" s="230"/>
      <c r="AR89" s="230"/>
      <c r="AW89" s="230"/>
      <c r="AZ89" s="230"/>
      <c r="BA89" s="230"/>
      <c r="BB89" s="230"/>
      <c r="BC89" s="230"/>
      <c r="BD89" s="230"/>
      <c r="BE89" s="230"/>
      <c r="BF89" s="230"/>
      <c r="BG89" s="230"/>
    </row>
    <row r="90" spans="4:59">
      <c r="D90" s="230"/>
      <c r="G90" s="230"/>
      <c r="H90" s="230"/>
      <c r="I90" s="230"/>
      <c r="J90" s="230"/>
      <c r="K90" s="230"/>
      <c r="L90" s="230"/>
      <c r="M90" s="230"/>
      <c r="N90" s="230"/>
      <c r="S90" s="230"/>
      <c r="V90" s="230"/>
      <c r="W90" s="230"/>
      <c r="X90" s="230"/>
      <c r="Y90" s="230"/>
      <c r="Z90" s="230"/>
      <c r="AA90" s="230"/>
      <c r="AB90" s="230"/>
      <c r="AC90" s="230"/>
      <c r="AD90" s="230"/>
      <c r="AH90" s="230"/>
      <c r="AK90" s="230"/>
      <c r="AL90" s="230"/>
      <c r="AM90" s="230"/>
      <c r="AN90" s="230"/>
      <c r="AO90" s="230"/>
      <c r="AP90" s="230"/>
      <c r="AQ90" s="230"/>
      <c r="AR90" s="230"/>
      <c r="AW90" s="230"/>
      <c r="AZ90" s="230"/>
      <c r="BA90" s="230"/>
      <c r="BB90" s="230"/>
      <c r="BC90" s="230"/>
      <c r="BD90" s="230"/>
      <c r="BE90" s="230"/>
      <c r="BF90" s="230"/>
      <c r="BG90" s="230"/>
    </row>
    <row r="91" spans="4:59">
      <c r="D91" s="230"/>
      <c r="G91" s="230"/>
      <c r="H91" s="230"/>
      <c r="I91" s="230"/>
      <c r="J91" s="230"/>
      <c r="K91" s="230"/>
      <c r="L91" s="230"/>
      <c r="M91" s="230"/>
      <c r="N91" s="230"/>
      <c r="S91" s="230"/>
      <c r="V91" s="230"/>
      <c r="W91" s="230"/>
      <c r="X91" s="230"/>
      <c r="Y91" s="230"/>
      <c r="Z91" s="230"/>
      <c r="AA91" s="230"/>
      <c r="AB91" s="230"/>
      <c r="AC91" s="230"/>
      <c r="AD91" s="230"/>
      <c r="AH91" s="230"/>
      <c r="AK91" s="230"/>
      <c r="AL91" s="230"/>
      <c r="AM91" s="230"/>
      <c r="AN91" s="230"/>
      <c r="AO91" s="230"/>
      <c r="AP91" s="230"/>
      <c r="AQ91" s="230"/>
      <c r="AR91" s="230"/>
      <c r="AW91" s="230"/>
      <c r="AZ91" s="230"/>
      <c r="BA91" s="230"/>
      <c r="BB91" s="230"/>
      <c r="BC91" s="230"/>
      <c r="BD91" s="230"/>
      <c r="BE91" s="230"/>
      <c r="BF91" s="230"/>
      <c r="BG91" s="230"/>
    </row>
    <row r="92" spans="4:59">
      <c r="D92" s="230"/>
      <c r="G92" s="230"/>
      <c r="H92" s="230"/>
      <c r="I92" s="230"/>
      <c r="J92" s="230"/>
      <c r="K92" s="230"/>
      <c r="L92" s="230"/>
      <c r="M92" s="230"/>
      <c r="N92" s="230"/>
      <c r="S92" s="230"/>
      <c r="V92" s="230"/>
      <c r="W92" s="230"/>
      <c r="X92" s="230"/>
      <c r="Y92" s="230"/>
      <c r="Z92" s="230"/>
      <c r="AA92" s="230"/>
      <c r="AB92" s="230"/>
      <c r="AC92" s="230"/>
      <c r="AD92" s="230"/>
      <c r="AH92" s="230"/>
      <c r="AK92" s="230"/>
      <c r="AL92" s="230"/>
      <c r="AM92" s="230"/>
      <c r="AN92" s="230"/>
      <c r="AO92" s="230"/>
      <c r="AP92" s="230"/>
      <c r="AQ92" s="230"/>
      <c r="AR92" s="230"/>
      <c r="AW92" s="230"/>
      <c r="AZ92" s="230"/>
      <c r="BA92" s="230"/>
      <c r="BB92" s="230"/>
      <c r="BC92" s="230"/>
      <c r="BD92" s="230"/>
      <c r="BE92" s="230"/>
      <c r="BF92" s="230"/>
      <c r="BG92" s="230"/>
    </row>
    <row r="93" spans="4:59">
      <c r="D93" s="230"/>
      <c r="G93" s="230"/>
      <c r="H93" s="230"/>
      <c r="I93" s="230"/>
      <c r="J93" s="230"/>
      <c r="K93" s="230"/>
      <c r="L93" s="230"/>
      <c r="M93" s="230"/>
      <c r="N93" s="230"/>
      <c r="S93" s="230"/>
      <c r="V93" s="230"/>
      <c r="W93" s="230"/>
      <c r="X93" s="230"/>
      <c r="Y93" s="230"/>
      <c r="Z93" s="230"/>
      <c r="AA93" s="230"/>
      <c r="AB93" s="230"/>
      <c r="AC93" s="230"/>
      <c r="AD93" s="230"/>
      <c r="AH93" s="230"/>
      <c r="AK93" s="230"/>
      <c r="AL93" s="230"/>
      <c r="AM93" s="230"/>
      <c r="AN93" s="230"/>
      <c r="AO93" s="230"/>
      <c r="AP93" s="230"/>
      <c r="AQ93" s="230"/>
      <c r="AR93" s="230"/>
      <c r="AW93" s="230"/>
      <c r="AZ93" s="230"/>
      <c r="BA93" s="230"/>
      <c r="BB93" s="230"/>
      <c r="BC93" s="230"/>
      <c r="BD93" s="230"/>
      <c r="BE93" s="230"/>
      <c r="BF93" s="230"/>
      <c r="BG93" s="230"/>
    </row>
    <row r="94" spans="4:59">
      <c r="D94" s="230"/>
      <c r="G94" s="230"/>
      <c r="H94" s="230"/>
      <c r="I94" s="230"/>
      <c r="J94" s="230"/>
      <c r="K94" s="230"/>
      <c r="L94" s="230"/>
      <c r="M94" s="230"/>
      <c r="N94" s="230"/>
      <c r="S94" s="230"/>
      <c r="V94" s="230"/>
      <c r="W94" s="230"/>
      <c r="X94" s="230"/>
      <c r="Y94" s="230"/>
      <c r="Z94" s="230"/>
      <c r="AA94" s="230"/>
      <c r="AB94" s="230"/>
      <c r="AC94" s="230"/>
      <c r="AD94" s="230"/>
      <c r="AH94" s="230"/>
      <c r="AK94" s="230"/>
      <c r="AL94" s="230"/>
      <c r="AM94" s="230"/>
      <c r="AN94" s="230"/>
      <c r="AO94" s="230"/>
      <c r="AP94" s="230"/>
      <c r="AQ94" s="230"/>
      <c r="AR94" s="230"/>
      <c r="AW94" s="230"/>
      <c r="AZ94" s="230"/>
      <c r="BA94" s="230"/>
      <c r="BB94" s="230"/>
      <c r="BC94" s="230"/>
      <c r="BD94" s="230"/>
      <c r="BE94" s="230"/>
      <c r="BF94" s="230"/>
      <c r="BG94" s="230"/>
    </row>
    <row r="95" spans="4:59">
      <c r="D95" s="230"/>
      <c r="G95" s="230"/>
      <c r="H95" s="230"/>
      <c r="I95" s="230"/>
      <c r="J95" s="230"/>
      <c r="K95" s="230"/>
      <c r="L95" s="230"/>
      <c r="M95" s="230"/>
      <c r="N95" s="230"/>
      <c r="S95" s="230"/>
      <c r="V95" s="230"/>
      <c r="W95" s="230"/>
      <c r="X95" s="230"/>
      <c r="Y95" s="230"/>
      <c r="Z95" s="230"/>
      <c r="AA95" s="230"/>
      <c r="AB95" s="230"/>
      <c r="AC95" s="230"/>
      <c r="AD95" s="230"/>
      <c r="AH95" s="230"/>
      <c r="AK95" s="230"/>
      <c r="AL95" s="230"/>
      <c r="AM95" s="230"/>
      <c r="AN95" s="230"/>
      <c r="AO95" s="230"/>
      <c r="AP95" s="230"/>
      <c r="AQ95" s="230"/>
      <c r="AR95" s="230"/>
      <c r="AW95" s="230"/>
      <c r="AZ95" s="230"/>
      <c r="BA95" s="230"/>
      <c r="BB95" s="230"/>
      <c r="BC95" s="230"/>
      <c r="BD95" s="230"/>
      <c r="BE95" s="230"/>
      <c r="BF95" s="230"/>
      <c r="BG95" s="230"/>
    </row>
    <row r="96" spans="4:59">
      <c r="D96" s="230"/>
      <c r="G96" s="230"/>
      <c r="H96" s="230"/>
      <c r="I96" s="230"/>
      <c r="J96" s="230"/>
      <c r="K96" s="230"/>
      <c r="L96" s="230"/>
      <c r="M96" s="230"/>
      <c r="N96" s="230"/>
      <c r="S96" s="230"/>
      <c r="V96" s="230"/>
      <c r="W96" s="230"/>
      <c r="X96" s="230"/>
      <c r="Y96" s="230"/>
      <c r="Z96" s="230"/>
      <c r="AA96" s="230"/>
      <c r="AB96" s="230"/>
      <c r="AC96" s="230"/>
      <c r="AD96" s="230"/>
      <c r="AH96" s="230"/>
      <c r="AK96" s="230"/>
      <c r="AL96" s="230"/>
      <c r="AM96" s="230"/>
      <c r="AN96" s="230"/>
      <c r="AO96" s="230"/>
      <c r="AP96" s="230"/>
      <c r="AQ96" s="230"/>
      <c r="AR96" s="230"/>
      <c r="AW96" s="230"/>
      <c r="AZ96" s="230"/>
      <c r="BA96" s="230"/>
      <c r="BB96" s="230"/>
      <c r="BC96" s="230"/>
      <c r="BD96" s="230"/>
      <c r="BE96" s="230"/>
      <c r="BF96" s="230"/>
      <c r="BG96" s="230"/>
    </row>
    <row r="97" spans="4:59">
      <c r="D97" s="230"/>
      <c r="G97" s="230"/>
      <c r="H97" s="230"/>
      <c r="I97" s="230"/>
      <c r="J97" s="230"/>
      <c r="K97" s="230"/>
      <c r="L97" s="230"/>
      <c r="M97" s="230"/>
      <c r="N97" s="230"/>
      <c r="S97" s="230"/>
      <c r="V97" s="230"/>
      <c r="W97" s="230"/>
      <c r="X97" s="230"/>
      <c r="Y97" s="230"/>
      <c r="Z97" s="230"/>
      <c r="AA97" s="230"/>
      <c r="AB97" s="230"/>
      <c r="AC97" s="230"/>
      <c r="AD97" s="230"/>
      <c r="AH97" s="230"/>
      <c r="AK97" s="230"/>
      <c r="AL97" s="230"/>
      <c r="AM97" s="230"/>
      <c r="AN97" s="230"/>
      <c r="AO97" s="230"/>
      <c r="AP97" s="230"/>
      <c r="AQ97" s="230"/>
      <c r="AR97" s="230"/>
      <c r="AW97" s="230"/>
      <c r="AZ97" s="230"/>
      <c r="BA97" s="230"/>
      <c r="BB97" s="230"/>
      <c r="BC97" s="230"/>
      <c r="BD97" s="230"/>
      <c r="BE97" s="230"/>
      <c r="BF97" s="230"/>
      <c r="BG97" s="230"/>
    </row>
    <row r="98" spans="4:59">
      <c r="D98" s="230"/>
      <c r="G98" s="230"/>
      <c r="H98" s="230"/>
      <c r="I98" s="230"/>
      <c r="J98" s="230"/>
      <c r="K98" s="230"/>
      <c r="L98" s="230"/>
      <c r="M98" s="230"/>
      <c r="N98" s="230"/>
      <c r="S98" s="230"/>
      <c r="V98" s="230"/>
      <c r="W98" s="230"/>
      <c r="X98" s="230"/>
      <c r="Y98" s="230"/>
      <c r="Z98" s="230"/>
      <c r="AA98" s="230"/>
      <c r="AB98" s="230"/>
      <c r="AC98" s="230"/>
      <c r="AD98" s="230"/>
      <c r="AH98" s="230"/>
      <c r="AK98" s="230"/>
      <c r="AL98" s="230"/>
      <c r="AM98" s="230"/>
      <c r="AN98" s="230"/>
      <c r="AO98" s="230"/>
      <c r="AP98" s="230"/>
      <c r="AQ98" s="230"/>
      <c r="AR98" s="230"/>
      <c r="AW98" s="230"/>
      <c r="AZ98" s="230"/>
      <c r="BA98" s="230"/>
      <c r="BB98" s="230"/>
      <c r="BC98" s="230"/>
      <c r="BD98" s="230"/>
      <c r="BE98" s="230"/>
      <c r="BF98" s="230"/>
      <c r="BG98" s="230"/>
    </row>
    <row r="99" spans="4:59">
      <c r="D99" s="230"/>
      <c r="G99" s="230"/>
      <c r="H99" s="230"/>
      <c r="I99" s="230"/>
      <c r="J99" s="230"/>
      <c r="K99" s="230"/>
      <c r="L99" s="230"/>
      <c r="M99" s="230"/>
      <c r="N99" s="230"/>
      <c r="S99" s="230"/>
      <c r="V99" s="230"/>
      <c r="W99" s="230"/>
      <c r="X99" s="230"/>
      <c r="Y99" s="230"/>
      <c r="Z99" s="230"/>
      <c r="AA99" s="230"/>
      <c r="AB99" s="230"/>
      <c r="AC99" s="230"/>
      <c r="AD99" s="230"/>
      <c r="AH99" s="230"/>
      <c r="AK99" s="230"/>
      <c r="AL99" s="230"/>
      <c r="AM99" s="230"/>
      <c r="AN99" s="230"/>
      <c r="AO99" s="230"/>
      <c r="AP99" s="230"/>
      <c r="AQ99" s="230"/>
      <c r="AR99" s="230"/>
      <c r="AW99" s="230"/>
      <c r="AZ99" s="230"/>
      <c r="BA99" s="230"/>
      <c r="BB99" s="230"/>
      <c r="BC99" s="230"/>
      <c r="BD99" s="230"/>
      <c r="BE99" s="230"/>
      <c r="BF99" s="230"/>
      <c r="BG99" s="230"/>
    </row>
    <row r="100" spans="4:59">
      <c r="D100" s="230"/>
      <c r="G100" s="230"/>
      <c r="H100" s="230"/>
      <c r="I100" s="230"/>
      <c r="J100" s="230"/>
      <c r="K100" s="230"/>
      <c r="L100" s="230"/>
      <c r="M100" s="230"/>
      <c r="N100" s="230"/>
      <c r="S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H100" s="230"/>
      <c r="AK100" s="230"/>
      <c r="AL100" s="230"/>
      <c r="AM100" s="230"/>
      <c r="AN100" s="230"/>
      <c r="AO100" s="230"/>
      <c r="AP100" s="230"/>
      <c r="AQ100" s="230"/>
      <c r="AR100" s="230"/>
      <c r="AW100" s="230"/>
      <c r="AZ100" s="230"/>
      <c r="BA100" s="230"/>
      <c r="BB100" s="230"/>
      <c r="BC100" s="230"/>
      <c r="BD100" s="230"/>
      <c r="BE100" s="230"/>
      <c r="BF100" s="230"/>
      <c r="BG100" s="230"/>
    </row>
    <row r="101" spans="4:59">
      <c r="D101" s="230"/>
      <c r="G101" s="230"/>
      <c r="H101" s="230"/>
      <c r="I101" s="230"/>
      <c r="J101" s="230"/>
      <c r="K101" s="230"/>
      <c r="L101" s="230"/>
      <c r="M101" s="230"/>
      <c r="N101" s="230"/>
      <c r="S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H101" s="230"/>
      <c r="AK101" s="230"/>
      <c r="AL101" s="230"/>
      <c r="AM101" s="230"/>
      <c r="AN101" s="230"/>
      <c r="AO101" s="230"/>
      <c r="AP101" s="230"/>
      <c r="AQ101" s="230"/>
      <c r="AR101" s="230"/>
      <c r="AW101" s="230"/>
      <c r="AZ101" s="230"/>
      <c r="BA101" s="230"/>
      <c r="BB101" s="230"/>
      <c r="BC101" s="230"/>
      <c r="BD101" s="230"/>
      <c r="BE101" s="230"/>
      <c r="BF101" s="230"/>
      <c r="BG101" s="230"/>
    </row>
    <row r="102" spans="4:59">
      <c r="D102" s="230"/>
      <c r="G102" s="230"/>
      <c r="H102" s="230"/>
      <c r="I102" s="230"/>
      <c r="J102" s="230"/>
      <c r="K102" s="230"/>
      <c r="L102" s="230"/>
      <c r="M102" s="230"/>
      <c r="N102" s="230"/>
      <c r="S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H102" s="230"/>
      <c r="AK102" s="230"/>
      <c r="AL102" s="230"/>
      <c r="AM102" s="230"/>
      <c r="AN102" s="230"/>
      <c r="AO102" s="230"/>
      <c r="AP102" s="230"/>
      <c r="AQ102" s="230"/>
      <c r="AR102" s="230"/>
      <c r="AW102" s="230"/>
      <c r="AZ102" s="230"/>
      <c r="BA102" s="230"/>
      <c r="BB102" s="230"/>
      <c r="BC102" s="230"/>
      <c r="BD102" s="230"/>
      <c r="BE102" s="230"/>
      <c r="BF102" s="230"/>
      <c r="BG102" s="230"/>
    </row>
    <row r="103" spans="4:59">
      <c r="D103" s="230"/>
      <c r="G103" s="230"/>
      <c r="H103" s="230"/>
      <c r="I103" s="230"/>
      <c r="J103" s="230"/>
      <c r="K103" s="230"/>
      <c r="L103" s="230"/>
      <c r="M103" s="230"/>
      <c r="N103" s="230"/>
      <c r="S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H103" s="230"/>
      <c r="AK103" s="230"/>
      <c r="AL103" s="230"/>
      <c r="AM103" s="230"/>
      <c r="AN103" s="230"/>
      <c r="AO103" s="230"/>
      <c r="AP103" s="230"/>
      <c r="AQ103" s="230"/>
      <c r="AR103" s="230"/>
      <c r="AW103" s="230"/>
      <c r="AZ103" s="230"/>
      <c r="BA103" s="230"/>
      <c r="BB103" s="230"/>
      <c r="BC103" s="230"/>
      <c r="BD103" s="230"/>
      <c r="BE103" s="230"/>
      <c r="BF103" s="230"/>
      <c r="BG103" s="230"/>
    </row>
    <row r="104" spans="4:59">
      <c r="D104" s="230"/>
      <c r="G104" s="230"/>
      <c r="H104" s="230"/>
      <c r="I104" s="230"/>
      <c r="J104" s="230"/>
      <c r="K104" s="230"/>
      <c r="L104" s="230"/>
      <c r="M104" s="230"/>
      <c r="N104" s="230"/>
      <c r="S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H104" s="230"/>
      <c r="AK104" s="230"/>
      <c r="AL104" s="230"/>
      <c r="AM104" s="230"/>
      <c r="AN104" s="230"/>
      <c r="AO104" s="230"/>
      <c r="AP104" s="230"/>
      <c r="AQ104" s="230"/>
      <c r="AR104" s="230"/>
      <c r="AW104" s="230"/>
      <c r="AZ104" s="230"/>
      <c r="BA104" s="230"/>
      <c r="BB104" s="230"/>
      <c r="BC104" s="230"/>
      <c r="BD104" s="230"/>
      <c r="BE104" s="230"/>
      <c r="BF104" s="230"/>
      <c r="BG104" s="230"/>
    </row>
    <row r="105" spans="4:59">
      <c r="D105" s="230"/>
      <c r="G105" s="230"/>
      <c r="H105" s="230"/>
      <c r="I105" s="230"/>
      <c r="J105" s="230"/>
      <c r="K105" s="230"/>
      <c r="L105" s="230"/>
      <c r="M105" s="230"/>
      <c r="N105" s="230"/>
      <c r="S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H105" s="230"/>
      <c r="AK105" s="230"/>
      <c r="AL105" s="230"/>
      <c r="AM105" s="230"/>
      <c r="AN105" s="230"/>
      <c r="AO105" s="230"/>
      <c r="AP105" s="230"/>
      <c r="AQ105" s="230"/>
      <c r="AR105" s="230"/>
      <c r="AW105" s="230"/>
      <c r="AZ105" s="230"/>
      <c r="BA105" s="230"/>
      <c r="BB105" s="230"/>
      <c r="BC105" s="230"/>
      <c r="BD105" s="230"/>
      <c r="BE105" s="230"/>
      <c r="BF105" s="230"/>
      <c r="BG105" s="230"/>
    </row>
    <row r="106" spans="4:59">
      <c r="D106" s="230"/>
      <c r="G106" s="230"/>
      <c r="H106" s="230"/>
      <c r="I106" s="230"/>
      <c r="J106" s="230"/>
      <c r="K106" s="230"/>
      <c r="L106" s="230"/>
      <c r="M106" s="230"/>
      <c r="N106" s="230"/>
      <c r="S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H106" s="230"/>
      <c r="AK106" s="230"/>
      <c r="AL106" s="230"/>
      <c r="AM106" s="230"/>
      <c r="AN106" s="230"/>
      <c r="AO106" s="230"/>
      <c r="AP106" s="230"/>
      <c r="AQ106" s="230"/>
      <c r="AR106" s="230"/>
      <c r="AW106" s="230"/>
      <c r="AZ106" s="230"/>
      <c r="BA106" s="230"/>
      <c r="BB106" s="230"/>
      <c r="BC106" s="230"/>
      <c r="BD106" s="230"/>
      <c r="BE106" s="230"/>
      <c r="BF106" s="230"/>
      <c r="BG106" s="230"/>
    </row>
    <row r="107" spans="4:59">
      <c r="D107" s="230"/>
      <c r="G107" s="230"/>
      <c r="H107" s="230"/>
      <c r="I107" s="230"/>
      <c r="J107" s="230"/>
      <c r="K107" s="230"/>
      <c r="L107" s="230"/>
      <c r="M107" s="230"/>
      <c r="N107" s="230"/>
      <c r="S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H107" s="230"/>
      <c r="AK107" s="230"/>
      <c r="AL107" s="230"/>
      <c r="AM107" s="230"/>
      <c r="AN107" s="230"/>
      <c r="AO107" s="230"/>
      <c r="AP107" s="230"/>
      <c r="AQ107" s="230"/>
      <c r="AR107" s="230"/>
      <c r="AW107" s="230"/>
      <c r="AZ107" s="230"/>
      <c r="BA107" s="230"/>
      <c r="BB107" s="230"/>
      <c r="BC107" s="230"/>
      <c r="BD107" s="230"/>
      <c r="BE107" s="230"/>
      <c r="BF107" s="230"/>
      <c r="BG107" s="230"/>
    </row>
    <row r="108" spans="4:59">
      <c r="D108" s="230"/>
      <c r="G108" s="230"/>
      <c r="H108" s="230"/>
      <c r="I108" s="230"/>
      <c r="J108" s="230"/>
      <c r="K108" s="230"/>
      <c r="L108" s="230"/>
      <c r="M108" s="230"/>
      <c r="N108" s="230"/>
      <c r="S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H108" s="230"/>
      <c r="AK108" s="230"/>
      <c r="AL108" s="230"/>
      <c r="AM108" s="230"/>
      <c r="AN108" s="230"/>
      <c r="AO108" s="230"/>
      <c r="AP108" s="230"/>
      <c r="AQ108" s="230"/>
      <c r="AR108" s="230"/>
      <c r="AW108" s="230"/>
      <c r="AZ108" s="230"/>
      <c r="BA108" s="230"/>
      <c r="BB108" s="230"/>
      <c r="BC108" s="230"/>
      <c r="BD108" s="230"/>
      <c r="BE108" s="230"/>
      <c r="BF108" s="230"/>
      <c r="BG108" s="230"/>
    </row>
    <row r="109" spans="4:59">
      <c r="D109" s="230"/>
      <c r="G109" s="230"/>
      <c r="H109" s="230"/>
      <c r="I109" s="230"/>
      <c r="J109" s="230"/>
      <c r="K109" s="230"/>
      <c r="L109" s="230"/>
      <c r="M109" s="230"/>
      <c r="N109" s="230"/>
      <c r="S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H109" s="230"/>
      <c r="AK109" s="230"/>
      <c r="AL109" s="230"/>
      <c r="AM109" s="230"/>
      <c r="AN109" s="230"/>
      <c r="AO109" s="230"/>
      <c r="AP109" s="230"/>
      <c r="AQ109" s="230"/>
      <c r="AR109" s="230"/>
      <c r="AW109" s="230"/>
      <c r="AZ109" s="230"/>
      <c r="BA109" s="230"/>
      <c r="BB109" s="230"/>
      <c r="BC109" s="230"/>
      <c r="BD109" s="230"/>
      <c r="BE109" s="230"/>
      <c r="BF109" s="230"/>
      <c r="BG109" s="230"/>
    </row>
    <row r="110" spans="4:59">
      <c r="D110" s="230"/>
      <c r="G110" s="230"/>
      <c r="H110" s="230"/>
      <c r="I110" s="230"/>
      <c r="J110" s="230"/>
      <c r="K110" s="230"/>
      <c r="L110" s="230"/>
      <c r="M110" s="230"/>
      <c r="N110" s="230"/>
      <c r="S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H110" s="230"/>
      <c r="AK110" s="230"/>
      <c r="AL110" s="230"/>
      <c r="AM110" s="230"/>
      <c r="AN110" s="230"/>
      <c r="AO110" s="230"/>
      <c r="AP110" s="230"/>
      <c r="AQ110" s="230"/>
      <c r="AR110" s="230"/>
      <c r="AW110" s="230"/>
      <c r="AZ110" s="230"/>
      <c r="BA110" s="230"/>
      <c r="BB110" s="230"/>
      <c r="BC110" s="230"/>
      <c r="BD110" s="230"/>
      <c r="BE110" s="230"/>
      <c r="BF110" s="230"/>
      <c r="BG110" s="230"/>
    </row>
    <row r="111" spans="4:59">
      <c r="D111" s="230"/>
      <c r="G111" s="230"/>
      <c r="H111" s="230"/>
      <c r="I111" s="230"/>
      <c r="J111" s="230"/>
      <c r="K111" s="230"/>
      <c r="L111" s="230"/>
      <c r="M111" s="230"/>
      <c r="N111" s="230"/>
      <c r="S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H111" s="230"/>
      <c r="AK111" s="230"/>
      <c r="AL111" s="230"/>
      <c r="AM111" s="230"/>
      <c r="AN111" s="230"/>
      <c r="AO111" s="230"/>
      <c r="AP111" s="230"/>
      <c r="AQ111" s="230"/>
      <c r="AR111" s="230"/>
      <c r="AW111" s="230"/>
      <c r="AZ111" s="230"/>
      <c r="BA111" s="230"/>
      <c r="BB111" s="230"/>
      <c r="BC111" s="230"/>
      <c r="BD111" s="230"/>
      <c r="BE111" s="230"/>
      <c r="BF111" s="230"/>
      <c r="BG111" s="230"/>
    </row>
    <row r="112" spans="4:59">
      <c r="D112" s="230"/>
      <c r="G112" s="230"/>
      <c r="H112" s="230"/>
      <c r="I112" s="230"/>
      <c r="J112" s="230"/>
      <c r="K112" s="230"/>
      <c r="L112" s="230"/>
      <c r="M112" s="230"/>
      <c r="N112" s="230"/>
      <c r="S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H112" s="230"/>
      <c r="AK112" s="230"/>
      <c r="AL112" s="230"/>
      <c r="AM112" s="230"/>
      <c r="AN112" s="230"/>
      <c r="AO112" s="230"/>
      <c r="AP112" s="230"/>
      <c r="AQ112" s="230"/>
      <c r="AR112" s="230"/>
      <c r="AW112" s="230"/>
      <c r="AZ112" s="230"/>
      <c r="BA112" s="230"/>
      <c r="BB112" s="230"/>
      <c r="BC112" s="230"/>
      <c r="BD112" s="230"/>
      <c r="BE112" s="230"/>
      <c r="BF112" s="230"/>
      <c r="BG112" s="230"/>
    </row>
    <row r="113" spans="4:59">
      <c r="D113" s="230"/>
      <c r="G113" s="230"/>
      <c r="H113" s="230"/>
      <c r="I113" s="230"/>
      <c r="J113" s="230"/>
      <c r="K113" s="230"/>
      <c r="L113" s="230"/>
      <c r="M113" s="230"/>
      <c r="N113" s="230"/>
      <c r="S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H113" s="230"/>
      <c r="AK113" s="230"/>
      <c r="AL113" s="230"/>
      <c r="AM113" s="230"/>
      <c r="AN113" s="230"/>
      <c r="AO113" s="230"/>
      <c r="AP113" s="230"/>
      <c r="AQ113" s="230"/>
      <c r="AR113" s="230"/>
      <c r="AW113" s="230"/>
      <c r="AZ113" s="230"/>
      <c r="BA113" s="230"/>
      <c r="BB113" s="230"/>
      <c r="BC113" s="230"/>
      <c r="BD113" s="230"/>
      <c r="BE113" s="230"/>
      <c r="BF113" s="230"/>
      <c r="BG113" s="230"/>
    </row>
    <row r="114" spans="4:59">
      <c r="D114" s="230"/>
      <c r="G114" s="230"/>
      <c r="H114" s="230"/>
      <c r="I114" s="230"/>
      <c r="J114" s="230"/>
      <c r="K114" s="230"/>
      <c r="L114" s="230"/>
      <c r="M114" s="230"/>
      <c r="N114" s="230"/>
      <c r="S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H114" s="230"/>
      <c r="AK114" s="230"/>
      <c r="AL114" s="230"/>
      <c r="AM114" s="230"/>
      <c r="AN114" s="230"/>
      <c r="AO114" s="230"/>
      <c r="AP114" s="230"/>
      <c r="AQ114" s="230"/>
      <c r="AR114" s="230"/>
      <c r="AW114" s="230"/>
      <c r="AZ114" s="230"/>
      <c r="BA114" s="230"/>
      <c r="BB114" s="230"/>
      <c r="BC114" s="230"/>
      <c r="BD114" s="230"/>
      <c r="BE114" s="230"/>
      <c r="BF114" s="230"/>
      <c r="BG114" s="230"/>
    </row>
    <row r="115" spans="4:59">
      <c r="D115" s="230"/>
      <c r="G115" s="230"/>
      <c r="H115" s="230"/>
      <c r="I115" s="230"/>
      <c r="J115" s="230"/>
      <c r="K115" s="230"/>
      <c r="L115" s="230"/>
      <c r="M115" s="230"/>
      <c r="N115" s="230"/>
      <c r="S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H115" s="230"/>
      <c r="AK115" s="230"/>
      <c r="AL115" s="230"/>
      <c r="AM115" s="230"/>
      <c r="AN115" s="230"/>
      <c r="AO115" s="230"/>
      <c r="AP115" s="230"/>
      <c r="AQ115" s="230"/>
      <c r="AR115" s="230"/>
      <c r="AW115" s="230"/>
      <c r="AZ115" s="230"/>
      <c r="BA115" s="230"/>
      <c r="BB115" s="230"/>
      <c r="BC115" s="230"/>
      <c r="BD115" s="230"/>
      <c r="BE115" s="230"/>
      <c r="BF115" s="230"/>
      <c r="BG115" s="230"/>
    </row>
    <row r="116" spans="4:59">
      <c r="D116" s="230"/>
      <c r="G116" s="230"/>
      <c r="H116" s="230"/>
      <c r="I116" s="230"/>
      <c r="J116" s="230"/>
      <c r="K116" s="230"/>
      <c r="L116" s="230"/>
      <c r="M116" s="230"/>
      <c r="N116" s="230"/>
      <c r="S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H116" s="230"/>
      <c r="AK116" s="230"/>
      <c r="AL116" s="230"/>
      <c r="AM116" s="230"/>
      <c r="AN116" s="230"/>
      <c r="AO116" s="230"/>
      <c r="AP116" s="230"/>
      <c r="AQ116" s="230"/>
      <c r="AR116" s="230"/>
      <c r="AW116" s="230"/>
      <c r="AZ116" s="230"/>
      <c r="BA116" s="230"/>
      <c r="BB116" s="230"/>
      <c r="BC116" s="230"/>
      <c r="BD116" s="230"/>
      <c r="BE116" s="230"/>
      <c r="BF116" s="230"/>
      <c r="BG116" s="230"/>
    </row>
    <row r="117" spans="4:59">
      <c r="D117" s="230"/>
      <c r="G117" s="230"/>
      <c r="H117" s="230"/>
      <c r="I117" s="230"/>
      <c r="J117" s="230"/>
      <c r="K117" s="230"/>
      <c r="L117" s="230"/>
      <c r="M117" s="230"/>
      <c r="N117" s="230"/>
      <c r="S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H117" s="230"/>
      <c r="AK117" s="230"/>
      <c r="AL117" s="230"/>
      <c r="AM117" s="230"/>
      <c r="AN117" s="230"/>
      <c r="AO117" s="230"/>
      <c r="AP117" s="230"/>
      <c r="AQ117" s="230"/>
      <c r="AR117" s="230"/>
      <c r="AW117" s="230"/>
      <c r="AZ117" s="230"/>
      <c r="BA117" s="230"/>
      <c r="BB117" s="230"/>
      <c r="BC117" s="230"/>
      <c r="BD117" s="230"/>
      <c r="BE117" s="230"/>
      <c r="BF117" s="230"/>
      <c r="BG117" s="230"/>
    </row>
    <row r="118" spans="4:59">
      <c r="D118" s="230"/>
      <c r="G118" s="230"/>
      <c r="H118" s="230"/>
      <c r="I118" s="230"/>
      <c r="J118" s="230"/>
      <c r="K118" s="230"/>
      <c r="L118" s="230"/>
      <c r="M118" s="230"/>
      <c r="N118" s="230"/>
      <c r="S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H118" s="230"/>
      <c r="AK118" s="230"/>
      <c r="AL118" s="230"/>
      <c r="AM118" s="230"/>
      <c r="AN118" s="230"/>
      <c r="AO118" s="230"/>
      <c r="AP118" s="230"/>
      <c r="AQ118" s="230"/>
      <c r="AR118" s="230"/>
      <c r="AW118" s="230"/>
      <c r="AZ118" s="230"/>
      <c r="BA118" s="230"/>
      <c r="BB118" s="230"/>
      <c r="BC118" s="230"/>
      <c r="BD118" s="230"/>
      <c r="BE118" s="230"/>
      <c r="BF118" s="230"/>
      <c r="BG118" s="230"/>
    </row>
    <row r="119" spans="4:59">
      <c r="D119" s="230"/>
      <c r="G119" s="230"/>
      <c r="H119" s="230"/>
      <c r="I119" s="230"/>
      <c r="J119" s="230"/>
      <c r="K119" s="230"/>
      <c r="L119" s="230"/>
      <c r="M119" s="230"/>
      <c r="N119" s="230"/>
      <c r="S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H119" s="230"/>
      <c r="AK119" s="230"/>
      <c r="AL119" s="230"/>
      <c r="AM119" s="230"/>
      <c r="AN119" s="230"/>
      <c r="AO119" s="230"/>
      <c r="AP119" s="230"/>
      <c r="AQ119" s="230"/>
      <c r="AR119" s="230"/>
      <c r="AW119" s="230"/>
      <c r="AZ119" s="230"/>
      <c r="BA119" s="230"/>
      <c r="BB119" s="230"/>
      <c r="BC119" s="230"/>
      <c r="BD119" s="230"/>
      <c r="BE119" s="230"/>
      <c r="BF119" s="230"/>
      <c r="BG119" s="230"/>
    </row>
    <row r="120" spans="4:59">
      <c r="D120" s="230"/>
      <c r="G120" s="230"/>
      <c r="H120" s="230"/>
      <c r="I120" s="230"/>
      <c r="J120" s="230"/>
      <c r="K120" s="230"/>
      <c r="L120" s="230"/>
      <c r="M120" s="230"/>
      <c r="N120" s="230"/>
      <c r="S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H120" s="230"/>
      <c r="AK120" s="230"/>
      <c r="AL120" s="230"/>
      <c r="AM120" s="230"/>
      <c r="AN120" s="230"/>
      <c r="AO120" s="230"/>
      <c r="AP120" s="230"/>
      <c r="AQ120" s="230"/>
      <c r="AR120" s="230"/>
      <c r="AW120" s="230"/>
      <c r="AZ120" s="230"/>
      <c r="BA120" s="230"/>
      <c r="BB120" s="230"/>
      <c r="BC120" s="230"/>
      <c r="BD120" s="230"/>
      <c r="BE120" s="230"/>
      <c r="BF120" s="230"/>
      <c r="BG120" s="230"/>
    </row>
    <row r="121" spans="4:59">
      <c r="D121" s="230"/>
      <c r="G121" s="230"/>
      <c r="H121" s="230"/>
      <c r="I121" s="230"/>
      <c r="J121" s="230"/>
      <c r="K121" s="230"/>
      <c r="L121" s="230"/>
      <c r="M121" s="230"/>
      <c r="N121" s="230"/>
      <c r="S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H121" s="230"/>
      <c r="AK121" s="230"/>
      <c r="AL121" s="230"/>
      <c r="AM121" s="230"/>
      <c r="AN121" s="230"/>
      <c r="AO121" s="230"/>
      <c r="AP121" s="230"/>
      <c r="AQ121" s="230"/>
      <c r="AR121" s="230"/>
      <c r="AW121" s="230"/>
      <c r="AZ121" s="230"/>
      <c r="BA121" s="230"/>
      <c r="BB121" s="230"/>
      <c r="BC121" s="230"/>
      <c r="BD121" s="230"/>
      <c r="BE121" s="230"/>
      <c r="BF121" s="230"/>
      <c r="BG121" s="230"/>
    </row>
    <row r="122" spans="4:59">
      <c r="D122" s="230"/>
      <c r="G122" s="230"/>
      <c r="H122" s="230"/>
      <c r="I122" s="230"/>
      <c r="J122" s="230"/>
      <c r="K122" s="230"/>
      <c r="L122" s="230"/>
      <c r="M122" s="230"/>
      <c r="N122" s="230"/>
      <c r="S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H122" s="230"/>
      <c r="AK122" s="230"/>
      <c r="AL122" s="230"/>
      <c r="AM122" s="230"/>
      <c r="AN122" s="230"/>
      <c r="AO122" s="230"/>
      <c r="AP122" s="230"/>
      <c r="AQ122" s="230"/>
      <c r="AR122" s="230"/>
      <c r="AW122" s="230"/>
      <c r="AZ122" s="230"/>
      <c r="BA122" s="230"/>
      <c r="BB122" s="230"/>
      <c r="BC122" s="230"/>
      <c r="BD122" s="230"/>
      <c r="BE122" s="230"/>
      <c r="BF122" s="230"/>
      <c r="BG122" s="230"/>
    </row>
    <row r="123" spans="4:59">
      <c r="D123" s="230"/>
      <c r="G123" s="230"/>
      <c r="H123" s="230"/>
      <c r="I123" s="230"/>
      <c r="J123" s="230"/>
      <c r="K123" s="230"/>
      <c r="L123" s="230"/>
      <c r="M123" s="230"/>
      <c r="N123" s="230"/>
      <c r="S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H123" s="230"/>
      <c r="AK123" s="230"/>
      <c r="AL123" s="230"/>
      <c r="AM123" s="230"/>
      <c r="AN123" s="230"/>
      <c r="AO123" s="230"/>
      <c r="AP123" s="230"/>
      <c r="AQ123" s="230"/>
      <c r="AR123" s="230"/>
      <c r="AW123" s="230"/>
      <c r="AZ123" s="230"/>
      <c r="BA123" s="230"/>
      <c r="BB123" s="230"/>
      <c r="BC123" s="230"/>
      <c r="BD123" s="230"/>
      <c r="BE123" s="230"/>
      <c r="BF123" s="230"/>
      <c r="BG123" s="230"/>
    </row>
    <row r="124" spans="4:59">
      <c r="D124" s="230"/>
      <c r="G124" s="230"/>
      <c r="H124" s="230"/>
      <c r="I124" s="230"/>
      <c r="J124" s="230"/>
      <c r="K124" s="230"/>
      <c r="L124" s="230"/>
      <c r="M124" s="230"/>
      <c r="N124" s="230"/>
      <c r="S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H124" s="230"/>
      <c r="AK124" s="230"/>
      <c r="AL124" s="230"/>
      <c r="AM124" s="230"/>
      <c r="AN124" s="230"/>
      <c r="AO124" s="230"/>
      <c r="AP124" s="230"/>
      <c r="AQ124" s="230"/>
      <c r="AR124" s="230"/>
      <c r="AW124" s="230"/>
      <c r="AZ124" s="230"/>
      <c r="BA124" s="230"/>
      <c r="BB124" s="230"/>
      <c r="BC124" s="230"/>
      <c r="BD124" s="230"/>
      <c r="BE124" s="230"/>
      <c r="BF124" s="230"/>
      <c r="BG124" s="230"/>
    </row>
    <row r="125" spans="4:59">
      <c r="D125" s="230"/>
      <c r="G125" s="230"/>
      <c r="H125" s="230"/>
      <c r="I125" s="230"/>
      <c r="J125" s="230"/>
      <c r="K125" s="230"/>
      <c r="L125" s="230"/>
      <c r="M125" s="230"/>
      <c r="N125" s="230"/>
      <c r="S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H125" s="230"/>
      <c r="AK125" s="230"/>
      <c r="AL125" s="230"/>
      <c r="AM125" s="230"/>
      <c r="AN125" s="230"/>
      <c r="AO125" s="230"/>
      <c r="AP125" s="230"/>
      <c r="AQ125" s="230"/>
      <c r="AR125" s="230"/>
      <c r="AW125" s="230"/>
      <c r="AZ125" s="230"/>
      <c r="BA125" s="230"/>
      <c r="BB125" s="230"/>
      <c r="BC125" s="230"/>
      <c r="BD125" s="230"/>
      <c r="BE125" s="230"/>
      <c r="BF125" s="230"/>
      <c r="BG125" s="230"/>
    </row>
    <row r="126" spans="4:59">
      <c r="D126" s="230"/>
      <c r="G126" s="230"/>
      <c r="H126" s="230"/>
      <c r="I126" s="230"/>
      <c r="J126" s="230"/>
      <c r="K126" s="230"/>
      <c r="L126" s="230"/>
      <c r="M126" s="230"/>
      <c r="N126" s="230"/>
      <c r="S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H126" s="230"/>
      <c r="AK126" s="230"/>
      <c r="AL126" s="230"/>
      <c r="AM126" s="230"/>
      <c r="AN126" s="230"/>
      <c r="AO126" s="230"/>
      <c r="AP126" s="230"/>
      <c r="AQ126" s="230"/>
      <c r="AR126" s="230"/>
      <c r="AW126" s="230"/>
      <c r="AZ126" s="230"/>
      <c r="BA126" s="230"/>
      <c r="BB126" s="230"/>
      <c r="BC126" s="230"/>
      <c r="BD126" s="230"/>
      <c r="BE126" s="230"/>
      <c r="BF126" s="230"/>
      <c r="BG126" s="230"/>
    </row>
    <row r="127" spans="4:59">
      <c r="D127" s="230"/>
      <c r="G127" s="230"/>
      <c r="H127" s="230"/>
      <c r="I127" s="230"/>
      <c r="J127" s="230"/>
      <c r="K127" s="230"/>
      <c r="L127" s="230"/>
      <c r="M127" s="230"/>
      <c r="N127" s="230"/>
      <c r="S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H127" s="230"/>
      <c r="AK127" s="230"/>
      <c r="AL127" s="230"/>
      <c r="AM127" s="230"/>
      <c r="AN127" s="230"/>
      <c r="AO127" s="230"/>
      <c r="AP127" s="230"/>
      <c r="AQ127" s="230"/>
      <c r="AR127" s="230"/>
      <c r="AW127" s="230"/>
      <c r="AZ127" s="230"/>
      <c r="BA127" s="230"/>
      <c r="BB127" s="230"/>
      <c r="BC127" s="230"/>
      <c r="BD127" s="230"/>
      <c r="BE127" s="230"/>
      <c r="BF127" s="230"/>
      <c r="BG127" s="230"/>
    </row>
    <row r="128" spans="4:59">
      <c r="D128" s="230"/>
      <c r="G128" s="230"/>
      <c r="H128" s="230"/>
      <c r="I128" s="230"/>
      <c r="J128" s="230"/>
      <c r="K128" s="230"/>
      <c r="L128" s="230"/>
      <c r="M128" s="230"/>
      <c r="N128" s="230"/>
      <c r="S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H128" s="230"/>
      <c r="AK128" s="230"/>
      <c r="AL128" s="230"/>
      <c r="AM128" s="230"/>
      <c r="AN128" s="230"/>
      <c r="AO128" s="230"/>
      <c r="AP128" s="230"/>
      <c r="AQ128" s="230"/>
      <c r="AR128" s="230"/>
      <c r="AW128" s="230"/>
      <c r="AZ128" s="230"/>
      <c r="BA128" s="230"/>
      <c r="BB128" s="230"/>
      <c r="BC128" s="230"/>
      <c r="BD128" s="230"/>
      <c r="BE128" s="230"/>
      <c r="BF128" s="230"/>
      <c r="BG128" s="230"/>
    </row>
    <row r="129" spans="4:59">
      <c r="D129" s="230"/>
      <c r="G129" s="230"/>
      <c r="H129" s="230"/>
      <c r="I129" s="230"/>
      <c r="J129" s="230"/>
      <c r="K129" s="230"/>
      <c r="L129" s="230"/>
      <c r="M129" s="230"/>
      <c r="N129" s="230"/>
      <c r="S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H129" s="230"/>
      <c r="AK129" s="230"/>
      <c r="AL129" s="230"/>
      <c r="AM129" s="230"/>
      <c r="AN129" s="230"/>
      <c r="AO129" s="230"/>
      <c r="AP129" s="230"/>
      <c r="AQ129" s="230"/>
      <c r="AR129" s="230"/>
      <c r="AW129" s="230"/>
      <c r="AZ129" s="230"/>
      <c r="BA129" s="230"/>
      <c r="BB129" s="230"/>
      <c r="BC129" s="230"/>
      <c r="BD129" s="230"/>
      <c r="BE129" s="230"/>
      <c r="BF129" s="230"/>
      <c r="BG129" s="230"/>
    </row>
    <row r="130" spans="4:59">
      <c r="D130" s="230"/>
      <c r="G130" s="230"/>
      <c r="H130" s="230"/>
      <c r="I130" s="230"/>
      <c r="J130" s="230"/>
      <c r="K130" s="230"/>
      <c r="L130" s="230"/>
      <c r="M130" s="230"/>
      <c r="N130" s="230"/>
      <c r="S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H130" s="230"/>
      <c r="AK130" s="230"/>
      <c r="AL130" s="230"/>
      <c r="AM130" s="230"/>
      <c r="AN130" s="230"/>
      <c r="AO130" s="230"/>
      <c r="AP130" s="230"/>
      <c r="AQ130" s="230"/>
      <c r="AR130" s="230"/>
      <c r="AW130" s="230"/>
      <c r="AZ130" s="230"/>
      <c r="BA130" s="230"/>
      <c r="BB130" s="230"/>
      <c r="BC130" s="230"/>
      <c r="BD130" s="230"/>
      <c r="BE130" s="230"/>
      <c r="BF130" s="230"/>
      <c r="BG130" s="230"/>
    </row>
    <row r="131" spans="4:59">
      <c r="D131" s="230"/>
      <c r="G131" s="230"/>
      <c r="H131" s="230"/>
      <c r="I131" s="230"/>
      <c r="J131" s="230"/>
      <c r="K131" s="230"/>
      <c r="L131" s="230"/>
      <c r="M131" s="230"/>
      <c r="N131" s="230"/>
      <c r="S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H131" s="230"/>
      <c r="AK131" s="230"/>
      <c r="AL131" s="230"/>
      <c r="AM131" s="230"/>
      <c r="AN131" s="230"/>
      <c r="AO131" s="230"/>
      <c r="AP131" s="230"/>
      <c r="AQ131" s="230"/>
      <c r="AR131" s="230"/>
      <c r="AW131" s="230"/>
      <c r="AZ131" s="230"/>
      <c r="BA131" s="230"/>
      <c r="BB131" s="230"/>
      <c r="BC131" s="230"/>
      <c r="BD131" s="230"/>
      <c r="BE131" s="230"/>
      <c r="BF131" s="230"/>
      <c r="BG131" s="230"/>
    </row>
    <row r="132" spans="4:59">
      <c r="D132" s="230"/>
      <c r="G132" s="230"/>
      <c r="H132" s="230"/>
      <c r="I132" s="230"/>
      <c r="J132" s="230"/>
      <c r="K132" s="230"/>
      <c r="L132" s="230"/>
      <c r="M132" s="230"/>
      <c r="N132" s="230"/>
      <c r="S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H132" s="230"/>
      <c r="AK132" s="230"/>
      <c r="AL132" s="230"/>
      <c r="AM132" s="230"/>
      <c r="AN132" s="230"/>
      <c r="AO132" s="230"/>
      <c r="AP132" s="230"/>
      <c r="AQ132" s="230"/>
      <c r="AR132" s="230"/>
      <c r="AW132" s="230"/>
      <c r="AZ132" s="230"/>
      <c r="BA132" s="230"/>
      <c r="BB132" s="230"/>
      <c r="BC132" s="230"/>
      <c r="BD132" s="230"/>
      <c r="BE132" s="230"/>
      <c r="BF132" s="230"/>
      <c r="BG132" s="230"/>
    </row>
    <row r="133" spans="4:59">
      <c r="D133" s="230"/>
      <c r="G133" s="230"/>
      <c r="H133" s="230"/>
      <c r="I133" s="230"/>
      <c r="J133" s="230"/>
      <c r="K133" s="230"/>
      <c r="L133" s="230"/>
      <c r="M133" s="230"/>
      <c r="N133" s="230"/>
      <c r="S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H133" s="230"/>
      <c r="AK133" s="230"/>
      <c r="AL133" s="230"/>
      <c r="AM133" s="230"/>
      <c r="AN133" s="230"/>
      <c r="AO133" s="230"/>
      <c r="AP133" s="230"/>
      <c r="AQ133" s="230"/>
      <c r="AR133" s="230"/>
      <c r="AW133" s="230"/>
      <c r="AZ133" s="230"/>
      <c r="BA133" s="230"/>
      <c r="BB133" s="230"/>
      <c r="BC133" s="230"/>
      <c r="BD133" s="230"/>
      <c r="BE133" s="230"/>
      <c r="BF133" s="230"/>
      <c r="BG133" s="230"/>
    </row>
    <row r="134" spans="4:59">
      <c r="D134" s="230"/>
      <c r="G134" s="230"/>
      <c r="H134" s="230"/>
      <c r="I134" s="230"/>
      <c r="J134" s="230"/>
      <c r="K134" s="230"/>
      <c r="L134" s="230"/>
      <c r="M134" s="230"/>
      <c r="N134" s="230"/>
      <c r="S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H134" s="230"/>
      <c r="AK134" s="230"/>
      <c r="AL134" s="230"/>
      <c r="AM134" s="230"/>
      <c r="AN134" s="230"/>
      <c r="AO134" s="230"/>
      <c r="AP134" s="230"/>
      <c r="AQ134" s="230"/>
      <c r="AR134" s="230"/>
      <c r="AW134" s="230"/>
      <c r="AZ134" s="230"/>
      <c r="BA134" s="230"/>
      <c r="BB134" s="230"/>
      <c r="BC134" s="230"/>
      <c r="BD134" s="230"/>
      <c r="BE134" s="230"/>
      <c r="BF134" s="230"/>
      <c r="BG134" s="230"/>
    </row>
    <row r="135" spans="4:59">
      <c r="D135" s="230"/>
      <c r="G135" s="230"/>
      <c r="H135" s="230"/>
      <c r="I135" s="230"/>
      <c r="J135" s="230"/>
      <c r="K135" s="230"/>
      <c r="L135" s="230"/>
      <c r="M135" s="230"/>
      <c r="N135" s="230"/>
      <c r="S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H135" s="230"/>
      <c r="AK135" s="230"/>
      <c r="AL135" s="230"/>
      <c r="AM135" s="230"/>
      <c r="AN135" s="230"/>
      <c r="AO135" s="230"/>
      <c r="AP135" s="230"/>
      <c r="AQ135" s="230"/>
      <c r="AR135" s="230"/>
      <c r="AW135" s="230"/>
      <c r="AZ135" s="230"/>
      <c r="BA135" s="230"/>
      <c r="BB135" s="230"/>
      <c r="BC135" s="230"/>
      <c r="BD135" s="230"/>
      <c r="BE135" s="230"/>
      <c r="BF135" s="230"/>
      <c r="BG135" s="230"/>
    </row>
    <row r="136" spans="4:59">
      <c r="D136" s="230"/>
      <c r="G136" s="230"/>
      <c r="H136" s="230"/>
      <c r="I136" s="230"/>
      <c r="J136" s="230"/>
      <c r="K136" s="230"/>
      <c r="L136" s="230"/>
      <c r="M136" s="230"/>
      <c r="N136" s="230"/>
      <c r="S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H136" s="230"/>
      <c r="AK136" s="230"/>
      <c r="AL136" s="230"/>
      <c r="AM136" s="230"/>
      <c r="AN136" s="230"/>
      <c r="AO136" s="230"/>
      <c r="AP136" s="230"/>
      <c r="AQ136" s="230"/>
      <c r="AR136" s="230"/>
      <c r="AW136" s="230"/>
      <c r="AZ136" s="230"/>
      <c r="BA136" s="230"/>
      <c r="BB136" s="230"/>
      <c r="BC136" s="230"/>
      <c r="BD136" s="230"/>
      <c r="BE136" s="230"/>
      <c r="BF136" s="230"/>
      <c r="BG136" s="230"/>
    </row>
    <row r="137" spans="4:59">
      <c r="D137" s="230"/>
      <c r="G137" s="230"/>
      <c r="H137" s="230"/>
      <c r="I137" s="230"/>
      <c r="J137" s="230"/>
      <c r="K137" s="230"/>
      <c r="L137" s="230"/>
      <c r="M137" s="230"/>
      <c r="N137" s="230"/>
      <c r="S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H137" s="230"/>
      <c r="AK137" s="230"/>
      <c r="AL137" s="230"/>
      <c r="AM137" s="230"/>
      <c r="AN137" s="230"/>
      <c r="AO137" s="230"/>
      <c r="AP137" s="230"/>
      <c r="AQ137" s="230"/>
      <c r="AR137" s="230"/>
      <c r="AW137" s="230"/>
      <c r="AZ137" s="230"/>
      <c r="BA137" s="230"/>
      <c r="BB137" s="230"/>
      <c r="BC137" s="230"/>
      <c r="BD137" s="230"/>
      <c r="BE137" s="230"/>
      <c r="BF137" s="230"/>
      <c r="BG137" s="230"/>
    </row>
    <row r="138" spans="4:59">
      <c r="D138" s="230"/>
      <c r="G138" s="230"/>
      <c r="H138" s="230"/>
      <c r="I138" s="230"/>
      <c r="J138" s="230"/>
      <c r="K138" s="230"/>
      <c r="L138" s="230"/>
      <c r="M138" s="230"/>
      <c r="N138" s="230"/>
      <c r="S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H138" s="230"/>
      <c r="AK138" s="230"/>
      <c r="AL138" s="230"/>
      <c r="AM138" s="230"/>
      <c r="AN138" s="230"/>
      <c r="AO138" s="230"/>
      <c r="AP138" s="230"/>
      <c r="AQ138" s="230"/>
      <c r="AR138" s="230"/>
      <c r="AW138" s="230"/>
      <c r="AZ138" s="230"/>
      <c r="BA138" s="230"/>
      <c r="BB138" s="230"/>
      <c r="BC138" s="230"/>
      <c r="BD138" s="230"/>
      <c r="BE138" s="230"/>
      <c r="BF138" s="230"/>
      <c r="BG138" s="230"/>
    </row>
    <row r="139" spans="4:59">
      <c r="D139" s="230"/>
      <c r="G139" s="230"/>
      <c r="H139" s="230"/>
      <c r="I139" s="230"/>
      <c r="J139" s="230"/>
      <c r="K139" s="230"/>
      <c r="L139" s="230"/>
      <c r="M139" s="230"/>
      <c r="N139" s="230"/>
      <c r="S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H139" s="230"/>
      <c r="AK139" s="230"/>
      <c r="AL139" s="230"/>
      <c r="AM139" s="230"/>
      <c r="AN139" s="230"/>
      <c r="AO139" s="230"/>
      <c r="AP139" s="230"/>
      <c r="AQ139" s="230"/>
      <c r="AR139" s="230"/>
      <c r="AW139" s="230"/>
      <c r="AZ139" s="230"/>
      <c r="BA139" s="230"/>
      <c r="BB139" s="230"/>
      <c r="BC139" s="230"/>
      <c r="BD139" s="230"/>
      <c r="BE139" s="230"/>
      <c r="BF139" s="230"/>
      <c r="BG139" s="230"/>
    </row>
    <row r="140" spans="4:59">
      <c r="D140" s="230"/>
      <c r="G140" s="230"/>
      <c r="H140" s="230"/>
      <c r="I140" s="230"/>
      <c r="J140" s="230"/>
      <c r="K140" s="230"/>
      <c r="L140" s="230"/>
      <c r="M140" s="230"/>
      <c r="N140" s="230"/>
      <c r="S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H140" s="230"/>
      <c r="AK140" s="230"/>
      <c r="AL140" s="230"/>
      <c r="AM140" s="230"/>
      <c r="AN140" s="230"/>
      <c r="AO140" s="230"/>
      <c r="AP140" s="230"/>
      <c r="AQ140" s="230"/>
      <c r="AR140" s="230"/>
      <c r="AW140" s="230"/>
      <c r="AZ140" s="230"/>
      <c r="BA140" s="230"/>
      <c r="BB140" s="230"/>
      <c r="BC140" s="230"/>
      <c r="BD140" s="230"/>
      <c r="BE140" s="230"/>
      <c r="BF140" s="230"/>
      <c r="BG140" s="230"/>
    </row>
    <row r="141" spans="4:59">
      <c r="D141" s="230"/>
      <c r="G141" s="230"/>
      <c r="H141" s="230"/>
      <c r="I141" s="230"/>
      <c r="J141" s="230"/>
      <c r="K141" s="230"/>
      <c r="L141" s="230"/>
      <c r="M141" s="230"/>
      <c r="N141" s="230"/>
      <c r="S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H141" s="230"/>
      <c r="AK141" s="230"/>
      <c r="AL141" s="230"/>
      <c r="AM141" s="230"/>
      <c r="AN141" s="230"/>
      <c r="AO141" s="230"/>
      <c r="AP141" s="230"/>
      <c r="AQ141" s="230"/>
      <c r="AR141" s="230"/>
      <c r="AW141" s="230"/>
      <c r="AZ141" s="230"/>
      <c r="BA141" s="230"/>
      <c r="BB141" s="230"/>
      <c r="BC141" s="230"/>
      <c r="BD141" s="230"/>
      <c r="BE141" s="230"/>
      <c r="BF141" s="230"/>
      <c r="BG141" s="230"/>
    </row>
    <row r="142" spans="4:59">
      <c r="D142" s="230"/>
      <c r="G142" s="230"/>
      <c r="H142" s="230"/>
      <c r="I142" s="230"/>
      <c r="J142" s="230"/>
      <c r="K142" s="230"/>
      <c r="L142" s="230"/>
      <c r="M142" s="230"/>
      <c r="N142" s="230"/>
      <c r="S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H142" s="230"/>
      <c r="AK142" s="230"/>
      <c r="AL142" s="230"/>
      <c r="AM142" s="230"/>
      <c r="AN142" s="230"/>
      <c r="AO142" s="230"/>
      <c r="AP142" s="230"/>
      <c r="AQ142" s="230"/>
      <c r="AR142" s="230"/>
      <c r="AW142" s="230"/>
      <c r="AZ142" s="230"/>
      <c r="BA142" s="230"/>
      <c r="BB142" s="230"/>
      <c r="BC142" s="230"/>
      <c r="BD142" s="230"/>
      <c r="BE142" s="230"/>
      <c r="BF142" s="230"/>
      <c r="BG142" s="230"/>
    </row>
    <row r="143" spans="4:59">
      <c r="D143" s="230"/>
      <c r="G143" s="230"/>
      <c r="H143" s="230"/>
      <c r="I143" s="230"/>
      <c r="J143" s="230"/>
      <c r="K143" s="230"/>
      <c r="L143" s="230"/>
      <c r="M143" s="230"/>
      <c r="N143" s="230"/>
      <c r="S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H143" s="230"/>
      <c r="AK143" s="230"/>
      <c r="AL143" s="230"/>
      <c r="AM143" s="230"/>
      <c r="AN143" s="230"/>
      <c r="AO143" s="230"/>
      <c r="AP143" s="230"/>
      <c r="AQ143" s="230"/>
      <c r="AR143" s="230"/>
      <c r="AW143" s="230"/>
      <c r="AZ143" s="230"/>
      <c r="BA143" s="230"/>
      <c r="BB143" s="230"/>
      <c r="BC143" s="230"/>
      <c r="BD143" s="230"/>
      <c r="BE143" s="230"/>
      <c r="BF143" s="230"/>
      <c r="BG143" s="230"/>
    </row>
    <row r="144" spans="4:59">
      <c r="D144" s="230"/>
      <c r="G144" s="230"/>
      <c r="H144" s="230"/>
      <c r="I144" s="230"/>
      <c r="J144" s="230"/>
      <c r="K144" s="230"/>
      <c r="L144" s="230"/>
      <c r="M144" s="230"/>
      <c r="N144" s="230"/>
      <c r="S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H144" s="230"/>
      <c r="AK144" s="230"/>
      <c r="AL144" s="230"/>
      <c r="AM144" s="230"/>
      <c r="AN144" s="230"/>
      <c r="AO144" s="230"/>
      <c r="AP144" s="230"/>
      <c r="AQ144" s="230"/>
      <c r="AR144" s="230"/>
      <c r="AW144" s="230"/>
      <c r="AZ144" s="230"/>
      <c r="BA144" s="230"/>
      <c r="BB144" s="230"/>
      <c r="BC144" s="230"/>
      <c r="BD144" s="230"/>
      <c r="BE144" s="230"/>
      <c r="BF144" s="230"/>
      <c r="BG144" s="230"/>
    </row>
    <row r="145" spans="4:59">
      <c r="D145" s="230"/>
      <c r="G145" s="230"/>
      <c r="H145" s="230"/>
      <c r="I145" s="230"/>
      <c r="J145" s="230"/>
      <c r="K145" s="230"/>
      <c r="L145" s="230"/>
      <c r="M145" s="230"/>
      <c r="N145" s="230"/>
      <c r="S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H145" s="230"/>
      <c r="AK145" s="230"/>
      <c r="AL145" s="230"/>
      <c r="AM145" s="230"/>
      <c r="AN145" s="230"/>
      <c r="AO145" s="230"/>
      <c r="AP145" s="230"/>
      <c r="AQ145" s="230"/>
      <c r="AR145" s="230"/>
      <c r="AW145" s="230"/>
      <c r="AZ145" s="230"/>
      <c r="BA145" s="230"/>
      <c r="BB145" s="230"/>
      <c r="BC145" s="230"/>
      <c r="BD145" s="230"/>
      <c r="BE145" s="230"/>
      <c r="BF145" s="230"/>
      <c r="BG145" s="230"/>
    </row>
    <row r="146" spans="4:59">
      <c r="D146" s="230"/>
      <c r="G146" s="230"/>
      <c r="H146" s="230"/>
      <c r="I146" s="230"/>
      <c r="J146" s="230"/>
      <c r="K146" s="230"/>
      <c r="L146" s="230"/>
      <c r="M146" s="230"/>
      <c r="N146" s="230"/>
      <c r="S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H146" s="230"/>
      <c r="AK146" s="230"/>
      <c r="AL146" s="230"/>
      <c r="AM146" s="230"/>
      <c r="AN146" s="230"/>
      <c r="AO146" s="230"/>
      <c r="AP146" s="230"/>
      <c r="AQ146" s="230"/>
      <c r="AR146" s="230"/>
      <c r="AW146" s="230"/>
      <c r="AZ146" s="230"/>
      <c r="BA146" s="230"/>
      <c r="BB146" s="230"/>
      <c r="BC146" s="230"/>
      <c r="BD146" s="230"/>
      <c r="BE146" s="230"/>
      <c r="BF146" s="230"/>
      <c r="BG146" s="230"/>
    </row>
    <row r="147" spans="4:59">
      <c r="D147" s="230"/>
      <c r="G147" s="230"/>
      <c r="H147" s="230"/>
      <c r="I147" s="230"/>
      <c r="J147" s="230"/>
      <c r="K147" s="230"/>
      <c r="L147" s="230"/>
      <c r="M147" s="230"/>
      <c r="N147" s="230"/>
      <c r="S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H147" s="230"/>
      <c r="AK147" s="230"/>
      <c r="AL147" s="230"/>
      <c r="AM147" s="230"/>
      <c r="AN147" s="230"/>
      <c r="AO147" s="230"/>
      <c r="AP147" s="230"/>
      <c r="AQ147" s="230"/>
      <c r="AR147" s="230"/>
      <c r="AW147" s="230"/>
      <c r="AZ147" s="230"/>
      <c r="BA147" s="230"/>
      <c r="BB147" s="230"/>
      <c r="BC147" s="230"/>
      <c r="BD147" s="230"/>
      <c r="BE147" s="230"/>
      <c r="BF147" s="230"/>
      <c r="BG147" s="230"/>
    </row>
    <row r="148" spans="4:59">
      <c r="D148" s="230"/>
      <c r="G148" s="230"/>
      <c r="H148" s="230"/>
      <c r="I148" s="230"/>
      <c r="J148" s="230"/>
      <c r="K148" s="230"/>
      <c r="L148" s="230"/>
      <c r="M148" s="230"/>
      <c r="N148" s="230"/>
      <c r="S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H148" s="230"/>
      <c r="AK148" s="230"/>
      <c r="AL148" s="230"/>
      <c r="AM148" s="230"/>
      <c r="AN148" s="230"/>
      <c r="AO148" s="230"/>
      <c r="AP148" s="230"/>
      <c r="AQ148" s="230"/>
      <c r="AR148" s="230"/>
      <c r="AW148" s="230"/>
      <c r="AZ148" s="230"/>
      <c r="BA148" s="230"/>
      <c r="BB148" s="230"/>
      <c r="BC148" s="230"/>
      <c r="BD148" s="230"/>
      <c r="BE148" s="230"/>
      <c r="BF148" s="230"/>
      <c r="BG148" s="230"/>
    </row>
    <row r="149" spans="4:59">
      <c r="D149" s="230"/>
      <c r="G149" s="230"/>
      <c r="H149" s="230"/>
      <c r="I149" s="230"/>
      <c r="J149" s="230"/>
      <c r="K149" s="230"/>
      <c r="L149" s="230"/>
      <c r="M149" s="230"/>
      <c r="N149" s="230"/>
      <c r="S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H149" s="230"/>
      <c r="AK149" s="230"/>
      <c r="AL149" s="230"/>
      <c r="AM149" s="230"/>
      <c r="AN149" s="230"/>
      <c r="AO149" s="230"/>
      <c r="AP149" s="230"/>
      <c r="AQ149" s="230"/>
      <c r="AR149" s="230"/>
      <c r="AW149" s="230"/>
      <c r="AZ149" s="230"/>
      <c r="BA149" s="230"/>
      <c r="BB149" s="230"/>
      <c r="BC149" s="230"/>
      <c r="BD149" s="230"/>
      <c r="BE149" s="230"/>
      <c r="BF149" s="230"/>
      <c r="BG149" s="230"/>
    </row>
    <row r="150" spans="4:59">
      <c r="D150" s="230"/>
      <c r="G150" s="230"/>
      <c r="H150" s="230"/>
      <c r="I150" s="230"/>
      <c r="J150" s="230"/>
      <c r="K150" s="230"/>
      <c r="L150" s="230"/>
      <c r="M150" s="230"/>
      <c r="N150" s="230"/>
      <c r="S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H150" s="230"/>
      <c r="AK150" s="230"/>
      <c r="AL150" s="230"/>
      <c r="AM150" s="230"/>
      <c r="AN150" s="230"/>
      <c r="AO150" s="230"/>
      <c r="AP150" s="230"/>
      <c r="AQ150" s="230"/>
      <c r="AR150" s="230"/>
      <c r="AW150" s="230"/>
      <c r="AZ150" s="230"/>
      <c r="BA150" s="230"/>
      <c r="BB150" s="230"/>
      <c r="BC150" s="230"/>
      <c r="BD150" s="230"/>
      <c r="BE150" s="230"/>
      <c r="BF150" s="230"/>
      <c r="BG150" s="230"/>
    </row>
    <row r="151" spans="4:59">
      <c r="D151" s="230"/>
      <c r="G151" s="230"/>
      <c r="H151" s="230"/>
      <c r="I151" s="230"/>
      <c r="J151" s="230"/>
      <c r="K151" s="230"/>
      <c r="L151" s="230"/>
      <c r="M151" s="230"/>
      <c r="N151" s="230"/>
      <c r="S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H151" s="230"/>
      <c r="AK151" s="230"/>
      <c r="AL151" s="230"/>
      <c r="AM151" s="230"/>
      <c r="AN151" s="230"/>
      <c r="AO151" s="230"/>
      <c r="AP151" s="230"/>
      <c r="AQ151" s="230"/>
      <c r="AR151" s="230"/>
      <c r="AW151" s="230"/>
      <c r="AZ151" s="230"/>
      <c r="BA151" s="230"/>
      <c r="BB151" s="230"/>
      <c r="BC151" s="230"/>
      <c r="BD151" s="230"/>
      <c r="BE151" s="230"/>
      <c r="BF151" s="230"/>
      <c r="BG151" s="230"/>
    </row>
    <row r="152" spans="4:59">
      <c r="D152" s="230"/>
      <c r="G152" s="230"/>
      <c r="H152" s="230"/>
      <c r="I152" s="230"/>
      <c r="J152" s="230"/>
      <c r="K152" s="230"/>
      <c r="L152" s="230"/>
      <c r="M152" s="230"/>
      <c r="N152" s="230"/>
      <c r="S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H152" s="230"/>
      <c r="AK152" s="230"/>
      <c r="AL152" s="230"/>
      <c r="AM152" s="230"/>
      <c r="AN152" s="230"/>
      <c r="AO152" s="230"/>
      <c r="AP152" s="230"/>
      <c r="AQ152" s="230"/>
      <c r="AR152" s="230"/>
      <c r="AW152" s="230"/>
      <c r="AZ152" s="230"/>
      <c r="BA152" s="230"/>
      <c r="BB152" s="230"/>
      <c r="BC152" s="230"/>
      <c r="BD152" s="230"/>
      <c r="BE152" s="230"/>
      <c r="BF152" s="230"/>
      <c r="BG152" s="230"/>
    </row>
    <row r="153" spans="4:59">
      <c r="D153" s="230"/>
      <c r="G153" s="230"/>
      <c r="H153" s="230"/>
      <c r="I153" s="230"/>
      <c r="J153" s="230"/>
      <c r="K153" s="230"/>
      <c r="L153" s="230"/>
      <c r="M153" s="230"/>
      <c r="N153" s="230"/>
      <c r="S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H153" s="230"/>
      <c r="AK153" s="230"/>
      <c r="AL153" s="230"/>
      <c r="AM153" s="230"/>
      <c r="AN153" s="230"/>
      <c r="AO153" s="230"/>
      <c r="AP153" s="230"/>
      <c r="AQ153" s="230"/>
      <c r="AR153" s="230"/>
      <c r="AW153" s="230"/>
      <c r="AZ153" s="230"/>
      <c r="BA153" s="230"/>
      <c r="BB153" s="230"/>
      <c r="BC153" s="230"/>
      <c r="BD153" s="230"/>
      <c r="BE153" s="230"/>
      <c r="BF153" s="230"/>
      <c r="BG153" s="230"/>
    </row>
    <row r="154" spans="4:59">
      <c r="D154" s="230"/>
      <c r="G154" s="230"/>
      <c r="H154" s="230"/>
      <c r="I154" s="230"/>
      <c r="J154" s="230"/>
      <c r="K154" s="230"/>
      <c r="L154" s="230"/>
      <c r="M154" s="230"/>
      <c r="N154" s="230"/>
      <c r="S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H154" s="230"/>
      <c r="AK154" s="230"/>
      <c r="AL154" s="230"/>
      <c r="AM154" s="230"/>
      <c r="AN154" s="230"/>
      <c r="AO154" s="230"/>
      <c r="AP154" s="230"/>
      <c r="AQ154" s="230"/>
      <c r="AR154" s="230"/>
      <c r="AW154" s="230"/>
      <c r="AZ154" s="230"/>
      <c r="BA154" s="230"/>
      <c r="BB154" s="230"/>
      <c r="BC154" s="230"/>
      <c r="BD154" s="230"/>
      <c r="BE154" s="230"/>
      <c r="BF154" s="230"/>
      <c r="BG154" s="230"/>
    </row>
    <row r="155" spans="4:59">
      <c r="D155" s="230"/>
      <c r="G155" s="230"/>
      <c r="H155" s="230"/>
      <c r="I155" s="230"/>
      <c r="J155" s="230"/>
      <c r="K155" s="230"/>
      <c r="L155" s="230"/>
      <c r="M155" s="230"/>
      <c r="N155" s="230"/>
      <c r="S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H155" s="230"/>
      <c r="AK155" s="230"/>
      <c r="AL155" s="230"/>
      <c r="AM155" s="230"/>
      <c r="AN155" s="230"/>
      <c r="AO155" s="230"/>
      <c r="AP155" s="230"/>
      <c r="AQ155" s="230"/>
      <c r="AR155" s="230"/>
      <c r="AW155" s="230"/>
      <c r="AZ155" s="230"/>
      <c r="BA155" s="230"/>
      <c r="BB155" s="230"/>
      <c r="BC155" s="230"/>
      <c r="BD155" s="230"/>
      <c r="BE155" s="230"/>
      <c r="BF155" s="230"/>
      <c r="BG155" s="230"/>
    </row>
    <row r="156" spans="4:59">
      <c r="D156" s="230"/>
      <c r="G156" s="230"/>
      <c r="H156" s="230"/>
      <c r="I156" s="230"/>
      <c r="J156" s="230"/>
      <c r="K156" s="230"/>
      <c r="L156" s="230"/>
      <c r="M156" s="230"/>
      <c r="N156" s="230"/>
      <c r="S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H156" s="230"/>
      <c r="AK156" s="230"/>
      <c r="AL156" s="230"/>
      <c r="AM156" s="230"/>
      <c r="AN156" s="230"/>
      <c r="AO156" s="230"/>
      <c r="AP156" s="230"/>
      <c r="AQ156" s="230"/>
      <c r="AR156" s="230"/>
      <c r="AW156" s="230"/>
      <c r="AZ156" s="230"/>
      <c r="BA156" s="230"/>
      <c r="BB156" s="230"/>
      <c r="BC156" s="230"/>
      <c r="BD156" s="230"/>
      <c r="BE156" s="230"/>
      <c r="BF156" s="230"/>
      <c r="BG156" s="230"/>
    </row>
    <row r="157" spans="4:59">
      <c r="D157" s="230"/>
      <c r="G157" s="230"/>
      <c r="H157" s="230"/>
      <c r="I157" s="230"/>
      <c r="J157" s="230"/>
      <c r="K157" s="230"/>
      <c r="L157" s="230"/>
      <c r="M157" s="230"/>
      <c r="N157" s="230"/>
      <c r="S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H157" s="230"/>
      <c r="AK157" s="230"/>
      <c r="AL157" s="230"/>
      <c r="AM157" s="230"/>
      <c r="AN157" s="230"/>
      <c r="AO157" s="230"/>
      <c r="AP157" s="230"/>
      <c r="AQ157" s="230"/>
      <c r="AR157" s="230"/>
      <c r="AW157" s="230"/>
      <c r="AZ157" s="230"/>
      <c r="BA157" s="230"/>
      <c r="BB157" s="230"/>
      <c r="BC157" s="230"/>
      <c r="BD157" s="230"/>
      <c r="BE157" s="230"/>
      <c r="BF157" s="230"/>
      <c r="BG157" s="230"/>
    </row>
    <row r="158" spans="4:59">
      <c r="D158" s="230"/>
      <c r="G158" s="230"/>
      <c r="H158" s="230"/>
      <c r="I158" s="230"/>
      <c r="J158" s="230"/>
      <c r="K158" s="230"/>
      <c r="L158" s="230"/>
      <c r="M158" s="230"/>
      <c r="N158" s="230"/>
      <c r="S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H158" s="230"/>
      <c r="AK158" s="230"/>
      <c r="AL158" s="230"/>
      <c r="AM158" s="230"/>
      <c r="AN158" s="230"/>
      <c r="AO158" s="230"/>
      <c r="AP158" s="230"/>
      <c r="AQ158" s="230"/>
      <c r="AR158" s="230"/>
      <c r="AW158" s="230"/>
      <c r="AZ158" s="230"/>
      <c r="BA158" s="230"/>
      <c r="BB158" s="230"/>
      <c r="BC158" s="230"/>
      <c r="BD158" s="230"/>
      <c r="BE158" s="230"/>
      <c r="BF158" s="230"/>
      <c r="BG158" s="230"/>
    </row>
    <row r="159" spans="4:59">
      <c r="D159" s="230"/>
      <c r="G159" s="230"/>
      <c r="H159" s="230"/>
      <c r="I159" s="230"/>
      <c r="J159" s="230"/>
      <c r="K159" s="230"/>
      <c r="L159" s="230"/>
      <c r="M159" s="230"/>
      <c r="N159" s="230"/>
      <c r="S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H159" s="230"/>
      <c r="AK159" s="230"/>
      <c r="AL159" s="230"/>
      <c r="AM159" s="230"/>
      <c r="AN159" s="230"/>
      <c r="AO159" s="230"/>
      <c r="AP159" s="230"/>
      <c r="AQ159" s="230"/>
      <c r="AR159" s="230"/>
      <c r="AW159" s="230"/>
      <c r="AZ159" s="230"/>
      <c r="BA159" s="230"/>
      <c r="BB159" s="230"/>
      <c r="BC159" s="230"/>
      <c r="BD159" s="230"/>
      <c r="BE159" s="230"/>
      <c r="BF159" s="230"/>
      <c r="BG159" s="230"/>
    </row>
    <row r="160" spans="4:59">
      <c r="D160" s="230"/>
      <c r="G160" s="230"/>
      <c r="H160" s="230"/>
      <c r="I160" s="230"/>
      <c r="J160" s="230"/>
      <c r="K160" s="230"/>
      <c r="L160" s="230"/>
      <c r="M160" s="230"/>
      <c r="N160" s="230"/>
      <c r="S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H160" s="230"/>
      <c r="AK160" s="230"/>
      <c r="AL160" s="230"/>
      <c r="AM160" s="230"/>
      <c r="AN160" s="230"/>
      <c r="AO160" s="230"/>
      <c r="AP160" s="230"/>
      <c r="AQ160" s="230"/>
      <c r="AR160" s="230"/>
      <c r="AW160" s="230"/>
      <c r="AZ160" s="230"/>
      <c r="BA160" s="230"/>
      <c r="BB160" s="230"/>
      <c r="BC160" s="230"/>
      <c r="BD160" s="230"/>
      <c r="BE160" s="230"/>
      <c r="BF160" s="230"/>
      <c r="BG160" s="230"/>
    </row>
    <row r="161" spans="4:59">
      <c r="D161" s="230"/>
      <c r="G161" s="230"/>
      <c r="H161" s="230"/>
      <c r="I161" s="230"/>
      <c r="J161" s="230"/>
      <c r="K161" s="230"/>
      <c r="L161" s="230"/>
      <c r="M161" s="230"/>
      <c r="N161" s="230"/>
      <c r="S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H161" s="230"/>
      <c r="AK161" s="230"/>
      <c r="AL161" s="230"/>
      <c r="AM161" s="230"/>
      <c r="AN161" s="230"/>
      <c r="AO161" s="230"/>
      <c r="AP161" s="230"/>
      <c r="AQ161" s="230"/>
      <c r="AR161" s="230"/>
      <c r="AW161" s="230"/>
      <c r="AZ161" s="230"/>
      <c r="BA161" s="230"/>
      <c r="BB161" s="230"/>
      <c r="BC161" s="230"/>
      <c r="BD161" s="230"/>
      <c r="BE161" s="230"/>
      <c r="BF161" s="230"/>
      <c r="BG161" s="230"/>
    </row>
    <row r="162" spans="4:59">
      <c r="D162" s="230"/>
      <c r="G162" s="230"/>
      <c r="H162" s="230"/>
      <c r="I162" s="230"/>
      <c r="J162" s="230"/>
      <c r="K162" s="230"/>
      <c r="L162" s="230"/>
      <c r="M162" s="230"/>
      <c r="N162" s="230"/>
      <c r="S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H162" s="230"/>
      <c r="AK162" s="230"/>
      <c r="AL162" s="230"/>
      <c r="AM162" s="230"/>
      <c r="AN162" s="230"/>
      <c r="AO162" s="230"/>
      <c r="AP162" s="230"/>
      <c r="AQ162" s="230"/>
      <c r="AR162" s="230"/>
      <c r="AW162" s="230"/>
      <c r="AZ162" s="230"/>
      <c r="BA162" s="230"/>
      <c r="BB162" s="230"/>
      <c r="BC162" s="230"/>
      <c r="BD162" s="230"/>
      <c r="BE162" s="230"/>
      <c r="BF162" s="230"/>
      <c r="BG162" s="230"/>
    </row>
    <row r="163" spans="4:59">
      <c r="D163" s="230"/>
      <c r="G163" s="230"/>
      <c r="H163" s="230"/>
      <c r="I163" s="230"/>
      <c r="J163" s="230"/>
      <c r="K163" s="230"/>
      <c r="L163" s="230"/>
      <c r="M163" s="230"/>
      <c r="N163" s="230"/>
      <c r="S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H163" s="230"/>
      <c r="AK163" s="230"/>
      <c r="AL163" s="230"/>
      <c r="AM163" s="230"/>
      <c r="AN163" s="230"/>
      <c r="AO163" s="230"/>
      <c r="AP163" s="230"/>
      <c r="AQ163" s="230"/>
      <c r="AR163" s="230"/>
      <c r="AW163" s="230"/>
      <c r="AZ163" s="230"/>
      <c r="BA163" s="230"/>
      <c r="BB163" s="230"/>
      <c r="BC163" s="230"/>
      <c r="BD163" s="230"/>
      <c r="BE163" s="230"/>
      <c r="BF163" s="230"/>
      <c r="BG163" s="230"/>
    </row>
    <row r="164" spans="4:59">
      <c r="D164" s="230"/>
      <c r="G164" s="230"/>
      <c r="H164" s="230"/>
      <c r="I164" s="230"/>
      <c r="J164" s="230"/>
      <c r="K164" s="230"/>
      <c r="L164" s="230"/>
      <c r="M164" s="230"/>
      <c r="N164" s="230"/>
      <c r="S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H164" s="230"/>
      <c r="AK164" s="230"/>
      <c r="AL164" s="230"/>
      <c r="AM164" s="230"/>
      <c r="AN164" s="230"/>
      <c r="AO164" s="230"/>
      <c r="AP164" s="230"/>
      <c r="AQ164" s="230"/>
      <c r="AR164" s="230"/>
      <c r="AW164" s="230"/>
      <c r="AZ164" s="230"/>
      <c r="BA164" s="230"/>
      <c r="BB164" s="230"/>
      <c r="BC164" s="230"/>
      <c r="BD164" s="230"/>
      <c r="BE164" s="230"/>
      <c r="BF164" s="230"/>
      <c r="BG164" s="230"/>
    </row>
    <row r="165" spans="4:59">
      <c r="D165" s="230"/>
      <c r="G165" s="230"/>
      <c r="H165" s="230"/>
      <c r="I165" s="230"/>
      <c r="J165" s="230"/>
      <c r="K165" s="230"/>
      <c r="L165" s="230"/>
      <c r="M165" s="230"/>
      <c r="N165" s="230"/>
      <c r="S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H165" s="230"/>
      <c r="AK165" s="230"/>
      <c r="AL165" s="230"/>
      <c r="AM165" s="230"/>
      <c r="AN165" s="230"/>
      <c r="AO165" s="230"/>
      <c r="AP165" s="230"/>
      <c r="AQ165" s="230"/>
      <c r="AR165" s="230"/>
      <c r="AW165" s="230"/>
      <c r="AZ165" s="230"/>
      <c r="BA165" s="230"/>
      <c r="BB165" s="230"/>
      <c r="BC165" s="230"/>
      <c r="BD165" s="230"/>
      <c r="BE165" s="230"/>
      <c r="BF165" s="230"/>
      <c r="BG165" s="230"/>
    </row>
    <row r="166" spans="4:59">
      <c r="D166" s="230"/>
      <c r="G166" s="230"/>
      <c r="H166" s="230"/>
      <c r="I166" s="230"/>
      <c r="J166" s="230"/>
      <c r="K166" s="230"/>
      <c r="L166" s="230"/>
      <c r="M166" s="230"/>
      <c r="N166" s="230"/>
      <c r="S166" s="230"/>
      <c r="V166" s="230"/>
      <c r="W166" s="230"/>
      <c r="X166" s="230"/>
      <c r="Y166" s="230"/>
      <c r="Z166" s="230"/>
      <c r="AA166" s="230"/>
      <c r="AB166" s="230"/>
      <c r="AC166" s="230"/>
      <c r="AD166" s="230"/>
      <c r="AH166" s="230"/>
      <c r="AK166" s="230"/>
      <c r="AL166" s="230"/>
      <c r="AM166" s="230"/>
      <c r="AN166" s="230"/>
      <c r="AO166" s="230"/>
      <c r="AP166" s="230"/>
      <c r="AQ166" s="230"/>
      <c r="AR166" s="230"/>
      <c r="AW166" s="230"/>
      <c r="AZ166" s="230"/>
      <c r="BA166" s="230"/>
      <c r="BB166" s="230"/>
      <c r="BC166" s="230"/>
      <c r="BD166" s="230"/>
      <c r="BE166" s="230"/>
      <c r="BF166" s="230"/>
      <c r="BG166" s="230"/>
    </row>
    <row r="167" spans="4:59">
      <c r="D167" s="230"/>
      <c r="G167" s="230"/>
      <c r="H167" s="230"/>
      <c r="I167" s="230"/>
      <c r="J167" s="230"/>
      <c r="K167" s="230"/>
      <c r="L167" s="230"/>
      <c r="M167" s="230"/>
      <c r="N167" s="230"/>
      <c r="S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H167" s="230"/>
      <c r="AK167" s="230"/>
      <c r="AL167" s="230"/>
      <c r="AM167" s="230"/>
      <c r="AN167" s="230"/>
      <c r="AO167" s="230"/>
      <c r="AP167" s="230"/>
      <c r="AQ167" s="230"/>
      <c r="AR167" s="230"/>
      <c r="AW167" s="230"/>
      <c r="AZ167" s="230"/>
      <c r="BA167" s="230"/>
      <c r="BB167" s="230"/>
      <c r="BC167" s="230"/>
      <c r="BD167" s="230"/>
      <c r="BE167" s="230"/>
      <c r="BF167" s="230"/>
      <c r="BG167" s="230"/>
    </row>
    <row r="168" spans="4:59">
      <c r="D168" s="230"/>
      <c r="G168" s="230"/>
      <c r="H168" s="230"/>
      <c r="I168" s="230"/>
      <c r="J168" s="230"/>
      <c r="K168" s="230"/>
      <c r="L168" s="230"/>
      <c r="M168" s="230"/>
      <c r="N168" s="230"/>
      <c r="S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H168" s="230"/>
      <c r="AK168" s="230"/>
      <c r="AL168" s="230"/>
      <c r="AM168" s="230"/>
      <c r="AN168" s="230"/>
      <c r="AO168" s="230"/>
      <c r="AP168" s="230"/>
      <c r="AQ168" s="230"/>
      <c r="AR168" s="230"/>
      <c r="AW168" s="230"/>
      <c r="AZ168" s="230"/>
      <c r="BA168" s="230"/>
      <c r="BB168" s="230"/>
      <c r="BC168" s="230"/>
      <c r="BD168" s="230"/>
      <c r="BE168" s="230"/>
      <c r="BF168" s="230"/>
      <c r="BG168" s="230"/>
    </row>
    <row r="169" spans="4:59">
      <c r="D169" s="230"/>
      <c r="G169" s="230"/>
      <c r="H169" s="230"/>
      <c r="I169" s="230"/>
      <c r="J169" s="230"/>
      <c r="K169" s="230"/>
      <c r="L169" s="230"/>
      <c r="M169" s="230"/>
      <c r="N169" s="230"/>
      <c r="S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H169" s="230"/>
      <c r="AK169" s="230"/>
      <c r="AL169" s="230"/>
      <c r="AM169" s="230"/>
      <c r="AN169" s="230"/>
      <c r="AO169" s="230"/>
      <c r="AP169" s="230"/>
      <c r="AQ169" s="230"/>
      <c r="AR169" s="230"/>
      <c r="AW169" s="230"/>
      <c r="AZ169" s="230"/>
      <c r="BA169" s="230"/>
      <c r="BB169" s="230"/>
      <c r="BC169" s="230"/>
      <c r="BD169" s="230"/>
      <c r="BE169" s="230"/>
      <c r="BF169" s="230"/>
      <c r="BG169" s="230"/>
    </row>
    <row r="170" spans="4:59">
      <c r="D170" s="230"/>
      <c r="G170" s="230"/>
      <c r="H170" s="230"/>
      <c r="I170" s="230"/>
      <c r="J170" s="230"/>
      <c r="K170" s="230"/>
      <c r="L170" s="230"/>
      <c r="M170" s="230"/>
      <c r="N170" s="230"/>
      <c r="S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H170" s="230"/>
      <c r="AK170" s="230"/>
      <c r="AL170" s="230"/>
      <c r="AM170" s="230"/>
      <c r="AN170" s="230"/>
      <c r="AO170" s="230"/>
      <c r="AP170" s="230"/>
      <c r="AQ170" s="230"/>
      <c r="AR170" s="230"/>
      <c r="AW170" s="230"/>
      <c r="AZ170" s="230"/>
      <c r="BA170" s="230"/>
      <c r="BB170" s="230"/>
      <c r="BC170" s="230"/>
      <c r="BD170" s="230"/>
      <c r="BE170" s="230"/>
      <c r="BF170" s="230"/>
      <c r="BG170" s="230"/>
    </row>
    <row r="171" spans="4:59">
      <c r="D171" s="230"/>
      <c r="G171" s="230"/>
      <c r="H171" s="230"/>
      <c r="I171" s="230"/>
      <c r="J171" s="230"/>
      <c r="K171" s="230"/>
      <c r="L171" s="230"/>
      <c r="M171" s="230"/>
      <c r="N171" s="230"/>
      <c r="S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H171" s="230"/>
      <c r="AK171" s="230"/>
      <c r="AL171" s="230"/>
      <c r="AM171" s="230"/>
      <c r="AN171" s="230"/>
      <c r="AO171" s="230"/>
      <c r="AP171" s="230"/>
      <c r="AQ171" s="230"/>
      <c r="AR171" s="230"/>
      <c r="AW171" s="230"/>
      <c r="AZ171" s="230"/>
      <c r="BA171" s="230"/>
      <c r="BB171" s="230"/>
      <c r="BC171" s="230"/>
      <c r="BD171" s="230"/>
      <c r="BE171" s="230"/>
      <c r="BF171" s="230"/>
      <c r="BG171" s="230"/>
    </row>
    <row r="172" spans="4:59">
      <c r="D172" s="230"/>
      <c r="G172" s="230"/>
      <c r="H172" s="230"/>
      <c r="I172" s="230"/>
      <c r="J172" s="230"/>
      <c r="K172" s="230"/>
      <c r="L172" s="230"/>
      <c r="M172" s="230"/>
      <c r="N172" s="230"/>
      <c r="S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H172" s="230"/>
      <c r="AK172" s="230"/>
      <c r="AL172" s="230"/>
      <c r="AM172" s="230"/>
      <c r="AN172" s="230"/>
      <c r="AO172" s="230"/>
      <c r="AP172" s="230"/>
      <c r="AQ172" s="230"/>
      <c r="AR172" s="230"/>
      <c r="AW172" s="230"/>
      <c r="AZ172" s="230"/>
      <c r="BA172" s="230"/>
      <c r="BB172" s="230"/>
      <c r="BC172" s="230"/>
      <c r="BD172" s="230"/>
      <c r="BE172" s="230"/>
      <c r="BF172" s="230"/>
      <c r="BG172" s="230"/>
    </row>
    <row r="173" spans="4:59">
      <c r="D173" s="230"/>
      <c r="G173" s="230"/>
      <c r="H173" s="230"/>
      <c r="I173" s="230"/>
      <c r="J173" s="230"/>
      <c r="K173" s="230"/>
      <c r="L173" s="230"/>
      <c r="M173" s="230"/>
      <c r="N173" s="230"/>
      <c r="S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H173" s="230"/>
      <c r="AK173" s="230"/>
      <c r="AL173" s="230"/>
      <c r="AM173" s="230"/>
      <c r="AN173" s="230"/>
      <c r="AO173" s="230"/>
      <c r="AP173" s="230"/>
      <c r="AQ173" s="230"/>
      <c r="AR173" s="230"/>
      <c r="AW173" s="230"/>
      <c r="AZ173" s="230"/>
      <c r="BA173" s="230"/>
      <c r="BB173" s="230"/>
      <c r="BC173" s="230"/>
      <c r="BD173" s="230"/>
      <c r="BE173" s="230"/>
      <c r="BF173" s="230"/>
      <c r="BG173" s="230"/>
    </row>
    <row r="174" spans="4:59">
      <c r="D174" s="230"/>
      <c r="G174" s="230"/>
      <c r="H174" s="230"/>
      <c r="I174" s="230"/>
      <c r="J174" s="230"/>
      <c r="K174" s="230"/>
      <c r="L174" s="230"/>
      <c r="M174" s="230"/>
      <c r="N174" s="230"/>
      <c r="S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H174" s="230"/>
      <c r="AK174" s="230"/>
      <c r="AL174" s="230"/>
      <c r="AM174" s="230"/>
      <c r="AN174" s="230"/>
      <c r="AO174" s="230"/>
      <c r="AP174" s="230"/>
      <c r="AQ174" s="230"/>
      <c r="AR174" s="230"/>
      <c r="AW174" s="230"/>
      <c r="AZ174" s="230"/>
      <c r="BA174" s="230"/>
      <c r="BB174" s="230"/>
      <c r="BC174" s="230"/>
      <c r="BD174" s="230"/>
      <c r="BE174" s="230"/>
      <c r="BF174" s="230"/>
      <c r="BG174" s="230"/>
    </row>
    <row r="175" spans="4:59">
      <c r="D175" s="230"/>
      <c r="G175" s="230"/>
      <c r="H175" s="230"/>
      <c r="I175" s="230"/>
      <c r="J175" s="230"/>
      <c r="K175" s="230"/>
      <c r="L175" s="230"/>
      <c r="M175" s="230"/>
      <c r="N175" s="230"/>
      <c r="S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H175" s="230"/>
      <c r="AK175" s="230"/>
      <c r="AL175" s="230"/>
      <c r="AM175" s="230"/>
      <c r="AN175" s="230"/>
      <c r="AO175" s="230"/>
      <c r="AP175" s="230"/>
      <c r="AQ175" s="230"/>
      <c r="AR175" s="230"/>
      <c r="AW175" s="230"/>
      <c r="AZ175" s="230"/>
      <c r="BA175" s="230"/>
      <c r="BB175" s="230"/>
      <c r="BC175" s="230"/>
      <c r="BD175" s="230"/>
      <c r="BE175" s="230"/>
      <c r="BF175" s="230"/>
      <c r="BG175" s="230"/>
    </row>
    <row r="176" spans="4:59">
      <c r="D176" s="230"/>
      <c r="G176" s="230"/>
      <c r="H176" s="230"/>
      <c r="I176" s="230"/>
      <c r="J176" s="230"/>
      <c r="K176" s="230"/>
      <c r="L176" s="230"/>
      <c r="M176" s="230"/>
      <c r="N176" s="230"/>
      <c r="S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H176" s="230"/>
      <c r="AK176" s="230"/>
      <c r="AL176" s="230"/>
      <c r="AM176" s="230"/>
      <c r="AN176" s="230"/>
      <c r="AO176" s="230"/>
      <c r="AP176" s="230"/>
      <c r="AQ176" s="230"/>
      <c r="AR176" s="230"/>
      <c r="AW176" s="230"/>
      <c r="AZ176" s="230"/>
      <c r="BA176" s="230"/>
      <c r="BB176" s="230"/>
      <c r="BC176" s="230"/>
      <c r="BD176" s="230"/>
      <c r="BE176" s="230"/>
      <c r="BF176" s="230"/>
      <c r="BG176" s="230"/>
    </row>
    <row r="177" spans="4:59">
      <c r="D177" s="230"/>
      <c r="G177" s="230"/>
      <c r="H177" s="230"/>
      <c r="I177" s="230"/>
      <c r="J177" s="230"/>
      <c r="K177" s="230"/>
      <c r="L177" s="230"/>
      <c r="M177" s="230"/>
      <c r="N177" s="230"/>
      <c r="S177" s="230"/>
      <c r="V177" s="230"/>
      <c r="W177" s="230"/>
      <c r="X177" s="230"/>
      <c r="Y177" s="230"/>
      <c r="Z177" s="230"/>
      <c r="AA177" s="230"/>
      <c r="AB177" s="230"/>
      <c r="AC177" s="230"/>
      <c r="AD177" s="230"/>
      <c r="AH177" s="230"/>
      <c r="AK177" s="230"/>
      <c r="AL177" s="230"/>
      <c r="AM177" s="230"/>
      <c r="AN177" s="230"/>
      <c r="AO177" s="230"/>
      <c r="AP177" s="230"/>
      <c r="AQ177" s="230"/>
      <c r="AR177" s="230"/>
      <c r="AW177" s="230"/>
      <c r="AZ177" s="230"/>
      <c r="BA177" s="230"/>
      <c r="BB177" s="230"/>
      <c r="BC177" s="230"/>
      <c r="BD177" s="230"/>
      <c r="BE177" s="230"/>
      <c r="BF177" s="230"/>
      <c r="BG177" s="230"/>
    </row>
    <row r="178" spans="4:59">
      <c r="D178" s="230"/>
      <c r="G178" s="230"/>
      <c r="H178" s="230"/>
      <c r="I178" s="230"/>
      <c r="J178" s="230"/>
      <c r="K178" s="230"/>
      <c r="L178" s="230"/>
      <c r="M178" s="230"/>
      <c r="N178" s="230"/>
      <c r="S178" s="230"/>
      <c r="V178" s="230"/>
      <c r="W178" s="230"/>
      <c r="X178" s="230"/>
      <c r="Y178" s="230"/>
      <c r="Z178" s="230"/>
      <c r="AA178" s="230"/>
      <c r="AB178" s="230"/>
      <c r="AC178" s="230"/>
      <c r="AD178" s="230"/>
      <c r="AH178" s="230"/>
      <c r="AK178" s="230"/>
      <c r="AL178" s="230"/>
      <c r="AM178" s="230"/>
      <c r="AN178" s="230"/>
      <c r="AO178" s="230"/>
      <c r="AP178" s="230"/>
      <c r="AQ178" s="230"/>
      <c r="AR178" s="230"/>
      <c r="AW178" s="230"/>
      <c r="AZ178" s="230"/>
      <c r="BA178" s="230"/>
      <c r="BB178" s="230"/>
      <c r="BC178" s="230"/>
      <c r="BD178" s="230"/>
      <c r="BE178" s="230"/>
      <c r="BF178" s="230"/>
      <c r="BG178" s="230"/>
    </row>
    <row r="179" spans="4:59">
      <c r="D179" s="230"/>
      <c r="G179" s="230"/>
      <c r="H179" s="230"/>
      <c r="I179" s="230"/>
      <c r="J179" s="230"/>
      <c r="K179" s="230"/>
      <c r="L179" s="230"/>
      <c r="M179" s="230"/>
      <c r="N179" s="230"/>
      <c r="S179" s="230"/>
      <c r="V179" s="230"/>
      <c r="W179" s="230"/>
      <c r="X179" s="230"/>
      <c r="Y179" s="230"/>
      <c r="Z179" s="230"/>
      <c r="AA179" s="230"/>
      <c r="AB179" s="230"/>
      <c r="AC179" s="230"/>
      <c r="AD179" s="230"/>
      <c r="AH179" s="230"/>
      <c r="AK179" s="230"/>
      <c r="AL179" s="230"/>
      <c r="AM179" s="230"/>
      <c r="AN179" s="230"/>
      <c r="AO179" s="230"/>
      <c r="AP179" s="230"/>
      <c r="AQ179" s="230"/>
      <c r="AR179" s="230"/>
      <c r="AW179" s="230"/>
      <c r="AZ179" s="230"/>
      <c r="BA179" s="230"/>
      <c r="BB179" s="230"/>
      <c r="BC179" s="230"/>
      <c r="BD179" s="230"/>
      <c r="BE179" s="230"/>
      <c r="BF179" s="230"/>
      <c r="BG179" s="230"/>
    </row>
    <row r="180" spans="4:59">
      <c r="D180" s="230"/>
      <c r="G180" s="230"/>
      <c r="H180" s="230"/>
      <c r="I180" s="230"/>
      <c r="J180" s="230"/>
      <c r="K180" s="230"/>
      <c r="L180" s="230"/>
      <c r="M180" s="230"/>
      <c r="N180" s="230"/>
      <c r="S180" s="230"/>
      <c r="V180" s="230"/>
      <c r="W180" s="230"/>
      <c r="X180" s="230"/>
      <c r="Y180" s="230"/>
      <c r="Z180" s="230"/>
      <c r="AA180" s="230"/>
      <c r="AB180" s="230"/>
      <c r="AC180" s="230"/>
      <c r="AD180" s="230"/>
      <c r="AH180" s="230"/>
      <c r="AK180" s="230"/>
      <c r="AL180" s="230"/>
      <c r="AM180" s="230"/>
      <c r="AN180" s="230"/>
      <c r="AO180" s="230"/>
      <c r="AP180" s="230"/>
      <c r="AQ180" s="230"/>
      <c r="AR180" s="230"/>
      <c r="AW180" s="230"/>
      <c r="AZ180" s="230"/>
      <c r="BA180" s="230"/>
      <c r="BB180" s="230"/>
      <c r="BC180" s="230"/>
      <c r="BD180" s="230"/>
      <c r="BE180" s="230"/>
      <c r="BF180" s="230"/>
      <c r="BG180" s="230"/>
    </row>
    <row r="181" spans="4:59">
      <c r="D181" s="230"/>
      <c r="G181" s="230"/>
      <c r="H181" s="230"/>
      <c r="I181" s="230"/>
      <c r="J181" s="230"/>
      <c r="K181" s="230"/>
      <c r="L181" s="230"/>
      <c r="M181" s="230"/>
      <c r="N181" s="230"/>
      <c r="S181" s="230"/>
      <c r="V181" s="230"/>
      <c r="W181" s="230"/>
      <c r="X181" s="230"/>
      <c r="Y181" s="230"/>
      <c r="Z181" s="230"/>
      <c r="AA181" s="230"/>
      <c r="AB181" s="230"/>
      <c r="AC181" s="230"/>
      <c r="AD181" s="230"/>
      <c r="AH181" s="230"/>
      <c r="AK181" s="230"/>
      <c r="AL181" s="230"/>
      <c r="AM181" s="230"/>
      <c r="AN181" s="230"/>
      <c r="AO181" s="230"/>
      <c r="AP181" s="230"/>
      <c r="AQ181" s="230"/>
      <c r="AR181" s="230"/>
      <c r="AW181" s="230"/>
      <c r="AZ181" s="230"/>
      <c r="BA181" s="230"/>
      <c r="BB181" s="230"/>
      <c r="BC181" s="230"/>
      <c r="BD181" s="230"/>
      <c r="BE181" s="230"/>
      <c r="BF181" s="230"/>
      <c r="BG181" s="230"/>
    </row>
    <row r="182" spans="4:59">
      <c r="D182" s="230"/>
      <c r="G182" s="230"/>
      <c r="H182" s="230"/>
      <c r="I182" s="230"/>
      <c r="J182" s="230"/>
      <c r="K182" s="230"/>
      <c r="L182" s="230"/>
      <c r="M182" s="230"/>
      <c r="N182" s="230"/>
      <c r="S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H182" s="230"/>
      <c r="AK182" s="230"/>
      <c r="AL182" s="230"/>
      <c r="AM182" s="230"/>
      <c r="AN182" s="230"/>
      <c r="AO182" s="230"/>
      <c r="AP182" s="230"/>
      <c r="AQ182" s="230"/>
      <c r="AR182" s="230"/>
      <c r="AW182" s="230"/>
      <c r="AZ182" s="230"/>
      <c r="BA182" s="230"/>
      <c r="BB182" s="230"/>
      <c r="BC182" s="230"/>
      <c r="BD182" s="230"/>
      <c r="BE182" s="230"/>
      <c r="BF182" s="230"/>
      <c r="BG182" s="230"/>
    </row>
    <row r="183" spans="4:59">
      <c r="D183" s="230"/>
      <c r="G183" s="230"/>
      <c r="H183" s="230"/>
      <c r="I183" s="230"/>
      <c r="J183" s="230"/>
      <c r="K183" s="230"/>
      <c r="L183" s="230"/>
      <c r="M183" s="230"/>
      <c r="N183" s="230"/>
      <c r="S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H183" s="230"/>
      <c r="AK183" s="230"/>
      <c r="AL183" s="230"/>
      <c r="AM183" s="230"/>
      <c r="AN183" s="230"/>
      <c r="AO183" s="230"/>
      <c r="AP183" s="230"/>
      <c r="AQ183" s="230"/>
      <c r="AR183" s="230"/>
      <c r="AW183" s="230"/>
      <c r="AZ183" s="230"/>
      <c r="BA183" s="230"/>
      <c r="BB183" s="230"/>
      <c r="BC183" s="230"/>
      <c r="BD183" s="230"/>
      <c r="BE183" s="230"/>
      <c r="BF183" s="230"/>
      <c r="BG183" s="230"/>
    </row>
    <row r="184" spans="4:59">
      <c r="D184" s="230"/>
      <c r="G184" s="230"/>
      <c r="H184" s="230"/>
      <c r="I184" s="230"/>
      <c r="J184" s="230"/>
      <c r="K184" s="230"/>
      <c r="L184" s="230"/>
      <c r="M184" s="230"/>
      <c r="N184" s="230"/>
      <c r="S184" s="230"/>
      <c r="V184" s="230"/>
      <c r="W184" s="230"/>
      <c r="X184" s="230"/>
      <c r="Y184" s="230"/>
      <c r="Z184" s="230"/>
      <c r="AA184" s="230"/>
      <c r="AB184" s="230"/>
      <c r="AC184" s="230"/>
      <c r="AD184" s="230"/>
      <c r="AH184" s="230"/>
      <c r="AK184" s="230"/>
      <c r="AL184" s="230"/>
      <c r="AM184" s="230"/>
      <c r="AN184" s="230"/>
      <c r="AO184" s="230"/>
      <c r="AP184" s="230"/>
      <c r="AQ184" s="230"/>
      <c r="AR184" s="230"/>
      <c r="AW184" s="230"/>
      <c r="AZ184" s="230"/>
      <c r="BA184" s="230"/>
      <c r="BB184" s="230"/>
      <c r="BC184" s="230"/>
      <c r="BD184" s="230"/>
      <c r="BE184" s="230"/>
      <c r="BF184" s="230"/>
      <c r="BG184" s="230"/>
    </row>
    <row r="185" spans="4:59">
      <c r="D185" s="230"/>
      <c r="G185" s="230"/>
      <c r="H185" s="230"/>
      <c r="I185" s="230"/>
      <c r="J185" s="230"/>
      <c r="K185" s="230"/>
      <c r="L185" s="230"/>
      <c r="M185" s="230"/>
      <c r="N185" s="230"/>
      <c r="S185" s="230"/>
      <c r="V185" s="230"/>
      <c r="W185" s="230"/>
      <c r="X185" s="230"/>
      <c r="Y185" s="230"/>
      <c r="Z185" s="230"/>
      <c r="AA185" s="230"/>
      <c r="AB185" s="230"/>
      <c r="AC185" s="230"/>
      <c r="AD185" s="230"/>
      <c r="AH185" s="230"/>
      <c r="AK185" s="230"/>
      <c r="AL185" s="230"/>
      <c r="AM185" s="230"/>
      <c r="AN185" s="230"/>
      <c r="AO185" s="230"/>
      <c r="AP185" s="230"/>
      <c r="AQ185" s="230"/>
      <c r="AR185" s="230"/>
      <c r="AW185" s="230"/>
      <c r="AZ185" s="230"/>
      <c r="BA185" s="230"/>
      <c r="BB185" s="230"/>
      <c r="BC185" s="230"/>
      <c r="BD185" s="230"/>
      <c r="BE185" s="230"/>
      <c r="BF185" s="230"/>
      <c r="BG185" s="230"/>
    </row>
    <row r="186" spans="4:59">
      <c r="D186" s="230"/>
      <c r="G186" s="230"/>
      <c r="H186" s="230"/>
      <c r="I186" s="230"/>
      <c r="J186" s="230"/>
      <c r="K186" s="230"/>
      <c r="L186" s="230"/>
      <c r="M186" s="230"/>
      <c r="N186" s="230"/>
      <c r="S186" s="230"/>
      <c r="V186" s="230"/>
      <c r="W186" s="230"/>
      <c r="X186" s="230"/>
      <c r="Y186" s="230"/>
      <c r="Z186" s="230"/>
      <c r="AA186" s="230"/>
      <c r="AB186" s="230"/>
      <c r="AC186" s="230"/>
      <c r="AD186" s="230"/>
      <c r="AH186" s="230"/>
      <c r="AK186" s="230"/>
      <c r="AL186" s="230"/>
      <c r="AM186" s="230"/>
      <c r="AN186" s="230"/>
      <c r="AO186" s="230"/>
      <c r="AP186" s="230"/>
      <c r="AQ186" s="230"/>
      <c r="AR186" s="230"/>
      <c r="AW186" s="230"/>
      <c r="AZ186" s="230"/>
      <c r="BA186" s="230"/>
      <c r="BB186" s="230"/>
      <c r="BC186" s="230"/>
      <c r="BD186" s="230"/>
      <c r="BE186" s="230"/>
      <c r="BF186" s="230"/>
      <c r="BG186" s="230"/>
    </row>
    <row r="187" spans="4:59">
      <c r="D187" s="230"/>
      <c r="G187" s="230"/>
      <c r="H187" s="230"/>
      <c r="I187" s="230"/>
      <c r="J187" s="230"/>
      <c r="K187" s="230"/>
      <c r="L187" s="230"/>
      <c r="M187" s="230"/>
      <c r="N187" s="230"/>
      <c r="S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H187" s="230"/>
      <c r="AK187" s="230"/>
      <c r="AL187" s="230"/>
      <c r="AM187" s="230"/>
      <c r="AN187" s="230"/>
      <c r="AO187" s="230"/>
      <c r="AP187" s="230"/>
      <c r="AQ187" s="230"/>
      <c r="AR187" s="230"/>
      <c r="AW187" s="230"/>
      <c r="AZ187" s="230"/>
      <c r="BA187" s="230"/>
      <c r="BB187" s="230"/>
      <c r="BC187" s="230"/>
      <c r="BD187" s="230"/>
      <c r="BE187" s="230"/>
      <c r="BF187" s="230"/>
      <c r="BG187" s="230"/>
    </row>
    <row r="188" spans="4:59">
      <c r="D188" s="230"/>
      <c r="G188" s="230"/>
      <c r="H188" s="230"/>
      <c r="I188" s="230"/>
      <c r="J188" s="230"/>
      <c r="K188" s="230"/>
      <c r="L188" s="230"/>
      <c r="M188" s="230"/>
      <c r="N188" s="230"/>
      <c r="S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H188" s="230"/>
      <c r="AK188" s="230"/>
      <c r="AL188" s="230"/>
      <c r="AM188" s="230"/>
      <c r="AN188" s="230"/>
      <c r="AO188" s="230"/>
      <c r="AP188" s="230"/>
      <c r="AQ188" s="230"/>
      <c r="AR188" s="230"/>
      <c r="AW188" s="230"/>
      <c r="AZ188" s="230"/>
      <c r="BA188" s="230"/>
      <c r="BB188" s="230"/>
      <c r="BC188" s="230"/>
      <c r="BD188" s="230"/>
      <c r="BE188" s="230"/>
      <c r="BF188" s="230"/>
      <c r="BG188" s="230"/>
    </row>
    <row r="189" spans="4:59">
      <c r="D189" s="230"/>
      <c r="G189" s="230"/>
      <c r="H189" s="230"/>
      <c r="I189" s="230"/>
      <c r="J189" s="230"/>
      <c r="K189" s="230"/>
      <c r="L189" s="230"/>
      <c r="M189" s="230"/>
      <c r="N189" s="230"/>
      <c r="S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H189" s="230"/>
      <c r="AK189" s="230"/>
      <c r="AL189" s="230"/>
      <c r="AM189" s="230"/>
      <c r="AN189" s="230"/>
      <c r="AO189" s="230"/>
      <c r="AP189" s="230"/>
      <c r="AQ189" s="230"/>
      <c r="AR189" s="230"/>
      <c r="AW189" s="230"/>
      <c r="AZ189" s="230"/>
      <c r="BA189" s="230"/>
      <c r="BB189" s="230"/>
      <c r="BC189" s="230"/>
      <c r="BD189" s="230"/>
      <c r="BE189" s="230"/>
      <c r="BF189" s="230"/>
      <c r="BG189" s="230"/>
    </row>
    <row r="190" spans="4:59">
      <c r="D190" s="230"/>
      <c r="G190" s="230"/>
      <c r="H190" s="230"/>
      <c r="I190" s="230"/>
      <c r="J190" s="230"/>
      <c r="K190" s="230"/>
      <c r="L190" s="230"/>
      <c r="M190" s="230"/>
      <c r="N190" s="230"/>
      <c r="S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H190" s="230"/>
      <c r="AK190" s="230"/>
      <c r="AL190" s="230"/>
      <c r="AM190" s="230"/>
      <c r="AN190" s="230"/>
      <c r="AO190" s="230"/>
      <c r="AP190" s="230"/>
      <c r="AQ190" s="230"/>
      <c r="AR190" s="230"/>
      <c r="AW190" s="230"/>
      <c r="AZ190" s="230"/>
      <c r="BA190" s="230"/>
      <c r="BB190" s="230"/>
      <c r="BC190" s="230"/>
      <c r="BD190" s="230"/>
      <c r="BE190" s="230"/>
      <c r="BF190" s="230"/>
      <c r="BG190" s="230"/>
    </row>
    <row r="191" spans="4:59">
      <c r="D191" s="230"/>
      <c r="G191" s="230"/>
      <c r="H191" s="230"/>
      <c r="I191" s="230"/>
      <c r="J191" s="230"/>
      <c r="K191" s="230"/>
      <c r="L191" s="230"/>
      <c r="M191" s="230"/>
      <c r="N191" s="230"/>
      <c r="S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H191" s="230"/>
      <c r="AK191" s="230"/>
      <c r="AL191" s="230"/>
      <c r="AM191" s="230"/>
      <c r="AN191" s="230"/>
      <c r="AO191" s="230"/>
      <c r="AP191" s="230"/>
      <c r="AQ191" s="230"/>
      <c r="AR191" s="230"/>
      <c r="AW191" s="230"/>
      <c r="AZ191" s="230"/>
      <c r="BA191" s="230"/>
      <c r="BB191" s="230"/>
      <c r="BC191" s="230"/>
      <c r="BD191" s="230"/>
      <c r="BE191" s="230"/>
      <c r="BF191" s="230"/>
      <c r="BG191" s="230"/>
    </row>
    <row r="192" spans="4:59">
      <c r="D192" s="230"/>
      <c r="G192" s="230"/>
      <c r="H192" s="230"/>
      <c r="I192" s="230"/>
      <c r="J192" s="230"/>
      <c r="K192" s="230"/>
      <c r="L192" s="230"/>
      <c r="M192" s="230"/>
      <c r="N192" s="230"/>
      <c r="S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H192" s="230"/>
      <c r="AK192" s="230"/>
      <c r="AL192" s="230"/>
      <c r="AM192" s="230"/>
      <c r="AN192" s="230"/>
      <c r="AO192" s="230"/>
      <c r="AP192" s="230"/>
      <c r="AQ192" s="230"/>
      <c r="AR192" s="230"/>
      <c r="AW192" s="230"/>
      <c r="AZ192" s="230"/>
      <c r="BA192" s="230"/>
      <c r="BB192" s="230"/>
      <c r="BC192" s="230"/>
      <c r="BD192" s="230"/>
      <c r="BE192" s="230"/>
      <c r="BF192" s="230"/>
      <c r="BG192" s="230"/>
    </row>
    <row r="193" spans="4:59">
      <c r="D193" s="230"/>
      <c r="G193" s="230"/>
      <c r="H193" s="230"/>
      <c r="I193" s="230"/>
      <c r="J193" s="230"/>
      <c r="K193" s="230"/>
      <c r="L193" s="230"/>
      <c r="M193" s="230"/>
      <c r="N193" s="230"/>
      <c r="S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H193" s="230"/>
      <c r="AK193" s="230"/>
      <c r="AL193" s="230"/>
      <c r="AM193" s="230"/>
      <c r="AN193" s="230"/>
      <c r="AO193" s="230"/>
      <c r="AP193" s="230"/>
      <c r="AQ193" s="230"/>
      <c r="AR193" s="230"/>
      <c r="AW193" s="230"/>
      <c r="AZ193" s="230"/>
      <c r="BA193" s="230"/>
      <c r="BB193" s="230"/>
      <c r="BC193" s="230"/>
      <c r="BD193" s="230"/>
      <c r="BE193" s="230"/>
      <c r="BF193" s="230"/>
      <c r="BG193" s="230"/>
    </row>
    <row r="194" spans="4:59">
      <c r="D194" s="230"/>
      <c r="G194" s="230"/>
      <c r="H194" s="230"/>
      <c r="I194" s="230"/>
      <c r="J194" s="230"/>
      <c r="K194" s="230"/>
      <c r="L194" s="230"/>
      <c r="M194" s="230"/>
      <c r="N194" s="230"/>
      <c r="S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H194" s="230"/>
      <c r="AK194" s="230"/>
      <c r="AL194" s="230"/>
      <c r="AM194" s="230"/>
      <c r="AN194" s="230"/>
      <c r="AO194" s="230"/>
      <c r="AP194" s="230"/>
      <c r="AQ194" s="230"/>
      <c r="AR194" s="230"/>
      <c r="AW194" s="230"/>
      <c r="AZ194" s="230"/>
      <c r="BA194" s="230"/>
      <c r="BB194" s="230"/>
      <c r="BC194" s="230"/>
      <c r="BD194" s="230"/>
      <c r="BE194" s="230"/>
      <c r="BF194" s="230"/>
      <c r="BG194" s="230"/>
    </row>
    <row r="195" spans="4:59">
      <c r="D195" s="230"/>
      <c r="G195" s="230"/>
      <c r="H195" s="230"/>
      <c r="I195" s="230"/>
      <c r="J195" s="230"/>
      <c r="K195" s="230"/>
      <c r="L195" s="230"/>
      <c r="M195" s="230"/>
      <c r="N195" s="230"/>
      <c r="S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H195" s="230"/>
      <c r="AK195" s="230"/>
      <c r="AL195" s="230"/>
      <c r="AM195" s="230"/>
      <c r="AN195" s="230"/>
      <c r="AO195" s="230"/>
      <c r="AP195" s="230"/>
      <c r="AQ195" s="230"/>
      <c r="AR195" s="230"/>
      <c r="AW195" s="230"/>
      <c r="AZ195" s="230"/>
      <c r="BA195" s="230"/>
      <c r="BB195" s="230"/>
      <c r="BC195" s="230"/>
      <c r="BD195" s="230"/>
      <c r="BE195" s="230"/>
      <c r="BF195" s="230"/>
      <c r="BG195" s="230"/>
    </row>
    <row r="196" spans="4:59">
      <c r="D196" s="230"/>
      <c r="G196" s="230"/>
      <c r="H196" s="230"/>
      <c r="I196" s="230"/>
      <c r="J196" s="230"/>
      <c r="K196" s="230"/>
      <c r="L196" s="230"/>
      <c r="M196" s="230"/>
      <c r="N196" s="230"/>
      <c r="S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H196" s="230"/>
      <c r="AK196" s="230"/>
      <c r="AL196" s="230"/>
      <c r="AM196" s="230"/>
      <c r="AN196" s="230"/>
      <c r="AO196" s="230"/>
      <c r="AP196" s="230"/>
      <c r="AQ196" s="230"/>
      <c r="AR196" s="230"/>
      <c r="AW196" s="230"/>
      <c r="AZ196" s="230"/>
      <c r="BA196" s="230"/>
      <c r="BB196" s="230"/>
      <c r="BC196" s="230"/>
      <c r="BD196" s="230"/>
      <c r="BE196" s="230"/>
      <c r="BF196" s="230"/>
      <c r="BG196" s="230"/>
    </row>
    <row r="197" spans="4:59">
      <c r="D197" s="230"/>
      <c r="G197" s="230"/>
      <c r="H197" s="230"/>
      <c r="I197" s="230"/>
      <c r="J197" s="230"/>
      <c r="K197" s="230"/>
      <c r="L197" s="230"/>
      <c r="M197" s="230"/>
      <c r="N197" s="230"/>
      <c r="S197" s="230"/>
      <c r="V197" s="230"/>
      <c r="W197" s="230"/>
      <c r="X197" s="230"/>
      <c r="Y197" s="230"/>
      <c r="Z197" s="230"/>
      <c r="AA197" s="230"/>
      <c r="AB197" s="230"/>
      <c r="AC197" s="230"/>
      <c r="AD197" s="230"/>
      <c r="AH197" s="230"/>
      <c r="AK197" s="230"/>
      <c r="AL197" s="230"/>
      <c r="AM197" s="230"/>
      <c r="AN197" s="230"/>
      <c r="AO197" s="230"/>
      <c r="AP197" s="230"/>
      <c r="AQ197" s="230"/>
      <c r="AR197" s="230"/>
      <c r="AW197" s="230"/>
      <c r="AZ197" s="230"/>
      <c r="BA197" s="230"/>
      <c r="BB197" s="230"/>
      <c r="BC197" s="230"/>
      <c r="BD197" s="230"/>
      <c r="BE197" s="230"/>
      <c r="BF197" s="230"/>
      <c r="BG197" s="230"/>
    </row>
    <row r="198" spans="4:59">
      <c r="D198" s="230"/>
      <c r="G198" s="230"/>
      <c r="H198" s="230"/>
      <c r="I198" s="230"/>
      <c r="J198" s="230"/>
      <c r="K198" s="230"/>
      <c r="L198" s="230"/>
      <c r="M198" s="230"/>
      <c r="N198" s="230"/>
      <c r="S198" s="230"/>
      <c r="V198" s="230"/>
      <c r="W198" s="230"/>
      <c r="X198" s="230"/>
      <c r="Y198" s="230"/>
      <c r="Z198" s="230"/>
      <c r="AA198" s="230"/>
      <c r="AB198" s="230"/>
      <c r="AC198" s="230"/>
      <c r="AD198" s="230"/>
      <c r="AH198" s="230"/>
      <c r="AK198" s="230"/>
      <c r="AL198" s="230"/>
      <c r="AM198" s="230"/>
      <c r="AN198" s="230"/>
      <c r="AO198" s="230"/>
      <c r="AP198" s="230"/>
      <c r="AQ198" s="230"/>
      <c r="AR198" s="230"/>
      <c r="AW198" s="230"/>
      <c r="AZ198" s="230"/>
      <c r="BA198" s="230"/>
      <c r="BB198" s="230"/>
      <c r="BC198" s="230"/>
      <c r="BD198" s="230"/>
      <c r="BE198" s="230"/>
      <c r="BF198" s="230"/>
      <c r="BG198" s="230"/>
    </row>
    <row r="199" spans="4:59">
      <c r="D199" s="230"/>
      <c r="G199" s="230"/>
      <c r="H199" s="230"/>
      <c r="I199" s="230"/>
      <c r="J199" s="230"/>
      <c r="K199" s="230"/>
      <c r="L199" s="230"/>
      <c r="M199" s="230"/>
      <c r="N199" s="230"/>
      <c r="S199" s="230"/>
      <c r="V199" s="230"/>
      <c r="W199" s="230"/>
      <c r="X199" s="230"/>
      <c r="Y199" s="230"/>
      <c r="Z199" s="230"/>
      <c r="AA199" s="230"/>
      <c r="AB199" s="230"/>
      <c r="AC199" s="230"/>
      <c r="AD199" s="230"/>
      <c r="AH199" s="230"/>
      <c r="AK199" s="230"/>
      <c r="AL199" s="230"/>
      <c r="AM199" s="230"/>
      <c r="AN199" s="230"/>
      <c r="AO199" s="230"/>
      <c r="AP199" s="230"/>
      <c r="AQ199" s="230"/>
      <c r="AR199" s="230"/>
      <c r="AW199" s="230"/>
      <c r="AZ199" s="230"/>
      <c r="BA199" s="230"/>
      <c r="BB199" s="230"/>
      <c r="BC199" s="230"/>
      <c r="BD199" s="230"/>
      <c r="BE199" s="230"/>
      <c r="BF199" s="230"/>
      <c r="BG199" s="230"/>
    </row>
    <row r="200" spans="4:59">
      <c r="D200" s="230"/>
      <c r="G200" s="230"/>
      <c r="H200" s="230"/>
      <c r="I200" s="230"/>
      <c r="J200" s="230"/>
      <c r="K200" s="230"/>
      <c r="L200" s="230"/>
      <c r="M200" s="230"/>
      <c r="N200" s="230"/>
      <c r="S200" s="230"/>
      <c r="V200" s="230"/>
      <c r="W200" s="230"/>
      <c r="X200" s="230"/>
      <c r="Y200" s="230"/>
      <c r="Z200" s="230"/>
      <c r="AA200" s="230"/>
      <c r="AB200" s="230"/>
      <c r="AC200" s="230"/>
      <c r="AD200" s="230"/>
      <c r="AH200" s="230"/>
      <c r="AK200" s="230"/>
      <c r="AL200" s="230"/>
      <c r="AM200" s="230"/>
      <c r="AN200" s="230"/>
      <c r="AO200" s="230"/>
      <c r="AP200" s="230"/>
      <c r="AQ200" s="230"/>
      <c r="AR200" s="230"/>
      <c r="AW200" s="230"/>
      <c r="AZ200" s="230"/>
      <c r="BA200" s="230"/>
      <c r="BB200" s="230"/>
      <c r="BC200" s="230"/>
      <c r="BD200" s="230"/>
      <c r="BE200" s="230"/>
      <c r="BF200" s="230"/>
      <c r="BG200" s="230"/>
    </row>
    <row r="201" spans="4:59">
      <c r="D201" s="230"/>
      <c r="G201" s="230"/>
      <c r="H201" s="230"/>
      <c r="I201" s="230"/>
      <c r="J201" s="230"/>
      <c r="K201" s="230"/>
      <c r="L201" s="230"/>
      <c r="M201" s="230"/>
      <c r="N201" s="230"/>
      <c r="S201" s="230"/>
      <c r="V201" s="230"/>
      <c r="W201" s="230"/>
      <c r="X201" s="230"/>
      <c r="Y201" s="230"/>
      <c r="Z201" s="230"/>
      <c r="AA201" s="230"/>
      <c r="AB201" s="230"/>
      <c r="AC201" s="230"/>
      <c r="AD201" s="230"/>
      <c r="AH201" s="230"/>
      <c r="AK201" s="230"/>
      <c r="AL201" s="230"/>
      <c r="AM201" s="230"/>
      <c r="AN201" s="230"/>
      <c r="AO201" s="230"/>
      <c r="AP201" s="230"/>
      <c r="AQ201" s="230"/>
      <c r="AR201" s="230"/>
      <c r="AW201" s="230"/>
      <c r="AZ201" s="230"/>
      <c r="BA201" s="230"/>
      <c r="BB201" s="230"/>
      <c r="BC201" s="230"/>
      <c r="BD201" s="230"/>
      <c r="BE201" s="230"/>
      <c r="BF201" s="230"/>
      <c r="BG201" s="230"/>
    </row>
    <row r="202" spans="4:59">
      <c r="D202" s="230"/>
      <c r="G202" s="230"/>
      <c r="H202" s="230"/>
      <c r="I202" s="230"/>
      <c r="J202" s="230"/>
      <c r="K202" s="230"/>
      <c r="L202" s="230"/>
      <c r="M202" s="230"/>
      <c r="N202" s="230"/>
      <c r="S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H202" s="230"/>
      <c r="AK202" s="230"/>
      <c r="AL202" s="230"/>
      <c r="AM202" s="230"/>
      <c r="AN202" s="230"/>
      <c r="AO202" s="230"/>
      <c r="AP202" s="230"/>
      <c r="AQ202" s="230"/>
      <c r="AR202" s="230"/>
      <c r="AW202" s="230"/>
      <c r="AZ202" s="230"/>
      <c r="BA202" s="230"/>
      <c r="BB202" s="230"/>
      <c r="BC202" s="230"/>
      <c r="BD202" s="230"/>
      <c r="BE202" s="230"/>
      <c r="BF202" s="230"/>
      <c r="BG202" s="230"/>
    </row>
    <row r="203" spans="4:59">
      <c r="D203" s="230"/>
      <c r="G203" s="230"/>
      <c r="H203" s="230"/>
      <c r="I203" s="230"/>
      <c r="J203" s="230"/>
      <c r="K203" s="230"/>
      <c r="L203" s="230"/>
      <c r="M203" s="230"/>
      <c r="N203" s="230"/>
      <c r="S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H203" s="230"/>
      <c r="AK203" s="230"/>
      <c r="AL203" s="230"/>
      <c r="AM203" s="230"/>
      <c r="AN203" s="230"/>
      <c r="AO203" s="230"/>
      <c r="AP203" s="230"/>
      <c r="AQ203" s="230"/>
      <c r="AR203" s="230"/>
      <c r="AW203" s="230"/>
      <c r="AZ203" s="230"/>
      <c r="BA203" s="230"/>
      <c r="BB203" s="230"/>
      <c r="BC203" s="230"/>
      <c r="BD203" s="230"/>
      <c r="BE203" s="230"/>
      <c r="BF203" s="230"/>
      <c r="BG203" s="230"/>
    </row>
    <row r="204" spans="4:59">
      <c r="D204" s="230"/>
      <c r="G204" s="230"/>
      <c r="H204" s="230"/>
      <c r="I204" s="230"/>
      <c r="J204" s="230"/>
      <c r="K204" s="230"/>
      <c r="L204" s="230"/>
      <c r="M204" s="230"/>
      <c r="N204" s="230"/>
      <c r="S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H204" s="230"/>
      <c r="AK204" s="230"/>
      <c r="AL204" s="230"/>
      <c r="AM204" s="230"/>
      <c r="AN204" s="230"/>
      <c r="AO204" s="230"/>
      <c r="AP204" s="230"/>
      <c r="AQ204" s="230"/>
      <c r="AR204" s="230"/>
      <c r="AW204" s="230"/>
      <c r="AZ204" s="230"/>
      <c r="BA204" s="230"/>
      <c r="BB204" s="230"/>
      <c r="BC204" s="230"/>
      <c r="BD204" s="230"/>
      <c r="BE204" s="230"/>
      <c r="BF204" s="230"/>
      <c r="BG204" s="230"/>
    </row>
    <row r="205" spans="4:59">
      <c r="D205" s="230"/>
      <c r="G205" s="230"/>
      <c r="H205" s="230"/>
      <c r="I205" s="230"/>
      <c r="J205" s="230"/>
      <c r="K205" s="230"/>
      <c r="L205" s="230"/>
      <c r="M205" s="230"/>
      <c r="N205" s="230"/>
      <c r="S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H205" s="230"/>
      <c r="AK205" s="230"/>
      <c r="AL205" s="230"/>
      <c r="AM205" s="230"/>
      <c r="AN205" s="230"/>
      <c r="AO205" s="230"/>
      <c r="AP205" s="230"/>
      <c r="AQ205" s="230"/>
      <c r="AR205" s="230"/>
      <c r="AW205" s="230"/>
      <c r="AZ205" s="230"/>
      <c r="BA205" s="230"/>
      <c r="BB205" s="230"/>
      <c r="BC205" s="230"/>
      <c r="BD205" s="230"/>
      <c r="BE205" s="230"/>
      <c r="BF205" s="230"/>
      <c r="BG205" s="230"/>
    </row>
    <row r="206" spans="4:59">
      <c r="D206" s="230"/>
      <c r="G206" s="230"/>
      <c r="H206" s="230"/>
      <c r="I206" s="230"/>
      <c r="J206" s="230"/>
      <c r="K206" s="230"/>
      <c r="L206" s="230"/>
      <c r="M206" s="230"/>
      <c r="N206" s="230"/>
      <c r="S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H206" s="230"/>
      <c r="AK206" s="230"/>
      <c r="AL206" s="230"/>
      <c r="AM206" s="230"/>
      <c r="AN206" s="230"/>
      <c r="AO206" s="230"/>
      <c r="AP206" s="230"/>
      <c r="AQ206" s="230"/>
      <c r="AR206" s="230"/>
      <c r="AW206" s="230"/>
      <c r="AZ206" s="230"/>
      <c r="BA206" s="230"/>
      <c r="BB206" s="230"/>
      <c r="BC206" s="230"/>
      <c r="BD206" s="230"/>
      <c r="BE206" s="230"/>
      <c r="BF206" s="230"/>
      <c r="BG206" s="230"/>
    </row>
    <row r="207" spans="4:59">
      <c r="D207" s="230"/>
      <c r="G207" s="230"/>
      <c r="H207" s="230"/>
      <c r="I207" s="230"/>
      <c r="J207" s="230"/>
      <c r="K207" s="230"/>
      <c r="L207" s="230"/>
      <c r="M207" s="230"/>
      <c r="N207" s="230"/>
      <c r="S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H207" s="230"/>
      <c r="AK207" s="230"/>
      <c r="AL207" s="230"/>
      <c r="AM207" s="230"/>
      <c r="AN207" s="230"/>
      <c r="AO207" s="230"/>
      <c r="AP207" s="230"/>
      <c r="AQ207" s="230"/>
      <c r="AR207" s="230"/>
      <c r="AW207" s="230"/>
      <c r="AZ207" s="230"/>
      <c r="BA207" s="230"/>
      <c r="BB207" s="230"/>
      <c r="BC207" s="230"/>
      <c r="BD207" s="230"/>
      <c r="BE207" s="230"/>
      <c r="BF207" s="230"/>
      <c r="BG207" s="230"/>
    </row>
    <row r="208" spans="4:59">
      <c r="D208" s="230"/>
      <c r="G208" s="230"/>
      <c r="H208" s="230"/>
      <c r="I208" s="230"/>
      <c r="J208" s="230"/>
      <c r="K208" s="230"/>
      <c r="L208" s="230"/>
      <c r="M208" s="230"/>
      <c r="N208" s="230"/>
      <c r="S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H208" s="230"/>
      <c r="AK208" s="230"/>
      <c r="AL208" s="230"/>
      <c r="AM208" s="230"/>
      <c r="AN208" s="230"/>
      <c r="AO208" s="230"/>
      <c r="AP208" s="230"/>
      <c r="AQ208" s="230"/>
      <c r="AR208" s="230"/>
      <c r="AW208" s="230"/>
      <c r="AZ208" s="230"/>
      <c r="BA208" s="230"/>
      <c r="BB208" s="230"/>
      <c r="BC208" s="230"/>
      <c r="BD208" s="230"/>
      <c r="BE208" s="230"/>
      <c r="BF208" s="230"/>
      <c r="BG208" s="230"/>
    </row>
    <row r="209" spans="4:59">
      <c r="D209" s="230"/>
      <c r="G209" s="230"/>
      <c r="H209" s="230"/>
      <c r="I209" s="230"/>
      <c r="J209" s="230"/>
      <c r="K209" s="230"/>
      <c r="L209" s="230"/>
      <c r="M209" s="230"/>
      <c r="N209" s="230"/>
      <c r="S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H209" s="230"/>
      <c r="AK209" s="230"/>
      <c r="AL209" s="230"/>
      <c r="AM209" s="230"/>
      <c r="AN209" s="230"/>
      <c r="AO209" s="230"/>
      <c r="AP209" s="230"/>
      <c r="AQ209" s="230"/>
      <c r="AR209" s="230"/>
      <c r="AW209" s="230"/>
      <c r="AZ209" s="230"/>
      <c r="BA209" s="230"/>
      <c r="BB209" s="230"/>
      <c r="BC209" s="230"/>
      <c r="BD209" s="230"/>
      <c r="BE209" s="230"/>
      <c r="BF209" s="230"/>
      <c r="BG209" s="230"/>
    </row>
    <row r="210" spans="4:59">
      <c r="D210" s="230"/>
      <c r="G210" s="230"/>
      <c r="H210" s="230"/>
      <c r="I210" s="230"/>
      <c r="J210" s="230"/>
      <c r="K210" s="230"/>
      <c r="L210" s="230"/>
      <c r="M210" s="230"/>
      <c r="N210" s="230"/>
      <c r="S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H210" s="230"/>
      <c r="AK210" s="230"/>
      <c r="AL210" s="230"/>
      <c r="AM210" s="230"/>
      <c r="AN210" s="230"/>
      <c r="AO210" s="230"/>
      <c r="AP210" s="230"/>
      <c r="AQ210" s="230"/>
      <c r="AR210" s="230"/>
      <c r="AW210" s="230"/>
      <c r="AZ210" s="230"/>
      <c r="BA210" s="230"/>
      <c r="BB210" s="230"/>
      <c r="BC210" s="230"/>
      <c r="BD210" s="230"/>
      <c r="BE210" s="230"/>
      <c r="BF210" s="230"/>
      <c r="BG210" s="230"/>
    </row>
    <row r="211" spans="4:59">
      <c r="D211" s="230"/>
      <c r="G211" s="230"/>
      <c r="H211" s="230"/>
      <c r="I211" s="230"/>
      <c r="J211" s="230"/>
      <c r="K211" s="230"/>
      <c r="L211" s="230"/>
      <c r="M211" s="230"/>
      <c r="N211" s="230"/>
      <c r="S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H211" s="230"/>
      <c r="AK211" s="230"/>
      <c r="AL211" s="230"/>
      <c r="AM211" s="230"/>
      <c r="AN211" s="230"/>
      <c r="AO211" s="230"/>
      <c r="AP211" s="230"/>
      <c r="AQ211" s="230"/>
      <c r="AR211" s="230"/>
      <c r="AW211" s="230"/>
      <c r="AZ211" s="230"/>
      <c r="BA211" s="230"/>
      <c r="BB211" s="230"/>
      <c r="BC211" s="230"/>
      <c r="BD211" s="230"/>
      <c r="BE211" s="230"/>
      <c r="BF211" s="230"/>
      <c r="BG211" s="230"/>
    </row>
    <row r="212" spans="4:59">
      <c r="D212" s="230"/>
      <c r="G212" s="230"/>
      <c r="H212" s="230"/>
      <c r="I212" s="230"/>
      <c r="J212" s="230"/>
      <c r="K212" s="230"/>
      <c r="L212" s="230"/>
      <c r="M212" s="230"/>
      <c r="N212" s="230"/>
      <c r="S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H212" s="230"/>
      <c r="AK212" s="230"/>
      <c r="AL212" s="230"/>
      <c r="AM212" s="230"/>
      <c r="AN212" s="230"/>
      <c r="AO212" s="230"/>
      <c r="AP212" s="230"/>
      <c r="AQ212" s="230"/>
      <c r="AR212" s="230"/>
      <c r="AW212" s="230"/>
      <c r="AZ212" s="230"/>
      <c r="BA212" s="230"/>
      <c r="BB212" s="230"/>
      <c r="BC212" s="230"/>
      <c r="BD212" s="230"/>
      <c r="BE212" s="230"/>
      <c r="BF212" s="230"/>
      <c r="BG212" s="230"/>
    </row>
    <row r="213" spans="4:59">
      <c r="D213" s="230"/>
      <c r="G213" s="230"/>
      <c r="H213" s="230"/>
      <c r="I213" s="230"/>
      <c r="J213" s="230"/>
      <c r="K213" s="230"/>
      <c r="L213" s="230"/>
      <c r="M213" s="230"/>
      <c r="N213" s="230"/>
      <c r="S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H213" s="230"/>
      <c r="AK213" s="230"/>
      <c r="AL213" s="230"/>
      <c r="AM213" s="230"/>
      <c r="AN213" s="230"/>
      <c r="AO213" s="230"/>
      <c r="AP213" s="230"/>
      <c r="AQ213" s="230"/>
      <c r="AR213" s="230"/>
      <c r="AW213" s="230"/>
      <c r="AZ213" s="230"/>
      <c r="BA213" s="230"/>
      <c r="BB213" s="230"/>
      <c r="BC213" s="230"/>
      <c r="BD213" s="230"/>
      <c r="BE213" s="230"/>
      <c r="BF213" s="230"/>
      <c r="BG213" s="230"/>
    </row>
    <row r="214" spans="4:59">
      <c r="D214" s="230"/>
      <c r="G214" s="230"/>
      <c r="H214" s="230"/>
      <c r="I214" s="230"/>
      <c r="J214" s="230"/>
      <c r="K214" s="230"/>
      <c r="L214" s="230"/>
      <c r="M214" s="230"/>
      <c r="N214" s="230"/>
      <c r="S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H214" s="230"/>
      <c r="AK214" s="230"/>
      <c r="AL214" s="230"/>
      <c r="AM214" s="230"/>
      <c r="AN214" s="230"/>
      <c r="AO214" s="230"/>
      <c r="AP214" s="230"/>
      <c r="AQ214" s="230"/>
      <c r="AR214" s="230"/>
      <c r="AW214" s="230"/>
      <c r="AZ214" s="230"/>
      <c r="BA214" s="230"/>
      <c r="BB214" s="230"/>
      <c r="BC214" s="230"/>
      <c r="BD214" s="230"/>
      <c r="BE214" s="230"/>
      <c r="BF214" s="230"/>
      <c r="BG214" s="230"/>
    </row>
    <row r="215" spans="4:59">
      <c r="D215" s="230"/>
      <c r="G215" s="230"/>
      <c r="H215" s="230"/>
      <c r="I215" s="230"/>
      <c r="J215" s="230"/>
      <c r="K215" s="230"/>
      <c r="L215" s="230"/>
      <c r="M215" s="230"/>
      <c r="N215" s="230"/>
      <c r="S215" s="230"/>
      <c r="V215" s="230"/>
      <c r="W215" s="230"/>
      <c r="X215" s="230"/>
      <c r="Y215" s="230"/>
      <c r="Z215" s="230"/>
      <c r="AA215" s="230"/>
      <c r="AB215" s="230"/>
      <c r="AC215" s="230"/>
      <c r="AD215" s="230"/>
      <c r="AH215" s="230"/>
      <c r="AK215" s="230"/>
      <c r="AL215" s="230"/>
      <c r="AM215" s="230"/>
      <c r="AN215" s="230"/>
      <c r="AO215" s="230"/>
      <c r="AP215" s="230"/>
      <c r="AQ215" s="230"/>
      <c r="AR215" s="230"/>
      <c r="AW215" s="230"/>
      <c r="AZ215" s="230"/>
      <c r="BA215" s="230"/>
      <c r="BB215" s="230"/>
      <c r="BC215" s="230"/>
      <c r="BD215" s="230"/>
      <c r="BE215" s="230"/>
      <c r="BF215" s="230"/>
      <c r="BG215" s="230"/>
    </row>
    <row r="216" spans="4:59">
      <c r="D216" s="230"/>
      <c r="G216" s="230"/>
      <c r="H216" s="230"/>
      <c r="I216" s="230"/>
      <c r="J216" s="230"/>
      <c r="K216" s="230"/>
      <c r="L216" s="230"/>
      <c r="M216" s="230"/>
      <c r="N216" s="230"/>
      <c r="S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H216" s="230"/>
      <c r="AK216" s="230"/>
      <c r="AL216" s="230"/>
      <c r="AM216" s="230"/>
      <c r="AN216" s="230"/>
      <c r="AO216" s="230"/>
      <c r="AP216" s="230"/>
      <c r="AQ216" s="230"/>
      <c r="AR216" s="230"/>
      <c r="AW216" s="230"/>
      <c r="AZ216" s="230"/>
      <c r="BA216" s="230"/>
      <c r="BB216" s="230"/>
      <c r="BC216" s="230"/>
      <c r="BD216" s="230"/>
      <c r="BE216" s="230"/>
      <c r="BF216" s="230"/>
      <c r="BG216" s="230"/>
    </row>
    <row r="217" spans="4:59">
      <c r="D217" s="230"/>
      <c r="G217" s="230"/>
      <c r="H217" s="230"/>
      <c r="I217" s="230"/>
      <c r="J217" s="230"/>
      <c r="K217" s="230"/>
      <c r="L217" s="230"/>
      <c r="M217" s="230"/>
      <c r="N217" s="230"/>
      <c r="S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H217" s="230"/>
      <c r="AK217" s="230"/>
      <c r="AL217" s="230"/>
      <c r="AM217" s="230"/>
      <c r="AN217" s="230"/>
      <c r="AO217" s="230"/>
      <c r="AP217" s="230"/>
      <c r="AQ217" s="230"/>
      <c r="AR217" s="230"/>
      <c r="AW217" s="230"/>
      <c r="AZ217" s="230"/>
      <c r="BA217" s="230"/>
      <c r="BB217" s="230"/>
      <c r="BC217" s="230"/>
      <c r="BD217" s="230"/>
      <c r="BE217" s="230"/>
      <c r="BF217" s="230"/>
      <c r="BG217" s="230"/>
    </row>
    <row r="218" spans="4:59">
      <c r="D218" s="230"/>
      <c r="G218" s="230"/>
      <c r="H218" s="230"/>
      <c r="I218" s="230"/>
      <c r="J218" s="230"/>
      <c r="K218" s="230"/>
      <c r="L218" s="230"/>
      <c r="M218" s="230"/>
      <c r="N218" s="230"/>
      <c r="S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H218" s="230"/>
      <c r="AK218" s="230"/>
      <c r="AL218" s="230"/>
      <c r="AM218" s="230"/>
      <c r="AN218" s="230"/>
      <c r="AO218" s="230"/>
      <c r="AP218" s="230"/>
      <c r="AQ218" s="230"/>
      <c r="AR218" s="230"/>
      <c r="AW218" s="230"/>
      <c r="AZ218" s="230"/>
      <c r="BA218" s="230"/>
      <c r="BB218" s="230"/>
      <c r="BC218" s="230"/>
      <c r="BD218" s="230"/>
      <c r="BE218" s="230"/>
      <c r="BF218" s="230"/>
      <c r="BG218" s="230"/>
    </row>
    <row r="219" spans="4:59">
      <c r="D219" s="230"/>
      <c r="G219" s="230"/>
      <c r="H219" s="230"/>
      <c r="I219" s="230"/>
      <c r="J219" s="230"/>
      <c r="K219" s="230"/>
      <c r="L219" s="230"/>
      <c r="M219" s="230"/>
      <c r="N219" s="230"/>
      <c r="S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H219" s="230"/>
      <c r="AK219" s="230"/>
      <c r="AL219" s="230"/>
      <c r="AM219" s="230"/>
      <c r="AN219" s="230"/>
      <c r="AO219" s="230"/>
      <c r="AP219" s="230"/>
      <c r="AQ219" s="230"/>
      <c r="AR219" s="230"/>
      <c r="AW219" s="230"/>
      <c r="AZ219" s="230"/>
      <c r="BA219" s="230"/>
      <c r="BB219" s="230"/>
      <c r="BC219" s="230"/>
      <c r="BD219" s="230"/>
      <c r="BE219" s="230"/>
      <c r="BF219" s="230"/>
      <c r="BG219" s="230"/>
    </row>
    <row r="220" spans="4:59">
      <c r="D220" s="230"/>
      <c r="G220" s="230"/>
      <c r="H220" s="230"/>
      <c r="I220" s="230"/>
      <c r="J220" s="230"/>
      <c r="K220" s="230"/>
      <c r="L220" s="230"/>
      <c r="M220" s="230"/>
      <c r="N220" s="230"/>
      <c r="S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H220" s="230"/>
      <c r="AK220" s="230"/>
      <c r="AL220" s="230"/>
      <c r="AM220" s="230"/>
      <c r="AN220" s="230"/>
      <c r="AO220" s="230"/>
      <c r="AP220" s="230"/>
      <c r="AQ220" s="230"/>
      <c r="AR220" s="230"/>
      <c r="AW220" s="230"/>
      <c r="AZ220" s="230"/>
      <c r="BA220" s="230"/>
      <c r="BB220" s="230"/>
      <c r="BC220" s="230"/>
      <c r="BD220" s="230"/>
      <c r="BE220" s="230"/>
      <c r="BF220" s="230"/>
      <c r="BG220" s="230"/>
    </row>
    <row r="221" spans="4:59">
      <c r="D221" s="230"/>
      <c r="G221" s="230"/>
      <c r="H221" s="230"/>
      <c r="I221" s="230"/>
      <c r="J221" s="230"/>
      <c r="K221" s="230"/>
      <c r="L221" s="230"/>
      <c r="M221" s="230"/>
      <c r="N221" s="230"/>
      <c r="S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H221" s="230"/>
      <c r="AK221" s="230"/>
      <c r="AL221" s="230"/>
      <c r="AM221" s="230"/>
      <c r="AN221" s="230"/>
      <c r="AO221" s="230"/>
      <c r="AP221" s="230"/>
      <c r="AQ221" s="230"/>
      <c r="AR221" s="230"/>
      <c r="AW221" s="230"/>
      <c r="AZ221" s="230"/>
      <c r="BA221" s="230"/>
      <c r="BB221" s="230"/>
      <c r="BC221" s="230"/>
      <c r="BD221" s="230"/>
      <c r="BE221" s="230"/>
      <c r="BF221" s="230"/>
      <c r="BG221" s="230"/>
    </row>
    <row r="222" spans="4:59">
      <c r="D222" s="230"/>
      <c r="G222" s="230"/>
      <c r="H222" s="230"/>
      <c r="I222" s="230"/>
      <c r="J222" s="230"/>
      <c r="K222" s="230"/>
      <c r="L222" s="230"/>
      <c r="M222" s="230"/>
      <c r="N222" s="230"/>
      <c r="S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H222" s="230"/>
      <c r="AK222" s="230"/>
      <c r="AL222" s="230"/>
      <c r="AM222" s="230"/>
      <c r="AN222" s="230"/>
      <c r="AO222" s="230"/>
      <c r="AP222" s="230"/>
      <c r="AQ222" s="230"/>
      <c r="AR222" s="230"/>
      <c r="AW222" s="230"/>
      <c r="AZ222" s="230"/>
      <c r="BA222" s="230"/>
      <c r="BB222" s="230"/>
      <c r="BC222" s="230"/>
      <c r="BD222" s="230"/>
      <c r="BE222" s="230"/>
      <c r="BF222" s="230"/>
      <c r="BG222" s="230"/>
    </row>
    <row r="223" spans="4:59">
      <c r="D223" s="230"/>
      <c r="G223" s="230"/>
      <c r="H223" s="230"/>
      <c r="I223" s="230"/>
      <c r="J223" s="230"/>
      <c r="K223" s="230"/>
      <c r="L223" s="230"/>
      <c r="M223" s="230"/>
      <c r="N223" s="230"/>
      <c r="S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H223" s="230"/>
      <c r="AK223" s="230"/>
      <c r="AL223" s="230"/>
      <c r="AM223" s="230"/>
      <c r="AN223" s="230"/>
      <c r="AO223" s="230"/>
      <c r="AP223" s="230"/>
      <c r="AQ223" s="230"/>
      <c r="AR223" s="230"/>
      <c r="AW223" s="230"/>
      <c r="AZ223" s="230"/>
      <c r="BA223" s="230"/>
      <c r="BB223" s="230"/>
      <c r="BC223" s="230"/>
      <c r="BD223" s="230"/>
      <c r="BE223" s="230"/>
      <c r="BF223" s="230"/>
      <c r="BG223" s="230"/>
    </row>
    <row r="224" spans="4:59">
      <c r="D224" s="230"/>
      <c r="G224" s="230"/>
      <c r="H224" s="230"/>
      <c r="I224" s="230"/>
      <c r="J224" s="230"/>
      <c r="K224" s="230"/>
      <c r="L224" s="230"/>
      <c r="M224" s="230"/>
      <c r="N224" s="230"/>
      <c r="S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H224" s="230"/>
      <c r="AK224" s="230"/>
      <c r="AL224" s="230"/>
      <c r="AM224" s="230"/>
      <c r="AN224" s="230"/>
      <c r="AO224" s="230"/>
      <c r="AP224" s="230"/>
      <c r="AQ224" s="230"/>
      <c r="AR224" s="230"/>
      <c r="AW224" s="230"/>
      <c r="AZ224" s="230"/>
      <c r="BA224" s="230"/>
      <c r="BB224" s="230"/>
      <c r="BC224" s="230"/>
      <c r="BD224" s="230"/>
      <c r="BE224" s="230"/>
      <c r="BF224" s="230"/>
      <c r="BG224" s="230"/>
    </row>
    <row r="225" spans="4:59">
      <c r="D225" s="230"/>
      <c r="G225" s="230"/>
      <c r="H225" s="230"/>
      <c r="I225" s="230"/>
      <c r="J225" s="230"/>
      <c r="K225" s="230"/>
      <c r="L225" s="230"/>
      <c r="M225" s="230"/>
      <c r="N225" s="230"/>
      <c r="S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H225" s="230"/>
      <c r="AK225" s="230"/>
      <c r="AL225" s="230"/>
      <c r="AM225" s="230"/>
      <c r="AN225" s="230"/>
      <c r="AO225" s="230"/>
      <c r="AP225" s="230"/>
      <c r="AQ225" s="230"/>
      <c r="AR225" s="230"/>
      <c r="AW225" s="230"/>
      <c r="AZ225" s="230"/>
      <c r="BA225" s="230"/>
      <c r="BB225" s="230"/>
      <c r="BC225" s="230"/>
      <c r="BD225" s="230"/>
      <c r="BE225" s="230"/>
      <c r="BF225" s="230"/>
      <c r="BG225" s="230"/>
    </row>
    <row r="226" spans="4:59">
      <c r="D226" s="230"/>
      <c r="G226" s="230"/>
      <c r="H226" s="230"/>
      <c r="I226" s="230"/>
      <c r="J226" s="230"/>
      <c r="K226" s="230"/>
      <c r="L226" s="230"/>
      <c r="M226" s="230"/>
      <c r="N226" s="230"/>
      <c r="S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H226" s="230"/>
      <c r="AK226" s="230"/>
      <c r="AL226" s="230"/>
      <c r="AM226" s="230"/>
      <c r="AN226" s="230"/>
      <c r="AO226" s="230"/>
      <c r="AP226" s="230"/>
      <c r="AQ226" s="230"/>
      <c r="AR226" s="230"/>
      <c r="AW226" s="230"/>
      <c r="AZ226" s="230"/>
      <c r="BA226" s="230"/>
      <c r="BB226" s="230"/>
      <c r="BC226" s="230"/>
      <c r="BD226" s="230"/>
      <c r="BE226" s="230"/>
      <c r="BF226" s="230"/>
      <c r="BG226" s="230"/>
    </row>
    <row r="227" spans="4:59">
      <c r="D227" s="230"/>
      <c r="G227" s="230"/>
      <c r="H227" s="230"/>
      <c r="I227" s="230"/>
      <c r="J227" s="230"/>
      <c r="K227" s="230"/>
      <c r="L227" s="230"/>
      <c r="M227" s="230"/>
      <c r="N227" s="230"/>
      <c r="S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H227" s="230"/>
      <c r="AK227" s="230"/>
      <c r="AL227" s="230"/>
      <c r="AM227" s="230"/>
      <c r="AN227" s="230"/>
      <c r="AO227" s="230"/>
      <c r="AP227" s="230"/>
      <c r="AQ227" s="230"/>
      <c r="AR227" s="230"/>
      <c r="AW227" s="230"/>
      <c r="AZ227" s="230"/>
      <c r="BA227" s="230"/>
      <c r="BB227" s="230"/>
      <c r="BC227" s="230"/>
      <c r="BD227" s="230"/>
      <c r="BE227" s="230"/>
      <c r="BF227" s="230"/>
      <c r="BG227" s="230"/>
    </row>
    <row r="228" spans="4:59">
      <c r="D228" s="230"/>
      <c r="G228" s="230"/>
      <c r="H228" s="230"/>
      <c r="I228" s="230"/>
      <c r="J228" s="230"/>
      <c r="K228" s="230"/>
      <c r="L228" s="230"/>
      <c r="M228" s="230"/>
      <c r="N228" s="230"/>
      <c r="S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H228" s="230"/>
      <c r="AK228" s="230"/>
      <c r="AL228" s="230"/>
      <c r="AM228" s="230"/>
      <c r="AN228" s="230"/>
      <c r="AO228" s="230"/>
      <c r="AP228" s="230"/>
      <c r="AQ228" s="230"/>
      <c r="AR228" s="230"/>
      <c r="AW228" s="230"/>
      <c r="AZ228" s="230"/>
      <c r="BA228" s="230"/>
      <c r="BB228" s="230"/>
      <c r="BC228" s="230"/>
      <c r="BD228" s="230"/>
      <c r="BE228" s="230"/>
      <c r="BF228" s="230"/>
      <c r="BG228" s="230"/>
    </row>
    <row r="229" spans="4:59">
      <c r="D229" s="230"/>
      <c r="G229" s="230"/>
      <c r="H229" s="230"/>
      <c r="I229" s="230"/>
      <c r="J229" s="230"/>
      <c r="K229" s="230"/>
      <c r="L229" s="230"/>
      <c r="M229" s="230"/>
      <c r="N229" s="230"/>
      <c r="S229" s="230"/>
      <c r="V229" s="230"/>
      <c r="W229" s="230"/>
      <c r="X229" s="230"/>
      <c r="Y229" s="230"/>
      <c r="Z229" s="230"/>
      <c r="AA229" s="230"/>
      <c r="AB229" s="230"/>
      <c r="AC229" s="230"/>
      <c r="AD229" s="230"/>
      <c r="AH229" s="230"/>
      <c r="AK229" s="230"/>
      <c r="AL229" s="230"/>
      <c r="AM229" s="230"/>
      <c r="AN229" s="230"/>
      <c r="AO229" s="230"/>
      <c r="AP229" s="230"/>
      <c r="AQ229" s="230"/>
      <c r="AR229" s="230"/>
      <c r="AW229" s="230"/>
      <c r="AZ229" s="230"/>
      <c r="BA229" s="230"/>
      <c r="BB229" s="230"/>
      <c r="BC229" s="230"/>
      <c r="BD229" s="230"/>
      <c r="BE229" s="230"/>
      <c r="BF229" s="230"/>
      <c r="BG229" s="230"/>
    </row>
    <row r="230" spans="4:59">
      <c r="D230" s="230"/>
      <c r="G230" s="230"/>
      <c r="H230" s="230"/>
      <c r="I230" s="230"/>
      <c r="J230" s="230"/>
      <c r="K230" s="230"/>
      <c r="L230" s="230"/>
      <c r="M230" s="230"/>
      <c r="N230" s="230"/>
      <c r="S230" s="230"/>
      <c r="V230" s="230"/>
      <c r="W230" s="230"/>
      <c r="X230" s="230"/>
      <c r="Y230" s="230"/>
      <c r="Z230" s="230"/>
      <c r="AA230" s="230"/>
      <c r="AB230" s="230"/>
      <c r="AC230" s="230"/>
      <c r="AD230" s="230"/>
      <c r="AH230" s="230"/>
      <c r="AK230" s="230"/>
      <c r="AL230" s="230"/>
      <c r="AM230" s="230"/>
      <c r="AN230" s="230"/>
      <c r="AO230" s="230"/>
      <c r="AP230" s="230"/>
      <c r="AQ230" s="230"/>
      <c r="AR230" s="230"/>
      <c r="AW230" s="230"/>
      <c r="AZ230" s="230"/>
      <c r="BA230" s="230"/>
      <c r="BB230" s="230"/>
      <c r="BC230" s="230"/>
      <c r="BD230" s="230"/>
      <c r="BE230" s="230"/>
      <c r="BF230" s="230"/>
      <c r="BG230" s="230"/>
    </row>
    <row r="231" spans="4:59">
      <c r="D231" s="230"/>
      <c r="G231" s="230"/>
      <c r="H231" s="230"/>
      <c r="I231" s="230"/>
      <c r="J231" s="230"/>
      <c r="K231" s="230"/>
      <c r="L231" s="230"/>
      <c r="M231" s="230"/>
      <c r="N231" s="230"/>
      <c r="S231" s="230"/>
      <c r="V231" s="230"/>
      <c r="W231" s="230"/>
      <c r="X231" s="230"/>
      <c r="Y231" s="230"/>
      <c r="Z231" s="230"/>
      <c r="AA231" s="230"/>
      <c r="AB231" s="230"/>
      <c r="AC231" s="230"/>
      <c r="AD231" s="230"/>
      <c r="AH231" s="230"/>
      <c r="AK231" s="230"/>
      <c r="AL231" s="230"/>
      <c r="AM231" s="230"/>
      <c r="AN231" s="230"/>
      <c r="AO231" s="230"/>
      <c r="AP231" s="230"/>
      <c r="AQ231" s="230"/>
      <c r="AR231" s="230"/>
      <c r="AW231" s="230"/>
      <c r="AZ231" s="230"/>
      <c r="BA231" s="230"/>
      <c r="BB231" s="230"/>
      <c r="BC231" s="230"/>
      <c r="BD231" s="230"/>
      <c r="BE231" s="230"/>
      <c r="BF231" s="230"/>
      <c r="BG231" s="230"/>
    </row>
    <row r="232" spans="4:59">
      <c r="D232" s="230"/>
      <c r="G232" s="230"/>
      <c r="H232" s="230"/>
      <c r="I232" s="230"/>
      <c r="J232" s="230"/>
      <c r="K232" s="230"/>
      <c r="L232" s="230"/>
      <c r="M232" s="230"/>
      <c r="N232" s="230"/>
      <c r="S232" s="230"/>
      <c r="V232" s="230"/>
      <c r="W232" s="230"/>
      <c r="X232" s="230"/>
      <c r="Y232" s="230"/>
      <c r="Z232" s="230"/>
      <c r="AA232" s="230"/>
      <c r="AB232" s="230"/>
      <c r="AC232" s="230"/>
      <c r="AD232" s="230"/>
      <c r="AH232" s="230"/>
      <c r="AK232" s="230"/>
      <c r="AL232" s="230"/>
      <c r="AM232" s="230"/>
      <c r="AN232" s="230"/>
      <c r="AO232" s="230"/>
      <c r="AP232" s="230"/>
      <c r="AQ232" s="230"/>
      <c r="AR232" s="230"/>
      <c r="AW232" s="230"/>
      <c r="AZ232" s="230"/>
      <c r="BA232" s="230"/>
      <c r="BB232" s="230"/>
      <c r="BC232" s="230"/>
      <c r="BD232" s="230"/>
      <c r="BE232" s="230"/>
      <c r="BF232" s="230"/>
      <c r="BG232" s="230"/>
    </row>
    <row r="233" spans="4:59">
      <c r="D233" s="230"/>
      <c r="G233" s="230"/>
      <c r="H233" s="230"/>
      <c r="I233" s="230"/>
      <c r="J233" s="230"/>
      <c r="K233" s="230"/>
      <c r="L233" s="230"/>
      <c r="M233" s="230"/>
      <c r="N233" s="230"/>
      <c r="S233" s="230"/>
      <c r="V233" s="230"/>
      <c r="W233" s="230"/>
      <c r="X233" s="230"/>
      <c r="Y233" s="230"/>
      <c r="Z233" s="230"/>
      <c r="AA233" s="230"/>
      <c r="AB233" s="230"/>
      <c r="AC233" s="230"/>
      <c r="AD233" s="230"/>
      <c r="AH233" s="230"/>
      <c r="AK233" s="230"/>
      <c r="AL233" s="230"/>
      <c r="AM233" s="230"/>
      <c r="AN233" s="230"/>
      <c r="AO233" s="230"/>
      <c r="AP233" s="230"/>
      <c r="AQ233" s="230"/>
      <c r="AR233" s="230"/>
      <c r="AW233" s="230"/>
      <c r="AZ233" s="230"/>
      <c r="BA233" s="230"/>
      <c r="BB233" s="230"/>
      <c r="BC233" s="230"/>
      <c r="BD233" s="230"/>
      <c r="BE233" s="230"/>
      <c r="BF233" s="230"/>
      <c r="BG233" s="230"/>
    </row>
    <row r="234" spans="4:59">
      <c r="D234" s="230"/>
      <c r="G234" s="230"/>
      <c r="H234" s="230"/>
      <c r="I234" s="230"/>
      <c r="J234" s="230"/>
      <c r="K234" s="230"/>
      <c r="L234" s="230"/>
      <c r="M234" s="230"/>
      <c r="N234" s="230"/>
      <c r="S234" s="230"/>
      <c r="V234" s="230"/>
      <c r="W234" s="230"/>
      <c r="X234" s="230"/>
      <c r="Y234" s="230"/>
      <c r="Z234" s="230"/>
      <c r="AA234" s="230"/>
      <c r="AB234" s="230"/>
      <c r="AC234" s="230"/>
      <c r="AD234" s="230"/>
      <c r="AH234" s="230"/>
      <c r="AK234" s="230"/>
      <c r="AL234" s="230"/>
      <c r="AM234" s="230"/>
      <c r="AN234" s="230"/>
      <c r="AO234" s="230"/>
      <c r="AP234" s="230"/>
      <c r="AQ234" s="230"/>
      <c r="AR234" s="230"/>
      <c r="AW234" s="230"/>
      <c r="AZ234" s="230"/>
      <c r="BA234" s="230"/>
      <c r="BB234" s="230"/>
      <c r="BC234" s="230"/>
      <c r="BD234" s="230"/>
      <c r="BE234" s="230"/>
      <c r="BF234" s="230"/>
      <c r="BG234" s="230"/>
    </row>
    <row r="235" spans="4:59">
      <c r="D235" s="230"/>
      <c r="G235" s="230"/>
      <c r="H235" s="230"/>
      <c r="I235" s="230"/>
      <c r="J235" s="230"/>
      <c r="K235" s="230"/>
      <c r="L235" s="230"/>
      <c r="M235" s="230"/>
      <c r="N235" s="230"/>
      <c r="S235" s="230"/>
      <c r="V235" s="230"/>
      <c r="W235" s="230"/>
      <c r="X235" s="230"/>
      <c r="Y235" s="230"/>
      <c r="Z235" s="230"/>
      <c r="AA235" s="230"/>
      <c r="AB235" s="230"/>
      <c r="AC235" s="230"/>
      <c r="AD235" s="230"/>
      <c r="AH235" s="230"/>
      <c r="AK235" s="230"/>
      <c r="AL235" s="230"/>
      <c r="AM235" s="230"/>
      <c r="AN235" s="230"/>
      <c r="AO235" s="230"/>
      <c r="AP235" s="230"/>
      <c r="AQ235" s="230"/>
      <c r="AR235" s="230"/>
      <c r="AW235" s="230"/>
      <c r="AZ235" s="230"/>
      <c r="BA235" s="230"/>
      <c r="BB235" s="230"/>
      <c r="BC235" s="230"/>
      <c r="BD235" s="230"/>
      <c r="BE235" s="230"/>
      <c r="BF235" s="230"/>
      <c r="BG235" s="230"/>
    </row>
    <row r="236" spans="4:59">
      <c r="D236" s="230"/>
      <c r="G236" s="230"/>
      <c r="H236" s="230"/>
      <c r="I236" s="230"/>
      <c r="J236" s="230"/>
      <c r="K236" s="230"/>
      <c r="L236" s="230"/>
      <c r="M236" s="230"/>
      <c r="N236" s="230"/>
      <c r="S236" s="230"/>
      <c r="V236" s="230"/>
      <c r="W236" s="230"/>
      <c r="X236" s="230"/>
      <c r="Y236" s="230"/>
      <c r="Z236" s="230"/>
      <c r="AA236" s="230"/>
      <c r="AB236" s="230"/>
      <c r="AC236" s="230"/>
      <c r="AD236" s="230"/>
      <c r="AH236" s="230"/>
      <c r="AK236" s="230"/>
      <c r="AL236" s="230"/>
      <c r="AM236" s="230"/>
      <c r="AN236" s="230"/>
      <c r="AO236" s="230"/>
      <c r="AP236" s="230"/>
      <c r="AQ236" s="230"/>
      <c r="AR236" s="230"/>
      <c r="AW236" s="230"/>
      <c r="AZ236" s="230"/>
      <c r="BA236" s="230"/>
      <c r="BB236" s="230"/>
      <c r="BC236" s="230"/>
      <c r="BD236" s="230"/>
      <c r="BE236" s="230"/>
      <c r="BF236" s="230"/>
      <c r="BG236" s="230"/>
    </row>
    <row r="237" spans="4:59">
      <c r="D237" s="230"/>
      <c r="G237" s="230"/>
      <c r="H237" s="230"/>
      <c r="I237" s="230"/>
      <c r="J237" s="230"/>
      <c r="K237" s="230"/>
      <c r="L237" s="230"/>
      <c r="M237" s="230"/>
      <c r="N237" s="230"/>
      <c r="S237" s="230"/>
      <c r="V237" s="230"/>
      <c r="W237" s="230"/>
      <c r="X237" s="230"/>
      <c r="Y237" s="230"/>
      <c r="Z237" s="230"/>
      <c r="AA237" s="230"/>
      <c r="AB237" s="230"/>
      <c r="AC237" s="230"/>
      <c r="AD237" s="230"/>
      <c r="AH237" s="230"/>
      <c r="AK237" s="230"/>
      <c r="AL237" s="230"/>
      <c r="AM237" s="230"/>
      <c r="AN237" s="230"/>
      <c r="AO237" s="230"/>
      <c r="AP237" s="230"/>
      <c r="AQ237" s="230"/>
      <c r="AR237" s="230"/>
      <c r="AW237" s="230"/>
      <c r="AZ237" s="230"/>
      <c r="BA237" s="230"/>
      <c r="BB237" s="230"/>
      <c r="BC237" s="230"/>
      <c r="BD237" s="230"/>
      <c r="BE237" s="230"/>
      <c r="BF237" s="230"/>
      <c r="BG237" s="230"/>
    </row>
    <row r="238" spans="4:59">
      <c r="D238" s="230"/>
      <c r="G238" s="230"/>
      <c r="H238" s="230"/>
      <c r="I238" s="230"/>
      <c r="J238" s="230"/>
      <c r="K238" s="230"/>
      <c r="L238" s="230"/>
      <c r="M238" s="230"/>
      <c r="N238" s="230"/>
      <c r="S238" s="230"/>
      <c r="V238" s="230"/>
      <c r="W238" s="230"/>
      <c r="X238" s="230"/>
      <c r="Y238" s="230"/>
      <c r="Z238" s="230"/>
      <c r="AA238" s="230"/>
      <c r="AB238" s="230"/>
      <c r="AC238" s="230"/>
      <c r="AD238" s="230"/>
      <c r="AH238" s="230"/>
      <c r="AK238" s="230"/>
      <c r="AL238" s="230"/>
      <c r="AM238" s="230"/>
      <c r="AN238" s="230"/>
      <c r="AO238" s="230"/>
      <c r="AP238" s="230"/>
      <c r="AQ238" s="230"/>
      <c r="AR238" s="230"/>
      <c r="AW238" s="230"/>
      <c r="AZ238" s="230"/>
      <c r="BA238" s="230"/>
      <c r="BB238" s="230"/>
      <c r="BC238" s="230"/>
      <c r="BD238" s="230"/>
      <c r="BE238" s="230"/>
      <c r="BF238" s="230"/>
      <c r="BG238" s="230"/>
    </row>
    <row r="239" spans="4:59">
      <c r="D239" s="230"/>
      <c r="G239" s="230"/>
      <c r="H239" s="230"/>
      <c r="I239" s="230"/>
      <c r="J239" s="230"/>
      <c r="K239" s="230"/>
      <c r="L239" s="230"/>
      <c r="M239" s="230"/>
      <c r="N239" s="230"/>
      <c r="S239" s="230"/>
      <c r="V239" s="230"/>
      <c r="W239" s="230"/>
      <c r="X239" s="230"/>
      <c r="Y239" s="230"/>
      <c r="Z239" s="230"/>
      <c r="AA239" s="230"/>
      <c r="AB239" s="230"/>
      <c r="AC239" s="230"/>
      <c r="AD239" s="230"/>
      <c r="AH239" s="230"/>
      <c r="AK239" s="230"/>
      <c r="AL239" s="230"/>
      <c r="AM239" s="230"/>
      <c r="AN239" s="230"/>
      <c r="AO239" s="230"/>
      <c r="AP239" s="230"/>
      <c r="AQ239" s="230"/>
      <c r="AR239" s="230"/>
      <c r="AW239" s="230"/>
      <c r="AZ239" s="230"/>
      <c r="BA239" s="230"/>
      <c r="BB239" s="230"/>
      <c r="BC239" s="230"/>
      <c r="BD239" s="230"/>
      <c r="BE239" s="230"/>
      <c r="BF239" s="230"/>
      <c r="BG239" s="230"/>
    </row>
    <row r="240" spans="4:59">
      <c r="D240" s="230"/>
      <c r="G240" s="230"/>
      <c r="H240" s="230"/>
      <c r="I240" s="230"/>
      <c r="J240" s="230"/>
      <c r="K240" s="230"/>
      <c r="L240" s="230"/>
      <c r="M240" s="230"/>
      <c r="N240" s="230"/>
      <c r="S240" s="230"/>
      <c r="V240" s="230"/>
      <c r="W240" s="230"/>
      <c r="X240" s="230"/>
      <c r="Y240" s="230"/>
      <c r="Z240" s="230"/>
      <c r="AA240" s="230"/>
      <c r="AB240" s="230"/>
      <c r="AC240" s="230"/>
      <c r="AD240" s="230"/>
      <c r="AH240" s="230"/>
      <c r="AK240" s="230"/>
      <c r="AL240" s="230"/>
      <c r="AM240" s="230"/>
      <c r="AN240" s="230"/>
      <c r="AO240" s="230"/>
      <c r="AP240" s="230"/>
      <c r="AQ240" s="230"/>
      <c r="AR240" s="230"/>
      <c r="AW240" s="230"/>
      <c r="AZ240" s="230"/>
      <c r="BA240" s="230"/>
      <c r="BB240" s="230"/>
      <c r="BC240" s="230"/>
      <c r="BD240" s="230"/>
      <c r="BE240" s="230"/>
      <c r="BF240" s="230"/>
      <c r="BG240" s="230"/>
    </row>
    <row r="241" spans="4:59">
      <c r="D241" s="230"/>
      <c r="G241" s="230"/>
      <c r="H241" s="230"/>
      <c r="I241" s="230"/>
      <c r="J241" s="230"/>
      <c r="K241" s="230"/>
      <c r="L241" s="230"/>
      <c r="M241" s="230"/>
      <c r="N241" s="230"/>
      <c r="S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H241" s="230"/>
      <c r="AK241" s="230"/>
      <c r="AL241" s="230"/>
      <c r="AM241" s="230"/>
      <c r="AN241" s="230"/>
      <c r="AO241" s="230"/>
      <c r="AP241" s="230"/>
      <c r="AQ241" s="230"/>
      <c r="AR241" s="230"/>
      <c r="AW241" s="230"/>
      <c r="AZ241" s="230"/>
      <c r="BA241" s="230"/>
      <c r="BB241" s="230"/>
      <c r="BC241" s="230"/>
      <c r="BD241" s="230"/>
      <c r="BE241" s="230"/>
      <c r="BF241" s="230"/>
      <c r="BG241" s="230"/>
    </row>
    <row r="242" spans="4:59">
      <c r="D242" s="230"/>
      <c r="G242" s="230"/>
      <c r="H242" s="230"/>
      <c r="I242" s="230"/>
      <c r="J242" s="230"/>
      <c r="K242" s="230"/>
      <c r="L242" s="230"/>
      <c r="M242" s="230"/>
      <c r="N242" s="230"/>
      <c r="S242" s="230"/>
      <c r="V242" s="230"/>
      <c r="W242" s="230"/>
      <c r="X242" s="230"/>
      <c r="Y242" s="230"/>
      <c r="Z242" s="230"/>
      <c r="AA242" s="230"/>
      <c r="AB242" s="230"/>
      <c r="AC242" s="230"/>
      <c r="AD242" s="230"/>
      <c r="AH242" s="230"/>
      <c r="AK242" s="230"/>
      <c r="AL242" s="230"/>
      <c r="AM242" s="230"/>
      <c r="AN242" s="230"/>
      <c r="AO242" s="230"/>
      <c r="AP242" s="230"/>
      <c r="AQ242" s="230"/>
      <c r="AR242" s="230"/>
      <c r="AW242" s="230"/>
      <c r="AZ242" s="230"/>
      <c r="BA242" s="230"/>
      <c r="BB242" s="230"/>
      <c r="BC242" s="230"/>
      <c r="BD242" s="230"/>
      <c r="BE242" s="230"/>
      <c r="BF242" s="230"/>
      <c r="BG242" s="230"/>
    </row>
    <row r="243" spans="4:59">
      <c r="D243" s="230"/>
      <c r="G243" s="230"/>
      <c r="H243" s="230"/>
      <c r="I243" s="230"/>
      <c r="J243" s="230"/>
      <c r="K243" s="230"/>
      <c r="L243" s="230"/>
      <c r="M243" s="230"/>
      <c r="N243" s="230"/>
      <c r="S243" s="230"/>
      <c r="V243" s="230"/>
      <c r="W243" s="230"/>
      <c r="X243" s="230"/>
      <c r="Y243" s="230"/>
      <c r="Z243" s="230"/>
      <c r="AA243" s="230"/>
      <c r="AB243" s="230"/>
      <c r="AC243" s="230"/>
      <c r="AD243" s="230"/>
      <c r="AH243" s="230"/>
      <c r="AK243" s="230"/>
      <c r="AL243" s="230"/>
      <c r="AM243" s="230"/>
      <c r="AN243" s="230"/>
      <c r="AO243" s="230"/>
      <c r="AP243" s="230"/>
      <c r="AQ243" s="230"/>
      <c r="AR243" s="230"/>
      <c r="AW243" s="230"/>
      <c r="AZ243" s="230"/>
      <c r="BA243" s="230"/>
      <c r="BB243" s="230"/>
      <c r="BC243" s="230"/>
      <c r="BD243" s="230"/>
      <c r="BE243" s="230"/>
      <c r="BF243" s="230"/>
      <c r="BG243" s="230"/>
    </row>
    <row r="244" spans="4:59">
      <c r="D244" s="230"/>
      <c r="G244" s="230"/>
      <c r="H244" s="230"/>
      <c r="I244" s="230"/>
      <c r="J244" s="230"/>
      <c r="K244" s="230"/>
      <c r="L244" s="230"/>
      <c r="M244" s="230"/>
      <c r="N244" s="230"/>
      <c r="S244" s="230"/>
      <c r="V244" s="230"/>
      <c r="W244" s="230"/>
      <c r="X244" s="230"/>
      <c r="Y244" s="230"/>
      <c r="Z244" s="230"/>
      <c r="AA244" s="230"/>
      <c r="AB244" s="230"/>
      <c r="AC244" s="230"/>
      <c r="AD244" s="230"/>
      <c r="AH244" s="230"/>
      <c r="AK244" s="230"/>
      <c r="AL244" s="230"/>
      <c r="AM244" s="230"/>
      <c r="AN244" s="230"/>
      <c r="AO244" s="230"/>
      <c r="AP244" s="230"/>
      <c r="AQ244" s="230"/>
      <c r="AR244" s="230"/>
      <c r="AW244" s="230"/>
      <c r="AZ244" s="230"/>
      <c r="BA244" s="230"/>
      <c r="BB244" s="230"/>
      <c r="BC244" s="230"/>
      <c r="BD244" s="230"/>
      <c r="BE244" s="230"/>
      <c r="BF244" s="230"/>
      <c r="BG244" s="230"/>
    </row>
    <row r="245" spans="4:59">
      <c r="D245" s="230"/>
      <c r="G245" s="230"/>
      <c r="H245" s="230"/>
      <c r="I245" s="230"/>
      <c r="J245" s="230"/>
      <c r="K245" s="230"/>
      <c r="L245" s="230"/>
      <c r="M245" s="230"/>
      <c r="N245" s="230"/>
      <c r="S245" s="230"/>
      <c r="V245" s="230"/>
      <c r="W245" s="230"/>
      <c r="X245" s="230"/>
      <c r="Y245" s="230"/>
      <c r="Z245" s="230"/>
      <c r="AA245" s="230"/>
      <c r="AB245" s="230"/>
      <c r="AC245" s="230"/>
      <c r="AD245" s="230"/>
      <c r="AH245" s="230"/>
      <c r="AK245" s="230"/>
      <c r="AL245" s="230"/>
      <c r="AM245" s="230"/>
      <c r="AN245" s="230"/>
      <c r="AO245" s="230"/>
      <c r="AP245" s="230"/>
      <c r="AQ245" s="230"/>
      <c r="AR245" s="230"/>
      <c r="AW245" s="230"/>
      <c r="AZ245" s="230"/>
      <c r="BA245" s="230"/>
      <c r="BB245" s="230"/>
      <c r="BC245" s="230"/>
      <c r="BD245" s="230"/>
      <c r="BE245" s="230"/>
      <c r="BF245" s="230"/>
      <c r="BG245" s="230"/>
    </row>
    <row r="246" spans="4:59">
      <c r="D246" s="230"/>
      <c r="G246" s="230"/>
      <c r="H246" s="230"/>
      <c r="I246" s="230"/>
      <c r="J246" s="230"/>
      <c r="K246" s="230"/>
      <c r="L246" s="230"/>
      <c r="M246" s="230"/>
      <c r="N246" s="230"/>
      <c r="S246" s="230"/>
      <c r="V246" s="230"/>
      <c r="W246" s="230"/>
      <c r="X246" s="230"/>
      <c r="Y246" s="230"/>
      <c r="Z246" s="230"/>
      <c r="AA246" s="230"/>
      <c r="AB246" s="230"/>
      <c r="AC246" s="230"/>
      <c r="AD246" s="230"/>
      <c r="AH246" s="230"/>
      <c r="AK246" s="230"/>
      <c r="AL246" s="230"/>
      <c r="AM246" s="230"/>
      <c r="AN246" s="230"/>
      <c r="AO246" s="230"/>
      <c r="AP246" s="230"/>
      <c r="AQ246" s="230"/>
      <c r="AR246" s="230"/>
      <c r="AW246" s="230"/>
      <c r="AZ246" s="230"/>
      <c r="BA246" s="230"/>
      <c r="BB246" s="230"/>
      <c r="BC246" s="230"/>
      <c r="BD246" s="230"/>
      <c r="BE246" s="230"/>
      <c r="BF246" s="230"/>
      <c r="BG246" s="230"/>
    </row>
    <row r="247" spans="4:59">
      <c r="D247" s="230"/>
      <c r="G247" s="230"/>
      <c r="H247" s="230"/>
      <c r="I247" s="230"/>
      <c r="J247" s="230"/>
      <c r="K247" s="230"/>
      <c r="L247" s="230"/>
      <c r="M247" s="230"/>
      <c r="N247" s="230"/>
      <c r="S247" s="230"/>
      <c r="V247" s="230"/>
      <c r="W247" s="230"/>
      <c r="X247" s="230"/>
      <c r="Y247" s="230"/>
      <c r="Z247" s="230"/>
      <c r="AA247" s="230"/>
      <c r="AB247" s="230"/>
      <c r="AC247" s="230"/>
      <c r="AD247" s="230"/>
      <c r="AH247" s="230"/>
      <c r="AK247" s="230"/>
      <c r="AL247" s="230"/>
      <c r="AM247" s="230"/>
      <c r="AN247" s="230"/>
      <c r="AO247" s="230"/>
      <c r="AP247" s="230"/>
      <c r="AQ247" s="230"/>
      <c r="AR247" s="230"/>
      <c r="AW247" s="230"/>
      <c r="AZ247" s="230"/>
      <c r="BA247" s="230"/>
      <c r="BB247" s="230"/>
      <c r="BC247" s="230"/>
      <c r="BD247" s="230"/>
      <c r="BE247" s="230"/>
      <c r="BF247" s="230"/>
      <c r="BG247" s="230"/>
    </row>
    <row r="248" spans="4:59">
      <c r="D248" s="230"/>
      <c r="G248" s="230"/>
      <c r="H248" s="230"/>
      <c r="I248" s="230"/>
      <c r="J248" s="230"/>
      <c r="K248" s="230"/>
      <c r="L248" s="230"/>
      <c r="M248" s="230"/>
      <c r="N248" s="230"/>
      <c r="S248" s="230"/>
      <c r="V248" s="230"/>
      <c r="W248" s="230"/>
      <c r="X248" s="230"/>
      <c r="Y248" s="230"/>
      <c r="Z248" s="230"/>
      <c r="AA248" s="230"/>
      <c r="AB248" s="230"/>
      <c r="AC248" s="230"/>
      <c r="AD248" s="230"/>
      <c r="AH248" s="230"/>
      <c r="AK248" s="230"/>
      <c r="AL248" s="230"/>
      <c r="AM248" s="230"/>
      <c r="AN248" s="230"/>
      <c r="AO248" s="230"/>
      <c r="AP248" s="230"/>
      <c r="AQ248" s="230"/>
      <c r="AR248" s="230"/>
      <c r="AW248" s="230"/>
      <c r="AZ248" s="230"/>
      <c r="BA248" s="230"/>
      <c r="BB248" s="230"/>
      <c r="BC248" s="230"/>
      <c r="BD248" s="230"/>
      <c r="BE248" s="230"/>
      <c r="BF248" s="230"/>
      <c r="BG248" s="230"/>
    </row>
    <row r="249" spans="4:59">
      <c r="D249" s="230"/>
      <c r="G249" s="230"/>
      <c r="H249" s="230"/>
      <c r="I249" s="230"/>
      <c r="J249" s="230"/>
      <c r="K249" s="230"/>
      <c r="L249" s="230"/>
      <c r="M249" s="230"/>
      <c r="N249" s="230"/>
      <c r="S249" s="230"/>
      <c r="V249" s="230"/>
      <c r="W249" s="230"/>
      <c r="X249" s="230"/>
      <c r="Y249" s="230"/>
      <c r="Z249" s="230"/>
      <c r="AA249" s="230"/>
      <c r="AB249" s="230"/>
      <c r="AC249" s="230"/>
      <c r="AD249" s="230"/>
      <c r="AH249" s="230"/>
      <c r="AK249" s="230"/>
      <c r="AL249" s="230"/>
      <c r="AM249" s="230"/>
      <c r="AN249" s="230"/>
      <c r="AO249" s="230"/>
      <c r="AP249" s="230"/>
      <c r="AQ249" s="230"/>
      <c r="AR249" s="230"/>
      <c r="AW249" s="230"/>
      <c r="AZ249" s="230"/>
      <c r="BA249" s="230"/>
      <c r="BB249" s="230"/>
      <c r="BC249" s="230"/>
      <c r="BD249" s="230"/>
      <c r="BE249" s="230"/>
      <c r="BF249" s="230"/>
      <c r="BG249" s="230"/>
    </row>
    <row r="250" spans="4:59">
      <c r="D250" s="230"/>
      <c r="G250" s="230"/>
      <c r="H250" s="230"/>
      <c r="I250" s="230"/>
      <c r="J250" s="230"/>
      <c r="K250" s="230"/>
      <c r="L250" s="230"/>
      <c r="M250" s="230"/>
      <c r="N250" s="230"/>
      <c r="S250" s="230"/>
      <c r="V250" s="230"/>
      <c r="W250" s="230"/>
      <c r="X250" s="230"/>
      <c r="Y250" s="230"/>
      <c r="Z250" s="230"/>
      <c r="AA250" s="230"/>
      <c r="AB250" s="230"/>
      <c r="AC250" s="230"/>
      <c r="AD250" s="230"/>
      <c r="AH250" s="230"/>
      <c r="AK250" s="230"/>
      <c r="AL250" s="230"/>
      <c r="AM250" s="230"/>
      <c r="AN250" s="230"/>
      <c r="AO250" s="230"/>
      <c r="AP250" s="230"/>
      <c r="AQ250" s="230"/>
      <c r="AR250" s="230"/>
      <c r="AW250" s="230"/>
      <c r="AZ250" s="230"/>
      <c r="BA250" s="230"/>
      <c r="BB250" s="230"/>
      <c r="BC250" s="230"/>
      <c r="BD250" s="230"/>
      <c r="BE250" s="230"/>
      <c r="BF250" s="230"/>
      <c r="BG250" s="230"/>
    </row>
    <row r="251" spans="4:59">
      <c r="D251" s="230"/>
      <c r="G251" s="230"/>
      <c r="H251" s="230"/>
      <c r="I251" s="230"/>
      <c r="J251" s="230"/>
      <c r="K251" s="230"/>
      <c r="L251" s="230"/>
      <c r="M251" s="230"/>
      <c r="N251" s="230"/>
      <c r="S251" s="230"/>
      <c r="V251" s="230"/>
      <c r="W251" s="230"/>
      <c r="X251" s="230"/>
      <c r="Y251" s="230"/>
      <c r="Z251" s="230"/>
      <c r="AA251" s="230"/>
      <c r="AB251" s="230"/>
      <c r="AC251" s="230"/>
      <c r="AD251" s="230"/>
      <c r="AH251" s="230"/>
      <c r="AK251" s="230"/>
      <c r="AL251" s="230"/>
      <c r="AM251" s="230"/>
      <c r="AN251" s="230"/>
      <c r="AO251" s="230"/>
      <c r="AP251" s="230"/>
      <c r="AQ251" s="230"/>
      <c r="AR251" s="230"/>
      <c r="AW251" s="230"/>
      <c r="AZ251" s="230"/>
      <c r="BA251" s="230"/>
      <c r="BB251" s="230"/>
      <c r="BC251" s="230"/>
      <c r="BD251" s="230"/>
      <c r="BE251" s="230"/>
      <c r="BF251" s="230"/>
      <c r="BG251" s="230"/>
    </row>
    <row r="252" spans="4:59">
      <c r="D252" s="230"/>
      <c r="G252" s="230"/>
      <c r="H252" s="230"/>
      <c r="I252" s="230"/>
      <c r="J252" s="230"/>
      <c r="K252" s="230"/>
      <c r="L252" s="230"/>
      <c r="M252" s="230"/>
      <c r="N252" s="230"/>
      <c r="S252" s="230"/>
      <c r="V252" s="230"/>
      <c r="W252" s="230"/>
      <c r="X252" s="230"/>
      <c r="Y252" s="230"/>
      <c r="Z252" s="230"/>
      <c r="AA252" s="230"/>
      <c r="AB252" s="230"/>
      <c r="AC252" s="230"/>
      <c r="AD252" s="230"/>
      <c r="AH252" s="230"/>
      <c r="AK252" s="230"/>
      <c r="AL252" s="230"/>
      <c r="AM252" s="230"/>
      <c r="AN252" s="230"/>
      <c r="AO252" s="230"/>
      <c r="AP252" s="230"/>
      <c r="AQ252" s="230"/>
      <c r="AR252" s="230"/>
      <c r="AW252" s="230"/>
      <c r="AZ252" s="230"/>
      <c r="BA252" s="230"/>
      <c r="BB252" s="230"/>
      <c r="BC252" s="230"/>
      <c r="BD252" s="230"/>
      <c r="BE252" s="230"/>
      <c r="BF252" s="230"/>
      <c r="BG252" s="230"/>
    </row>
    <row r="253" spans="4:59">
      <c r="D253" s="230"/>
      <c r="G253" s="230"/>
      <c r="H253" s="230"/>
      <c r="I253" s="230"/>
      <c r="J253" s="230"/>
      <c r="K253" s="230"/>
      <c r="L253" s="230"/>
      <c r="M253" s="230"/>
      <c r="N253" s="230"/>
      <c r="S253" s="230"/>
      <c r="V253" s="230"/>
      <c r="W253" s="230"/>
      <c r="X253" s="230"/>
      <c r="Y253" s="230"/>
      <c r="Z253" s="230"/>
      <c r="AA253" s="230"/>
      <c r="AB253" s="230"/>
      <c r="AC253" s="230"/>
      <c r="AD253" s="230"/>
      <c r="AH253" s="230"/>
      <c r="AK253" s="230"/>
      <c r="AL253" s="230"/>
      <c r="AM253" s="230"/>
      <c r="AN253" s="230"/>
      <c r="AO253" s="230"/>
      <c r="AP253" s="230"/>
      <c r="AQ253" s="230"/>
      <c r="AR253" s="230"/>
      <c r="AW253" s="230"/>
      <c r="AZ253" s="230"/>
      <c r="BA253" s="230"/>
      <c r="BB253" s="230"/>
      <c r="BC253" s="230"/>
      <c r="BD253" s="230"/>
      <c r="BE253" s="230"/>
      <c r="BF253" s="230"/>
      <c r="BG253" s="230"/>
    </row>
    <row r="254" spans="4:59">
      <c r="D254" s="230"/>
      <c r="G254" s="230"/>
      <c r="H254" s="230"/>
      <c r="I254" s="230"/>
      <c r="J254" s="230"/>
      <c r="K254" s="230"/>
      <c r="L254" s="230"/>
      <c r="M254" s="230"/>
      <c r="N254" s="230"/>
      <c r="S254" s="230"/>
      <c r="V254" s="230"/>
      <c r="W254" s="230"/>
      <c r="X254" s="230"/>
      <c r="Y254" s="230"/>
      <c r="Z254" s="230"/>
      <c r="AA254" s="230"/>
      <c r="AB254" s="230"/>
      <c r="AC254" s="230"/>
      <c r="AD254" s="230"/>
      <c r="AH254" s="230"/>
      <c r="AK254" s="230"/>
      <c r="AL254" s="230"/>
      <c r="AM254" s="230"/>
      <c r="AN254" s="230"/>
      <c r="AO254" s="230"/>
      <c r="AP254" s="230"/>
      <c r="AQ254" s="230"/>
      <c r="AR254" s="230"/>
      <c r="AW254" s="230"/>
      <c r="AZ254" s="230"/>
      <c r="BA254" s="230"/>
      <c r="BB254" s="230"/>
      <c r="BC254" s="230"/>
      <c r="BD254" s="230"/>
      <c r="BE254" s="230"/>
      <c r="BF254" s="230"/>
      <c r="BG254" s="230"/>
    </row>
    <row r="255" spans="4:59">
      <c r="D255" s="230"/>
      <c r="G255" s="230"/>
      <c r="H255" s="230"/>
      <c r="I255" s="230"/>
      <c r="J255" s="230"/>
      <c r="K255" s="230"/>
      <c r="L255" s="230"/>
      <c r="M255" s="230"/>
      <c r="N255" s="230"/>
      <c r="S255" s="230"/>
      <c r="V255" s="230"/>
      <c r="W255" s="230"/>
      <c r="X255" s="230"/>
      <c r="Y255" s="230"/>
      <c r="Z255" s="230"/>
      <c r="AA255" s="230"/>
      <c r="AB255" s="230"/>
      <c r="AC255" s="230"/>
      <c r="AD255" s="230"/>
      <c r="AH255" s="230"/>
      <c r="AK255" s="230"/>
      <c r="AL255" s="230"/>
      <c r="AM255" s="230"/>
      <c r="AN255" s="230"/>
      <c r="AO255" s="230"/>
      <c r="AP255" s="230"/>
      <c r="AQ255" s="230"/>
      <c r="AR255" s="230"/>
      <c r="AW255" s="230"/>
      <c r="AZ255" s="230"/>
      <c r="BA255" s="230"/>
      <c r="BB255" s="230"/>
      <c r="BC255" s="230"/>
      <c r="BD255" s="230"/>
      <c r="BE255" s="230"/>
      <c r="BF255" s="230"/>
      <c r="BG255" s="230"/>
    </row>
    <row r="256" spans="4:59">
      <c r="D256" s="230"/>
      <c r="G256" s="230"/>
      <c r="H256" s="230"/>
      <c r="I256" s="230"/>
      <c r="J256" s="230"/>
      <c r="K256" s="230"/>
      <c r="L256" s="230"/>
      <c r="M256" s="230"/>
      <c r="N256" s="230"/>
      <c r="S256" s="230"/>
      <c r="V256" s="230"/>
      <c r="W256" s="230"/>
      <c r="X256" s="230"/>
      <c r="Y256" s="230"/>
      <c r="Z256" s="230"/>
      <c r="AA256" s="230"/>
      <c r="AB256" s="230"/>
      <c r="AC256" s="230"/>
      <c r="AD256" s="230"/>
      <c r="AH256" s="230"/>
      <c r="AK256" s="230"/>
      <c r="AL256" s="230"/>
      <c r="AM256" s="230"/>
      <c r="AN256" s="230"/>
      <c r="AO256" s="230"/>
      <c r="AP256" s="230"/>
      <c r="AQ256" s="230"/>
      <c r="AR256" s="230"/>
      <c r="AW256" s="230"/>
      <c r="AZ256" s="230"/>
      <c r="BA256" s="230"/>
      <c r="BB256" s="230"/>
      <c r="BC256" s="230"/>
      <c r="BD256" s="230"/>
      <c r="BE256" s="230"/>
      <c r="BF256" s="230"/>
      <c r="BG256" s="230"/>
    </row>
    <row r="257" spans="4:59">
      <c r="D257" s="230"/>
      <c r="G257" s="230"/>
      <c r="H257" s="230"/>
      <c r="I257" s="230"/>
      <c r="J257" s="230"/>
      <c r="K257" s="230"/>
      <c r="L257" s="230"/>
      <c r="M257" s="230"/>
      <c r="N257" s="230"/>
      <c r="S257" s="230"/>
      <c r="V257" s="230"/>
      <c r="W257" s="230"/>
      <c r="X257" s="230"/>
      <c r="Y257" s="230"/>
      <c r="Z257" s="230"/>
      <c r="AA257" s="230"/>
      <c r="AB257" s="230"/>
      <c r="AC257" s="230"/>
      <c r="AD257" s="230"/>
      <c r="AH257" s="230"/>
      <c r="AK257" s="230"/>
      <c r="AL257" s="230"/>
      <c r="AM257" s="230"/>
      <c r="AN257" s="230"/>
      <c r="AO257" s="230"/>
      <c r="AP257" s="230"/>
      <c r="AQ257" s="230"/>
      <c r="AR257" s="230"/>
      <c r="AW257" s="230"/>
      <c r="AZ257" s="230"/>
      <c r="BA257" s="230"/>
      <c r="BB257" s="230"/>
      <c r="BC257" s="230"/>
      <c r="BD257" s="230"/>
      <c r="BE257" s="230"/>
      <c r="BF257" s="230"/>
      <c r="BG257" s="230"/>
    </row>
    <row r="258" spans="4:59">
      <c r="D258" s="230"/>
      <c r="G258" s="230"/>
      <c r="H258" s="230"/>
      <c r="I258" s="230"/>
      <c r="J258" s="230"/>
      <c r="K258" s="230"/>
      <c r="L258" s="230"/>
      <c r="M258" s="230"/>
      <c r="N258" s="230"/>
      <c r="S258" s="230"/>
      <c r="V258" s="230"/>
      <c r="W258" s="230"/>
      <c r="X258" s="230"/>
      <c r="Y258" s="230"/>
      <c r="Z258" s="230"/>
      <c r="AA258" s="230"/>
      <c r="AB258" s="230"/>
      <c r="AC258" s="230"/>
      <c r="AD258" s="230"/>
      <c r="AH258" s="230"/>
      <c r="AK258" s="230"/>
      <c r="AL258" s="230"/>
      <c r="AM258" s="230"/>
      <c r="AN258" s="230"/>
      <c r="AO258" s="230"/>
      <c r="AP258" s="230"/>
      <c r="AQ258" s="230"/>
      <c r="AR258" s="230"/>
      <c r="AW258" s="230"/>
      <c r="AZ258" s="230"/>
      <c r="BA258" s="230"/>
      <c r="BB258" s="230"/>
      <c r="BC258" s="230"/>
      <c r="BD258" s="230"/>
      <c r="BE258" s="230"/>
      <c r="BF258" s="230"/>
      <c r="BG258" s="230"/>
    </row>
    <row r="259" spans="4:59">
      <c r="D259" s="230"/>
      <c r="G259" s="230"/>
      <c r="H259" s="230"/>
      <c r="I259" s="230"/>
      <c r="J259" s="230"/>
      <c r="K259" s="230"/>
      <c r="L259" s="230"/>
      <c r="M259" s="230"/>
      <c r="N259" s="230"/>
      <c r="S259" s="230"/>
      <c r="V259" s="230"/>
      <c r="W259" s="230"/>
      <c r="X259" s="230"/>
      <c r="Y259" s="230"/>
      <c r="Z259" s="230"/>
      <c r="AA259" s="230"/>
      <c r="AB259" s="230"/>
      <c r="AC259" s="230"/>
      <c r="AD259" s="230"/>
      <c r="AH259" s="230"/>
      <c r="AK259" s="230"/>
      <c r="AL259" s="230"/>
      <c r="AM259" s="230"/>
      <c r="AN259" s="230"/>
      <c r="AO259" s="230"/>
      <c r="AP259" s="230"/>
      <c r="AQ259" s="230"/>
      <c r="AR259" s="230"/>
      <c r="AW259" s="230"/>
      <c r="AZ259" s="230"/>
      <c r="BA259" s="230"/>
      <c r="BB259" s="230"/>
      <c r="BC259" s="230"/>
      <c r="BD259" s="230"/>
      <c r="BE259" s="230"/>
      <c r="BF259" s="230"/>
      <c r="BG259" s="230"/>
    </row>
    <row r="260" spans="4:59">
      <c r="D260" s="230"/>
      <c r="G260" s="230"/>
      <c r="H260" s="230"/>
      <c r="I260" s="230"/>
      <c r="J260" s="230"/>
      <c r="K260" s="230"/>
      <c r="L260" s="230"/>
      <c r="M260" s="230"/>
      <c r="N260" s="230"/>
      <c r="S260" s="230"/>
      <c r="V260" s="230"/>
      <c r="W260" s="230"/>
      <c r="X260" s="230"/>
      <c r="Y260" s="230"/>
      <c r="Z260" s="230"/>
      <c r="AA260" s="230"/>
      <c r="AB260" s="230"/>
      <c r="AC260" s="230"/>
      <c r="AD260" s="230"/>
      <c r="AH260" s="230"/>
      <c r="AK260" s="230"/>
      <c r="AL260" s="230"/>
      <c r="AM260" s="230"/>
      <c r="AN260" s="230"/>
      <c r="AO260" s="230"/>
      <c r="AP260" s="230"/>
      <c r="AQ260" s="230"/>
      <c r="AR260" s="230"/>
      <c r="AW260" s="230"/>
      <c r="AZ260" s="230"/>
      <c r="BA260" s="230"/>
      <c r="BB260" s="230"/>
      <c r="BC260" s="230"/>
      <c r="BD260" s="230"/>
      <c r="BE260" s="230"/>
      <c r="BF260" s="230"/>
      <c r="BG260" s="230"/>
    </row>
    <row r="261" spans="4:59">
      <c r="D261" s="230"/>
      <c r="G261" s="230"/>
      <c r="H261" s="230"/>
      <c r="I261" s="230"/>
      <c r="J261" s="230"/>
      <c r="K261" s="230"/>
      <c r="L261" s="230"/>
      <c r="M261" s="230"/>
      <c r="N261" s="230"/>
      <c r="S261" s="230"/>
      <c r="V261" s="230"/>
      <c r="W261" s="230"/>
      <c r="X261" s="230"/>
      <c r="Y261" s="230"/>
      <c r="Z261" s="230"/>
      <c r="AA261" s="230"/>
      <c r="AB261" s="230"/>
      <c r="AC261" s="230"/>
      <c r="AD261" s="230"/>
      <c r="AH261" s="230"/>
      <c r="AK261" s="230"/>
      <c r="AL261" s="230"/>
      <c r="AM261" s="230"/>
      <c r="AN261" s="230"/>
      <c r="AO261" s="230"/>
      <c r="AP261" s="230"/>
      <c r="AQ261" s="230"/>
      <c r="AR261" s="230"/>
      <c r="AW261" s="230"/>
      <c r="AZ261" s="230"/>
      <c r="BA261" s="230"/>
      <c r="BB261" s="230"/>
      <c r="BC261" s="230"/>
      <c r="BD261" s="230"/>
      <c r="BE261" s="230"/>
      <c r="BF261" s="230"/>
      <c r="BG261" s="230"/>
    </row>
    <row r="262" spans="4:59">
      <c r="D262" s="230"/>
      <c r="G262" s="230"/>
      <c r="H262" s="230"/>
      <c r="I262" s="230"/>
      <c r="J262" s="230"/>
      <c r="K262" s="230"/>
      <c r="L262" s="230"/>
      <c r="M262" s="230"/>
      <c r="N262" s="230"/>
      <c r="S262" s="230"/>
      <c r="V262" s="230"/>
      <c r="W262" s="230"/>
      <c r="X262" s="230"/>
      <c r="Y262" s="230"/>
      <c r="Z262" s="230"/>
      <c r="AA262" s="230"/>
      <c r="AB262" s="230"/>
      <c r="AC262" s="230"/>
      <c r="AD262" s="230"/>
      <c r="AH262" s="230"/>
      <c r="AK262" s="230"/>
      <c r="AL262" s="230"/>
      <c r="AM262" s="230"/>
      <c r="AN262" s="230"/>
      <c r="AO262" s="230"/>
      <c r="AP262" s="230"/>
      <c r="AQ262" s="230"/>
      <c r="AR262" s="230"/>
      <c r="AW262" s="230"/>
      <c r="AZ262" s="230"/>
      <c r="BA262" s="230"/>
      <c r="BB262" s="230"/>
      <c r="BC262" s="230"/>
      <c r="BD262" s="230"/>
      <c r="BE262" s="230"/>
      <c r="BF262" s="230"/>
      <c r="BG262" s="230"/>
    </row>
    <row r="263" spans="4:59">
      <c r="D263" s="230"/>
      <c r="G263" s="230"/>
      <c r="H263" s="230"/>
      <c r="I263" s="230"/>
      <c r="J263" s="230"/>
      <c r="K263" s="230"/>
      <c r="L263" s="230"/>
      <c r="M263" s="230"/>
      <c r="N263" s="230"/>
      <c r="S263" s="230"/>
      <c r="V263" s="230"/>
      <c r="W263" s="230"/>
      <c r="X263" s="230"/>
      <c r="Y263" s="230"/>
      <c r="Z263" s="230"/>
      <c r="AA263" s="230"/>
      <c r="AB263" s="230"/>
      <c r="AC263" s="230"/>
      <c r="AD263" s="230"/>
      <c r="AH263" s="230"/>
      <c r="AK263" s="230"/>
      <c r="AL263" s="230"/>
      <c r="AM263" s="230"/>
      <c r="AN263" s="230"/>
      <c r="AO263" s="230"/>
      <c r="AP263" s="230"/>
      <c r="AQ263" s="230"/>
      <c r="AR263" s="230"/>
      <c r="AW263" s="230"/>
      <c r="AZ263" s="230"/>
      <c r="BA263" s="230"/>
      <c r="BB263" s="230"/>
      <c r="BC263" s="230"/>
      <c r="BD263" s="230"/>
      <c r="BE263" s="230"/>
      <c r="BF263" s="230"/>
      <c r="BG263" s="230"/>
    </row>
    <row r="264" spans="4:59">
      <c r="D264" s="230"/>
      <c r="G264" s="230"/>
      <c r="H264" s="230"/>
      <c r="I264" s="230"/>
      <c r="J264" s="230"/>
      <c r="K264" s="230"/>
      <c r="L264" s="230"/>
      <c r="M264" s="230"/>
      <c r="N264" s="230"/>
      <c r="S264" s="230"/>
      <c r="V264" s="230"/>
      <c r="W264" s="230"/>
      <c r="X264" s="230"/>
      <c r="Y264" s="230"/>
      <c r="Z264" s="230"/>
      <c r="AA264" s="230"/>
      <c r="AB264" s="230"/>
      <c r="AC264" s="230"/>
      <c r="AD264" s="230"/>
      <c r="AH264" s="230"/>
      <c r="AK264" s="230"/>
      <c r="AL264" s="230"/>
      <c r="AM264" s="230"/>
      <c r="AN264" s="230"/>
      <c r="AO264" s="230"/>
      <c r="AP264" s="230"/>
      <c r="AQ264" s="230"/>
      <c r="AR264" s="230"/>
      <c r="AW264" s="230"/>
      <c r="AZ264" s="230"/>
      <c r="BA264" s="230"/>
      <c r="BB264" s="230"/>
      <c r="BC264" s="230"/>
      <c r="BD264" s="230"/>
      <c r="BE264" s="230"/>
      <c r="BF264" s="230"/>
      <c r="BG264" s="230"/>
    </row>
    <row r="265" spans="4:59">
      <c r="D265" s="230"/>
      <c r="G265" s="230"/>
      <c r="H265" s="230"/>
      <c r="I265" s="230"/>
      <c r="J265" s="230"/>
      <c r="K265" s="230"/>
      <c r="L265" s="230"/>
      <c r="M265" s="230"/>
      <c r="N265" s="230"/>
      <c r="S265" s="230"/>
      <c r="V265" s="230"/>
      <c r="W265" s="230"/>
      <c r="X265" s="230"/>
      <c r="Y265" s="230"/>
      <c r="Z265" s="230"/>
      <c r="AA265" s="230"/>
      <c r="AB265" s="230"/>
      <c r="AC265" s="230"/>
      <c r="AD265" s="230"/>
      <c r="AH265" s="230"/>
      <c r="AK265" s="230"/>
      <c r="AL265" s="230"/>
      <c r="AM265" s="230"/>
      <c r="AN265" s="230"/>
      <c r="AO265" s="230"/>
      <c r="AP265" s="230"/>
      <c r="AQ265" s="230"/>
      <c r="AR265" s="230"/>
      <c r="AW265" s="230"/>
      <c r="AZ265" s="230"/>
      <c r="BA265" s="230"/>
      <c r="BB265" s="230"/>
      <c r="BC265" s="230"/>
      <c r="BD265" s="230"/>
      <c r="BE265" s="230"/>
      <c r="BF265" s="230"/>
      <c r="BG265" s="230"/>
    </row>
    <row r="266" spans="4:59">
      <c r="D266" s="230"/>
      <c r="G266" s="230"/>
      <c r="H266" s="230"/>
      <c r="I266" s="230"/>
      <c r="J266" s="230"/>
      <c r="K266" s="230"/>
      <c r="L266" s="230"/>
      <c r="M266" s="230"/>
      <c r="N266" s="230"/>
      <c r="S266" s="230"/>
      <c r="V266" s="230"/>
      <c r="W266" s="230"/>
      <c r="X266" s="230"/>
      <c r="Y266" s="230"/>
      <c r="Z266" s="230"/>
      <c r="AA266" s="230"/>
      <c r="AB266" s="230"/>
      <c r="AC266" s="230"/>
      <c r="AD266" s="230"/>
      <c r="AH266" s="230"/>
      <c r="AK266" s="230"/>
      <c r="AL266" s="230"/>
      <c r="AM266" s="230"/>
      <c r="AN266" s="230"/>
      <c r="AO266" s="230"/>
      <c r="AP266" s="230"/>
      <c r="AQ266" s="230"/>
      <c r="AR266" s="230"/>
      <c r="AW266" s="230"/>
      <c r="AZ266" s="230"/>
      <c r="BA266" s="230"/>
      <c r="BB266" s="230"/>
      <c r="BC266" s="230"/>
      <c r="BD266" s="230"/>
      <c r="BE266" s="230"/>
      <c r="BF266" s="230"/>
      <c r="BG266" s="230"/>
    </row>
    <row r="267" spans="4:59">
      <c r="D267" s="230"/>
      <c r="G267" s="230"/>
      <c r="H267" s="230"/>
      <c r="I267" s="230"/>
      <c r="J267" s="230"/>
      <c r="K267" s="230"/>
      <c r="L267" s="230"/>
      <c r="M267" s="230"/>
      <c r="N267" s="230"/>
      <c r="S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H267" s="230"/>
      <c r="AK267" s="230"/>
      <c r="AL267" s="230"/>
      <c r="AM267" s="230"/>
      <c r="AN267" s="230"/>
      <c r="AO267" s="230"/>
      <c r="AP267" s="230"/>
      <c r="AQ267" s="230"/>
      <c r="AR267" s="230"/>
      <c r="AW267" s="230"/>
      <c r="AZ267" s="230"/>
      <c r="BA267" s="230"/>
      <c r="BB267" s="230"/>
      <c r="BC267" s="230"/>
      <c r="BD267" s="230"/>
      <c r="BE267" s="230"/>
      <c r="BF267" s="230"/>
      <c r="BG267" s="230"/>
    </row>
    <row r="268" spans="4:59">
      <c r="D268" s="230"/>
      <c r="G268" s="230"/>
      <c r="H268" s="230"/>
      <c r="I268" s="230"/>
      <c r="J268" s="230"/>
      <c r="K268" s="230"/>
      <c r="L268" s="230"/>
      <c r="M268" s="230"/>
      <c r="N268" s="230"/>
      <c r="S268" s="230"/>
      <c r="V268" s="230"/>
      <c r="W268" s="230"/>
      <c r="X268" s="230"/>
      <c r="Y268" s="230"/>
      <c r="Z268" s="230"/>
      <c r="AA268" s="230"/>
      <c r="AB268" s="230"/>
      <c r="AC268" s="230"/>
      <c r="AD268" s="230"/>
      <c r="AH268" s="230"/>
      <c r="AK268" s="230"/>
      <c r="AL268" s="230"/>
      <c r="AM268" s="230"/>
      <c r="AN268" s="230"/>
      <c r="AO268" s="230"/>
      <c r="AP268" s="230"/>
      <c r="AQ268" s="230"/>
      <c r="AR268" s="230"/>
      <c r="AW268" s="230"/>
      <c r="AZ268" s="230"/>
      <c r="BA268" s="230"/>
      <c r="BB268" s="230"/>
      <c r="BC268" s="230"/>
      <c r="BD268" s="230"/>
      <c r="BE268" s="230"/>
      <c r="BF268" s="230"/>
      <c r="BG268" s="230"/>
    </row>
    <row r="269" spans="4:59">
      <c r="D269" s="230"/>
      <c r="G269" s="230"/>
      <c r="H269" s="230"/>
      <c r="I269" s="230"/>
      <c r="J269" s="230"/>
      <c r="K269" s="230"/>
      <c r="L269" s="230"/>
      <c r="M269" s="230"/>
      <c r="N269" s="230"/>
      <c r="S269" s="230"/>
      <c r="V269" s="230"/>
      <c r="W269" s="230"/>
      <c r="X269" s="230"/>
      <c r="Y269" s="230"/>
      <c r="Z269" s="230"/>
      <c r="AA269" s="230"/>
      <c r="AB269" s="230"/>
      <c r="AC269" s="230"/>
      <c r="AD269" s="230"/>
      <c r="AH269" s="230"/>
      <c r="AK269" s="230"/>
      <c r="AL269" s="230"/>
      <c r="AM269" s="230"/>
      <c r="AN269" s="230"/>
      <c r="AO269" s="230"/>
      <c r="AP269" s="230"/>
      <c r="AQ269" s="230"/>
      <c r="AR269" s="230"/>
      <c r="AW269" s="230"/>
      <c r="AZ269" s="230"/>
      <c r="BA269" s="230"/>
      <c r="BB269" s="230"/>
      <c r="BC269" s="230"/>
      <c r="BD269" s="230"/>
      <c r="BE269" s="230"/>
      <c r="BF269" s="230"/>
      <c r="BG269" s="230"/>
    </row>
    <row r="270" spans="4:59">
      <c r="D270" s="230"/>
      <c r="G270" s="230"/>
      <c r="H270" s="230"/>
      <c r="I270" s="230"/>
      <c r="J270" s="230"/>
      <c r="K270" s="230"/>
      <c r="L270" s="230"/>
      <c r="M270" s="230"/>
      <c r="N270" s="230"/>
      <c r="S270" s="230"/>
      <c r="V270" s="230"/>
      <c r="W270" s="230"/>
      <c r="X270" s="230"/>
      <c r="Y270" s="230"/>
      <c r="Z270" s="230"/>
      <c r="AA270" s="230"/>
      <c r="AB270" s="230"/>
      <c r="AC270" s="230"/>
      <c r="AD270" s="230"/>
      <c r="AH270" s="230"/>
      <c r="AK270" s="230"/>
      <c r="AL270" s="230"/>
      <c r="AM270" s="230"/>
      <c r="AN270" s="230"/>
      <c r="AO270" s="230"/>
      <c r="AP270" s="230"/>
      <c r="AQ270" s="230"/>
      <c r="AR270" s="230"/>
      <c r="AW270" s="230"/>
      <c r="AZ270" s="230"/>
      <c r="BA270" s="230"/>
      <c r="BB270" s="230"/>
      <c r="BC270" s="230"/>
      <c r="BD270" s="230"/>
      <c r="BE270" s="230"/>
      <c r="BF270" s="230"/>
      <c r="BG270" s="230"/>
    </row>
    <row r="271" spans="4:59">
      <c r="D271" s="230"/>
      <c r="G271" s="230"/>
      <c r="H271" s="230"/>
      <c r="I271" s="230"/>
      <c r="J271" s="230"/>
      <c r="K271" s="230"/>
      <c r="L271" s="230"/>
      <c r="M271" s="230"/>
      <c r="N271" s="230"/>
      <c r="S271" s="230"/>
      <c r="V271" s="230"/>
      <c r="W271" s="230"/>
      <c r="X271" s="230"/>
      <c r="Y271" s="230"/>
      <c r="Z271" s="230"/>
      <c r="AA271" s="230"/>
      <c r="AB271" s="230"/>
      <c r="AC271" s="230"/>
      <c r="AD271" s="230"/>
      <c r="AH271" s="230"/>
      <c r="AK271" s="230"/>
      <c r="AL271" s="230"/>
      <c r="AM271" s="230"/>
      <c r="AN271" s="230"/>
      <c r="AO271" s="230"/>
      <c r="AP271" s="230"/>
      <c r="AQ271" s="230"/>
      <c r="AR271" s="230"/>
      <c r="AW271" s="230"/>
      <c r="AZ271" s="230"/>
      <c r="BA271" s="230"/>
      <c r="BB271" s="230"/>
      <c r="BC271" s="230"/>
      <c r="BD271" s="230"/>
      <c r="BE271" s="230"/>
      <c r="BF271" s="230"/>
      <c r="BG271" s="230"/>
    </row>
    <row r="272" spans="4:59">
      <c r="D272" s="230"/>
      <c r="G272" s="230"/>
      <c r="H272" s="230"/>
      <c r="I272" s="230"/>
      <c r="J272" s="230"/>
      <c r="K272" s="230"/>
      <c r="L272" s="230"/>
      <c r="M272" s="230"/>
      <c r="N272" s="230"/>
      <c r="S272" s="230"/>
      <c r="V272" s="230"/>
      <c r="W272" s="230"/>
      <c r="X272" s="230"/>
      <c r="Y272" s="230"/>
      <c r="Z272" s="230"/>
      <c r="AA272" s="230"/>
      <c r="AB272" s="230"/>
      <c r="AC272" s="230"/>
      <c r="AD272" s="230"/>
      <c r="AH272" s="230"/>
      <c r="AK272" s="230"/>
      <c r="AL272" s="230"/>
      <c r="AM272" s="230"/>
      <c r="AN272" s="230"/>
      <c r="AO272" s="230"/>
      <c r="AP272" s="230"/>
      <c r="AQ272" s="230"/>
      <c r="AR272" s="230"/>
      <c r="AW272" s="230"/>
      <c r="AZ272" s="230"/>
      <c r="BA272" s="230"/>
      <c r="BB272" s="230"/>
      <c r="BC272" s="230"/>
      <c r="BD272" s="230"/>
      <c r="BE272" s="230"/>
      <c r="BF272" s="230"/>
      <c r="BG272" s="230"/>
    </row>
    <row r="273" spans="4:59">
      <c r="D273" s="230"/>
      <c r="G273" s="230"/>
      <c r="H273" s="230"/>
      <c r="I273" s="230"/>
      <c r="J273" s="230"/>
      <c r="K273" s="230"/>
      <c r="L273" s="230"/>
      <c r="M273" s="230"/>
      <c r="N273" s="230"/>
      <c r="S273" s="230"/>
      <c r="V273" s="230"/>
      <c r="W273" s="230"/>
      <c r="X273" s="230"/>
      <c r="Y273" s="230"/>
      <c r="Z273" s="230"/>
      <c r="AA273" s="230"/>
      <c r="AB273" s="230"/>
      <c r="AC273" s="230"/>
      <c r="AD273" s="230"/>
      <c r="AH273" s="230"/>
      <c r="AK273" s="230"/>
      <c r="AL273" s="230"/>
      <c r="AM273" s="230"/>
      <c r="AN273" s="230"/>
      <c r="AO273" s="230"/>
      <c r="AP273" s="230"/>
      <c r="AQ273" s="230"/>
      <c r="AR273" s="230"/>
      <c r="AW273" s="230"/>
      <c r="AZ273" s="230"/>
      <c r="BA273" s="230"/>
      <c r="BB273" s="230"/>
      <c r="BC273" s="230"/>
      <c r="BD273" s="230"/>
      <c r="BE273" s="230"/>
      <c r="BF273" s="230"/>
      <c r="BG273" s="230"/>
    </row>
    <row r="274" spans="4:59">
      <c r="D274" s="230"/>
      <c r="G274" s="230"/>
      <c r="H274" s="230"/>
      <c r="I274" s="230"/>
      <c r="J274" s="230"/>
      <c r="K274" s="230"/>
      <c r="L274" s="230"/>
      <c r="M274" s="230"/>
      <c r="N274" s="230"/>
      <c r="S274" s="230"/>
      <c r="V274" s="230"/>
      <c r="W274" s="230"/>
      <c r="X274" s="230"/>
      <c r="Y274" s="230"/>
      <c r="Z274" s="230"/>
      <c r="AA274" s="230"/>
      <c r="AB274" s="230"/>
      <c r="AC274" s="230"/>
      <c r="AD274" s="230"/>
      <c r="AH274" s="230"/>
      <c r="AK274" s="230"/>
      <c r="AL274" s="230"/>
      <c r="AM274" s="230"/>
      <c r="AN274" s="230"/>
      <c r="AO274" s="230"/>
      <c r="AP274" s="230"/>
      <c r="AQ274" s="230"/>
      <c r="AR274" s="230"/>
      <c r="AW274" s="230"/>
      <c r="AZ274" s="230"/>
      <c r="BA274" s="230"/>
      <c r="BB274" s="230"/>
      <c r="BC274" s="230"/>
      <c r="BD274" s="230"/>
      <c r="BE274" s="230"/>
      <c r="BF274" s="230"/>
      <c r="BG274" s="230"/>
    </row>
    <row r="275" spans="4:59">
      <c r="D275" s="230"/>
      <c r="G275" s="230"/>
      <c r="H275" s="230"/>
      <c r="I275" s="230"/>
      <c r="J275" s="230"/>
      <c r="K275" s="230"/>
      <c r="L275" s="230"/>
      <c r="M275" s="230"/>
      <c r="N275" s="230"/>
      <c r="S275" s="230"/>
      <c r="V275" s="230"/>
      <c r="W275" s="230"/>
      <c r="X275" s="230"/>
      <c r="Y275" s="230"/>
      <c r="Z275" s="230"/>
      <c r="AA275" s="230"/>
      <c r="AB275" s="230"/>
      <c r="AC275" s="230"/>
      <c r="AD275" s="230"/>
      <c r="AH275" s="230"/>
      <c r="AK275" s="230"/>
      <c r="AL275" s="230"/>
      <c r="AM275" s="230"/>
      <c r="AN275" s="230"/>
      <c r="AO275" s="230"/>
      <c r="AP275" s="230"/>
      <c r="AQ275" s="230"/>
      <c r="AR275" s="230"/>
      <c r="AW275" s="230"/>
      <c r="AZ275" s="230"/>
      <c r="BA275" s="230"/>
      <c r="BB275" s="230"/>
      <c r="BC275" s="230"/>
      <c r="BD275" s="230"/>
      <c r="BE275" s="230"/>
      <c r="BF275" s="230"/>
      <c r="BG275" s="230"/>
    </row>
    <row r="276" spans="4:59">
      <c r="D276" s="230"/>
      <c r="G276" s="230"/>
      <c r="H276" s="230"/>
      <c r="I276" s="230"/>
      <c r="J276" s="230"/>
      <c r="K276" s="230"/>
      <c r="L276" s="230"/>
      <c r="M276" s="230"/>
      <c r="N276" s="230"/>
      <c r="S276" s="230"/>
      <c r="V276" s="230"/>
      <c r="W276" s="230"/>
      <c r="X276" s="230"/>
      <c r="Y276" s="230"/>
      <c r="Z276" s="230"/>
      <c r="AA276" s="230"/>
      <c r="AB276" s="230"/>
      <c r="AC276" s="230"/>
      <c r="AD276" s="230"/>
      <c r="AH276" s="230"/>
      <c r="AK276" s="230"/>
      <c r="AL276" s="230"/>
      <c r="AM276" s="230"/>
      <c r="AN276" s="230"/>
      <c r="AO276" s="230"/>
      <c r="AP276" s="230"/>
      <c r="AQ276" s="230"/>
      <c r="AR276" s="230"/>
      <c r="AW276" s="230"/>
      <c r="AZ276" s="230"/>
      <c r="BA276" s="230"/>
      <c r="BB276" s="230"/>
      <c r="BC276" s="230"/>
      <c r="BD276" s="230"/>
      <c r="BE276" s="230"/>
      <c r="BF276" s="230"/>
      <c r="BG276" s="230"/>
    </row>
    <row r="277" spans="4:59">
      <c r="D277" s="230"/>
      <c r="G277" s="230"/>
      <c r="H277" s="230"/>
      <c r="I277" s="230"/>
      <c r="J277" s="230"/>
      <c r="K277" s="230"/>
      <c r="L277" s="230"/>
      <c r="M277" s="230"/>
      <c r="N277" s="230"/>
      <c r="S277" s="230"/>
      <c r="V277" s="230"/>
      <c r="W277" s="230"/>
      <c r="X277" s="230"/>
      <c r="Y277" s="230"/>
      <c r="Z277" s="230"/>
      <c r="AA277" s="230"/>
      <c r="AB277" s="230"/>
      <c r="AC277" s="230"/>
      <c r="AD277" s="230"/>
      <c r="AH277" s="230"/>
      <c r="AK277" s="230"/>
      <c r="AL277" s="230"/>
      <c r="AM277" s="230"/>
      <c r="AN277" s="230"/>
      <c r="AO277" s="230"/>
      <c r="AP277" s="230"/>
      <c r="AQ277" s="230"/>
      <c r="AR277" s="230"/>
      <c r="AW277" s="230"/>
      <c r="AZ277" s="230"/>
      <c r="BA277" s="230"/>
      <c r="BB277" s="230"/>
      <c r="BC277" s="230"/>
      <c r="BD277" s="230"/>
      <c r="BE277" s="230"/>
      <c r="BF277" s="230"/>
      <c r="BG277" s="230"/>
    </row>
    <row r="278" spans="4:59">
      <c r="D278" s="230"/>
      <c r="G278" s="230"/>
      <c r="H278" s="230"/>
      <c r="I278" s="230"/>
      <c r="J278" s="230"/>
      <c r="K278" s="230"/>
      <c r="L278" s="230"/>
      <c r="M278" s="230"/>
      <c r="N278" s="230"/>
      <c r="S278" s="230"/>
      <c r="V278" s="230"/>
      <c r="W278" s="230"/>
      <c r="X278" s="230"/>
      <c r="Y278" s="230"/>
      <c r="Z278" s="230"/>
      <c r="AA278" s="230"/>
      <c r="AB278" s="230"/>
      <c r="AC278" s="230"/>
      <c r="AD278" s="230"/>
      <c r="AH278" s="230"/>
      <c r="AK278" s="230"/>
      <c r="AL278" s="230"/>
      <c r="AM278" s="230"/>
      <c r="AN278" s="230"/>
      <c r="AO278" s="230"/>
      <c r="AP278" s="230"/>
      <c r="AQ278" s="230"/>
      <c r="AR278" s="230"/>
      <c r="AW278" s="230"/>
      <c r="AZ278" s="230"/>
      <c r="BA278" s="230"/>
      <c r="BB278" s="230"/>
      <c r="BC278" s="230"/>
      <c r="BD278" s="230"/>
      <c r="BE278" s="230"/>
      <c r="BF278" s="230"/>
      <c r="BG278" s="230"/>
    </row>
    <row r="279" spans="4:59">
      <c r="D279" s="230"/>
      <c r="G279" s="230"/>
      <c r="H279" s="230"/>
      <c r="I279" s="230"/>
      <c r="J279" s="230"/>
      <c r="K279" s="230"/>
      <c r="L279" s="230"/>
      <c r="M279" s="230"/>
      <c r="N279" s="230"/>
      <c r="S279" s="230"/>
      <c r="V279" s="230"/>
      <c r="W279" s="230"/>
      <c r="X279" s="230"/>
      <c r="Y279" s="230"/>
      <c r="Z279" s="230"/>
      <c r="AA279" s="230"/>
      <c r="AB279" s="230"/>
      <c r="AC279" s="230"/>
      <c r="AD279" s="230"/>
      <c r="AH279" s="230"/>
      <c r="AK279" s="230"/>
      <c r="AL279" s="230"/>
      <c r="AM279" s="230"/>
      <c r="AN279" s="230"/>
      <c r="AO279" s="230"/>
      <c r="AP279" s="230"/>
      <c r="AQ279" s="230"/>
      <c r="AR279" s="230"/>
      <c r="AW279" s="230"/>
      <c r="AZ279" s="230"/>
      <c r="BA279" s="230"/>
      <c r="BB279" s="230"/>
      <c r="BC279" s="230"/>
      <c r="BD279" s="230"/>
      <c r="BE279" s="230"/>
      <c r="BF279" s="230"/>
      <c r="BG279" s="230"/>
    </row>
    <row r="280" spans="4:59">
      <c r="D280" s="230"/>
      <c r="G280" s="230"/>
      <c r="H280" s="230"/>
      <c r="I280" s="230"/>
      <c r="J280" s="230"/>
      <c r="K280" s="230"/>
      <c r="L280" s="230"/>
      <c r="M280" s="230"/>
      <c r="N280" s="230"/>
      <c r="S280" s="230"/>
      <c r="V280" s="230"/>
      <c r="W280" s="230"/>
      <c r="X280" s="230"/>
      <c r="Y280" s="230"/>
      <c r="Z280" s="230"/>
      <c r="AA280" s="230"/>
      <c r="AB280" s="230"/>
      <c r="AC280" s="230"/>
      <c r="AD280" s="230"/>
      <c r="AH280" s="230"/>
      <c r="AK280" s="230"/>
      <c r="AL280" s="230"/>
      <c r="AM280" s="230"/>
      <c r="AN280" s="230"/>
      <c r="AO280" s="230"/>
      <c r="AP280" s="230"/>
      <c r="AQ280" s="230"/>
      <c r="AR280" s="230"/>
      <c r="AW280" s="230"/>
      <c r="AZ280" s="230"/>
      <c r="BA280" s="230"/>
      <c r="BB280" s="230"/>
      <c r="BC280" s="230"/>
      <c r="BD280" s="230"/>
      <c r="BE280" s="230"/>
      <c r="BF280" s="230"/>
      <c r="BG280" s="230"/>
    </row>
    <row r="281" spans="4:59">
      <c r="D281" s="230"/>
      <c r="G281" s="230"/>
      <c r="H281" s="230"/>
      <c r="I281" s="230"/>
      <c r="J281" s="230"/>
      <c r="K281" s="230"/>
      <c r="L281" s="230"/>
      <c r="M281" s="230"/>
      <c r="N281" s="230"/>
      <c r="S281" s="230"/>
      <c r="V281" s="230"/>
      <c r="W281" s="230"/>
      <c r="X281" s="230"/>
      <c r="Y281" s="230"/>
      <c r="Z281" s="230"/>
      <c r="AA281" s="230"/>
      <c r="AB281" s="230"/>
      <c r="AC281" s="230"/>
      <c r="AD281" s="230"/>
      <c r="AH281" s="230"/>
      <c r="AK281" s="230"/>
      <c r="AL281" s="230"/>
      <c r="AM281" s="230"/>
      <c r="AN281" s="230"/>
      <c r="AO281" s="230"/>
      <c r="AP281" s="230"/>
      <c r="AQ281" s="230"/>
      <c r="AR281" s="230"/>
      <c r="AW281" s="230"/>
      <c r="AZ281" s="230"/>
      <c r="BA281" s="230"/>
      <c r="BB281" s="230"/>
      <c r="BC281" s="230"/>
      <c r="BD281" s="230"/>
      <c r="BE281" s="230"/>
      <c r="BF281" s="230"/>
      <c r="BG281" s="230"/>
    </row>
    <row r="282" spans="4:59">
      <c r="D282" s="230"/>
      <c r="G282" s="230"/>
      <c r="H282" s="230"/>
      <c r="I282" s="230"/>
      <c r="J282" s="230"/>
      <c r="K282" s="230"/>
      <c r="L282" s="230"/>
      <c r="M282" s="230"/>
      <c r="N282" s="230"/>
      <c r="S282" s="230"/>
      <c r="V282" s="230"/>
      <c r="W282" s="230"/>
      <c r="X282" s="230"/>
      <c r="Y282" s="230"/>
      <c r="Z282" s="230"/>
      <c r="AA282" s="230"/>
      <c r="AB282" s="230"/>
      <c r="AC282" s="230"/>
      <c r="AD282" s="230"/>
      <c r="AH282" s="230"/>
      <c r="AK282" s="230"/>
      <c r="AL282" s="230"/>
      <c r="AM282" s="230"/>
      <c r="AN282" s="230"/>
      <c r="AO282" s="230"/>
      <c r="AP282" s="230"/>
      <c r="AQ282" s="230"/>
      <c r="AR282" s="230"/>
      <c r="AW282" s="230"/>
      <c r="AZ282" s="230"/>
      <c r="BA282" s="230"/>
      <c r="BB282" s="230"/>
      <c r="BC282" s="230"/>
      <c r="BD282" s="230"/>
      <c r="BE282" s="230"/>
      <c r="BF282" s="230"/>
      <c r="BG282" s="230"/>
    </row>
    <row r="283" spans="4:59">
      <c r="D283" s="230"/>
      <c r="G283" s="230"/>
      <c r="H283" s="230"/>
      <c r="I283" s="230"/>
      <c r="J283" s="230"/>
      <c r="K283" s="230"/>
      <c r="L283" s="230"/>
      <c r="M283" s="230"/>
      <c r="N283" s="230"/>
      <c r="S283" s="230"/>
      <c r="V283" s="230"/>
      <c r="W283" s="230"/>
      <c r="X283" s="230"/>
      <c r="Y283" s="230"/>
      <c r="Z283" s="230"/>
      <c r="AA283" s="230"/>
      <c r="AB283" s="230"/>
      <c r="AC283" s="230"/>
      <c r="AD283" s="230"/>
      <c r="AH283" s="230"/>
      <c r="AK283" s="230"/>
      <c r="AL283" s="230"/>
      <c r="AM283" s="230"/>
      <c r="AN283" s="230"/>
      <c r="AO283" s="230"/>
      <c r="AP283" s="230"/>
      <c r="AQ283" s="230"/>
      <c r="AR283" s="230"/>
      <c r="AW283" s="230"/>
      <c r="AZ283" s="230"/>
      <c r="BA283" s="230"/>
      <c r="BB283" s="230"/>
      <c r="BC283" s="230"/>
      <c r="BD283" s="230"/>
      <c r="BE283" s="230"/>
      <c r="BF283" s="230"/>
      <c r="BG283" s="230"/>
    </row>
    <row r="284" spans="4:59">
      <c r="D284" s="230"/>
      <c r="G284" s="230"/>
      <c r="H284" s="230"/>
      <c r="I284" s="230"/>
      <c r="J284" s="230"/>
      <c r="K284" s="230"/>
      <c r="L284" s="230"/>
      <c r="M284" s="230"/>
      <c r="N284" s="230"/>
      <c r="S284" s="230"/>
      <c r="V284" s="230"/>
      <c r="W284" s="230"/>
      <c r="X284" s="230"/>
      <c r="Y284" s="230"/>
      <c r="Z284" s="230"/>
      <c r="AA284" s="230"/>
      <c r="AB284" s="230"/>
      <c r="AC284" s="230"/>
      <c r="AD284" s="230"/>
      <c r="AH284" s="230"/>
      <c r="AK284" s="230"/>
      <c r="AL284" s="230"/>
      <c r="AM284" s="230"/>
      <c r="AN284" s="230"/>
      <c r="AO284" s="230"/>
      <c r="AP284" s="230"/>
      <c r="AQ284" s="230"/>
      <c r="AR284" s="230"/>
      <c r="AW284" s="230"/>
      <c r="AZ284" s="230"/>
      <c r="BA284" s="230"/>
      <c r="BB284" s="230"/>
      <c r="BC284" s="230"/>
      <c r="BD284" s="230"/>
      <c r="BE284" s="230"/>
      <c r="BF284" s="230"/>
      <c r="BG284" s="230"/>
    </row>
    <row r="285" spans="4:59">
      <c r="D285" s="230"/>
      <c r="G285" s="230"/>
      <c r="H285" s="230"/>
      <c r="I285" s="230"/>
      <c r="J285" s="230"/>
      <c r="K285" s="230"/>
      <c r="L285" s="230"/>
      <c r="M285" s="230"/>
      <c r="N285" s="230"/>
      <c r="S285" s="230"/>
      <c r="V285" s="230"/>
      <c r="W285" s="230"/>
      <c r="X285" s="230"/>
      <c r="Y285" s="230"/>
      <c r="Z285" s="230"/>
      <c r="AA285" s="230"/>
      <c r="AB285" s="230"/>
      <c r="AC285" s="230"/>
      <c r="AD285" s="230"/>
      <c r="AH285" s="230"/>
      <c r="AK285" s="230"/>
      <c r="AL285" s="230"/>
      <c r="AM285" s="230"/>
      <c r="AN285" s="230"/>
      <c r="AO285" s="230"/>
      <c r="AP285" s="230"/>
      <c r="AQ285" s="230"/>
      <c r="AR285" s="230"/>
      <c r="AW285" s="230"/>
      <c r="AZ285" s="230"/>
      <c r="BA285" s="230"/>
      <c r="BB285" s="230"/>
      <c r="BC285" s="230"/>
      <c r="BD285" s="230"/>
      <c r="BE285" s="230"/>
      <c r="BF285" s="230"/>
      <c r="BG285" s="230"/>
    </row>
    <row r="286" spans="4:59">
      <c r="D286" s="230"/>
      <c r="G286" s="230"/>
      <c r="H286" s="230"/>
      <c r="I286" s="230"/>
      <c r="J286" s="230"/>
      <c r="K286" s="230"/>
      <c r="L286" s="230"/>
      <c r="M286" s="230"/>
      <c r="N286" s="230"/>
      <c r="S286" s="230"/>
      <c r="V286" s="230"/>
      <c r="W286" s="230"/>
      <c r="X286" s="230"/>
      <c r="Y286" s="230"/>
      <c r="Z286" s="230"/>
      <c r="AA286" s="230"/>
      <c r="AB286" s="230"/>
      <c r="AC286" s="230"/>
      <c r="AD286" s="230"/>
      <c r="AH286" s="230"/>
      <c r="AK286" s="230"/>
      <c r="AL286" s="230"/>
      <c r="AM286" s="230"/>
      <c r="AN286" s="230"/>
      <c r="AO286" s="230"/>
      <c r="AP286" s="230"/>
      <c r="AQ286" s="230"/>
      <c r="AR286" s="230"/>
      <c r="AW286" s="230"/>
      <c r="AZ286" s="230"/>
      <c r="BA286" s="230"/>
      <c r="BB286" s="230"/>
      <c r="BC286" s="230"/>
      <c r="BD286" s="230"/>
      <c r="BE286" s="230"/>
      <c r="BF286" s="230"/>
      <c r="BG286" s="230"/>
    </row>
    <row r="287" spans="4:59">
      <c r="D287" s="230"/>
      <c r="G287" s="230"/>
      <c r="H287" s="230"/>
      <c r="I287" s="230"/>
      <c r="J287" s="230"/>
      <c r="K287" s="230"/>
      <c r="L287" s="230"/>
      <c r="M287" s="230"/>
      <c r="N287" s="230"/>
      <c r="S287" s="230"/>
      <c r="V287" s="230"/>
      <c r="W287" s="230"/>
      <c r="X287" s="230"/>
      <c r="Y287" s="230"/>
      <c r="Z287" s="230"/>
      <c r="AA287" s="230"/>
      <c r="AB287" s="230"/>
      <c r="AC287" s="230"/>
      <c r="AD287" s="230"/>
      <c r="AH287" s="230"/>
      <c r="AK287" s="230"/>
      <c r="AL287" s="230"/>
      <c r="AM287" s="230"/>
      <c r="AN287" s="230"/>
      <c r="AO287" s="230"/>
      <c r="AP287" s="230"/>
      <c r="AQ287" s="230"/>
      <c r="AR287" s="230"/>
      <c r="AW287" s="230"/>
      <c r="AZ287" s="230"/>
      <c r="BA287" s="230"/>
      <c r="BB287" s="230"/>
      <c r="BC287" s="230"/>
      <c r="BD287" s="230"/>
      <c r="BE287" s="230"/>
      <c r="BF287" s="230"/>
      <c r="BG287" s="230"/>
    </row>
    <row r="288" spans="4:59">
      <c r="D288" s="230"/>
      <c r="G288" s="230"/>
      <c r="H288" s="230"/>
      <c r="I288" s="230"/>
      <c r="J288" s="230"/>
      <c r="K288" s="230"/>
      <c r="L288" s="230"/>
      <c r="M288" s="230"/>
      <c r="N288" s="230"/>
      <c r="S288" s="230"/>
      <c r="V288" s="230"/>
      <c r="W288" s="230"/>
      <c r="X288" s="230"/>
      <c r="Y288" s="230"/>
      <c r="Z288" s="230"/>
      <c r="AA288" s="230"/>
      <c r="AB288" s="230"/>
      <c r="AC288" s="230"/>
      <c r="AD288" s="230"/>
      <c r="AH288" s="230"/>
      <c r="AK288" s="230"/>
      <c r="AL288" s="230"/>
      <c r="AM288" s="230"/>
      <c r="AN288" s="230"/>
      <c r="AO288" s="230"/>
      <c r="AP288" s="230"/>
      <c r="AQ288" s="230"/>
      <c r="AR288" s="230"/>
      <c r="AW288" s="230"/>
      <c r="AZ288" s="230"/>
      <c r="BA288" s="230"/>
      <c r="BB288" s="230"/>
      <c r="BC288" s="230"/>
      <c r="BD288" s="230"/>
      <c r="BE288" s="230"/>
      <c r="BF288" s="230"/>
      <c r="BG288" s="230"/>
    </row>
    <row r="289" spans="4:59">
      <c r="D289" s="230"/>
      <c r="G289" s="230"/>
      <c r="H289" s="230"/>
      <c r="I289" s="230"/>
      <c r="J289" s="230"/>
      <c r="K289" s="230"/>
      <c r="L289" s="230"/>
      <c r="M289" s="230"/>
      <c r="N289" s="230"/>
      <c r="S289" s="230"/>
      <c r="V289" s="230"/>
      <c r="W289" s="230"/>
      <c r="X289" s="230"/>
      <c r="Y289" s="230"/>
      <c r="Z289" s="230"/>
      <c r="AA289" s="230"/>
      <c r="AB289" s="230"/>
      <c r="AC289" s="230"/>
      <c r="AD289" s="230"/>
      <c r="AH289" s="230"/>
      <c r="AK289" s="230"/>
      <c r="AL289" s="230"/>
      <c r="AM289" s="230"/>
      <c r="AN289" s="230"/>
      <c r="AO289" s="230"/>
      <c r="AP289" s="230"/>
      <c r="AQ289" s="230"/>
      <c r="AR289" s="230"/>
      <c r="AW289" s="230"/>
      <c r="AZ289" s="230"/>
      <c r="BA289" s="230"/>
      <c r="BB289" s="230"/>
      <c r="BC289" s="230"/>
      <c r="BD289" s="230"/>
      <c r="BE289" s="230"/>
      <c r="BF289" s="230"/>
      <c r="BG289" s="230"/>
    </row>
    <row r="290" spans="4:59">
      <c r="D290" s="230"/>
      <c r="G290" s="230"/>
      <c r="H290" s="230"/>
      <c r="I290" s="230"/>
      <c r="J290" s="230"/>
      <c r="K290" s="230"/>
      <c r="L290" s="230"/>
      <c r="M290" s="230"/>
      <c r="N290" s="230"/>
      <c r="S290" s="230"/>
      <c r="V290" s="230"/>
      <c r="W290" s="230"/>
      <c r="X290" s="230"/>
      <c r="Y290" s="230"/>
      <c r="Z290" s="230"/>
      <c r="AA290" s="230"/>
      <c r="AB290" s="230"/>
      <c r="AC290" s="230"/>
      <c r="AD290" s="230"/>
      <c r="AH290" s="230"/>
      <c r="AK290" s="230"/>
      <c r="AL290" s="230"/>
      <c r="AM290" s="230"/>
      <c r="AN290" s="230"/>
      <c r="AO290" s="230"/>
      <c r="AP290" s="230"/>
      <c r="AQ290" s="230"/>
      <c r="AR290" s="230"/>
      <c r="AW290" s="230"/>
      <c r="AZ290" s="230"/>
      <c r="BA290" s="230"/>
      <c r="BB290" s="230"/>
      <c r="BC290" s="230"/>
      <c r="BD290" s="230"/>
      <c r="BE290" s="230"/>
      <c r="BF290" s="230"/>
      <c r="BG290" s="230"/>
    </row>
    <row r="291" spans="4:59">
      <c r="D291" s="230"/>
      <c r="G291" s="230"/>
      <c r="H291" s="230"/>
      <c r="I291" s="230"/>
      <c r="J291" s="230"/>
      <c r="K291" s="230"/>
      <c r="L291" s="230"/>
      <c r="M291" s="230"/>
      <c r="N291" s="230"/>
      <c r="S291" s="230"/>
      <c r="V291" s="230"/>
      <c r="W291" s="230"/>
      <c r="X291" s="230"/>
      <c r="Y291" s="230"/>
      <c r="Z291" s="230"/>
      <c r="AA291" s="230"/>
      <c r="AB291" s="230"/>
      <c r="AC291" s="230"/>
      <c r="AD291" s="230"/>
      <c r="AH291" s="230"/>
      <c r="AK291" s="230"/>
      <c r="AL291" s="230"/>
      <c r="AM291" s="230"/>
      <c r="AN291" s="230"/>
      <c r="AO291" s="230"/>
      <c r="AP291" s="230"/>
      <c r="AQ291" s="230"/>
      <c r="AR291" s="230"/>
      <c r="AW291" s="230"/>
      <c r="AZ291" s="230"/>
      <c r="BA291" s="230"/>
      <c r="BB291" s="230"/>
      <c r="BC291" s="230"/>
      <c r="BD291" s="230"/>
      <c r="BE291" s="230"/>
      <c r="BF291" s="230"/>
      <c r="BG291" s="230"/>
    </row>
    <row r="292" spans="4:59">
      <c r="D292" s="230"/>
      <c r="G292" s="230"/>
      <c r="H292" s="230"/>
      <c r="I292" s="230"/>
      <c r="J292" s="230"/>
      <c r="K292" s="230"/>
      <c r="L292" s="230"/>
      <c r="M292" s="230"/>
      <c r="N292" s="230"/>
      <c r="S292" s="230"/>
      <c r="V292" s="230"/>
      <c r="W292" s="230"/>
      <c r="X292" s="230"/>
      <c r="Y292" s="230"/>
      <c r="Z292" s="230"/>
      <c r="AA292" s="230"/>
      <c r="AB292" s="230"/>
      <c r="AC292" s="230"/>
      <c r="AD292" s="230"/>
      <c r="AH292" s="230"/>
      <c r="AK292" s="230"/>
      <c r="AL292" s="230"/>
      <c r="AM292" s="230"/>
      <c r="AN292" s="230"/>
      <c r="AO292" s="230"/>
      <c r="AP292" s="230"/>
      <c r="AQ292" s="230"/>
      <c r="AR292" s="230"/>
      <c r="AW292" s="230"/>
      <c r="AZ292" s="230"/>
      <c r="BA292" s="230"/>
      <c r="BB292" s="230"/>
      <c r="BC292" s="230"/>
      <c r="BD292" s="230"/>
      <c r="BE292" s="230"/>
      <c r="BF292" s="230"/>
      <c r="BG292" s="230"/>
    </row>
    <row r="293" spans="4:59">
      <c r="D293" s="230"/>
      <c r="G293" s="230"/>
      <c r="H293" s="230"/>
      <c r="I293" s="230"/>
      <c r="J293" s="230"/>
      <c r="K293" s="230"/>
      <c r="L293" s="230"/>
      <c r="M293" s="230"/>
      <c r="N293" s="230"/>
      <c r="S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H293" s="230"/>
      <c r="AK293" s="230"/>
      <c r="AL293" s="230"/>
      <c r="AM293" s="230"/>
      <c r="AN293" s="230"/>
      <c r="AO293" s="230"/>
      <c r="AP293" s="230"/>
      <c r="AQ293" s="230"/>
      <c r="AR293" s="230"/>
      <c r="AW293" s="230"/>
      <c r="AZ293" s="230"/>
      <c r="BA293" s="230"/>
      <c r="BB293" s="230"/>
      <c r="BC293" s="230"/>
      <c r="BD293" s="230"/>
      <c r="BE293" s="230"/>
      <c r="BF293" s="230"/>
      <c r="BG293" s="230"/>
    </row>
    <row r="294" spans="4:59">
      <c r="D294" s="230"/>
      <c r="G294" s="230"/>
      <c r="H294" s="230"/>
      <c r="I294" s="230"/>
      <c r="J294" s="230"/>
      <c r="K294" s="230"/>
      <c r="L294" s="230"/>
      <c r="M294" s="230"/>
      <c r="N294" s="230"/>
      <c r="S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H294" s="230"/>
      <c r="AK294" s="230"/>
      <c r="AL294" s="230"/>
      <c r="AM294" s="230"/>
      <c r="AN294" s="230"/>
      <c r="AO294" s="230"/>
      <c r="AP294" s="230"/>
      <c r="AQ294" s="230"/>
      <c r="AR294" s="230"/>
      <c r="AW294" s="230"/>
      <c r="AZ294" s="230"/>
      <c r="BA294" s="230"/>
      <c r="BB294" s="230"/>
      <c r="BC294" s="230"/>
      <c r="BD294" s="230"/>
      <c r="BE294" s="230"/>
      <c r="BF294" s="230"/>
      <c r="BG294" s="230"/>
    </row>
    <row r="295" spans="4:59">
      <c r="D295" s="230"/>
      <c r="G295" s="230"/>
      <c r="H295" s="230"/>
      <c r="I295" s="230"/>
      <c r="J295" s="230"/>
      <c r="K295" s="230"/>
      <c r="L295" s="230"/>
      <c r="M295" s="230"/>
      <c r="N295" s="230"/>
      <c r="S295" s="230"/>
      <c r="V295" s="230"/>
      <c r="W295" s="230"/>
      <c r="X295" s="230"/>
      <c r="Y295" s="230"/>
      <c r="Z295" s="230"/>
      <c r="AA295" s="230"/>
      <c r="AB295" s="230"/>
      <c r="AC295" s="230"/>
      <c r="AD295" s="230"/>
      <c r="AH295" s="230"/>
      <c r="AK295" s="230"/>
      <c r="AL295" s="230"/>
      <c r="AM295" s="230"/>
      <c r="AN295" s="230"/>
      <c r="AO295" s="230"/>
      <c r="AP295" s="230"/>
      <c r="AQ295" s="230"/>
      <c r="AR295" s="230"/>
      <c r="AW295" s="230"/>
      <c r="AZ295" s="230"/>
      <c r="BA295" s="230"/>
      <c r="BB295" s="230"/>
      <c r="BC295" s="230"/>
      <c r="BD295" s="230"/>
      <c r="BE295" s="230"/>
      <c r="BF295" s="230"/>
      <c r="BG295" s="230"/>
    </row>
    <row r="296" spans="4:59">
      <c r="D296" s="230"/>
      <c r="G296" s="230"/>
      <c r="H296" s="230"/>
      <c r="I296" s="230"/>
      <c r="J296" s="230"/>
      <c r="K296" s="230"/>
      <c r="L296" s="230"/>
      <c r="M296" s="230"/>
      <c r="N296" s="230"/>
      <c r="S296" s="230"/>
      <c r="V296" s="230"/>
      <c r="W296" s="230"/>
      <c r="X296" s="230"/>
      <c r="Y296" s="230"/>
      <c r="Z296" s="230"/>
      <c r="AA296" s="230"/>
      <c r="AB296" s="230"/>
      <c r="AC296" s="230"/>
      <c r="AD296" s="230"/>
      <c r="AH296" s="230"/>
      <c r="AK296" s="230"/>
      <c r="AL296" s="230"/>
      <c r="AM296" s="230"/>
      <c r="AN296" s="230"/>
      <c r="AO296" s="230"/>
      <c r="AP296" s="230"/>
      <c r="AQ296" s="230"/>
      <c r="AR296" s="230"/>
      <c r="AW296" s="230"/>
      <c r="AZ296" s="230"/>
      <c r="BA296" s="230"/>
      <c r="BB296" s="230"/>
      <c r="BC296" s="230"/>
      <c r="BD296" s="230"/>
      <c r="BE296" s="230"/>
      <c r="BF296" s="230"/>
      <c r="BG296" s="230"/>
    </row>
    <row r="297" spans="4:59">
      <c r="D297" s="230"/>
      <c r="G297" s="230"/>
      <c r="H297" s="230"/>
      <c r="I297" s="230"/>
      <c r="J297" s="230"/>
      <c r="K297" s="230"/>
      <c r="L297" s="230"/>
      <c r="M297" s="230"/>
      <c r="N297" s="230"/>
      <c r="S297" s="230"/>
      <c r="V297" s="230"/>
      <c r="W297" s="230"/>
      <c r="X297" s="230"/>
      <c r="Y297" s="230"/>
      <c r="Z297" s="230"/>
      <c r="AA297" s="230"/>
      <c r="AB297" s="230"/>
      <c r="AC297" s="230"/>
      <c r="AD297" s="230"/>
      <c r="AH297" s="230"/>
      <c r="AK297" s="230"/>
      <c r="AL297" s="230"/>
      <c r="AM297" s="230"/>
      <c r="AN297" s="230"/>
      <c r="AO297" s="230"/>
      <c r="AP297" s="230"/>
      <c r="AQ297" s="230"/>
      <c r="AR297" s="230"/>
      <c r="AW297" s="230"/>
      <c r="AZ297" s="230"/>
      <c r="BA297" s="230"/>
      <c r="BB297" s="230"/>
      <c r="BC297" s="230"/>
      <c r="BD297" s="230"/>
      <c r="BE297" s="230"/>
      <c r="BF297" s="230"/>
      <c r="BG297" s="230"/>
    </row>
    <row r="298" spans="4:59">
      <c r="D298" s="230"/>
      <c r="G298" s="230"/>
      <c r="H298" s="230"/>
      <c r="I298" s="230"/>
      <c r="J298" s="230"/>
      <c r="K298" s="230"/>
      <c r="L298" s="230"/>
      <c r="M298" s="230"/>
      <c r="N298" s="230"/>
      <c r="S298" s="230"/>
      <c r="V298" s="230"/>
      <c r="W298" s="230"/>
      <c r="X298" s="230"/>
      <c r="Y298" s="230"/>
      <c r="Z298" s="230"/>
      <c r="AA298" s="230"/>
      <c r="AB298" s="230"/>
      <c r="AC298" s="230"/>
      <c r="AD298" s="230"/>
      <c r="AH298" s="230"/>
      <c r="AK298" s="230"/>
      <c r="AL298" s="230"/>
      <c r="AM298" s="230"/>
      <c r="AN298" s="230"/>
      <c r="AO298" s="230"/>
      <c r="AP298" s="230"/>
      <c r="AQ298" s="230"/>
      <c r="AR298" s="230"/>
      <c r="AW298" s="230"/>
      <c r="AZ298" s="230"/>
      <c r="BA298" s="230"/>
      <c r="BB298" s="230"/>
      <c r="BC298" s="230"/>
      <c r="BD298" s="230"/>
      <c r="BE298" s="230"/>
      <c r="BF298" s="230"/>
      <c r="BG298" s="230"/>
    </row>
    <row r="299" spans="4:59">
      <c r="D299" s="230"/>
      <c r="G299" s="230"/>
      <c r="H299" s="230"/>
      <c r="I299" s="230"/>
      <c r="J299" s="230"/>
      <c r="K299" s="230"/>
      <c r="L299" s="230"/>
      <c r="M299" s="230"/>
      <c r="N299" s="230"/>
      <c r="S299" s="230"/>
      <c r="V299" s="230"/>
      <c r="W299" s="230"/>
      <c r="X299" s="230"/>
      <c r="Y299" s="230"/>
      <c r="Z299" s="230"/>
      <c r="AA299" s="230"/>
      <c r="AB299" s="230"/>
      <c r="AC299" s="230"/>
      <c r="AD299" s="230"/>
      <c r="AH299" s="230"/>
      <c r="AK299" s="230"/>
      <c r="AL299" s="230"/>
      <c r="AM299" s="230"/>
      <c r="AN299" s="230"/>
      <c r="AO299" s="230"/>
      <c r="AP299" s="230"/>
      <c r="AQ299" s="230"/>
      <c r="AR299" s="230"/>
      <c r="AW299" s="230"/>
      <c r="AZ299" s="230"/>
      <c r="BA299" s="230"/>
      <c r="BB299" s="230"/>
      <c r="BC299" s="230"/>
      <c r="BD299" s="230"/>
      <c r="BE299" s="230"/>
      <c r="BF299" s="230"/>
      <c r="BG299" s="230"/>
    </row>
    <row r="300" spans="4:59">
      <c r="D300" s="230"/>
      <c r="G300" s="230"/>
      <c r="H300" s="230"/>
      <c r="I300" s="230"/>
      <c r="J300" s="230"/>
      <c r="K300" s="230"/>
      <c r="L300" s="230"/>
      <c r="M300" s="230"/>
      <c r="N300" s="230"/>
      <c r="S300" s="230"/>
      <c r="V300" s="230"/>
      <c r="W300" s="230"/>
      <c r="X300" s="230"/>
      <c r="Y300" s="230"/>
      <c r="Z300" s="230"/>
      <c r="AA300" s="230"/>
      <c r="AB300" s="230"/>
      <c r="AC300" s="230"/>
      <c r="AD300" s="230"/>
      <c r="AH300" s="230"/>
      <c r="AK300" s="230"/>
      <c r="AL300" s="230"/>
      <c r="AM300" s="230"/>
      <c r="AN300" s="230"/>
      <c r="AO300" s="230"/>
      <c r="AP300" s="230"/>
      <c r="AQ300" s="230"/>
      <c r="AR300" s="230"/>
      <c r="AW300" s="230"/>
      <c r="AZ300" s="230"/>
      <c r="BA300" s="230"/>
      <c r="BB300" s="230"/>
      <c r="BC300" s="230"/>
      <c r="BD300" s="230"/>
      <c r="BE300" s="230"/>
      <c r="BF300" s="230"/>
      <c r="BG300" s="230"/>
    </row>
    <row r="301" spans="4:59">
      <c r="D301" s="230"/>
      <c r="G301" s="230"/>
      <c r="H301" s="230"/>
      <c r="I301" s="230"/>
      <c r="J301" s="230"/>
      <c r="K301" s="230"/>
      <c r="L301" s="230"/>
      <c r="M301" s="230"/>
      <c r="N301" s="230"/>
      <c r="S301" s="230"/>
      <c r="V301" s="230"/>
      <c r="W301" s="230"/>
      <c r="X301" s="230"/>
      <c r="Y301" s="230"/>
      <c r="Z301" s="230"/>
      <c r="AA301" s="230"/>
      <c r="AB301" s="230"/>
      <c r="AC301" s="230"/>
      <c r="AD301" s="230"/>
      <c r="AH301" s="230"/>
      <c r="AK301" s="230"/>
      <c r="AL301" s="230"/>
      <c r="AM301" s="230"/>
      <c r="AN301" s="230"/>
      <c r="AO301" s="230"/>
      <c r="AP301" s="230"/>
      <c r="AQ301" s="230"/>
      <c r="AR301" s="230"/>
      <c r="AW301" s="230"/>
      <c r="AZ301" s="230"/>
      <c r="BA301" s="230"/>
      <c r="BB301" s="230"/>
      <c r="BC301" s="230"/>
      <c r="BD301" s="230"/>
      <c r="BE301" s="230"/>
      <c r="BF301" s="230"/>
      <c r="BG301" s="230"/>
    </row>
    <row r="302" spans="4:59">
      <c r="D302" s="230"/>
      <c r="G302" s="230"/>
      <c r="H302" s="230"/>
      <c r="I302" s="230"/>
      <c r="J302" s="230"/>
      <c r="K302" s="230"/>
      <c r="L302" s="230"/>
      <c r="M302" s="230"/>
      <c r="N302" s="230"/>
      <c r="S302" s="230"/>
      <c r="V302" s="230"/>
      <c r="W302" s="230"/>
      <c r="X302" s="230"/>
      <c r="Y302" s="230"/>
      <c r="Z302" s="230"/>
      <c r="AA302" s="230"/>
      <c r="AB302" s="230"/>
      <c r="AC302" s="230"/>
      <c r="AD302" s="230"/>
      <c r="AH302" s="230"/>
      <c r="AK302" s="230"/>
      <c r="AL302" s="230"/>
      <c r="AM302" s="230"/>
      <c r="AN302" s="230"/>
      <c r="AO302" s="230"/>
      <c r="AP302" s="230"/>
      <c r="AQ302" s="230"/>
      <c r="AR302" s="230"/>
      <c r="AW302" s="230"/>
      <c r="AZ302" s="230"/>
      <c r="BA302" s="230"/>
      <c r="BB302" s="230"/>
      <c r="BC302" s="230"/>
      <c r="BD302" s="230"/>
      <c r="BE302" s="230"/>
      <c r="BF302" s="230"/>
      <c r="BG302" s="230"/>
    </row>
    <row r="303" spans="4:59">
      <c r="D303" s="230"/>
      <c r="G303" s="230"/>
      <c r="H303" s="230"/>
      <c r="I303" s="230"/>
      <c r="J303" s="230"/>
      <c r="K303" s="230"/>
      <c r="L303" s="230"/>
      <c r="M303" s="230"/>
      <c r="N303" s="230"/>
      <c r="S303" s="230"/>
      <c r="V303" s="230"/>
      <c r="W303" s="230"/>
      <c r="X303" s="230"/>
      <c r="Y303" s="230"/>
      <c r="Z303" s="230"/>
      <c r="AA303" s="230"/>
      <c r="AB303" s="230"/>
      <c r="AC303" s="230"/>
      <c r="AD303" s="230"/>
      <c r="AH303" s="230"/>
      <c r="AK303" s="230"/>
      <c r="AL303" s="230"/>
      <c r="AM303" s="230"/>
      <c r="AN303" s="230"/>
      <c r="AO303" s="230"/>
      <c r="AP303" s="230"/>
      <c r="AQ303" s="230"/>
      <c r="AR303" s="230"/>
      <c r="AW303" s="230"/>
      <c r="AZ303" s="230"/>
      <c r="BA303" s="230"/>
      <c r="BB303" s="230"/>
      <c r="BC303" s="230"/>
      <c r="BD303" s="230"/>
      <c r="BE303" s="230"/>
      <c r="BF303" s="230"/>
      <c r="BG303" s="230"/>
    </row>
    <row r="304" spans="4:59">
      <c r="D304" s="230"/>
      <c r="G304" s="230"/>
      <c r="H304" s="230"/>
      <c r="I304" s="230"/>
      <c r="J304" s="230"/>
      <c r="K304" s="230"/>
      <c r="L304" s="230"/>
      <c r="M304" s="230"/>
      <c r="N304" s="230"/>
      <c r="S304" s="230"/>
      <c r="V304" s="230"/>
      <c r="W304" s="230"/>
      <c r="X304" s="230"/>
      <c r="Y304" s="230"/>
      <c r="Z304" s="230"/>
      <c r="AA304" s="230"/>
      <c r="AB304" s="230"/>
      <c r="AC304" s="230"/>
      <c r="AD304" s="230"/>
      <c r="AH304" s="230"/>
      <c r="AK304" s="230"/>
      <c r="AL304" s="230"/>
      <c r="AM304" s="230"/>
      <c r="AN304" s="230"/>
      <c r="AO304" s="230"/>
      <c r="AP304" s="230"/>
      <c r="AQ304" s="230"/>
      <c r="AR304" s="230"/>
      <c r="AW304" s="230"/>
      <c r="AZ304" s="230"/>
      <c r="BA304" s="230"/>
      <c r="BB304" s="230"/>
      <c r="BC304" s="230"/>
      <c r="BD304" s="230"/>
      <c r="BE304" s="230"/>
      <c r="BF304" s="230"/>
      <c r="BG304" s="230"/>
    </row>
    <row r="305" spans="4:59">
      <c r="D305" s="230"/>
      <c r="G305" s="230"/>
      <c r="H305" s="230"/>
      <c r="I305" s="230"/>
      <c r="J305" s="230"/>
      <c r="K305" s="230"/>
      <c r="L305" s="230"/>
      <c r="M305" s="230"/>
      <c r="N305" s="230"/>
      <c r="S305" s="230"/>
      <c r="V305" s="230"/>
      <c r="W305" s="230"/>
      <c r="X305" s="230"/>
      <c r="Y305" s="230"/>
      <c r="Z305" s="230"/>
      <c r="AA305" s="230"/>
      <c r="AB305" s="230"/>
      <c r="AC305" s="230"/>
      <c r="AD305" s="230"/>
      <c r="AH305" s="230"/>
      <c r="AK305" s="230"/>
      <c r="AL305" s="230"/>
      <c r="AM305" s="230"/>
      <c r="AN305" s="230"/>
      <c r="AO305" s="230"/>
      <c r="AP305" s="230"/>
      <c r="AQ305" s="230"/>
      <c r="AR305" s="230"/>
      <c r="AW305" s="230"/>
      <c r="AZ305" s="230"/>
      <c r="BA305" s="230"/>
      <c r="BB305" s="230"/>
      <c r="BC305" s="230"/>
      <c r="BD305" s="230"/>
      <c r="BE305" s="230"/>
      <c r="BF305" s="230"/>
      <c r="BG305" s="230"/>
    </row>
    <row r="306" spans="4:59">
      <c r="D306" s="230"/>
      <c r="G306" s="230"/>
      <c r="H306" s="230"/>
      <c r="I306" s="230"/>
      <c r="J306" s="230"/>
      <c r="K306" s="230"/>
      <c r="L306" s="230"/>
      <c r="M306" s="230"/>
      <c r="N306" s="230"/>
      <c r="S306" s="230"/>
      <c r="V306" s="230"/>
      <c r="W306" s="230"/>
      <c r="X306" s="230"/>
      <c r="Y306" s="230"/>
      <c r="Z306" s="230"/>
      <c r="AA306" s="230"/>
      <c r="AB306" s="230"/>
      <c r="AC306" s="230"/>
      <c r="AD306" s="230"/>
      <c r="AH306" s="230"/>
      <c r="AK306" s="230"/>
      <c r="AL306" s="230"/>
      <c r="AM306" s="230"/>
      <c r="AN306" s="230"/>
      <c r="AO306" s="230"/>
      <c r="AP306" s="230"/>
      <c r="AQ306" s="230"/>
      <c r="AR306" s="230"/>
      <c r="AW306" s="230"/>
      <c r="AZ306" s="230"/>
      <c r="BA306" s="230"/>
      <c r="BB306" s="230"/>
      <c r="BC306" s="230"/>
      <c r="BD306" s="230"/>
      <c r="BE306" s="230"/>
      <c r="BF306" s="230"/>
      <c r="BG306" s="230"/>
    </row>
    <row r="307" spans="4:59">
      <c r="D307" s="230"/>
      <c r="G307" s="230"/>
      <c r="H307" s="230"/>
      <c r="I307" s="230"/>
      <c r="J307" s="230"/>
      <c r="K307" s="230"/>
      <c r="L307" s="230"/>
      <c r="M307" s="230"/>
      <c r="N307" s="230"/>
      <c r="S307" s="230"/>
      <c r="V307" s="230"/>
      <c r="W307" s="230"/>
      <c r="X307" s="230"/>
      <c r="Y307" s="230"/>
      <c r="Z307" s="230"/>
      <c r="AA307" s="230"/>
      <c r="AB307" s="230"/>
      <c r="AC307" s="230"/>
      <c r="AD307" s="230"/>
      <c r="AH307" s="230"/>
      <c r="AK307" s="230"/>
      <c r="AL307" s="230"/>
      <c r="AM307" s="230"/>
      <c r="AN307" s="230"/>
      <c r="AO307" s="230"/>
      <c r="AP307" s="230"/>
      <c r="AQ307" s="230"/>
      <c r="AR307" s="230"/>
      <c r="AW307" s="230"/>
      <c r="AZ307" s="230"/>
      <c r="BA307" s="230"/>
      <c r="BB307" s="230"/>
      <c r="BC307" s="230"/>
      <c r="BD307" s="230"/>
      <c r="BE307" s="230"/>
      <c r="BF307" s="230"/>
      <c r="BG307" s="230"/>
    </row>
    <row r="308" spans="4:59">
      <c r="D308" s="230"/>
      <c r="G308" s="230"/>
      <c r="H308" s="230"/>
      <c r="I308" s="230"/>
      <c r="J308" s="230"/>
      <c r="K308" s="230"/>
      <c r="L308" s="230"/>
      <c r="M308" s="230"/>
      <c r="N308" s="230"/>
      <c r="S308" s="230"/>
      <c r="V308" s="230"/>
      <c r="W308" s="230"/>
      <c r="X308" s="230"/>
      <c r="Y308" s="230"/>
      <c r="Z308" s="230"/>
      <c r="AA308" s="230"/>
      <c r="AB308" s="230"/>
      <c r="AC308" s="230"/>
      <c r="AD308" s="230"/>
      <c r="AH308" s="230"/>
      <c r="AK308" s="230"/>
      <c r="AL308" s="230"/>
      <c r="AM308" s="230"/>
      <c r="AN308" s="230"/>
      <c r="AO308" s="230"/>
      <c r="AP308" s="230"/>
      <c r="AQ308" s="230"/>
      <c r="AR308" s="230"/>
      <c r="AW308" s="230"/>
      <c r="AZ308" s="230"/>
      <c r="BA308" s="230"/>
      <c r="BB308" s="230"/>
      <c r="BC308" s="230"/>
      <c r="BD308" s="230"/>
      <c r="BE308" s="230"/>
      <c r="BF308" s="230"/>
      <c r="BG308" s="230"/>
    </row>
    <row r="309" spans="4:59">
      <c r="D309" s="230"/>
      <c r="G309" s="230"/>
      <c r="H309" s="230"/>
      <c r="I309" s="230"/>
      <c r="J309" s="230"/>
      <c r="K309" s="230"/>
      <c r="L309" s="230"/>
      <c r="M309" s="230"/>
      <c r="N309" s="230"/>
      <c r="S309" s="230"/>
      <c r="V309" s="230"/>
      <c r="W309" s="230"/>
      <c r="X309" s="230"/>
      <c r="Y309" s="230"/>
      <c r="Z309" s="230"/>
      <c r="AA309" s="230"/>
      <c r="AB309" s="230"/>
      <c r="AC309" s="230"/>
      <c r="AD309" s="230"/>
      <c r="AH309" s="230"/>
      <c r="AK309" s="230"/>
      <c r="AL309" s="230"/>
      <c r="AM309" s="230"/>
      <c r="AN309" s="230"/>
      <c r="AO309" s="230"/>
      <c r="AP309" s="230"/>
      <c r="AQ309" s="230"/>
      <c r="AR309" s="230"/>
      <c r="AW309" s="230"/>
      <c r="AZ309" s="230"/>
      <c r="BA309" s="230"/>
      <c r="BB309" s="230"/>
      <c r="BC309" s="230"/>
      <c r="BD309" s="230"/>
      <c r="BE309" s="230"/>
      <c r="BF309" s="230"/>
      <c r="BG309" s="230"/>
    </row>
    <row r="310" spans="4:59">
      <c r="D310" s="230"/>
      <c r="G310" s="230"/>
      <c r="H310" s="230"/>
      <c r="I310" s="230"/>
      <c r="J310" s="230"/>
      <c r="K310" s="230"/>
      <c r="L310" s="230"/>
      <c r="M310" s="230"/>
      <c r="N310" s="230"/>
      <c r="S310" s="230"/>
      <c r="V310" s="230"/>
      <c r="W310" s="230"/>
      <c r="X310" s="230"/>
      <c r="Y310" s="230"/>
      <c r="Z310" s="230"/>
      <c r="AA310" s="230"/>
      <c r="AB310" s="230"/>
      <c r="AC310" s="230"/>
      <c r="AD310" s="230"/>
      <c r="AH310" s="230"/>
      <c r="AK310" s="230"/>
      <c r="AL310" s="230"/>
      <c r="AM310" s="230"/>
      <c r="AN310" s="230"/>
      <c r="AO310" s="230"/>
      <c r="AP310" s="230"/>
      <c r="AQ310" s="230"/>
      <c r="AR310" s="230"/>
      <c r="AW310" s="230"/>
      <c r="AZ310" s="230"/>
      <c r="BA310" s="230"/>
      <c r="BB310" s="230"/>
      <c r="BC310" s="230"/>
      <c r="BD310" s="230"/>
      <c r="BE310" s="230"/>
      <c r="BF310" s="230"/>
      <c r="BG310" s="230"/>
    </row>
    <row r="311" spans="4:59">
      <c r="D311" s="230"/>
      <c r="G311" s="230"/>
      <c r="H311" s="230"/>
      <c r="I311" s="230"/>
      <c r="J311" s="230"/>
      <c r="K311" s="230"/>
      <c r="L311" s="230"/>
      <c r="M311" s="230"/>
      <c r="N311" s="230"/>
      <c r="S311" s="230"/>
      <c r="V311" s="230"/>
      <c r="W311" s="230"/>
      <c r="X311" s="230"/>
      <c r="Y311" s="230"/>
      <c r="Z311" s="230"/>
      <c r="AA311" s="230"/>
      <c r="AB311" s="230"/>
      <c r="AC311" s="230"/>
      <c r="AD311" s="230"/>
      <c r="AH311" s="230"/>
      <c r="AK311" s="230"/>
      <c r="AL311" s="230"/>
      <c r="AM311" s="230"/>
      <c r="AN311" s="230"/>
      <c r="AO311" s="230"/>
      <c r="AP311" s="230"/>
      <c r="AQ311" s="230"/>
      <c r="AR311" s="230"/>
      <c r="AW311" s="230"/>
      <c r="AZ311" s="230"/>
      <c r="BA311" s="230"/>
      <c r="BB311" s="230"/>
      <c r="BC311" s="230"/>
      <c r="BD311" s="230"/>
      <c r="BE311" s="230"/>
      <c r="BF311" s="230"/>
      <c r="BG311" s="230"/>
    </row>
    <row r="312" spans="4:59">
      <c r="D312" s="230"/>
      <c r="G312" s="230"/>
      <c r="H312" s="230"/>
      <c r="I312" s="230"/>
      <c r="J312" s="230"/>
      <c r="K312" s="230"/>
      <c r="L312" s="230"/>
      <c r="M312" s="230"/>
      <c r="N312" s="230"/>
      <c r="S312" s="230"/>
      <c r="V312" s="230"/>
      <c r="W312" s="230"/>
      <c r="X312" s="230"/>
      <c r="Y312" s="230"/>
      <c r="Z312" s="230"/>
      <c r="AA312" s="230"/>
      <c r="AB312" s="230"/>
      <c r="AC312" s="230"/>
      <c r="AD312" s="230"/>
      <c r="AH312" s="230"/>
      <c r="AK312" s="230"/>
      <c r="AL312" s="230"/>
      <c r="AM312" s="230"/>
      <c r="AN312" s="230"/>
      <c r="AO312" s="230"/>
      <c r="AP312" s="230"/>
      <c r="AQ312" s="230"/>
      <c r="AR312" s="230"/>
      <c r="AW312" s="230"/>
      <c r="AZ312" s="230"/>
      <c r="BA312" s="230"/>
      <c r="BB312" s="230"/>
      <c r="BC312" s="230"/>
      <c r="BD312" s="230"/>
      <c r="BE312" s="230"/>
      <c r="BF312" s="230"/>
      <c r="BG312" s="230"/>
    </row>
    <row r="313" spans="4:59">
      <c r="D313" s="230"/>
      <c r="G313" s="230"/>
      <c r="H313" s="230"/>
      <c r="I313" s="230"/>
      <c r="J313" s="230"/>
      <c r="K313" s="230"/>
      <c r="L313" s="230"/>
      <c r="M313" s="230"/>
      <c r="N313" s="230"/>
      <c r="S313" s="230"/>
      <c r="V313" s="230"/>
      <c r="W313" s="230"/>
      <c r="X313" s="230"/>
      <c r="Y313" s="230"/>
      <c r="Z313" s="230"/>
      <c r="AA313" s="230"/>
      <c r="AB313" s="230"/>
      <c r="AC313" s="230"/>
      <c r="AD313" s="230"/>
      <c r="AH313" s="230"/>
      <c r="AK313" s="230"/>
      <c r="AL313" s="230"/>
      <c r="AM313" s="230"/>
      <c r="AN313" s="230"/>
      <c r="AO313" s="230"/>
      <c r="AP313" s="230"/>
      <c r="AQ313" s="230"/>
      <c r="AR313" s="230"/>
      <c r="AW313" s="230"/>
      <c r="AZ313" s="230"/>
      <c r="BA313" s="230"/>
      <c r="BB313" s="230"/>
      <c r="BC313" s="230"/>
      <c r="BD313" s="230"/>
      <c r="BE313" s="230"/>
      <c r="BF313" s="230"/>
      <c r="BG313" s="230"/>
    </row>
    <row r="314" spans="4:59">
      <c r="D314" s="230"/>
      <c r="G314" s="230"/>
      <c r="H314" s="230"/>
      <c r="I314" s="230"/>
      <c r="J314" s="230"/>
      <c r="K314" s="230"/>
      <c r="L314" s="230"/>
      <c r="M314" s="230"/>
      <c r="N314" s="230"/>
      <c r="S314" s="230"/>
      <c r="V314" s="230"/>
      <c r="W314" s="230"/>
      <c r="X314" s="230"/>
      <c r="Y314" s="230"/>
      <c r="Z314" s="230"/>
      <c r="AA314" s="230"/>
      <c r="AB314" s="230"/>
      <c r="AC314" s="230"/>
      <c r="AD314" s="230"/>
      <c r="AH314" s="230"/>
      <c r="AK314" s="230"/>
      <c r="AL314" s="230"/>
      <c r="AM314" s="230"/>
      <c r="AN314" s="230"/>
      <c r="AO314" s="230"/>
      <c r="AP314" s="230"/>
      <c r="AQ314" s="230"/>
      <c r="AR314" s="230"/>
      <c r="AW314" s="230"/>
      <c r="AZ314" s="230"/>
      <c r="BA314" s="230"/>
      <c r="BB314" s="230"/>
      <c r="BC314" s="230"/>
      <c r="BD314" s="230"/>
      <c r="BE314" s="230"/>
      <c r="BF314" s="230"/>
      <c r="BG314" s="230"/>
    </row>
    <row r="315" spans="4:59">
      <c r="D315" s="230"/>
      <c r="G315" s="230"/>
      <c r="H315" s="230"/>
      <c r="I315" s="230"/>
      <c r="J315" s="230"/>
      <c r="K315" s="230"/>
      <c r="L315" s="230"/>
      <c r="M315" s="230"/>
      <c r="N315" s="230"/>
      <c r="S315" s="230"/>
      <c r="V315" s="230"/>
      <c r="W315" s="230"/>
      <c r="X315" s="230"/>
      <c r="Y315" s="230"/>
      <c r="Z315" s="230"/>
      <c r="AA315" s="230"/>
      <c r="AB315" s="230"/>
      <c r="AC315" s="230"/>
      <c r="AD315" s="230"/>
      <c r="AH315" s="230"/>
      <c r="AK315" s="230"/>
      <c r="AL315" s="230"/>
      <c r="AM315" s="230"/>
      <c r="AN315" s="230"/>
      <c r="AO315" s="230"/>
      <c r="AP315" s="230"/>
      <c r="AQ315" s="230"/>
      <c r="AR315" s="230"/>
      <c r="AW315" s="230"/>
      <c r="AZ315" s="230"/>
      <c r="BA315" s="230"/>
      <c r="BB315" s="230"/>
      <c r="BC315" s="230"/>
      <c r="BD315" s="230"/>
      <c r="BE315" s="230"/>
      <c r="BF315" s="230"/>
      <c r="BG315" s="230"/>
    </row>
    <row r="316" spans="4:59">
      <c r="D316" s="230"/>
      <c r="G316" s="230"/>
      <c r="H316" s="230"/>
      <c r="I316" s="230"/>
      <c r="J316" s="230"/>
      <c r="K316" s="230"/>
      <c r="L316" s="230"/>
      <c r="M316" s="230"/>
      <c r="N316" s="230"/>
      <c r="S316" s="230"/>
      <c r="V316" s="230"/>
      <c r="W316" s="230"/>
      <c r="X316" s="230"/>
      <c r="Y316" s="230"/>
      <c r="Z316" s="230"/>
      <c r="AA316" s="230"/>
      <c r="AB316" s="230"/>
      <c r="AC316" s="230"/>
      <c r="AD316" s="230"/>
      <c r="AH316" s="230"/>
      <c r="AK316" s="230"/>
      <c r="AL316" s="230"/>
      <c r="AM316" s="230"/>
      <c r="AN316" s="230"/>
      <c r="AO316" s="230"/>
      <c r="AP316" s="230"/>
      <c r="AQ316" s="230"/>
      <c r="AR316" s="230"/>
      <c r="AW316" s="230"/>
      <c r="AZ316" s="230"/>
      <c r="BA316" s="230"/>
      <c r="BB316" s="230"/>
      <c r="BC316" s="230"/>
      <c r="BD316" s="230"/>
      <c r="BE316" s="230"/>
      <c r="BF316" s="230"/>
      <c r="BG316" s="230"/>
    </row>
    <row r="317" spans="4:59">
      <c r="D317" s="230"/>
      <c r="G317" s="230"/>
      <c r="H317" s="230"/>
      <c r="I317" s="230"/>
      <c r="J317" s="230"/>
      <c r="K317" s="230"/>
      <c r="L317" s="230"/>
      <c r="M317" s="230"/>
      <c r="N317" s="230"/>
      <c r="S317" s="230"/>
      <c r="V317" s="230"/>
      <c r="W317" s="230"/>
      <c r="X317" s="230"/>
      <c r="Y317" s="230"/>
      <c r="Z317" s="230"/>
      <c r="AA317" s="230"/>
      <c r="AB317" s="230"/>
      <c r="AC317" s="230"/>
      <c r="AD317" s="230"/>
      <c r="AH317" s="230"/>
      <c r="AK317" s="230"/>
      <c r="AL317" s="230"/>
      <c r="AM317" s="230"/>
      <c r="AN317" s="230"/>
      <c r="AO317" s="230"/>
      <c r="AP317" s="230"/>
      <c r="AQ317" s="230"/>
      <c r="AR317" s="230"/>
      <c r="AW317" s="230"/>
      <c r="AZ317" s="230"/>
      <c r="BA317" s="230"/>
      <c r="BB317" s="230"/>
      <c r="BC317" s="230"/>
      <c r="BD317" s="230"/>
      <c r="BE317" s="230"/>
      <c r="BF317" s="230"/>
      <c r="BG317" s="230"/>
    </row>
    <row r="318" spans="4:59">
      <c r="D318" s="230"/>
      <c r="G318" s="230"/>
      <c r="H318" s="230"/>
      <c r="I318" s="230"/>
      <c r="J318" s="230"/>
      <c r="K318" s="230"/>
      <c r="L318" s="230"/>
      <c r="M318" s="230"/>
      <c r="N318" s="230"/>
      <c r="S318" s="230"/>
      <c r="V318" s="230"/>
      <c r="W318" s="230"/>
      <c r="X318" s="230"/>
      <c r="Y318" s="230"/>
      <c r="Z318" s="230"/>
      <c r="AA318" s="230"/>
      <c r="AB318" s="230"/>
      <c r="AC318" s="230"/>
      <c r="AD318" s="230"/>
      <c r="AH318" s="230"/>
      <c r="AK318" s="230"/>
      <c r="AL318" s="230"/>
      <c r="AM318" s="230"/>
      <c r="AN318" s="230"/>
      <c r="AO318" s="230"/>
      <c r="AP318" s="230"/>
      <c r="AQ318" s="230"/>
      <c r="AR318" s="230"/>
      <c r="AW318" s="230"/>
      <c r="AZ318" s="230"/>
      <c r="BA318" s="230"/>
      <c r="BB318" s="230"/>
      <c r="BC318" s="230"/>
      <c r="BD318" s="230"/>
      <c r="BE318" s="230"/>
      <c r="BF318" s="230"/>
      <c r="BG318" s="230"/>
    </row>
    <row r="319" spans="4:59">
      <c r="D319" s="230"/>
      <c r="G319" s="230"/>
      <c r="H319" s="230"/>
      <c r="I319" s="230"/>
      <c r="J319" s="230"/>
      <c r="K319" s="230"/>
      <c r="L319" s="230"/>
      <c r="M319" s="230"/>
      <c r="N319" s="230"/>
      <c r="S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H319" s="230"/>
      <c r="AK319" s="230"/>
      <c r="AL319" s="230"/>
      <c r="AM319" s="230"/>
      <c r="AN319" s="230"/>
      <c r="AO319" s="230"/>
      <c r="AP319" s="230"/>
      <c r="AQ319" s="230"/>
      <c r="AR319" s="230"/>
      <c r="AW319" s="230"/>
      <c r="AZ319" s="230"/>
      <c r="BA319" s="230"/>
      <c r="BB319" s="230"/>
      <c r="BC319" s="230"/>
      <c r="BD319" s="230"/>
      <c r="BE319" s="230"/>
      <c r="BF319" s="230"/>
      <c r="BG319" s="230"/>
    </row>
    <row r="320" spans="4:59">
      <c r="D320" s="230"/>
      <c r="G320" s="230"/>
      <c r="H320" s="230"/>
      <c r="I320" s="230"/>
      <c r="J320" s="230"/>
      <c r="K320" s="230"/>
      <c r="L320" s="230"/>
      <c r="M320" s="230"/>
      <c r="N320" s="230"/>
      <c r="S320" s="230"/>
      <c r="V320" s="230"/>
      <c r="W320" s="230"/>
      <c r="X320" s="230"/>
      <c r="Y320" s="230"/>
      <c r="Z320" s="230"/>
      <c r="AA320" s="230"/>
      <c r="AB320" s="230"/>
      <c r="AC320" s="230"/>
      <c r="AD320" s="230"/>
      <c r="AH320" s="230"/>
      <c r="AK320" s="230"/>
      <c r="AL320" s="230"/>
      <c r="AM320" s="230"/>
      <c r="AN320" s="230"/>
      <c r="AO320" s="230"/>
      <c r="AP320" s="230"/>
      <c r="AQ320" s="230"/>
      <c r="AR320" s="230"/>
      <c r="AW320" s="230"/>
      <c r="AZ320" s="230"/>
      <c r="BA320" s="230"/>
      <c r="BB320" s="230"/>
      <c r="BC320" s="230"/>
      <c r="BD320" s="230"/>
      <c r="BE320" s="230"/>
      <c r="BF320" s="230"/>
      <c r="BG320" s="230"/>
    </row>
    <row r="321" spans="4:59">
      <c r="D321" s="230"/>
      <c r="G321" s="230"/>
      <c r="H321" s="230"/>
      <c r="I321" s="230"/>
      <c r="J321" s="230"/>
      <c r="K321" s="230"/>
      <c r="L321" s="230"/>
      <c r="M321" s="230"/>
      <c r="N321" s="230"/>
      <c r="S321" s="230"/>
      <c r="V321" s="230"/>
      <c r="W321" s="230"/>
      <c r="X321" s="230"/>
      <c r="Y321" s="230"/>
      <c r="Z321" s="230"/>
      <c r="AA321" s="230"/>
      <c r="AB321" s="230"/>
      <c r="AC321" s="230"/>
      <c r="AD321" s="230"/>
      <c r="AH321" s="230"/>
      <c r="AK321" s="230"/>
      <c r="AL321" s="230"/>
      <c r="AM321" s="230"/>
      <c r="AN321" s="230"/>
      <c r="AO321" s="230"/>
      <c r="AP321" s="230"/>
      <c r="AQ321" s="230"/>
      <c r="AR321" s="230"/>
      <c r="AW321" s="230"/>
      <c r="AZ321" s="230"/>
      <c r="BA321" s="230"/>
      <c r="BB321" s="230"/>
      <c r="BC321" s="230"/>
      <c r="BD321" s="230"/>
      <c r="BE321" s="230"/>
      <c r="BF321" s="230"/>
      <c r="BG321" s="230"/>
    </row>
    <row r="322" spans="4:59">
      <c r="D322" s="230"/>
      <c r="G322" s="230"/>
      <c r="H322" s="230"/>
      <c r="I322" s="230"/>
      <c r="J322" s="230"/>
      <c r="K322" s="230"/>
      <c r="L322" s="230"/>
      <c r="M322" s="230"/>
      <c r="N322" s="230"/>
      <c r="S322" s="230"/>
      <c r="V322" s="230"/>
      <c r="W322" s="230"/>
      <c r="X322" s="230"/>
      <c r="Y322" s="230"/>
      <c r="Z322" s="230"/>
      <c r="AA322" s="230"/>
      <c r="AB322" s="230"/>
      <c r="AC322" s="230"/>
      <c r="AD322" s="230"/>
      <c r="AH322" s="230"/>
      <c r="AK322" s="230"/>
      <c r="AL322" s="230"/>
      <c r="AM322" s="230"/>
      <c r="AN322" s="230"/>
      <c r="AO322" s="230"/>
      <c r="AP322" s="230"/>
      <c r="AQ322" s="230"/>
      <c r="AR322" s="230"/>
      <c r="AW322" s="230"/>
      <c r="AZ322" s="230"/>
      <c r="BA322" s="230"/>
      <c r="BB322" s="230"/>
      <c r="BC322" s="230"/>
      <c r="BD322" s="230"/>
      <c r="BE322" s="230"/>
      <c r="BF322" s="230"/>
      <c r="BG322" s="230"/>
    </row>
    <row r="323" spans="4:59">
      <c r="D323" s="230"/>
      <c r="G323" s="230"/>
      <c r="H323" s="230"/>
      <c r="I323" s="230"/>
      <c r="J323" s="230"/>
      <c r="K323" s="230"/>
      <c r="L323" s="230"/>
      <c r="M323" s="230"/>
      <c r="N323" s="230"/>
      <c r="S323" s="230"/>
      <c r="V323" s="230"/>
      <c r="W323" s="230"/>
      <c r="X323" s="230"/>
      <c r="Y323" s="230"/>
      <c r="Z323" s="230"/>
      <c r="AA323" s="230"/>
      <c r="AB323" s="230"/>
      <c r="AC323" s="230"/>
      <c r="AD323" s="230"/>
      <c r="AH323" s="230"/>
      <c r="AK323" s="230"/>
      <c r="AL323" s="230"/>
      <c r="AM323" s="230"/>
      <c r="AN323" s="230"/>
      <c r="AO323" s="230"/>
      <c r="AP323" s="230"/>
      <c r="AQ323" s="230"/>
      <c r="AR323" s="230"/>
      <c r="AW323" s="230"/>
      <c r="AZ323" s="230"/>
      <c r="BA323" s="230"/>
      <c r="BB323" s="230"/>
      <c r="BC323" s="230"/>
      <c r="BD323" s="230"/>
      <c r="BE323" s="230"/>
      <c r="BF323" s="230"/>
      <c r="BG323" s="230"/>
    </row>
    <row r="324" spans="4:59">
      <c r="D324" s="230"/>
      <c r="G324" s="230"/>
      <c r="H324" s="230"/>
      <c r="I324" s="230"/>
      <c r="J324" s="230"/>
      <c r="K324" s="230"/>
      <c r="L324" s="230"/>
      <c r="M324" s="230"/>
      <c r="N324" s="230"/>
      <c r="S324" s="230"/>
      <c r="V324" s="230"/>
      <c r="W324" s="230"/>
      <c r="X324" s="230"/>
      <c r="Y324" s="230"/>
      <c r="Z324" s="230"/>
      <c r="AA324" s="230"/>
      <c r="AB324" s="230"/>
      <c r="AC324" s="230"/>
      <c r="AD324" s="230"/>
      <c r="AH324" s="230"/>
      <c r="AK324" s="230"/>
      <c r="AL324" s="230"/>
      <c r="AM324" s="230"/>
      <c r="AN324" s="230"/>
      <c r="AO324" s="230"/>
      <c r="AP324" s="230"/>
      <c r="AQ324" s="230"/>
      <c r="AR324" s="230"/>
      <c r="AW324" s="230"/>
      <c r="AZ324" s="230"/>
      <c r="BA324" s="230"/>
      <c r="BB324" s="230"/>
      <c r="BC324" s="230"/>
      <c r="BD324" s="230"/>
      <c r="BE324" s="230"/>
      <c r="BF324" s="230"/>
      <c r="BG324" s="230"/>
    </row>
    <row r="325" spans="4:59">
      <c r="D325" s="230"/>
      <c r="G325" s="230"/>
      <c r="H325" s="230"/>
      <c r="I325" s="230"/>
      <c r="J325" s="230"/>
      <c r="K325" s="230"/>
      <c r="L325" s="230"/>
      <c r="M325" s="230"/>
      <c r="N325" s="230"/>
      <c r="S325" s="230"/>
      <c r="V325" s="230"/>
      <c r="W325" s="230"/>
      <c r="X325" s="230"/>
      <c r="Y325" s="230"/>
      <c r="Z325" s="230"/>
      <c r="AA325" s="230"/>
      <c r="AB325" s="230"/>
      <c r="AC325" s="230"/>
      <c r="AD325" s="230"/>
      <c r="AH325" s="230"/>
      <c r="AK325" s="230"/>
      <c r="AL325" s="230"/>
      <c r="AM325" s="230"/>
      <c r="AN325" s="230"/>
      <c r="AO325" s="230"/>
      <c r="AP325" s="230"/>
      <c r="AQ325" s="230"/>
      <c r="AR325" s="230"/>
      <c r="AW325" s="230"/>
      <c r="AZ325" s="230"/>
      <c r="BA325" s="230"/>
      <c r="BB325" s="230"/>
      <c r="BC325" s="230"/>
      <c r="BD325" s="230"/>
      <c r="BE325" s="230"/>
      <c r="BF325" s="230"/>
      <c r="BG325" s="230"/>
    </row>
    <row r="326" spans="4:59">
      <c r="D326" s="230"/>
      <c r="G326" s="230"/>
      <c r="H326" s="230"/>
      <c r="I326" s="230"/>
      <c r="J326" s="230"/>
      <c r="K326" s="230"/>
      <c r="L326" s="230"/>
      <c r="M326" s="230"/>
      <c r="N326" s="230"/>
      <c r="S326" s="230"/>
      <c r="V326" s="230"/>
      <c r="W326" s="230"/>
      <c r="X326" s="230"/>
      <c r="Y326" s="230"/>
      <c r="Z326" s="230"/>
      <c r="AA326" s="230"/>
      <c r="AB326" s="230"/>
      <c r="AC326" s="230"/>
      <c r="AD326" s="230"/>
      <c r="AH326" s="230"/>
      <c r="AK326" s="230"/>
      <c r="AL326" s="230"/>
      <c r="AM326" s="230"/>
      <c r="AN326" s="230"/>
      <c r="AO326" s="230"/>
      <c r="AP326" s="230"/>
      <c r="AQ326" s="230"/>
      <c r="AR326" s="230"/>
      <c r="AW326" s="230"/>
      <c r="AZ326" s="230"/>
      <c r="BA326" s="230"/>
      <c r="BB326" s="230"/>
      <c r="BC326" s="230"/>
      <c r="BD326" s="230"/>
      <c r="BE326" s="230"/>
      <c r="BF326" s="230"/>
      <c r="BG326" s="230"/>
    </row>
    <row r="327" spans="4:59">
      <c r="D327" s="230"/>
      <c r="G327" s="230"/>
      <c r="H327" s="230"/>
      <c r="I327" s="230"/>
      <c r="J327" s="230"/>
      <c r="K327" s="230"/>
      <c r="L327" s="230"/>
      <c r="M327" s="230"/>
      <c r="N327" s="230"/>
      <c r="S327" s="230"/>
      <c r="V327" s="230"/>
      <c r="W327" s="230"/>
      <c r="X327" s="230"/>
      <c r="Y327" s="230"/>
      <c r="Z327" s="230"/>
      <c r="AA327" s="230"/>
      <c r="AB327" s="230"/>
      <c r="AC327" s="230"/>
      <c r="AD327" s="230"/>
      <c r="AH327" s="230"/>
      <c r="AK327" s="230"/>
      <c r="AL327" s="230"/>
      <c r="AM327" s="230"/>
      <c r="AN327" s="230"/>
      <c r="AO327" s="230"/>
      <c r="AP327" s="230"/>
      <c r="AQ327" s="230"/>
      <c r="AR327" s="230"/>
      <c r="AW327" s="230"/>
      <c r="AZ327" s="230"/>
      <c r="BA327" s="230"/>
      <c r="BB327" s="230"/>
      <c r="BC327" s="230"/>
      <c r="BD327" s="230"/>
      <c r="BE327" s="230"/>
      <c r="BF327" s="230"/>
      <c r="BG327" s="230"/>
    </row>
    <row r="328" spans="4:59">
      <c r="D328" s="230"/>
      <c r="G328" s="230"/>
      <c r="H328" s="230"/>
      <c r="I328" s="230"/>
      <c r="J328" s="230"/>
      <c r="K328" s="230"/>
      <c r="L328" s="230"/>
      <c r="M328" s="230"/>
      <c r="N328" s="230"/>
      <c r="S328" s="230"/>
      <c r="V328" s="230"/>
      <c r="W328" s="230"/>
      <c r="X328" s="230"/>
      <c r="Y328" s="230"/>
      <c r="Z328" s="230"/>
      <c r="AA328" s="230"/>
      <c r="AB328" s="230"/>
      <c r="AC328" s="230"/>
      <c r="AD328" s="230"/>
      <c r="AH328" s="230"/>
      <c r="AK328" s="230"/>
      <c r="AL328" s="230"/>
      <c r="AM328" s="230"/>
      <c r="AN328" s="230"/>
      <c r="AO328" s="230"/>
      <c r="AP328" s="230"/>
      <c r="AQ328" s="230"/>
      <c r="AR328" s="230"/>
      <c r="AW328" s="230"/>
      <c r="AZ328" s="230"/>
      <c r="BA328" s="230"/>
      <c r="BB328" s="230"/>
      <c r="BC328" s="230"/>
      <c r="BD328" s="230"/>
      <c r="BE328" s="230"/>
      <c r="BF328" s="230"/>
      <c r="BG328" s="230"/>
    </row>
    <row r="329" spans="4:59">
      <c r="D329" s="230"/>
      <c r="G329" s="230"/>
      <c r="H329" s="230"/>
      <c r="I329" s="230"/>
      <c r="J329" s="230"/>
      <c r="K329" s="230"/>
      <c r="L329" s="230"/>
      <c r="M329" s="230"/>
      <c r="N329" s="230"/>
      <c r="S329" s="230"/>
      <c r="V329" s="230"/>
      <c r="W329" s="230"/>
      <c r="X329" s="230"/>
      <c r="Y329" s="230"/>
      <c r="Z329" s="230"/>
      <c r="AA329" s="230"/>
      <c r="AB329" s="230"/>
      <c r="AC329" s="230"/>
      <c r="AD329" s="230"/>
      <c r="AH329" s="230"/>
      <c r="AK329" s="230"/>
      <c r="AL329" s="230"/>
      <c r="AM329" s="230"/>
      <c r="AN329" s="230"/>
      <c r="AO329" s="230"/>
      <c r="AP329" s="230"/>
      <c r="AQ329" s="230"/>
      <c r="AR329" s="230"/>
      <c r="AW329" s="230"/>
      <c r="AZ329" s="230"/>
      <c r="BA329" s="230"/>
      <c r="BB329" s="230"/>
      <c r="BC329" s="230"/>
      <c r="BD329" s="230"/>
      <c r="BE329" s="230"/>
      <c r="BF329" s="230"/>
      <c r="BG329" s="230"/>
    </row>
    <row r="330" spans="4:59">
      <c r="D330" s="230"/>
      <c r="G330" s="230"/>
      <c r="H330" s="230"/>
      <c r="I330" s="230"/>
      <c r="J330" s="230"/>
      <c r="K330" s="230"/>
      <c r="L330" s="230"/>
      <c r="M330" s="230"/>
      <c r="N330" s="230"/>
      <c r="S330" s="230"/>
      <c r="V330" s="230"/>
      <c r="W330" s="230"/>
      <c r="X330" s="230"/>
      <c r="Y330" s="230"/>
      <c r="Z330" s="230"/>
      <c r="AA330" s="230"/>
      <c r="AB330" s="230"/>
      <c r="AC330" s="230"/>
      <c r="AD330" s="230"/>
      <c r="AH330" s="230"/>
      <c r="AK330" s="230"/>
      <c r="AL330" s="230"/>
      <c r="AM330" s="230"/>
      <c r="AN330" s="230"/>
      <c r="AO330" s="230"/>
      <c r="AP330" s="230"/>
      <c r="AQ330" s="230"/>
      <c r="AR330" s="230"/>
      <c r="AW330" s="230"/>
      <c r="AZ330" s="230"/>
      <c r="BA330" s="230"/>
      <c r="BB330" s="230"/>
      <c r="BC330" s="230"/>
      <c r="BD330" s="230"/>
      <c r="BE330" s="230"/>
      <c r="BF330" s="230"/>
      <c r="BG330" s="230"/>
    </row>
    <row r="331" spans="4:59">
      <c r="D331" s="230"/>
      <c r="G331" s="230"/>
      <c r="H331" s="230"/>
      <c r="I331" s="230"/>
      <c r="J331" s="230"/>
      <c r="K331" s="230"/>
      <c r="L331" s="230"/>
      <c r="M331" s="230"/>
      <c r="N331" s="230"/>
      <c r="S331" s="230"/>
      <c r="V331" s="230"/>
      <c r="W331" s="230"/>
      <c r="X331" s="230"/>
      <c r="Y331" s="230"/>
      <c r="Z331" s="230"/>
      <c r="AA331" s="230"/>
      <c r="AB331" s="230"/>
      <c r="AC331" s="230"/>
      <c r="AD331" s="230"/>
      <c r="AH331" s="230"/>
      <c r="AK331" s="230"/>
      <c r="AL331" s="230"/>
      <c r="AM331" s="230"/>
      <c r="AN331" s="230"/>
      <c r="AO331" s="230"/>
      <c r="AP331" s="230"/>
      <c r="AQ331" s="230"/>
      <c r="AR331" s="230"/>
      <c r="AW331" s="230"/>
      <c r="AZ331" s="230"/>
      <c r="BA331" s="230"/>
      <c r="BB331" s="230"/>
      <c r="BC331" s="230"/>
      <c r="BD331" s="230"/>
      <c r="BE331" s="230"/>
      <c r="BF331" s="230"/>
      <c r="BG331" s="230"/>
    </row>
    <row r="332" spans="4:59">
      <c r="D332" s="230"/>
      <c r="G332" s="230"/>
      <c r="H332" s="230"/>
      <c r="I332" s="230"/>
      <c r="J332" s="230"/>
      <c r="K332" s="230"/>
      <c r="L332" s="230"/>
      <c r="M332" s="230"/>
      <c r="N332" s="230"/>
      <c r="S332" s="230"/>
      <c r="V332" s="230"/>
      <c r="W332" s="230"/>
      <c r="X332" s="230"/>
      <c r="Y332" s="230"/>
      <c r="Z332" s="230"/>
      <c r="AA332" s="230"/>
      <c r="AB332" s="230"/>
      <c r="AC332" s="230"/>
      <c r="AD332" s="230"/>
      <c r="AH332" s="230"/>
      <c r="AK332" s="230"/>
      <c r="AL332" s="230"/>
      <c r="AM332" s="230"/>
      <c r="AN332" s="230"/>
      <c r="AO332" s="230"/>
      <c r="AP332" s="230"/>
      <c r="AQ332" s="230"/>
      <c r="AR332" s="230"/>
      <c r="AW332" s="230"/>
      <c r="AZ332" s="230"/>
      <c r="BA332" s="230"/>
      <c r="BB332" s="230"/>
      <c r="BC332" s="230"/>
      <c r="BD332" s="230"/>
      <c r="BE332" s="230"/>
      <c r="BF332" s="230"/>
      <c r="BG332" s="230"/>
    </row>
    <row r="333" spans="4:59">
      <c r="D333" s="230"/>
      <c r="G333" s="230"/>
      <c r="H333" s="230"/>
      <c r="I333" s="230"/>
      <c r="J333" s="230"/>
      <c r="K333" s="230"/>
      <c r="L333" s="230"/>
      <c r="M333" s="230"/>
      <c r="N333" s="230"/>
      <c r="S333" s="230"/>
      <c r="V333" s="230"/>
      <c r="W333" s="230"/>
      <c r="X333" s="230"/>
      <c r="Y333" s="230"/>
      <c r="Z333" s="230"/>
      <c r="AA333" s="230"/>
      <c r="AB333" s="230"/>
      <c r="AC333" s="230"/>
      <c r="AD333" s="230"/>
      <c r="AH333" s="230"/>
      <c r="AK333" s="230"/>
      <c r="AL333" s="230"/>
      <c r="AM333" s="230"/>
      <c r="AN333" s="230"/>
      <c r="AO333" s="230"/>
      <c r="AP333" s="230"/>
      <c r="AQ333" s="230"/>
      <c r="AR333" s="230"/>
      <c r="AW333" s="230"/>
      <c r="AZ333" s="230"/>
      <c r="BA333" s="230"/>
      <c r="BB333" s="230"/>
      <c r="BC333" s="230"/>
      <c r="BD333" s="230"/>
      <c r="BE333" s="230"/>
      <c r="BF333" s="230"/>
      <c r="BG333" s="230"/>
    </row>
    <row r="334" spans="4:59">
      <c r="D334" s="230"/>
      <c r="G334" s="230"/>
      <c r="H334" s="230"/>
      <c r="I334" s="230"/>
      <c r="J334" s="230"/>
      <c r="K334" s="230"/>
      <c r="L334" s="230"/>
      <c r="M334" s="230"/>
      <c r="N334" s="230"/>
      <c r="S334" s="230"/>
      <c r="V334" s="230"/>
      <c r="W334" s="230"/>
      <c r="X334" s="230"/>
      <c r="Y334" s="230"/>
      <c r="Z334" s="230"/>
      <c r="AA334" s="230"/>
      <c r="AB334" s="230"/>
      <c r="AC334" s="230"/>
      <c r="AD334" s="230"/>
      <c r="AH334" s="230"/>
      <c r="AK334" s="230"/>
      <c r="AL334" s="230"/>
      <c r="AM334" s="230"/>
      <c r="AN334" s="230"/>
      <c r="AO334" s="230"/>
      <c r="AP334" s="230"/>
      <c r="AQ334" s="230"/>
      <c r="AR334" s="230"/>
      <c r="AW334" s="230"/>
      <c r="AZ334" s="230"/>
      <c r="BA334" s="230"/>
      <c r="BB334" s="230"/>
      <c r="BC334" s="230"/>
      <c r="BD334" s="230"/>
      <c r="BE334" s="230"/>
      <c r="BF334" s="230"/>
      <c r="BG334" s="230"/>
    </row>
    <row r="335" spans="4:59">
      <c r="D335" s="230"/>
      <c r="G335" s="230"/>
      <c r="H335" s="230"/>
      <c r="I335" s="230"/>
      <c r="J335" s="230"/>
      <c r="K335" s="230"/>
      <c r="L335" s="230"/>
      <c r="M335" s="230"/>
      <c r="N335" s="230"/>
      <c r="S335" s="230"/>
      <c r="V335" s="230"/>
      <c r="W335" s="230"/>
      <c r="X335" s="230"/>
      <c r="Y335" s="230"/>
      <c r="Z335" s="230"/>
      <c r="AA335" s="230"/>
      <c r="AB335" s="230"/>
      <c r="AC335" s="230"/>
      <c r="AD335" s="230"/>
      <c r="AH335" s="230"/>
      <c r="AK335" s="230"/>
      <c r="AL335" s="230"/>
      <c r="AM335" s="230"/>
      <c r="AN335" s="230"/>
      <c r="AO335" s="230"/>
      <c r="AP335" s="230"/>
      <c r="AQ335" s="230"/>
      <c r="AR335" s="230"/>
      <c r="AW335" s="230"/>
      <c r="AZ335" s="230"/>
      <c r="BA335" s="230"/>
      <c r="BB335" s="230"/>
      <c r="BC335" s="230"/>
      <c r="BD335" s="230"/>
      <c r="BE335" s="230"/>
      <c r="BF335" s="230"/>
      <c r="BG335" s="230"/>
    </row>
    <row r="336" spans="4:59">
      <c r="D336" s="230"/>
      <c r="G336" s="230"/>
      <c r="H336" s="230"/>
      <c r="I336" s="230"/>
      <c r="J336" s="230"/>
      <c r="K336" s="230"/>
      <c r="L336" s="230"/>
      <c r="M336" s="230"/>
      <c r="N336" s="230"/>
      <c r="S336" s="230"/>
      <c r="V336" s="230"/>
      <c r="W336" s="230"/>
      <c r="X336" s="230"/>
      <c r="Y336" s="230"/>
      <c r="Z336" s="230"/>
      <c r="AA336" s="230"/>
      <c r="AB336" s="230"/>
      <c r="AC336" s="230"/>
      <c r="AD336" s="230"/>
      <c r="AH336" s="230"/>
      <c r="AK336" s="230"/>
      <c r="AL336" s="230"/>
      <c r="AM336" s="230"/>
      <c r="AN336" s="230"/>
      <c r="AO336" s="230"/>
      <c r="AP336" s="230"/>
      <c r="AQ336" s="230"/>
      <c r="AR336" s="230"/>
      <c r="AW336" s="230"/>
      <c r="AZ336" s="230"/>
      <c r="BA336" s="230"/>
      <c r="BB336" s="230"/>
      <c r="BC336" s="230"/>
      <c r="BD336" s="230"/>
      <c r="BE336" s="230"/>
      <c r="BF336" s="230"/>
      <c r="BG336" s="230"/>
    </row>
    <row r="337" spans="4:59">
      <c r="D337" s="230"/>
      <c r="G337" s="230"/>
      <c r="H337" s="230"/>
      <c r="I337" s="230"/>
      <c r="J337" s="230"/>
      <c r="K337" s="230"/>
      <c r="L337" s="230"/>
      <c r="M337" s="230"/>
      <c r="N337" s="230"/>
      <c r="S337" s="230"/>
      <c r="V337" s="230"/>
      <c r="W337" s="230"/>
      <c r="X337" s="230"/>
      <c r="Y337" s="230"/>
      <c r="Z337" s="230"/>
      <c r="AA337" s="230"/>
      <c r="AB337" s="230"/>
      <c r="AC337" s="230"/>
      <c r="AD337" s="230"/>
      <c r="AH337" s="230"/>
      <c r="AK337" s="230"/>
      <c r="AL337" s="230"/>
      <c r="AM337" s="230"/>
      <c r="AN337" s="230"/>
      <c r="AO337" s="230"/>
      <c r="AP337" s="230"/>
      <c r="AQ337" s="230"/>
      <c r="AR337" s="230"/>
      <c r="AW337" s="230"/>
      <c r="AZ337" s="230"/>
      <c r="BA337" s="230"/>
      <c r="BB337" s="230"/>
      <c r="BC337" s="230"/>
      <c r="BD337" s="230"/>
      <c r="BE337" s="230"/>
      <c r="BF337" s="230"/>
      <c r="BG337" s="230"/>
    </row>
    <row r="338" spans="4:59">
      <c r="D338" s="230"/>
      <c r="G338" s="230"/>
      <c r="H338" s="230"/>
      <c r="I338" s="230"/>
      <c r="J338" s="230"/>
      <c r="K338" s="230"/>
      <c r="L338" s="230"/>
      <c r="M338" s="230"/>
      <c r="N338" s="230"/>
      <c r="S338" s="230"/>
      <c r="V338" s="230"/>
      <c r="W338" s="230"/>
      <c r="X338" s="230"/>
      <c r="Y338" s="230"/>
      <c r="Z338" s="230"/>
      <c r="AA338" s="230"/>
      <c r="AB338" s="230"/>
      <c r="AC338" s="230"/>
      <c r="AD338" s="230"/>
      <c r="AH338" s="230"/>
      <c r="AK338" s="230"/>
      <c r="AL338" s="230"/>
      <c r="AM338" s="230"/>
      <c r="AN338" s="230"/>
      <c r="AO338" s="230"/>
      <c r="AP338" s="230"/>
      <c r="AQ338" s="230"/>
      <c r="AR338" s="230"/>
      <c r="AW338" s="230"/>
      <c r="AZ338" s="230"/>
      <c r="BA338" s="230"/>
      <c r="BB338" s="230"/>
      <c r="BC338" s="230"/>
      <c r="BD338" s="230"/>
      <c r="BE338" s="230"/>
      <c r="BF338" s="230"/>
      <c r="BG338" s="230"/>
    </row>
    <row r="339" spans="4:59">
      <c r="D339" s="230"/>
      <c r="G339" s="230"/>
      <c r="H339" s="230"/>
      <c r="I339" s="230"/>
      <c r="J339" s="230"/>
      <c r="K339" s="230"/>
      <c r="L339" s="230"/>
      <c r="M339" s="230"/>
      <c r="N339" s="230"/>
      <c r="S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H339" s="230"/>
      <c r="AK339" s="230"/>
      <c r="AL339" s="230"/>
      <c r="AM339" s="230"/>
      <c r="AN339" s="230"/>
      <c r="AO339" s="230"/>
      <c r="AP339" s="230"/>
      <c r="AQ339" s="230"/>
      <c r="AR339" s="230"/>
      <c r="AW339" s="230"/>
      <c r="AZ339" s="230"/>
      <c r="BA339" s="230"/>
      <c r="BB339" s="230"/>
      <c r="BC339" s="230"/>
      <c r="BD339" s="230"/>
      <c r="BE339" s="230"/>
      <c r="BF339" s="230"/>
      <c r="BG339" s="230"/>
    </row>
    <row r="340" spans="4:59">
      <c r="D340" s="230"/>
      <c r="G340" s="230"/>
      <c r="H340" s="230"/>
      <c r="I340" s="230"/>
      <c r="J340" s="230"/>
      <c r="K340" s="230"/>
      <c r="L340" s="230"/>
      <c r="M340" s="230"/>
      <c r="N340" s="230"/>
      <c r="S340" s="230"/>
      <c r="V340" s="230"/>
      <c r="W340" s="230"/>
      <c r="X340" s="230"/>
      <c r="Y340" s="230"/>
      <c r="Z340" s="230"/>
      <c r="AA340" s="230"/>
      <c r="AB340" s="230"/>
      <c r="AC340" s="230"/>
      <c r="AD340" s="230"/>
      <c r="AH340" s="230"/>
      <c r="AK340" s="230"/>
      <c r="AL340" s="230"/>
      <c r="AM340" s="230"/>
      <c r="AN340" s="230"/>
      <c r="AO340" s="230"/>
      <c r="AP340" s="230"/>
      <c r="AQ340" s="230"/>
      <c r="AR340" s="230"/>
      <c r="AW340" s="230"/>
      <c r="AZ340" s="230"/>
      <c r="BA340" s="230"/>
      <c r="BB340" s="230"/>
      <c r="BC340" s="230"/>
      <c r="BD340" s="230"/>
      <c r="BE340" s="230"/>
      <c r="BF340" s="230"/>
      <c r="BG340" s="230"/>
    </row>
    <row r="341" spans="4:59">
      <c r="D341" s="230"/>
      <c r="G341" s="230"/>
      <c r="H341" s="230"/>
      <c r="I341" s="230"/>
      <c r="J341" s="230"/>
      <c r="K341" s="230"/>
      <c r="L341" s="230"/>
      <c r="M341" s="230"/>
      <c r="N341" s="230"/>
      <c r="S341" s="230"/>
      <c r="V341" s="230"/>
      <c r="W341" s="230"/>
      <c r="X341" s="230"/>
      <c r="Y341" s="230"/>
      <c r="Z341" s="230"/>
      <c r="AA341" s="230"/>
      <c r="AB341" s="230"/>
      <c r="AC341" s="230"/>
      <c r="AD341" s="230"/>
      <c r="AH341" s="230"/>
      <c r="AK341" s="230"/>
      <c r="AL341" s="230"/>
      <c r="AM341" s="230"/>
      <c r="AN341" s="230"/>
      <c r="AO341" s="230"/>
      <c r="AP341" s="230"/>
      <c r="AQ341" s="230"/>
      <c r="AR341" s="230"/>
      <c r="AW341" s="230"/>
      <c r="AZ341" s="230"/>
      <c r="BA341" s="230"/>
      <c r="BB341" s="230"/>
      <c r="BC341" s="230"/>
      <c r="BD341" s="230"/>
      <c r="BE341" s="230"/>
      <c r="BF341" s="230"/>
      <c r="BG341" s="230"/>
    </row>
    <row r="342" spans="4:59">
      <c r="D342" s="230"/>
      <c r="G342" s="230"/>
      <c r="H342" s="230"/>
      <c r="I342" s="230"/>
      <c r="J342" s="230"/>
      <c r="K342" s="230"/>
      <c r="L342" s="230"/>
      <c r="M342" s="230"/>
      <c r="N342" s="230"/>
      <c r="S342" s="230"/>
      <c r="V342" s="230"/>
      <c r="W342" s="230"/>
      <c r="X342" s="230"/>
      <c r="Y342" s="230"/>
      <c r="Z342" s="230"/>
      <c r="AA342" s="230"/>
      <c r="AB342" s="230"/>
      <c r="AC342" s="230"/>
      <c r="AD342" s="230"/>
      <c r="AH342" s="230"/>
      <c r="AK342" s="230"/>
      <c r="AL342" s="230"/>
      <c r="AM342" s="230"/>
      <c r="AN342" s="230"/>
      <c r="AO342" s="230"/>
      <c r="AP342" s="230"/>
      <c r="AQ342" s="230"/>
      <c r="AR342" s="230"/>
      <c r="AW342" s="230"/>
      <c r="AZ342" s="230"/>
      <c r="BA342" s="230"/>
      <c r="BB342" s="230"/>
      <c r="BC342" s="230"/>
      <c r="BD342" s="230"/>
      <c r="BE342" s="230"/>
      <c r="BF342" s="230"/>
      <c r="BG342" s="230"/>
    </row>
    <row r="343" spans="4:59">
      <c r="D343" s="230"/>
      <c r="G343" s="230"/>
      <c r="H343" s="230"/>
      <c r="I343" s="230"/>
      <c r="J343" s="230"/>
      <c r="K343" s="230"/>
      <c r="L343" s="230"/>
      <c r="M343" s="230"/>
      <c r="N343" s="230"/>
      <c r="S343" s="230"/>
      <c r="V343" s="230"/>
      <c r="W343" s="230"/>
      <c r="X343" s="230"/>
      <c r="Y343" s="230"/>
      <c r="Z343" s="230"/>
      <c r="AA343" s="230"/>
      <c r="AB343" s="230"/>
      <c r="AC343" s="230"/>
      <c r="AD343" s="230"/>
      <c r="AH343" s="230"/>
      <c r="AK343" s="230"/>
      <c r="AL343" s="230"/>
      <c r="AM343" s="230"/>
      <c r="AN343" s="230"/>
      <c r="AO343" s="230"/>
      <c r="AP343" s="230"/>
      <c r="AQ343" s="230"/>
      <c r="AR343" s="230"/>
      <c r="AW343" s="230"/>
      <c r="AZ343" s="230"/>
      <c r="BA343" s="230"/>
      <c r="BB343" s="230"/>
      <c r="BC343" s="230"/>
      <c r="BD343" s="230"/>
      <c r="BE343" s="230"/>
      <c r="BF343" s="230"/>
      <c r="BG343" s="230"/>
    </row>
    <row r="344" spans="4:59">
      <c r="D344" s="230"/>
      <c r="G344" s="230"/>
      <c r="H344" s="230"/>
      <c r="I344" s="230"/>
      <c r="J344" s="230"/>
      <c r="K344" s="230"/>
      <c r="L344" s="230"/>
      <c r="M344" s="230"/>
      <c r="N344" s="230"/>
      <c r="S344" s="230"/>
      <c r="V344" s="230"/>
      <c r="W344" s="230"/>
      <c r="X344" s="230"/>
      <c r="Y344" s="230"/>
      <c r="Z344" s="230"/>
      <c r="AA344" s="230"/>
      <c r="AB344" s="230"/>
      <c r="AC344" s="230"/>
      <c r="AD344" s="230"/>
      <c r="AH344" s="230"/>
      <c r="AK344" s="230"/>
      <c r="AL344" s="230"/>
      <c r="AM344" s="230"/>
      <c r="AN344" s="230"/>
      <c r="AO344" s="230"/>
      <c r="AP344" s="230"/>
      <c r="AQ344" s="230"/>
      <c r="AR344" s="230"/>
      <c r="AW344" s="230"/>
      <c r="AZ344" s="230"/>
      <c r="BA344" s="230"/>
      <c r="BB344" s="230"/>
      <c r="BC344" s="230"/>
      <c r="BD344" s="230"/>
      <c r="BE344" s="230"/>
      <c r="BF344" s="230"/>
      <c r="BG344" s="230"/>
    </row>
    <row r="345" spans="4:59">
      <c r="D345" s="230"/>
      <c r="G345" s="230"/>
      <c r="H345" s="230"/>
      <c r="I345" s="230"/>
      <c r="J345" s="230"/>
      <c r="K345" s="230"/>
      <c r="L345" s="230"/>
      <c r="M345" s="230"/>
      <c r="N345" s="230"/>
      <c r="S345" s="230"/>
      <c r="V345" s="230"/>
      <c r="W345" s="230"/>
      <c r="X345" s="230"/>
      <c r="Y345" s="230"/>
      <c r="Z345" s="230"/>
      <c r="AA345" s="230"/>
      <c r="AB345" s="230"/>
      <c r="AC345" s="230"/>
      <c r="AD345" s="230"/>
      <c r="AH345" s="230"/>
      <c r="AK345" s="230"/>
      <c r="AL345" s="230"/>
      <c r="AM345" s="230"/>
      <c r="AN345" s="230"/>
      <c r="AO345" s="230"/>
      <c r="AP345" s="230"/>
      <c r="AQ345" s="230"/>
      <c r="AR345" s="230"/>
      <c r="AW345" s="230"/>
      <c r="AZ345" s="230"/>
      <c r="BA345" s="230"/>
      <c r="BB345" s="230"/>
      <c r="BC345" s="230"/>
      <c r="BD345" s="230"/>
      <c r="BE345" s="230"/>
      <c r="BF345" s="230"/>
      <c r="BG345" s="230"/>
    </row>
    <row r="346" spans="4:59">
      <c r="D346" s="230"/>
      <c r="G346" s="230"/>
      <c r="H346" s="230"/>
      <c r="I346" s="230"/>
      <c r="J346" s="230"/>
      <c r="K346" s="230"/>
      <c r="L346" s="230"/>
      <c r="M346" s="230"/>
      <c r="N346" s="230"/>
      <c r="S346" s="230"/>
      <c r="V346" s="230"/>
      <c r="W346" s="230"/>
      <c r="X346" s="230"/>
      <c r="Y346" s="230"/>
      <c r="Z346" s="230"/>
      <c r="AA346" s="230"/>
      <c r="AB346" s="230"/>
      <c r="AC346" s="230"/>
      <c r="AD346" s="230"/>
      <c r="AH346" s="230"/>
      <c r="AK346" s="230"/>
      <c r="AL346" s="230"/>
      <c r="AM346" s="230"/>
      <c r="AN346" s="230"/>
      <c r="AO346" s="230"/>
      <c r="AP346" s="230"/>
      <c r="AQ346" s="230"/>
      <c r="AR346" s="230"/>
      <c r="AW346" s="230"/>
      <c r="AZ346" s="230"/>
      <c r="BA346" s="230"/>
      <c r="BB346" s="230"/>
      <c r="BC346" s="230"/>
      <c r="BD346" s="230"/>
      <c r="BE346" s="230"/>
      <c r="BF346" s="230"/>
      <c r="BG346" s="230"/>
    </row>
    <row r="347" spans="4:59">
      <c r="D347" s="230"/>
      <c r="G347" s="230"/>
      <c r="H347" s="230"/>
      <c r="I347" s="230"/>
      <c r="J347" s="230"/>
      <c r="K347" s="230"/>
      <c r="L347" s="230"/>
      <c r="M347" s="230"/>
      <c r="N347" s="230"/>
      <c r="S347" s="230"/>
      <c r="V347" s="230"/>
      <c r="W347" s="230"/>
      <c r="X347" s="230"/>
      <c r="Y347" s="230"/>
      <c r="Z347" s="230"/>
      <c r="AA347" s="230"/>
      <c r="AB347" s="230"/>
      <c r="AC347" s="230"/>
      <c r="AD347" s="230"/>
      <c r="AH347" s="230"/>
      <c r="AK347" s="230"/>
      <c r="AL347" s="230"/>
      <c r="AM347" s="230"/>
      <c r="AN347" s="230"/>
      <c r="AO347" s="230"/>
      <c r="AP347" s="230"/>
      <c r="AQ347" s="230"/>
      <c r="AR347" s="230"/>
      <c r="AW347" s="230"/>
      <c r="AZ347" s="230"/>
      <c r="BA347" s="230"/>
      <c r="BB347" s="230"/>
      <c r="BC347" s="230"/>
      <c r="BD347" s="230"/>
      <c r="BE347" s="230"/>
      <c r="BF347" s="230"/>
      <c r="BG347" s="230"/>
    </row>
    <row r="348" spans="4:59">
      <c r="D348" s="230"/>
      <c r="G348" s="230"/>
      <c r="H348" s="230"/>
      <c r="I348" s="230"/>
      <c r="J348" s="230"/>
      <c r="K348" s="230"/>
      <c r="L348" s="230"/>
      <c r="M348" s="230"/>
      <c r="N348" s="230"/>
      <c r="S348" s="230"/>
      <c r="V348" s="230"/>
      <c r="W348" s="230"/>
      <c r="X348" s="230"/>
      <c r="Y348" s="230"/>
      <c r="Z348" s="230"/>
      <c r="AA348" s="230"/>
      <c r="AB348" s="230"/>
      <c r="AC348" s="230"/>
      <c r="AD348" s="230"/>
      <c r="AH348" s="230"/>
      <c r="AK348" s="230"/>
      <c r="AL348" s="230"/>
      <c r="AM348" s="230"/>
      <c r="AN348" s="230"/>
      <c r="AO348" s="230"/>
      <c r="AP348" s="230"/>
      <c r="AQ348" s="230"/>
      <c r="AR348" s="230"/>
      <c r="AW348" s="230"/>
      <c r="AZ348" s="230"/>
      <c r="BA348" s="230"/>
      <c r="BB348" s="230"/>
      <c r="BC348" s="230"/>
      <c r="BD348" s="230"/>
      <c r="BE348" s="230"/>
      <c r="BF348" s="230"/>
      <c r="BG348" s="230"/>
    </row>
    <row r="349" spans="4:59">
      <c r="D349" s="230"/>
      <c r="G349" s="230"/>
      <c r="H349" s="230"/>
      <c r="I349" s="230"/>
      <c r="J349" s="230"/>
      <c r="K349" s="230"/>
      <c r="L349" s="230"/>
      <c r="M349" s="230"/>
      <c r="N349" s="230"/>
      <c r="S349" s="230"/>
      <c r="V349" s="230"/>
      <c r="W349" s="230"/>
      <c r="X349" s="230"/>
      <c r="Y349" s="230"/>
      <c r="Z349" s="230"/>
      <c r="AA349" s="230"/>
      <c r="AB349" s="230"/>
      <c r="AC349" s="230"/>
      <c r="AD349" s="230"/>
      <c r="AH349" s="230"/>
      <c r="AK349" s="230"/>
      <c r="AL349" s="230"/>
      <c r="AM349" s="230"/>
      <c r="AN349" s="230"/>
      <c r="AO349" s="230"/>
      <c r="AP349" s="230"/>
      <c r="AQ349" s="230"/>
      <c r="AR349" s="230"/>
      <c r="AW349" s="230"/>
      <c r="AZ349" s="230"/>
      <c r="BA349" s="230"/>
      <c r="BB349" s="230"/>
      <c r="BC349" s="230"/>
      <c r="BD349" s="230"/>
      <c r="BE349" s="230"/>
      <c r="BF349" s="230"/>
      <c r="BG349" s="230"/>
    </row>
    <row r="350" spans="4:59">
      <c r="D350" s="230"/>
      <c r="G350" s="230"/>
      <c r="H350" s="230"/>
      <c r="I350" s="230"/>
      <c r="J350" s="230"/>
      <c r="K350" s="230"/>
      <c r="L350" s="230"/>
      <c r="M350" s="230"/>
      <c r="N350" s="230"/>
      <c r="S350" s="230"/>
      <c r="V350" s="230"/>
      <c r="W350" s="230"/>
      <c r="X350" s="230"/>
      <c r="Y350" s="230"/>
      <c r="Z350" s="230"/>
      <c r="AA350" s="230"/>
      <c r="AB350" s="230"/>
      <c r="AC350" s="230"/>
      <c r="AD350" s="230"/>
      <c r="AH350" s="230"/>
      <c r="AK350" s="230"/>
      <c r="AL350" s="230"/>
      <c r="AM350" s="230"/>
      <c r="AN350" s="230"/>
      <c r="AO350" s="230"/>
      <c r="AP350" s="230"/>
      <c r="AQ350" s="230"/>
      <c r="AR350" s="230"/>
      <c r="AW350" s="230"/>
      <c r="AZ350" s="230"/>
      <c r="BA350" s="230"/>
      <c r="BB350" s="230"/>
      <c r="BC350" s="230"/>
      <c r="BD350" s="230"/>
      <c r="BE350" s="230"/>
      <c r="BF350" s="230"/>
      <c r="BG350" s="230"/>
    </row>
    <row r="351" spans="4:59">
      <c r="D351" s="230"/>
      <c r="G351" s="230"/>
      <c r="H351" s="230"/>
      <c r="I351" s="230"/>
      <c r="J351" s="230"/>
      <c r="K351" s="230"/>
      <c r="L351" s="230"/>
      <c r="M351" s="230"/>
      <c r="N351" s="230"/>
      <c r="S351" s="230"/>
      <c r="V351" s="230"/>
      <c r="W351" s="230"/>
      <c r="X351" s="230"/>
      <c r="Y351" s="230"/>
      <c r="Z351" s="230"/>
      <c r="AA351" s="230"/>
      <c r="AB351" s="230"/>
      <c r="AC351" s="230"/>
      <c r="AD351" s="230"/>
      <c r="AH351" s="230"/>
      <c r="AK351" s="230"/>
      <c r="AL351" s="230"/>
      <c r="AM351" s="230"/>
      <c r="AN351" s="230"/>
      <c r="AO351" s="230"/>
      <c r="AP351" s="230"/>
      <c r="AQ351" s="230"/>
      <c r="AR351" s="230"/>
      <c r="AW351" s="230"/>
      <c r="AZ351" s="230"/>
      <c r="BA351" s="230"/>
      <c r="BB351" s="230"/>
      <c r="BC351" s="230"/>
      <c r="BD351" s="230"/>
      <c r="BE351" s="230"/>
      <c r="BF351" s="230"/>
      <c r="BG351" s="230"/>
    </row>
    <row r="352" spans="4:59">
      <c r="D352" s="230"/>
      <c r="G352" s="230"/>
      <c r="H352" s="230"/>
      <c r="I352" s="230"/>
      <c r="J352" s="230"/>
      <c r="K352" s="230"/>
      <c r="L352" s="230"/>
      <c r="M352" s="230"/>
      <c r="N352" s="230"/>
      <c r="S352" s="230"/>
      <c r="V352" s="230"/>
      <c r="W352" s="230"/>
      <c r="X352" s="230"/>
      <c r="Y352" s="230"/>
      <c r="Z352" s="230"/>
      <c r="AA352" s="230"/>
      <c r="AB352" s="230"/>
      <c r="AC352" s="230"/>
      <c r="AD352" s="230"/>
      <c r="AH352" s="230"/>
      <c r="AK352" s="230"/>
      <c r="AL352" s="230"/>
      <c r="AM352" s="230"/>
      <c r="AN352" s="230"/>
      <c r="AO352" s="230"/>
      <c r="AP352" s="230"/>
      <c r="AQ352" s="230"/>
      <c r="AR352" s="230"/>
      <c r="AW352" s="230"/>
      <c r="AZ352" s="230"/>
      <c r="BA352" s="230"/>
      <c r="BB352" s="230"/>
      <c r="BC352" s="230"/>
      <c r="BD352" s="230"/>
      <c r="BE352" s="230"/>
      <c r="BF352" s="230"/>
      <c r="BG352" s="230"/>
    </row>
    <row r="353" spans="4:59">
      <c r="D353" s="230"/>
      <c r="G353" s="230"/>
      <c r="H353" s="230"/>
      <c r="I353" s="230"/>
      <c r="J353" s="230"/>
      <c r="K353" s="230"/>
      <c r="L353" s="230"/>
      <c r="M353" s="230"/>
      <c r="N353" s="230"/>
      <c r="S353" s="230"/>
      <c r="V353" s="230"/>
      <c r="W353" s="230"/>
      <c r="X353" s="230"/>
      <c r="Y353" s="230"/>
      <c r="Z353" s="230"/>
      <c r="AA353" s="230"/>
      <c r="AB353" s="230"/>
      <c r="AC353" s="230"/>
      <c r="AD353" s="230"/>
      <c r="AH353" s="230"/>
      <c r="AK353" s="230"/>
      <c r="AL353" s="230"/>
      <c r="AM353" s="230"/>
      <c r="AN353" s="230"/>
      <c r="AO353" s="230"/>
      <c r="AP353" s="230"/>
      <c r="AQ353" s="230"/>
      <c r="AR353" s="230"/>
      <c r="AW353" s="230"/>
      <c r="AZ353" s="230"/>
      <c r="BA353" s="230"/>
      <c r="BB353" s="230"/>
      <c r="BC353" s="230"/>
      <c r="BD353" s="230"/>
      <c r="BE353" s="230"/>
      <c r="BF353" s="230"/>
      <c r="BG353" s="230"/>
    </row>
    <row r="354" spans="4:59">
      <c r="D354" s="230"/>
      <c r="G354" s="230"/>
      <c r="H354" s="230"/>
      <c r="I354" s="230"/>
      <c r="J354" s="230"/>
      <c r="K354" s="230"/>
      <c r="L354" s="230"/>
      <c r="M354" s="230"/>
      <c r="N354" s="230"/>
      <c r="S354" s="230"/>
      <c r="V354" s="230"/>
      <c r="W354" s="230"/>
      <c r="X354" s="230"/>
      <c r="Y354" s="230"/>
      <c r="Z354" s="230"/>
      <c r="AA354" s="230"/>
      <c r="AB354" s="230"/>
      <c r="AC354" s="230"/>
      <c r="AD354" s="230"/>
      <c r="AH354" s="230"/>
      <c r="AK354" s="230"/>
      <c r="AL354" s="230"/>
      <c r="AM354" s="230"/>
      <c r="AN354" s="230"/>
      <c r="AO354" s="230"/>
      <c r="AP354" s="230"/>
      <c r="AQ354" s="230"/>
      <c r="AR354" s="230"/>
      <c r="AW354" s="230"/>
      <c r="AZ354" s="230"/>
      <c r="BA354" s="230"/>
      <c r="BB354" s="230"/>
      <c r="BC354" s="230"/>
      <c r="BD354" s="230"/>
      <c r="BE354" s="230"/>
      <c r="BF354" s="230"/>
      <c r="BG354" s="230"/>
    </row>
    <row r="355" spans="4:59">
      <c r="D355" s="230"/>
      <c r="G355" s="230"/>
      <c r="H355" s="230"/>
      <c r="I355" s="230"/>
      <c r="J355" s="230"/>
      <c r="K355" s="230"/>
      <c r="L355" s="230"/>
      <c r="M355" s="230"/>
      <c r="N355" s="230"/>
      <c r="S355" s="230"/>
      <c r="V355" s="230"/>
      <c r="W355" s="230"/>
      <c r="X355" s="230"/>
      <c r="Y355" s="230"/>
      <c r="Z355" s="230"/>
      <c r="AA355" s="230"/>
      <c r="AB355" s="230"/>
      <c r="AC355" s="230"/>
      <c r="AD355" s="230"/>
      <c r="AH355" s="230"/>
      <c r="AK355" s="230"/>
      <c r="AL355" s="230"/>
      <c r="AM355" s="230"/>
      <c r="AN355" s="230"/>
      <c r="AO355" s="230"/>
      <c r="AP355" s="230"/>
      <c r="AQ355" s="230"/>
      <c r="AR355" s="230"/>
      <c r="AW355" s="230"/>
      <c r="AZ355" s="230"/>
      <c r="BA355" s="230"/>
      <c r="BB355" s="230"/>
      <c r="BC355" s="230"/>
      <c r="BD355" s="230"/>
      <c r="BE355" s="230"/>
      <c r="BF355" s="230"/>
      <c r="BG355" s="230"/>
    </row>
    <row r="356" spans="4:59">
      <c r="D356" s="230"/>
      <c r="G356" s="230"/>
      <c r="H356" s="230"/>
      <c r="I356" s="230"/>
      <c r="J356" s="230"/>
      <c r="K356" s="230"/>
      <c r="L356" s="230"/>
      <c r="M356" s="230"/>
      <c r="N356" s="230"/>
      <c r="S356" s="230"/>
      <c r="V356" s="230"/>
      <c r="W356" s="230"/>
      <c r="X356" s="230"/>
      <c r="Y356" s="230"/>
      <c r="Z356" s="230"/>
      <c r="AA356" s="230"/>
      <c r="AB356" s="230"/>
      <c r="AC356" s="230"/>
      <c r="AD356" s="230"/>
      <c r="AH356" s="230"/>
      <c r="AK356" s="230"/>
      <c r="AL356" s="230"/>
      <c r="AM356" s="230"/>
      <c r="AN356" s="230"/>
      <c r="AO356" s="230"/>
      <c r="AP356" s="230"/>
      <c r="AQ356" s="230"/>
      <c r="AR356" s="230"/>
      <c r="AW356" s="230"/>
      <c r="AZ356" s="230"/>
      <c r="BA356" s="230"/>
      <c r="BB356" s="230"/>
      <c r="BC356" s="230"/>
      <c r="BD356" s="230"/>
      <c r="BE356" s="230"/>
      <c r="BF356" s="230"/>
      <c r="BG356" s="230"/>
    </row>
    <row r="357" spans="4:59">
      <c r="D357" s="230"/>
      <c r="G357" s="230"/>
      <c r="H357" s="230"/>
      <c r="I357" s="230"/>
      <c r="J357" s="230"/>
      <c r="K357" s="230"/>
      <c r="L357" s="230"/>
      <c r="M357" s="230"/>
      <c r="N357" s="230"/>
      <c r="S357" s="230"/>
      <c r="V357" s="230"/>
      <c r="W357" s="230"/>
      <c r="X357" s="230"/>
      <c r="Y357" s="230"/>
      <c r="Z357" s="230"/>
      <c r="AA357" s="230"/>
      <c r="AB357" s="230"/>
      <c r="AC357" s="230"/>
      <c r="AD357" s="230"/>
      <c r="AH357" s="230"/>
      <c r="AK357" s="230"/>
      <c r="AL357" s="230"/>
      <c r="AM357" s="230"/>
      <c r="AN357" s="230"/>
      <c r="AO357" s="230"/>
      <c r="AP357" s="230"/>
      <c r="AQ357" s="230"/>
      <c r="AR357" s="230"/>
      <c r="AW357" s="230"/>
      <c r="AZ357" s="230"/>
      <c r="BA357" s="230"/>
      <c r="BB357" s="230"/>
      <c r="BC357" s="230"/>
      <c r="BD357" s="230"/>
      <c r="BE357" s="230"/>
      <c r="BF357" s="230"/>
      <c r="BG357" s="230"/>
    </row>
    <row r="358" spans="4:59">
      <c r="D358" s="230"/>
      <c r="G358" s="230"/>
      <c r="H358" s="230"/>
      <c r="I358" s="230"/>
      <c r="J358" s="230"/>
      <c r="K358" s="230"/>
      <c r="L358" s="230"/>
      <c r="M358" s="230"/>
      <c r="N358" s="230"/>
      <c r="S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H358" s="230"/>
      <c r="AK358" s="230"/>
      <c r="AL358" s="230"/>
      <c r="AM358" s="230"/>
      <c r="AN358" s="230"/>
      <c r="AO358" s="230"/>
      <c r="AP358" s="230"/>
      <c r="AQ358" s="230"/>
      <c r="AR358" s="230"/>
      <c r="AW358" s="230"/>
      <c r="AZ358" s="230"/>
      <c r="BA358" s="230"/>
      <c r="BB358" s="230"/>
      <c r="BC358" s="230"/>
      <c r="BD358" s="230"/>
      <c r="BE358" s="230"/>
      <c r="BF358" s="230"/>
      <c r="BG358" s="230"/>
    </row>
    <row r="359" spans="4:59">
      <c r="D359" s="230"/>
      <c r="G359" s="230"/>
      <c r="H359" s="230"/>
      <c r="I359" s="230"/>
      <c r="J359" s="230"/>
      <c r="K359" s="230"/>
      <c r="L359" s="230"/>
      <c r="M359" s="230"/>
      <c r="N359" s="230"/>
      <c r="S359" s="230"/>
      <c r="V359" s="230"/>
      <c r="W359" s="230"/>
      <c r="X359" s="230"/>
      <c r="Y359" s="230"/>
      <c r="Z359" s="230"/>
      <c r="AA359" s="230"/>
      <c r="AB359" s="230"/>
      <c r="AC359" s="230"/>
      <c r="AD359" s="230"/>
      <c r="AH359" s="230"/>
      <c r="AK359" s="230"/>
      <c r="AL359" s="230"/>
      <c r="AM359" s="230"/>
      <c r="AN359" s="230"/>
      <c r="AO359" s="230"/>
      <c r="AP359" s="230"/>
      <c r="AQ359" s="230"/>
      <c r="AR359" s="230"/>
      <c r="AW359" s="230"/>
      <c r="AZ359" s="230"/>
      <c r="BA359" s="230"/>
      <c r="BB359" s="230"/>
      <c r="BC359" s="230"/>
      <c r="BD359" s="230"/>
      <c r="BE359" s="230"/>
      <c r="BF359" s="230"/>
      <c r="BG359" s="230"/>
    </row>
    <row r="360" spans="4:59">
      <c r="D360" s="230"/>
      <c r="G360" s="230"/>
      <c r="H360" s="230"/>
      <c r="I360" s="230"/>
      <c r="J360" s="230"/>
      <c r="K360" s="230"/>
      <c r="L360" s="230"/>
      <c r="M360" s="230"/>
      <c r="N360" s="230"/>
      <c r="S360" s="230"/>
      <c r="V360" s="230"/>
      <c r="W360" s="230"/>
      <c r="X360" s="230"/>
      <c r="Y360" s="230"/>
      <c r="Z360" s="230"/>
      <c r="AA360" s="230"/>
      <c r="AB360" s="230"/>
      <c r="AC360" s="230"/>
      <c r="AD360" s="230"/>
      <c r="AH360" s="230"/>
      <c r="AK360" s="230"/>
      <c r="AL360" s="230"/>
      <c r="AM360" s="230"/>
      <c r="AN360" s="230"/>
      <c r="AO360" s="230"/>
      <c r="AP360" s="230"/>
      <c r="AQ360" s="230"/>
      <c r="AR360" s="230"/>
      <c r="AW360" s="230"/>
      <c r="AZ360" s="230"/>
      <c r="BA360" s="230"/>
      <c r="BB360" s="230"/>
      <c r="BC360" s="230"/>
      <c r="BD360" s="230"/>
      <c r="BE360" s="230"/>
      <c r="BF360" s="230"/>
      <c r="BG360" s="230"/>
    </row>
    <row r="361" spans="4:59">
      <c r="D361" s="230"/>
      <c r="G361" s="230"/>
      <c r="H361" s="230"/>
      <c r="I361" s="230"/>
      <c r="J361" s="230"/>
      <c r="K361" s="230"/>
      <c r="L361" s="230"/>
      <c r="M361" s="230"/>
      <c r="N361" s="230"/>
      <c r="S361" s="230"/>
      <c r="V361" s="230"/>
      <c r="W361" s="230"/>
      <c r="X361" s="230"/>
      <c r="Y361" s="230"/>
      <c r="Z361" s="230"/>
      <c r="AA361" s="230"/>
      <c r="AB361" s="230"/>
      <c r="AC361" s="230"/>
      <c r="AD361" s="230"/>
      <c r="AH361" s="230"/>
      <c r="AK361" s="230"/>
      <c r="AL361" s="230"/>
      <c r="AM361" s="230"/>
      <c r="AN361" s="230"/>
      <c r="AO361" s="230"/>
      <c r="AP361" s="230"/>
      <c r="AQ361" s="230"/>
      <c r="AR361" s="230"/>
      <c r="AW361" s="230"/>
      <c r="AZ361" s="230"/>
      <c r="BA361" s="230"/>
      <c r="BB361" s="230"/>
      <c r="BC361" s="230"/>
      <c r="BD361" s="230"/>
      <c r="BE361" s="230"/>
      <c r="BF361" s="230"/>
      <c r="BG361" s="230"/>
    </row>
    <row r="362" spans="4:59">
      <c r="D362" s="230"/>
      <c r="G362" s="230"/>
      <c r="H362" s="230"/>
      <c r="I362" s="230"/>
      <c r="J362" s="230"/>
      <c r="K362" s="230"/>
      <c r="L362" s="230"/>
      <c r="M362" s="230"/>
      <c r="N362" s="230"/>
      <c r="S362" s="230"/>
      <c r="V362" s="230"/>
      <c r="W362" s="230"/>
      <c r="X362" s="230"/>
      <c r="Y362" s="230"/>
      <c r="Z362" s="230"/>
      <c r="AA362" s="230"/>
      <c r="AB362" s="230"/>
      <c r="AC362" s="230"/>
      <c r="AD362" s="230"/>
      <c r="AH362" s="230"/>
      <c r="AK362" s="230"/>
      <c r="AL362" s="230"/>
      <c r="AM362" s="230"/>
      <c r="AN362" s="230"/>
      <c r="AO362" s="230"/>
      <c r="AP362" s="230"/>
      <c r="AQ362" s="230"/>
      <c r="AR362" s="230"/>
      <c r="AW362" s="230"/>
      <c r="AZ362" s="230"/>
      <c r="BA362" s="230"/>
      <c r="BB362" s="230"/>
      <c r="BC362" s="230"/>
      <c r="BD362" s="230"/>
      <c r="BE362" s="230"/>
      <c r="BF362" s="230"/>
      <c r="BG362" s="230"/>
    </row>
    <row r="363" spans="4:59">
      <c r="D363" s="230"/>
      <c r="G363" s="230"/>
      <c r="H363" s="230"/>
      <c r="I363" s="230"/>
      <c r="J363" s="230"/>
      <c r="K363" s="230"/>
      <c r="L363" s="230"/>
      <c r="M363" s="230"/>
      <c r="N363" s="230"/>
      <c r="S363" s="230"/>
      <c r="V363" s="230"/>
      <c r="W363" s="230"/>
      <c r="X363" s="230"/>
      <c r="Y363" s="230"/>
      <c r="Z363" s="230"/>
      <c r="AA363" s="230"/>
      <c r="AB363" s="230"/>
      <c r="AC363" s="230"/>
      <c r="AD363" s="230"/>
      <c r="AH363" s="230"/>
      <c r="AK363" s="230"/>
      <c r="AL363" s="230"/>
      <c r="AM363" s="230"/>
      <c r="AN363" s="230"/>
      <c r="AO363" s="230"/>
      <c r="AP363" s="230"/>
      <c r="AQ363" s="230"/>
      <c r="AR363" s="230"/>
      <c r="AW363" s="230"/>
      <c r="AZ363" s="230"/>
      <c r="BA363" s="230"/>
      <c r="BB363" s="230"/>
      <c r="BC363" s="230"/>
      <c r="BD363" s="230"/>
      <c r="BE363" s="230"/>
      <c r="BF363" s="230"/>
      <c r="BG363" s="230"/>
    </row>
    <row r="364" spans="4:59">
      <c r="D364" s="230"/>
      <c r="G364" s="230"/>
      <c r="H364" s="230"/>
      <c r="I364" s="230"/>
      <c r="J364" s="230"/>
      <c r="K364" s="230"/>
      <c r="L364" s="230"/>
      <c r="M364" s="230"/>
      <c r="N364" s="230"/>
      <c r="S364" s="230"/>
      <c r="V364" s="230"/>
      <c r="W364" s="230"/>
      <c r="X364" s="230"/>
      <c r="Y364" s="230"/>
      <c r="Z364" s="230"/>
      <c r="AA364" s="230"/>
      <c r="AB364" s="230"/>
      <c r="AC364" s="230"/>
      <c r="AD364" s="230"/>
      <c r="AH364" s="230"/>
      <c r="AK364" s="230"/>
      <c r="AL364" s="230"/>
      <c r="AM364" s="230"/>
      <c r="AN364" s="230"/>
      <c r="AO364" s="230"/>
      <c r="AP364" s="230"/>
      <c r="AQ364" s="230"/>
      <c r="AR364" s="230"/>
      <c r="AW364" s="230"/>
      <c r="AZ364" s="230"/>
      <c r="BA364" s="230"/>
      <c r="BB364" s="230"/>
      <c r="BC364" s="230"/>
      <c r="BD364" s="230"/>
      <c r="BE364" s="230"/>
      <c r="BF364" s="230"/>
      <c r="BG364" s="230"/>
    </row>
    <row r="365" spans="4:59">
      <c r="D365" s="230"/>
      <c r="G365" s="230"/>
      <c r="H365" s="230"/>
      <c r="I365" s="230"/>
      <c r="J365" s="230"/>
      <c r="K365" s="230"/>
      <c r="L365" s="230"/>
      <c r="M365" s="230"/>
      <c r="N365" s="230"/>
      <c r="S365" s="230"/>
      <c r="V365" s="230"/>
      <c r="W365" s="230"/>
      <c r="X365" s="230"/>
      <c r="Y365" s="230"/>
      <c r="Z365" s="230"/>
      <c r="AA365" s="230"/>
      <c r="AB365" s="230"/>
      <c r="AC365" s="230"/>
      <c r="AD365" s="230"/>
      <c r="AH365" s="230"/>
      <c r="AK365" s="230"/>
      <c r="AL365" s="230"/>
      <c r="AM365" s="230"/>
      <c r="AN365" s="230"/>
      <c r="AO365" s="230"/>
      <c r="AP365" s="230"/>
      <c r="AQ365" s="230"/>
      <c r="AR365" s="230"/>
      <c r="AW365" s="230"/>
      <c r="AZ365" s="230"/>
      <c r="BA365" s="230"/>
      <c r="BB365" s="230"/>
      <c r="BC365" s="230"/>
      <c r="BD365" s="230"/>
      <c r="BE365" s="230"/>
      <c r="BF365" s="230"/>
      <c r="BG365" s="230"/>
    </row>
    <row r="366" spans="4:59">
      <c r="D366" s="230"/>
      <c r="G366" s="230"/>
      <c r="H366" s="230"/>
      <c r="I366" s="230"/>
      <c r="J366" s="230"/>
      <c r="K366" s="230"/>
      <c r="L366" s="230"/>
      <c r="M366" s="230"/>
      <c r="N366" s="230"/>
      <c r="S366" s="230"/>
      <c r="V366" s="230"/>
      <c r="W366" s="230"/>
      <c r="X366" s="230"/>
      <c r="Y366" s="230"/>
      <c r="Z366" s="230"/>
      <c r="AA366" s="230"/>
      <c r="AB366" s="230"/>
      <c r="AC366" s="230"/>
      <c r="AD366" s="230"/>
      <c r="AH366" s="230"/>
      <c r="AK366" s="230"/>
      <c r="AL366" s="230"/>
      <c r="AM366" s="230"/>
      <c r="AN366" s="230"/>
      <c r="AO366" s="230"/>
      <c r="AP366" s="230"/>
      <c r="AQ366" s="230"/>
      <c r="AR366" s="230"/>
      <c r="AW366" s="230"/>
      <c r="AZ366" s="230"/>
      <c r="BA366" s="230"/>
      <c r="BB366" s="230"/>
      <c r="BC366" s="230"/>
      <c r="BD366" s="230"/>
      <c r="BE366" s="230"/>
      <c r="BF366" s="230"/>
      <c r="BG366" s="230"/>
    </row>
    <row r="367" spans="4:59">
      <c r="D367" s="230"/>
      <c r="G367" s="230"/>
      <c r="H367" s="230"/>
      <c r="I367" s="230"/>
      <c r="J367" s="230"/>
      <c r="K367" s="230"/>
      <c r="L367" s="230"/>
      <c r="M367" s="230"/>
      <c r="N367" s="230"/>
      <c r="S367" s="230"/>
      <c r="V367" s="230"/>
      <c r="W367" s="230"/>
      <c r="X367" s="230"/>
      <c r="Y367" s="230"/>
      <c r="Z367" s="230"/>
      <c r="AA367" s="230"/>
      <c r="AB367" s="230"/>
      <c r="AC367" s="230"/>
      <c r="AD367" s="230"/>
      <c r="AH367" s="230"/>
      <c r="AK367" s="230"/>
      <c r="AL367" s="230"/>
      <c r="AM367" s="230"/>
      <c r="AN367" s="230"/>
      <c r="AO367" s="230"/>
      <c r="AP367" s="230"/>
      <c r="AQ367" s="230"/>
      <c r="AR367" s="230"/>
      <c r="AW367" s="230"/>
      <c r="AZ367" s="230"/>
      <c r="BA367" s="230"/>
      <c r="BB367" s="230"/>
      <c r="BC367" s="230"/>
      <c r="BD367" s="230"/>
      <c r="BE367" s="230"/>
      <c r="BF367" s="230"/>
      <c r="BG367" s="230"/>
    </row>
    <row r="368" spans="4:59">
      <c r="D368" s="230"/>
      <c r="G368" s="230"/>
      <c r="H368" s="230"/>
      <c r="I368" s="230"/>
      <c r="J368" s="230"/>
      <c r="K368" s="230"/>
      <c r="L368" s="230"/>
      <c r="M368" s="230"/>
      <c r="N368" s="230"/>
      <c r="S368" s="230"/>
      <c r="V368" s="230"/>
      <c r="W368" s="230"/>
      <c r="X368" s="230"/>
      <c r="Y368" s="230"/>
      <c r="Z368" s="230"/>
      <c r="AA368" s="230"/>
      <c r="AB368" s="230"/>
      <c r="AC368" s="230"/>
      <c r="AD368" s="230"/>
      <c r="AH368" s="230"/>
      <c r="AK368" s="230"/>
      <c r="AL368" s="230"/>
      <c r="AM368" s="230"/>
      <c r="AN368" s="230"/>
      <c r="AO368" s="230"/>
      <c r="AP368" s="230"/>
      <c r="AQ368" s="230"/>
      <c r="AR368" s="230"/>
      <c r="AW368" s="230"/>
      <c r="AZ368" s="230"/>
      <c r="BA368" s="230"/>
      <c r="BB368" s="230"/>
      <c r="BC368" s="230"/>
      <c r="BD368" s="230"/>
      <c r="BE368" s="230"/>
      <c r="BF368" s="230"/>
      <c r="BG368" s="230"/>
    </row>
    <row r="369" spans="4:59">
      <c r="D369" s="230"/>
      <c r="G369" s="230"/>
      <c r="H369" s="230"/>
      <c r="I369" s="230"/>
      <c r="J369" s="230"/>
      <c r="K369" s="230"/>
      <c r="L369" s="230"/>
      <c r="M369" s="230"/>
      <c r="N369" s="230"/>
      <c r="S369" s="230"/>
      <c r="V369" s="230"/>
      <c r="W369" s="230"/>
      <c r="X369" s="230"/>
      <c r="Y369" s="230"/>
      <c r="Z369" s="230"/>
      <c r="AA369" s="230"/>
      <c r="AB369" s="230"/>
      <c r="AC369" s="230"/>
      <c r="AD369" s="230"/>
      <c r="AH369" s="230"/>
      <c r="AK369" s="230"/>
      <c r="AL369" s="230"/>
      <c r="AM369" s="230"/>
      <c r="AN369" s="230"/>
      <c r="AO369" s="230"/>
      <c r="AP369" s="230"/>
      <c r="AQ369" s="230"/>
      <c r="AR369" s="230"/>
      <c r="AW369" s="230"/>
      <c r="AZ369" s="230"/>
      <c r="BA369" s="230"/>
      <c r="BB369" s="230"/>
      <c r="BC369" s="230"/>
      <c r="BD369" s="230"/>
      <c r="BE369" s="230"/>
      <c r="BF369" s="230"/>
      <c r="BG369" s="230"/>
    </row>
    <row r="370" spans="4:59">
      <c r="D370" s="230"/>
      <c r="G370" s="230"/>
      <c r="H370" s="230"/>
      <c r="I370" s="230"/>
      <c r="J370" s="230"/>
      <c r="K370" s="230"/>
      <c r="L370" s="230"/>
      <c r="M370" s="230"/>
      <c r="N370" s="230"/>
      <c r="S370" s="230"/>
      <c r="V370" s="230"/>
      <c r="W370" s="230"/>
      <c r="X370" s="230"/>
      <c r="Y370" s="230"/>
      <c r="Z370" s="230"/>
      <c r="AA370" s="230"/>
      <c r="AB370" s="230"/>
      <c r="AC370" s="230"/>
      <c r="AD370" s="230"/>
      <c r="AH370" s="230"/>
      <c r="AK370" s="230"/>
      <c r="AL370" s="230"/>
      <c r="AM370" s="230"/>
      <c r="AN370" s="230"/>
      <c r="AO370" s="230"/>
      <c r="AP370" s="230"/>
      <c r="AQ370" s="230"/>
      <c r="AR370" s="230"/>
      <c r="AW370" s="230"/>
      <c r="AZ370" s="230"/>
      <c r="BA370" s="230"/>
      <c r="BB370" s="230"/>
      <c r="BC370" s="230"/>
      <c r="BD370" s="230"/>
      <c r="BE370" s="230"/>
      <c r="BF370" s="230"/>
      <c r="BG370" s="230"/>
    </row>
    <row r="371" spans="4:59">
      <c r="D371" s="230"/>
      <c r="G371" s="230"/>
      <c r="H371" s="230"/>
      <c r="I371" s="230"/>
      <c r="J371" s="230"/>
      <c r="K371" s="230"/>
      <c r="L371" s="230"/>
      <c r="M371" s="230"/>
      <c r="N371" s="230"/>
      <c r="S371" s="230"/>
      <c r="V371" s="230"/>
      <c r="W371" s="230"/>
      <c r="X371" s="230"/>
      <c r="Y371" s="230"/>
      <c r="Z371" s="230"/>
      <c r="AA371" s="230"/>
      <c r="AB371" s="230"/>
      <c r="AC371" s="230"/>
      <c r="AD371" s="230"/>
      <c r="AH371" s="230"/>
      <c r="AK371" s="230"/>
      <c r="AL371" s="230"/>
      <c r="AM371" s="230"/>
      <c r="AN371" s="230"/>
      <c r="AO371" s="230"/>
      <c r="AP371" s="230"/>
      <c r="AQ371" s="230"/>
      <c r="AR371" s="230"/>
      <c r="AW371" s="230"/>
      <c r="AZ371" s="230"/>
      <c r="BA371" s="230"/>
      <c r="BB371" s="230"/>
      <c r="BC371" s="230"/>
      <c r="BD371" s="230"/>
      <c r="BE371" s="230"/>
      <c r="BF371" s="230"/>
      <c r="BG371" s="230"/>
    </row>
    <row r="372" spans="4:59">
      <c r="D372" s="230"/>
      <c r="G372" s="230"/>
      <c r="H372" s="230"/>
      <c r="I372" s="230"/>
      <c r="J372" s="230"/>
      <c r="K372" s="230"/>
      <c r="L372" s="230"/>
      <c r="M372" s="230"/>
      <c r="N372" s="230"/>
      <c r="S372" s="230"/>
      <c r="V372" s="230"/>
      <c r="W372" s="230"/>
      <c r="X372" s="230"/>
      <c r="Y372" s="230"/>
      <c r="Z372" s="230"/>
      <c r="AA372" s="230"/>
      <c r="AB372" s="230"/>
      <c r="AC372" s="230"/>
      <c r="AD372" s="230"/>
      <c r="AH372" s="230"/>
      <c r="AK372" s="230"/>
      <c r="AL372" s="230"/>
      <c r="AM372" s="230"/>
      <c r="AN372" s="230"/>
      <c r="AO372" s="230"/>
      <c r="AP372" s="230"/>
      <c r="AQ372" s="230"/>
      <c r="AR372" s="230"/>
      <c r="AW372" s="230"/>
      <c r="AZ372" s="230"/>
      <c r="BA372" s="230"/>
      <c r="BB372" s="230"/>
      <c r="BC372" s="230"/>
      <c r="BD372" s="230"/>
      <c r="BE372" s="230"/>
      <c r="BF372" s="230"/>
      <c r="BG372" s="230"/>
    </row>
    <row r="373" spans="4:59">
      <c r="D373" s="230"/>
      <c r="G373" s="230"/>
      <c r="H373" s="230"/>
      <c r="I373" s="230"/>
      <c r="J373" s="230"/>
      <c r="K373" s="230"/>
      <c r="L373" s="230"/>
      <c r="M373" s="230"/>
      <c r="N373" s="230"/>
      <c r="S373" s="230"/>
      <c r="V373" s="230"/>
      <c r="W373" s="230"/>
      <c r="X373" s="230"/>
      <c r="Y373" s="230"/>
      <c r="Z373" s="230"/>
      <c r="AA373" s="230"/>
      <c r="AB373" s="230"/>
      <c r="AC373" s="230"/>
      <c r="AD373" s="230"/>
      <c r="AH373" s="230"/>
      <c r="AK373" s="230"/>
      <c r="AL373" s="230"/>
      <c r="AM373" s="230"/>
      <c r="AN373" s="230"/>
      <c r="AO373" s="230"/>
      <c r="AP373" s="230"/>
      <c r="AQ373" s="230"/>
      <c r="AR373" s="230"/>
      <c r="AW373" s="230"/>
      <c r="AZ373" s="230"/>
      <c r="BA373" s="230"/>
      <c r="BB373" s="230"/>
      <c r="BC373" s="230"/>
      <c r="BD373" s="230"/>
      <c r="BE373" s="230"/>
      <c r="BF373" s="230"/>
      <c r="BG373" s="230"/>
    </row>
    <row r="374" spans="4:59">
      <c r="D374" s="230"/>
      <c r="G374" s="230"/>
      <c r="H374" s="230"/>
      <c r="I374" s="230"/>
      <c r="J374" s="230"/>
      <c r="K374" s="230"/>
      <c r="L374" s="230"/>
      <c r="M374" s="230"/>
      <c r="N374" s="230"/>
      <c r="S374" s="230"/>
      <c r="V374" s="230"/>
      <c r="W374" s="230"/>
      <c r="X374" s="230"/>
      <c r="Y374" s="230"/>
      <c r="Z374" s="230"/>
      <c r="AA374" s="230"/>
      <c r="AB374" s="230"/>
      <c r="AC374" s="230"/>
      <c r="AD374" s="230"/>
      <c r="AH374" s="230"/>
      <c r="AK374" s="230"/>
      <c r="AL374" s="230"/>
      <c r="AM374" s="230"/>
      <c r="AN374" s="230"/>
      <c r="AO374" s="230"/>
      <c r="AP374" s="230"/>
      <c r="AQ374" s="230"/>
      <c r="AR374" s="230"/>
      <c r="AW374" s="230"/>
      <c r="AZ374" s="230"/>
      <c r="BA374" s="230"/>
      <c r="BB374" s="230"/>
      <c r="BC374" s="230"/>
      <c r="BD374" s="230"/>
      <c r="BE374" s="230"/>
      <c r="BF374" s="230"/>
      <c r="BG374" s="230"/>
    </row>
    <row r="375" spans="4:59">
      <c r="D375" s="230"/>
      <c r="G375" s="230"/>
      <c r="H375" s="230"/>
      <c r="I375" s="230"/>
      <c r="J375" s="230"/>
      <c r="K375" s="230"/>
      <c r="L375" s="230"/>
      <c r="M375" s="230"/>
      <c r="N375" s="230"/>
      <c r="S375" s="230"/>
      <c r="V375" s="230"/>
      <c r="W375" s="230"/>
      <c r="X375" s="230"/>
      <c r="Y375" s="230"/>
      <c r="Z375" s="230"/>
      <c r="AA375" s="230"/>
      <c r="AB375" s="230"/>
      <c r="AC375" s="230"/>
      <c r="AD375" s="230"/>
      <c r="AH375" s="230"/>
      <c r="AK375" s="230"/>
      <c r="AL375" s="230"/>
      <c r="AM375" s="230"/>
      <c r="AN375" s="230"/>
      <c r="AO375" s="230"/>
      <c r="AP375" s="230"/>
      <c r="AQ375" s="230"/>
      <c r="AR375" s="230"/>
      <c r="AW375" s="230"/>
      <c r="AZ375" s="230"/>
      <c r="BA375" s="230"/>
      <c r="BB375" s="230"/>
      <c r="BC375" s="230"/>
      <c r="BD375" s="230"/>
      <c r="BE375" s="230"/>
      <c r="BF375" s="230"/>
      <c r="BG375" s="230"/>
    </row>
    <row r="376" spans="4:59">
      <c r="D376" s="230"/>
      <c r="G376" s="230"/>
      <c r="H376" s="230"/>
      <c r="I376" s="230"/>
      <c r="J376" s="230"/>
      <c r="K376" s="230"/>
      <c r="L376" s="230"/>
      <c r="M376" s="230"/>
      <c r="N376" s="230"/>
      <c r="S376" s="230"/>
      <c r="V376" s="230"/>
      <c r="W376" s="230"/>
      <c r="X376" s="230"/>
      <c r="Y376" s="230"/>
      <c r="Z376" s="230"/>
      <c r="AA376" s="230"/>
      <c r="AB376" s="230"/>
      <c r="AC376" s="230"/>
      <c r="AD376" s="230"/>
      <c r="AH376" s="230"/>
      <c r="AK376" s="230"/>
      <c r="AL376" s="230"/>
      <c r="AM376" s="230"/>
      <c r="AN376" s="230"/>
      <c r="AO376" s="230"/>
      <c r="AP376" s="230"/>
      <c r="AQ376" s="230"/>
      <c r="AR376" s="230"/>
      <c r="AW376" s="230"/>
      <c r="AZ376" s="230"/>
      <c r="BA376" s="230"/>
      <c r="BB376" s="230"/>
      <c r="BC376" s="230"/>
      <c r="BD376" s="230"/>
      <c r="BE376" s="230"/>
      <c r="BF376" s="230"/>
      <c r="BG376" s="230"/>
    </row>
    <row r="377" spans="4:59">
      <c r="D377" s="230"/>
      <c r="G377" s="230"/>
      <c r="H377" s="230"/>
      <c r="I377" s="230"/>
      <c r="J377" s="230"/>
      <c r="K377" s="230"/>
      <c r="L377" s="230"/>
      <c r="M377" s="230"/>
      <c r="N377" s="230"/>
      <c r="S377" s="230"/>
      <c r="V377" s="230"/>
      <c r="W377" s="230"/>
      <c r="X377" s="230"/>
      <c r="Y377" s="230"/>
      <c r="Z377" s="230"/>
      <c r="AA377" s="230"/>
      <c r="AB377" s="230"/>
      <c r="AC377" s="230"/>
      <c r="AD377" s="230"/>
      <c r="AH377" s="230"/>
      <c r="AK377" s="230"/>
      <c r="AL377" s="230"/>
      <c r="AM377" s="230"/>
      <c r="AN377" s="230"/>
      <c r="AO377" s="230"/>
      <c r="AP377" s="230"/>
      <c r="AQ377" s="230"/>
      <c r="AR377" s="230"/>
      <c r="AW377" s="230"/>
      <c r="AZ377" s="230"/>
      <c r="BA377" s="230"/>
      <c r="BB377" s="230"/>
      <c r="BC377" s="230"/>
      <c r="BD377" s="230"/>
      <c r="BE377" s="230"/>
      <c r="BF377" s="230"/>
      <c r="BG377" s="230"/>
    </row>
    <row r="378" spans="4:59">
      <c r="D378" s="230"/>
      <c r="G378" s="230"/>
      <c r="H378" s="230"/>
      <c r="I378" s="230"/>
      <c r="J378" s="230"/>
      <c r="K378" s="230"/>
      <c r="L378" s="230"/>
      <c r="M378" s="230"/>
      <c r="N378" s="230"/>
      <c r="S378" s="230"/>
      <c r="V378" s="230"/>
      <c r="W378" s="230"/>
      <c r="X378" s="230"/>
      <c r="Y378" s="230"/>
      <c r="Z378" s="230"/>
      <c r="AA378" s="230"/>
      <c r="AB378" s="230"/>
      <c r="AC378" s="230"/>
      <c r="AD378" s="230"/>
      <c r="AH378" s="230"/>
      <c r="AK378" s="230"/>
      <c r="AL378" s="230"/>
      <c r="AM378" s="230"/>
      <c r="AN378" s="230"/>
      <c r="AO378" s="230"/>
      <c r="AP378" s="230"/>
      <c r="AQ378" s="230"/>
      <c r="AR378" s="230"/>
      <c r="AW378" s="230"/>
      <c r="AZ378" s="230"/>
      <c r="BA378" s="230"/>
      <c r="BB378" s="230"/>
      <c r="BC378" s="230"/>
      <c r="BD378" s="230"/>
      <c r="BE378" s="230"/>
      <c r="BF378" s="230"/>
      <c r="BG378" s="230"/>
    </row>
    <row r="379" spans="4:59">
      <c r="D379" s="230"/>
      <c r="G379" s="230"/>
      <c r="H379" s="230"/>
      <c r="I379" s="230"/>
      <c r="J379" s="230"/>
      <c r="K379" s="230"/>
      <c r="L379" s="230"/>
      <c r="M379" s="230"/>
      <c r="N379" s="230"/>
      <c r="S379" s="230"/>
      <c r="V379" s="230"/>
      <c r="W379" s="230"/>
      <c r="X379" s="230"/>
      <c r="Y379" s="230"/>
      <c r="Z379" s="230"/>
      <c r="AA379" s="230"/>
      <c r="AB379" s="230"/>
      <c r="AC379" s="230"/>
      <c r="AD379" s="230"/>
      <c r="AH379" s="230"/>
      <c r="AK379" s="230"/>
      <c r="AL379" s="230"/>
      <c r="AM379" s="230"/>
      <c r="AN379" s="230"/>
      <c r="AO379" s="230"/>
      <c r="AP379" s="230"/>
      <c r="AQ379" s="230"/>
      <c r="AR379" s="230"/>
      <c r="AW379" s="230"/>
      <c r="AZ379" s="230"/>
      <c r="BA379" s="230"/>
      <c r="BB379" s="230"/>
      <c r="BC379" s="230"/>
      <c r="BD379" s="230"/>
      <c r="BE379" s="230"/>
      <c r="BF379" s="230"/>
      <c r="BG379" s="230"/>
    </row>
    <row r="380" spans="4:59">
      <c r="D380" s="230"/>
      <c r="G380" s="230"/>
      <c r="H380" s="230"/>
      <c r="I380" s="230"/>
      <c r="J380" s="230"/>
      <c r="K380" s="230"/>
      <c r="L380" s="230"/>
      <c r="M380" s="230"/>
      <c r="N380" s="230"/>
      <c r="S380" s="230"/>
      <c r="V380" s="230"/>
      <c r="W380" s="230"/>
      <c r="X380" s="230"/>
      <c r="Y380" s="230"/>
      <c r="Z380" s="230"/>
      <c r="AA380" s="230"/>
      <c r="AB380" s="230"/>
      <c r="AC380" s="230"/>
      <c r="AD380" s="230"/>
      <c r="AH380" s="230"/>
      <c r="AK380" s="230"/>
      <c r="AL380" s="230"/>
      <c r="AM380" s="230"/>
      <c r="AN380" s="230"/>
      <c r="AO380" s="230"/>
      <c r="AP380" s="230"/>
      <c r="AQ380" s="230"/>
      <c r="AR380" s="230"/>
      <c r="AW380" s="230"/>
      <c r="AZ380" s="230"/>
      <c r="BA380" s="230"/>
      <c r="BB380" s="230"/>
      <c r="BC380" s="230"/>
      <c r="BD380" s="230"/>
      <c r="BE380" s="230"/>
      <c r="BF380" s="230"/>
      <c r="BG380" s="230"/>
    </row>
    <row r="381" spans="4:59">
      <c r="D381" s="230"/>
      <c r="G381" s="230"/>
      <c r="H381" s="230"/>
      <c r="I381" s="230"/>
      <c r="J381" s="230"/>
      <c r="K381" s="230"/>
      <c r="L381" s="230"/>
      <c r="M381" s="230"/>
      <c r="N381" s="230"/>
      <c r="S381" s="230"/>
      <c r="V381" s="230"/>
      <c r="W381" s="230"/>
      <c r="X381" s="230"/>
      <c r="Y381" s="230"/>
      <c r="Z381" s="230"/>
      <c r="AA381" s="230"/>
      <c r="AB381" s="230"/>
      <c r="AC381" s="230"/>
      <c r="AD381" s="230"/>
      <c r="AH381" s="230"/>
      <c r="AK381" s="230"/>
      <c r="AL381" s="230"/>
      <c r="AM381" s="230"/>
      <c r="AN381" s="230"/>
      <c r="AO381" s="230"/>
      <c r="AP381" s="230"/>
      <c r="AQ381" s="230"/>
      <c r="AR381" s="230"/>
      <c r="AW381" s="230"/>
      <c r="AZ381" s="230"/>
      <c r="BA381" s="230"/>
      <c r="BB381" s="230"/>
      <c r="BC381" s="230"/>
      <c r="BD381" s="230"/>
      <c r="BE381" s="230"/>
      <c r="BF381" s="230"/>
      <c r="BG381" s="230"/>
    </row>
    <row r="382" spans="4:59">
      <c r="D382" s="230"/>
      <c r="G382" s="230"/>
      <c r="H382" s="230"/>
      <c r="I382" s="230"/>
      <c r="J382" s="230"/>
      <c r="K382" s="230"/>
      <c r="L382" s="230"/>
      <c r="M382" s="230"/>
      <c r="N382" s="230"/>
      <c r="S382" s="230"/>
      <c r="V382" s="230"/>
      <c r="W382" s="230"/>
      <c r="X382" s="230"/>
      <c r="Y382" s="230"/>
      <c r="Z382" s="230"/>
      <c r="AA382" s="230"/>
      <c r="AB382" s="230"/>
      <c r="AC382" s="230"/>
      <c r="AD382" s="230"/>
      <c r="AH382" s="230"/>
      <c r="AK382" s="230"/>
      <c r="AL382" s="230"/>
      <c r="AM382" s="230"/>
      <c r="AN382" s="230"/>
      <c r="AO382" s="230"/>
      <c r="AP382" s="230"/>
      <c r="AQ382" s="230"/>
      <c r="AR382" s="230"/>
      <c r="AW382" s="230"/>
      <c r="AZ382" s="230"/>
      <c r="BA382" s="230"/>
      <c r="BB382" s="230"/>
      <c r="BC382" s="230"/>
      <c r="BD382" s="230"/>
      <c r="BE382" s="230"/>
      <c r="BF382" s="230"/>
      <c r="BG382" s="230"/>
    </row>
    <row r="383" spans="4:59">
      <c r="D383" s="230"/>
      <c r="G383" s="230"/>
      <c r="H383" s="230"/>
      <c r="I383" s="230"/>
      <c r="J383" s="230"/>
      <c r="K383" s="230"/>
      <c r="L383" s="230"/>
      <c r="M383" s="230"/>
      <c r="N383" s="230"/>
      <c r="S383" s="230"/>
      <c r="V383" s="230"/>
      <c r="W383" s="230"/>
      <c r="X383" s="230"/>
      <c r="Y383" s="230"/>
      <c r="Z383" s="230"/>
      <c r="AA383" s="230"/>
      <c r="AB383" s="230"/>
      <c r="AC383" s="230"/>
      <c r="AD383" s="230"/>
      <c r="AH383" s="230"/>
      <c r="AK383" s="230"/>
      <c r="AL383" s="230"/>
      <c r="AM383" s="230"/>
      <c r="AN383" s="230"/>
      <c r="AO383" s="230"/>
      <c r="AP383" s="230"/>
      <c r="AQ383" s="230"/>
      <c r="AR383" s="230"/>
      <c r="AW383" s="230"/>
      <c r="AZ383" s="230"/>
      <c r="BA383" s="230"/>
      <c r="BB383" s="230"/>
      <c r="BC383" s="230"/>
      <c r="BD383" s="230"/>
      <c r="BE383" s="230"/>
      <c r="BF383" s="230"/>
      <c r="BG383" s="230"/>
    </row>
    <row r="384" spans="4:59">
      <c r="D384" s="230"/>
      <c r="G384" s="230"/>
      <c r="H384" s="230"/>
      <c r="I384" s="230"/>
      <c r="J384" s="230"/>
      <c r="K384" s="230"/>
      <c r="L384" s="230"/>
      <c r="M384" s="230"/>
      <c r="N384" s="230"/>
      <c r="S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H384" s="230"/>
      <c r="AK384" s="230"/>
      <c r="AL384" s="230"/>
      <c r="AM384" s="230"/>
      <c r="AN384" s="230"/>
      <c r="AO384" s="230"/>
      <c r="AP384" s="230"/>
      <c r="AQ384" s="230"/>
      <c r="AR384" s="230"/>
      <c r="AW384" s="230"/>
      <c r="AZ384" s="230"/>
      <c r="BA384" s="230"/>
      <c r="BB384" s="230"/>
      <c r="BC384" s="230"/>
      <c r="BD384" s="230"/>
      <c r="BE384" s="230"/>
      <c r="BF384" s="230"/>
      <c r="BG384" s="230"/>
    </row>
    <row r="385" spans="4:59">
      <c r="D385" s="230"/>
      <c r="G385" s="230"/>
      <c r="H385" s="230"/>
      <c r="I385" s="230"/>
      <c r="J385" s="230"/>
      <c r="K385" s="230"/>
      <c r="L385" s="230"/>
      <c r="M385" s="230"/>
      <c r="N385" s="230"/>
      <c r="S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H385" s="230"/>
      <c r="AK385" s="230"/>
      <c r="AL385" s="230"/>
      <c r="AM385" s="230"/>
      <c r="AN385" s="230"/>
      <c r="AO385" s="230"/>
      <c r="AP385" s="230"/>
      <c r="AQ385" s="230"/>
      <c r="AR385" s="230"/>
      <c r="AW385" s="230"/>
      <c r="AZ385" s="230"/>
      <c r="BA385" s="230"/>
      <c r="BB385" s="230"/>
      <c r="BC385" s="230"/>
      <c r="BD385" s="230"/>
      <c r="BE385" s="230"/>
      <c r="BF385" s="230"/>
      <c r="BG385" s="230"/>
    </row>
    <row r="386" spans="4:59">
      <c r="D386" s="230"/>
      <c r="G386" s="230"/>
      <c r="H386" s="230"/>
      <c r="I386" s="230"/>
      <c r="J386" s="230"/>
      <c r="K386" s="230"/>
      <c r="L386" s="230"/>
      <c r="M386" s="230"/>
      <c r="N386" s="230"/>
      <c r="S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H386" s="230"/>
      <c r="AK386" s="230"/>
      <c r="AL386" s="230"/>
      <c r="AM386" s="230"/>
      <c r="AN386" s="230"/>
      <c r="AO386" s="230"/>
      <c r="AP386" s="230"/>
      <c r="AQ386" s="230"/>
      <c r="AR386" s="230"/>
      <c r="AW386" s="230"/>
      <c r="AZ386" s="230"/>
      <c r="BA386" s="230"/>
      <c r="BB386" s="230"/>
      <c r="BC386" s="230"/>
      <c r="BD386" s="230"/>
      <c r="BE386" s="230"/>
      <c r="BF386" s="230"/>
      <c r="BG386" s="230"/>
    </row>
    <row r="387" spans="4:59">
      <c r="D387" s="230"/>
      <c r="G387" s="230"/>
      <c r="H387" s="230"/>
      <c r="I387" s="230"/>
      <c r="J387" s="230"/>
      <c r="K387" s="230"/>
      <c r="L387" s="230"/>
      <c r="M387" s="230"/>
      <c r="N387" s="230"/>
      <c r="S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H387" s="230"/>
      <c r="AK387" s="230"/>
      <c r="AL387" s="230"/>
      <c r="AM387" s="230"/>
      <c r="AN387" s="230"/>
      <c r="AO387" s="230"/>
      <c r="AP387" s="230"/>
      <c r="AQ387" s="230"/>
      <c r="AR387" s="230"/>
      <c r="AW387" s="230"/>
      <c r="AZ387" s="230"/>
      <c r="BA387" s="230"/>
      <c r="BB387" s="230"/>
      <c r="BC387" s="230"/>
      <c r="BD387" s="230"/>
      <c r="BE387" s="230"/>
      <c r="BF387" s="230"/>
      <c r="BG387" s="230"/>
    </row>
    <row r="388" spans="4:59">
      <c r="D388" s="230"/>
      <c r="G388" s="230"/>
      <c r="H388" s="230"/>
      <c r="I388" s="230"/>
      <c r="J388" s="230"/>
      <c r="K388" s="230"/>
      <c r="L388" s="230"/>
      <c r="M388" s="230"/>
      <c r="N388" s="230"/>
      <c r="S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H388" s="230"/>
      <c r="AK388" s="230"/>
      <c r="AL388" s="230"/>
      <c r="AM388" s="230"/>
      <c r="AN388" s="230"/>
      <c r="AO388" s="230"/>
      <c r="AP388" s="230"/>
      <c r="AQ388" s="230"/>
      <c r="AR388" s="230"/>
      <c r="AW388" s="230"/>
      <c r="AZ388" s="230"/>
      <c r="BA388" s="230"/>
      <c r="BB388" s="230"/>
      <c r="BC388" s="230"/>
      <c r="BD388" s="230"/>
      <c r="BE388" s="230"/>
      <c r="BF388" s="230"/>
      <c r="BG388" s="230"/>
    </row>
    <row r="389" spans="4:59">
      <c r="D389" s="230"/>
      <c r="G389" s="230"/>
      <c r="H389" s="230"/>
      <c r="I389" s="230"/>
      <c r="J389" s="230"/>
      <c r="K389" s="230"/>
      <c r="L389" s="230"/>
      <c r="M389" s="230"/>
      <c r="N389" s="230"/>
      <c r="S389" s="230"/>
      <c r="V389" s="230"/>
      <c r="W389" s="230"/>
      <c r="X389" s="230"/>
      <c r="Y389" s="230"/>
      <c r="Z389" s="230"/>
      <c r="AA389" s="230"/>
      <c r="AB389" s="230"/>
      <c r="AC389" s="230"/>
      <c r="AD389" s="230"/>
      <c r="AH389" s="230"/>
      <c r="AK389" s="230"/>
      <c r="AL389" s="230"/>
      <c r="AM389" s="230"/>
      <c r="AN389" s="230"/>
      <c r="AO389" s="230"/>
      <c r="AP389" s="230"/>
      <c r="AQ389" s="230"/>
      <c r="AR389" s="230"/>
      <c r="AW389" s="230"/>
      <c r="AZ389" s="230"/>
      <c r="BA389" s="230"/>
      <c r="BB389" s="230"/>
      <c r="BC389" s="230"/>
      <c r="BD389" s="230"/>
      <c r="BE389" s="230"/>
      <c r="BF389" s="230"/>
      <c r="BG389" s="230"/>
    </row>
    <row r="390" spans="4:59">
      <c r="D390" s="230"/>
      <c r="G390" s="230"/>
      <c r="H390" s="230"/>
      <c r="I390" s="230"/>
      <c r="J390" s="230"/>
      <c r="K390" s="230"/>
      <c r="L390" s="230"/>
      <c r="M390" s="230"/>
      <c r="N390" s="230"/>
      <c r="S390" s="230"/>
      <c r="V390" s="230"/>
      <c r="W390" s="230"/>
      <c r="X390" s="230"/>
      <c r="Y390" s="230"/>
      <c r="Z390" s="230"/>
      <c r="AA390" s="230"/>
      <c r="AB390" s="230"/>
      <c r="AC390" s="230"/>
      <c r="AD390" s="230"/>
      <c r="AH390" s="230"/>
      <c r="AK390" s="230"/>
      <c r="AL390" s="230"/>
      <c r="AM390" s="230"/>
      <c r="AN390" s="230"/>
      <c r="AO390" s="230"/>
      <c r="AP390" s="230"/>
      <c r="AQ390" s="230"/>
      <c r="AR390" s="230"/>
      <c r="AW390" s="230"/>
      <c r="AZ390" s="230"/>
      <c r="BA390" s="230"/>
      <c r="BB390" s="230"/>
      <c r="BC390" s="230"/>
      <c r="BD390" s="230"/>
      <c r="BE390" s="230"/>
      <c r="BF390" s="230"/>
      <c r="BG390" s="230"/>
    </row>
    <row r="391" spans="4:59">
      <c r="D391" s="230"/>
      <c r="G391" s="230"/>
      <c r="H391" s="230"/>
      <c r="I391" s="230"/>
      <c r="J391" s="230"/>
      <c r="K391" s="230"/>
      <c r="L391" s="230"/>
      <c r="M391" s="230"/>
      <c r="N391" s="230"/>
      <c r="S391" s="230"/>
      <c r="V391" s="230"/>
      <c r="W391" s="230"/>
      <c r="X391" s="230"/>
      <c r="Y391" s="230"/>
      <c r="Z391" s="230"/>
      <c r="AA391" s="230"/>
      <c r="AB391" s="230"/>
      <c r="AC391" s="230"/>
      <c r="AD391" s="230"/>
      <c r="AH391" s="230"/>
      <c r="AK391" s="230"/>
      <c r="AL391" s="230"/>
      <c r="AM391" s="230"/>
      <c r="AN391" s="230"/>
      <c r="AO391" s="230"/>
      <c r="AP391" s="230"/>
      <c r="AQ391" s="230"/>
      <c r="AR391" s="230"/>
      <c r="AW391" s="230"/>
      <c r="AZ391" s="230"/>
      <c r="BA391" s="230"/>
      <c r="BB391" s="230"/>
      <c r="BC391" s="230"/>
      <c r="BD391" s="230"/>
      <c r="BE391" s="230"/>
      <c r="BF391" s="230"/>
      <c r="BG391" s="230"/>
    </row>
    <row r="392" spans="4:59">
      <c r="D392" s="230"/>
      <c r="G392" s="230"/>
      <c r="H392" s="230"/>
      <c r="I392" s="230"/>
      <c r="J392" s="230"/>
      <c r="K392" s="230"/>
      <c r="L392" s="230"/>
      <c r="M392" s="230"/>
      <c r="N392" s="230"/>
      <c r="S392" s="230"/>
      <c r="V392" s="230"/>
      <c r="W392" s="230"/>
      <c r="X392" s="230"/>
      <c r="Y392" s="230"/>
      <c r="Z392" s="230"/>
      <c r="AA392" s="230"/>
      <c r="AB392" s="230"/>
      <c r="AC392" s="230"/>
      <c r="AD392" s="230"/>
      <c r="AH392" s="230"/>
      <c r="AK392" s="230"/>
      <c r="AL392" s="230"/>
      <c r="AM392" s="230"/>
      <c r="AN392" s="230"/>
      <c r="AO392" s="230"/>
      <c r="AP392" s="230"/>
      <c r="AQ392" s="230"/>
      <c r="AR392" s="230"/>
      <c r="AW392" s="230"/>
      <c r="AZ392" s="230"/>
      <c r="BA392" s="230"/>
      <c r="BB392" s="230"/>
      <c r="BC392" s="230"/>
      <c r="BD392" s="230"/>
      <c r="BE392" s="230"/>
      <c r="BF392" s="230"/>
      <c r="BG392" s="230"/>
    </row>
    <row r="393" spans="4:59">
      <c r="D393" s="230"/>
      <c r="G393" s="230"/>
      <c r="H393" s="230"/>
      <c r="I393" s="230"/>
      <c r="J393" s="230"/>
      <c r="K393" s="230"/>
      <c r="L393" s="230"/>
      <c r="M393" s="230"/>
      <c r="N393" s="230"/>
      <c r="S393" s="230"/>
      <c r="V393" s="230"/>
      <c r="W393" s="230"/>
      <c r="X393" s="230"/>
      <c r="Y393" s="230"/>
      <c r="Z393" s="230"/>
      <c r="AA393" s="230"/>
      <c r="AB393" s="230"/>
      <c r="AC393" s="230"/>
      <c r="AD393" s="230"/>
      <c r="AH393" s="230"/>
      <c r="AK393" s="230"/>
      <c r="AL393" s="230"/>
      <c r="AM393" s="230"/>
      <c r="AN393" s="230"/>
      <c r="AO393" s="230"/>
      <c r="AP393" s="230"/>
      <c r="AQ393" s="230"/>
      <c r="AR393" s="230"/>
      <c r="AW393" s="230"/>
      <c r="AZ393" s="230"/>
      <c r="BA393" s="230"/>
      <c r="BB393" s="230"/>
      <c r="BC393" s="230"/>
      <c r="BD393" s="230"/>
      <c r="BE393" s="230"/>
      <c r="BF393" s="230"/>
      <c r="BG393" s="230"/>
    </row>
    <row r="394" spans="4:59">
      <c r="D394" s="230"/>
      <c r="G394" s="230"/>
      <c r="H394" s="230"/>
      <c r="I394" s="230"/>
      <c r="J394" s="230"/>
      <c r="K394" s="230"/>
      <c r="L394" s="230"/>
      <c r="M394" s="230"/>
      <c r="N394" s="230"/>
      <c r="S394" s="230"/>
      <c r="V394" s="230"/>
      <c r="W394" s="230"/>
      <c r="X394" s="230"/>
      <c r="Y394" s="230"/>
      <c r="Z394" s="230"/>
      <c r="AA394" s="230"/>
      <c r="AB394" s="230"/>
      <c r="AC394" s="230"/>
      <c r="AD394" s="230"/>
      <c r="AH394" s="230"/>
      <c r="AK394" s="230"/>
      <c r="AL394" s="230"/>
      <c r="AM394" s="230"/>
      <c r="AN394" s="230"/>
      <c r="AO394" s="230"/>
      <c r="AP394" s="230"/>
      <c r="AQ394" s="230"/>
      <c r="AR394" s="230"/>
      <c r="AW394" s="230"/>
      <c r="AZ394" s="230"/>
      <c r="BA394" s="230"/>
      <c r="BB394" s="230"/>
      <c r="BC394" s="230"/>
      <c r="BD394" s="230"/>
      <c r="BE394" s="230"/>
      <c r="BF394" s="230"/>
      <c r="BG394" s="230"/>
    </row>
    <row r="395" spans="4:59">
      <c r="D395" s="230"/>
      <c r="G395" s="230"/>
      <c r="H395" s="230"/>
      <c r="I395" s="230"/>
      <c r="J395" s="230"/>
      <c r="K395" s="230"/>
      <c r="L395" s="230"/>
      <c r="M395" s="230"/>
      <c r="N395" s="230"/>
      <c r="S395" s="230"/>
      <c r="V395" s="230"/>
      <c r="W395" s="230"/>
      <c r="X395" s="230"/>
      <c r="Y395" s="230"/>
      <c r="Z395" s="230"/>
      <c r="AA395" s="230"/>
      <c r="AB395" s="230"/>
      <c r="AC395" s="230"/>
      <c r="AD395" s="230"/>
      <c r="AH395" s="230"/>
      <c r="AK395" s="230"/>
      <c r="AL395" s="230"/>
      <c r="AM395" s="230"/>
      <c r="AN395" s="230"/>
      <c r="AO395" s="230"/>
      <c r="AP395" s="230"/>
      <c r="AQ395" s="230"/>
      <c r="AR395" s="230"/>
      <c r="AW395" s="230"/>
      <c r="AZ395" s="230"/>
      <c r="BA395" s="230"/>
      <c r="BB395" s="230"/>
      <c r="BC395" s="230"/>
      <c r="BD395" s="230"/>
      <c r="BE395" s="230"/>
      <c r="BF395" s="230"/>
      <c r="BG395" s="230"/>
    </row>
    <row r="396" spans="4:59">
      <c r="D396" s="230"/>
      <c r="G396" s="230"/>
      <c r="H396" s="230"/>
      <c r="I396" s="230"/>
      <c r="J396" s="230"/>
      <c r="K396" s="230"/>
      <c r="L396" s="230"/>
      <c r="M396" s="230"/>
      <c r="N396" s="230"/>
      <c r="S396" s="230"/>
      <c r="V396" s="230"/>
      <c r="W396" s="230"/>
      <c r="X396" s="230"/>
      <c r="Y396" s="230"/>
      <c r="Z396" s="230"/>
      <c r="AA396" s="230"/>
      <c r="AB396" s="230"/>
      <c r="AC396" s="230"/>
      <c r="AD396" s="230"/>
      <c r="AH396" s="230"/>
      <c r="AK396" s="230"/>
      <c r="AL396" s="230"/>
      <c r="AM396" s="230"/>
      <c r="AN396" s="230"/>
      <c r="AO396" s="230"/>
      <c r="AP396" s="230"/>
      <c r="AQ396" s="230"/>
      <c r="AR396" s="230"/>
      <c r="AW396" s="230"/>
      <c r="AZ396" s="230"/>
      <c r="BA396" s="230"/>
      <c r="BB396" s="230"/>
      <c r="BC396" s="230"/>
      <c r="BD396" s="230"/>
      <c r="BE396" s="230"/>
      <c r="BF396" s="230"/>
      <c r="BG396" s="230"/>
    </row>
    <row r="397" spans="4:59">
      <c r="D397" s="230"/>
      <c r="G397" s="230"/>
      <c r="H397" s="230"/>
      <c r="I397" s="230"/>
      <c r="J397" s="230"/>
      <c r="K397" s="230"/>
      <c r="L397" s="230"/>
      <c r="M397" s="230"/>
      <c r="N397" s="230"/>
      <c r="S397" s="230"/>
      <c r="V397" s="230"/>
      <c r="W397" s="230"/>
      <c r="X397" s="230"/>
      <c r="Y397" s="230"/>
      <c r="Z397" s="230"/>
      <c r="AA397" s="230"/>
      <c r="AB397" s="230"/>
      <c r="AC397" s="230"/>
      <c r="AD397" s="230"/>
      <c r="AH397" s="230"/>
      <c r="AK397" s="230"/>
      <c r="AL397" s="230"/>
      <c r="AM397" s="230"/>
      <c r="AN397" s="230"/>
      <c r="AO397" s="230"/>
      <c r="AP397" s="230"/>
      <c r="AQ397" s="230"/>
      <c r="AR397" s="230"/>
      <c r="AW397" s="230"/>
      <c r="AZ397" s="230"/>
      <c r="BA397" s="230"/>
      <c r="BB397" s="230"/>
      <c r="BC397" s="230"/>
      <c r="BD397" s="230"/>
      <c r="BE397" s="230"/>
      <c r="BF397" s="230"/>
      <c r="BG397" s="230"/>
    </row>
    <row r="398" spans="4:59">
      <c r="D398" s="230"/>
      <c r="G398" s="230"/>
      <c r="H398" s="230"/>
      <c r="I398" s="230"/>
      <c r="J398" s="230"/>
      <c r="K398" s="230"/>
      <c r="L398" s="230"/>
      <c r="M398" s="230"/>
      <c r="N398" s="230"/>
      <c r="S398" s="230"/>
      <c r="V398" s="230"/>
      <c r="W398" s="230"/>
      <c r="X398" s="230"/>
      <c r="Y398" s="230"/>
      <c r="Z398" s="230"/>
      <c r="AA398" s="230"/>
      <c r="AB398" s="230"/>
      <c r="AC398" s="230"/>
      <c r="AD398" s="230"/>
      <c r="AH398" s="230"/>
      <c r="AK398" s="230"/>
      <c r="AL398" s="230"/>
      <c r="AM398" s="230"/>
      <c r="AN398" s="230"/>
      <c r="AO398" s="230"/>
      <c r="AP398" s="230"/>
      <c r="AQ398" s="230"/>
      <c r="AR398" s="230"/>
      <c r="AW398" s="230"/>
      <c r="AZ398" s="230"/>
      <c r="BA398" s="230"/>
      <c r="BB398" s="230"/>
      <c r="BC398" s="230"/>
      <c r="BD398" s="230"/>
      <c r="BE398" s="230"/>
      <c r="BF398" s="230"/>
      <c r="BG398" s="230"/>
    </row>
    <row r="399" spans="4:59">
      <c r="D399" s="230"/>
      <c r="G399" s="230"/>
      <c r="H399" s="230"/>
      <c r="I399" s="230"/>
      <c r="J399" s="230"/>
      <c r="K399" s="230"/>
      <c r="L399" s="230"/>
      <c r="M399" s="230"/>
      <c r="N399" s="230"/>
      <c r="S399" s="230"/>
      <c r="V399" s="230"/>
      <c r="W399" s="230"/>
      <c r="X399" s="230"/>
      <c r="Y399" s="230"/>
      <c r="Z399" s="230"/>
      <c r="AA399" s="230"/>
      <c r="AB399" s="230"/>
      <c r="AC399" s="230"/>
      <c r="AD399" s="230"/>
      <c r="AH399" s="230"/>
      <c r="AK399" s="230"/>
      <c r="AL399" s="230"/>
      <c r="AM399" s="230"/>
      <c r="AN399" s="230"/>
      <c r="AO399" s="230"/>
      <c r="AP399" s="230"/>
      <c r="AQ399" s="230"/>
      <c r="AR399" s="230"/>
      <c r="AW399" s="230"/>
      <c r="AZ399" s="230"/>
      <c r="BA399" s="230"/>
      <c r="BB399" s="230"/>
      <c r="BC399" s="230"/>
      <c r="BD399" s="230"/>
      <c r="BE399" s="230"/>
      <c r="BF399" s="230"/>
      <c r="BG399" s="230"/>
    </row>
    <row r="400" spans="4:59">
      <c r="D400" s="230"/>
      <c r="G400" s="230"/>
      <c r="H400" s="230"/>
      <c r="I400" s="230"/>
      <c r="J400" s="230"/>
      <c r="K400" s="230"/>
      <c r="L400" s="230"/>
      <c r="M400" s="230"/>
      <c r="N400" s="230"/>
      <c r="S400" s="230"/>
      <c r="V400" s="230"/>
      <c r="W400" s="230"/>
      <c r="X400" s="230"/>
      <c r="Y400" s="230"/>
      <c r="Z400" s="230"/>
      <c r="AA400" s="230"/>
      <c r="AB400" s="230"/>
      <c r="AC400" s="230"/>
      <c r="AD400" s="230"/>
      <c r="AH400" s="230"/>
      <c r="AK400" s="230"/>
      <c r="AL400" s="230"/>
      <c r="AM400" s="230"/>
      <c r="AN400" s="230"/>
      <c r="AO400" s="230"/>
      <c r="AP400" s="230"/>
      <c r="AQ400" s="230"/>
      <c r="AR400" s="230"/>
      <c r="AW400" s="230"/>
      <c r="AZ400" s="230"/>
      <c r="BA400" s="230"/>
      <c r="BB400" s="230"/>
      <c r="BC400" s="230"/>
      <c r="BD400" s="230"/>
      <c r="BE400" s="230"/>
      <c r="BF400" s="230"/>
      <c r="BG400" s="230"/>
    </row>
    <row r="401" spans="4:59">
      <c r="D401" s="230"/>
      <c r="G401" s="230"/>
      <c r="H401" s="230"/>
      <c r="I401" s="230"/>
      <c r="J401" s="230"/>
      <c r="K401" s="230"/>
      <c r="L401" s="230"/>
      <c r="M401" s="230"/>
      <c r="N401" s="230"/>
      <c r="S401" s="230"/>
      <c r="V401" s="230"/>
      <c r="W401" s="230"/>
      <c r="X401" s="230"/>
      <c r="Y401" s="230"/>
      <c r="Z401" s="230"/>
      <c r="AA401" s="230"/>
      <c r="AB401" s="230"/>
      <c r="AC401" s="230"/>
      <c r="AD401" s="230"/>
      <c r="AH401" s="230"/>
      <c r="AK401" s="230"/>
      <c r="AL401" s="230"/>
      <c r="AM401" s="230"/>
      <c r="AN401" s="230"/>
      <c r="AO401" s="230"/>
      <c r="AP401" s="230"/>
      <c r="AQ401" s="230"/>
      <c r="AR401" s="230"/>
      <c r="AW401" s="230"/>
      <c r="AZ401" s="230"/>
      <c r="BA401" s="230"/>
      <c r="BB401" s="230"/>
      <c r="BC401" s="230"/>
      <c r="BD401" s="230"/>
      <c r="BE401" s="230"/>
      <c r="BF401" s="230"/>
      <c r="BG401" s="230"/>
    </row>
    <row r="402" spans="4:59">
      <c r="D402" s="230"/>
      <c r="G402" s="230"/>
      <c r="H402" s="230"/>
      <c r="I402" s="230"/>
      <c r="J402" s="230"/>
      <c r="K402" s="230"/>
      <c r="L402" s="230"/>
      <c r="M402" s="230"/>
      <c r="N402" s="230"/>
      <c r="S402" s="230"/>
      <c r="V402" s="230"/>
      <c r="W402" s="230"/>
      <c r="X402" s="230"/>
      <c r="Y402" s="230"/>
      <c r="Z402" s="230"/>
      <c r="AA402" s="230"/>
      <c r="AB402" s="230"/>
      <c r="AC402" s="230"/>
      <c r="AD402" s="230"/>
      <c r="AH402" s="230"/>
      <c r="AK402" s="230"/>
      <c r="AL402" s="230"/>
      <c r="AM402" s="230"/>
      <c r="AN402" s="230"/>
      <c r="AO402" s="230"/>
      <c r="AP402" s="230"/>
      <c r="AQ402" s="230"/>
      <c r="AR402" s="230"/>
      <c r="AW402" s="230"/>
      <c r="AZ402" s="230"/>
      <c r="BA402" s="230"/>
      <c r="BB402" s="230"/>
      <c r="BC402" s="230"/>
      <c r="BD402" s="230"/>
      <c r="BE402" s="230"/>
      <c r="BF402" s="230"/>
      <c r="BG402" s="230"/>
    </row>
    <row r="403" spans="4:59">
      <c r="D403" s="230"/>
      <c r="G403" s="230"/>
      <c r="H403" s="230"/>
      <c r="I403" s="230"/>
      <c r="J403" s="230"/>
      <c r="K403" s="230"/>
      <c r="L403" s="230"/>
      <c r="M403" s="230"/>
      <c r="N403" s="230"/>
      <c r="S403" s="230"/>
      <c r="V403" s="230"/>
      <c r="W403" s="230"/>
      <c r="X403" s="230"/>
      <c r="Y403" s="230"/>
      <c r="Z403" s="230"/>
      <c r="AA403" s="230"/>
      <c r="AB403" s="230"/>
      <c r="AC403" s="230"/>
      <c r="AD403" s="230"/>
      <c r="AH403" s="230"/>
      <c r="AK403" s="230"/>
      <c r="AL403" s="230"/>
      <c r="AM403" s="230"/>
      <c r="AN403" s="230"/>
      <c r="AO403" s="230"/>
      <c r="AP403" s="230"/>
      <c r="AQ403" s="230"/>
      <c r="AR403" s="230"/>
      <c r="AW403" s="230"/>
      <c r="AZ403" s="230"/>
      <c r="BA403" s="230"/>
      <c r="BB403" s="230"/>
      <c r="BC403" s="230"/>
      <c r="BD403" s="230"/>
      <c r="BE403" s="230"/>
      <c r="BF403" s="230"/>
      <c r="BG403" s="230"/>
    </row>
    <row r="404" spans="4:59">
      <c r="D404" s="230"/>
      <c r="G404" s="230"/>
      <c r="H404" s="230"/>
      <c r="I404" s="230"/>
      <c r="J404" s="230"/>
      <c r="K404" s="230"/>
      <c r="L404" s="230"/>
      <c r="M404" s="230"/>
      <c r="N404" s="230"/>
      <c r="S404" s="230"/>
      <c r="V404" s="230"/>
      <c r="W404" s="230"/>
      <c r="X404" s="230"/>
      <c r="Y404" s="230"/>
      <c r="Z404" s="230"/>
      <c r="AA404" s="230"/>
      <c r="AB404" s="230"/>
      <c r="AC404" s="230"/>
      <c r="AD404" s="230"/>
      <c r="AH404" s="230"/>
      <c r="AK404" s="230"/>
      <c r="AL404" s="230"/>
      <c r="AM404" s="230"/>
      <c r="AN404" s="230"/>
      <c r="AO404" s="230"/>
      <c r="AP404" s="230"/>
      <c r="AQ404" s="230"/>
      <c r="AR404" s="230"/>
      <c r="AW404" s="230"/>
      <c r="AZ404" s="230"/>
      <c r="BA404" s="230"/>
      <c r="BB404" s="230"/>
      <c r="BC404" s="230"/>
      <c r="BD404" s="230"/>
      <c r="BE404" s="230"/>
      <c r="BF404" s="230"/>
      <c r="BG404" s="230"/>
    </row>
    <row r="405" spans="4:59">
      <c r="D405" s="230"/>
      <c r="G405" s="230"/>
      <c r="H405" s="230"/>
      <c r="I405" s="230"/>
      <c r="J405" s="230"/>
      <c r="K405" s="230"/>
      <c r="L405" s="230"/>
      <c r="M405" s="230"/>
      <c r="N405" s="230"/>
      <c r="S405" s="230"/>
      <c r="V405" s="230"/>
      <c r="W405" s="230"/>
      <c r="X405" s="230"/>
      <c r="Y405" s="230"/>
      <c r="Z405" s="230"/>
      <c r="AA405" s="230"/>
      <c r="AB405" s="230"/>
      <c r="AC405" s="230"/>
      <c r="AD405" s="230"/>
      <c r="AH405" s="230"/>
      <c r="AK405" s="230"/>
      <c r="AL405" s="230"/>
      <c r="AM405" s="230"/>
      <c r="AN405" s="230"/>
      <c r="AO405" s="230"/>
      <c r="AP405" s="230"/>
      <c r="AQ405" s="230"/>
      <c r="AR405" s="230"/>
      <c r="AW405" s="230"/>
      <c r="AZ405" s="230"/>
      <c r="BA405" s="230"/>
      <c r="BB405" s="230"/>
      <c r="BC405" s="230"/>
      <c r="BD405" s="230"/>
      <c r="BE405" s="230"/>
      <c r="BF405" s="230"/>
      <c r="BG405" s="230"/>
    </row>
    <row r="406" spans="4:59">
      <c r="D406" s="230"/>
      <c r="G406" s="230"/>
      <c r="H406" s="230"/>
      <c r="I406" s="230"/>
      <c r="J406" s="230"/>
      <c r="K406" s="230"/>
      <c r="L406" s="230"/>
      <c r="M406" s="230"/>
      <c r="N406" s="230"/>
      <c r="S406" s="230"/>
      <c r="V406" s="230"/>
      <c r="W406" s="230"/>
      <c r="X406" s="230"/>
      <c r="Y406" s="230"/>
      <c r="Z406" s="230"/>
      <c r="AA406" s="230"/>
      <c r="AB406" s="230"/>
      <c r="AC406" s="230"/>
      <c r="AD406" s="230"/>
      <c r="AH406" s="230"/>
      <c r="AK406" s="230"/>
      <c r="AL406" s="230"/>
      <c r="AM406" s="230"/>
      <c r="AN406" s="230"/>
      <c r="AO406" s="230"/>
      <c r="AP406" s="230"/>
      <c r="AQ406" s="230"/>
      <c r="AR406" s="230"/>
      <c r="AW406" s="230"/>
      <c r="AZ406" s="230"/>
      <c r="BA406" s="230"/>
      <c r="BB406" s="230"/>
      <c r="BC406" s="230"/>
      <c r="BD406" s="230"/>
      <c r="BE406" s="230"/>
      <c r="BF406" s="230"/>
      <c r="BG406" s="230"/>
    </row>
    <row r="407" spans="4:59">
      <c r="D407" s="230"/>
      <c r="G407" s="230"/>
      <c r="H407" s="230"/>
      <c r="I407" s="230"/>
      <c r="J407" s="230"/>
      <c r="K407" s="230"/>
      <c r="L407" s="230"/>
      <c r="M407" s="230"/>
      <c r="N407" s="230"/>
      <c r="S407" s="230"/>
      <c r="V407" s="230"/>
      <c r="W407" s="230"/>
      <c r="X407" s="230"/>
      <c r="Y407" s="230"/>
      <c r="Z407" s="230"/>
      <c r="AA407" s="230"/>
      <c r="AB407" s="230"/>
      <c r="AC407" s="230"/>
      <c r="AD407" s="230"/>
      <c r="AH407" s="230"/>
      <c r="AK407" s="230"/>
      <c r="AL407" s="230"/>
      <c r="AM407" s="230"/>
      <c r="AN407" s="230"/>
      <c r="AO407" s="230"/>
      <c r="AP407" s="230"/>
      <c r="AQ407" s="230"/>
      <c r="AR407" s="230"/>
      <c r="AW407" s="230"/>
      <c r="AZ407" s="230"/>
      <c r="BA407" s="230"/>
      <c r="BB407" s="230"/>
      <c r="BC407" s="230"/>
      <c r="BD407" s="230"/>
      <c r="BE407" s="230"/>
      <c r="BF407" s="230"/>
      <c r="BG407" s="230"/>
    </row>
    <row r="408" spans="4:59">
      <c r="D408" s="230"/>
      <c r="G408" s="230"/>
      <c r="H408" s="230"/>
      <c r="I408" s="230"/>
      <c r="J408" s="230"/>
      <c r="K408" s="230"/>
      <c r="L408" s="230"/>
      <c r="M408" s="230"/>
      <c r="N408" s="230"/>
      <c r="S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H408" s="230"/>
      <c r="AK408" s="230"/>
      <c r="AL408" s="230"/>
      <c r="AM408" s="230"/>
      <c r="AN408" s="230"/>
      <c r="AO408" s="230"/>
      <c r="AP408" s="230"/>
      <c r="AQ408" s="230"/>
      <c r="AR408" s="230"/>
      <c r="AW408" s="230"/>
      <c r="AZ408" s="230"/>
      <c r="BA408" s="230"/>
      <c r="BB408" s="230"/>
      <c r="BC408" s="230"/>
      <c r="BD408" s="230"/>
      <c r="BE408" s="230"/>
      <c r="BF408" s="230"/>
      <c r="BG408" s="230"/>
    </row>
    <row r="409" spans="4:59">
      <c r="D409" s="230"/>
      <c r="G409" s="230"/>
      <c r="H409" s="230"/>
      <c r="I409" s="230"/>
      <c r="J409" s="230"/>
      <c r="K409" s="230"/>
      <c r="L409" s="230"/>
      <c r="M409" s="230"/>
      <c r="N409" s="230"/>
      <c r="S409" s="230"/>
      <c r="V409" s="230"/>
      <c r="W409" s="230"/>
      <c r="X409" s="230"/>
      <c r="Y409" s="230"/>
      <c r="Z409" s="230"/>
      <c r="AA409" s="230"/>
      <c r="AB409" s="230"/>
      <c r="AC409" s="230"/>
      <c r="AD409" s="230"/>
      <c r="AH409" s="230"/>
      <c r="AK409" s="230"/>
      <c r="AL409" s="230"/>
      <c r="AM409" s="230"/>
      <c r="AN409" s="230"/>
      <c r="AO409" s="230"/>
      <c r="AP409" s="230"/>
      <c r="AQ409" s="230"/>
      <c r="AR409" s="230"/>
      <c r="AW409" s="230"/>
      <c r="AZ409" s="230"/>
      <c r="BA409" s="230"/>
      <c r="BB409" s="230"/>
      <c r="BC409" s="230"/>
      <c r="BD409" s="230"/>
      <c r="BE409" s="230"/>
      <c r="BF409" s="230"/>
      <c r="BG409" s="230"/>
    </row>
    <row r="410" spans="4:59">
      <c r="D410" s="230"/>
      <c r="G410" s="230"/>
      <c r="H410" s="230"/>
      <c r="I410" s="230"/>
      <c r="J410" s="230"/>
      <c r="K410" s="230"/>
      <c r="L410" s="230"/>
      <c r="M410" s="230"/>
      <c r="N410" s="230"/>
      <c r="S410" s="230"/>
      <c r="V410" s="230"/>
      <c r="W410" s="230"/>
      <c r="X410" s="230"/>
      <c r="Y410" s="230"/>
      <c r="Z410" s="230"/>
      <c r="AA410" s="230"/>
      <c r="AB410" s="230"/>
      <c r="AC410" s="230"/>
      <c r="AD410" s="230"/>
      <c r="AH410" s="230"/>
      <c r="AK410" s="230"/>
      <c r="AL410" s="230"/>
      <c r="AM410" s="230"/>
      <c r="AN410" s="230"/>
      <c r="AO410" s="230"/>
      <c r="AP410" s="230"/>
      <c r="AQ410" s="230"/>
      <c r="AR410" s="230"/>
      <c r="AW410" s="230"/>
      <c r="AZ410" s="230"/>
      <c r="BA410" s="230"/>
      <c r="BB410" s="230"/>
      <c r="BC410" s="230"/>
      <c r="BD410" s="230"/>
      <c r="BE410" s="230"/>
      <c r="BF410" s="230"/>
      <c r="BG410" s="230"/>
    </row>
    <row r="411" spans="4:59">
      <c r="D411" s="230"/>
      <c r="G411" s="230"/>
      <c r="H411" s="230"/>
      <c r="I411" s="230"/>
      <c r="J411" s="230"/>
      <c r="K411" s="230"/>
      <c r="L411" s="230"/>
      <c r="M411" s="230"/>
      <c r="N411" s="230"/>
      <c r="S411" s="230"/>
      <c r="V411" s="230"/>
      <c r="W411" s="230"/>
      <c r="X411" s="230"/>
      <c r="Y411" s="230"/>
      <c r="Z411" s="230"/>
      <c r="AA411" s="230"/>
      <c r="AB411" s="230"/>
      <c r="AC411" s="230"/>
      <c r="AD411" s="230"/>
      <c r="AH411" s="230"/>
      <c r="AK411" s="230"/>
      <c r="AL411" s="230"/>
      <c r="AM411" s="230"/>
      <c r="AN411" s="230"/>
      <c r="AO411" s="230"/>
      <c r="AP411" s="230"/>
      <c r="AQ411" s="230"/>
      <c r="AR411" s="230"/>
      <c r="AW411" s="230"/>
      <c r="AZ411" s="230"/>
      <c r="BA411" s="230"/>
      <c r="BB411" s="230"/>
      <c r="BC411" s="230"/>
      <c r="BD411" s="230"/>
      <c r="BE411" s="230"/>
      <c r="BF411" s="230"/>
      <c r="BG411" s="230"/>
    </row>
    <row r="412" spans="4:59">
      <c r="D412" s="230"/>
      <c r="G412" s="230"/>
      <c r="H412" s="230"/>
      <c r="I412" s="230"/>
      <c r="J412" s="230"/>
      <c r="K412" s="230"/>
      <c r="L412" s="230"/>
      <c r="M412" s="230"/>
      <c r="N412" s="230"/>
      <c r="S412" s="230"/>
      <c r="V412" s="230"/>
      <c r="W412" s="230"/>
      <c r="X412" s="230"/>
      <c r="Y412" s="230"/>
      <c r="Z412" s="230"/>
      <c r="AA412" s="230"/>
      <c r="AB412" s="230"/>
      <c r="AC412" s="230"/>
      <c r="AD412" s="230"/>
      <c r="AH412" s="230"/>
      <c r="AK412" s="230"/>
      <c r="AL412" s="230"/>
      <c r="AM412" s="230"/>
      <c r="AN412" s="230"/>
      <c r="AO412" s="230"/>
      <c r="AP412" s="230"/>
      <c r="AQ412" s="230"/>
      <c r="AR412" s="230"/>
      <c r="AW412" s="230"/>
      <c r="AZ412" s="230"/>
      <c r="BA412" s="230"/>
      <c r="BB412" s="230"/>
      <c r="BC412" s="230"/>
      <c r="BD412" s="230"/>
      <c r="BE412" s="230"/>
      <c r="BF412" s="230"/>
      <c r="BG412" s="230"/>
    </row>
    <row r="413" spans="4:59">
      <c r="D413" s="230"/>
      <c r="G413" s="230"/>
      <c r="H413" s="230"/>
      <c r="I413" s="230"/>
      <c r="J413" s="230"/>
      <c r="K413" s="230"/>
      <c r="L413" s="230"/>
      <c r="M413" s="230"/>
      <c r="N413" s="230"/>
      <c r="S413" s="230"/>
      <c r="V413" s="230"/>
      <c r="W413" s="230"/>
      <c r="X413" s="230"/>
      <c r="Y413" s="230"/>
      <c r="Z413" s="230"/>
      <c r="AA413" s="230"/>
      <c r="AB413" s="230"/>
      <c r="AC413" s="230"/>
      <c r="AD413" s="230"/>
      <c r="AH413" s="230"/>
      <c r="AK413" s="230"/>
      <c r="AL413" s="230"/>
      <c r="AM413" s="230"/>
      <c r="AN413" s="230"/>
      <c r="AO413" s="230"/>
      <c r="AP413" s="230"/>
      <c r="AQ413" s="230"/>
      <c r="AR413" s="230"/>
      <c r="AW413" s="230"/>
      <c r="AZ413" s="230"/>
      <c r="BA413" s="230"/>
      <c r="BB413" s="230"/>
      <c r="BC413" s="230"/>
      <c r="BD413" s="230"/>
      <c r="BE413" s="230"/>
      <c r="BF413" s="230"/>
      <c r="BG413" s="230"/>
    </row>
    <row r="414" spans="4:59">
      <c r="D414" s="230"/>
      <c r="G414" s="230"/>
      <c r="H414" s="230"/>
      <c r="I414" s="230"/>
      <c r="J414" s="230"/>
      <c r="K414" s="230"/>
      <c r="L414" s="230"/>
      <c r="M414" s="230"/>
      <c r="N414" s="230"/>
      <c r="S414" s="230"/>
      <c r="V414" s="230"/>
      <c r="W414" s="230"/>
      <c r="X414" s="230"/>
      <c r="Y414" s="230"/>
      <c r="Z414" s="230"/>
      <c r="AA414" s="230"/>
      <c r="AB414" s="230"/>
      <c r="AC414" s="230"/>
      <c r="AD414" s="230"/>
      <c r="AH414" s="230"/>
      <c r="AK414" s="230"/>
      <c r="AL414" s="230"/>
      <c r="AM414" s="230"/>
      <c r="AN414" s="230"/>
      <c r="AO414" s="230"/>
      <c r="AP414" s="230"/>
      <c r="AQ414" s="230"/>
      <c r="AR414" s="230"/>
      <c r="AW414" s="230"/>
      <c r="AZ414" s="230"/>
      <c r="BA414" s="230"/>
      <c r="BB414" s="230"/>
      <c r="BC414" s="230"/>
      <c r="BD414" s="230"/>
      <c r="BE414" s="230"/>
      <c r="BF414" s="230"/>
      <c r="BG414" s="230"/>
    </row>
    <row r="415" spans="4:59">
      <c r="D415" s="230"/>
      <c r="G415" s="230"/>
      <c r="H415" s="230"/>
      <c r="I415" s="230"/>
      <c r="J415" s="230"/>
      <c r="K415" s="230"/>
      <c r="L415" s="230"/>
      <c r="M415" s="230"/>
      <c r="N415" s="230"/>
      <c r="S415" s="230"/>
      <c r="V415" s="230"/>
      <c r="W415" s="230"/>
      <c r="X415" s="230"/>
      <c r="Y415" s="230"/>
      <c r="Z415" s="230"/>
      <c r="AA415" s="230"/>
      <c r="AB415" s="230"/>
      <c r="AC415" s="230"/>
      <c r="AD415" s="230"/>
      <c r="AH415" s="230"/>
      <c r="AK415" s="230"/>
      <c r="AL415" s="230"/>
      <c r="AM415" s="230"/>
      <c r="AN415" s="230"/>
      <c r="AO415" s="230"/>
      <c r="AP415" s="230"/>
      <c r="AQ415" s="230"/>
      <c r="AR415" s="230"/>
      <c r="AW415" s="230"/>
      <c r="AZ415" s="230"/>
      <c r="BA415" s="230"/>
      <c r="BB415" s="230"/>
      <c r="BC415" s="230"/>
      <c r="BD415" s="230"/>
      <c r="BE415" s="230"/>
      <c r="BF415" s="230"/>
      <c r="BG415" s="230"/>
    </row>
    <row r="416" spans="4:59">
      <c r="D416" s="230"/>
      <c r="G416" s="230"/>
      <c r="H416" s="230"/>
      <c r="I416" s="230"/>
      <c r="J416" s="230"/>
      <c r="K416" s="230"/>
      <c r="L416" s="230"/>
      <c r="M416" s="230"/>
      <c r="N416" s="230"/>
      <c r="S416" s="230"/>
      <c r="V416" s="230"/>
      <c r="W416" s="230"/>
      <c r="X416" s="230"/>
      <c r="Y416" s="230"/>
      <c r="Z416" s="230"/>
      <c r="AA416" s="230"/>
      <c r="AB416" s="230"/>
      <c r="AC416" s="230"/>
      <c r="AD416" s="230"/>
      <c r="AH416" s="230"/>
      <c r="AK416" s="230"/>
      <c r="AL416" s="230"/>
      <c r="AM416" s="230"/>
      <c r="AN416" s="230"/>
      <c r="AO416" s="230"/>
      <c r="AP416" s="230"/>
      <c r="AQ416" s="230"/>
      <c r="AR416" s="230"/>
      <c r="AW416" s="230"/>
      <c r="AZ416" s="230"/>
      <c r="BA416" s="230"/>
      <c r="BB416" s="230"/>
      <c r="BC416" s="230"/>
      <c r="BD416" s="230"/>
      <c r="BE416" s="230"/>
      <c r="BF416" s="230"/>
      <c r="BG416" s="230"/>
    </row>
    <row r="417" spans="4:59">
      <c r="D417" s="230"/>
      <c r="G417" s="230"/>
      <c r="H417" s="230"/>
      <c r="I417" s="230"/>
      <c r="J417" s="230"/>
      <c r="K417" s="230"/>
      <c r="L417" s="230"/>
      <c r="M417" s="230"/>
      <c r="N417" s="230"/>
      <c r="S417" s="230"/>
      <c r="V417" s="230"/>
      <c r="W417" s="230"/>
      <c r="X417" s="230"/>
      <c r="Y417" s="230"/>
      <c r="Z417" s="230"/>
      <c r="AA417" s="230"/>
      <c r="AB417" s="230"/>
      <c r="AC417" s="230"/>
      <c r="AD417" s="230"/>
      <c r="AH417" s="230"/>
      <c r="AK417" s="230"/>
      <c r="AL417" s="230"/>
      <c r="AM417" s="230"/>
      <c r="AN417" s="230"/>
      <c r="AO417" s="230"/>
      <c r="AP417" s="230"/>
      <c r="AQ417" s="230"/>
      <c r="AR417" s="230"/>
      <c r="AW417" s="230"/>
      <c r="AZ417" s="230"/>
      <c r="BA417" s="230"/>
      <c r="BB417" s="230"/>
      <c r="BC417" s="230"/>
      <c r="BD417" s="230"/>
      <c r="BE417" s="230"/>
      <c r="BF417" s="230"/>
      <c r="BG417" s="230"/>
    </row>
    <row r="418" spans="4:59">
      <c r="D418" s="230"/>
      <c r="G418" s="230"/>
      <c r="H418" s="230"/>
      <c r="I418" s="230"/>
      <c r="J418" s="230"/>
      <c r="K418" s="230"/>
      <c r="L418" s="230"/>
      <c r="M418" s="230"/>
      <c r="N418" s="230"/>
      <c r="S418" s="230"/>
      <c r="V418" s="230"/>
      <c r="W418" s="230"/>
      <c r="X418" s="230"/>
      <c r="Y418" s="230"/>
      <c r="Z418" s="230"/>
      <c r="AA418" s="230"/>
      <c r="AB418" s="230"/>
      <c r="AC418" s="230"/>
      <c r="AD418" s="230"/>
      <c r="AH418" s="230"/>
      <c r="AK418" s="230"/>
      <c r="AL418" s="230"/>
      <c r="AM418" s="230"/>
      <c r="AN418" s="230"/>
      <c r="AO418" s="230"/>
      <c r="AP418" s="230"/>
      <c r="AQ418" s="230"/>
      <c r="AR418" s="230"/>
      <c r="AW418" s="230"/>
      <c r="AZ418" s="230"/>
      <c r="BA418" s="230"/>
      <c r="BB418" s="230"/>
      <c r="BC418" s="230"/>
      <c r="BD418" s="230"/>
      <c r="BE418" s="230"/>
      <c r="BF418" s="230"/>
      <c r="BG418" s="230"/>
    </row>
    <row r="419" spans="4:59">
      <c r="D419" s="230"/>
      <c r="G419" s="230"/>
      <c r="H419" s="230"/>
      <c r="I419" s="230"/>
      <c r="J419" s="230"/>
      <c r="K419" s="230"/>
      <c r="L419" s="230"/>
      <c r="M419" s="230"/>
      <c r="N419" s="230"/>
      <c r="S419" s="230"/>
      <c r="V419" s="230"/>
      <c r="W419" s="230"/>
      <c r="X419" s="230"/>
      <c r="Y419" s="230"/>
      <c r="Z419" s="230"/>
      <c r="AA419" s="230"/>
      <c r="AB419" s="230"/>
      <c r="AC419" s="230"/>
      <c r="AD419" s="230"/>
      <c r="AH419" s="230"/>
      <c r="AK419" s="230"/>
      <c r="AL419" s="230"/>
      <c r="AM419" s="230"/>
      <c r="AN419" s="230"/>
      <c r="AO419" s="230"/>
      <c r="AP419" s="230"/>
      <c r="AQ419" s="230"/>
      <c r="AR419" s="230"/>
      <c r="AW419" s="230"/>
      <c r="AZ419" s="230"/>
      <c r="BA419" s="230"/>
      <c r="BB419" s="230"/>
      <c r="BC419" s="230"/>
      <c r="BD419" s="230"/>
      <c r="BE419" s="230"/>
      <c r="BF419" s="230"/>
      <c r="BG419" s="230"/>
    </row>
    <row r="420" spans="4:59">
      <c r="D420" s="230"/>
      <c r="G420" s="230"/>
      <c r="H420" s="230"/>
      <c r="I420" s="230"/>
      <c r="J420" s="230"/>
      <c r="K420" s="230"/>
      <c r="L420" s="230"/>
      <c r="M420" s="230"/>
      <c r="N420" s="230"/>
      <c r="S420" s="230"/>
      <c r="V420" s="230"/>
      <c r="W420" s="230"/>
      <c r="X420" s="230"/>
      <c r="Y420" s="230"/>
      <c r="Z420" s="230"/>
      <c r="AA420" s="230"/>
      <c r="AB420" s="230"/>
      <c r="AC420" s="230"/>
      <c r="AD420" s="230"/>
      <c r="AH420" s="230"/>
      <c r="AK420" s="230"/>
      <c r="AL420" s="230"/>
      <c r="AM420" s="230"/>
      <c r="AN420" s="230"/>
      <c r="AO420" s="230"/>
      <c r="AP420" s="230"/>
      <c r="AQ420" s="230"/>
      <c r="AR420" s="230"/>
      <c r="AW420" s="230"/>
      <c r="AZ420" s="230"/>
      <c r="BA420" s="230"/>
      <c r="BB420" s="230"/>
      <c r="BC420" s="230"/>
      <c r="BD420" s="230"/>
      <c r="BE420" s="230"/>
      <c r="BF420" s="230"/>
      <c r="BG420" s="230"/>
    </row>
    <row r="421" spans="4:59">
      <c r="D421" s="230"/>
      <c r="G421" s="230"/>
      <c r="H421" s="230"/>
      <c r="I421" s="230"/>
      <c r="J421" s="230"/>
      <c r="K421" s="230"/>
      <c r="L421" s="230"/>
      <c r="M421" s="230"/>
      <c r="N421" s="230"/>
      <c r="S421" s="230"/>
      <c r="V421" s="230"/>
      <c r="W421" s="230"/>
      <c r="X421" s="230"/>
      <c r="Y421" s="230"/>
      <c r="Z421" s="230"/>
      <c r="AA421" s="230"/>
      <c r="AB421" s="230"/>
      <c r="AC421" s="230"/>
      <c r="AD421" s="230"/>
      <c r="AH421" s="230"/>
      <c r="AK421" s="230"/>
      <c r="AL421" s="230"/>
      <c r="AM421" s="230"/>
      <c r="AN421" s="230"/>
      <c r="AO421" s="230"/>
      <c r="AP421" s="230"/>
      <c r="AQ421" s="230"/>
      <c r="AR421" s="230"/>
      <c r="AW421" s="230"/>
      <c r="AZ421" s="230"/>
      <c r="BA421" s="230"/>
      <c r="BB421" s="230"/>
      <c r="BC421" s="230"/>
      <c r="BD421" s="230"/>
      <c r="BE421" s="230"/>
      <c r="BF421" s="230"/>
      <c r="BG421" s="230"/>
    </row>
    <row r="422" spans="4:59">
      <c r="D422" s="230"/>
      <c r="G422" s="230"/>
      <c r="H422" s="230"/>
      <c r="I422" s="230"/>
      <c r="J422" s="230"/>
      <c r="K422" s="230"/>
      <c r="L422" s="230"/>
      <c r="M422" s="230"/>
      <c r="N422" s="230"/>
      <c r="S422" s="230"/>
      <c r="V422" s="230"/>
      <c r="W422" s="230"/>
      <c r="X422" s="230"/>
      <c r="Y422" s="230"/>
      <c r="Z422" s="230"/>
      <c r="AA422" s="230"/>
      <c r="AB422" s="230"/>
      <c r="AC422" s="230"/>
      <c r="AD422" s="230"/>
      <c r="AH422" s="230"/>
      <c r="AK422" s="230"/>
      <c r="AL422" s="230"/>
      <c r="AM422" s="230"/>
      <c r="AN422" s="230"/>
      <c r="AO422" s="230"/>
      <c r="AP422" s="230"/>
      <c r="AQ422" s="230"/>
      <c r="AR422" s="230"/>
      <c r="AW422" s="230"/>
      <c r="AZ422" s="230"/>
      <c r="BA422" s="230"/>
      <c r="BB422" s="230"/>
      <c r="BC422" s="230"/>
      <c r="BD422" s="230"/>
      <c r="BE422" s="230"/>
      <c r="BF422" s="230"/>
      <c r="BG422" s="230"/>
    </row>
    <row r="423" spans="4:59">
      <c r="D423" s="230"/>
      <c r="G423" s="230"/>
      <c r="H423" s="230"/>
      <c r="I423" s="230"/>
      <c r="J423" s="230"/>
      <c r="K423" s="230"/>
      <c r="L423" s="230"/>
      <c r="M423" s="230"/>
      <c r="N423" s="230"/>
      <c r="S423" s="230"/>
      <c r="V423" s="230"/>
      <c r="W423" s="230"/>
      <c r="X423" s="230"/>
      <c r="Y423" s="230"/>
      <c r="Z423" s="230"/>
      <c r="AA423" s="230"/>
      <c r="AB423" s="230"/>
      <c r="AC423" s="230"/>
      <c r="AD423" s="230"/>
      <c r="AH423" s="230"/>
      <c r="AK423" s="230"/>
      <c r="AL423" s="230"/>
      <c r="AM423" s="230"/>
      <c r="AN423" s="230"/>
      <c r="AO423" s="230"/>
      <c r="AP423" s="230"/>
      <c r="AQ423" s="230"/>
      <c r="AR423" s="230"/>
      <c r="AW423" s="230"/>
      <c r="AZ423" s="230"/>
      <c r="BA423" s="230"/>
      <c r="BB423" s="230"/>
      <c r="BC423" s="230"/>
      <c r="BD423" s="230"/>
      <c r="BE423" s="230"/>
      <c r="BF423" s="230"/>
      <c r="BG423" s="230"/>
    </row>
    <row r="424" spans="4:59">
      <c r="D424" s="230"/>
      <c r="G424" s="230"/>
      <c r="H424" s="230"/>
      <c r="I424" s="230"/>
      <c r="J424" s="230"/>
      <c r="K424" s="230"/>
      <c r="L424" s="230"/>
      <c r="M424" s="230"/>
      <c r="N424" s="230"/>
      <c r="S424" s="230"/>
      <c r="V424" s="230"/>
      <c r="W424" s="230"/>
      <c r="X424" s="230"/>
      <c r="Y424" s="230"/>
      <c r="Z424" s="230"/>
      <c r="AA424" s="230"/>
      <c r="AB424" s="230"/>
      <c r="AC424" s="230"/>
      <c r="AD424" s="230"/>
      <c r="AH424" s="230"/>
      <c r="AK424" s="230"/>
      <c r="AL424" s="230"/>
      <c r="AM424" s="230"/>
      <c r="AN424" s="230"/>
      <c r="AO424" s="230"/>
      <c r="AP424" s="230"/>
      <c r="AQ424" s="230"/>
      <c r="AR424" s="230"/>
      <c r="AW424" s="230"/>
      <c r="AZ424" s="230"/>
      <c r="BA424" s="230"/>
      <c r="BB424" s="230"/>
      <c r="BC424" s="230"/>
      <c r="BD424" s="230"/>
      <c r="BE424" s="230"/>
      <c r="BF424" s="230"/>
      <c r="BG424" s="230"/>
    </row>
    <row r="425" spans="4:59">
      <c r="D425" s="230"/>
      <c r="G425" s="230"/>
      <c r="H425" s="230"/>
      <c r="I425" s="230"/>
      <c r="J425" s="230"/>
      <c r="K425" s="230"/>
      <c r="L425" s="230"/>
      <c r="M425" s="230"/>
      <c r="N425" s="230"/>
      <c r="S425" s="230"/>
      <c r="V425" s="230"/>
      <c r="W425" s="230"/>
      <c r="X425" s="230"/>
      <c r="Y425" s="230"/>
      <c r="Z425" s="230"/>
      <c r="AA425" s="230"/>
      <c r="AB425" s="230"/>
      <c r="AC425" s="230"/>
      <c r="AD425" s="230"/>
      <c r="AH425" s="230"/>
      <c r="AK425" s="230"/>
      <c r="AL425" s="230"/>
      <c r="AM425" s="230"/>
      <c r="AN425" s="230"/>
      <c r="AO425" s="230"/>
      <c r="AP425" s="230"/>
      <c r="AQ425" s="230"/>
      <c r="AR425" s="230"/>
      <c r="AW425" s="230"/>
      <c r="AZ425" s="230"/>
      <c r="BA425" s="230"/>
      <c r="BB425" s="230"/>
      <c r="BC425" s="230"/>
      <c r="BD425" s="230"/>
      <c r="BE425" s="230"/>
      <c r="BF425" s="230"/>
      <c r="BG425" s="230"/>
    </row>
    <row r="426" spans="4:59">
      <c r="D426" s="230"/>
      <c r="G426" s="230"/>
      <c r="H426" s="230"/>
      <c r="I426" s="230"/>
      <c r="J426" s="230"/>
      <c r="K426" s="230"/>
      <c r="L426" s="230"/>
      <c r="M426" s="230"/>
      <c r="N426" s="230"/>
      <c r="S426" s="230"/>
      <c r="V426" s="230"/>
      <c r="W426" s="230"/>
      <c r="X426" s="230"/>
      <c r="Y426" s="230"/>
      <c r="Z426" s="230"/>
      <c r="AA426" s="230"/>
      <c r="AB426" s="230"/>
      <c r="AC426" s="230"/>
      <c r="AD426" s="230"/>
      <c r="AH426" s="230"/>
      <c r="AK426" s="230"/>
      <c r="AL426" s="230"/>
      <c r="AM426" s="230"/>
      <c r="AN426" s="230"/>
      <c r="AO426" s="230"/>
      <c r="AP426" s="230"/>
      <c r="AQ426" s="230"/>
      <c r="AR426" s="230"/>
      <c r="AW426" s="230"/>
      <c r="AZ426" s="230"/>
      <c r="BA426" s="230"/>
      <c r="BB426" s="230"/>
      <c r="BC426" s="230"/>
      <c r="BD426" s="230"/>
      <c r="BE426" s="230"/>
      <c r="BF426" s="230"/>
      <c r="BG426" s="230"/>
    </row>
    <row r="427" spans="4:59">
      <c r="D427" s="230"/>
      <c r="G427" s="230"/>
      <c r="H427" s="230"/>
      <c r="I427" s="230"/>
      <c r="J427" s="230"/>
      <c r="K427" s="230"/>
      <c r="L427" s="230"/>
      <c r="M427" s="230"/>
      <c r="N427" s="230"/>
      <c r="S427" s="230"/>
      <c r="V427" s="230"/>
      <c r="W427" s="230"/>
      <c r="X427" s="230"/>
      <c r="Y427" s="230"/>
      <c r="Z427" s="230"/>
      <c r="AA427" s="230"/>
      <c r="AB427" s="230"/>
      <c r="AC427" s="230"/>
      <c r="AD427" s="230"/>
      <c r="AH427" s="230"/>
      <c r="AK427" s="230"/>
      <c r="AL427" s="230"/>
      <c r="AM427" s="230"/>
      <c r="AN427" s="230"/>
      <c r="AO427" s="230"/>
      <c r="AP427" s="230"/>
      <c r="AQ427" s="230"/>
      <c r="AR427" s="230"/>
      <c r="AW427" s="230"/>
      <c r="AZ427" s="230"/>
      <c r="BA427" s="230"/>
      <c r="BB427" s="230"/>
      <c r="BC427" s="230"/>
      <c r="BD427" s="230"/>
      <c r="BE427" s="230"/>
      <c r="BF427" s="230"/>
      <c r="BG427" s="230"/>
    </row>
    <row r="428" spans="4:59">
      <c r="D428" s="230"/>
      <c r="G428" s="230"/>
      <c r="H428" s="230"/>
      <c r="I428" s="230"/>
      <c r="J428" s="230"/>
      <c r="K428" s="230"/>
      <c r="L428" s="230"/>
      <c r="M428" s="230"/>
      <c r="N428" s="230"/>
      <c r="S428" s="230"/>
      <c r="V428" s="230"/>
      <c r="W428" s="230"/>
      <c r="X428" s="230"/>
      <c r="Y428" s="230"/>
      <c r="Z428" s="230"/>
      <c r="AA428" s="230"/>
      <c r="AB428" s="230"/>
      <c r="AC428" s="230"/>
      <c r="AD428" s="230"/>
      <c r="AH428" s="230"/>
      <c r="AK428" s="230"/>
      <c r="AL428" s="230"/>
      <c r="AM428" s="230"/>
      <c r="AN428" s="230"/>
      <c r="AO428" s="230"/>
      <c r="AP428" s="230"/>
      <c r="AQ428" s="230"/>
      <c r="AR428" s="230"/>
      <c r="AW428" s="230"/>
      <c r="AZ428" s="230"/>
      <c r="BA428" s="230"/>
      <c r="BB428" s="230"/>
      <c r="BC428" s="230"/>
      <c r="BD428" s="230"/>
      <c r="BE428" s="230"/>
      <c r="BF428" s="230"/>
      <c r="BG428" s="230"/>
    </row>
    <row r="429" spans="4:59">
      <c r="D429" s="230"/>
      <c r="G429" s="230"/>
      <c r="H429" s="230"/>
      <c r="I429" s="230"/>
      <c r="J429" s="230"/>
      <c r="K429" s="230"/>
      <c r="L429" s="230"/>
      <c r="M429" s="230"/>
      <c r="N429" s="230"/>
      <c r="S429" s="230"/>
      <c r="V429" s="230"/>
      <c r="W429" s="230"/>
      <c r="X429" s="230"/>
      <c r="Y429" s="230"/>
      <c r="Z429" s="230"/>
      <c r="AA429" s="230"/>
      <c r="AB429" s="230"/>
      <c r="AC429" s="230"/>
      <c r="AD429" s="230"/>
      <c r="AH429" s="230"/>
      <c r="AK429" s="230"/>
      <c r="AL429" s="230"/>
      <c r="AM429" s="230"/>
      <c r="AN429" s="230"/>
      <c r="AO429" s="230"/>
      <c r="AP429" s="230"/>
      <c r="AQ429" s="230"/>
      <c r="AR429" s="230"/>
      <c r="AW429" s="230"/>
      <c r="AZ429" s="230"/>
      <c r="BA429" s="230"/>
      <c r="BB429" s="230"/>
      <c r="BC429" s="230"/>
      <c r="BD429" s="230"/>
      <c r="BE429" s="230"/>
      <c r="BF429" s="230"/>
      <c r="BG429" s="230"/>
    </row>
    <row r="430" spans="4:59">
      <c r="D430" s="230"/>
      <c r="G430" s="230"/>
      <c r="H430" s="230"/>
      <c r="I430" s="230"/>
      <c r="J430" s="230"/>
      <c r="K430" s="230"/>
      <c r="L430" s="230"/>
      <c r="M430" s="230"/>
      <c r="N430" s="230"/>
      <c r="S430" s="230"/>
      <c r="V430" s="230"/>
      <c r="W430" s="230"/>
      <c r="X430" s="230"/>
      <c r="Y430" s="230"/>
      <c r="Z430" s="230"/>
      <c r="AA430" s="230"/>
      <c r="AB430" s="230"/>
      <c r="AC430" s="230"/>
      <c r="AD430" s="230"/>
      <c r="AH430" s="230"/>
      <c r="AK430" s="230"/>
      <c r="AL430" s="230"/>
      <c r="AM430" s="230"/>
      <c r="AN430" s="230"/>
      <c r="AO430" s="230"/>
      <c r="AP430" s="230"/>
      <c r="AQ430" s="230"/>
      <c r="AR430" s="230"/>
      <c r="AW430" s="230"/>
      <c r="AZ430" s="230"/>
      <c r="BA430" s="230"/>
      <c r="BB430" s="230"/>
      <c r="BC430" s="230"/>
      <c r="BD430" s="230"/>
      <c r="BE430" s="230"/>
      <c r="BF430" s="230"/>
      <c r="BG430" s="230"/>
    </row>
    <row r="431" spans="4:59">
      <c r="D431" s="230"/>
      <c r="G431" s="230"/>
      <c r="H431" s="230"/>
      <c r="I431" s="230"/>
      <c r="J431" s="230"/>
      <c r="K431" s="230"/>
      <c r="L431" s="230"/>
      <c r="M431" s="230"/>
      <c r="N431" s="230"/>
      <c r="S431" s="230"/>
      <c r="V431" s="230"/>
      <c r="W431" s="230"/>
      <c r="X431" s="230"/>
      <c r="Y431" s="230"/>
      <c r="Z431" s="230"/>
      <c r="AA431" s="230"/>
      <c r="AB431" s="230"/>
      <c r="AC431" s="230"/>
      <c r="AD431" s="230"/>
      <c r="AH431" s="230"/>
      <c r="AK431" s="230"/>
      <c r="AL431" s="230"/>
      <c r="AM431" s="230"/>
      <c r="AN431" s="230"/>
      <c r="AO431" s="230"/>
      <c r="AP431" s="230"/>
      <c r="AQ431" s="230"/>
      <c r="AR431" s="230"/>
      <c r="AW431" s="230"/>
      <c r="AZ431" s="230"/>
      <c r="BA431" s="230"/>
      <c r="BB431" s="230"/>
      <c r="BC431" s="230"/>
      <c r="BD431" s="230"/>
      <c r="BE431" s="230"/>
      <c r="BF431" s="230"/>
      <c r="BG431" s="230"/>
    </row>
    <row r="432" spans="4:59">
      <c r="D432" s="230"/>
      <c r="G432" s="230"/>
      <c r="H432" s="230"/>
      <c r="I432" s="230"/>
      <c r="J432" s="230"/>
      <c r="K432" s="230"/>
      <c r="L432" s="230"/>
      <c r="M432" s="230"/>
      <c r="N432" s="230"/>
      <c r="S432" s="230"/>
      <c r="V432" s="230"/>
      <c r="W432" s="230"/>
      <c r="X432" s="230"/>
      <c r="Y432" s="230"/>
      <c r="Z432" s="230"/>
      <c r="AA432" s="230"/>
      <c r="AB432" s="230"/>
      <c r="AC432" s="230"/>
      <c r="AD432" s="230"/>
      <c r="AH432" s="230"/>
      <c r="AK432" s="230"/>
      <c r="AL432" s="230"/>
      <c r="AM432" s="230"/>
      <c r="AN432" s="230"/>
      <c r="AO432" s="230"/>
      <c r="AP432" s="230"/>
      <c r="AQ432" s="230"/>
      <c r="AR432" s="230"/>
      <c r="AW432" s="230"/>
      <c r="AZ432" s="230"/>
      <c r="BA432" s="230"/>
      <c r="BB432" s="230"/>
      <c r="BC432" s="230"/>
      <c r="BD432" s="230"/>
      <c r="BE432" s="230"/>
      <c r="BF432" s="230"/>
      <c r="BG432" s="230"/>
    </row>
    <row r="433" spans="4:59">
      <c r="D433" s="230"/>
      <c r="G433" s="230"/>
      <c r="H433" s="230"/>
      <c r="I433" s="230"/>
      <c r="J433" s="230"/>
      <c r="K433" s="230"/>
      <c r="L433" s="230"/>
      <c r="M433" s="230"/>
      <c r="N433" s="230"/>
      <c r="S433" s="230"/>
      <c r="V433" s="230"/>
      <c r="W433" s="230"/>
      <c r="X433" s="230"/>
      <c r="Y433" s="230"/>
      <c r="Z433" s="230"/>
      <c r="AA433" s="230"/>
      <c r="AB433" s="230"/>
      <c r="AC433" s="230"/>
      <c r="AD433" s="230"/>
      <c r="AH433" s="230"/>
      <c r="AK433" s="230"/>
      <c r="AL433" s="230"/>
      <c r="AM433" s="230"/>
      <c r="AN433" s="230"/>
      <c r="AO433" s="230"/>
      <c r="AP433" s="230"/>
      <c r="AQ433" s="230"/>
      <c r="AR433" s="230"/>
      <c r="AW433" s="230"/>
      <c r="AZ433" s="230"/>
      <c r="BA433" s="230"/>
      <c r="BB433" s="230"/>
      <c r="BC433" s="230"/>
      <c r="BD433" s="230"/>
      <c r="BE433" s="230"/>
      <c r="BF433" s="230"/>
      <c r="BG433" s="230"/>
    </row>
    <row r="434" spans="4:59">
      <c r="D434" s="230"/>
      <c r="G434" s="230"/>
      <c r="H434" s="230"/>
      <c r="I434" s="230"/>
      <c r="J434" s="230"/>
      <c r="K434" s="230"/>
      <c r="L434" s="230"/>
      <c r="M434" s="230"/>
      <c r="N434" s="230"/>
      <c r="S434" s="230"/>
      <c r="V434" s="230"/>
      <c r="W434" s="230"/>
      <c r="X434" s="230"/>
      <c r="Y434" s="230"/>
      <c r="Z434" s="230"/>
      <c r="AA434" s="230"/>
      <c r="AB434" s="230"/>
      <c r="AC434" s="230"/>
      <c r="AD434" s="230"/>
      <c r="AH434" s="230"/>
      <c r="AK434" s="230"/>
      <c r="AL434" s="230"/>
      <c r="AM434" s="230"/>
      <c r="AN434" s="230"/>
      <c r="AO434" s="230"/>
      <c r="AP434" s="230"/>
      <c r="AQ434" s="230"/>
      <c r="AR434" s="230"/>
      <c r="AW434" s="230"/>
      <c r="AZ434" s="230"/>
      <c r="BA434" s="230"/>
      <c r="BB434" s="230"/>
      <c r="BC434" s="230"/>
      <c r="BD434" s="230"/>
      <c r="BE434" s="230"/>
      <c r="BF434" s="230"/>
      <c r="BG434" s="230"/>
    </row>
    <row r="435" spans="4:59">
      <c r="D435" s="230"/>
      <c r="G435" s="230"/>
      <c r="H435" s="230"/>
      <c r="I435" s="230"/>
      <c r="J435" s="230"/>
      <c r="K435" s="230"/>
      <c r="L435" s="230"/>
      <c r="M435" s="230"/>
      <c r="N435" s="230"/>
      <c r="S435" s="230"/>
      <c r="V435" s="230"/>
      <c r="W435" s="230"/>
      <c r="X435" s="230"/>
      <c r="Y435" s="230"/>
      <c r="Z435" s="230"/>
      <c r="AA435" s="230"/>
      <c r="AB435" s="230"/>
      <c r="AC435" s="230"/>
      <c r="AD435" s="230"/>
      <c r="AH435" s="230"/>
      <c r="AK435" s="230"/>
      <c r="AL435" s="230"/>
      <c r="AM435" s="230"/>
      <c r="AN435" s="230"/>
      <c r="AO435" s="230"/>
      <c r="AP435" s="230"/>
      <c r="AQ435" s="230"/>
      <c r="AR435" s="230"/>
      <c r="AW435" s="230"/>
      <c r="AZ435" s="230"/>
      <c r="BA435" s="230"/>
      <c r="BB435" s="230"/>
      <c r="BC435" s="230"/>
      <c r="BD435" s="230"/>
      <c r="BE435" s="230"/>
      <c r="BF435" s="230"/>
      <c r="BG435" s="230"/>
    </row>
    <row r="436" spans="4:59">
      <c r="D436" s="230"/>
      <c r="G436" s="230"/>
      <c r="H436" s="230"/>
      <c r="I436" s="230"/>
      <c r="J436" s="230"/>
      <c r="K436" s="230"/>
      <c r="L436" s="230"/>
      <c r="M436" s="230"/>
      <c r="N436" s="230"/>
      <c r="S436" s="230"/>
      <c r="V436" s="230"/>
      <c r="W436" s="230"/>
      <c r="X436" s="230"/>
      <c r="Y436" s="230"/>
      <c r="Z436" s="230"/>
      <c r="AA436" s="230"/>
      <c r="AB436" s="230"/>
      <c r="AC436" s="230"/>
      <c r="AD436" s="230"/>
      <c r="AH436" s="230"/>
      <c r="AK436" s="230"/>
      <c r="AL436" s="230"/>
      <c r="AM436" s="230"/>
      <c r="AN436" s="230"/>
      <c r="AO436" s="230"/>
      <c r="AP436" s="230"/>
      <c r="AQ436" s="230"/>
      <c r="AR436" s="230"/>
      <c r="AW436" s="230"/>
      <c r="AZ436" s="230"/>
      <c r="BA436" s="230"/>
      <c r="BB436" s="230"/>
      <c r="BC436" s="230"/>
      <c r="BD436" s="230"/>
      <c r="BE436" s="230"/>
      <c r="BF436" s="230"/>
      <c r="BG436" s="230"/>
    </row>
    <row r="437" spans="4:59">
      <c r="D437" s="230"/>
      <c r="G437" s="230"/>
      <c r="H437" s="230"/>
      <c r="I437" s="230"/>
      <c r="J437" s="230"/>
      <c r="K437" s="230"/>
      <c r="L437" s="230"/>
      <c r="M437" s="230"/>
      <c r="N437" s="230"/>
      <c r="S437" s="230"/>
      <c r="V437" s="230"/>
      <c r="W437" s="230"/>
      <c r="X437" s="230"/>
      <c r="Y437" s="230"/>
      <c r="Z437" s="230"/>
      <c r="AA437" s="230"/>
      <c r="AB437" s="230"/>
      <c r="AC437" s="230"/>
      <c r="AD437" s="230"/>
      <c r="AH437" s="230"/>
      <c r="AK437" s="230"/>
      <c r="AL437" s="230"/>
      <c r="AM437" s="230"/>
      <c r="AN437" s="230"/>
      <c r="AO437" s="230"/>
      <c r="AP437" s="230"/>
      <c r="AQ437" s="230"/>
      <c r="AR437" s="230"/>
      <c r="AW437" s="230"/>
      <c r="AZ437" s="230"/>
      <c r="BA437" s="230"/>
      <c r="BB437" s="230"/>
      <c r="BC437" s="230"/>
      <c r="BD437" s="230"/>
      <c r="BE437" s="230"/>
      <c r="BF437" s="230"/>
      <c r="BG437" s="230"/>
    </row>
    <row r="438" spans="4:59">
      <c r="D438" s="230"/>
      <c r="G438" s="230"/>
      <c r="H438" s="230"/>
      <c r="I438" s="230"/>
      <c r="J438" s="230"/>
      <c r="K438" s="230"/>
      <c r="L438" s="230"/>
      <c r="M438" s="230"/>
      <c r="N438" s="230"/>
      <c r="S438" s="230"/>
      <c r="V438" s="230"/>
      <c r="W438" s="230"/>
      <c r="X438" s="230"/>
      <c r="Y438" s="230"/>
      <c r="Z438" s="230"/>
      <c r="AA438" s="230"/>
      <c r="AB438" s="230"/>
      <c r="AC438" s="230"/>
      <c r="AD438" s="230"/>
      <c r="AH438" s="230"/>
      <c r="AK438" s="230"/>
      <c r="AL438" s="230"/>
      <c r="AM438" s="230"/>
      <c r="AN438" s="230"/>
      <c r="AO438" s="230"/>
      <c r="AP438" s="230"/>
      <c r="AQ438" s="230"/>
      <c r="AR438" s="230"/>
      <c r="AW438" s="230"/>
      <c r="AZ438" s="230"/>
      <c r="BA438" s="230"/>
      <c r="BB438" s="230"/>
      <c r="BC438" s="230"/>
      <c r="BD438" s="230"/>
      <c r="BE438" s="230"/>
      <c r="BF438" s="230"/>
      <c r="BG438" s="230"/>
    </row>
    <row r="439" spans="4:59">
      <c r="D439" s="230"/>
      <c r="G439" s="230"/>
      <c r="H439" s="230"/>
      <c r="I439" s="230"/>
      <c r="J439" s="230"/>
      <c r="K439" s="230"/>
      <c r="L439" s="230"/>
      <c r="M439" s="230"/>
      <c r="N439" s="230"/>
      <c r="S439" s="230"/>
      <c r="V439" s="230"/>
      <c r="W439" s="230"/>
      <c r="X439" s="230"/>
      <c r="Y439" s="230"/>
      <c r="Z439" s="230"/>
      <c r="AA439" s="230"/>
      <c r="AB439" s="230"/>
      <c r="AC439" s="230"/>
      <c r="AD439" s="230"/>
      <c r="AH439" s="230"/>
      <c r="AK439" s="230"/>
      <c r="AL439" s="230"/>
      <c r="AM439" s="230"/>
      <c r="AN439" s="230"/>
      <c r="AO439" s="230"/>
      <c r="AP439" s="230"/>
      <c r="AQ439" s="230"/>
      <c r="AR439" s="230"/>
      <c r="AW439" s="230"/>
      <c r="AZ439" s="230"/>
      <c r="BA439" s="230"/>
      <c r="BB439" s="230"/>
      <c r="BC439" s="230"/>
      <c r="BD439" s="230"/>
      <c r="BE439" s="230"/>
      <c r="BF439" s="230"/>
      <c r="BG439" s="230"/>
    </row>
    <row r="440" spans="4:59">
      <c r="D440" s="230"/>
      <c r="G440" s="230"/>
      <c r="H440" s="230"/>
      <c r="I440" s="230"/>
      <c r="J440" s="230"/>
      <c r="K440" s="230"/>
      <c r="L440" s="230"/>
      <c r="M440" s="230"/>
      <c r="N440" s="230"/>
      <c r="S440" s="230"/>
      <c r="V440" s="230"/>
      <c r="W440" s="230"/>
      <c r="X440" s="230"/>
      <c r="Y440" s="230"/>
      <c r="Z440" s="230"/>
      <c r="AA440" s="230"/>
      <c r="AB440" s="230"/>
      <c r="AC440" s="230"/>
      <c r="AD440" s="230"/>
      <c r="AH440" s="230"/>
      <c r="AK440" s="230"/>
      <c r="AL440" s="230"/>
      <c r="AM440" s="230"/>
      <c r="AN440" s="230"/>
      <c r="AO440" s="230"/>
      <c r="AP440" s="230"/>
      <c r="AQ440" s="230"/>
      <c r="AR440" s="230"/>
      <c r="AW440" s="230"/>
      <c r="AZ440" s="230"/>
      <c r="BA440" s="230"/>
      <c r="BB440" s="230"/>
      <c r="BC440" s="230"/>
      <c r="BD440" s="230"/>
      <c r="BE440" s="230"/>
      <c r="BF440" s="230"/>
      <c r="BG440" s="230"/>
    </row>
    <row r="441" spans="4:59">
      <c r="D441" s="230"/>
      <c r="G441" s="230"/>
      <c r="H441" s="230"/>
      <c r="I441" s="230"/>
      <c r="J441" s="230"/>
      <c r="K441" s="230"/>
      <c r="L441" s="230"/>
      <c r="M441" s="230"/>
      <c r="N441" s="230"/>
      <c r="S441" s="230"/>
      <c r="V441" s="230"/>
      <c r="W441" s="230"/>
      <c r="X441" s="230"/>
      <c r="Y441" s="230"/>
      <c r="Z441" s="230"/>
      <c r="AA441" s="230"/>
      <c r="AB441" s="230"/>
      <c r="AC441" s="230"/>
      <c r="AD441" s="230"/>
      <c r="AH441" s="230"/>
      <c r="AK441" s="230"/>
      <c r="AL441" s="230"/>
      <c r="AM441" s="230"/>
      <c r="AN441" s="230"/>
      <c r="AO441" s="230"/>
      <c r="AP441" s="230"/>
      <c r="AQ441" s="230"/>
      <c r="AR441" s="230"/>
      <c r="AW441" s="230"/>
      <c r="AZ441" s="230"/>
      <c r="BA441" s="230"/>
      <c r="BB441" s="230"/>
      <c r="BC441" s="230"/>
      <c r="BD441" s="230"/>
      <c r="BE441" s="230"/>
      <c r="BF441" s="230"/>
      <c r="BG441" s="230"/>
    </row>
    <row r="442" spans="4:59">
      <c r="D442" s="230"/>
      <c r="G442" s="230"/>
      <c r="H442" s="230"/>
      <c r="I442" s="230"/>
      <c r="J442" s="230"/>
      <c r="K442" s="230"/>
      <c r="L442" s="230"/>
      <c r="M442" s="230"/>
      <c r="N442" s="230"/>
      <c r="S442" s="230"/>
      <c r="V442" s="230"/>
      <c r="W442" s="230"/>
      <c r="X442" s="230"/>
      <c r="Y442" s="230"/>
      <c r="Z442" s="230"/>
      <c r="AA442" s="230"/>
      <c r="AB442" s="230"/>
      <c r="AC442" s="230"/>
      <c r="AD442" s="230"/>
      <c r="AH442" s="230"/>
      <c r="AK442" s="230"/>
      <c r="AL442" s="230"/>
      <c r="AM442" s="230"/>
      <c r="AN442" s="230"/>
      <c r="AO442" s="230"/>
      <c r="AP442" s="230"/>
      <c r="AQ442" s="230"/>
      <c r="AR442" s="230"/>
      <c r="AW442" s="230"/>
      <c r="AZ442" s="230"/>
      <c r="BA442" s="230"/>
      <c r="BB442" s="230"/>
      <c r="BC442" s="230"/>
      <c r="BD442" s="230"/>
      <c r="BE442" s="230"/>
      <c r="BF442" s="230"/>
      <c r="BG442" s="230"/>
    </row>
    <row r="443" spans="4:59">
      <c r="D443" s="230"/>
      <c r="G443" s="230"/>
      <c r="H443" s="230"/>
      <c r="I443" s="230"/>
      <c r="J443" s="230"/>
      <c r="K443" s="230"/>
      <c r="L443" s="230"/>
      <c r="M443" s="230"/>
      <c r="N443" s="230"/>
      <c r="S443" s="230"/>
      <c r="V443" s="230"/>
      <c r="W443" s="230"/>
      <c r="X443" s="230"/>
      <c r="Y443" s="230"/>
      <c r="Z443" s="230"/>
      <c r="AA443" s="230"/>
      <c r="AB443" s="230"/>
      <c r="AC443" s="230"/>
      <c r="AD443" s="230"/>
      <c r="AH443" s="230"/>
      <c r="AK443" s="230"/>
      <c r="AL443" s="230"/>
      <c r="AM443" s="230"/>
      <c r="AN443" s="230"/>
      <c r="AO443" s="230"/>
      <c r="AP443" s="230"/>
      <c r="AQ443" s="230"/>
      <c r="AR443" s="230"/>
      <c r="AW443" s="230"/>
      <c r="AZ443" s="230"/>
      <c r="BA443" s="230"/>
      <c r="BB443" s="230"/>
      <c r="BC443" s="230"/>
      <c r="BD443" s="230"/>
      <c r="BE443" s="230"/>
      <c r="BF443" s="230"/>
      <c r="BG443" s="230"/>
    </row>
    <row r="444" spans="4:59">
      <c r="D444" s="230"/>
      <c r="G444" s="230"/>
      <c r="H444" s="230"/>
      <c r="I444" s="230"/>
      <c r="J444" s="230"/>
      <c r="K444" s="230"/>
      <c r="L444" s="230"/>
      <c r="M444" s="230"/>
      <c r="N444" s="230"/>
      <c r="S444" s="230"/>
      <c r="V444" s="230"/>
      <c r="W444" s="230"/>
      <c r="X444" s="230"/>
      <c r="Y444" s="230"/>
      <c r="Z444" s="230"/>
      <c r="AA444" s="230"/>
      <c r="AB444" s="230"/>
      <c r="AC444" s="230"/>
      <c r="AD444" s="230"/>
      <c r="AH444" s="230"/>
      <c r="AK444" s="230"/>
      <c r="AL444" s="230"/>
      <c r="AM444" s="230"/>
      <c r="AN444" s="230"/>
      <c r="AO444" s="230"/>
      <c r="AP444" s="230"/>
      <c r="AQ444" s="230"/>
      <c r="AR444" s="230"/>
      <c r="AW444" s="230"/>
      <c r="AZ444" s="230"/>
      <c r="BA444" s="230"/>
      <c r="BB444" s="230"/>
      <c r="BC444" s="230"/>
      <c r="BD444" s="230"/>
      <c r="BE444" s="230"/>
      <c r="BF444" s="230"/>
      <c r="BG444" s="230"/>
    </row>
    <row r="445" spans="4:59">
      <c r="D445" s="230"/>
      <c r="G445" s="230"/>
      <c r="H445" s="230"/>
      <c r="I445" s="230"/>
      <c r="J445" s="230"/>
      <c r="K445" s="230"/>
      <c r="L445" s="230"/>
      <c r="M445" s="230"/>
      <c r="N445" s="230"/>
      <c r="S445" s="230"/>
      <c r="V445" s="230"/>
      <c r="W445" s="230"/>
      <c r="X445" s="230"/>
      <c r="Y445" s="230"/>
      <c r="Z445" s="230"/>
      <c r="AA445" s="230"/>
      <c r="AB445" s="230"/>
      <c r="AC445" s="230"/>
      <c r="AD445" s="230"/>
      <c r="AH445" s="230"/>
      <c r="AK445" s="230"/>
      <c r="AL445" s="230"/>
      <c r="AM445" s="230"/>
      <c r="AN445" s="230"/>
      <c r="AO445" s="230"/>
      <c r="AP445" s="230"/>
      <c r="AQ445" s="230"/>
      <c r="AR445" s="230"/>
      <c r="AW445" s="230"/>
      <c r="AZ445" s="230"/>
      <c r="BA445" s="230"/>
      <c r="BB445" s="230"/>
      <c r="BC445" s="230"/>
      <c r="BD445" s="230"/>
      <c r="BE445" s="230"/>
      <c r="BF445" s="230"/>
      <c r="BG445" s="230"/>
    </row>
    <row r="446" spans="4:59">
      <c r="D446" s="230"/>
      <c r="G446" s="230"/>
      <c r="H446" s="230"/>
      <c r="I446" s="230"/>
      <c r="J446" s="230"/>
      <c r="K446" s="230"/>
      <c r="L446" s="230"/>
      <c r="M446" s="230"/>
      <c r="N446" s="230"/>
      <c r="S446" s="230"/>
      <c r="V446" s="230"/>
      <c r="W446" s="230"/>
      <c r="X446" s="230"/>
      <c r="Y446" s="230"/>
      <c r="Z446" s="230"/>
      <c r="AA446" s="230"/>
      <c r="AB446" s="230"/>
      <c r="AC446" s="230"/>
      <c r="AD446" s="230"/>
      <c r="AH446" s="230"/>
      <c r="AK446" s="230"/>
      <c r="AL446" s="230"/>
      <c r="AM446" s="230"/>
      <c r="AN446" s="230"/>
      <c r="AO446" s="230"/>
      <c r="AP446" s="230"/>
      <c r="AQ446" s="230"/>
      <c r="AR446" s="230"/>
      <c r="AW446" s="230"/>
      <c r="AZ446" s="230"/>
      <c r="BA446" s="230"/>
      <c r="BB446" s="230"/>
      <c r="BC446" s="230"/>
      <c r="BD446" s="230"/>
      <c r="BE446" s="230"/>
      <c r="BF446" s="230"/>
      <c r="BG446" s="230"/>
    </row>
    <row r="447" spans="4:59">
      <c r="D447" s="230"/>
      <c r="G447" s="230"/>
      <c r="H447" s="230"/>
      <c r="I447" s="230"/>
      <c r="J447" s="230"/>
      <c r="K447" s="230"/>
      <c r="L447" s="230"/>
      <c r="M447" s="230"/>
      <c r="N447" s="230"/>
      <c r="S447" s="230"/>
      <c r="V447" s="230"/>
      <c r="W447" s="230"/>
      <c r="X447" s="230"/>
      <c r="Y447" s="230"/>
      <c r="Z447" s="230"/>
      <c r="AA447" s="230"/>
      <c r="AB447" s="230"/>
      <c r="AC447" s="230"/>
      <c r="AD447" s="230"/>
      <c r="AH447" s="230"/>
      <c r="AK447" s="230"/>
      <c r="AL447" s="230"/>
      <c r="AM447" s="230"/>
      <c r="AN447" s="230"/>
      <c r="AO447" s="230"/>
      <c r="AP447" s="230"/>
      <c r="AQ447" s="230"/>
      <c r="AR447" s="230"/>
      <c r="AW447" s="230"/>
      <c r="AZ447" s="230"/>
      <c r="BA447" s="230"/>
      <c r="BB447" s="230"/>
      <c r="BC447" s="230"/>
      <c r="BD447" s="230"/>
      <c r="BE447" s="230"/>
      <c r="BF447" s="230"/>
      <c r="BG447" s="230"/>
    </row>
    <row r="448" spans="4:59">
      <c r="D448" s="230"/>
      <c r="G448" s="230"/>
      <c r="H448" s="230"/>
      <c r="I448" s="230"/>
      <c r="J448" s="230"/>
      <c r="K448" s="230"/>
      <c r="L448" s="230"/>
      <c r="M448" s="230"/>
      <c r="N448" s="230"/>
      <c r="S448" s="230"/>
      <c r="V448" s="230"/>
      <c r="W448" s="230"/>
      <c r="X448" s="230"/>
      <c r="Y448" s="230"/>
      <c r="Z448" s="230"/>
      <c r="AA448" s="230"/>
      <c r="AB448" s="230"/>
      <c r="AC448" s="230"/>
      <c r="AD448" s="230"/>
      <c r="AH448" s="230"/>
      <c r="AK448" s="230"/>
      <c r="AL448" s="230"/>
      <c r="AM448" s="230"/>
      <c r="AN448" s="230"/>
      <c r="AO448" s="230"/>
      <c r="AP448" s="230"/>
      <c r="AQ448" s="230"/>
      <c r="AR448" s="230"/>
      <c r="AW448" s="230"/>
      <c r="AZ448" s="230"/>
      <c r="BA448" s="230"/>
      <c r="BB448" s="230"/>
      <c r="BC448" s="230"/>
      <c r="BD448" s="230"/>
      <c r="BE448" s="230"/>
      <c r="BF448" s="230"/>
      <c r="BG448" s="230"/>
    </row>
    <row r="449" spans="4:59">
      <c r="D449" s="230"/>
      <c r="G449" s="230"/>
      <c r="H449" s="230"/>
      <c r="I449" s="230"/>
      <c r="J449" s="230"/>
      <c r="K449" s="230"/>
      <c r="L449" s="230"/>
      <c r="M449" s="230"/>
      <c r="N449" s="230"/>
      <c r="S449" s="230"/>
      <c r="V449" s="230"/>
      <c r="W449" s="230"/>
      <c r="X449" s="230"/>
      <c r="Y449" s="230"/>
      <c r="Z449" s="230"/>
      <c r="AA449" s="230"/>
      <c r="AB449" s="230"/>
      <c r="AC449" s="230"/>
      <c r="AD449" s="230"/>
      <c r="AH449" s="230"/>
      <c r="AK449" s="230"/>
      <c r="AL449" s="230"/>
      <c r="AM449" s="230"/>
      <c r="AN449" s="230"/>
      <c r="AO449" s="230"/>
      <c r="AP449" s="230"/>
      <c r="AQ449" s="230"/>
      <c r="AR449" s="230"/>
      <c r="AW449" s="230"/>
      <c r="AZ449" s="230"/>
      <c r="BA449" s="230"/>
      <c r="BB449" s="230"/>
      <c r="BC449" s="230"/>
      <c r="BD449" s="230"/>
      <c r="BE449" s="230"/>
      <c r="BF449" s="230"/>
      <c r="BG449" s="230"/>
    </row>
    <row r="450" spans="4:59">
      <c r="D450" s="230"/>
      <c r="G450" s="230"/>
      <c r="H450" s="230"/>
      <c r="I450" s="230"/>
      <c r="J450" s="230"/>
      <c r="K450" s="230"/>
      <c r="L450" s="230"/>
      <c r="M450" s="230"/>
      <c r="N450" s="230"/>
      <c r="S450" s="230"/>
      <c r="V450" s="230"/>
      <c r="W450" s="230"/>
      <c r="X450" s="230"/>
      <c r="Y450" s="230"/>
      <c r="Z450" s="230"/>
      <c r="AA450" s="230"/>
      <c r="AB450" s="230"/>
      <c r="AC450" s="230"/>
      <c r="AD450" s="230"/>
      <c r="AH450" s="230"/>
      <c r="AK450" s="230"/>
      <c r="AL450" s="230"/>
      <c r="AM450" s="230"/>
      <c r="AN450" s="230"/>
      <c r="AO450" s="230"/>
      <c r="AP450" s="230"/>
      <c r="AQ450" s="230"/>
      <c r="AR450" s="230"/>
      <c r="AW450" s="230"/>
      <c r="AZ450" s="230"/>
      <c r="BA450" s="230"/>
      <c r="BB450" s="230"/>
      <c r="BC450" s="230"/>
      <c r="BD450" s="230"/>
      <c r="BE450" s="230"/>
      <c r="BF450" s="230"/>
      <c r="BG450" s="230"/>
    </row>
    <row r="451" spans="4:59">
      <c r="D451" s="230"/>
      <c r="G451" s="230"/>
      <c r="H451" s="230"/>
      <c r="I451" s="230"/>
      <c r="J451" s="230"/>
      <c r="K451" s="230"/>
      <c r="L451" s="230"/>
      <c r="M451" s="230"/>
      <c r="N451" s="230"/>
      <c r="S451" s="230"/>
      <c r="V451" s="230"/>
      <c r="W451" s="230"/>
      <c r="X451" s="230"/>
      <c r="Y451" s="230"/>
      <c r="Z451" s="230"/>
      <c r="AA451" s="230"/>
      <c r="AB451" s="230"/>
      <c r="AC451" s="230"/>
      <c r="AD451" s="230"/>
      <c r="AH451" s="230"/>
      <c r="AK451" s="230"/>
      <c r="AL451" s="230"/>
      <c r="AM451" s="230"/>
      <c r="AN451" s="230"/>
      <c r="AO451" s="230"/>
      <c r="AP451" s="230"/>
      <c r="AQ451" s="230"/>
      <c r="AR451" s="230"/>
      <c r="AW451" s="230"/>
      <c r="AZ451" s="230"/>
      <c r="BA451" s="230"/>
      <c r="BB451" s="230"/>
      <c r="BC451" s="230"/>
      <c r="BD451" s="230"/>
      <c r="BE451" s="230"/>
      <c r="BF451" s="230"/>
      <c r="BG451" s="230"/>
    </row>
    <row r="452" spans="4:59">
      <c r="D452" s="230"/>
      <c r="G452" s="230"/>
      <c r="H452" s="230"/>
      <c r="I452" s="230"/>
      <c r="J452" s="230"/>
      <c r="K452" s="230"/>
      <c r="L452" s="230"/>
      <c r="M452" s="230"/>
      <c r="N452" s="230"/>
      <c r="S452" s="230"/>
      <c r="V452" s="230"/>
      <c r="W452" s="230"/>
      <c r="X452" s="230"/>
      <c r="Y452" s="230"/>
      <c r="Z452" s="230"/>
      <c r="AA452" s="230"/>
      <c r="AB452" s="230"/>
      <c r="AC452" s="230"/>
      <c r="AD452" s="230"/>
      <c r="AH452" s="230"/>
      <c r="AK452" s="230"/>
      <c r="AL452" s="230"/>
      <c r="AM452" s="230"/>
      <c r="AN452" s="230"/>
      <c r="AO452" s="230"/>
      <c r="AP452" s="230"/>
      <c r="AQ452" s="230"/>
      <c r="AR452" s="230"/>
      <c r="AW452" s="230"/>
      <c r="AZ452" s="230"/>
      <c r="BA452" s="230"/>
      <c r="BB452" s="230"/>
      <c r="BC452" s="230"/>
      <c r="BD452" s="230"/>
      <c r="BE452" s="230"/>
      <c r="BF452" s="230"/>
      <c r="BG452" s="230"/>
    </row>
    <row r="453" spans="4:59">
      <c r="D453" s="230"/>
      <c r="G453" s="230"/>
      <c r="H453" s="230"/>
      <c r="I453" s="230"/>
      <c r="J453" s="230"/>
      <c r="K453" s="230"/>
      <c r="L453" s="230"/>
      <c r="M453" s="230"/>
      <c r="N453" s="230"/>
      <c r="S453" s="230"/>
      <c r="V453" s="230"/>
      <c r="W453" s="230"/>
      <c r="X453" s="230"/>
      <c r="Y453" s="230"/>
      <c r="Z453" s="230"/>
      <c r="AA453" s="230"/>
      <c r="AB453" s="230"/>
      <c r="AC453" s="230"/>
      <c r="AD453" s="230"/>
      <c r="AH453" s="230"/>
      <c r="AK453" s="230"/>
      <c r="AL453" s="230"/>
      <c r="AM453" s="230"/>
      <c r="AN453" s="230"/>
      <c r="AO453" s="230"/>
      <c r="AP453" s="230"/>
      <c r="AQ453" s="230"/>
      <c r="AR453" s="230"/>
      <c r="AW453" s="230"/>
      <c r="AZ453" s="230"/>
      <c r="BA453" s="230"/>
      <c r="BB453" s="230"/>
      <c r="BC453" s="230"/>
      <c r="BD453" s="230"/>
      <c r="BE453" s="230"/>
      <c r="BF453" s="230"/>
      <c r="BG453" s="230"/>
    </row>
    <row r="454" spans="4:59">
      <c r="D454" s="230"/>
      <c r="G454" s="230"/>
      <c r="H454" s="230"/>
      <c r="I454" s="230"/>
      <c r="J454" s="230"/>
      <c r="K454" s="230"/>
      <c r="L454" s="230"/>
      <c r="M454" s="230"/>
      <c r="N454" s="230"/>
      <c r="S454" s="230"/>
      <c r="V454" s="230"/>
      <c r="W454" s="230"/>
      <c r="X454" s="230"/>
      <c r="Y454" s="230"/>
      <c r="Z454" s="230"/>
      <c r="AA454" s="230"/>
      <c r="AB454" s="230"/>
      <c r="AC454" s="230"/>
      <c r="AD454" s="230"/>
      <c r="AH454" s="230"/>
      <c r="AK454" s="230"/>
      <c r="AL454" s="230"/>
      <c r="AM454" s="230"/>
      <c r="AN454" s="230"/>
      <c r="AO454" s="230"/>
      <c r="AP454" s="230"/>
      <c r="AQ454" s="230"/>
      <c r="AR454" s="230"/>
      <c r="AW454" s="230"/>
      <c r="AZ454" s="230"/>
      <c r="BA454" s="230"/>
      <c r="BB454" s="230"/>
      <c r="BC454" s="230"/>
      <c r="BD454" s="230"/>
      <c r="BE454" s="230"/>
      <c r="BF454" s="230"/>
      <c r="BG454" s="230"/>
    </row>
    <row r="455" spans="4:59">
      <c r="D455" s="230"/>
      <c r="G455" s="230"/>
      <c r="H455" s="230"/>
      <c r="I455" s="230"/>
      <c r="J455" s="230"/>
      <c r="K455" s="230"/>
      <c r="L455" s="230"/>
      <c r="M455" s="230"/>
      <c r="N455" s="230"/>
      <c r="S455" s="230"/>
      <c r="V455" s="230"/>
      <c r="W455" s="230"/>
      <c r="X455" s="230"/>
      <c r="Y455" s="230"/>
      <c r="Z455" s="230"/>
      <c r="AA455" s="230"/>
      <c r="AB455" s="230"/>
      <c r="AC455" s="230"/>
      <c r="AD455" s="230"/>
      <c r="AH455" s="230"/>
      <c r="AK455" s="230"/>
      <c r="AL455" s="230"/>
      <c r="AM455" s="230"/>
      <c r="AN455" s="230"/>
      <c r="AO455" s="230"/>
      <c r="AP455" s="230"/>
      <c r="AQ455" s="230"/>
      <c r="AR455" s="230"/>
      <c r="AW455" s="230"/>
      <c r="AZ455" s="230"/>
      <c r="BA455" s="230"/>
      <c r="BB455" s="230"/>
      <c r="BC455" s="230"/>
      <c r="BD455" s="230"/>
      <c r="BE455" s="230"/>
      <c r="BF455" s="230"/>
      <c r="BG455" s="230"/>
    </row>
    <row r="456" spans="4:59">
      <c r="D456" s="230"/>
      <c r="G456" s="230"/>
      <c r="H456" s="230"/>
      <c r="I456" s="230"/>
      <c r="J456" s="230"/>
      <c r="K456" s="230"/>
      <c r="L456" s="230"/>
      <c r="M456" s="230"/>
      <c r="N456" s="230"/>
      <c r="S456" s="230"/>
      <c r="V456" s="230"/>
      <c r="W456" s="230"/>
      <c r="X456" s="230"/>
      <c r="Y456" s="230"/>
      <c r="Z456" s="230"/>
      <c r="AA456" s="230"/>
      <c r="AB456" s="230"/>
      <c r="AC456" s="230"/>
      <c r="AD456" s="230"/>
      <c r="AH456" s="230"/>
      <c r="AK456" s="230"/>
      <c r="AL456" s="230"/>
      <c r="AM456" s="230"/>
      <c r="AN456" s="230"/>
      <c r="AO456" s="230"/>
      <c r="AP456" s="230"/>
      <c r="AQ456" s="230"/>
      <c r="AR456" s="230"/>
      <c r="AW456" s="230"/>
      <c r="AZ456" s="230"/>
      <c r="BA456" s="230"/>
      <c r="BB456" s="230"/>
      <c r="BC456" s="230"/>
      <c r="BD456" s="230"/>
      <c r="BE456" s="230"/>
      <c r="BF456" s="230"/>
      <c r="BG456" s="230"/>
    </row>
    <row r="457" spans="4:59">
      <c r="D457" s="230"/>
      <c r="G457" s="230"/>
      <c r="H457" s="230"/>
      <c r="I457" s="230"/>
      <c r="J457" s="230"/>
      <c r="K457" s="230"/>
      <c r="L457" s="230"/>
      <c r="M457" s="230"/>
      <c r="N457" s="230"/>
      <c r="S457" s="230"/>
      <c r="V457" s="230"/>
      <c r="W457" s="230"/>
      <c r="X457" s="230"/>
      <c r="Y457" s="230"/>
      <c r="Z457" s="230"/>
      <c r="AA457" s="230"/>
      <c r="AB457" s="230"/>
      <c r="AC457" s="230"/>
      <c r="AD457" s="230"/>
      <c r="AH457" s="230"/>
      <c r="AK457" s="230"/>
      <c r="AL457" s="230"/>
      <c r="AM457" s="230"/>
      <c r="AN457" s="230"/>
      <c r="AO457" s="230"/>
      <c r="AP457" s="230"/>
      <c r="AQ457" s="230"/>
      <c r="AR457" s="230"/>
      <c r="AW457" s="230"/>
      <c r="AZ457" s="230"/>
      <c r="BA457" s="230"/>
      <c r="BB457" s="230"/>
      <c r="BC457" s="230"/>
      <c r="BD457" s="230"/>
      <c r="BE457" s="230"/>
      <c r="BF457" s="230"/>
      <c r="BG457" s="230"/>
    </row>
    <row r="458" spans="4:59">
      <c r="D458" s="230"/>
      <c r="G458" s="230"/>
      <c r="H458" s="230"/>
      <c r="I458" s="230"/>
      <c r="J458" s="230"/>
      <c r="K458" s="230"/>
      <c r="L458" s="230"/>
      <c r="M458" s="230"/>
      <c r="N458" s="230"/>
      <c r="S458" s="230"/>
      <c r="V458" s="230"/>
      <c r="W458" s="230"/>
      <c r="X458" s="230"/>
      <c r="Y458" s="230"/>
      <c r="Z458" s="230"/>
      <c r="AA458" s="230"/>
      <c r="AB458" s="230"/>
      <c r="AC458" s="230"/>
      <c r="AD458" s="230"/>
      <c r="AH458" s="230"/>
      <c r="AK458" s="230"/>
      <c r="AL458" s="230"/>
      <c r="AM458" s="230"/>
      <c r="AN458" s="230"/>
      <c r="AO458" s="230"/>
      <c r="AP458" s="230"/>
      <c r="AQ458" s="230"/>
      <c r="AR458" s="230"/>
      <c r="AW458" s="230"/>
      <c r="AZ458" s="230"/>
      <c r="BA458" s="230"/>
      <c r="BB458" s="230"/>
      <c r="BC458" s="230"/>
      <c r="BD458" s="230"/>
      <c r="BE458" s="230"/>
      <c r="BF458" s="230"/>
      <c r="BG458" s="230"/>
    </row>
    <row r="459" spans="4:59">
      <c r="D459" s="230"/>
      <c r="G459" s="230"/>
      <c r="H459" s="230"/>
      <c r="I459" s="230"/>
      <c r="J459" s="230"/>
      <c r="K459" s="230"/>
      <c r="L459" s="230"/>
      <c r="M459" s="230"/>
      <c r="N459" s="230"/>
      <c r="S459" s="230"/>
      <c r="V459" s="230"/>
      <c r="W459" s="230"/>
      <c r="X459" s="230"/>
      <c r="Y459" s="230"/>
      <c r="Z459" s="230"/>
      <c r="AA459" s="230"/>
      <c r="AB459" s="230"/>
      <c r="AC459" s="230"/>
      <c r="AD459" s="230"/>
      <c r="AH459" s="230"/>
      <c r="AK459" s="230"/>
      <c r="AL459" s="230"/>
      <c r="AM459" s="230"/>
      <c r="AN459" s="230"/>
      <c r="AO459" s="230"/>
      <c r="AP459" s="230"/>
      <c r="AQ459" s="230"/>
      <c r="AR459" s="230"/>
      <c r="AW459" s="230"/>
      <c r="AZ459" s="230"/>
      <c r="BA459" s="230"/>
      <c r="BB459" s="230"/>
      <c r="BC459" s="230"/>
      <c r="BD459" s="230"/>
      <c r="BE459" s="230"/>
      <c r="BF459" s="230"/>
      <c r="BG459" s="230"/>
    </row>
    <row r="460" spans="4:59">
      <c r="D460" s="230"/>
      <c r="G460" s="230"/>
      <c r="H460" s="230"/>
      <c r="I460" s="230"/>
      <c r="J460" s="230"/>
      <c r="K460" s="230"/>
      <c r="L460" s="230"/>
      <c r="M460" s="230"/>
      <c r="N460" s="230"/>
      <c r="S460" s="230"/>
      <c r="V460" s="230"/>
      <c r="W460" s="230"/>
      <c r="X460" s="230"/>
      <c r="Y460" s="230"/>
      <c r="Z460" s="230"/>
      <c r="AA460" s="230"/>
      <c r="AB460" s="230"/>
      <c r="AC460" s="230"/>
      <c r="AD460" s="230"/>
      <c r="AH460" s="230"/>
      <c r="AK460" s="230"/>
      <c r="AL460" s="230"/>
      <c r="AM460" s="230"/>
      <c r="AN460" s="230"/>
      <c r="AO460" s="230"/>
      <c r="AP460" s="230"/>
      <c r="AQ460" s="230"/>
      <c r="AR460" s="230"/>
      <c r="AW460" s="230"/>
      <c r="AZ460" s="230"/>
      <c r="BA460" s="230"/>
      <c r="BB460" s="230"/>
      <c r="BC460" s="230"/>
      <c r="BD460" s="230"/>
      <c r="BE460" s="230"/>
      <c r="BF460" s="230"/>
      <c r="BG460" s="230"/>
    </row>
    <row r="461" spans="4:59">
      <c r="D461" s="230"/>
      <c r="G461" s="230"/>
      <c r="H461" s="230"/>
      <c r="I461" s="230"/>
      <c r="J461" s="230"/>
      <c r="K461" s="230"/>
      <c r="L461" s="230"/>
      <c r="M461" s="230"/>
      <c r="N461" s="230"/>
      <c r="S461" s="230"/>
      <c r="V461" s="230"/>
      <c r="W461" s="230"/>
      <c r="X461" s="230"/>
      <c r="Y461" s="230"/>
      <c r="Z461" s="230"/>
      <c r="AA461" s="230"/>
      <c r="AB461" s="230"/>
      <c r="AC461" s="230"/>
      <c r="AD461" s="230"/>
      <c r="AH461" s="230"/>
      <c r="AK461" s="230"/>
      <c r="AL461" s="230"/>
      <c r="AM461" s="230"/>
      <c r="AN461" s="230"/>
      <c r="AO461" s="230"/>
      <c r="AP461" s="230"/>
      <c r="AQ461" s="230"/>
      <c r="AR461" s="230"/>
      <c r="AW461" s="230"/>
      <c r="AZ461" s="230"/>
      <c r="BA461" s="230"/>
      <c r="BB461" s="230"/>
      <c r="BC461" s="230"/>
      <c r="BD461" s="230"/>
      <c r="BE461" s="230"/>
      <c r="BF461" s="230"/>
      <c r="BG461" s="230"/>
    </row>
    <row r="462" spans="4:59">
      <c r="D462" s="230"/>
      <c r="G462" s="230"/>
      <c r="H462" s="230"/>
      <c r="I462" s="230"/>
      <c r="J462" s="230"/>
      <c r="K462" s="230"/>
      <c r="L462" s="230"/>
      <c r="M462" s="230"/>
      <c r="N462" s="230"/>
      <c r="S462" s="230"/>
      <c r="V462" s="230"/>
      <c r="W462" s="230"/>
      <c r="X462" s="230"/>
      <c r="Y462" s="230"/>
      <c r="Z462" s="230"/>
      <c r="AA462" s="230"/>
      <c r="AB462" s="230"/>
      <c r="AC462" s="230"/>
      <c r="AD462" s="230"/>
      <c r="AH462" s="230"/>
      <c r="AK462" s="230"/>
      <c r="AL462" s="230"/>
      <c r="AM462" s="230"/>
      <c r="AN462" s="230"/>
      <c r="AO462" s="230"/>
      <c r="AP462" s="230"/>
      <c r="AQ462" s="230"/>
      <c r="AR462" s="230"/>
      <c r="AW462" s="230"/>
      <c r="AZ462" s="230"/>
      <c r="BA462" s="230"/>
      <c r="BB462" s="230"/>
      <c r="BC462" s="230"/>
      <c r="BD462" s="230"/>
      <c r="BE462" s="230"/>
      <c r="BF462" s="230"/>
      <c r="BG462" s="230"/>
    </row>
    <row r="463" spans="4:59">
      <c r="D463" s="230"/>
      <c r="G463" s="230"/>
      <c r="H463" s="230"/>
      <c r="I463" s="230"/>
      <c r="J463" s="230"/>
      <c r="K463" s="230"/>
      <c r="L463" s="230"/>
      <c r="M463" s="230"/>
      <c r="N463" s="230"/>
      <c r="S463" s="230"/>
      <c r="V463" s="230"/>
      <c r="W463" s="230"/>
      <c r="X463" s="230"/>
      <c r="Y463" s="230"/>
      <c r="Z463" s="230"/>
      <c r="AA463" s="230"/>
      <c r="AB463" s="230"/>
      <c r="AC463" s="230"/>
      <c r="AD463" s="230"/>
      <c r="AH463" s="230"/>
      <c r="AK463" s="230"/>
      <c r="AL463" s="230"/>
      <c r="AM463" s="230"/>
      <c r="AN463" s="230"/>
      <c r="AO463" s="230"/>
      <c r="AP463" s="230"/>
      <c r="AQ463" s="230"/>
      <c r="AR463" s="230"/>
      <c r="AW463" s="230"/>
      <c r="AZ463" s="230"/>
      <c r="BA463" s="230"/>
      <c r="BB463" s="230"/>
      <c r="BC463" s="230"/>
      <c r="BD463" s="230"/>
      <c r="BE463" s="230"/>
      <c r="BF463" s="230"/>
      <c r="BG463" s="230"/>
    </row>
    <row r="464" spans="4:59">
      <c r="D464" s="230"/>
      <c r="G464" s="230"/>
      <c r="H464" s="230"/>
      <c r="I464" s="230"/>
      <c r="J464" s="230"/>
      <c r="K464" s="230"/>
      <c r="L464" s="230"/>
      <c r="M464" s="230"/>
      <c r="N464" s="230"/>
      <c r="S464" s="230"/>
      <c r="V464" s="230"/>
      <c r="W464" s="230"/>
      <c r="X464" s="230"/>
      <c r="Y464" s="230"/>
      <c r="Z464" s="230"/>
      <c r="AA464" s="230"/>
      <c r="AB464" s="230"/>
      <c r="AC464" s="230"/>
      <c r="AD464" s="230"/>
      <c r="AH464" s="230"/>
      <c r="AK464" s="230"/>
      <c r="AL464" s="230"/>
      <c r="AM464" s="230"/>
      <c r="AN464" s="230"/>
      <c r="AO464" s="230"/>
      <c r="AP464" s="230"/>
      <c r="AQ464" s="230"/>
      <c r="AR464" s="230"/>
      <c r="AW464" s="230"/>
      <c r="AZ464" s="230"/>
      <c r="BA464" s="230"/>
      <c r="BB464" s="230"/>
      <c r="BC464" s="230"/>
      <c r="BD464" s="230"/>
      <c r="BE464" s="230"/>
      <c r="BF464" s="230"/>
      <c r="BG464" s="230"/>
    </row>
    <row r="465" spans="4:59">
      <c r="D465" s="230"/>
      <c r="G465" s="230"/>
      <c r="H465" s="230"/>
      <c r="I465" s="230"/>
      <c r="J465" s="230"/>
      <c r="K465" s="230"/>
      <c r="L465" s="230"/>
      <c r="M465" s="230"/>
      <c r="N465" s="230"/>
      <c r="S465" s="230"/>
      <c r="V465" s="230"/>
      <c r="W465" s="230"/>
      <c r="X465" s="230"/>
      <c r="Y465" s="230"/>
      <c r="Z465" s="230"/>
      <c r="AA465" s="230"/>
      <c r="AB465" s="230"/>
      <c r="AC465" s="230"/>
      <c r="AD465" s="230"/>
      <c r="AH465" s="230"/>
      <c r="AK465" s="230"/>
      <c r="AL465" s="230"/>
      <c r="AM465" s="230"/>
      <c r="AN465" s="230"/>
      <c r="AO465" s="230"/>
      <c r="AP465" s="230"/>
      <c r="AQ465" s="230"/>
      <c r="AR465" s="230"/>
      <c r="AW465" s="230"/>
      <c r="AZ465" s="230"/>
      <c r="BA465" s="230"/>
      <c r="BB465" s="230"/>
      <c r="BC465" s="230"/>
      <c r="BD465" s="230"/>
      <c r="BE465" s="230"/>
      <c r="BF465" s="230"/>
      <c r="BG465" s="230"/>
    </row>
    <row r="466" spans="4:59">
      <c r="D466" s="230"/>
      <c r="G466" s="230"/>
      <c r="H466" s="230"/>
      <c r="I466" s="230"/>
      <c r="J466" s="230"/>
      <c r="K466" s="230"/>
      <c r="L466" s="230"/>
      <c r="M466" s="230"/>
      <c r="N466" s="230"/>
      <c r="S466" s="230"/>
      <c r="V466" s="230"/>
      <c r="W466" s="230"/>
      <c r="X466" s="230"/>
      <c r="Y466" s="230"/>
      <c r="Z466" s="230"/>
      <c r="AA466" s="230"/>
      <c r="AB466" s="230"/>
      <c r="AC466" s="230"/>
      <c r="AD466" s="230"/>
      <c r="AH466" s="230"/>
      <c r="AK466" s="230"/>
      <c r="AL466" s="230"/>
      <c r="AM466" s="230"/>
      <c r="AN466" s="230"/>
      <c r="AO466" s="230"/>
      <c r="AP466" s="230"/>
      <c r="AQ466" s="230"/>
      <c r="AR466" s="230"/>
      <c r="AW466" s="230"/>
      <c r="AZ466" s="230"/>
      <c r="BA466" s="230"/>
      <c r="BB466" s="230"/>
      <c r="BC466" s="230"/>
      <c r="BD466" s="230"/>
      <c r="BE466" s="230"/>
      <c r="BF466" s="230"/>
      <c r="BG466" s="230"/>
    </row>
    <row r="467" spans="4:59">
      <c r="D467" s="230"/>
      <c r="G467" s="230"/>
      <c r="H467" s="230"/>
      <c r="I467" s="230"/>
      <c r="J467" s="230"/>
      <c r="K467" s="230"/>
      <c r="L467" s="230"/>
      <c r="M467" s="230"/>
      <c r="N467" s="230"/>
      <c r="S467" s="230"/>
      <c r="V467" s="230"/>
      <c r="W467" s="230"/>
      <c r="X467" s="230"/>
      <c r="Y467" s="230"/>
      <c r="Z467" s="230"/>
      <c r="AA467" s="230"/>
      <c r="AB467" s="230"/>
      <c r="AC467" s="230"/>
      <c r="AD467" s="230"/>
      <c r="AH467" s="230"/>
      <c r="AK467" s="230"/>
      <c r="AL467" s="230"/>
      <c r="AM467" s="230"/>
      <c r="AN467" s="230"/>
      <c r="AO467" s="230"/>
      <c r="AP467" s="230"/>
      <c r="AQ467" s="230"/>
      <c r="AR467" s="230"/>
      <c r="AW467" s="230"/>
      <c r="AZ467" s="230"/>
      <c r="BA467" s="230"/>
      <c r="BB467" s="230"/>
      <c r="BC467" s="230"/>
      <c r="BD467" s="230"/>
      <c r="BE467" s="230"/>
      <c r="BF467" s="230"/>
      <c r="BG467" s="230"/>
    </row>
    <row r="468" spans="4:59">
      <c r="D468" s="230"/>
      <c r="G468" s="230"/>
      <c r="H468" s="230"/>
      <c r="I468" s="230"/>
      <c r="J468" s="230"/>
      <c r="K468" s="230"/>
      <c r="L468" s="230"/>
      <c r="M468" s="230"/>
      <c r="N468" s="230"/>
      <c r="S468" s="230"/>
      <c r="V468" s="230"/>
      <c r="W468" s="230"/>
      <c r="X468" s="230"/>
      <c r="Y468" s="230"/>
      <c r="Z468" s="230"/>
      <c r="AA468" s="230"/>
      <c r="AB468" s="230"/>
      <c r="AC468" s="230"/>
      <c r="AD468" s="230"/>
      <c r="AH468" s="230"/>
      <c r="AK468" s="230"/>
      <c r="AL468" s="230"/>
      <c r="AM468" s="230"/>
      <c r="AN468" s="230"/>
      <c r="AO468" s="230"/>
      <c r="AP468" s="230"/>
      <c r="AQ468" s="230"/>
      <c r="AR468" s="230"/>
      <c r="AW468" s="230"/>
      <c r="AZ468" s="230"/>
      <c r="BA468" s="230"/>
      <c r="BB468" s="230"/>
      <c r="BC468" s="230"/>
      <c r="BD468" s="230"/>
      <c r="BE468" s="230"/>
      <c r="BF468" s="230"/>
      <c r="BG468" s="230"/>
    </row>
    <row r="469" spans="4:59">
      <c r="D469" s="230"/>
      <c r="G469" s="230"/>
      <c r="H469" s="230"/>
      <c r="I469" s="230"/>
      <c r="J469" s="230"/>
      <c r="K469" s="230"/>
      <c r="L469" s="230"/>
      <c r="M469" s="230"/>
      <c r="N469" s="230"/>
      <c r="S469" s="230"/>
      <c r="V469" s="230"/>
      <c r="W469" s="230"/>
      <c r="X469" s="230"/>
      <c r="Y469" s="230"/>
      <c r="Z469" s="230"/>
      <c r="AA469" s="230"/>
      <c r="AB469" s="230"/>
      <c r="AC469" s="230"/>
      <c r="AD469" s="230"/>
      <c r="AH469" s="230"/>
      <c r="AK469" s="230"/>
      <c r="AL469" s="230"/>
      <c r="AM469" s="230"/>
      <c r="AN469" s="230"/>
      <c r="AO469" s="230"/>
      <c r="AP469" s="230"/>
      <c r="AQ469" s="230"/>
      <c r="AR469" s="230"/>
      <c r="AW469" s="230"/>
      <c r="AZ469" s="230"/>
      <c r="BA469" s="230"/>
      <c r="BB469" s="230"/>
      <c r="BC469" s="230"/>
      <c r="BD469" s="230"/>
      <c r="BE469" s="230"/>
      <c r="BF469" s="230"/>
      <c r="BG469" s="230"/>
    </row>
    <row r="470" spans="4:59">
      <c r="D470" s="230"/>
      <c r="G470" s="230"/>
      <c r="H470" s="230"/>
      <c r="I470" s="230"/>
      <c r="J470" s="230"/>
      <c r="K470" s="230"/>
      <c r="L470" s="230"/>
      <c r="M470" s="230"/>
      <c r="N470" s="230"/>
      <c r="S470" s="230"/>
      <c r="V470" s="230"/>
      <c r="W470" s="230"/>
      <c r="X470" s="230"/>
      <c r="Y470" s="230"/>
      <c r="Z470" s="230"/>
      <c r="AA470" s="230"/>
      <c r="AB470" s="230"/>
      <c r="AC470" s="230"/>
      <c r="AD470" s="230"/>
      <c r="AH470" s="230"/>
      <c r="AK470" s="230"/>
      <c r="AL470" s="230"/>
      <c r="AM470" s="230"/>
      <c r="AN470" s="230"/>
      <c r="AO470" s="230"/>
      <c r="AP470" s="230"/>
      <c r="AQ470" s="230"/>
      <c r="AR470" s="230"/>
      <c r="AW470" s="230"/>
      <c r="AZ470" s="230"/>
      <c r="BA470" s="230"/>
      <c r="BB470" s="230"/>
      <c r="BC470" s="230"/>
      <c r="BD470" s="230"/>
      <c r="BE470" s="230"/>
      <c r="BF470" s="230"/>
      <c r="BG470" s="230"/>
    </row>
    <row r="471" spans="4:59">
      <c r="D471" s="230"/>
      <c r="G471" s="230"/>
      <c r="H471" s="230"/>
      <c r="I471" s="230"/>
      <c r="J471" s="230"/>
      <c r="K471" s="230"/>
      <c r="L471" s="230"/>
      <c r="M471" s="230"/>
      <c r="N471" s="230"/>
      <c r="S471" s="230"/>
      <c r="V471" s="230"/>
      <c r="W471" s="230"/>
      <c r="X471" s="230"/>
      <c r="Y471" s="230"/>
      <c r="Z471" s="230"/>
      <c r="AA471" s="230"/>
      <c r="AB471" s="230"/>
      <c r="AC471" s="230"/>
      <c r="AD471" s="230"/>
      <c r="AH471" s="230"/>
      <c r="AK471" s="230"/>
      <c r="AL471" s="230"/>
      <c r="AM471" s="230"/>
      <c r="AN471" s="230"/>
      <c r="AO471" s="230"/>
      <c r="AP471" s="230"/>
      <c r="AQ471" s="230"/>
      <c r="AR471" s="230"/>
      <c r="AW471" s="230"/>
      <c r="AZ471" s="230"/>
      <c r="BA471" s="230"/>
      <c r="BB471" s="230"/>
      <c r="BC471" s="230"/>
      <c r="BD471" s="230"/>
      <c r="BE471" s="230"/>
      <c r="BF471" s="230"/>
      <c r="BG471" s="230"/>
    </row>
    <row r="472" spans="4:59">
      <c r="D472" s="230"/>
      <c r="G472" s="230"/>
      <c r="H472" s="230"/>
      <c r="I472" s="230"/>
      <c r="J472" s="230"/>
      <c r="K472" s="230"/>
      <c r="L472" s="230"/>
      <c r="M472" s="230"/>
      <c r="N472" s="230"/>
      <c r="S472" s="230"/>
      <c r="V472" s="230"/>
      <c r="W472" s="230"/>
      <c r="X472" s="230"/>
      <c r="Y472" s="230"/>
      <c r="Z472" s="230"/>
      <c r="AA472" s="230"/>
      <c r="AB472" s="230"/>
      <c r="AC472" s="230"/>
      <c r="AD472" s="230"/>
      <c r="AH472" s="230"/>
      <c r="AK472" s="230"/>
      <c r="AL472" s="230"/>
      <c r="AM472" s="230"/>
      <c r="AN472" s="230"/>
      <c r="AO472" s="230"/>
      <c r="AP472" s="230"/>
      <c r="AQ472" s="230"/>
      <c r="AR472" s="230"/>
      <c r="AW472" s="230"/>
      <c r="AZ472" s="230"/>
      <c r="BA472" s="230"/>
      <c r="BB472" s="230"/>
      <c r="BC472" s="230"/>
      <c r="BD472" s="230"/>
      <c r="BE472" s="230"/>
      <c r="BF472" s="230"/>
      <c r="BG472" s="230"/>
    </row>
    <row r="473" spans="4:59">
      <c r="D473" s="230"/>
      <c r="G473" s="230"/>
      <c r="H473" s="230"/>
      <c r="I473" s="230"/>
      <c r="J473" s="230"/>
      <c r="K473" s="230"/>
      <c r="L473" s="230"/>
      <c r="M473" s="230"/>
      <c r="N473" s="230"/>
      <c r="S473" s="230"/>
      <c r="V473" s="230"/>
      <c r="W473" s="230"/>
      <c r="X473" s="230"/>
      <c r="Y473" s="230"/>
      <c r="Z473" s="230"/>
      <c r="AA473" s="230"/>
      <c r="AB473" s="230"/>
      <c r="AC473" s="230"/>
      <c r="AD473" s="230"/>
      <c r="AH473" s="230"/>
      <c r="AK473" s="230"/>
      <c r="AL473" s="230"/>
      <c r="AM473" s="230"/>
      <c r="AN473" s="230"/>
      <c r="AO473" s="230"/>
      <c r="AP473" s="230"/>
      <c r="AQ473" s="230"/>
      <c r="AR473" s="230"/>
      <c r="AW473" s="230"/>
      <c r="AZ473" s="230"/>
      <c r="BA473" s="230"/>
      <c r="BB473" s="230"/>
      <c r="BC473" s="230"/>
      <c r="BD473" s="230"/>
      <c r="BE473" s="230"/>
      <c r="BF473" s="230"/>
      <c r="BG473" s="230"/>
    </row>
    <row r="474" spans="4:59">
      <c r="D474" s="230"/>
      <c r="G474" s="230"/>
      <c r="H474" s="230"/>
      <c r="I474" s="230"/>
      <c r="J474" s="230"/>
      <c r="K474" s="230"/>
      <c r="L474" s="230"/>
      <c r="M474" s="230"/>
      <c r="N474" s="230"/>
      <c r="S474" s="230"/>
      <c r="V474" s="230"/>
      <c r="W474" s="230"/>
      <c r="X474" s="230"/>
      <c r="Y474" s="230"/>
      <c r="Z474" s="230"/>
      <c r="AA474" s="230"/>
      <c r="AB474" s="230"/>
      <c r="AC474" s="230"/>
      <c r="AD474" s="230"/>
      <c r="AH474" s="230"/>
      <c r="AK474" s="230"/>
      <c r="AL474" s="230"/>
      <c r="AM474" s="230"/>
      <c r="AN474" s="230"/>
      <c r="AO474" s="230"/>
      <c r="AP474" s="230"/>
      <c r="AQ474" s="230"/>
      <c r="AR474" s="230"/>
      <c r="AW474" s="230"/>
      <c r="AZ474" s="230"/>
      <c r="BA474" s="230"/>
      <c r="BB474" s="230"/>
      <c r="BC474" s="230"/>
      <c r="BD474" s="230"/>
      <c r="BE474" s="230"/>
      <c r="BF474" s="230"/>
      <c r="BG474" s="230"/>
    </row>
    <row r="475" spans="4:59">
      <c r="D475" s="230"/>
      <c r="G475" s="230"/>
      <c r="H475" s="230"/>
      <c r="I475" s="230"/>
      <c r="J475" s="230"/>
      <c r="K475" s="230"/>
      <c r="L475" s="230"/>
      <c r="M475" s="230"/>
      <c r="N475" s="230"/>
      <c r="S475" s="230"/>
      <c r="V475" s="230"/>
      <c r="W475" s="230"/>
      <c r="X475" s="230"/>
      <c r="Y475" s="230"/>
      <c r="Z475" s="230"/>
      <c r="AA475" s="230"/>
      <c r="AB475" s="230"/>
      <c r="AC475" s="230"/>
      <c r="AD475" s="230"/>
      <c r="AH475" s="230"/>
      <c r="AK475" s="230"/>
      <c r="AL475" s="230"/>
      <c r="AM475" s="230"/>
      <c r="AN475" s="230"/>
      <c r="AO475" s="230"/>
      <c r="AP475" s="230"/>
      <c r="AQ475" s="230"/>
      <c r="AR475" s="230"/>
      <c r="AW475" s="230"/>
      <c r="AZ475" s="230"/>
      <c r="BA475" s="230"/>
      <c r="BB475" s="230"/>
      <c r="BC475" s="230"/>
      <c r="BD475" s="230"/>
      <c r="BE475" s="230"/>
      <c r="BF475" s="230"/>
      <c r="BG475" s="230"/>
    </row>
    <row r="476" spans="4:59">
      <c r="D476" s="230"/>
      <c r="G476" s="230"/>
      <c r="H476" s="230"/>
      <c r="I476" s="230"/>
      <c r="J476" s="230"/>
      <c r="K476" s="230"/>
      <c r="L476" s="230"/>
      <c r="M476" s="230"/>
      <c r="N476" s="230"/>
      <c r="S476" s="230"/>
      <c r="V476" s="230"/>
      <c r="W476" s="230"/>
      <c r="X476" s="230"/>
      <c r="Y476" s="230"/>
      <c r="Z476" s="230"/>
      <c r="AA476" s="230"/>
      <c r="AB476" s="230"/>
      <c r="AC476" s="230"/>
      <c r="AD476" s="230"/>
      <c r="AH476" s="230"/>
      <c r="AK476" s="230"/>
      <c r="AL476" s="230"/>
      <c r="AM476" s="230"/>
      <c r="AN476" s="230"/>
      <c r="AO476" s="230"/>
      <c r="AP476" s="230"/>
      <c r="AQ476" s="230"/>
      <c r="AR476" s="230"/>
      <c r="AW476" s="230"/>
      <c r="AZ476" s="230"/>
      <c r="BA476" s="230"/>
      <c r="BB476" s="230"/>
      <c r="BC476" s="230"/>
      <c r="BD476" s="230"/>
      <c r="BE476" s="230"/>
      <c r="BF476" s="230"/>
      <c r="BG476" s="230"/>
    </row>
    <row r="477" spans="4:59">
      <c r="D477" s="230"/>
      <c r="G477" s="230"/>
      <c r="H477" s="230"/>
      <c r="I477" s="230"/>
      <c r="J477" s="230"/>
      <c r="K477" s="230"/>
      <c r="L477" s="230"/>
      <c r="M477" s="230"/>
      <c r="N477" s="230"/>
      <c r="S477" s="230"/>
      <c r="V477" s="230"/>
      <c r="W477" s="230"/>
      <c r="X477" s="230"/>
      <c r="Y477" s="230"/>
      <c r="Z477" s="230"/>
      <c r="AA477" s="230"/>
      <c r="AB477" s="230"/>
      <c r="AC477" s="230"/>
      <c r="AD477" s="230"/>
      <c r="AH477" s="230"/>
      <c r="AK477" s="230"/>
      <c r="AL477" s="230"/>
      <c r="AM477" s="230"/>
      <c r="AN477" s="230"/>
      <c r="AO477" s="230"/>
      <c r="AP477" s="230"/>
      <c r="AQ477" s="230"/>
      <c r="AR477" s="230"/>
      <c r="AW477" s="230"/>
      <c r="AZ477" s="230"/>
      <c r="BA477" s="230"/>
      <c r="BB477" s="230"/>
      <c r="BC477" s="230"/>
      <c r="BD477" s="230"/>
      <c r="BE477" s="230"/>
      <c r="BF477" s="230"/>
      <c r="BG477" s="230"/>
    </row>
    <row r="478" spans="4:59">
      <c r="D478" s="230"/>
      <c r="G478" s="230"/>
      <c r="H478" s="230"/>
      <c r="I478" s="230"/>
      <c r="J478" s="230"/>
      <c r="K478" s="230"/>
      <c r="L478" s="230"/>
      <c r="M478" s="230"/>
      <c r="N478" s="230"/>
      <c r="S478" s="230"/>
      <c r="V478" s="230"/>
      <c r="W478" s="230"/>
      <c r="X478" s="230"/>
      <c r="Y478" s="230"/>
      <c r="Z478" s="230"/>
      <c r="AA478" s="230"/>
      <c r="AB478" s="230"/>
      <c r="AC478" s="230"/>
      <c r="AD478" s="230"/>
      <c r="AH478" s="230"/>
      <c r="AK478" s="230"/>
      <c r="AL478" s="230"/>
      <c r="AM478" s="230"/>
      <c r="AN478" s="230"/>
      <c r="AO478" s="230"/>
      <c r="AP478" s="230"/>
      <c r="AQ478" s="230"/>
      <c r="AR478" s="230"/>
      <c r="AW478" s="230"/>
      <c r="AZ478" s="230"/>
      <c r="BA478" s="230"/>
      <c r="BB478" s="230"/>
      <c r="BC478" s="230"/>
      <c r="BD478" s="230"/>
      <c r="BE478" s="230"/>
      <c r="BF478" s="230"/>
      <c r="BG478" s="230"/>
    </row>
    <row r="479" spans="4:59">
      <c r="D479" s="230"/>
      <c r="G479" s="230"/>
      <c r="H479" s="230"/>
      <c r="I479" s="230"/>
      <c r="J479" s="230"/>
      <c r="K479" s="230"/>
      <c r="L479" s="230"/>
      <c r="M479" s="230"/>
      <c r="N479" s="230"/>
      <c r="S479" s="230"/>
      <c r="V479" s="230"/>
      <c r="W479" s="230"/>
      <c r="X479" s="230"/>
      <c r="Y479" s="230"/>
      <c r="Z479" s="230"/>
      <c r="AA479" s="230"/>
      <c r="AB479" s="230"/>
      <c r="AC479" s="230"/>
      <c r="AD479" s="230"/>
      <c r="AH479" s="230"/>
      <c r="AK479" s="230"/>
      <c r="AL479" s="230"/>
      <c r="AM479" s="230"/>
      <c r="AN479" s="230"/>
      <c r="AO479" s="230"/>
      <c r="AP479" s="230"/>
      <c r="AQ479" s="230"/>
      <c r="AR479" s="230"/>
      <c r="AW479" s="230"/>
      <c r="AZ479" s="230"/>
      <c r="BA479" s="230"/>
      <c r="BB479" s="230"/>
      <c r="BC479" s="230"/>
      <c r="BD479" s="230"/>
      <c r="BE479" s="230"/>
      <c r="BF479" s="230"/>
      <c r="BG479" s="230"/>
    </row>
    <row r="480" spans="4:59">
      <c r="D480" s="230"/>
      <c r="G480" s="230"/>
      <c r="H480" s="230"/>
      <c r="I480" s="230"/>
      <c r="J480" s="230"/>
      <c r="K480" s="230"/>
      <c r="L480" s="230"/>
      <c r="M480" s="230"/>
      <c r="N480" s="230"/>
      <c r="S480" s="230"/>
      <c r="V480" s="230"/>
      <c r="W480" s="230"/>
      <c r="X480" s="230"/>
      <c r="Y480" s="230"/>
      <c r="Z480" s="230"/>
      <c r="AA480" s="230"/>
      <c r="AB480" s="230"/>
      <c r="AC480" s="230"/>
      <c r="AD480" s="230"/>
      <c r="AH480" s="230"/>
      <c r="AK480" s="230"/>
      <c r="AL480" s="230"/>
      <c r="AM480" s="230"/>
      <c r="AN480" s="230"/>
      <c r="AO480" s="230"/>
      <c r="AP480" s="230"/>
      <c r="AQ480" s="230"/>
      <c r="AR480" s="230"/>
      <c r="AW480" s="230"/>
      <c r="AZ480" s="230"/>
      <c r="BA480" s="230"/>
      <c r="BB480" s="230"/>
      <c r="BC480" s="230"/>
      <c r="BD480" s="230"/>
      <c r="BE480" s="230"/>
      <c r="BF480" s="230"/>
      <c r="BG480" s="230"/>
    </row>
    <row r="481" spans="4:59">
      <c r="D481" s="230"/>
      <c r="G481" s="230"/>
      <c r="H481" s="230"/>
      <c r="I481" s="230"/>
      <c r="J481" s="230"/>
      <c r="K481" s="230"/>
      <c r="L481" s="230"/>
      <c r="M481" s="230"/>
      <c r="N481" s="230"/>
      <c r="S481" s="230"/>
      <c r="V481" s="230"/>
      <c r="W481" s="230"/>
      <c r="X481" s="230"/>
      <c r="Y481" s="230"/>
      <c r="Z481" s="230"/>
      <c r="AA481" s="230"/>
      <c r="AB481" s="230"/>
      <c r="AC481" s="230"/>
      <c r="AD481" s="230"/>
      <c r="AH481" s="230"/>
      <c r="AK481" s="230"/>
      <c r="AL481" s="230"/>
      <c r="AM481" s="230"/>
      <c r="AN481" s="230"/>
      <c r="AO481" s="230"/>
      <c r="AP481" s="230"/>
      <c r="AQ481" s="230"/>
      <c r="AR481" s="230"/>
      <c r="AW481" s="230"/>
      <c r="AZ481" s="230"/>
      <c r="BA481" s="230"/>
      <c r="BB481" s="230"/>
      <c r="BC481" s="230"/>
      <c r="BD481" s="230"/>
      <c r="BE481" s="230"/>
      <c r="BF481" s="230"/>
      <c r="BG481" s="230"/>
    </row>
    <row r="482" spans="4:59">
      <c r="D482" s="230"/>
      <c r="G482" s="230"/>
      <c r="H482" s="230"/>
      <c r="I482" s="230"/>
      <c r="J482" s="230"/>
      <c r="K482" s="230"/>
      <c r="L482" s="230"/>
      <c r="M482" s="230"/>
      <c r="N482" s="230"/>
      <c r="S482" s="230"/>
      <c r="V482" s="230"/>
      <c r="W482" s="230"/>
      <c r="X482" s="230"/>
      <c r="Y482" s="230"/>
      <c r="Z482" s="230"/>
      <c r="AA482" s="230"/>
      <c r="AB482" s="230"/>
      <c r="AC482" s="230"/>
      <c r="AD482" s="230"/>
      <c r="AH482" s="230"/>
      <c r="AK482" s="230"/>
      <c r="AL482" s="230"/>
      <c r="AM482" s="230"/>
      <c r="AN482" s="230"/>
      <c r="AO482" s="230"/>
      <c r="AP482" s="230"/>
      <c r="AQ482" s="230"/>
      <c r="AR482" s="230"/>
      <c r="AW482" s="230"/>
      <c r="AZ482" s="230"/>
      <c r="BA482" s="230"/>
      <c r="BB482" s="230"/>
      <c r="BC482" s="230"/>
      <c r="BD482" s="230"/>
      <c r="BE482" s="230"/>
      <c r="BF482" s="230"/>
      <c r="BG482" s="230"/>
    </row>
    <row r="483" spans="4:59">
      <c r="D483" s="230"/>
      <c r="G483" s="230"/>
      <c r="H483" s="230"/>
      <c r="I483" s="230"/>
      <c r="J483" s="230"/>
      <c r="K483" s="230"/>
      <c r="L483" s="230"/>
      <c r="M483" s="230"/>
      <c r="N483" s="230"/>
      <c r="S483" s="230"/>
      <c r="V483" s="230"/>
      <c r="W483" s="230"/>
      <c r="X483" s="230"/>
      <c r="Y483" s="230"/>
      <c r="Z483" s="230"/>
      <c r="AA483" s="230"/>
      <c r="AB483" s="230"/>
      <c r="AC483" s="230"/>
      <c r="AD483" s="230"/>
      <c r="AH483" s="230"/>
      <c r="AK483" s="230"/>
      <c r="AL483" s="230"/>
      <c r="AM483" s="230"/>
      <c r="AN483" s="230"/>
      <c r="AO483" s="230"/>
      <c r="AP483" s="230"/>
      <c r="AQ483" s="230"/>
      <c r="AR483" s="230"/>
      <c r="AW483" s="230"/>
      <c r="AZ483" s="230"/>
      <c r="BA483" s="230"/>
      <c r="BB483" s="230"/>
      <c r="BC483" s="230"/>
      <c r="BD483" s="230"/>
      <c r="BE483" s="230"/>
      <c r="BF483" s="230"/>
      <c r="BG483" s="230"/>
    </row>
    <row r="484" spans="4:59">
      <c r="D484" s="230"/>
      <c r="G484" s="230"/>
      <c r="H484" s="230"/>
      <c r="I484" s="230"/>
      <c r="J484" s="230"/>
      <c r="K484" s="230"/>
      <c r="L484" s="230"/>
      <c r="M484" s="230"/>
      <c r="N484" s="230"/>
      <c r="S484" s="230"/>
      <c r="V484" s="230"/>
      <c r="W484" s="230"/>
      <c r="X484" s="230"/>
      <c r="Y484" s="230"/>
      <c r="Z484" s="230"/>
      <c r="AA484" s="230"/>
      <c r="AB484" s="230"/>
      <c r="AC484" s="230"/>
      <c r="AD484" s="230"/>
      <c r="AH484" s="230"/>
      <c r="AK484" s="230"/>
      <c r="AL484" s="230"/>
      <c r="AM484" s="230"/>
      <c r="AN484" s="230"/>
      <c r="AO484" s="230"/>
      <c r="AP484" s="230"/>
      <c r="AQ484" s="230"/>
      <c r="AR484" s="230"/>
      <c r="AW484" s="230"/>
      <c r="AZ484" s="230"/>
      <c r="BA484" s="230"/>
      <c r="BB484" s="230"/>
      <c r="BC484" s="230"/>
      <c r="BD484" s="230"/>
      <c r="BE484" s="230"/>
      <c r="BF484" s="230"/>
      <c r="BG484" s="230"/>
    </row>
    <row r="485" spans="4:59">
      <c r="D485" s="230"/>
      <c r="G485" s="230"/>
      <c r="H485" s="230"/>
      <c r="I485" s="230"/>
      <c r="J485" s="230"/>
      <c r="K485" s="230"/>
      <c r="L485" s="230"/>
      <c r="M485" s="230"/>
      <c r="N485" s="230"/>
      <c r="S485" s="230"/>
      <c r="V485" s="230"/>
      <c r="W485" s="230"/>
      <c r="X485" s="230"/>
      <c r="Y485" s="230"/>
      <c r="Z485" s="230"/>
      <c r="AA485" s="230"/>
      <c r="AB485" s="230"/>
      <c r="AC485" s="230"/>
      <c r="AD485" s="230"/>
      <c r="AH485" s="230"/>
      <c r="AK485" s="230"/>
      <c r="AL485" s="230"/>
      <c r="AM485" s="230"/>
      <c r="AN485" s="230"/>
      <c r="AO485" s="230"/>
      <c r="AP485" s="230"/>
      <c r="AQ485" s="230"/>
      <c r="AR485" s="230"/>
      <c r="AW485" s="230"/>
      <c r="AZ485" s="230"/>
      <c r="BA485" s="230"/>
      <c r="BB485" s="230"/>
      <c r="BC485" s="230"/>
      <c r="BD485" s="230"/>
      <c r="BE485" s="230"/>
      <c r="BF485" s="230"/>
      <c r="BG485" s="230"/>
    </row>
    <row r="486" spans="4:59">
      <c r="D486" s="230"/>
      <c r="G486" s="230"/>
      <c r="H486" s="230"/>
      <c r="I486" s="230"/>
      <c r="J486" s="230"/>
      <c r="K486" s="230"/>
      <c r="L486" s="230"/>
      <c r="M486" s="230"/>
      <c r="N486" s="230"/>
      <c r="S486" s="230"/>
      <c r="V486" s="230"/>
      <c r="W486" s="230"/>
      <c r="X486" s="230"/>
      <c r="Y486" s="230"/>
      <c r="Z486" s="230"/>
      <c r="AA486" s="230"/>
      <c r="AB486" s="230"/>
      <c r="AC486" s="230"/>
      <c r="AD486" s="230"/>
      <c r="AH486" s="230"/>
      <c r="AK486" s="230"/>
      <c r="AL486" s="230"/>
      <c r="AM486" s="230"/>
      <c r="AN486" s="230"/>
      <c r="AO486" s="230"/>
      <c r="AP486" s="230"/>
      <c r="AQ486" s="230"/>
      <c r="AR486" s="230"/>
      <c r="AW486" s="230"/>
      <c r="AZ486" s="230"/>
      <c r="BA486" s="230"/>
      <c r="BB486" s="230"/>
      <c r="BC486" s="230"/>
      <c r="BD486" s="230"/>
      <c r="BE486" s="230"/>
      <c r="BF486" s="230"/>
      <c r="BG486" s="230"/>
    </row>
    <row r="487" spans="4:59">
      <c r="D487" s="230"/>
      <c r="G487" s="230"/>
      <c r="H487" s="230"/>
      <c r="I487" s="230"/>
      <c r="J487" s="230"/>
      <c r="K487" s="230"/>
      <c r="L487" s="230"/>
      <c r="M487" s="230"/>
      <c r="N487" s="230"/>
      <c r="S487" s="230"/>
      <c r="V487" s="230"/>
      <c r="W487" s="230"/>
      <c r="X487" s="230"/>
      <c r="Y487" s="230"/>
      <c r="Z487" s="230"/>
      <c r="AA487" s="230"/>
      <c r="AB487" s="230"/>
      <c r="AC487" s="230"/>
      <c r="AD487" s="230"/>
      <c r="AH487" s="230"/>
      <c r="AK487" s="230"/>
      <c r="AL487" s="230"/>
      <c r="AM487" s="230"/>
      <c r="AN487" s="230"/>
      <c r="AO487" s="230"/>
      <c r="AP487" s="230"/>
      <c r="AQ487" s="230"/>
      <c r="AR487" s="230"/>
      <c r="AW487" s="230"/>
      <c r="AZ487" s="230"/>
      <c r="BA487" s="230"/>
      <c r="BB487" s="230"/>
      <c r="BC487" s="230"/>
      <c r="BD487" s="230"/>
      <c r="BE487" s="230"/>
      <c r="BF487" s="230"/>
      <c r="BG487" s="230"/>
    </row>
    <row r="488" spans="4:59">
      <c r="D488" s="230"/>
      <c r="G488" s="230"/>
      <c r="H488" s="230"/>
      <c r="I488" s="230"/>
      <c r="J488" s="230"/>
      <c r="K488" s="230"/>
      <c r="L488" s="230"/>
      <c r="M488" s="230"/>
      <c r="N488" s="230"/>
      <c r="S488" s="230"/>
      <c r="V488" s="230"/>
      <c r="W488" s="230"/>
      <c r="X488" s="230"/>
      <c r="Y488" s="230"/>
      <c r="Z488" s="230"/>
      <c r="AA488" s="230"/>
      <c r="AB488" s="230"/>
      <c r="AC488" s="230"/>
      <c r="AD488" s="230"/>
      <c r="AH488" s="230"/>
      <c r="AK488" s="230"/>
      <c r="AL488" s="230"/>
      <c r="AM488" s="230"/>
      <c r="AN488" s="230"/>
      <c r="AO488" s="230"/>
      <c r="AP488" s="230"/>
      <c r="AQ488" s="230"/>
      <c r="AR488" s="230"/>
      <c r="AW488" s="230"/>
      <c r="AZ488" s="230"/>
      <c r="BA488" s="230"/>
      <c r="BB488" s="230"/>
      <c r="BC488" s="230"/>
      <c r="BD488" s="230"/>
      <c r="BE488" s="230"/>
      <c r="BF488" s="230"/>
      <c r="BG488" s="230"/>
    </row>
    <row r="489" spans="4:59">
      <c r="D489" s="230"/>
      <c r="G489" s="230"/>
      <c r="H489" s="230"/>
      <c r="I489" s="230"/>
      <c r="J489" s="230"/>
      <c r="K489" s="230"/>
      <c r="L489" s="230"/>
      <c r="M489" s="230"/>
      <c r="N489" s="230"/>
      <c r="S489" s="230"/>
      <c r="V489" s="230"/>
      <c r="W489" s="230"/>
      <c r="X489" s="230"/>
      <c r="Y489" s="230"/>
      <c r="Z489" s="230"/>
      <c r="AA489" s="230"/>
      <c r="AB489" s="230"/>
      <c r="AC489" s="230"/>
      <c r="AD489" s="230"/>
      <c r="AH489" s="230"/>
      <c r="AK489" s="230"/>
      <c r="AL489" s="230"/>
      <c r="AM489" s="230"/>
      <c r="AN489" s="230"/>
      <c r="AO489" s="230"/>
      <c r="AP489" s="230"/>
      <c r="AQ489" s="230"/>
      <c r="AR489" s="230"/>
      <c r="AW489" s="230"/>
      <c r="AZ489" s="230"/>
      <c r="BA489" s="230"/>
      <c r="BB489" s="230"/>
      <c r="BC489" s="230"/>
      <c r="BD489" s="230"/>
      <c r="BE489" s="230"/>
      <c r="BF489" s="230"/>
      <c r="BG489" s="230"/>
    </row>
    <row r="490" spans="4:59">
      <c r="D490" s="230"/>
      <c r="G490" s="230"/>
      <c r="H490" s="230"/>
      <c r="I490" s="230"/>
      <c r="J490" s="230"/>
      <c r="K490" s="230"/>
      <c r="L490" s="230"/>
      <c r="M490" s="230"/>
      <c r="N490" s="230"/>
      <c r="S490" s="230"/>
      <c r="V490" s="230"/>
      <c r="W490" s="230"/>
      <c r="X490" s="230"/>
      <c r="Y490" s="230"/>
      <c r="Z490" s="230"/>
      <c r="AA490" s="230"/>
      <c r="AB490" s="230"/>
      <c r="AC490" s="230"/>
      <c r="AD490" s="230"/>
      <c r="AH490" s="230"/>
      <c r="AK490" s="230"/>
      <c r="AL490" s="230"/>
      <c r="AM490" s="230"/>
      <c r="AN490" s="230"/>
      <c r="AO490" s="230"/>
      <c r="AP490" s="230"/>
      <c r="AQ490" s="230"/>
      <c r="AR490" s="230"/>
      <c r="AW490" s="230"/>
      <c r="AZ490" s="230"/>
      <c r="BA490" s="230"/>
      <c r="BB490" s="230"/>
      <c r="BC490" s="230"/>
      <c r="BD490" s="230"/>
      <c r="BE490" s="230"/>
      <c r="BF490" s="230"/>
      <c r="BG490" s="230"/>
    </row>
    <row r="491" spans="4:59">
      <c r="D491" s="230"/>
      <c r="G491" s="230"/>
      <c r="H491" s="230"/>
      <c r="I491" s="230"/>
      <c r="J491" s="230"/>
      <c r="K491" s="230"/>
      <c r="L491" s="230"/>
      <c r="M491" s="230"/>
      <c r="N491" s="230"/>
      <c r="S491" s="230"/>
      <c r="V491" s="230"/>
      <c r="W491" s="230"/>
      <c r="X491" s="230"/>
      <c r="Y491" s="230"/>
      <c r="Z491" s="230"/>
      <c r="AA491" s="230"/>
      <c r="AB491" s="230"/>
      <c r="AC491" s="230"/>
      <c r="AD491" s="230"/>
      <c r="AH491" s="230"/>
      <c r="AK491" s="230"/>
      <c r="AL491" s="230"/>
      <c r="AM491" s="230"/>
      <c r="AN491" s="230"/>
      <c r="AO491" s="230"/>
      <c r="AP491" s="230"/>
      <c r="AQ491" s="230"/>
      <c r="AR491" s="230"/>
      <c r="AW491" s="230"/>
      <c r="AZ491" s="230"/>
      <c r="BA491" s="230"/>
      <c r="BB491" s="230"/>
      <c r="BC491" s="230"/>
      <c r="BD491" s="230"/>
      <c r="BE491" s="230"/>
      <c r="BF491" s="230"/>
      <c r="BG491" s="230"/>
    </row>
    <row r="492" spans="4:59">
      <c r="D492" s="230"/>
      <c r="G492" s="230"/>
      <c r="H492" s="230"/>
      <c r="I492" s="230"/>
      <c r="J492" s="230"/>
      <c r="K492" s="230"/>
      <c r="L492" s="230"/>
      <c r="M492" s="230"/>
      <c r="N492" s="230"/>
      <c r="S492" s="230"/>
      <c r="V492" s="230"/>
      <c r="W492" s="230"/>
      <c r="X492" s="230"/>
      <c r="Y492" s="230"/>
      <c r="Z492" s="230"/>
      <c r="AA492" s="230"/>
      <c r="AB492" s="230"/>
      <c r="AC492" s="230"/>
      <c r="AD492" s="230"/>
      <c r="AH492" s="230"/>
      <c r="AK492" s="230"/>
      <c r="AL492" s="230"/>
      <c r="AM492" s="230"/>
      <c r="AN492" s="230"/>
      <c r="AO492" s="230"/>
      <c r="AP492" s="230"/>
      <c r="AQ492" s="230"/>
      <c r="AR492" s="230"/>
      <c r="AW492" s="230"/>
      <c r="AZ492" s="230"/>
      <c r="BA492" s="230"/>
      <c r="BB492" s="230"/>
      <c r="BC492" s="230"/>
      <c r="BD492" s="230"/>
      <c r="BE492" s="230"/>
      <c r="BF492" s="230"/>
      <c r="BG492" s="230"/>
    </row>
    <row r="493" spans="4:59">
      <c r="D493" s="230"/>
      <c r="G493" s="230"/>
      <c r="H493" s="230"/>
      <c r="I493" s="230"/>
      <c r="J493" s="230"/>
      <c r="K493" s="230"/>
      <c r="L493" s="230"/>
      <c r="M493" s="230"/>
      <c r="N493" s="230"/>
      <c r="S493" s="230"/>
      <c r="V493" s="230"/>
      <c r="W493" s="230"/>
      <c r="X493" s="230"/>
      <c r="Y493" s="230"/>
      <c r="Z493" s="230"/>
      <c r="AA493" s="230"/>
      <c r="AB493" s="230"/>
      <c r="AC493" s="230"/>
      <c r="AD493" s="230"/>
      <c r="AH493" s="230"/>
      <c r="AK493" s="230"/>
      <c r="AL493" s="230"/>
      <c r="AM493" s="230"/>
      <c r="AN493" s="230"/>
      <c r="AO493" s="230"/>
      <c r="AP493" s="230"/>
      <c r="AQ493" s="230"/>
      <c r="AR493" s="230"/>
      <c r="AW493" s="230"/>
      <c r="AZ493" s="230"/>
      <c r="BA493" s="230"/>
      <c r="BB493" s="230"/>
      <c r="BC493" s="230"/>
      <c r="BD493" s="230"/>
      <c r="BE493" s="230"/>
      <c r="BF493" s="230"/>
      <c r="BG493" s="230"/>
    </row>
    <row r="494" spans="4:59">
      <c r="D494" s="230"/>
      <c r="G494" s="230"/>
      <c r="H494" s="230"/>
      <c r="I494" s="230"/>
      <c r="J494" s="230"/>
      <c r="K494" s="230"/>
      <c r="L494" s="230"/>
      <c r="M494" s="230"/>
      <c r="N494" s="230"/>
      <c r="S494" s="230"/>
      <c r="V494" s="230"/>
      <c r="W494" s="230"/>
      <c r="X494" s="230"/>
      <c r="Y494" s="230"/>
      <c r="Z494" s="230"/>
      <c r="AA494" s="230"/>
      <c r="AB494" s="230"/>
      <c r="AC494" s="230"/>
      <c r="AD494" s="230"/>
      <c r="AH494" s="230"/>
      <c r="AK494" s="230"/>
      <c r="AL494" s="230"/>
      <c r="AM494" s="230"/>
      <c r="AN494" s="230"/>
      <c r="AO494" s="230"/>
      <c r="AP494" s="230"/>
      <c r="AQ494" s="230"/>
      <c r="AR494" s="230"/>
      <c r="AW494" s="230"/>
      <c r="AZ494" s="230"/>
      <c r="BA494" s="230"/>
      <c r="BB494" s="230"/>
      <c r="BC494" s="230"/>
      <c r="BD494" s="230"/>
      <c r="BE494" s="230"/>
      <c r="BF494" s="230"/>
      <c r="BG494" s="230"/>
    </row>
    <row r="495" spans="4:59">
      <c r="D495" s="230"/>
      <c r="G495" s="230"/>
      <c r="H495" s="230"/>
      <c r="I495" s="230"/>
      <c r="J495" s="230"/>
      <c r="K495" s="230"/>
      <c r="L495" s="230"/>
      <c r="M495" s="230"/>
      <c r="N495" s="230"/>
      <c r="S495" s="230"/>
      <c r="V495" s="230"/>
      <c r="W495" s="230"/>
      <c r="X495" s="230"/>
      <c r="Y495" s="230"/>
      <c r="Z495" s="230"/>
      <c r="AA495" s="230"/>
      <c r="AB495" s="230"/>
      <c r="AC495" s="230"/>
      <c r="AD495" s="230"/>
      <c r="AH495" s="230"/>
      <c r="AK495" s="230"/>
      <c r="AL495" s="230"/>
      <c r="AM495" s="230"/>
      <c r="AN495" s="230"/>
      <c r="AO495" s="230"/>
      <c r="AP495" s="230"/>
      <c r="AQ495" s="230"/>
      <c r="AR495" s="230"/>
      <c r="AW495" s="230"/>
      <c r="AZ495" s="230"/>
      <c r="BA495" s="230"/>
      <c r="BB495" s="230"/>
      <c r="BC495" s="230"/>
      <c r="BD495" s="230"/>
      <c r="BE495" s="230"/>
      <c r="BF495" s="230"/>
      <c r="BG495" s="230"/>
    </row>
    <row r="496" spans="4:59">
      <c r="D496" s="230"/>
      <c r="G496" s="230"/>
      <c r="H496" s="230"/>
      <c r="I496" s="230"/>
      <c r="J496" s="230"/>
      <c r="K496" s="230"/>
      <c r="L496" s="230"/>
      <c r="M496" s="230"/>
      <c r="N496" s="230"/>
      <c r="S496" s="230"/>
      <c r="V496" s="230"/>
      <c r="W496" s="230"/>
      <c r="X496" s="230"/>
      <c r="Y496" s="230"/>
      <c r="Z496" s="230"/>
      <c r="AA496" s="230"/>
      <c r="AB496" s="230"/>
      <c r="AC496" s="230"/>
      <c r="AD496" s="230"/>
      <c r="AH496" s="230"/>
      <c r="AK496" s="230"/>
      <c r="AL496" s="230"/>
      <c r="AM496" s="230"/>
      <c r="AN496" s="230"/>
      <c r="AO496" s="230"/>
      <c r="AP496" s="230"/>
      <c r="AQ496" s="230"/>
      <c r="AR496" s="230"/>
      <c r="AW496" s="230"/>
      <c r="AZ496" s="230"/>
      <c r="BA496" s="230"/>
      <c r="BB496" s="230"/>
      <c r="BC496" s="230"/>
      <c r="BD496" s="230"/>
      <c r="BE496" s="230"/>
      <c r="BF496" s="230"/>
      <c r="BG496" s="230"/>
    </row>
    <row r="497" spans="4:59">
      <c r="D497" s="230"/>
      <c r="G497" s="230"/>
      <c r="H497" s="230"/>
      <c r="I497" s="230"/>
      <c r="J497" s="230"/>
      <c r="K497" s="230"/>
      <c r="L497" s="230"/>
      <c r="M497" s="230"/>
      <c r="N497" s="230"/>
      <c r="S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H497" s="230"/>
      <c r="AK497" s="230"/>
      <c r="AL497" s="230"/>
      <c r="AM497" s="230"/>
      <c r="AN497" s="230"/>
      <c r="AO497" s="230"/>
      <c r="AP497" s="230"/>
      <c r="AQ497" s="230"/>
      <c r="AR497" s="230"/>
      <c r="AW497" s="230"/>
      <c r="AZ497" s="230"/>
      <c r="BA497" s="230"/>
      <c r="BB497" s="230"/>
      <c r="BC497" s="230"/>
      <c r="BD497" s="230"/>
      <c r="BE497" s="230"/>
      <c r="BF497" s="230"/>
      <c r="BG497" s="230"/>
    </row>
    <row r="498" spans="4:59">
      <c r="D498" s="230"/>
      <c r="G498" s="230"/>
      <c r="H498" s="230"/>
      <c r="I498" s="230"/>
      <c r="J498" s="230"/>
      <c r="K498" s="230"/>
      <c r="L498" s="230"/>
      <c r="M498" s="230"/>
      <c r="N498" s="230"/>
      <c r="S498" s="230"/>
      <c r="V498" s="230"/>
      <c r="W498" s="230"/>
      <c r="X498" s="230"/>
      <c r="Y498" s="230"/>
      <c r="Z498" s="230"/>
      <c r="AA498" s="230"/>
      <c r="AB498" s="230"/>
      <c r="AC498" s="230"/>
      <c r="AD498" s="230"/>
      <c r="AH498" s="230"/>
      <c r="AK498" s="230"/>
      <c r="AL498" s="230"/>
      <c r="AM498" s="230"/>
      <c r="AN498" s="230"/>
      <c r="AO498" s="230"/>
      <c r="AP498" s="230"/>
      <c r="AQ498" s="230"/>
      <c r="AR498" s="230"/>
      <c r="AW498" s="230"/>
      <c r="AZ498" s="230"/>
      <c r="BA498" s="230"/>
      <c r="BB498" s="230"/>
      <c r="BC498" s="230"/>
      <c r="BD498" s="230"/>
      <c r="BE498" s="230"/>
      <c r="BF498" s="230"/>
      <c r="BG498" s="230"/>
    </row>
    <row r="499" spans="4:59">
      <c r="D499" s="230"/>
      <c r="G499" s="230"/>
      <c r="H499" s="230"/>
      <c r="I499" s="230"/>
      <c r="J499" s="230"/>
      <c r="K499" s="230"/>
      <c r="L499" s="230"/>
      <c r="M499" s="230"/>
      <c r="N499" s="230"/>
      <c r="S499" s="230"/>
      <c r="V499" s="230"/>
      <c r="W499" s="230"/>
      <c r="X499" s="230"/>
      <c r="Y499" s="230"/>
      <c r="Z499" s="230"/>
      <c r="AA499" s="230"/>
      <c r="AB499" s="230"/>
      <c r="AC499" s="230"/>
      <c r="AD499" s="230"/>
      <c r="AH499" s="230"/>
      <c r="AK499" s="230"/>
      <c r="AL499" s="230"/>
      <c r="AM499" s="230"/>
      <c r="AN499" s="230"/>
      <c r="AO499" s="230"/>
      <c r="AP499" s="230"/>
      <c r="AQ499" s="230"/>
      <c r="AR499" s="230"/>
      <c r="AW499" s="230"/>
      <c r="AZ499" s="230"/>
      <c r="BA499" s="230"/>
      <c r="BB499" s="230"/>
      <c r="BC499" s="230"/>
      <c r="BD499" s="230"/>
      <c r="BE499" s="230"/>
      <c r="BF499" s="230"/>
      <c r="BG499" s="230"/>
    </row>
    <row r="500" spans="4:59">
      <c r="D500" s="230"/>
      <c r="G500" s="230"/>
      <c r="H500" s="230"/>
      <c r="I500" s="230"/>
      <c r="J500" s="230"/>
      <c r="K500" s="230"/>
      <c r="L500" s="230"/>
      <c r="M500" s="230"/>
      <c r="N500" s="230"/>
      <c r="S500" s="230"/>
      <c r="V500" s="230"/>
      <c r="W500" s="230"/>
      <c r="X500" s="230"/>
      <c r="Y500" s="230"/>
      <c r="Z500" s="230"/>
      <c r="AA500" s="230"/>
      <c r="AB500" s="230"/>
      <c r="AC500" s="230"/>
      <c r="AD500" s="230"/>
      <c r="AH500" s="230"/>
      <c r="AK500" s="230"/>
      <c r="AL500" s="230"/>
      <c r="AM500" s="230"/>
      <c r="AN500" s="230"/>
      <c r="AO500" s="230"/>
      <c r="AP500" s="230"/>
      <c r="AQ500" s="230"/>
      <c r="AR500" s="230"/>
      <c r="AW500" s="230"/>
      <c r="AZ500" s="230"/>
      <c r="BA500" s="230"/>
      <c r="BB500" s="230"/>
      <c r="BC500" s="230"/>
      <c r="BD500" s="230"/>
      <c r="BE500" s="230"/>
      <c r="BF500" s="230"/>
      <c r="BG500" s="230"/>
    </row>
    <row r="501" spans="4:59">
      <c r="D501" s="230"/>
      <c r="G501" s="230"/>
      <c r="H501" s="230"/>
      <c r="I501" s="230"/>
      <c r="J501" s="230"/>
      <c r="K501" s="230"/>
      <c r="L501" s="230"/>
      <c r="M501" s="230"/>
      <c r="N501" s="230"/>
      <c r="S501" s="230"/>
      <c r="V501" s="230"/>
      <c r="W501" s="230"/>
      <c r="X501" s="230"/>
      <c r="Y501" s="230"/>
      <c r="Z501" s="230"/>
      <c r="AA501" s="230"/>
      <c r="AB501" s="230"/>
      <c r="AC501" s="230"/>
      <c r="AD501" s="230"/>
      <c r="AH501" s="230"/>
      <c r="AK501" s="230"/>
      <c r="AL501" s="230"/>
      <c r="AM501" s="230"/>
      <c r="AN501" s="230"/>
      <c r="AO501" s="230"/>
      <c r="AP501" s="230"/>
      <c r="AQ501" s="230"/>
      <c r="AR501" s="230"/>
      <c r="AW501" s="230"/>
      <c r="AZ501" s="230"/>
      <c r="BA501" s="230"/>
      <c r="BB501" s="230"/>
      <c r="BC501" s="230"/>
      <c r="BD501" s="230"/>
      <c r="BE501" s="230"/>
      <c r="BF501" s="230"/>
      <c r="BG501" s="230"/>
    </row>
    <row r="502" spans="4:59">
      <c r="D502" s="230"/>
      <c r="G502" s="230"/>
      <c r="H502" s="230"/>
      <c r="I502" s="230"/>
      <c r="J502" s="230"/>
      <c r="K502" s="230"/>
      <c r="L502" s="230"/>
      <c r="M502" s="230"/>
      <c r="N502" s="230"/>
      <c r="S502" s="230"/>
      <c r="V502" s="230"/>
      <c r="W502" s="230"/>
      <c r="X502" s="230"/>
      <c r="Y502" s="230"/>
      <c r="Z502" s="230"/>
      <c r="AA502" s="230"/>
      <c r="AB502" s="230"/>
      <c r="AC502" s="230"/>
      <c r="AD502" s="230"/>
      <c r="AH502" s="230"/>
      <c r="AK502" s="230"/>
      <c r="AL502" s="230"/>
      <c r="AM502" s="230"/>
      <c r="AN502" s="230"/>
      <c r="AO502" s="230"/>
      <c r="AP502" s="230"/>
      <c r="AQ502" s="230"/>
      <c r="AR502" s="230"/>
      <c r="AW502" s="230"/>
      <c r="AZ502" s="230"/>
      <c r="BA502" s="230"/>
      <c r="BB502" s="230"/>
      <c r="BC502" s="230"/>
      <c r="BD502" s="230"/>
      <c r="BE502" s="230"/>
      <c r="BF502" s="230"/>
      <c r="BG502" s="230"/>
    </row>
    <row r="503" spans="4:59">
      <c r="D503" s="230"/>
      <c r="G503" s="230"/>
      <c r="H503" s="230"/>
      <c r="I503" s="230"/>
      <c r="J503" s="230"/>
      <c r="K503" s="230"/>
      <c r="L503" s="230"/>
      <c r="M503" s="230"/>
      <c r="N503" s="230"/>
      <c r="S503" s="230"/>
      <c r="V503" s="230"/>
      <c r="W503" s="230"/>
      <c r="X503" s="230"/>
      <c r="Y503" s="230"/>
      <c r="Z503" s="230"/>
      <c r="AA503" s="230"/>
      <c r="AB503" s="230"/>
      <c r="AC503" s="230"/>
      <c r="AD503" s="230"/>
      <c r="AH503" s="230"/>
      <c r="AK503" s="230"/>
      <c r="AL503" s="230"/>
      <c r="AM503" s="230"/>
      <c r="AN503" s="230"/>
      <c r="AO503" s="230"/>
      <c r="AP503" s="230"/>
      <c r="AQ503" s="230"/>
      <c r="AR503" s="230"/>
      <c r="AW503" s="230"/>
      <c r="AZ503" s="230"/>
      <c r="BA503" s="230"/>
      <c r="BB503" s="230"/>
      <c r="BC503" s="230"/>
      <c r="BD503" s="230"/>
      <c r="BE503" s="230"/>
      <c r="BF503" s="230"/>
      <c r="BG503" s="230"/>
    </row>
    <row r="504" spans="4:59">
      <c r="D504" s="230"/>
      <c r="G504" s="230"/>
      <c r="H504" s="230"/>
      <c r="I504" s="230"/>
      <c r="J504" s="230"/>
      <c r="K504" s="230"/>
      <c r="L504" s="230"/>
      <c r="M504" s="230"/>
      <c r="N504" s="230"/>
      <c r="S504" s="230"/>
      <c r="V504" s="230"/>
      <c r="W504" s="230"/>
      <c r="X504" s="230"/>
      <c r="Y504" s="230"/>
      <c r="Z504" s="230"/>
      <c r="AA504" s="230"/>
      <c r="AB504" s="230"/>
      <c r="AC504" s="230"/>
      <c r="AD504" s="230"/>
      <c r="AH504" s="230"/>
      <c r="AK504" s="230"/>
      <c r="AL504" s="230"/>
      <c r="AM504" s="230"/>
      <c r="AN504" s="230"/>
      <c r="AO504" s="230"/>
      <c r="AP504" s="230"/>
      <c r="AQ504" s="230"/>
      <c r="AR504" s="230"/>
      <c r="AW504" s="230"/>
      <c r="AZ504" s="230"/>
      <c r="BA504" s="230"/>
      <c r="BB504" s="230"/>
      <c r="BC504" s="230"/>
      <c r="BD504" s="230"/>
      <c r="BE504" s="230"/>
      <c r="BF504" s="230"/>
      <c r="BG504" s="230"/>
    </row>
    <row r="505" spans="4:59">
      <c r="D505" s="230"/>
      <c r="G505" s="230"/>
      <c r="H505" s="230"/>
      <c r="I505" s="230"/>
      <c r="J505" s="230"/>
      <c r="K505" s="230"/>
      <c r="L505" s="230"/>
      <c r="M505" s="230"/>
      <c r="N505" s="230"/>
      <c r="S505" s="230"/>
      <c r="V505" s="230"/>
      <c r="W505" s="230"/>
      <c r="X505" s="230"/>
      <c r="Y505" s="230"/>
      <c r="Z505" s="230"/>
      <c r="AA505" s="230"/>
      <c r="AB505" s="230"/>
      <c r="AC505" s="230"/>
      <c r="AD505" s="230"/>
      <c r="AH505" s="230"/>
      <c r="AK505" s="230"/>
      <c r="AL505" s="230"/>
      <c r="AM505" s="230"/>
      <c r="AN505" s="230"/>
      <c r="AO505" s="230"/>
      <c r="AP505" s="230"/>
      <c r="AQ505" s="230"/>
      <c r="AR505" s="230"/>
      <c r="AW505" s="230"/>
      <c r="AZ505" s="230"/>
      <c r="BA505" s="230"/>
      <c r="BB505" s="230"/>
      <c r="BC505" s="230"/>
      <c r="BD505" s="230"/>
      <c r="BE505" s="230"/>
      <c r="BF505" s="230"/>
      <c r="BG505" s="230"/>
    </row>
    <row r="506" spans="4:59">
      <c r="D506" s="230"/>
      <c r="G506" s="230"/>
      <c r="H506" s="230"/>
      <c r="I506" s="230"/>
      <c r="J506" s="230"/>
      <c r="K506" s="230"/>
      <c r="L506" s="230"/>
      <c r="M506" s="230"/>
      <c r="N506" s="230"/>
      <c r="S506" s="230"/>
      <c r="V506" s="230"/>
      <c r="W506" s="230"/>
      <c r="X506" s="230"/>
      <c r="Y506" s="230"/>
      <c r="Z506" s="230"/>
      <c r="AA506" s="230"/>
      <c r="AB506" s="230"/>
      <c r="AC506" s="230"/>
      <c r="AD506" s="230"/>
      <c r="AH506" s="230"/>
      <c r="AK506" s="230"/>
      <c r="AL506" s="230"/>
      <c r="AM506" s="230"/>
      <c r="AN506" s="230"/>
      <c r="AO506" s="230"/>
      <c r="AP506" s="230"/>
      <c r="AQ506" s="230"/>
      <c r="AR506" s="230"/>
      <c r="AW506" s="230"/>
      <c r="AZ506" s="230"/>
      <c r="BA506" s="230"/>
      <c r="BB506" s="230"/>
      <c r="BC506" s="230"/>
      <c r="BD506" s="230"/>
      <c r="BE506" s="230"/>
      <c r="BF506" s="230"/>
      <c r="BG506" s="230"/>
    </row>
    <row r="507" spans="4:59">
      <c r="D507" s="230"/>
      <c r="G507" s="230"/>
      <c r="H507" s="230"/>
      <c r="I507" s="230"/>
      <c r="J507" s="230"/>
      <c r="K507" s="230"/>
      <c r="L507" s="230"/>
      <c r="M507" s="230"/>
      <c r="N507" s="230"/>
      <c r="S507" s="230"/>
      <c r="V507" s="230"/>
      <c r="W507" s="230"/>
      <c r="X507" s="230"/>
      <c r="Y507" s="230"/>
      <c r="Z507" s="230"/>
      <c r="AA507" s="230"/>
      <c r="AB507" s="230"/>
      <c r="AC507" s="230"/>
      <c r="AD507" s="230"/>
      <c r="AH507" s="230"/>
      <c r="AK507" s="230"/>
      <c r="AL507" s="230"/>
      <c r="AM507" s="230"/>
      <c r="AN507" s="230"/>
      <c r="AO507" s="230"/>
      <c r="AP507" s="230"/>
      <c r="AQ507" s="230"/>
      <c r="AR507" s="230"/>
      <c r="AW507" s="230"/>
      <c r="AZ507" s="230"/>
      <c r="BA507" s="230"/>
      <c r="BB507" s="230"/>
      <c r="BC507" s="230"/>
      <c r="BD507" s="230"/>
      <c r="BE507" s="230"/>
      <c r="BF507" s="230"/>
      <c r="BG507" s="230"/>
    </row>
    <row r="508" spans="4:59">
      <c r="D508" s="230"/>
      <c r="G508" s="230"/>
      <c r="H508" s="230"/>
      <c r="I508" s="230"/>
      <c r="J508" s="230"/>
      <c r="K508" s="230"/>
      <c r="L508" s="230"/>
      <c r="M508" s="230"/>
      <c r="N508" s="230"/>
      <c r="S508" s="230"/>
      <c r="V508" s="230"/>
      <c r="W508" s="230"/>
      <c r="X508" s="230"/>
      <c r="Y508" s="230"/>
      <c r="Z508" s="230"/>
      <c r="AA508" s="230"/>
      <c r="AB508" s="230"/>
      <c r="AC508" s="230"/>
      <c r="AD508" s="230"/>
      <c r="AH508" s="230"/>
      <c r="AK508" s="230"/>
      <c r="AL508" s="230"/>
      <c r="AM508" s="230"/>
      <c r="AN508" s="230"/>
      <c r="AO508" s="230"/>
      <c r="AP508" s="230"/>
      <c r="AQ508" s="230"/>
      <c r="AR508" s="230"/>
      <c r="AW508" s="230"/>
      <c r="AZ508" s="230"/>
      <c r="BA508" s="230"/>
      <c r="BB508" s="230"/>
      <c r="BC508" s="230"/>
      <c r="BD508" s="230"/>
      <c r="BE508" s="230"/>
      <c r="BF508" s="230"/>
      <c r="BG508" s="230"/>
    </row>
    <row r="509" spans="4:59">
      <c r="D509" s="230"/>
      <c r="G509" s="230"/>
      <c r="H509" s="230"/>
      <c r="I509" s="230"/>
      <c r="J509" s="230"/>
      <c r="K509" s="230"/>
      <c r="L509" s="230"/>
      <c r="M509" s="230"/>
      <c r="N509" s="230"/>
      <c r="S509" s="230"/>
      <c r="V509" s="230"/>
      <c r="W509" s="230"/>
      <c r="X509" s="230"/>
      <c r="Y509" s="230"/>
      <c r="Z509" s="230"/>
      <c r="AA509" s="230"/>
      <c r="AB509" s="230"/>
      <c r="AC509" s="230"/>
      <c r="AD509" s="230"/>
      <c r="AH509" s="230"/>
      <c r="AK509" s="230"/>
      <c r="AL509" s="230"/>
      <c r="AM509" s="230"/>
      <c r="AN509" s="230"/>
      <c r="AO509" s="230"/>
      <c r="AP509" s="230"/>
      <c r="AQ509" s="230"/>
      <c r="AR509" s="230"/>
      <c r="AW509" s="230"/>
      <c r="AZ509" s="230"/>
      <c r="BA509" s="230"/>
      <c r="BB509" s="230"/>
      <c r="BC509" s="230"/>
      <c r="BD509" s="230"/>
      <c r="BE509" s="230"/>
      <c r="BF509" s="230"/>
      <c r="BG509" s="230"/>
    </row>
    <row r="510" spans="4:59">
      <c r="D510" s="230"/>
      <c r="G510" s="230"/>
      <c r="H510" s="230"/>
      <c r="I510" s="230"/>
      <c r="J510" s="230"/>
      <c r="K510" s="230"/>
      <c r="L510" s="230"/>
      <c r="M510" s="230"/>
      <c r="N510" s="230"/>
      <c r="S510" s="230"/>
      <c r="V510" s="230"/>
      <c r="W510" s="230"/>
      <c r="X510" s="230"/>
      <c r="Y510" s="230"/>
      <c r="Z510" s="230"/>
      <c r="AA510" s="230"/>
      <c r="AB510" s="230"/>
      <c r="AC510" s="230"/>
      <c r="AD510" s="230"/>
      <c r="AH510" s="230"/>
      <c r="AK510" s="230"/>
      <c r="AL510" s="230"/>
      <c r="AM510" s="230"/>
      <c r="AN510" s="230"/>
      <c r="AO510" s="230"/>
      <c r="AP510" s="230"/>
      <c r="AQ510" s="230"/>
      <c r="AR510" s="230"/>
      <c r="AW510" s="230"/>
      <c r="AZ510" s="230"/>
      <c r="BA510" s="230"/>
      <c r="BB510" s="230"/>
      <c r="BC510" s="230"/>
      <c r="BD510" s="230"/>
      <c r="BE510" s="230"/>
      <c r="BF510" s="230"/>
      <c r="BG510" s="230"/>
    </row>
    <row r="511" spans="4:59">
      <c r="D511" s="230"/>
      <c r="G511" s="230"/>
      <c r="H511" s="230"/>
      <c r="I511" s="230"/>
      <c r="J511" s="230"/>
      <c r="K511" s="230"/>
      <c r="L511" s="230"/>
      <c r="M511" s="230"/>
      <c r="N511" s="230"/>
      <c r="S511" s="230"/>
      <c r="V511" s="230"/>
      <c r="W511" s="230"/>
      <c r="X511" s="230"/>
      <c r="Y511" s="230"/>
      <c r="Z511" s="230"/>
      <c r="AA511" s="230"/>
      <c r="AB511" s="230"/>
      <c r="AC511" s="230"/>
      <c r="AD511" s="230"/>
      <c r="AH511" s="230"/>
      <c r="AK511" s="230"/>
      <c r="AL511" s="230"/>
      <c r="AM511" s="230"/>
      <c r="AN511" s="230"/>
      <c r="AO511" s="230"/>
      <c r="AP511" s="230"/>
      <c r="AQ511" s="230"/>
      <c r="AR511" s="230"/>
      <c r="AW511" s="230"/>
      <c r="AZ511" s="230"/>
      <c r="BA511" s="230"/>
      <c r="BB511" s="230"/>
      <c r="BC511" s="230"/>
      <c r="BD511" s="230"/>
      <c r="BE511" s="230"/>
      <c r="BF511" s="230"/>
      <c r="BG511" s="230"/>
    </row>
    <row r="512" spans="4:59">
      <c r="D512" s="230"/>
      <c r="G512" s="230"/>
      <c r="H512" s="230"/>
      <c r="I512" s="230"/>
      <c r="J512" s="230"/>
      <c r="K512" s="230"/>
      <c r="L512" s="230"/>
      <c r="M512" s="230"/>
      <c r="N512" s="230"/>
      <c r="S512" s="230"/>
      <c r="V512" s="230"/>
      <c r="W512" s="230"/>
      <c r="X512" s="230"/>
      <c r="Y512" s="230"/>
      <c r="Z512" s="230"/>
      <c r="AA512" s="230"/>
      <c r="AB512" s="230"/>
      <c r="AC512" s="230"/>
      <c r="AD512" s="230"/>
      <c r="AH512" s="230"/>
      <c r="AK512" s="230"/>
      <c r="AL512" s="230"/>
      <c r="AM512" s="230"/>
      <c r="AN512" s="230"/>
      <c r="AO512" s="230"/>
      <c r="AP512" s="230"/>
      <c r="AQ512" s="230"/>
      <c r="AR512" s="230"/>
      <c r="AW512" s="230"/>
      <c r="AZ512" s="230"/>
      <c r="BA512" s="230"/>
      <c r="BB512" s="230"/>
      <c r="BC512" s="230"/>
      <c r="BD512" s="230"/>
      <c r="BE512" s="230"/>
      <c r="BF512" s="230"/>
      <c r="BG512" s="230"/>
    </row>
    <row r="513" spans="4:59">
      <c r="D513" s="230"/>
      <c r="G513" s="230"/>
      <c r="H513" s="230"/>
      <c r="I513" s="230"/>
      <c r="J513" s="230"/>
      <c r="K513" s="230"/>
      <c r="L513" s="230"/>
      <c r="M513" s="230"/>
      <c r="N513" s="230"/>
      <c r="S513" s="230"/>
      <c r="V513" s="230"/>
      <c r="W513" s="230"/>
      <c r="X513" s="230"/>
      <c r="Y513" s="230"/>
      <c r="Z513" s="230"/>
      <c r="AA513" s="230"/>
      <c r="AB513" s="230"/>
      <c r="AC513" s="230"/>
      <c r="AD513" s="230"/>
      <c r="AH513" s="230"/>
      <c r="AK513" s="230"/>
      <c r="AL513" s="230"/>
      <c r="AM513" s="230"/>
      <c r="AN513" s="230"/>
      <c r="AO513" s="230"/>
      <c r="AP513" s="230"/>
      <c r="AQ513" s="230"/>
      <c r="AR513" s="230"/>
      <c r="AW513" s="230"/>
      <c r="AZ513" s="230"/>
      <c r="BA513" s="230"/>
      <c r="BB513" s="230"/>
      <c r="BC513" s="230"/>
      <c r="BD513" s="230"/>
      <c r="BE513" s="230"/>
      <c r="BF513" s="230"/>
      <c r="BG513" s="230"/>
    </row>
    <row r="514" spans="4:59">
      <c r="D514" s="230"/>
      <c r="G514" s="230"/>
      <c r="H514" s="230"/>
      <c r="I514" s="230"/>
      <c r="J514" s="230"/>
      <c r="K514" s="230"/>
      <c r="L514" s="230"/>
      <c r="M514" s="230"/>
      <c r="N514" s="230"/>
      <c r="S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H514" s="230"/>
      <c r="AK514" s="230"/>
      <c r="AL514" s="230"/>
      <c r="AM514" s="230"/>
      <c r="AN514" s="230"/>
      <c r="AO514" s="230"/>
      <c r="AP514" s="230"/>
      <c r="AQ514" s="230"/>
      <c r="AR514" s="230"/>
      <c r="AW514" s="230"/>
      <c r="AZ514" s="230"/>
      <c r="BA514" s="230"/>
      <c r="BB514" s="230"/>
      <c r="BC514" s="230"/>
      <c r="BD514" s="230"/>
      <c r="BE514" s="230"/>
      <c r="BF514" s="230"/>
      <c r="BG514" s="230"/>
    </row>
    <row r="515" spans="4:59">
      <c r="D515" s="230"/>
      <c r="G515" s="230"/>
      <c r="H515" s="230"/>
      <c r="I515" s="230"/>
      <c r="J515" s="230"/>
      <c r="K515" s="230"/>
      <c r="L515" s="230"/>
      <c r="M515" s="230"/>
      <c r="N515" s="230"/>
      <c r="S515" s="230"/>
      <c r="V515" s="230"/>
      <c r="W515" s="230"/>
      <c r="X515" s="230"/>
      <c r="Y515" s="230"/>
      <c r="Z515" s="230"/>
      <c r="AA515" s="230"/>
      <c r="AB515" s="230"/>
      <c r="AC515" s="230"/>
      <c r="AD515" s="230"/>
      <c r="AH515" s="230"/>
      <c r="AK515" s="230"/>
      <c r="AL515" s="230"/>
      <c r="AM515" s="230"/>
      <c r="AN515" s="230"/>
      <c r="AO515" s="230"/>
      <c r="AP515" s="230"/>
      <c r="AQ515" s="230"/>
      <c r="AR515" s="230"/>
      <c r="AW515" s="230"/>
      <c r="AZ515" s="230"/>
      <c r="BA515" s="230"/>
      <c r="BB515" s="230"/>
      <c r="BC515" s="230"/>
      <c r="BD515" s="230"/>
      <c r="BE515" s="230"/>
      <c r="BF515" s="230"/>
      <c r="BG515" s="230"/>
    </row>
    <row r="516" spans="4:59">
      <c r="D516" s="230"/>
      <c r="G516" s="230"/>
      <c r="H516" s="230"/>
      <c r="I516" s="230"/>
      <c r="J516" s="230"/>
      <c r="K516" s="230"/>
      <c r="L516" s="230"/>
      <c r="M516" s="230"/>
      <c r="N516" s="230"/>
      <c r="S516" s="230"/>
      <c r="V516" s="230"/>
      <c r="W516" s="230"/>
      <c r="X516" s="230"/>
      <c r="Y516" s="230"/>
      <c r="Z516" s="230"/>
      <c r="AA516" s="230"/>
      <c r="AB516" s="230"/>
      <c r="AC516" s="230"/>
      <c r="AD516" s="230"/>
      <c r="AH516" s="230"/>
      <c r="AK516" s="230"/>
      <c r="AL516" s="230"/>
      <c r="AM516" s="230"/>
      <c r="AN516" s="230"/>
      <c r="AO516" s="230"/>
      <c r="AP516" s="230"/>
      <c r="AQ516" s="230"/>
      <c r="AR516" s="230"/>
      <c r="AW516" s="230"/>
      <c r="AZ516" s="230"/>
      <c r="BA516" s="230"/>
      <c r="BB516" s="230"/>
      <c r="BC516" s="230"/>
      <c r="BD516" s="230"/>
      <c r="BE516" s="230"/>
      <c r="BF516" s="230"/>
      <c r="BG516" s="230"/>
    </row>
    <row r="517" spans="4:59">
      <c r="D517" s="230"/>
      <c r="G517" s="230"/>
      <c r="H517" s="230"/>
      <c r="I517" s="230"/>
      <c r="J517" s="230"/>
      <c r="K517" s="230"/>
      <c r="L517" s="230"/>
      <c r="M517" s="230"/>
      <c r="N517" s="230"/>
      <c r="S517" s="230"/>
      <c r="V517" s="230"/>
      <c r="W517" s="230"/>
      <c r="X517" s="230"/>
      <c r="Y517" s="230"/>
      <c r="Z517" s="230"/>
      <c r="AA517" s="230"/>
      <c r="AB517" s="230"/>
      <c r="AC517" s="230"/>
      <c r="AD517" s="230"/>
      <c r="AH517" s="230"/>
      <c r="AK517" s="230"/>
      <c r="AL517" s="230"/>
      <c r="AM517" s="230"/>
      <c r="AN517" s="230"/>
      <c r="AO517" s="230"/>
      <c r="AP517" s="230"/>
      <c r="AQ517" s="230"/>
      <c r="AR517" s="230"/>
      <c r="AW517" s="230"/>
      <c r="AZ517" s="230"/>
      <c r="BA517" s="230"/>
      <c r="BB517" s="230"/>
      <c r="BC517" s="230"/>
      <c r="BD517" s="230"/>
      <c r="BE517" s="230"/>
      <c r="BF517" s="230"/>
      <c r="BG517" s="230"/>
    </row>
    <row r="518" spans="4:59">
      <c r="D518" s="230"/>
      <c r="G518" s="230"/>
      <c r="H518" s="230"/>
      <c r="I518" s="230"/>
      <c r="J518" s="230"/>
      <c r="K518" s="230"/>
      <c r="L518" s="230"/>
      <c r="M518" s="230"/>
      <c r="N518" s="230"/>
      <c r="S518" s="230"/>
      <c r="V518" s="230"/>
      <c r="W518" s="230"/>
      <c r="X518" s="230"/>
      <c r="Y518" s="230"/>
      <c r="Z518" s="230"/>
      <c r="AA518" s="230"/>
      <c r="AB518" s="230"/>
      <c r="AC518" s="230"/>
      <c r="AD518" s="230"/>
      <c r="AH518" s="230"/>
      <c r="AK518" s="230"/>
      <c r="AL518" s="230"/>
      <c r="AM518" s="230"/>
      <c r="AN518" s="230"/>
      <c r="AO518" s="230"/>
      <c r="AP518" s="230"/>
      <c r="AQ518" s="230"/>
      <c r="AR518" s="230"/>
      <c r="AW518" s="230"/>
      <c r="AZ518" s="230"/>
      <c r="BA518" s="230"/>
      <c r="BB518" s="230"/>
      <c r="BC518" s="230"/>
      <c r="BD518" s="230"/>
      <c r="BE518" s="230"/>
      <c r="BF518" s="230"/>
      <c r="BG518" s="230"/>
    </row>
    <row r="519" spans="4:59">
      <c r="D519" s="230"/>
      <c r="G519" s="230"/>
      <c r="H519" s="230"/>
      <c r="I519" s="230"/>
      <c r="J519" s="230"/>
      <c r="K519" s="230"/>
      <c r="L519" s="230"/>
      <c r="M519" s="230"/>
      <c r="N519" s="230"/>
      <c r="S519" s="230"/>
      <c r="V519" s="230"/>
      <c r="W519" s="230"/>
      <c r="X519" s="230"/>
      <c r="Y519" s="230"/>
      <c r="Z519" s="230"/>
      <c r="AA519" s="230"/>
      <c r="AB519" s="230"/>
      <c r="AC519" s="230"/>
      <c r="AD519" s="230"/>
      <c r="AH519" s="230"/>
      <c r="AK519" s="230"/>
      <c r="AL519" s="230"/>
      <c r="AM519" s="230"/>
      <c r="AN519" s="230"/>
      <c r="AO519" s="230"/>
      <c r="AP519" s="230"/>
      <c r="AQ519" s="230"/>
      <c r="AR519" s="230"/>
      <c r="AW519" s="230"/>
      <c r="AZ519" s="230"/>
      <c r="BA519" s="230"/>
      <c r="BB519" s="230"/>
      <c r="BC519" s="230"/>
      <c r="BD519" s="230"/>
      <c r="BE519" s="230"/>
      <c r="BF519" s="230"/>
      <c r="BG519" s="230"/>
    </row>
    <row r="520" spans="4:59">
      <c r="D520" s="230"/>
      <c r="G520" s="230"/>
      <c r="H520" s="230"/>
      <c r="I520" s="230"/>
      <c r="J520" s="230"/>
      <c r="K520" s="230"/>
      <c r="L520" s="230"/>
      <c r="M520" s="230"/>
      <c r="N520" s="230"/>
      <c r="S520" s="230"/>
      <c r="V520" s="230"/>
      <c r="W520" s="230"/>
      <c r="X520" s="230"/>
      <c r="Y520" s="230"/>
      <c r="Z520" s="230"/>
      <c r="AA520" s="230"/>
      <c r="AB520" s="230"/>
      <c r="AC520" s="230"/>
      <c r="AD520" s="230"/>
      <c r="AH520" s="230"/>
      <c r="AK520" s="230"/>
      <c r="AL520" s="230"/>
      <c r="AM520" s="230"/>
      <c r="AN520" s="230"/>
      <c r="AO520" s="230"/>
      <c r="AP520" s="230"/>
      <c r="AQ520" s="230"/>
      <c r="AR520" s="230"/>
      <c r="AW520" s="230"/>
      <c r="AZ520" s="230"/>
      <c r="BA520" s="230"/>
      <c r="BB520" s="230"/>
      <c r="BC520" s="230"/>
      <c r="BD520" s="230"/>
      <c r="BE520" s="230"/>
      <c r="BF520" s="230"/>
      <c r="BG520" s="230"/>
    </row>
    <row r="521" spans="4:59">
      <c r="D521" s="230"/>
      <c r="G521" s="230"/>
      <c r="H521" s="230"/>
      <c r="I521" s="230"/>
      <c r="J521" s="230"/>
      <c r="K521" s="230"/>
      <c r="L521" s="230"/>
      <c r="M521" s="230"/>
      <c r="N521" s="230"/>
      <c r="S521" s="230"/>
      <c r="V521" s="230"/>
      <c r="W521" s="230"/>
      <c r="X521" s="230"/>
      <c r="Y521" s="230"/>
      <c r="Z521" s="230"/>
      <c r="AA521" s="230"/>
      <c r="AB521" s="230"/>
      <c r="AC521" s="230"/>
      <c r="AD521" s="230"/>
      <c r="AH521" s="230"/>
      <c r="AK521" s="230"/>
      <c r="AL521" s="230"/>
      <c r="AM521" s="230"/>
      <c r="AN521" s="230"/>
      <c r="AO521" s="230"/>
      <c r="AP521" s="230"/>
      <c r="AQ521" s="230"/>
      <c r="AR521" s="230"/>
      <c r="AW521" s="230"/>
      <c r="AZ521" s="230"/>
      <c r="BA521" s="230"/>
      <c r="BB521" s="230"/>
      <c r="BC521" s="230"/>
      <c r="BD521" s="230"/>
      <c r="BE521" s="230"/>
      <c r="BF521" s="230"/>
      <c r="BG521" s="230"/>
    </row>
    <row r="522" spans="4:59">
      <c r="D522" s="230"/>
      <c r="G522" s="230"/>
      <c r="H522" s="230"/>
      <c r="I522" s="230"/>
      <c r="J522" s="230"/>
      <c r="K522" s="230"/>
      <c r="L522" s="230"/>
      <c r="M522" s="230"/>
      <c r="N522" s="230"/>
      <c r="S522" s="230"/>
      <c r="V522" s="230"/>
      <c r="W522" s="230"/>
      <c r="X522" s="230"/>
      <c r="Y522" s="230"/>
      <c r="Z522" s="230"/>
      <c r="AA522" s="230"/>
      <c r="AB522" s="230"/>
      <c r="AC522" s="230"/>
      <c r="AD522" s="230"/>
      <c r="AH522" s="230"/>
      <c r="AK522" s="230"/>
      <c r="AL522" s="230"/>
      <c r="AM522" s="230"/>
      <c r="AN522" s="230"/>
      <c r="AO522" s="230"/>
      <c r="AP522" s="230"/>
      <c r="AQ522" s="230"/>
      <c r="AR522" s="230"/>
      <c r="AW522" s="230"/>
      <c r="AZ522" s="230"/>
      <c r="BA522" s="230"/>
      <c r="BB522" s="230"/>
      <c r="BC522" s="230"/>
      <c r="BD522" s="230"/>
      <c r="BE522" s="230"/>
      <c r="BF522" s="230"/>
      <c r="BG522" s="230"/>
    </row>
    <row r="523" spans="4:59">
      <c r="D523" s="230"/>
      <c r="G523" s="230"/>
      <c r="H523" s="230"/>
      <c r="I523" s="230"/>
      <c r="J523" s="230"/>
      <c r="K523" s="230"/>
      <c r="L523" s="230"/>
      <c r="M523" s="230"/>
      <c r="N523" s="230"/>
      <c r="S523" s="230"/>
      <c r="V523" s="230"/>
      <c r="W523" s="230"/>
      <c r="X523" s="230"/>
      <c r="Y523" s="230"/>
      <c r="Z523" s="230"/>
      <c r="AA523" s="230"/>
      <c r="AB523" s="230"/>
      <c r="AC523" s="230"/>
      <c r="AD523" s="230"/>
      <c r="AH523" s="230"/>
      <c r="AK523" s="230"/>
      <c r="AL523" s="230"/>
      <c r="AM523" s="230"/>
      <c r="AN523" s="230"/>
      <c r="AO523" s="230"/>
      <c r="AP523" s="230"/>
      <c r="AQ523" s="230"/>
      <c r="AR523" s="230"/>
      <c r="AW523" s="230"/>
      <c r="AZ523" s="230"/>
      <c r="BA523" s="230"/>
      <c r="BB523" s="230"/>
      <c r="BC523" s="230"/>
      <c r="BD523" s="230"/>
      <c r="BE523" s="230"/>
      <c r="BF523" s="230"/>
      <c r="BG523" s="230"/>
    </row>
    <row r="524" spans="4:59">
      <c r="D524" s="230"/>
      <c r="G524" s="230"/>
      <c r="H524" s="230"/>
      <c r="I524" s="230"/>
      <c r="J524" s="230"/>
      <c r="K524" s="230"/>
      <c r="L524" s="230"/>
      <c r="M524" s="230"/>
      <c r="N524" s="230"/>
      <c r="S524" s="230"/>
      <c r="V524" s="230"/>
      <c r="W524" s="230"/>
      <c r="X524" s="230"/>
      <c r="Y524" s="230"/>
      <c r="Z524" s="230"/>
      <c r="AA524" s="230"/>
      <c r="AB524" s="230"/>
      <c r="AC524" s="230"/>
      <c r="AD524" s="230"/>
      <c r="AH524" s="230"/>
      <c r="AK524" s="230"/>
      <c r="AL524" s="230"/>
      <c r="AM524" s="230"/>
      <c r="AN524" s="230"/>
      <c r="AO524" s="230"/>
      <c r="AP524" s="230"/>
      <c r="AQ524" s="230"/>
      <c r="AR524" s="230"/>
      <c r="AW524" s="230"/>
      <c r="AZ524" s="230"/>
      <c r="BA524" s="230"/>
      <c r="BB524" s="230"/>
      <c r="BC524" s="230"/>
      <c r="BD524" s="230"/>
      <c r="BE524" s="230"/>
      <c r="BF524" s="230"/>
      <c r="BG524" s="230"/>
    </row>
    <row r="525" spans="4:59">
      <c r="D525" s="230"/>
      <c r="G525" s="230"/>
      <c r="H525" s="230"/>
      <c r="I525" s="230"/>
      <c r="J525" s="230"/>
      <c r="K525" s="230"/>
      <c r="L525" s="230"/>
      <c r="M525" s="230"/>
      <c r="N525" s="230"/>
      <c r="S525" s="230"/>
      <c r="V525" s="230"/>
      <c r="W525" s="230"/>
      <c r="X525" s="230"/>
      <c r="Y525" s="230"/>
      <c r="Z525" s="230"/>
      <c r="AA525" s="230"/>
      <c r="AB525" s="230"/>
      <c r="AC525" s="230"/>
      <c r="AD525" s="230"/>
      <c r="AH525" s="230"/>
      <c r="AK525" s="230"/>
      <c r="AL525" s="230"/>
      <c r="AM525" s="230"/>
      <c r="AN525" s="230"/>
      <c r="AO525" s="230"/>
      <c r="AP525" s="230"/>
      <c r="AQ525" s="230"/>
      <c r="AR525" s="230"/>
      <c r="AW525" s="230"/>
      <c r="AZ525" s="230"/>
      <c r="BA525" s="230"/>
      <c r="BB525" s="230"/>
      <c r="BC525" s="230"/>
      <c r="BD525" s="230"/>
      <c r="BE525" s="230"/>
      <c r="BF525" s="230"/>
      <c r="BG525" s="230"/>
    </row>
    <row r="526" spans="4:59">
      <c r="D526" s="230"/>
      <c r="G526" s="230"/>
      <c r="H526" s="230"/>
      <c r="I526" s="230"/>
      <c r="J526" s="230"/>
      <c r="K526" s="230"/>
      <c r="L526" s="230"/>
      <c r="M526" s="230"/>
      <c r="N526" s="230"/>
      <c r="S526" s="230"/>
      <c r="V526" s="230"/>
      <c r="W526" s="230"/>
      <c r="X526" s="230"/>
      <c r="Y526" s="230"/>
      <c r="Z526" s="230"/>
      <c r="AA526" s="230"/>
      <c r="AB526" s="230"/>
      <c r="AC526" s="230"/>
      <c r="AD526" s="230"/>
      <c r="AH526" s="230"/>
      <c r="AK526" s="230"/>
      <c r="AL526" s="230"/>
      <c r="AM526" s="230"/>
      <c r="AN526" s="230"/>
      <c r="AO526" s="230"/>
      <c r="AP526" s="230"/>
      <c r="AQ526" s="230"/>
      <c r="AR526" s="230"/>
      <c r="AW526" s="230"/>
      <c r="AZ526" s="230"/>
      <c r="BA526" s="230"/>
      <c r="BB526" s="230"/>
      <c r="BC526" s="230"/>
      <c r="BD526" s="230"/>
      <c r="BE526" s="230"/>
      <c r="BF526" s="230"/>
      <c r="BG526" s="230"/>
    </row>
    <row r="527" spans="4:59">
      <c r="D527" s="230"/>
      <c r="G527" s="230"/>
      <c r="H527" s="230"/>
      <c r="I527" s="230"/>
      <c r="J527" s="230"/>
      <c r="K527" s="230"/>
      <c r="L527" s="230"/>
      <c r="M527" s="230"/>
      <c r="N527" s="230"/>
      <c r="S527" s="230"/>
      <c r="V527" s="230"/>
      <c r="W527" s="230"/>
      <c r="X527" s="230"/>
      <c r="Y527" s="230"/>
      <c r="Z527" s="230"/>
      <c r="AA527" s="230"/>
      <c r="AB527" s="230"/>
      <c r="AC527" s="230"/>
      <c r="AD527" s="230"/>
      <c r="AH527" s="230"/>
      <c r="AK527" s="230"/>
      <c r="AL527" s="230"/>
      <c r="AM527" s="230"/>
      <c r="AN527" s="230"/>
      <c r="AO527" s="230"/>
      <c r="AP527" s="230"/>
      <c r="AQ527" s="230"/>
      <c r="AR527" s="230"/>
      <c r="AW527" s="230"/>
      <c r="AZ527" s="230"/>
      <c r="BA527" s="230"/>
      <c r="BB527" s="230"/>
      <c r="BC527" s="230"/>
      <c r="BD527" s="230"/>
      <c r="BE527" s="230"/>
      <c r="BF527" s="230"/>
      <c r="BG527" s="230"/>
    </row>
    <row r="528" spans="4:59">
      <c r="D528" s="230"/>
      <c r="G528" s="230"/>
      <c r="H528" s="230"/>
      <c r="I528" s="230"/>
      <c r="J528" s="230"/>
      <c r="K528" s="230"/>
      <c r="L528" s="230"/>
      <c r="M528" s="230"/>
      <c r="N528" s="230"/>
      <c r="S528" s="230"/>
      <c r="V528" s="230"/>
      <c r="W528" s="230"/>
      <c r="X528" s="230"/>
      <c r="Y528" s="230"/>
      <c r="Z528" s="230"/>
      <c r="AA528" s="230"/>
      <c r="AB528" s="230"/>
      <c r="AC528" s="230"/>
      <c r="AD528" s="230"/>
      <c r="AH528" s="230"/>
      <c r="AK528" s="230"/>
      <c r="AL528" s="230"/>
      <c r="AM528" s="230"/>
      <c r="AN528" s="230"/>
      <c r="AO528" s="230"/>
      <c r="AP528" s="230"/>
      <c r="AQ528" s="230"/>
      <c r="AR528" s="230"/>
      <c r="AW528" s="230"/>
      <c r="AZ528" s="230"/>
      <c r="BA528" s="230"/>
      <c r="BB528" s="230"/>
      <c r="BC528" s="230"/>
      <c r="BD528" s="230"/>
      <c r="BE528" s="230"/>
      <c r="BF528" s="230"/>
      <c r="BG528" s="230"/>
    </row>
    <row r="529" spans="4:59">
      <c r="D529" s="230"/>
      <c r="G529" s="230"/>
      <c r="H529" s="230"/>
      <c r="I529" s="230"/>
      <c r="J529" s="230"/>
      <c r="K529" s="230"/>
      <c r="L529" s="230"/>
      <c r="M529" s="230"/>
      <c r="N529" s="230"/>
      <c r="S529" s="230"/>
      <c r="V529" s="230"/>
      <c r="W529" s="230"/>
      <c r="X529" s="230"/>
      <c r="Y529" s="230"/>
      <c r="Z529" s="230"/>
      <c r="AA529" s="230"/>
      <c r="AB529" s="230"/>
      <c r="AC529" s="230"/>
      <c r="AD529" s="230"/>
      <c r="AH529" s="230"/>
      <c r="AK529" s="230"/>
      <c r="AL529" s="230"/>
      <c r="AM529" s="230"/>
      <c r="AN529" s="230"/>
      <c r="AO529" s="230"/>
      <c r="AP529" s="230"/>
      <c r="AQ529" s="230"/>
      <c r="AR529" s="230"/>
      <c r="AW529" s="230"/>
      <c r="AZ529" s="230"/>
      <c r="BA529" s="230"/>
      <c r="BB529" s="230"/>
      <c r="BC529" s="230"/>
      <c r="BD529" s="230"/>
      <c r="BE529" s="230"/>
      <c r="BF529" s="230"/>
      <c r="BG529" s="230"/>
    </row>
    <row r="530" spans="4:59">
      <c r="D530" s="230"/>
      <c r="G530" s="230"/>
      <c r="H530" s="230"/>
      <c r="I530" s="230"/>
      <c r="J530" s="230"/>
      <c r="K530" s="230"/>
      <c r="L530" s="230"/>
      <c r="M530" s="230"/>
      <c r="N530" s="230"/>
      <c r="S530" s="230"/>
      <c r="V530" s="230"/>
      <c r="W530" s="230"/>
      <c r="X530" s="230"/>
      <c r="Y530" s="230"/>
      <c r="Z530" s="230"/>
      <c r="AA530" s="230"/>
      <c r="AB530" s="230"/>
      <c r="AC530" s="230"/>
      <c r="AD530" s="230"/>
      <c r="AH530" s="230"/>
      <c r="AK530" s="230"/>
      <c r="AL530" s="230"/>
      <c r="AM530" s="230"/>
      <c r="AN530" s="230"/>
      <c r="AO530" s="230"/>
      <c r="AP530" s="230"/>
      <c r="AQ530" s="230"/>
      <c r="AR530" s="230"/>
      <c r="AW530" s="230"/>
      <c r="AZ530" s="230"/>
      <c r="BA530" s="230"/>
      <c r="BB530" s="230"/>
      <c r="BC530" s="230"/>
      <c r="BD530" s="230"/>
      <c r="BE530" s="230"/>
      <c r="BF530" s="230"/>
      <c r="BG530" s="230"/>
    </row>
    <row r="531" spans="4:59">
      <c r="D531" s="230"/>
      <c r="G531" s="230"/>
      <c r="H531" s="230"/>
      <c r="I531" s="230"/>
      <c r="J531" s="230"/>
      <c r="K531" s="230"/>
      <c r="L531" s="230"/>
      <c r="M531" s="230"/>
      <c r="N531" s="230"/>
      <c r="S531" s="230"/>
      <c r="V531" s="230"/>
      <c r="W531" s="230"/>
      <c r="X531" s="230"/>
      <c r="Y531" s="230"/>
      <c r="Z531" s="230"/>
      <c r="AA531" s="230"/>
      <c r="AB531" s="230"/>
      <c r="AC531" s="230"/>
      <c r="AD531" s="230"/>
      <c r="AH531" s="230"/>
      <c r="AK531" s="230"/>
      <c r="AL531" s="230"/>
      <c r="AM531" s="230"/>
      <c r="AN531" s="230"/>
      <c r="AO531" s="230"/>
      <c r="AP531" s="230"/>
      <c r="AQ531" s="230"/>
      <c r="AR531" s="230"/>
      <c r="AW531" s="230"/>
      <c r="AZ531" s="230"/>
      <c r="BA531" s="230"/>
      <c r="BB531" s="230"/>
      <c r="BC531" s="230"/>
      <c r="BD531" s="230"/>
      <c r="BE531" s="230"/>
      <c r="BF531" s="230"/>
      <c r="BG531" s="230"/>
    </row>
    <row r="532" spans="4:59">
      <c r="D532" s="230"/>
      <c r="G532" s="230"/>
      <c r="H532" s="230"/>
      <c r="I532" s="230"/>
      <c r="J532" s="230"/>
      <c r="K532" s="230"/>
      <c r="L532" s="230"/>
      <c r="M532" s="230"/>
      <c r="N532" s="230"/>
      <c r="S532" s="230"/>
      <c r="V532" s="230"/>
      <c r="W532" s="230"/>
      <c r="X532" s="230"/>
      <c r="Y532" s="230"/>
      <c r="Z532" s="230"/>
      <c r="AA532" s="230"/>
      <c r="AB532" s="230"/>
      <c r="AC532" s="230"/>
      <c r="AD532" s="230"/>
      <c r="AH532" s="230"/>
      <c r="AK532" s="230"/>
      <c r="AL532" s="230"/>
      <c r="AM532" s="230"/>
      <c r="AN532" s="230"/>
      <c r="AO532" s="230"/>
      <c r="AP532" s="230"/>
      <c r="AQ532" s="230"/>
      <c r="AR532" s="230"/>
      <c r="AW532" s="230"/>
      <c r="AZ532" s="230"/>
      <c r="BA532" s="230"/>
      <c r="BB532" s="230"/>
      <c r="BC532" s="230"/>
      <c r="BD532" s="230"/>
      <c r="BE532" s="230"/>
      <c r="BF532" s="230"/>
      <c r="BG532" s="230"/>
    </row>
    <row r="533" spans="4:59">
      <c r="D533" s="230"/>
      <c r="G533" s="230"/>
      <c r="H533" s="230"/>
      <c r="I533" s="230"/>
      <c r="J533" s="230"/>
      <c r="K533" s="230"/>
      <c r="L533" s="230"/>
      <c r="M533" s="230"/>
      <c r="N533" s="230"/>
      <c r="S533" s="230"/>
      <c r="V533" s="230"/>
      <c r="W533" s="230"/>
      <c r="X533" s="230"/>
      <c r="Y533" s="230"/>
      <c r="Z533" s="230"/>
      <c r="AA533" s="230"/>
      <c r="AB533" s="230"/>
      <c r="AC533" s="230"/>
      <c r="AD533" s="230"/>
      <c r="AH533" s="230"/>
      <c r="AK533" s="230"/>
      <c r="AL533" s="230"/>
      <c r="AM533" s="230"/>
      <c r="AN533" s="230"/>
      <c r="AO533" s="230"/>
      <c r="AP533" s="230"/>
      <c r="AQ533" s="230"/>
      <c r="AR533" s="230"/>
      <c r="AW533" s="230"/>
      <c r="AZ533" s="230"/>
      <c r="BA533" s="230"/>
      <c r="BB533" s="230"/>
      <c r="BC533" s="230"/>
      <c r="BD533" s="230"/>
      <c r="BE533" s="230"/>
      <c r="BF533" s="230"/>
      <c r="BG533" s="230"/>
    </row>
    <row r="534" spans="4:59">
      <c r="D534" s="230"/>
      <c r="G534" s="230"/>
      <c r="H534" s="230"/>
      <c r="I534" s="230"/>
      <c r="J534" s="230"/>
      <c r="K534" s="230"/>
      <c r="L534" s="230"/>
      <c r="M534" s="230"/>
      <c r="N534" s="230"/>
      <c r="S534" s="230"/>
      <c r="V534" s="230"/>
      <c r="W534" s="230"/>
      <c r="X534" s="230"/>
      <c r="Y534" s="230"/>
      <c r="Z534" s="230"/>
      <c r="AA534" s="230"/>
      <c r="AB534" s="230"/>
      <c r="AC534" s="230"/>
      <c r="AD534" s="230"/>
      <c r="AH534" s="230"/>
      <c r="AK534" s="230"/>
      <c r="AL534" s="230"/>
      <c r="AM534" s="230"/>
      <c r="AN534" s="230"/>
      <c r="AO534" s="230"/>
      <c r="AP534" s="230"/>
      <c r="AQ534" s="230"/>
      <c r="AR534" s="230"/>
      <c r="AW534" s="230"/>
      <c r="AZ534" s="230"/>
      <c r="BA534" s="230"/>
      <c r="BB534" s="230"/>
      <c r="BC534" s="230"/>
      <c r="BD534" s="230"/>
      <c r="BE534" s="230"/>
      <c r="BF534" s="230"/>
      <c r="BG534" s="230"/>
    </row>
    <row r="535" spans="4:59">
      <c r="D535" s="230"/>
      <c r="G535" s="230"/>
      <c r="H535" s="230"/>
      <c r="I535" s="230"/>
      <c r="J535" s="230"/>
      <c r="K535" s="230"/>
      <c r="L535" s="230"/>
      <c r="M535" s="230"/>
      <c r="N535" s="230"/>
      <c r="S535" s="230"/>
      <c r="V535" s="230"/>
      <c r="W535" s="230"/>
      <c r="X535" s="230"/>
      <c r="Y535" s="230"/>
      <c r="Z535" s="230"/>
      <c r="AA535" s="230"/>
      <c r="AB535" s="230"/>
      <c r="AC535" s="230"/>
      <c r="AD535" s="230"/>
      <c r="AH535" s="230"/>
      <c r="AK535" s="230"/>
      <c r="AL535" s="230"/>
      <c r="AM535" s="230"/>
      <c r="AN535" s="230"/>
      <c r="AO535" s="230"/>
      <c r="AP535" s="230"/>
      <c r="AQ535" s="230"/>
      <c r="AR535" s="230"/>
      <c r="AW535" s="230"/>
      <c r="AZ535" s="230"/>
      <c r="BA535" s="230"/>
      <c r="BB535" s="230"/>
      <c r="BC535" s="230"/>
      <c r="BD535" s="230"/>
      <c r="BE535" s="230"/>
      <c r="BF535" s="230"/>
      <c r="BG535" s="230"/>
    </row>
    <row r="536" spans="4:59">
      <c r="D536" s="230"/>
      <c r="G536" s="230"/>
      <c r="H536" s="230"/>
      <c r="I536" s="230"/>
      <c r="J536" s="230"/>
      <c r="K536" s="230"/>
      <c r="L536" s="230"/>
      <c r="M536" s="230"/>
      <c r="N536" s="230"/>
      <c r="S536" s="230"/>
      <c r="V536" s="230"/>
      <c r="W536" s="230"/>
      <c r="X536" s="230"/>
      <c r="Y536" s="230"/>
      <c r="Z536" s="230"/>
      <c r="AA536" s="230"/>
      <c r="AB536" s="230"/>
      <c r="AC536" s="230"/>
      <c r="AD536" s="230"/>
      <c r="AH536" s="230"/>
      <c r="AK536" s="230"/>
      <c r="AL536" s="230"/>
      <c r="AM536" s="230"/>
      <c r="AN536" s="230"/>
      <c r="AO536" s="230"/>
      <c r="AP536" s="230"/>
      <c r="AQ536" s="230"/>
      <c r="AR536" s="230"/>
      <c r="AW536" s="230"/>
      <c r="AZ536" s="230"/>
      <c r="BA536" s="230"/>
      <c r="BB536" s="230"/>
      <c r="BC536" s="230"/>
      <c r="BD536" s="230"/>
      <c r="BE536" s="230"/>
      <c r="BF536" s="230"/>
      <c r="BG536" s="230"/>
    </row>
    <row r="537" spans="4:59">
      <c r="D537" s="230"/>
      <c r="G537" s="230"/>
      <c r="H537" s="230"/>
      <c r="I537" s="230"/>
      <c r="J537" s="230"/>
      <c r="K537" s="230"/>
      <c r="L537" s="230"/>
      <c r="M537" s="230"/>
      <c r="N537" s="230"/>
      <c r="S537" s="230"/>
      <c r="V537" s="230"/>
      <c r="W537" s="230"/>
      <c r="X537" s="230"/>
      <c r="Y537" s="230"/>
      <c r="Z537" s="230"/>
      <c r="AA537" s="230"/>
      <c r="AB537" s="230"/>
      <c r="AC537" s="230"/>
      <c r="AD537" s="230"/>
      <c r="AH537" s="230"/>
      <c r="AK537" s="230"/>
      <c r="AL537" s="230"/>
      <c r="AM537" s="230"/>
      <c r="AN537" s="230"/>
      <c r="AO537" s="230"/>
      <c r="AP537" s="230"/>
      <c r="AQ537" s="230"/>
      <c r="AR537" s="230"/>
      <c r="AW537" s="230"/>
      <c r="AZ537" s="230"/>
      <c r="BA537" s="230"/>
      <c r="BB537" s="230"/>
      <c r="BC537" s="230"/>
      <c r="BD537" s="230"/>
      <c r="BE537" s="230"/>
      <c r="BF537" s="230"/>
      <c r="BG537" s="230"/>
    </row>
    <row r="538" spans="4:59">
      <c r="D538" s="230"/>
      <c r="G538" s="230"/>
      <c r="H538" s="230"/>
      <c r="I538" s="230"/>
      <c r="J538" s="230"/>
      <c r="K538" s="230"/>
      <c r="L538" s="230"/>
      <c r="M538" s="230"/>
      <c r="N538" s="230"/>
      <c r="S538" s="230"/>
      <c r="V538" s="230"/>
      <c r="W538" s="230"/>
      <c r="X538" s="230"/>
      <c r="Y538" s="230"/>
      <c r="Z538" s="230"/>
      <c r="AA538" s="230"/>
      <c r="AB538" s="230"/>
      <c r="AC538" s="230"/>
      <c r="AD538" s="230"/>
      <c r="AH538" s="230"/>
      <c r="AK538" s="230"/>
      <c r="AL538" s="230"/>
      <c r="AM538" s="230"/>
      <c r="AN538" s="230"/>
      <c r="AO538" s="230"/>
      <c r="AP538" s="230"/>
      <c r="AQ538" s="230"/>
      <c r="AR538" s="230"/>
      <c r="AW538" s="230"/>
      <c r="AZ538" s="230"/>
      <c r="BA538" s="230"/>
      <c r="BB538" s="230"/>
      <c r="BC538" s="230"/>
      <c r="BD538" s="230"/>
      <c r="BE538" s="230"/>
      <c r="BF538" s="230"/>
      <c r="BG538" s="230"/>
    </row>
    <row r="539" spans="4:59">
      <c r="D539" s="230"/>
      <c r="G539" s="230"/>
      <c r="H539" s="230"/>
      <c r="I539" s="230"/>
      <c r="J539" s="230"/>
      <c r="K539" s="230"/>
      <c r="L539" s="230"/>
      <c r="M539" s="230"/>
      <c r="N539" s="230"/>
      <c r="S539" s="230"/>
      <c r="V539" s="230"/>
      <c r="W539" s="230"/>
      <c r="X539" s="230"/>
      <c r="Y539" s="230"/>
      <c r="Z539" s="230"/>
      <c r="AA539" s="230"/>
      <c r="AB539" s="230"/>
      <c r="AC539" s="230"/>
      <c r="AD539" s="230"/>
      <c r="AH539" s="230"/>
      <c r="AK539" s="230"/>
      <c r="AL539" s="230"/>
      <c r="AM539" s="230"/>
      <c r="AN539" s="230"/>
      <c r="AO539" s="230"/>
      <c r="AP539" s="230"/>
      <c r="AQ539" s="230"/>
      <c r="AR539" s="230"/>
      <c r="AW539" s="230"/>
      <c r="AZ539" s="230"/>
      <c r="BA539" s="230"/>
      <c r="BB539" s="230"/>
      <c r="BC539" s="230"/>
      <c r="BD539" s="230"/>
      <c r="BE539" s="230"/>
      <c r="BF539" s="230"/>
      <c r="BG539" s="230"/>
    </row>
    <row r="540" spans="4:59">
      <c r="D540" s="230"/>
      <c r="G540" s="230"/>
      <c r="H540" s="230"/>
      <c r="I540" s="230"/>
      <c r="J540" s="230"/>
      <c r="K540" s="230"/>
      <c r="L540" s="230"/>
      <c r="M540" s="230"/>
      <c r="N540" s="230"/>
      <c r="S540" s="230"/>
      <c r="V540" s="230"/>
      <c r="W540" s="230"/>
      <c r="X540" s="230"/>
      <c r="Y540" s="230"/>
      <c r="Z540" s="230"/>
      <c r="AA540" s="230"/>
      <c r="AB540" s="230"/>
      <c r="AC540" s="230"/>
      <c r="AD540" s="230"/>
      <c r="AH540" s="230"/>
      <c r="AK540" s="230"/>
      <c r="AL540" s="230"/>
      <c r="AM540" s="230"/>
      <c r="AN540" s="230"/>
      <c r="AO540" s="230"/>
      <c r="AP540" s="230"/>
      <c r="AQ540" s="230"/>
      <c r="AR540" s="230"/>
      <c r="AW540" s="230"/>
      <c r="AZ540" s="230"/>
      <c r="BA540" s="230"/>
      <c r="BB540" s="230"/>
      <c r="BC540" s="230"/>
      <c r="BD540" s="230"/>
      <c r="BE540" s="230"/>
      <c r="BF540" s="230"/>
      <c r="BG540" s="230"/>
    </row>
    <row r="541" spans="4:59">
      <c r="D541" s="230"/>
      <c r="G541" s="230"/>
      <c r="H541" s="230"/>
      <c r="I541" s="230"/>
      <c r="J541" s="230"/>
      <c r="K541" s="230"/>
      <c r="L541" s="230"/>
      <c r="M541" s="230"/>
      <c r="N541" s="230"/>
      <c r="S541" s="230"/>
      <c r="V541" s="230"/>
      <c r="W541" s="230"/>
      <c r="X541" s="230"/>
      <c r="Y541" s="230"/>
      <c r="Z541" s="230"/>
      <c r="AA541" s="230"/>
      <c r="AB541" s="230"/>
      <c r="AC541" s="230"/>
      <c r="AD541" s="230"/>
      <c r="AH541" s="230"/>
      <c r="AK541" s="230"/>
      <c r="AL541" s="230"/>
      <c r="AM541" s="230"/>
      <c r="AN541" s="230"/>
      <c r="AO541" s="230"/>
      <c r="AP541" s="230"/>
      <c r="AQ541" s="230"/>
      <c r="AR541" s="230"/>
      <c r="AW541" s="230"/>
      <c r="AZ541" s="230"/>
      <c r="BA541" s="230"/>
      <c r="BB541" s="230"/>
      <c r="BC541" s="230"/>
      <c r="BD541" s="230"/>
      <c r="BE541" s="230"/>
      <c r="BF541" s="230"/>
      <c r="BG541" s="230"/>
    </row>
    <row r="542" spans="4:59">
      <c r="D542" s="230"/>
      <c r="G542" s="230"/>
      <c r="H542" s="230"/>
      <c r="I542" s="230"/>
      <c r="J542" s="230"/>
      <c r="K542" s="230"/>
      <c r="L542" s="230"/>
      <c r="M542" s="230"/>
      <c r="N542" s="230"/>
      <c r="S542" s="230"/>
      <c r="V542" s="230"/>
      <c r="W542" s="230"/>
      <c r="X542" s="230"/>
      <c r="Y542" s="230"/>
      <c r="Z542" s="230"/>
      <c r="AA542" s="230"/>
      <c r="AB542" s="230"/>
      <c r="AC542" s="230"/>
      <c r="AD542" s="230"/>
      <c r="AH542" s="230"/>
      <c r="AK542" s="230"/>
      <c r="AL542" s="230"/>
      <c r="AM542" s="230"/>
      <c r="AN542" s="230"/>
      <c r="AO542" s="230"/>
      <c r="AP542" s="230"/>
      <c r="AQ542" s="230"/>
      <c r="AR542" s="230"/>
      <c r="AW542" s="230"/>
      <c r="AZ542" s="230"/>
      <c r="BA542" s="230"/>
      <c r="BB542" s="230"/>
      <c r="BC542" s="230"/>
      <c r="BD542" s="230"/>
      <c r="BE542" s="230"/>
      <c r="BF542" s="230"/>
      <c r="BG542" s="230"/>
    </row>
    <row r="543" spans="4:59">
      <c r="D543" s="230"/>
      <c r="G543" s="230"/>
      <c r="H543" s="230"/>
      <c r="I543" s="230"/>
      <c r="J543" s="230"/>
      <c r="K543" s="230"/>
      <c r="L543" s="230"/>
      <c r="M543" s="230"/>
      <c r="N543" s="230"/>
      <c r="S543" s="230"/>
      <c r="V543" s="230"/>
      <c r="W543" s="230"/>
      <c r="X543" s="230"/>
      <c r="Y543" s="230"/>
      <c r="Z543" s="230"/>
      <c r="AA543" s="230"/>
      <c r="AB543" s="230"/>
      <c r="AC543" s="230"/>
      <c r="AD543" s="230"/>
      <c r="AH543" s="230"/>
      <c r="AK543" s="230"/>
      <c r="AL543" s="230"/>
      <c r="AM543" s="230"/>
      <c r="AN543" s="230"/>
      <c r="AO543" s="230"/>
      <c r="AP543" s="230"/>
      <c r="AQ543" s="230"/>
      <c r="AR543" s="230"/>
      <c r="AW543" s="230"/>
      <c r="AZ543" s="230"/>
      <c r="BA543" s="230"/>
      <c r="BB543" s="230"/>
      <c r="BC543" s="230"/>
      <c r="BD543" s="230"/>
      <c r="BE543" s="230"/>
      <c r="BF543" s="230"/>
      <c r="BG543" s="230"/>
    </row>
    <row r="544" spans="4:59">
      <c r="D544" s="230"/>
      <c r="G544" s="230"/>
      <c r="H544" s="230"/>
      <c r="I544" s="230"/>
      <c r="J544" s="230"/>
      <c r="K544" s="230"/>
      <c r="L544" s="230"/>
      <c r="M544" s="230"/>
      <c r="N544" s="230"/>
      <c r="S544" s="230"/>
      <c r="V544" s="230"/>
      <c r="W544" s="230"/>
      <c r="X544" s="230"/>
      <c r="Y544" s="230"/>
      <c r="Z544" s="230"/>
      <c r="AA544" s="230"/>
      <c r="AB544" s="230"/>
      <c r="AC544" s="230"/>
      <c r="AD544" s="230"/>
      <c r="AH544" s="230"/>
      <c r="AK544" s="230"/>
      <c r="AL544" s="230"/>
      <c r="AM544" s="230"/>
      <c r="AN544" s="230"/>
      <c r="AO544" s="230"/>
      <c r="AP544" s="230"/>
      <c r="AQ544" s="230"/>
      <c r="AR544" s="230"/>
      <c r="AW544" s="230"/>
      <c r="AZ544" s="230"/>
      <c r="BA544" s="230"/>
      <c r="BB544" s="230"/>
      <c r="BC544" s="230"/>
      <c r="BD544" s="230"/>
      <c r="BE544" s="230"/>
      <c r="BF544" s="230"/>
      <c r="BG544" s="230"/>
    </row>
    <row r="545" spans="4:59">
      <c r="D545" s="230"/>
      <c r="G545" s="230"/>
      <c r="H545" s="230"/>
      <c r="I545" s="230"/>
      <c r="J545" s="230"/>
      <c r="K545" s="230"/>
      <c r="L545" s="230"/>
      <c r="M545" s="230"/>
      <c r="N545" s="230"/>
      <c r="S545" s="230"/>
      <c r="V545" s="230"/>
      <c r="W545" s="230"/>
      <c r="X545" s="230"/>
      <c r="Y545" s="230"/>
      <c r="Z545" s="230"/>
      <c r="AA545" s="230"/>
      <c r="AB545" s="230"/>
      <c r="AC545" s="230"/>
      <c r="AD545" s="230"/>
      <c r="AH545" s="230"/>
      <c r="AK545" s="230"/>
      <c r="AL545" s="230"/>
      <c r="AM545" s="230"/>
      <c r="AN545" s="230"/>
      <c r="AO545" s="230"/>
      <c r="AP545" s="230"/>
      <c r="AQ545" s="230"/>
      <c r="AR545" s="230"/>
      <c r="AW545" s="230"/>
      <c r="AZ545" s="230"/>
      <c r="BA545" s="230"/>
      <c r="BB545" s="230"/>
      <c r="BC545" s="230"/>
      <c r="BD545" s="230"/>
      <c r="BE545" s="230"/>
      <c r="BF545" s="230"/>
      <c r="BG545" s="230"/>
    </row>
    <row r="546" spans="4:59">
      <c r="D546" s="230"/>
      <c r="G546" s="230"/>
      <c r="H546" s="230"/>
      <c r="I546" s="230"/>
      <c r="J546" s="230"/>
      <c r="K546" s="230"/>
      <c r="L546" s="230"/>
      <c r="M546" s="230"/>
      <c r="N546" s="230"/>
      <c r="S546" s="230"/>
      <c r="V546" s="230"/>
      <c r="W546" s="230"/>
      <c r="X546" s="230"/>
      <c r="Y546" s="230"/>
      <c r="Z546" s="230"/>
      <c r="AA546" s="230"/>
      <c r="AB546" s="230"/>
      <c r="AC546" s="230"/>
      <c r="AD546" s="230"/>
      <c r="AH546" s="230"/>
      <c r="AK546" s="230"/>
      <c r="AL546" s="230"/>
      <c r="AM546" s="230"/>
      <c r="AN546" s="230"/>
      <c r="AO546" s="230"/>
      <c r="AP546" s="230"/>
      <c r="AQ546" s="230"/>
      <c r="AR546" s="230"/>
      <c r="AW546" s="230"/>
      <c r="AZ546" s="230"/>
      <c r="BA546" s="230"/>
      <c r="BB546" s="230"/>
      <c r="BC546" s="230"/>
      <c r="BD546" s="230"/>
      <c r="BE546" s="230"/>
      <c r="BF546" s="230"/>
      <c r="BG546" s="230"/>
    </row>
    <row r="547" spans="4:59">
      <c r="D547" s="230"/>
      <c r="G547" s="230"/>
      <c r="H547" s="230"/>
      <c r="I547" s="230"/>
      <c r="J547" s="230"/>
      <c r="K547" s="230"/>
      <c r="L547" s="230"/>
      <c r="M547" s="230"/>
      <c r="N547" s="230"/>
      <c r="S547" s="230"/>
      <c r="V547" s="230"/>
      <c r="W547" s="230"/>
      <c r="X547" s="230"/>
      <c r="Y547" s="230"/>
      <c r="Z547" s="230"/>
      <c r="AA547" s="230"/>
      <c r="AB547" s="230"/>
      <c r="AC547" s="230"/>
      <c r="AD547" s="230"/>
      <c r="AH547" s="230"/>
      <c r="AK547" s="230"/>
      <c r="AL547" s="230"/>
      <c r="AM547" s="230"/>
      <c r="AN547" s="230"/>
      <c r="AO547" s="230"/>
      <c r="AP547" s="230"/>
      <c r="AQ547" s="230"/>
      <c r="AR547" s="230"/>
      <c r="AW547" s="230"/>
      <c r="AZ547" s="230"/>
      <c r="BA547" s="230"/>
      <c r="BB547" s="230"/>
      <c r="BC547" s="230"/>
      <c r="BD547" s="230"/>
      <c r="BE547" s="230"/>
      <c r="BF547" s="230"/>
      <c r="BG547" s="230"/>
    </row>
    <row r="548" spans="4:59">
      <c r="D548" s="230"/>
      <c r="G548" s="230"/>
      <c r="H548" s="230"/>
      <c r="I548" s="230"/>
      <c r="J548" s="230"/>
      <c r="K548" s="230"/>
      <c r="L548" s="230"/>
      <c r="M548" s="230"/>
      <c r="N548" s="230"/>
      <c r="S548" s="230"/>
      <c r="V548" s="230"/>
      <c r="W548" s="230"/>
      <c r="X548" s="230"/>
      <c r="Y548" s="230"/>
      <c r="Z548" s="230"/>
      <c r="AA548" s="230"/>
      <c r="AB548" s="230"/>
      <c r="AC548" s="230"/>
      <c r="AD548" s="230"/>
      <c r="AH548" s="230"/>
      <c r="AK548" s="230"/>
      <c r="AL548" s="230"/>
      <c r="AM548" s="230"/>
      <c r="AN548" s="230"/>
      <c r="AO548" s="230"/>
      <c r="AP548" s="230"/>
      <c r="AQ548" s="230"/>
      <c r="AR548" s="230"/>
      <c r="AW548" s="230"/>
      <c r="AZ548" s="230"/>
      <c r="BA548" s="230"/>
      <c r="BB548" s="230"/>
      <c r="BC548" s="230"/>
      <c r="BD548" s="230"/>
      <c r="BE548" s="230"/>
      <c r="BF548" s="230"/>
      <c r="BG548" s="230"/>
    </row>
    <row r="549" spans="4:59">
      <c r="D549" s="230"/>
      <c r="G549" s="230"/>
      <c r="H549" s="230"/>
      <c r="I549" s="230"/>
      <c r="J549" s="230"/>
      <c r="K549" s="230"/>
      <c r="L549" s="230"/>
      <c r="M549" s="230"/>
      <c r="N549" s="230"/>
      <c r="S549" s="230"/>
      <c r="V549" s="230"/>
      <c r="W549" s="230"/>
      <c r="X549" s="230"/>
      <c r="Y549" s="230"/>
      <c r="Z549" s="230"/>
      <c r="AA549" s="230"/>
      <c r="AB549" s="230"/>
      <c r="AC549" s="230"/>
      <c r="AD549" s="230"/>
      <c r="AH549" s="230"/>
      <c r="AK549" s="230"/>
      <c r="AL549" s="230"/>
      <c r="AM549" s="230"/>
      <c r="AN549" s="230"/>
      <c r="AO549" s="230"/>
      <c r="AP549" s="230"/>
      <c r="AQ549" s="230"/>
      <c r="AR549" s="230"/>
      <c r="AW549" s="230"/>
      <c r="AZ549" s="230"/>
      <c r="BA549" s="230"/>
      <c r="BB549" s="230"/>
      <c r="BC549" s="230"/>
      <c r="BD549" s="230"/>
      <c r="BE549" s="230"/>
      <c r="BF549" s="230"/>
      <c r="BG549" s="230"/>
    </row>
    <row r="550" spans="4:59">
      <c r="D550" s="230"/>
      <c r="G550" s="230"/>
      <c r="H550" s="230"/>
      <c r="I550" s="230"/>
      <c r="J550" s="230"/>
      <c r="K550" s="230"/>
      <c r="L550" s="230"/>
      <c r="M550" s="230"/>
      <c r="N550" s="230"/>
      <c r="S550" s="230"/>
      <c r="V550" s="230"/>
      <c r="W550" s="230"/>
      <c r="X550" s="230"/>
      <c r="Y550" s="230"/>
      <c r="Z550" s="230"/>
      <c r="AA550" s="230"/>
      <c r="AB550" s="230"/>
      <c r="AC550" s="230"/>
      <c r="AD550" s="230"/>
      <c r="AH550" s="230"/>
      <c r="AK550" s="230"/>
      <c r="AL550" s="230"/>
      <c r="AM550" s="230"/>
      <c r="AN550" s="230"/>
      <c r="AO550" s="230"/>
      <c r="AP550" s="230"/>
      <c r="AQ550" s="230"/>
      <c r="AR550" s="230"/>
      <c r="AW550" s="230"/>
      <c r="AZ550" s="230"/>
      <c r="BA550" s="230"/>
      <c r="BB550" s="230"/>
      <c r="BC550" s="230"/>
      <c r="BD550" s="230"/>
      <c r="BE550" s="230"/>
      <c r="BF550" s="230"/>
      <c r="BG550" s="230"/>
    </row>
    <row r="551" spans="4:59">
      <c r="D551" s="230"/>
      <c r="G551" s="230"/>
      <c r="H551" s="230"/>
      <c r="I551" s="230"/>
      <c r="J551" s="230"/>
      <c r="K551" s="230"/>
      <c r="L551" s="230"/>
      <c r="M551" s="230"/>
      <c r="N551" s="230"/>
      <c r="S551" s="230"/>
      <c r="V551" s="230"/>
      <c r="W551" s="230"/>
      <c r="X551" s="230"/>
      <c r="Y551" s="230"/>
      <c r="Z551" s="230"/>
      <c r="AA551" s="230"/>
      <c r="AB551" s="230"/>
      <c r="AC551" s="230"/>
      <c r="AD551" s="230"/>
      <c r="AH551" s="230"/>
      <c r="AK551" s="230"/>
      <c r="AL551" s="230"/>
      <c r="AM551" s="230"/>
      <c r="AN551" s="230"/>
      <c r="AO551" s="230"/>
      <c r="AP551" s="230"/>
      <c r="AQ551" s="230"/>
      <c r="AR551" s="230"/>
      <c r="AW551" s="230"/>
      <c r="AZ551" s="230"/>
      <c r="BA551" s="230"/>
      <c r="BB551" s="230"/>
      <c r="BC551" s="230"/>
      <c r="BD551" s="230"/>
      <c r="BE551" s="230"/>
      <c r="BF551" s="230"/>
      <c r="BG551" s="230"/>
    </row>
    <row r="552" spans="4:59">
      <c r="D552" s="230"/>
      <c r="G552" s="230"/>
      <c r="H552" s="230"/>
      <c r="I552" s="230"/>
      <c r="J552" s="230"/>
      <c r="K552" s="230"/>
      <c r="L552" s="230"/>
      <c r="M552" s="230"/>
      <c r="N552" s="230"/>
      <c r="S552" s="230"/>
      <c r="V552" s="230"/>
      <c r="W552" s="230"/>
      <c r="X552" s="230"/>
      <c r="Y552" s="230"/>
      <c r="Z552" s="230"/>
      <c r="AA552" s="230"/>
      <c r="AB552" s="230"/>
      <c r="AC552" s="230"/>
      <c r="AD552" s="230"/>
      <c r="AH552" s="230"/>
      <c r="AK552" s="230"/>
      <c r="AL552" s="230"/>
      <c r="AM552" s="230"/>
      <c r="AN552" s="230"/>
      <c r="AO552" s="230"/>
      <c r="AP552" s="230"/>
      <c r="AQ552" s="230"/>
      <c r="AR552" s="230"/>
      <c r="AW552" s="230"/>
      <c r="AZ552" s="230"/>
      <c r="BA552" s="230"/>
      <c r="BB552" s="230"/>
      <c r="BC552" s="230"/>
      <c r="BD552" s="230"/>
      <c r="BE552" s="230"/>
      <c r="BF552" s="230"/>
      <c r="BG552" s="230"/>
    </row>
    <row r="553" spans="4:59">
      <c r="D553" s="230"/>
      <c r="G553" s="230"/>
      <c r="H553" s="230"/>
      <c r="I553" s="230"/>
      <c r="J553" s="230"/>
      <c r="K553" s="230"/>
      <c r="L553" s="230"/>
      <c r="M553" s="230"/>
      <c r="N553" s="230"/>
      <c r="S553" s="230"/>
      <c r="V553" s="230"/>
      <c r="W553" s="230"/>
      <c r="X553" s="230"/>
      <c r="Y553" s="230"/>
      <c r="Z553" s="230"/>
      <c r="AA553" s="230"/>
      <c r="AB553" s="230"/>
      <c r="AC553" s="230"/>
      <c r="AD553" s="230"/>
      <c r="AH553" s="230"/>
      <c r="AK553" s="230"/>
      <c r="AL553" s="230"/>
      <c r="AM553" s="230"/>
      <c r="AN553" s="230"/>
      <c r="AO553" s="230"/>
      <c r="AP553" s="230"/>
      <c r="AQ553" s="230"/>
      <c r="AR553" s="230"/>
      <c r="AW553" s="230"/>
      <c r="AZ553" s="230"/>
      <c r="BA553" s="230"/>
      <c r="BB553" s="230"/>
      <c r="BC553" s="230"/>
      <c r="BD553" s="230"/>
      <c r="BE553" s="230"/>
      <c r="BF553" s="230"/>
      <c r="BG553" s="230"/>
    </row>
    <row r="554" spans="4:59">
      <c r="D554" s="230"/>
      <c r="G554" s="230"/>
      <c r="H554" s="230"/>
      <c r="I554" s="230"/>
      <c r="J554" s="230"/>
      <c r="K554" s="230"/>
      <c r="L554" s="230"/>
      <c r="M554" s="230"/>
      <c r="N554" s="230"/>
      <c r="S554" s="230"/>
      <c r="V554" s="230"/>
      <c r="W554" s="230"/>
      <c r="X554" s="230"/>
      <c r="Y554" s="230"/>
      <c r="Z554" s="230"/>
      <c r="AA554" s="230"/>
      <c r="AB554" s="230"/>
      <c r="AC554" s="230"/>
      <c r="AD554" s="230"/>
      <c r="AH554" s="230"/>
      <c r="AK554" s="230"/>
      <c r="AL554" s="230"/>
      <c r="AM554" s="230"/>
      <c r="AN554" s="230"/>
      <c r="AO554" s="230"/>
      <c r="AP554" s="230"/>
      <c r="AQ554" s="230"/>
      <c r="AR554" s="230"/>
      <c r="AW554" s="230"/>
      <c r="AZ554" s="230"/>
      <c r="BA554" s="230"/>
      <c r="BB554" s="230"/>
      <c r="BC554" s="230"/>
      <c r="BD554" s="230"/>
      <c r="BE554" s="230"/>
      <c r="BF554" s="230"/>
      <c r="BG554" s="230"/>
    </row>
    <row r="555" spans="4:59">
      <c r="D555" s="230"/>
      <c r="G555" s="230"/>
      <c r="H555" s="230"/>
      <c r="I555" s="230"/>
      <c r="J555" s="230"/>
      <c r="K555" s="230"/>
      <c r="L555" s="230"/>
      <c r="M555" s="230"/>
      <c r="N555" s="230"/>
      <c r="S555" s="230"/>
      <c r="V555" s="230"/>
      <c r="W555" s="230"/>
      <c r="X555" s="230"/>
      <c r="Y555" s="230"/>
      <c r="Z555" s="230"/>
      <c r="AA555" s="230"/>
      <c r="AB555" s="230"/>
      <c r="AC555" s="230"/>
      <c r="AD555" s="230"/>
      <c r="AH555" s="230"/>
      <c r="AK555" s="230"/>
      <c r="AL555" s="230"/>
      <c r="AM555" s="230"/>
      <c r="AN555" s="230"/>
      <c r="AO555" s="230"/>
      <c r="AP555" s="230"/>
      <c r="AQ555" s="230"/>
      <c r="AR555" s="230"/>
      <c r="AW555" s="230"/>
      <c r="AZ555" s="230"/>
      <c r="BA555" s="230"/>
      <c r="BB555" s="230"/>
      <c r="BC555" s="230"/>
      <c r="BD555" s="230"/>
      <c r="BE555" s="230"/>
      <c r="BF555" s="230"/>
      <c r="BG555" s="230"/>
    </row>
    <row r="556" spans="4:59">
      <c r="D556" s="230"/>
      <c r="G556" s="230"/>
      <c r="H556" s="230"/>
      <c r="I556" s="230"/>
      <c r="J556" s="230"/>
      <c r="K556" s="230"/>
      <c r="L556" s="230"/>
      <c r="M556" s="230"/>
      <c r="N556" s="230"/>
      <c r="S556" s="230"/>
      <c r="V556" s="230"/>
      <c r="W556" s="230"/>
      <c r="X556" s="230"/>
      <c r="Y556" s="230"/>
      <c r="Z556" s="230"/>
      <c r="AA556" s="230"/>
      <c r="AB556" s="230"/>
      <c r="AC556" s="230"/>
      <c r="AD556" s="230"/>
      <c r="AH556" s="230"/>
      <c r="AK556" s="230"/>
      <c r="AL556" s="230"/>
      <c r="AM556" s="230"/>
      <c r="AN556" s="230"/>
      <c r="AO556" s="230"/>
      <c r="AP556" s="230"/>
      <c r="AQ556" s="230"/>
      <c r="AR556" s="230"/>
      <c r="AW556" s="230"/>
      <c r="AZ556" s="230"/>
      <c r="BA556" s="230"/>
      <c r="BB556" s="230"/>
      <c r="BC556" s="230"/>
      <c r="BD556" s="230"/>
      <c r="BE556" s="230"/>
      <c r="BF556" s="230"/>
      <c r="BG556" s="230"/>
    </row>
    <row r="557" spans="4:59">
      <c r="D557" s="230"/>
      <c r="G557" s="230"/>
      <c r="H557" s="230"/>
      <c r="I557" s="230"/>
      <c r="J557" s="230"/>
      <c r="K557" s="230"/>
      <c r="L557" s="230"/>
      <c r="M557" s="230"/>
      <c r="N557" s="230"/>
      <c r="S557" s="230"/>
      <c r="V557" s="230"/>
      <c r="W557" s="230"/>
      <c r="X557" s="230"/>
      <c r="Y557" s="230"/>
      <c r="Z557" s="230"/>
      <c r="AA557" s="230"/>
      <c r="AB557" s="230"/>
      <c r="AC557" s="230"/>
      <c r="AD557" s="230"/>
      <c r="AH557" s="230"/>
      <c r="AK557" s="230"/>
      <c r="AL557" s="230"/>
      <c r="AM557" s="230"/>
      <c r="AN557" s="230"/>
      <c r="AO557" s="230"/>
      <c r="AP557" s="230"/>
      <c r="AQ557" s="230"/>
      <c r="AR557" s="230"/>
      <c r="AW557" s="230"/>
      <c r="AZ557" s="230"/>
      <c r="BA557" s="230"/>
      <c r="BB557" s="230"/>
      <c r="BC557" s="230"/>
      <c r="BD557" s="230"/>
      <c r="BE557" s="230"/>
      <c r="BF557" s="230"/>
      <c r="BG557" s="230"/>
    </row>
    <row r="558" spans="4:59">
      <c r="D558" s="230"/>
      <c r="G558" s="230"/>
      <c r="H558" s="230"/>
      <c r="I558" s="230"/>
      <c r="J558" s="230"/>
      <c r="K558" s="230"/>
      <c r="L558" s="230"/>
      <c r="M558" s="230"/>
      <c r="N558" s="230"/>
      <c r="S558" s="230"/>
      <c r="V558" s="230"/>
      <c r="W558" s="230"/>
      <c r="X558" s="230"/>
      <c r="Y558" s="230"/>
      <c r="Z558" s="230"/>
      <c r="AA558" s="230"/>
      <c r="AB558" s="230"/>
      <c r="AC558" s="230"/>
      <c r="AD558" s="230"/>
      <c r="AH558" s="230"/>
      <c r="AK558" s="230"/>
      <c r="AL558" s="230"/>
      <c r="AM558" s="230"/>
      <c r="AN558" s="230"/>
      <c r="AO558" s="230"/>
      <c r="AP558" s="230"/>
      <c r="AQ558" s="230"/>
      <c r="AR558" s="230"/>
      <c r="AW558" s="230"/>
      <c r="AZ558" s="230"/>
      <c r="BA558" s="230"/>
      <c r="BB558" s="230"/>
      <c r="BC558" s="230"/>
      <c r="BD558" s="230"/>
      <c r="BE558" s="230"/>
      <c r="BF558" s="230"/>
      <c r="BG558" s="230"/>
    </row>
    <row r="559" spans="4:59">
      <c r="D559" s="230"/>
      <c r="G559" s="230"/>
      <c r="H559" s="230"/>
      <c r="I559" s="230"/>
      <c r="J559" s="230"/>
      <c r="K559" s="230"/>
      <c r="L559" s="230"/>
      <c r="M559" s="230"/>
      <c r="N559" s="230"/>
      <c r="S559" s="230"/>
      <c r="V559" s="230"/>
      <c r="W559" s="230"/>
      <c r="X559" s="230"/>
      <c r="Y559" s="230"/>
      <c r="Z559" s="230"/>
      <c r="AA559" s="230"/>
      <c r="AB559" s="230"/>
      <c r="AC559" s="230"/>
      <c r="AD559" s="230"/>
      <c r="AH559" s="230"/>
      <c r="AK559" s="230"/>
      <c r="AL559" s="230"/>
      <c r="AM559" s="230"/>
      <c r="AN559" s="230"/>
      <c r="AO559" s="230"/>
      <c r="AP559" s="230"/>
      <c r="AQ559" s="230"/>
      <c r="AR559" s="230"/>
      <c r="AW559" s="230"/>
      <c r="AZ559" s="230"/>
      <c r="BA559" s="230"/>
      <c r="BB559" s="230"/>
      <c r="BC559" s="230"/>
      <c r="BD559" s="230"/>
      <c r="BE559" s="230"/>
      <c r="BF559" s="230"/>
      <c r="BG559" s="230"/>
    </row>
    <row r="560" spans="4:59">
      <c r="D560" s="230"/>
      <c r="G560" s="230"/>
      <c r="H560" s="230"/>
      <c r="I560" s="230"/>
      <c r="J560" s="230"/>
      <c r="K560" s="230"/>
      <c r="L560" s="230"/>
      <c r="M560" s="230"/>
      <c r="N560" s="230"/>
      <c r="S560" s="230"/>
      <c r="V560" s="230"/>
      <c r="W560" s="230"/>
      <c r="X560" s="230"/>
      <c r="Y560" s="230"/>
      <c r="Z560" s="230"/>
      <c r="AA560" s="230"/>
      <c r="AB560" s="230"/>
      <c r="AC560" s="230"/>
      <c r="AD560" s="230"/>
      <c r="AH560" s="230"/>
      <c r="AK560" s="230"/>
      <c r="AL560" s="230"/>
      <c r="AM560" s="230"/>
      <c r="AN560" s="230"/>
      <c r="AO560" s="230"/>
      <c r="AP560" s="230"/>
      <c r="AQ560" s="230"/>
      <c r="AR560" s="230"/>
      <c r="AW560" s="230"/>
      <c r="AZ560" s="230"/>
      <c r="BA560" s="230"/>
      <c r="BB560" s="230"/>
      <c r="BC560" s="230"/>
      <c r="BD560" s="230"/>
      <c r="BE560" s="230"/>
      <c r="BF560" s="230"/>
      <c r="BG560" s="230"/>
    </row>
    <row r="561" spans="4:59">
      <c r="D561" s="230"/>
      <c r="G561" s="230"/>
      <c r="H561" s="230"/>
      <c r="I561" s="230"/>
      <c r="J561" s="230"/>
      <c r="K561" s="230"/>
      <c r="L561" s="230"/>
      <c r="M561" s="230"/>
      <c r="N561" s="230"/>
      <c r="S561" s="230"/>
      <c r="V561" s="230"/>
      <c r="W561" s="230"/>
      <c r="X561" s="230"/>
      <c r="Y561" s="230"/>
      <c r="Z561" s="230"/>
      <c r="AA561" s="230"/>
      <c r="AB561" s="230"/>
      <c r="AC561" s="230"/>
      <c r="AD561" s="230"/>
      <c r="AH561" s="230"/>
      <c r="AK561" s="230"/>
      <c r="AL561" s="230"/>
      <c r="AM561" s="230"/>
      <c r="AN561" s="230"/>
      <c r="AO561" s="230"/>
      <c r="AP561" s="230"/>
      <c r="AQ561" s="230"/>
      <c r="AR561" s="230"/>
      <c r="AW561" s="230"/>
      <c r="AZ561" s="230"/>
      <c r="BA561" s="230"/>
      <c r="BB561" s="230"/>
      <c r="BC561" s="230"/>
      <c r="BD561" s="230"/>
      <c r="BE561" s="230"/>
      <c r="BF561" s="230"/>
      <c r="BG561" s="230"/>
    </row>
    <row r="562" spans="4:59">
      <c r="D562" s="230"/>
      <c r="G562" s="230"/>
      <c r="H562" s="230"/>
      <c r="I562" s="230"/>
      <c r="J562" s="230"/>
      <c r="K562" s="230"/>
      <c r="L562" s="230"/>
      <c r="M562" s="230"/>
      <c r="N562" s="230"/>
      <c r="S562" s="230"/>
      <c r="V562" s="230"/>
      <c r="W562" s="230"/>
      <c r="X562" s="230"/>
      <c r="Y562" s="230"/>
      <c r="Z562" s="230"/>
      <c r="AA562" s="230"/>
      <c r="AB562" s="230"/>
      <c r="AC562" s="230"/>
      <c r="AD562" s="230"/>
      <c r="AH562" s="230"/>
      <c r="AK562" s="230"/>
      <c r="AL562" s="230"/>
      <c r="AM562" s="230"/>
      <c r="AN562" s="230"/>
      <c r="AO562" s="230"/>
      <c r="AP562" s="230"/>
      <c r="AQ562" s="230"/>
      <c r="AR562" s="230"/>
      <c r="AW562" s="230"/>
      <c r="AZ562" s="230"/>
      <c r="BA562" s="230"/>
      <c r="BB562" s="230"/>
      <c r="BC562" s="230"/>
      <c r="BD562" s="230"/>
      <c r="BE562" s="230"/>
      <c r="BF562" s="230"/>
      <c r="BG562" s="230"/>
    </row>
    <row r="563" spans="4:59">
      <c r="D563" s="230"/>
      <c r="G563" s="230"/>
      <c r="H563" s="230"/>
      <c r="I563" s="230"/>
      <c r="J563" s="230"/>
      <c r="K563" s="230"/>
      <c r="L563" s="230"/>
      <c r="M563" s="230"/>
      <c r="N563" s="230"/>
      <c r="S563" s="230"/>
      <c r="V563" s="230"/>
      <c r="W563" s="230"/>
      <c r="X563" s="230"/>
      <c r="Y563" s="230"/>
      <c r="Z563" s="230"/>
      <c r="AA563" s="230"/>
      <c r="AB563" s="230"/>
      <c r="AC563" s="230"/>
      <c r="AD563" s="230"/>
      <c r="AH563" s="230"/>
      <c r="AK563" s="230"/>
      <c r="AL563" s="230"/>
      <c r="AM563" s="230"/>
      <c r="AN563" s="230"/>
      <c r="AO563" s="230"/>
      <c r="AP563" s="230"/>
      <c r="AQ563" s="230"/>
      <c r="AR563" s="230"/>
      <c r="AW563" s="230"/>
      <c r="AZ563" s="230"/>
      <c r="BA563" s="230"/>
      <c r="BB563" s="230"/>
      <c r="BC563" s="230"/>
      <c r="BD563" s="230"/>
      <c r="BE563" s="230"/>
      <c r="BF563" s="230"/>
      <c r="BG563" s="230"/>
    </row>
    <row r="564" spans="4:59">
      <c r="D564" s="230"/>
      <c r="G564" s="230"/>
      <c r="H564" s="230"/>
      <c r="I564" s="230"/>
      <c r="J564" s="230"/>
      <c r="K564" s="230"/>
      <c r="L564" s="230"/>
      <c r="M564" s="230"/>
      <c r="N564" s="230"/>
      <c r="S564" s="230"/>
      <c r="V564" s="230"/>
      <c r="W564" s="230"/>
      <c r="X564" s="230"/>
      <c r="Y564" s="230"/>
      <c r="Z564" s="230"/>
      <c r="AA564" s="230"/>
      <c r="AB564" s="230"/>
      <c r="AC564" s="230"/>
      <c r="AD564" s="230"/>
      <c r="AH564" s="230"/>
      <c r="AK564" s="230"/>
      <c r="AL564" s="230"/>
      <c r="AM564" s="230"/>
      <c r="AN564" s="230"/>
      <c r="AO564" s="230"/>
      <c r="AP564" s="230"/>
      <c r="AQ564" s="230"/>
      <c r="AR564" s="230"/>
      <c r="AW564" s="230"/>
      <c r="AZ564" s="230"/>
      <c r="BA564" s="230"/>
      <c r="BB564" s="230"/>
      <c r="BC564" s="230"/>
      <c r="BD564" s="230"/>
      <c r="BE564" s="230"/>
      <c r="BF564" s="230"/>
      <c r="BG564" s="230"/>
    </row>
    <row r="565" spans="4:59">
      <c r="D565" s="230"/>
      <c r="G565" s="230"/>
      <c r="H565" s="230"/>
      <c r="I565" s="230"/>
      <c r="J565" s="230"/>
      <c r="K565" s="230"/>
      <c r="L565" s="230"/>
      <c r="M565" s="230"/>
      <c r="N565" s="230"/>
      <c r="S565" s="230"/>
      <c r="V565" s="230"/>
      <c r="W565" s="230"/>
      <c r="X565" s="230"/>
      <c r="Y565" s="230"/>
      <c r="Z565" s="230"/>
      <c r="AA565" s="230"/>
      <c r="AB565" s="230"/>
      <c r="AC565" s="230"/>
      <c r="AD565" s="230"/>
      <c r="AH565" s="230"/>
      <c r="AK565" s="230"/>
      <c r="AL565" s="230"/>
      <c r="AM565" s="230"/>
      <c r="AN565" s="230"/>
      <c r="AO565" s="230"/>
      <c r="AP565" s="230"/>
      <c r="AQ565" s="230"/>
      <c r="AR565" s="230"/>
      <c r="AW565" s="230"/>
      <c r="AZ565" s="230"/>
      <c r="BA565" s="230"/>
      <c r="BB565" s="230"/>
      <c r="BC565" s="230"/>
      <c r="BD565" s="230"/>
      <c r="BE565" s="230"/>
      <c r="BF565" s="230"/>
      <c r="BG565" s="230"/>
    </row>
    <row r="566" spans="4:59">
      <c r="D566" s="230"/>
      <c r="G566" s="230"/>
      <c r="H566" s="230"/>
      <c r="I566" s="230"/>
      <c r="J566" s="230"/>
      <c r="K566" s="230"/>
      <c r="L566" s="230"/>
      <c r="M566" s="230"/>
      <c r="N566" s="230"/>
      <c r="S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H566" s="230"/>
      <c r="AK566" s="230"/>
      <c r="AL566" s="230"/>
      <c r="AM566" s="230"/>
      <c r="AN566" s="230"/>
      <c r="AO566" s="230"/>
      <c r="AP566" s="230"/>
      <c r="AQ566" s="230"/>
      <c r="AR566" s="230"/>
      <c r="AW566" s="230"/>
      <c r="AZ566" s="230"/>
      <c r="BA566" s="230"/>
      <c r="BB566" s="230"/>
      <c r="BC566" s="230"/>
      <c r="BD566" s="230"/>
      <c r="BE566" s="230"/>
      <c r="BF566" s="230"/>
      <c r="BG566" s="230"/>
    </row>
    <row r="567" spans="4:59">
      <c r="D567" s="230"/>
      <c r="G567" s="230"/>
      <c r="H567" s="230"/>
      <c r="I567" s="230"/>
      <c r="J567" s="230"/>
      <c r="K567" s="230"/>
      <c r="L567" s="230"/>
      <c r="M567" s="230"/>
      <c r="N567" s="230"/>
      <c r="S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H567" s="230"/>
      <c r="AK567" s="230"/>
      <c r="AL567" s="230"/>
      <c r="AM567" s="230"/>
      <c r="AN567" s="230"/>
      <c r="AO567" s="230"/>
      <c r="AP567" s="230"/>
      <c r="AQ567" s="230"/>
      <c r="AR567" s="230"/>
      <c r="AW567" s="230"/>
      <c r="AZ567" s="230"/>
      <c r="BA567" s="230"/>
      <c r="BB567" s="230"/>
      <c r="BC567" s="230"/>
      <c r="BD567" s="230"/>
      <c r="BE567" s="230"/>
      <c r="BF567" s="230"/>
      <c r="BG567" s="230"/>
    </row>
    <row r="568" spans="4:59">
      <c r="D568" s="230"/>
      <c r="G568" s="230"/>
      <c r="H568" s="230"/>
      <c r="I568" s="230"/>
      <c r="J568" s="230"/>
      <c r="K568" s="230"/>
      <c r="L568" s="230"/>
      <c r="M568" s="230"/>
      <c r="N568" s="230"/>
      <c r="S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H568" s="230"/>
      <c r="AK568" s="230"/>
      <c r="AL568" s="230"/>
      <c r="AM568" s="230"/>
      <c r="AN568" s="230"/>
      <c r="AO568" s="230"/>
      <c r="AP568" s="230"/>
      <c r="AQ568" s="230"/>
      <c r="AR568" s="230"/>
      <c r="AW568" s="230"/>
      <c r="AZ568" s="230"/>
      <c r="BA568" s="230"/>
      <c r="BB568" s="230"/>
      <c r="BC568" s="230"/>
      <c r="BD568" s="230"/>
      <c r="BE568" s="230"/>
      <c r="BF568" s="230"/>
      <c r="BG568" s="230"/>
    </row>
    <row r="569" spans="4:59">
      <c r="D569" s="230"/>
      <c r="G569" s="230"/>
      <c r="H569" s="230"/>
      <c r="I569" s="230"/>
      <c r="J569" s="230"/>
      <c r="K569" s="230"/>
      <c r="L569" s="230"/>
      <c r="M569" s="230"/>
      <c r="N569" s="230"/>
      <c r="S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H569" s="230"/>
      <c r="AK569" s="230"/>
      <c r="AL569" s="230"/>
      <c r="AM569" s="230"/>
      <c r="AN569" s="230"/>
      <c r="AO569" s="230"/>
      <c r="AP569" s="230"/>
      <c r="AQ569" s="230"/>
      <c r="AR569" s="230"/>
      <c r="AW569" s="230"/>
      <c r="AZ569" s="230"/>
      <c r="BA569" s="230"/>
      <c r="BB569" s="230"/>
      <c r="BC569" s="230"/>
      <c r="BD569" s="230"/>
      <c r="BE569" s="230"/>
      <c r="BF569" s="230"/>
      <c r="BG569" s="230"/>
    </row>
    <row r="570" spans="4:59">
      <c r="D570" s="230"/>
      <c r="G570" s="230"/>
      <c r="H570" s="230"/>
      <c r="I570" s="230"/>
      <c r="J570" s="230"/>
      <c r="K570" s="230"/>
      <c r="L570" s="230"/>
      <c r="M570" s="230"/>
      <c r="N570" s="230"/>
      <c r="S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H570" s="230"/>
      <c r="AK570" s="230"/>
      <c r="AL570" s="230"/>
      <c r="AM570" s="230"/>
      <c r="AN570" s="230"/>
      <c r="AO570" s="230"/>
      <c r="AP570" s="230"/>
      <c r="AQ570" s="230"/>
      <c r="AR570" s="230"/>
      <c r="AW570" s="230"/>
      <c r="AZ570" s="230"/>
      <c r="BA570" s="230"/>
      <c r="BB570" s="230"/>
      <c r="BC570" s="230"/>
      <c r="BD570" s="230"/>
      <c r="BE570" s="230"/>
      <c r="BF570" s="230"/>
      <c r="BG570" s="230"/>
    </row>
    <row r="571" spans="4:59">
      <c r="D571" s="230"/>
      <c r="G571" s="230"/>
      <c r="H571" s="230"/>
      <c r="I571" s="230"/>
      <c r="J571" s="230"/>
      <c r="K571" s="230"/>
      <c r="L571" s="230"/>
      <c r="M571" s="230"/>
      <c r="N571" s="230"/>
      <c r="S571" s="230"/>
      <c r="V571" s="230"/>
      <c r="W571" s="230"/>
      <c r="X571" s="230"/>
      <c r="Y571" s="230"/>
      <c r="Z571" s="230"/>
      <c r="AA571" s="230"/>
      <c r="AB571" s="230"/>
      <c r="AC571" s="230"/>
      <c r="AD571" s="230"/>
      <c r="AH571" s="230"/>
      <c r="AK571" s="230"/>
      <c r="AL571" s="230"/>
      <c r="AM571" s="230"/>
      <c r="AN571" s="230"/>
      <c r="AO571" s="230"/>
      <c r="AP571" s="230"/>
      <c r="AQ571" s="230"/>
      <c r="AR571" s="230"/>
      <c r="AW571" s="230"/>
      <c r="AZ571" s="230"/>
      <c r="BA571" s="230"/>
      <c r="BB571" s="230"/>
      <c r="BC571" s="230"/>
      <c r="BD571" s="230"/>
      <c r="BE571" s="230"/>
      <c r="BF571" s="230"/>
      <c r="BG571" s="230"/>
    </row>
    <row r="572" spans="4:59">
      <c r="D572" s="230"/>
      <c r="G572" s="230"/>
      <c r="H572" s="230"/>
      <c r="I572" s="230"/>
      <c r="J572" s="230"/>
      <c r="K572" s="230"/>
      <c r="L572" s="230"/>
      <c r="M572" s="230"/>
      <c r="N572" s="230"/>
      <c r="S572" s="230"/>
      <c r="V572" s="230"/>
      <c r="W572" s="230"/>
      <c r="X572" s="230"/>
      <c r="Y572" s="230"/>
      <c r="Z572" s="230"/>
      <c r="AA572" s="230"/>
      <c r="AB572" s="230"/>
      <c r="AC572" s="230"/>
      <c r="AD572" s="230"/>
      <c r="AH572" s="230"/>
      <c r="AK572" s="230"/>
      <c r="AL572" s="230"/>
      <c r="AM572" s="230"/>
      <c r="AN572" s="230"/>
      <c r="AO572" s="230"/>
      <c r="AP572" s="230"/>
      <c r="AQ572" s="230"/>
      <c r="AR572" s="230"/>
      <c r="AW572" s="230"/>
      <c r="AZ572" s="230"/>
      <c r="BA572" s="230"/>
      <c r="BB572" s="230"/>
      <c r="BC572" s="230"/>
      <c r="BD572" s="230"/>
      <c r="BE572" s="230"/>
      <c r="BF572" s="230"/>
      <c r="BG572" s="230"/>
    </row>
    <row r="573" spans="4:59">
      <c r="D573" s="230"/>
      <c r="G573" s="230"/>
      <c r="H573" s="230"/>
      <c r="I573" s="230"/>
      <c r="J573" s="230"/>
      <c r="K573" s="230"/>
      <c r="L573" s="230"/>
      <c r="M573" s="230"/>
      <c r="N573" s="230"/>
      <c r="S573" s="230"/>
      <c r="V573" s="230"/>
      <c r="W573" s="230"/>
      <c r="X573" s="230"/>
      <c r="Y573" s="230"/>
      <c r="Z573" s="230"/>
      <c r="AA573" s="230"/>
      <c r="AB573" s="230"/>
      <c r="AC573" s="230"/>
      <c r="AD573" s="230"/>
      <c r="AH573" s="230"/>
      <c r="AK573" s="230"/>
      <c r="AL573" s="230"/>
      <c r="AM573" s="230"/>
      <c r="AN573" s="230"/>
      <c r="AO573" s="230"/>
      <c r="AP573" s="230"/>
      <c r="AQ573" s="230"/>
      <c r="AR573" s="230"/>
      <c r="AW573" s="230"/>
      <c r="AZ573" s="230"/>
      <c r="BA573" s="230"/>
      <c r="BB573" s="230"/>
      <c r="BC573" s="230"/>
      <c r="BD573" s="230"/>
      <c r="BE573" s="230"/>
      <c r="BF573" s="230"/>
      <c r="BG573" s="230"/>
    </row>
    <row r="574" spans="4:59">
      <c r="D574" s="230"/>
      <c r="G574" s="230"/>
      <c r="H574" s="230"/>
      <c r="I574" s="230"/>
      <c r="J574" s="230"/>
      <c r="K574" s="230"/>
      <c r="L574" s="230"/>
      <c r="M574" s="230"/>
      <c r="N574" s="230"/>
      <c r="S574" s="230"/>
      <c r="V574" s="230"/>
      <c r="W574" s="230"/>
      <c r="X574" s="230"/>
      <c r="Y574" s="230"/>
      <c r="Z574" s="230"/>
      <c r="AA574" s="230"/>
      <c r="AB574" s="230"/>
      <c r="AC574" s="230"/>
      <c r="AD574" s="230"/>
      <c r="AH574" s="230"/>
      <c r="AK574" s="230"/>
      <c r="AL574" s="230"/>
      <c r="AM574" s="230"/>
      <c r="AN574" s="230"/>
      <c r="AO574" s="230"/>
      <c r="AP574" s="230"/>
      <c r="AQ574" s="230"/>
      <c r="AR574" s="230"/>
      <c r="AW574" s="230"/>
      <c r="AZ574" s="230"/>
      <c r="BA574" s="230"/>
      <c r="BB574" s="230"/>
      <c r="BC574" s="230"/>
      <c r="BD574" s="230"/>
      <c r="BE574" s="230"/>
      <c r="BF574" s="230"/>
      <c r="BG574" s="230"/>
    </row>
    <row r="575" spans="4:59">
      <c r="D575" s="230"/>
      <c r="G575" s="230"/>
      <c r="H575" s="230"/>
      <c r="I575" s="230"/>
      <c r="J575" s="230"/>
      <c r="K575" s="230"/>
      <c r="L575" s="230"/>
      <c r="M575" s="230"/>
      <c r="N575" s="230"/>
      <c r="S575" s="230"/>
      <c r="V575" s="230"/>
      <c r="W575" s="230"/>
      <c r="X575" s="230"/>
      <c r="Y575" s="230"/>
      <c r="Z575" s="230"/>
      <c r="AA575" s="230"/>
      <c r="AB575" s="230"/>
      <c r="AC575" s="230"/>
      <c r="AD575" s="230"/>
      <c r="AH575" s="230"/>
      <c r="AK575" s="230"/>
      <c r="AL575" s="230"/>
      <c r="AM575" s="230"/>
      <c r="AN575" s="230"/>
      <c r="AO575" s="230"/>
      <c r="AP575" s="230"/>
      <c r="AQ575" s="230"/>
      <c r="AR575" s="230"/>
      <c r="AW575" s="230"/>
      <c r="AZ575" s="230"/>
      <c r="BA575" s="230"/>
      <c r="BB575" s="230"/>
      <c r="BC575" s="230"/>
      <c r="BD575" s="230"/>
      <c r="BE575" s="230"/>
      <c r="BF575" s="230"/>
      <c r="BG575" s="230"/>
    </row>
    <row r="576" spans="4:59">
      <c r="D576" s="230"/>
      <c r="G576" s="230"/>
      <c r="H576" s="230"/>
      <c r="I576" s="230"/>
      <c r="J576" s="230"/>
      <c r="K576" s="230"/>
      <c r="L576" s="230"/>
      <c r="M576" s="230"/>
      <c r="N576" s="230"/>
      <c r="S576" s="230"/>
      <c r="V576" s="230"/>
      <c r="W576" s="230"/>
      <c r="X576" s="230"/>
      <c r="Y576" s="230"/>
      <c r="Z576" s="230"/>
      <c r="AA576" s="230"/>
      <c r="AB576" s="230"/>
      <c r="AC576" s="230"/>
      <c r="AD576" s="230"/>
      <c r="AH576" s="230"/>
      <c r="AK576" s="230"/>
      <c r="AL576" s="230"/>
      <c r="AM576" s="230"/>
      <c r="AN576" s="230"/>
      <c r="AO576" s="230"/>
      <c r="AP576" s="230"/>
      <c r="AQ576" s="230"/>
      <c r="AR576" s="230"/>
      <c r="AW576" s="230"/>
      <c r="AZ576" s="230"/>
      <c r="BA576" s="230"/>
      <c r="BB576" s="230"/>
      <c r="BC576" s="230"/>
      <c r="BD576" s="230"/>
      <c r="BE576" s="230"/>
      <c r="BF576" s="230"/>
      <c r="BG576" s="230"/>
    </row>
    <row r="577" spans="4:59">
      <c r="D577" s="230"/>
      <c r="G577" s="230"/>
      <c r="H577" s="230"/>
      <c r="I577" s="230"/>
      <c r="J577" s="230"/>
      <c r="K577" s="230"/>
      <c r="L577" s="230"/>
      <c r="M577" s="230"/>
      <c r="N577" s="230"/>
      <c r="S577" s="230"/>
      <c r="V577" s="230"/>
      <c r="W577" s="230"/>
      <c r="X577" s="230"/>
      <c r="Y577" s="230"/>
      <c r="Z577" s="230"/>
      <c r="AA577" s="230"/>
      <c r="AB577" s="230"/>
      <c r="AC577" s="230"/>
      <c r="AD577" s="230"/>
      <c r="AH577" s="230"/>
      <c r="AK577" s="230"/>
      <c r="AL577" s="230"/>
      <c r="AM577" s="230"/>
      <c r="AN577" s="230"/>
      <c r="AO577" s="230"/>
      <c r="AP577" s="230"/>
      <c r="AQ577" s="230"/>
      <c r="AR577" s="230"/>
      <c r="AW577" s="230"/>
      <c r="AZ577" s="230"/>
      <c r="BA577" s="230"/>
      <c r="BB577" s="230"/>
      <c r="BC577" s="230"/>
      <c r="BD577" s="230"/>
      <c r="BE577" s="230"/>
      <c r="BF577" s="230"/>
      <c r="BG577" s="230"/>
    </row>
    <row r="578" spans="4:59">
      <c r="D578" s="230"/>
      <c r="G578" s="230"/>
      <c r="H578" s="230"/>
      <c r="I578" s="230"/>
      <c r="J578" s="230"/>
      <c r="K578" s="230"/>
      <c r="L578" s="230"/>
      <c r="M578" s="230"/>
      <c r="N578" s="230"/>
      <c r="S578" s="230"/>
      <c r="V578" s="230"/>
      <c r="W578" s="230"/>
      <c r="X578" s="230"/>
      <c r="Y578" s="230"/>
      <c r="Z578" s="230"/>
      <c r="AA578" s="230"/>
      <c r="AB578" s="230"/>
      <c r="AC578" s="230"/>
      <c r="AD578" s="230"/>
      <c r="AH578" s="230"/>
      <c r="AK578" s="230"/>
      <c r="AL578" s="230"/>
      <c r="AM578" s="230"/>
      <c r="AN578" s="230"/>
      <c r="AO578" s="230"/>
      <c r="AP578" s="230"/>
      <c r="AQ578" s="230"/>
      <c r="AR578" s="230"/>
      <c r="AW578" s="230"/>
      <c r="AZ578" s="230"/>
      <c r="BA578" s="230"/>
      <c r="BB578" s="230"/>
      <c r="BC578" s="230"/>
      <c r="BD578" s="230"/>
      <c r="BE578" s="230"/>
      <c r="BF578" s="230"/>
      <c r="BG578" s="230"/>
    </row>
    <row r="579" spans="4:59">
      <c r="D579" s="230"/>
      <c r="G579" s="230"/>
      <c r="H579" s="230"/>
      <c r="I579" s="230"/>
      <c r="J579" s="230"/>
      <c r="K579" s="230"/>
      <c r="L579" s="230"/>
      <c r="M579" s="230"/>
      <c r="N579" s="230"/>
      <c r="S579" s="230"/>
      <c r="V579" s="230"/>
      <c r="W579" s="230"/>
      <c r="X579" s="230"/>
      <c r="Y579" s="230"/>
      <c r="Z579" s="230"/>
      <c r="AA579" s="230"/>
      <c r="AB579" s="230"/>
      <c r="AC579" s="230"/>
      <c r="AD579" s="230"/>
      <c r="AH579" s="230"/>
      <c r="AK579" s="230"/>
      <c r="AL579" s="230"/>
      <c r="AM579" s="230"/>
      <c r="AN579" s="230"/>
      <c r="AO579" s="230"/>
      <c r="AP579" s="230"/>
      <c r="AQ579" s="230"/>
      <c r="AR579" s="230"/>
      <c r="AW579" s="230"/>
      <c r="AZ579" s="230"/>
      <c r="BA579" s="230"/>
      <c r="BB579" s="230"/>
      <c r="BC579" s="230"/>
      <c r="BD579" s="230"/>
      <c r="BE579" s="230"/>
      <c r="BF579" s="230"/>
      <c r="BG579" s="230"/>
    </row>
    <row r="580" spans="4:59">
      <c r="D580" s="230"/>
      <c r="G580" s="230"/>
      <c r="H580" s="230"/>
      <c r="I580" s="230"/>
      <c r="J580" s="230"/>
      <c r="K580" s="230"/>
      <c r="L580" s="230"/>
      <c r="M580" s="230"/>
      <c r="N580" s="230"/>
      <c r="S580" s="230"/>
      <c r="V580" s="230"/>
      <c r="W580" s="230"/>
      <c r="X580" s="230"/>
      <c r="Y580" s="230"/>
      <c r="Z580" s="230"/>
      <c r="AA580" s="230"/>
      <c r="AB580" s="230"/>
      <c r="AC580" s="230"/>
      <c r="AD580" s="230"/>
      <c r="AH580" s="230"/>
      <c r="AK580" s="230"/>
      <c r="AL580" s="230"/>
      <c r="AM580" s="230"/>
      <c r="AN580" s="230"/>
      <c r="AO580" s="230"/>
      <c r="AP580" s="230"/>
      <c r="AQ580" s="230"/>
      <c r="AR580" s="230"/>
      <c r="AW580" s="230"/>
      <c r="AZ580" s="230"/>
      <c r="BA580" s="230"/>
      <c r="BB580" s="230"/>
      <c r="BC580" s="230"/>
      <c r="BD580" s="230"/>
      <c r="BE580" s="230"/>
      <c r="BF580" s="230"/>
      <c r="BG580" s="230"/>
    </row>
    <row r="581" spans="4:59">
      <c r="D581" s="230"/>
      <c r="G581" s="230"/>
      <c r="H581" s="230"/>
      <c r="I581" s="230"/>
      <c r="J581" s="230"/>
      <c r="K581" s="230"/>
      <c r="L581" s="230"/>
      <c r="M581" s="230"/>
      <c r="N581" s="230"/>
      <c r="S581" s="230"/>
      <c r="V581" s="230"/>
      <c r="W581" s="230"/>
      <c r="X581" s="230"/>
      <c r="Y581" s="230"/>
      <c r="Z581" s="230"/>
      <c r="AA581" s="230"/>
      <c r="AB581" s="230"/>
      <c r="AC581" s="230"/>
      <c r="AD581" s="230"/>
      <c r="AH581" s="230"/>
      <c r="AK581" s="230"/>
      <c r="AL581" s="230"/>
      <c r="AM581" s="230"/>
      <c r="AN581" s="230"/>
      <c r="AO581" s="230"/>
      <c r="AP581" s="230"/>
      <c r="AQ581" s="230"/>
      <c r="AR581" s="230"/>
      <c r="AW581" s="230"/>
      <c r="AZ581" s="230"/>
      <c r="BA581" s="230"/>
      <c r="BB581" s="230"/>
      <c r="BC581" s="230"/>
      <c r="BD581" s="230"/>
      <c r="BE581" s="230"/>
      <c r="BF581" s="230"/>
      <c r="BG581" s="230"/>
    </row>
    <row r="582" spans="4:59">
      <c r="D582" s="230"/>
      <c r="G582" s="230"/>
      <c r="H582" s="230"/>
      <c r="I582" s="230"/>
      <c r="J582" s="230"/>
      <c r="K582" s="230"/>
      <c r="L582" s="230"/>
      <c r="M582" s="230"/>
      <c r="N582" s="230"/>
      <c r="S582" s="230"/>
      <c r="V582" s="230"/>
      <c r="W582" s="230"/>
      <c r="X582" s="230"/>
      <c r="Y582" s="230"/>
      <c r="Z582" s="230"/>
      <c r="AA582" s="230"/>
      <c r="AB582" s="230"/>
      <c r="AC582" s="230"/>
      <c r="AD582" s="230"/>
      <c r="AH582" s="230"/>
      <c r="AK582" s="230"/>
      <c r="AL582" s="230"/>
      <c r="AM582" s="230"/>
      <c r="AN582" s="230"/>
      <c r="AO582" s="230"/>
      <c r="AP582" s="230"/>
      <c r="AQ582" s="230"/>
      <c r="AR582" s="230"/>
      <c r="AW582" s="230"/>
      <c r="AZ582" s="230"/>
      <c r="BA582" s="230"/>
      <c r="BB582" s="230"/>
      <c r="BC582" s="230"/>
      <c r="BD582" s="230"/>
      <c r="BE582" s="230"/>
      <c r="BF582" s="230"/>
      <c r="BG582" s="230"/>
    </row>
    <row r="583" spans="4:59">
      <c r="D583" s="230"/>
      <c r="G583" s="230"/>
      <c r="H583" s="230"/>
      <c r="I583" s="230"/>
      <c r="J583" s="230"/>
      <c r="K583" s="230"/>
      <c r="L583" s="230"/>
      <c r="M583" s="230"/>
      <c r="N583" s="230"/>
      <c r="S583" s="230"/>
      <c r="V583" s="230"/>
      <c r="W583" s="230"/>
      <c r="X583" s="230"/>
      <c r="Y583" s="230"/>
      <c r="Z583" s="230"/>
      <c r="AA583" s="230"/>
      <c r="AB583" s="230"/>
      <c r="AC583" s="230"/>
      <c r="AD583" s="230"/>
      <c r="AH583" s="230"/>
      <c r="AK583" s="230"/>
      <c r="AL583" s="230"/>
      <c r="AM583" s="230"/>
      <c r="AN583" s="230"/>
      <c r="AO583" s="230"/>
      <c r="AP583" s="230"/>
      <c r="AQ583" s="230"/>
      <c r="AR583" s="230"/>
      <c r="AW583" s="230"/>
      <c r="AZ583" s="230"/>
      <c r="BA583" s="230"/>
      <c r="BB583" s="230"/>
      <c r="BC583" s="230"/>
      <c r="BD583" s="230"/>
      <c r="BE583" s="230"/>
      <c r="BF583" s="230"/>
      <c r="BG583" s="230"/>
    </row>
    <row r="584" spans="4:59">
      <c r="D584" s="230"/>
      <c r="G584" s="230"/>
      <c r="H584" s="230"/>
      <c r="I584" s="230"/>
      <c r="J584" s="230"/>
      <c r="K584" s="230"/>
      <c r="L584" s="230"/>
      <c r="M584" s="230"/>
      <c r="N584" s="230"/>
      <c r="S584" s="230"/>
      <c r="V584" s="230"/>
      <c r="W584" s="230"/>
      <c r="X584" s="230"/>
      <c r="Y584" s="230"/>
      <c r="Z584" s="230"/>
      <c r="AA584" s="230"/>
      <c r="AB584" s="230"/>
      <c r="AC584" s="230"/>
      <c r="AD584" s="230"/>
      <c r="AH584" s="230"/>
      <c r="AK584" s="230"/>
      <c r="AL584" s="230"/>
      <c r="AM584" s="230"/>
      <c r="AN584" s="230"/>
      <c r="AO584" s="230"/>
      <c r="AP584" s="230"/>
      <c r="AQ584" s="230"/>
      <c r="AR584" s="230"/>
      <c r="AW584" s="230"/>
      <c r="AZ584" s="230"/>
      <c r="BA584" s="230"/>
      <c r="BB584" s="230"/>
      <c r="BC584" s="230"/>
      <c r="BD584" s="230"/>
      <c r="BE584" s="230"/>
      <c r="BF584" s="230"/>
      <c r="BG584" s="230"/>
    </row>
    <row r="585" spans="4:59">
      <c r="D585" s="230"/>
      <c r="G585" s="230"/>
      <c r="H585" s="230"/>
      <c r="I585" s="230"/>
      <c r="J585" s="230"/>
      <c r="K585" s="230"/>
      <c r="L585" s="230"/>
      <c r="M585" s="230"/>
      <c r="N585" s="230"/>
      <c r="S585" s="230"/>
      <c r="V585" s="230"/>
      <c r="W585" s="230"/>
      <c r="X585" s="230"/>
      <c r="Y585" s="230"/>
      <c r="Z585" s="230"/>
      <c r="AA585" s="230"/>
      <c r="AB585" s="230"/>
      <c r="AC585" s="230"/>
      <c r="AD585" s="230"/>
      <c r="AH585" s="230"/>
      <c r="AK585" s="230"/>
      <c r="AL585" s="230"/>
      <c r="AM585" s="230"/>
      <c r="AN585" s="230"/>
      <c r="AO585" s="230"/>
      <c r="AP585" s="230"/>
      <c r="AQ585" s="230"/>
      <c r="AR585" s="230"/>
      <c r="AW585" s="230"/>
      <c r="AZ585" s="230"/>
      <c r="BA585" s="230"/>
      <c r="BB585" s="230"/>
      <c r="BC585" s="230"/>
      <c r="BD585" s="230"/>
      <c r="BE585" s="230"/>
      <c r="BF585" s="230"/>
      <c r="BG585" s="230"/>
    </row>
    <row r="586" spans="4:59">
      <c r="D586" s="230"/>
      <c r="G586" s="230"/>
      <c r="H586" s="230"/>
      <c r="I586" s="230"/>
      <c r="J586" s="230"/>
      <c r="K586" s="230"/>
      <c r="L586" s="230"/>
      <c r="M586" s="230"/>
      <c r="N586" s="230"/>
      <c r="S586" s="230"/>
      <c r="V586" s="230"/>
      <c r="W586" s="230"/>
      <c r="X586" s="230"/>
      <c r="Y586" s="230"/>
      <c r="Z586" s="230"/>
      <c r="AA586" s="230"/>
      <c r="AB586" s="230"/>
      <c r="AC586" s="230"/>
      <c r="AD586" s="230"/>
      <c r="AH586" s="230"/>
      <c r="AK586" s="230"/>
      <c r="AL586" s="230"/>
      <c r="AM586" s="230"/>
      <c r="AN586" s="230"/>
      <c r="AO586" s="230"/>
      <c r="AP586" s="230"/>
      <c r="AQ586" s="230"/>
      <c r="AR586" s="230"/>
      <c r="AW586" s="230"/>
      <c r="AZ586" s="230"/>
      <c r="BA586" s="230"/>
      <c r="BB586" s="230"/>
      <c r="BC586" s="230"/>
      <c r="BD586" s="230"/>
      <c r="BE586" s="230"/>
      <c r="BF586" s="230"/>
      <c r="BG586" s="230"/>
    </row>
    <row r="587" spans="4:59">
      <c r="D587" s="230"/>
      <c r="G587" s="230"/>
      <c r="H587" s="230"/>
      <c r="I587" s="230"/>
      <c r="J587" s="230"/>
      <c r="K587" s="230"/>
      <c r="L587" s="230"/>
      <c r="M587" s="230"/>
      <c r="N587" s="230"/>
      <c r="S587" s="230"/>
      <c r="V587" s="230"/>
      <c r="W587" s="230"/>
      <c r="X587" s="230"/>
      <c r="Y587" s="230"/>
      <c r="Z587" s="230"/>
      <c r="AA587" s="230"/>
      <c r="AB587" s="230"/>
      <c r="AC587" s="230"/>
      <c r="AD587" s="230"/>
      <c r="AH587" s="230"/>
      <c r="AK587" s="230"/>
      <c r="AL587" s="230"/>
      <c r="AM587" s="230"/>
      <c r="AN587" s="230"/>
      <c r="AO587" s="230"/>
      <c r="AP587" s="230"/>
      <c r="AQ587" s="230"/>
      <c r="AR587" s="230"/>
      <c r="AW587" s="230"/>
      <c r="AZ587" s="230"/>
      <c r="BA587" s="230"/>
      <c r="BB587" s="230"/>
      <c r="BC587" s="230"/>
      <c r="BD587" s="230"/>
      <c r="BE587" s="230"/>
      <c r="BF587" s="230"/>
      <c r="BG587" s="230"/>
    </row>
    <row r="588" spans="4:59">
      <c r="D588" s="230"/>
      <c r="G588" s="230"/>
      <c r="H588" s="230"/>
      <c r="I588" s="230"/>
      <c r="J588" s="230"/>
      <c r="K588" s="230"/>
      <c r="L588" s="230"/>
      <c r="M588" s="230"/>
      <c r="N588" s="230"/>
      <c r="S588" s="230"/>
      <c r="V588" s="230"/>
      <c r="W588" s="230"/>
      <c r="X588" s="230"/>
      <c r="Y588" s="230"/>
      <c r="Z588" s="230"/>
      <c r="AA588" s="230"/>
      <c r="AB588" s="230"/>
      <c r="AC588" s="230"/>
      <c r="AD588" s="230"/>
      <c r="AH588" s="230"/>
      <c r="AK588" s="230"/>
      <c r="AL588" s="230"/>
      <c r="AM588" s="230"/>
      <c r="AN588" s="230"/>
      <c r="AO588" s="230"/>
      <c r="AP588" s="230"/>
      <c r="AQ588" s="230"/>
      <c r="AR588" s="230"/>
      <c r="AW588" s="230"/>
      <c r="AZ588" s="230"/>
      <c r="BA588" s="230"/>
      <c r="BB588" s="230"/>
      <c r="BC588" s="230"/>
      <c r="BD588" s="230"/>
      <c r="BE588" s="230"/>
      <c r="BF588" s="230"/>
      <c r="BG588" s="230"/>
    </row>
    <row r="589" spans="4:59">
      <c r="D589" s="230"/>
      <c r="G589" s="230"/>
      <c r="H589" s="230"/>
      <c r="I589" s="230"/>
      <c r="J589" s="230"/>
      <c r="K589" s="230"/>
      <c r="L589" s="230"/>
      <c r="M589" s="230"/>
      <c r="N589" s="230"/>
      <c r="S589" s="230"/>
      <c r="V589" s="230"/>
      <c r="W589" s="230"/>
      <c r="X589" s="230"/>
      <c r="Y589" s="230"/>
      <c r="Z589" s="230"/>
      <c r="AA589" s="230"/>
      <c r="AB589" s="230"/>
      <c r="AC589" s="230"/>
      <c r="AD589" s="230"/>
      <c r="AH589" s="230"/>
      <c r="AK589" s="230"/>
      <c r="AL589" s="230"/>
      <c r="AM589" s="230"/>
      <c r="AN589" s="230"/>
      <c r="AO589" s="230"/>
      <c r="AP589" s="230"/>
      <c r="AQ589" s="230"/>
      <c r="AR589" s="230"/>
      <c r="AW589" s="230"/>
      <c r="AZ589" s="230"/>
      <c r="BA589" s="230"/>
      <c r="BB589" s="230"/>
      <c r="BC589" s="230"/>
      <c r="BD589" s="230"/>
      <c r="BE589" s="230"/>
      <c r="BF589" s="230"/>
      <c r="BG589" s="230"/>
    </row>
    <row r="590" spans="4:59">
      <c r="D590" s="230"/>
      <c r="G590" s="230"/>
      <c r="H590" s="230"/>
      <c r="I590" s="230"/>
      <c r="J590" s="230"/>
      <c r="K590" s="230"/>
      <c r="L590" s="230"/>
      <c r="M590" s="230"/>
      <c r="N590" s="230"/>
      <c r="S590" s="230"/>
      <c r="V590" s="230"/>
      <c r="W590" s="230"/>
      <c r="X590" s="230"/>
      <c r="Y590" s="230"/>
      <c r="Z590" s="230"/>
      <c r="AA590" s="230"/>
      <c r="AB590" s="230"/>
      <c r="AC590" s="230"/>
      <c r="AD590" s="230"/>
      <c r="AH590" s="230"/>
      <c r="AK590" s="230"/>
      <c r="AL590" s="230"/>
      <c r="AM590" s="230"/>
      <c r="AN590" s="230"/>
      <c r="AO590" s="230"/>
      <c r="AP590" s="230"/>
      <c r="AQ590" s="230"/>
      <c r="AR590" s="230"/>
      <c r="AW590" s="230"/>
      <c r="AZ590" s="230"/>
      <c r="BA590" s="230"/>
      <c r="BB590" s="230"/>
      <c r="BC590" s="230"/>
      <c r="BD590" s="230"/>
      <c r="BE590" s="230"/>
      <c r="BF590" s="230"/>
      <c r="BG590" s="230"/>
    </row>
    <row r="591" spans="4:59">
      <c r="D591" s="230"/>
      <c r="G591" s="230"/>
      <c r="H591" s="230"/>
      <c r="I591" s="230"/>
      <c r="J591" s="230"/>
      <c r="K591" s="230"/>
      <c r="L591" s="230"/>
      <c r="M591" s="230"/>
      <c r="N591" s="230"/>
      <c r="S591" s="230"/>
      <c r="V591" s="230"/>
      <c r="W591" s="230"/>
      <c r="X591" s="230"/>
      <c r="Y591" s="230"/>
      <c r="Z591" s="230"/>
      <c r="AA591" s="230"/>
      <c r="AB591" s="230"/>
      <c r="AC591" s="230"/>
      <c r="AD591" s="230"/>
      <c r="AH591" s="230"/>
      <c r="AK591" s="230"/>
      <c r="AL591" s="230"/>
      <c r="AM591" s="230"/>
      <c r="AN591" s="230"/>
      <c r="AO591" s="230"/>
      <c r="AP591" s="230"/>
      <c r="AQ591" s="230"/>
      <c r="AR591" s="230"/>
      <c r="AW591" s="230"/>
      <c r="AZ591" s="230"/>
      <c r="BA591" s="230"/>
      <c r="BB591" s="230"/>
      <c r="BC591" s="230"/>
      <c r="BD591" s="230"/>
      <c r="BE591" s="230"/>
      <c r="BF591" s="230"/>
      <c r="BG591" s="230"/>
    </row>
    <row r="592" spans="4:59">
      <c r="D592" s="230"/>
      <c r="G592" s="230"/>
      <c r="H592" s="230"/>
      <c r="I592" s="230"/>
      <c r="J592" s="230"/>
      <c r="K592" s="230"/>
      <c r="L592" s="230"/>
      <c r="M592" s="230"/>
      <c r="N592" s="230"/>
      <c r="S592" s="230"/>
      <c r="V592" s="230"/>
      <c r="W592" s="230"/>
      <c r="X592" s="230"/>
      <c r="Y592" s="230"/>
      <c r="Z592" s="230"/>
      <c r="AA592" s="230"/>
      <c r="AB592" s="230"/>
      <c r="AC592" s="230"/>
      <c r="AD592" s="230"/>
      <c r="AH592" s="230"/>
      <c r="AK592" s="230"/>
      <c r="AL592" s="230"/>
      <c r="AM592" s="230"/>
      <c r="AN592" s="230"/>
      <c r="AO592" s="230"/>
      <c r="AP592" s="230"/>
      <c r="AQ592" s="230"/>
      <c r="AR592" s="230"/>
      <c r="AW592" s="230"/>
      <c r="AZ592" s="230"/>
      <c r="BA592" s="230"/>
      <c r="BB592" s="230"/>
      <c r="BC592" s="230"/>
      <c r="BD592" s="230"/>
      <c r="BE592" s="230"/>
      <c r="BF592" s="230"/>
      <c r="BG592" s="230"/>
    </row>
    <row r="593" spans="4:59">
      <c r="D593" s="230"/>
      <c r="G593" s="230"/>
      <c r="H593" s="230"/>
      <c r="I593" s="230"/>
      <c r="J593" s="230"/>
      <c r="K593" s="230"/>
      <c r="L593" s="230"/>
      <c r="M593" s="230"/>
      <c r="N593" s="230"/>
      <c r="S593" s="230"/>
      <c r="V593" s="230"/>
      <c r="W593" s="230"/>
      <c r="X593" s="230"/>
      <c r="Y593" s="230"/>
      <c r="Z593" s="230"/>
      <c r="AA593" s="230"/>
      <c r="AB593" s="230"/>
      <c r="AC593" s="230"/>
      <c r="AD593" s="230"/>
      <c r="AH593" s="230"/>
      <c r="AK593" s="230"/>
      <c r="AL593" s="230"/>
      <c r="AM593" s="230"/>
      <c r="AN593" s="230"/>
      <c r="AO593" s="230"/>
      <c r="AP593" s="230"/>
      <c r="AQ593" s="230"/>
      <c r="AR593" s="230"/>
      <c r="AW593" s="230"/>
      <c r="AZ593" s="230"/>
      <c r="BA593" s="230"/>
      <c r="BB593" s="230"/>
      <c r="BC593" s="230"/>
      <c r="BD593" s="230"/>
      <c r="BE593" s="230"/>
      <c r="BF593" s="230"/>
      <c r="BG593" s="230"/>
    </row>
    <row r="594" spans="4:59">
      <c r="D594" s="230"/>
      <c r="G594" s="230"/>
      <c r="H594" s="230"/>
      <c r="I594" s="230"/>
      <c r="J594" s="230"/>
      <c r="K594" s="230"/>
      <c r="L594" s="230"/>
      <c r="M594" s="230"/>
      <c r="N594" s="230"/>
      <c r="S594" s="230"/>
      <c r="V594" s="230"/>
      <c r="W594" s="230"/>
      <c r="X594" s="230"/>
      <c r="Y594" s="230"/>
      <c r="Z594" s="230"/>
      <c r="AA594" s="230"/>
      <c r="AB594" s="230"/>
      <c r="AC594" s="230"/>
      <c r="AD594" s="230"/>
      <c r="AH594" s="230"/>
      <c r="AK594" s="230"/>
      <c r="AL594" s="230"/>
      <c r="AM594" s="230"/>
      <c r="AN594" s="230"/>
      <c r="AO594" s="230"/>
      <c r="AP594" s="230"/>
      <c r="AQ594" s="230"/>
      <c r="AR594" s="230"/>
      <c r="AW594" s="230"/>
      <c r="AZ594" s="230"/>
      <c r="BA594" s="230"/>
      <c r="BB594" s="230"/>
      <c r="BC594" s="230"/>
      <c r="BD594" s="230"/>
      <c r="BE594" s="230"/>
      <c r="BF594" s="230"/>
      <c r="BG594" s="230"/>
    </row>
    <row r="595" spans="4:59">
      <c r="D595" s="230"/>
      <c r="G595" s="230"/>
      <c r="H595" s="230"/>
      <c r="I595" s="230"/>
      <c r="J595" s="230"/>
      <c r="K595" s="230"/>
      <c r="L595" s="230"/>
      <c r="M595" s="230"/>
      <c r="N595" s="230"/>
      <c r="S595" s="230"/>
      <c r="V595" s="230"/>
      <c r="W595" s="230"/>
      <c r="X595" s="230"/>
      <c r="Y595" s="230"/>
      <c r="Z595" s="230"/>
      <c r="AA595" s="230"/>
      <c r="AB595" s="230"/>
      <c r="AC595" s="230"/>
      <c r="AD595" s="230"/>
      <c r="AH595" s="230"/>
      <c r="AK595" s="230"/>
      <c r="AL595" s="230"/>
      <c r="AM595" s="230"/>
      <c r="AN595" s="230"/>
      <c r="AO595" s="230"/>
      <c r="AP595" s="230"/>
      <c r="AQ595" s="230"/>
      <c r="AR595" s="230"/>
      <c r="AW595" s="230"/>
      <c r="AZ595" s="230"/>
      <c r="BA595" s="230"/>
      <c r="BB595" s="230"/>
      <c r="BC595" s="230"/>
      <c r="BD595" s="230"/>
      <c r="BE595" s="230"/>
      <c r="BF595" s="230"/>
      <c r="BG595" s="230"/>
    </row>
    <row r="596" spans="4:59">
      <c r="D596" s="230"/>
      <c r="G596" s="230"/>
      <c r="H596" s="230"/>
      <c r="I596" s="230"/>
      <c r="J596" s="230"/>
      <c r="K596" s="230"/>
      <c r="L596" s="230"/>
      <c r="M596" s="230"/>
      <c r="N596" s="230"/>
      <c r="S596" s="230"/>
      <c r="V596" s="230"/>
      <c r="W596" s="230"/>
      <c r="X596" s="230"/>
      <c r="Y596" s="230"/>
      <c r="Z596" s="230"/>
      <c r="AA596" s="230"/>
      <c r="AB596" s="230"/>
      <c r="AC596" s="230"/>
      <c r="AD596" s="230"/>
      <c r="AH596" s="230"/>
      <c r="AK596" s="230"/>
      <c r="AL596" s="230"/>
      <c r="AM596" s="230"/>
      <c r="AN596" s="230"/>
      <c r="AO596" s="230"/>
      <c r="AP596" s="230"/>
      <c r="AQ596" s="230"/>
      <c r="AR596" s="230"/>
      <c r="AW596" s="230"/>
      <c r="AZ596" s="230"/>
      <c r="BA596" s="230"/>
      <c r="BB596" s="230"/>
      <c r="BC596" s="230"/>
      <c r="BD596" s="230"/>
      <c r="BE596" s="230"/>
      <c r="BF596" s="230"/>
      <c r="BG596" s="230"/>
    </row>
    <row r="597" spans="4:59">
      <c r="D597" s="230"/>
      <c r="G597" s="230"/>
      <c r="H597" s="230"/>
      <c r="I597" s="230"/>
      <c r="J597" s="230"/>
      <c r="K597" s="230"/>
      <c r="L597" s="230"/>
      <c r="M597" s="230"/>
      <c r="N597" s="230"/>
      <c r="S597" s="230"/>
      <c r="V597" s="230"/>
      <c r="W597" s="230"/>
      <c r="X597" s="230"/>
      <c r="Y597" s="230"/>
      <c r="Z597" s="230"/>
      <c r="AA597" s="230"/>
      <c r="AB597" s="230"/>
      <c r="AC597" s="230"/>
      <c r="AD597" s="230"/>
      <c r="AH597" s="230"/>
      <c r="AK597" s="230"/>
      <c r="AL597" s="230"/>
      <c r="AM597" s="230"/>
      <c r="AN597" s="230"/>
      <c r="AO597" s="230"/>
      <c r="AP597" s="230"/>
      <c r="AQ597" s="230"/>
      <c r="AR597" s="230"/>
      <c r="AW597" s="230"/>
      <c r="AZ597" s="230"/>
      <c r="BA597" s="230"/>
      <c r="BB597" s="230"/>
      <c r="BC597" s="230"/>
      <c r="BD597" s="230"/>
      <c r="BE597" s="230"/>
      <c r="BF597" s="230"/>
      <c r="BG597" s="230"/>
    </row>
    <row r="598" spans="4:59">
      <c r="D598" s="230"/>
      <c r="G598" s="230"/>
      <c r="H598" s="230"/>
      <c r="I598" s="230"/>
      <c r="J598" s="230"/>
      <c r="K598" s="230"/>
      <c r="L598" s="230"/>
      <c r="M598" s="230"/>
      <c r="N598" s="230"/>
      <c r="S598" s="230"/>
      <c r="V598" s="230"/>
      <c r="W598" s="230"/>
      <c r="X598" s="230"/>
      <c r="Y598" s="230"/>
      <c r="Z598" s="230"/>
      <c r="AA598" s="230"/>
      <c r="AB598" s="230"/>
      <c r="AC598" s="230"/>
      <c r="AD598" s="230"/>
      <c r="AH598" s="230"/>
      <c r="AK598" s="230"/>
      <c r="AL598" s="230"/>
      <c r="AM598" s="230"/>
      <c r="AN598" s="230"/>
      <c r="AO598" s="230"/>
      <c r="AP598" s="230"/>
      <c r="AQ598" s="230"/>
      <c r="AR598" s="230"/>
      <c r="AW598" s="230"/>
      <c r="AZ598" s="230"/>
      <c r="BA598" s="230"/>
      <c r="BB598" s="230"/>
      <c r="BC598" s="230"/>
      <c r="BD598" s="230"/>
      <c r="BE598" s="230"/>
      <c r="BF598" s="230"/>
      <c r="BG598" s="230"/>
    </row>
    <row r="599" spans="4:59">
      <c r="D599" s="230"/>
      <c r="G599" s="230"/>
      <c r="H599" s="230"/>
      <c r="I599" s="230"/>
      <c r="J599" s="230"/>
      <c r="K599" s="230"/>
      <c r="L599" s="230"/>
      <c r="M599" s="230"/>
      <c r="N599" s="230"/>
      <c r="S599" s="230"/>
      <c r="V599" s="230"/>
      <c r="W599" s="230"/>
      <c r="X599" s="230"/>
      <c r="Y599" s="230"/>
      <c r="Z599" s="230"/>
      <c r="AA599" s="230"/>
      <c r="AB599" s="230"/>
      <c r="AC599" s="230"/>
      <c r="AD599" s="230"/>
      <c r="AH599" s="230"/>
      <c r="AK599" s="230"/>
      <c r="AL599" s="230"/>
      <c r="AM599" s="230"/>
      <c r="AN599" s="230"/>
      <c r="AO599" s="230"/>
      <c r="AP599" s="230"/>
      <c r="AQ599" s="230"/>
      <c r="AR599" s="230"/>
      <c r="AW599" s="230"/>
      <c r="AZ599" s="230"/>
      <c r="BA599" s="230"/>
      <c r="BB599" s="230"/>
      <c r="BC599" s="230"/>
      <c r="BD599" s="230"/>
      <c r="BE599" s="230"/>
      <c r="BF599" s="230"/>
      <c r="BG599" s="230"/>
    </row>
    <row r="600" spans="4:59">
      <c r="D600" s="230"/>
      <c r="G600" s="230"/>
      <c r="H600" s="230"/>
      <c r="I600" s="230"/>
      <c r="J600" s="230"/>
      <c r="K600" s="230"/>
      <c r="L600" s="230"/>
      <c r="M600" s="230"/>
      <c r="N600" s="230"/>
      <c r="S600" s="230"/>
      <c r="V600" s="230"/>
      <c r="W600" s="230"/>
      <c r="X600" s="230"/>
      <c r="Y600" s="230"/>
      <c r="Z600" s="230"/>
      <c r="AA600" s="230"/>
      <c r="AB600" s="230"/>
      <c r="AC600" s="230"/>
      <c r="AD600" s="230"/>
      <c r="AH600" s="230"/>
      <c r="AK600" s="230"/>
      <c r="AL600" s="230"/>
      <c r="AM600" s="230"/>
      <c r="AN600" s="230"/>
      <c r="AO600" s="230"/>
      <c r="AP600" s="230"/>
      <c r="AQ600" s="230"/>
      <c r="AR600" s="230"/>
      <c r="AW600" s="230"/>
      <c r="AZ600" s="230"/>
      <c r="BA600" s="230"/>
      <c r="BB600" s="230"/>
      <c r="BC600" s="230"/>
      <c r="BD600" s="230"/>
      <c r="BE600" s="230"/>
      <c r="BF600" s="230"/>
      <c r="BG600" s="230"/>
    </row>
    <row r="601" spans="4:59">
      <c r="D601" s="230"/>
      <c r="G601" s="230"/>
      <c r="H601" s="230"/>
      <c r="I601" s="230"/>
      <c r="J601" s="230"/>
      <c r="K601" s="230"/>
      <c r="L601" s="230"/>
      <c r="M601" s="230"/>
      <c r="N601" s="230"/>
      <c r="S601" s="230"/>
      <c r="V601" s="230"/>
      <c r="W601" s="230"/>
      <c r="X601" s="230"/>
      <c r="Y601" s="230"/>
      <c r="Z601" s="230"/>
      <c r="AA601" s="230"/>
      <c r="AB601" s="230"/>
      <c r="AC601" s="230"/>
      <c r="AD601" s="230"/>
      <c r="AH601" s="230"/>
      <c r="AK601" s="230"/>
      <c r="AL601" s="230"/>
      <c r="AM601" s="230"/>
      <c r="AN601" s="230"/>
      <c r="AO601" s="230"/>
      <c r="AP601" s="230"/>
      <c r="AQ601" s="230"/>
      <c r="AR601" s="230"/>
      <c r="AW601" s="230"/>
      <c r="AZ601" s="230"/>
      <c r="BA601" s="230"/>
      <c r="BB601" s="230"/>
      <c r="BC601" s="230"/>
      <c r="BD601" s="230"/>
      <c r="BE601" s="230"/>
      <c r="BF601" s="230"/>
      <c r="BG601" s="230"/>
    </row>
    <row r="602" spans="4:59">
      <c r="D602" s="230"/>
      <c r="G602" s="230"/>
      <c r="H602" s="230"/>
      <c r="I602" s="230"/>
      <c r="J602" s="230"/>
      <c r="K602" s="230"/>
      <c r="L602" s="230"/>
      <c r="M602" s="230"/>
      <c r="N602" s="230"/>
      <c r="S602" s="230"/>
      <c r="V602" s="230"/>
      <c r="W602" s="230"/>
      <c r="X602" s="230"/>
      <c r="Y602" s="230"/>
      <c r="Z602" s="230"/>
      <c r="AA602" s="230"/>
      <c r="AB602" s="230"/>
      <c r="AC602" s="230"/>
      <c r="AD602" s="230"/>
      <c r="AH602" s="230"/>
      <c r="AK602" s="230"/>
      <c r="AL602" s="230"/>
      <c r="AM602" s="230"/>
      <c r="AN602" s="230"/>
      <c r="AO602" s="230"/>
      <c r="AP602" s="230"/>
      <c r="AQ602" s="230"/>
      <c r="AR602" s="230"/>
      <c r="AW602" s="230"/>
      <c r="AZ602" s="230"/>
      <c r="BA602" s="230"/>
      <c r="BB602" s="230"/>
      <c r="BC602" s="230"/>
      <c r="BD602" s="230"/>
      <c r="BE602" s="230"/>
      <c r="BF602" s="230"/>
      <c r="BG602" s="230"/>
    </row>
    <row r="603" spans="4:59">
      <c r="D603" s="230"/>
      <c r="G603" s="230"/>
      <c r="H603" s="230"/>
      <c r="I603" s="230"/>
      <c r="J603" s="230"/>
      <c r="K603" s="230"/>
      <c r="L603" s="230"/>
      <c r="M603" s="230"/>
      <c r="N603" s="230"/>
      <c r="S603" s="230"/>
      <c r="V603" s="230"/>
      <c r="W603" s="230"/>
      <c r="X603" s="230"/>
      <c r="Y603" s="230"/>
      <c r="Z603" s="230"/>
      <c r="AA603" s="230"/>
      <c r="AB603" s="230"/>
      <c r="AC603" s="230"/>
      <c r="AD603" s="230"/>
      <c r="AH603" s="230"/>
      <c r="AK603" s="230"/>
      <c r="AL603" s="230"/>
      <c r="AM603" s="230"/>
      <c r="AN603" s="230"/>
      <c r="AO603" s="230"/>
      <c r="AP603" s="230"/>
      <c r="AQ603" s="230"/>
      <c r="AR603" s="230"/>
      <c r="AW603" s="230"/>
      <c r="AZ603" s="230"/>
      <c r="BA603" s="230"/>
      <c r="BB603" s="230"/>
      <c r="BC603" s="230"/>
      <c r="BD603" s="230"/>
      <c r="BE603" s="230"/>
      <c r="BF603" s="230"/>
      <c r="BG603" s="230"/>
    </row>
    <row r="604" spans="4:59">
      <c r="D604" s="230"/>
      <c r="G604" s="230"/>
      <c r="H604" s="230"/>
      <c r="I604" s="230"/>
      <c r="J604" s="230"/>
      <c r="K604" s="230"/>
      <c r="L604" s="230"/>
      <c r="M604" s="230"/>
      <c r="N604" s="230"/>
      <c r="S604" s="230"/>
      <c r="V604" s="230"/>
      <c r="W604" s="230"/>
      <c r="X604" s="230"/>
      <c r="Y604" s="230"/>
      <c r="Z604" s="230"/>
      <c r="AA604" s="230"/>
      <c r="AB604" s="230"/>
      <c r="AC604" s="230"/>
      <c r="AD604" s="230"/>
      <c r="AH604" s="230"/>
      <c r="AK604" s="230"/>
      <c r="AL604" s="230"/>
      <c r="AM604" s="230"/>
      <c r="AN604" s="230"/>
      <c r="AO604" s="230"/>
      <c r="AP604" s="230"/>
      <c r="AQ604" s="230"/>
      <c r="AR604" s="230"/>
      <c r="AW604" s="230"/>
      <c r="AZ604" s="230"/>
      <c r="BA604" s="230"/>
      <c r="BB604" s="230"/>
      <c r="BC604" s="230"/>
      <c r="BD604" s="230"/>
      <c r="BE604" s="230"/>
      <c r="BF604" s="230"/>
      <c r="BG604" s="230"/>
    </row>
    <row r="605" spans="4:59">
      <c r="D605" s="230"/>
      <c r="G605" s="230"/>
      <c r="H605" s="230"/>
      <c r="I605" s="230"/>
      <c r="J605" s="230"/>
      <c r="K605" s="230"/>
      <c r="L605" s="230"/>
      <c r="M605" s="230"/>
      <c r="N605" s="230"/>
      <c r="S605" s="230"/>
      <c r="V605" s="230"/>
      <c r="W605" s="230"/>
      <c r="X605" s="230"/>
      <c r="Y605" s="230"/>
      <c r="Z605" s="230"/>
      <c r="AA605" s="230"/>
      <c r="AB605" s="230"/>
      <c r="AC605" s="230"/>
      <c r="AD605" s="230"/>
      <c r="AH605" s="230"/>
      <c r="AK605" s="230"/>
      <c r="AL605" s="230"/>
      <c r="AM605" s="230"/>
      <c r="AN605" s="230"/>
      <c r="AO605" s="230"/>
      <c r="AP605" s="230"/>
      <c r="AQ605" s="230"/>
      <c r="AR605" s="230"/>
      <c r="AW605" s="230"/>
      <c r="AZ605" s="230"/>
      <c r="BA605" s="230"/>
      <c r="BB605" s="230"/>
      <c r="BC605" s="230"/>
      <c r="BD605" s="230"/>
      <c r="BE605" s="230"/>
      <c r="BF605" s="230"/>
      <c r="BG605" s="230"/>
    </row>
    <row r="606" spans="4:59">
      <c r="D606" s="230"/>
      <c r="G606" s="230"/>
      <c r="H606" s="230"/>
      <c r="I606" s="230"/>
      <c r="J606" s="230"/>
      <c r="K606" s="230"/>
      <c r="L606" s="230"/>
      <c r="M606" s="230"/>
      <c r="N606" s="230"/>
      <c r="S606" s="230"/>
      <c r="V606" s="230"/>
      <c r="W606" s="230"/>
      <c r="X606" s="230"/>
      <c r="Y606" s="230"/>
      <c r="Z606" s="230"/>
      <c r="AA606" s="230"/>
      <c r="AB606" s="230"/>
      <c r="AC606" s="230"/>
      <c r="AD606" s="230"/>
      <c r="AH606" s="230"/>
      <c r="AK606" s="230"/>
      <c r="AL606" s="230"/>
      <c r="AM606" s="230"/>
      <c r="AN606" s="230"/>
      <c r="AO606" s="230"/>
      <c r="AP606" s="230"/>
      <c r="AQ606" s="230"/>
      <c r="AR606" s="230"/>
      <c r="AW606" s="230"/>
      <c r="AZ606" s="230"/>
      <c r="BA606" s="230"/>
      <c r="BB606" s="230"/>
      <c r="BC606" s="230"/>
      <c r="BD606" s="230"/>
      <c r="BE606" s="230"/>
      <c r="BF606" s="230"/>
      <c r="BG606" s="230"/>
    </row>
    <row r="607" spans="4:59">
      <c r="D607" s="230"/>
      <c r="G607" s="230"/>
      <c r="H607" s="230"/>
      <c r="I607" s="230"/>
      <c r="J607" s="230"/>
      <c r="K607" s="230"/>
      <c r="L607" s="230"/>
      <c r="M607" s="230"/>
      <c r="N607" s="230"/>
      <c r="S607" s="230"/>
      <c r="V607" s="230"/>
      <c r="W607" s="230"/>
      <c r="X607" s="230"/>
      <c r="Y607" s="230"/>
      <c r="Z607" s="230"/>
      <c r="AA607" s="230"/>
      <c r="AB607" s="230"/>
      <c r="AC607" s="230"/>
      <c r="AD607" s="230"/>
      <c r="AH607" s="230"/>
      <c r="AK607" s="230"/>
      <c r="AL607" s="230"/>
      <c r="AM607" s="230"/>
      <c r="AN607" s="230"/>
      <c r="AO607" s="230"/>
      <c r="AP607" s="230"/>
      <c r="AQ607" s="230"/>
      <c r="AR607" s="230"/>
      <c r="AW607" s="230"/>
      <c r="AZ607" s="230"/>
      <c r="BA607" s="230"/>
      <c r="BB607" s="230"/>
      <c r="BC607" s="230"/>
      <c r="BD607" s="230"/>
      <c r="BE607" s="230"/>
      <c r="BF607" s="230"/>
      <c r="BG607" s="230"/>
    </row>
    <row r="608" spans="4:59">
      <c r="D608" s="230"/>
      <c r="G608" s="230"/>
      <c r="H608" s="230"/>
      <c r="I608" s="230"/>
      <c r="J608" s="230"/>
      <c r="K608" s="230"/>
      <c r="L608" s="230"/>
      <c r="M608" s="230"/>
      <c r="N608" s="230"/>
      <c r="S608" s="230"/>
      <c r="V608" s="230"/>
      <c r="W608" s="230"/>
      <c r="X608" s="230"/>
      <c r="Y608" s="230"/>
      <c r="Z608" s="230"/>
      <c r="AA608" s="230"/>
      <c r="AB608" s="230"/>
      <c r="AC608" s="230"/>
      <c r="AD608" s="230"/>
      <c r="AH608" s="230"/>
      <c r="AK608" s="230"/>
      <c r="AL608" s="230"/>
      <c r="AM608" s="230"/>
      <c r="AN608" s="230"/>
      <c r="AO608" s="230"/>
      <c r="AP608" s="230"/>
      <c r="AQ608" s="230"/>
      <c r="AR608" s="230"/>
      <c r="AW608" s="230"/>
      <c r="AZ608" s="230"/>
      <c r="BA608" s="230"/>
      <c r="BB608" s="230"/>
      <c r="BC608" s="230"/>
      <c r="BD608" s="230"/>
      <c r="BE608" s="230"/>
      <c r="BF608" s="230"/>
      <c r="BG608" s="230"/>
    </row>
    <row r="609" spans="4:59">
      <c r="D609" s="230"/>
      <c r="G609" s="230"/>
      <c r="H609" s="230"/>
      <c r="I609" s="230"/>
      <c r="J609" s="230"/>
      <c r="K609" s="230"/>
      <c r="L609" s="230"/>
      <c r="M609" s="230"/>
      <c r="N609" s="230"/>
      <c r="S609" s="230"/>
      <c r="V609" s="230"/>
      <c r="W609" s="230"/>
      <c r="X609" s="230"/>
      <c r="Y609" s="230"/>
      <c r="Z609" s="230"/>
      <c r="AA609" s="230"/>
      <c r="AB609" s="230"/>
      <c r="AC609" s="230"/>
      <c r="AD609" s="230"/>
      <c r="AH609" s="230"/>
      <c r="AK609" s="230"/>
      <c r="AL609" s="230"/>
      <c r="AM609" s="230"/>
      <c r="AN609" s="230"/>
      <c r="AO609" s="230"/>
      <c r="AP609" s="230"/>
      <c r="AQ609" s="230"/>
      <c r="AR609" s="230"/>
      <c r="AW609" s="230"/>
      <c r="AZ609" s="230"/>
      <c r="BA609" s="230"/>
      <c r="BB609" s="230"/>
      <c r="BC609" s="230"/>
      <c r="BD609" s="230"/>
      <c r="BE609" s="230"/>
      <c r="BF609" s="230"/>
      <c r="BG609" s="230"/>
    </row>
    <row r="610" spans="4:59">
      <c r="D610" s="230"/>
      <c r="G610" s="230"/>
      <c r="H610" s="230"/>
      <c r="I610" s="230"/>
      <c r="J610" s="230"/>
      <c r="K610" s="230"/>
      <c r="L610" s="230"/>
      <c r="M610" s="230"/>
      <c r="N610" s="230"/>
      <c r="S610" s="230"/>
      <c r="V610" s="230"/>
      <c r="W610" s="230"/>
      <c r="X610" s="230"/>
      <c r="Y610" s="230"/>
      <c r="Z610" s="230"/>
      <c r="AA610" s="230"/>
      <c r="AB610" s="230"/>
      <c r="AC610" s="230"/>
      <c r="AD610" s="230"/>
      <c r="AH610" s="230"/>
      <c r="AK610" s="230"/>
      <c r="AL610" s="230"/>
      <c r="AM610" s="230"/>
      <c r="AN610" s="230"/>
      <c r="AO610" s="230"/>
      <c r="AP610" s="230"/>
      <c r="AQ610" s="230"/>
      <c r="AR610" s="230"/>
      <c r="AW610" s="230"/>
      <c r="AZ610" s="230"/>
      <c r="BA610" s="230"/>
      <c r="BB610" s="230"/>
      <c r="BC610" s="230"/>
      <c r="BD610" s="230"/>
      <c r="BE610" s="230"/>
      <c r="BF610" s="230"/>
      <c r="BG610" s="230"/>
    </row>
    <row r="611" spans="4:59">
      <c r="D611" s="230"/>
      <c r="G611" s="230"/>
      <c r="H611" s="230"/>
      <c r="I611" s="230"/>
      <c r="J611" s="230"/>
      <c r="K611" s="230"/>
      <c r="L611" s="230"/>
      <c r="M611" s="230"/>
      <c r="N611" s="230"/>
      <c r="S611" s="230"/>
      <c r="V611" s="230"/>
      <c r="W611" s="230"/>
      <c r="X611" s="230"/>
      <c r="Y611" s="230"/>
      <c r="Z611" s="230"/>
      <c r="AA611" s="230"/>
      <c r="AB611" s="230"/>
      <c r="AC611" s="230"/>
      <c r="AD611" s="230"/>
      <c r="AH611" s="230"/>
      <c r="AK611" s="230"/>
      <c r="AL611" s="230"/>
      <c r="AM611" s="230"/>
      <c r="AN611" s="230"/>
      <c r="AO611" s="230"/>
      <c r="AP611" s="230"/>
      <c r="AQ611" s="230"/>
      <c r="AR611" s="230"/>
      <c r="AW611" s="230"/>
      <c r="AZ611" s="230"/>
      <c r="BA611" s="230"/>
      <c r="BB611" s="230"/>
      <c r="BC611" s="230"/>
      <c r="BD611" s="230"/>
      <c r="BE611" s="230"/>
      <c r="BF611" s="230"/>
      <c r="BG611" s="230"/>
    </row>
    <row r="612" spans="4:59">
      <c r="D612" s="230"/>
      <c r="G612" s="230"/>
      <c r="H612" s="230"/>
      <c r="I612" s="230"/>
      <c r="J612" s="230"/>
      <c r="K612" s="230"/>
      <c r="L612" s="230"/>
      <c r="M612" s="230"/>
      <c r="N612" s="230"/>
      <c r="S612" s="230"/>
      <c r="V612" s="230"/>
      <c r="W612" s="230"/>
      <c r="X612" s="230"/>
      <c r="Y612" s="230"/>
      <c r="Z612" s="230"/>
      <c r="AA612" s="230"/>
      <c r="AB612" s="230"/>
      <c r="AC612" s="230"/>
      <c r="AD612" s="230"/>
      <c r="AH612" s="230"/>
      <c r="AK612" s="230"/>
      <c r="AL612" s="230"/>
      <c r="AM612" s="230"/>
      <c r="AN612" s="230"/>
      <c r="AO612" s="230"/>
      <c r="AP612" s="230"/>
      <c r="AQ612" s="230"/>
      <c r="AR612" s="230"/>
      <c r="AW612" s="230"/>
      <c r="AZ612" s="230"/>
      <c r="BA612" s="230"/>
      <c r="BB612" s="230"/>
      <c r="BC612" s="230"/>
      <c r="BD612" s="230"/>
      <c r="BE612" s="230"/>
      <c r="BF612" s="230"/>
      <c r="BG612" s="230"/>
    </row>
    <row r="613" spans="4:59">
      <c r="D613" s="230"/>
      <c r="G613" s="230"/>
      <c r="H613" s="230"/>
      <c r="I613" s="230"/>
      <c r="J613" s="230"/>
      <c r="K613" s="230"/>
      <c r="L613" s="230"/>
      <c r="M613" s="230"/>
      <c r="N613" s="230"/>
      <c r="S613" s="230"/>
      <c r="V613" s="230"/>
      <c r="W613" s="230"/>
      <c r="X613" s="230"/>
      <c r="Y613" s="230"/>
      <c r="Z613" s="230"/>
      <c r="AA613" s="230"/>
      <c r="AB613" s="230"/>
      <c r="AC613" s="230"/>
      <c r="AD613" s="230"/>
      <c r="AH613" s="230"/>
      <c r="AK613" s="230"/>
      <c r="AL613" s="230"/>
      <c r="AM613" s="230"/>
      <c r="AN613" s="230"/>
      <c r="AO613" s="230"/>
      <c r="AP613" s="230"/>
      <c r="AQ613" s="230"/>
      <c r="AR613" s="230"/>
      <c r="AW613" s="230"/>
      <c r="AZ613" s="230"/>
      <c r="BA613" s="230"/>
      <c r="BB613" s="230"/>
      <c r="BC613" s="230"/>
      <c r="BD613" s="230"/>
      <c r="BE613" s="230"/>
      <c r="BF613" s="230"/>
      <c r="BG613" s="230"/>
    </row>
    <row r="614" spans="4:59">
      <c r="D614" s="230"/>
      <c r="G614" s="230"/>
      <c r="H614" s="230"/>
      <c r="I614" s="230"/>
      <c r="J614" s="230"/>
      <c r="K614" s="230"/>
      <c r="L614" s="230"/>
      <c r="M614" s="230"/>
      <c r="N614" s="230"/>
      <c r="S614" s="230"/>
      <c r="V614" s="230"/>
      <c r="W614" s="230"/>
      <c r="X614" s="230"/>
      <c r="Y614" s="230"/>
      <c r="Z614" s="230"/>
      <c r="AA614" s="230"/>
      <c r="AB614" s="230"/>
      <c r="AC614" s="230"/>
      <c r="AD614" s="230"/>
      <c r="AH614" s="230"/>
      <c r="AK614" s="230"/>
      <c r="AL614" s="230"/>
      <c r="AM614" s="230"/>
      <c r="AN614" s="230"/>
      <c r="AO614" s="230"/>
      <c r="AP614" s="230"/>
      <c r="AQ614" s="230"/>
      <c r="AR614" s="230"/>
      <c r="AW614" s="230"/>
      <c r="AZ614" s="230"/>
      <c r="BA614" s="230"/>
      <c r="BB614" s="230"/>
      <c r="BC614" s="230"/>
      <c r="BD614" s="230"/>
      <c r="BE614" s="230"/>
      <c r="BF614" s="230"/>
      <c r="BG614" s="230"/>
    </row>
    <row r="615" spans="4:59">
      <c r="D615" s="230"/>
      <c r="G615" s="230"/>
      <c r="H615" s="230"/>
      <c r="I615" s="230"/>
      <c r="J615" s="230"/>
      <c r="K615" s="230"/>
      <c r="L615" s="230"/>
      <c r="M615" s="230"/>
      <c r="N615" s="230"/>
      <c r="S615" s="230"/>
      <c r="V615" s="230"/>
      <c r="W615" s="230"/>
      <c r="X615" s="230"/>
      <c r="Y615" s="230"/>
      <c r="Z615" s="230"/>
      <c r="AA615" s="230"/>
      <c r="AB615" s="230"/>
      <c r="AC615" s="230"/>
      <c r="AD615" s="230"/>
      <c r="AH615" s="230"/>
      <c r="AK615" s="230"/>
      <c r="AL615" s="230"/>
      <c r="AM615" s="230"/>
      <c r="AN615" s="230"/>
      <c r="AO615" s="230"/>
      <c r="AP615" s="230"/>
      <c r="AQ615" s="230"/>
      <c r="AR615" s="230"/>
      <c r="AW615" s="230"/>
      <c r="AZ615" s="230"/>
      <c r="BA615" s="230"/>
      <c r="BB615" s="230"/>
      <c r="BC615" s="230"/>
      <c r="BD615" s="230"/>
      <c r="BE615" s="230"/>
      <c r="BF615" s="230"/>
      <c r="BG615" s="230"/>
    </row>
    <row r="616" spans="4:59">
      <c r="D616" s="230"/>
      <c r="G616" s="230"/>
      <c r="H616" s="230"/>
      <c r="I616" s="230"/>
      <c r="J616" s="230"/>
      <c r="K616" s="230"/>
      <c r="L616" s="230"/>
      <c r="M616" s="230"/>
      <c r="N616" s="230"/>
      <c r="S616" s="230"/>
      <c r="V616" s="230"/>
      <c r="W616" s="230"/>
      <c r="X616" s="230"/>
      <c r="Y616" s="230"/>
      <c r="Z616" s="230"/>
      <c r="AA616" s="230"/>
      <c r="AB616" s="230"/>
      <c r="AC616" s="230"/>
      <c r="AD616" s="230"/>
      <c r="AH616" s="230"/>
      <c r="AK616" s="230"/>
      <c r="AL616" s="230"/>
      <c r="AM616" s="230"/>
      <c r="AN616" s="230"/>
      <c r="AO616" s="230"/>
      <c r="AP616" s="230"/>
      <c r="AQ616" s="230"/>
      <c r="AR616" s="230"/>
      <c r="AW616" s="230"/>
      <c r="AZ616" s="230"/>
      <c r="BA616" s="230"/>
      <c r="BB616" s="230"/>
      <c r="BC616" s="230"/>
      <c r="BD616" s="230"/>
      <c r="BE616" s="230"/>
      <c r="BF616" s="230"/>
      <c r="BG616" s="230"/>
    </row>
    <row r="617" spans="4:59">
      <c r="D617" s="230"/>
      <c r="G617" s="230"/>
      <c r="H617" s="230"/>
      <c r="I617" s="230"/>
      <c r="J617" s="230"/>
      <c r="K617" s="230"/>
      <c r="L617" s="230"/>
      <c r="M617" s="230"/>
      <c r="N617" s="230"/>
      <c r="S617" s="230"/>
      <c r="V617" s="230"/>
      <c r="W617" s="230"/>
      <c r="X617" s="230"/>
      <c r="Y617" s="230"/>
      <c r="Z617" s="230"/>
      <c r="AA617" s="230"/>
      <c r="AB617" s="230"/>
      <c r="AC617" s="230"/>
      <c r="AD617" s="230"/>
      <c r="AH617" s="230"/>
      <c r="AK617" s="230"/>
      <c r="AL617" s="230"/>
      <c r="AM617" s="230"/>
      <c r="AN617" s="230"/>
      <c r="AO617" s="230"/>
      <c r="AP617" s="230"/>
      <c r="AQ617" s="230"/>
      <c r="AR617" s="230"/>
      <c r="AW617" s="230"/>
      <c r="AZ617" s="230"/>
      <c r="BA617" s="230"/>
      <c r="BB617" s="230"/>
      <c r="BC617" s="230"/>
      <c r="BD617" s="230"/>
      <c r="BE617" s="230"/>
      <c r="BF617" s="230"/>
      <c r="BG617" s="230"/>
    </row>
    <row r="618" spans="4:59">
      <c r="D618" s="230"/>
      <c r="G618" s="230"/>
      <c r="H618" s="230"/>
      <c r="I618" s="230"/>
      <c r="J618" s="230"/>
      <c r="K618" s="230"/>
      <c r="L618" s="230"/>
      <c r="M618" s="230"/>
      <c r="N618" s="230"/>
      <c r="S618" s="230"/>
      <c r="V618" s="230"/>
      <c r="W618" s="230"/>
      <c r="X618" s="230"/>
      <c r="Y618" s="230"/>
      <c r="Z618" s="230"/>
      <c r="AA618" s="230"/>
      <c r="AB618" s="230"/>
      <c r="AC618" s="230"/>
      <c r="AD618" s="230"/>
      <c r="AH618" s="230"/>
      <c r="AK618" s="230"/>
      <c r="AL618" s="230"/>
      <c r="AM618" s="230"/>
      <c r="AN618" s="230"/>
      <c r="AO618" s="230"/>
      <c r="AP618" s="230"/>
      <c r="AQ618" s="230"/>
      <c r="AR618" s="230"/>
      <c r="AW618" s="230"/>
      <c r="AZ618" s="230"/>
      <c r="BA618" s="230"/>
      <c r="BB618" s="230"/>
      <c r="BC618" s="230"/>
      <c r="BD618" s="230"/>
      <c r="BE618" s="230"/>
      <c r="BF618" s="230"/>
      <c r="BG618" s="230"/>
    </row>
    <row r="619" spans="4:59">
      <c r="D619" s="230"/>
      <c r="G619" s="230"/>
      <c r="H619" s="230"/>
      <c r="I619" s="230"/>
      <c r="J619" s="230"/>
      <c r="K619" s="230"/>
      <c r="L619" s="230"/>
      <c r="M619" s="230"/>
      <c r="N619" s="230"/>
      <c r="S619" s="230"/>
      <c r="V619" s="230"/>
      <c r="W619" s="230"/>
      <c r="X619" s="230"/>
      <c r="Y619" s="230"/>
      <c r="Z619" s="230"/>
      <c r="AA619" s="230"/>
      <c r="AB619" s="230"/>
      <c r="AC619" s="230"/>
      <c r="AD619" s="230"/>
      <c r="AH619" s="230"/>
      <c r="AK619" s="230"/>
      <c r="AL619" s="230"/>
      <c r="AM619" s="230"/>
      <c r="AN619" s="230"/>
      <c r="AO619" s="230"/>
      <c r="AP619" s="230"/>
      <c r="AQ619" s="230"/>
      <c r="AR619" s="230"/>
      <c r="AW619" s="230"/>
      <c r="AZ619" s="230"/>
      <c r="BA619" s="230"/>
      <c r="BB619" s="230"/>
      <c r="BC619" s="230"/>
      <c r="BD619" s="230"/>
      <c r="BE619" s="230"/>
      <c r="BF619" s="230"/>
      <c r="BG619" s="230"/>
    </row>
    <row r="620" spans="4:59">
      <c r="D620" s="230"/>
      <c r="G620" s="230"/>
      <c r="H620" s="230"/>
      <c r="I620" s="230"/>
      <c r="J620" s="230"/>
      <c r="K620" s="230"/>
      <c r="L620" s="230"/>
      <c r="M620" s="230"/>
      <c r="N620" s="230"/>
      <c r="S620" s="230"/>
      <c r="V620" s="230"/>
      <c r="W620" s="230"/>
      <c r="X620" s="230"/>
      <c r="Y620" s="230"/>
      <c r="Z620" s="230"/>
      <c r="AA620" s="230"/>
      <c r="AB620" s="230"/>
      <c r="AC620" s="230"/>
      <c r="AD620" s="230"/>
      <c r="AH620" s="230"/>
      <c r="AK620" s="230"/>
      <c r="AL620" s="230"/>
      <c r="AM620" s="230"/>
      <c r="AN620" s="230"/>
      <c r="AO620" s="230"/>
      <c r="AP620" s="230"/>
      <c r="AQ620" s="230"/>
      <c r="AR620" s="230"/>
      <c r="AW620" s="230"/>
      <c r="AZ620" s="230"/>
      <c r="BA620" s="230"/>
      <c r="BB620" s="230"/>
      <c r="BC620" s="230"/>
      <c r="BD620" s="230"/>
      <c r="BE620" s="230"/>
      <c r="BF620" s="230"/>
      <c r="BG620" s="230"/>
    </row>
    <row r="621" spans="4:59">
      <c r="D621" s="230"/>
      <c r="G621" s="230"/>
      <c r="H621" s="230"/>
      <c r="I621" s="230"/>
      <c r="J621" s="230"/>
      <c r="K621" s="230"/>
      <c r="L621" s="230"/>
      <c r="M621" s="230"/>
      <c r="N621" s="230"/>
      <c r="S621" s="230"/>
      <c r="V621" s="230"/>
      <c r="W621" s="230"/>
      <c r="X621" s="230"/>
      <c r="Y621" s="230"/>
      <c r="Z621" s="230"/>
      <c r="AA621" s="230"/>
      <c r="AB621" s="230"/>
      <c r="AC621" s="230"/>
      <c r="AD621" s="230"/>
      <c r="AH621" s="230"/>
      <c r="AK621" s="230"/>
      <c r="AL621" s="230"/>
      <c r="AM621" s="230"/>
      <c r="AN621" s="230"/>
      <c r="AO621" s="230"/>
      <c r="AP621" s="230"/>
      <c r="AQ621" s="230"/>
      <c r="AR621" s="230"/>
      <c r="AW621" s="230"/>
      <c r="AZ621" s="230"/>
      <c r="BA621" s="230"/>
      <c r="BB621" s="230"/>
      <c r="BC621" s="230"/>
      <c r="BD621" s="230"/>
      <c r="BE621" s="230"/>
      <c r="BF621" s="230"/>
      <c r="BG621" s="230"/>
    </row>
    <row r="622" spans="4:59">
      <c r="D622" s="230"/>
      <c r="G622" s="230"/>
      <c r="H622" s="230"/>
      <c r="I622" s="230"/>
      <c r="J622" s="230"/>
      <c r="K622" s="230"/>
      <c r="L622" s="230"/>
      <c r="M622" s="230"/>
      <c r="N622" s="230"/>
      <c r="S622" s="230"/>
      <c r="V622" s="230"/>
      <c r="W622" s="230"/>
      <c r="X622" s="230"/>
      <c r="Y622" s="230"/>
      <c r="Z622" s="230"/>
      <c r="AA622" s="230"/>
      <c r="AB622" s="230"/>
      <c r="AC622" s="230"/>
      <c r="AD622" s="230"/>
      <c r="AH622" s="230"/>
      <c r="AK622" s="230"/>
      <c r="AL622" s="230"/>
      <c r="AM622" s="230"/>
      <c r="AN622" s="230"/>
      <c r="AO622" s="230"/>
      <c r="AP622" s="230"/>
      <c r="AQ622" s="230"/>
      <c r="AR622" s="230"/>
      <c r="AW622" s="230"/>
      <c r="AZ622" s="230"/>
      <c r="BA622" s="230"/>
      <c r="BB622" s="230"/>
      <c r="BC622" s="230"/>
      <c r="BD622" s="230"/>
      <c r="BE622" s="230"/>
      <c r="BF622" s="230"/>
      <c r="BG622" s="230"/>
    </row>
    <row r="623" spans="4:59">
      <c r="D623" s="230"/>
      <c r="G623" s="230"/>
      <c r="H623" s="230"/>
      <c r="I623" s="230"/>
      <c r="J623" s="230"/>
      <c r="K623" s="230"/>
      <c r="L623" s="230"/>
      <c r="M623" s="230"/>
      <c r="N623" s="230"/>
      <c r="S623" s="230"/>
      <c r="V623" s="230"/>
      <c r="W623" s="230"/>
      <c r="X623" s="230"/>
      <c r="Y623" s="230"/>
      <c r="Z623" s="230"/>
      <c r="AA623" s="230"/>
      <c r="AB623" s="230"/>
      <c r="AC623" s="230"/>
      <c r="AD623" s="230"/>
      <c r="AH623" s="230"/>
      <c r="AK623" s="230"/>
      <c r="AL623" s="230"/>
      <c r="AM623" s="230"/>
      <c r="AN623" s="230"/>
      <c r="AO623" s="230"/>
      <c r="AP623" s="230"/>
      <c r="AQ623" s="230"/>
      <c r="AR623" s="230"/>
      <c r="AW623" s="230"/>
      <c r="AZ623" s="230"/>
      <c r="BA623" s="230"/>
      <c r="BB623" s="230"/>
      <c r="BC623" s="230"/>
      <c r="BD623" s="230"/>
      <c r="BE623" s="230"/>
      <c r="BF623" s="230"/>
      <c r="BG623" s="230"/>
    </row>
    <row r="624" spans="4:59">
      <c r="D624" s="230"/>
      <c r="G624" s="230"/>
      <c r="H624" s="230"/>
      <c r="I624" s="230"/>
      <c r="J624" s="230"/>
      <c r="K624" s="230"/>
      <c r="L624" s="230"/>
      <c r="M624" s="230"/>
      <c r="N624" s="230"/>
      <c r="S624" s="230"/>
      <c r="V624" s="230"/>
      <c r="W624" s="230"/>
      <c r="X624" s="230"/>
      <c r="Y624" s="230"/>
      <c r="Z624" s="230"/>
      <c r="AA624" s="230"/>
      <c r="AB624" s="230"/>
      <c r="AC624" s="230"/>
      <c r="AD624" s="230"/>
      <c r="AH624" s="230"/>
      <c r="AK624" s="230"/>
      <c r="AL624" s="230"/>
      <c r="AM624" s="230"/>
      <c r="AN624" s="230"/>
      <c r="AO624" s="230"/>
      <c r="AP624" s="230"/>
      <c r="AQ624" s="230"/>
      <c r="AR624" s="230"/>
      <c r="AW624" s="230"/>
      <c r="AZ624" s="230"/>
      <c r="BA624" s="230"/>
      <c r="BB624" s="230"/>
      <c r="BC624" s="230"/>
      <c r="BD624" s="230"/>
      <c r="BE624" s="230"/>
      <c r="BF624" s="230"/>
      <c r="BG624" s="230"/>
    </row>
    <row r="625" spans="4:59">
      <c r="D625" s="230"/>
      <c r="G625" s="230"/>
      <c r="H625" s="230"/>
      <c r="I625" s="230"/>
      <c r="J625" s="230"/>
      <c r="K625" s="230"/>
      <c r="L625" s="230"/>
      <c r="M625" s="230"/>
      <c r="N625" s="230"/>
      <c r="S625" s="230"/>
      <c r="V625" s="230"/>
      <c r="W625" s="230"/>
      <c r="X625" s="230"/>
      <c r="Y625" s="230"/>
      <c r="Z625" s="230"/>
      <c r="AA625" s="230"/>
      <c r="AB625" s="230"/>
      <c r="AC625" s="230"/>
      <c r="AD625" s="230"/>
      <c r="AH625" s="230"/>
      <c r="AK625" s="230"/>
      <c r="AL625" s="230"/>
      <c r="AM625" s="230"/>
      <c r="AN625" s="230"/>
      <c r="AO625" s="230"/>
      <c r="AP625" s="230"/>
      <c r="AQ625" s="230"/>
      <c r="AR625" s="230"/>
      <c r="AW625" s="230"/>
      <c r="AZ625" s="230"/>
      <c r="BA625" s="230"/>
      <c r="BB625" s="230"/>
      <c r="BC625" s="230"/>
      <c r="BD625" s="230"/>
      <c r="BE625" s="230"/>
      <c r="BF625" s="230"/>
      <c r="BG625" s="230"/>
    </row>
    <row r="626" spans="4:59">
      <c r="D626" s="230"/>
      <c r="G626" s="230"/>
      <c r="H626" s="230"/>
      <c r="I626" s="230"/>
      <c r="J626" s="230"/>
      <c r="K626" s="230"/>
      <c r="L626" s="230"/>
      <c r="M626" s="230"/>
      <c r="N626" s="230"/>
      <c r="S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H626" s="230"/>
      <c r="AK626" s="230"/>
      <c r="AL626" s="230"/>
      <c r="AM626" s="230"/>
      <c r="AN626" s="230"/>
      <c r="AO626" s="230"/>
      <c r="AP626" s="230"/>
      <c r="AQ626" s="230"/>
      <c r="AR626" s="230"/>
      <c r="AW626" s="230"/>
      <c r="AZ626" s="230"/>
      <c r="BA626" s="230"/>
      <c r="BB626" s="230"/>
      <c r="BC626" s="230"/>
      <c r="BD626" s="230"/>
      <c r="BE626" s="230"/>
      <c r="BF626" s="230"/>
      <c r="BG626" s="230"/>
    </row>
    <row r="627" spans="4:59">
      <c r="D627" s="230"/>
      <c r="G627" s="230"/>
      <c r="H627" s="230"/>
      <c r="I627" s="230"/>
      <c r="J627" s="230"/>
      <c r="K627" s="230"/>
      <c r="L627" s="230"/>
      <c r="M627" s="230"/>
      <c r="N627" s="230"/>
      <c r="S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H627" s="230"/>
      <c r="AK627" s="230"/>
      <c r="AL627" s="230"/>
      <c r="AM627" s="230"/>
      <c r="AN627" s="230"/>
      <c r="AO627" s="230"/>
      <c r="AP627" s="230"/>
      <c r="AQ627" s="230"/>
      <c r="AR627" s="230"/>
      <c r="AW627" s="230"/>
      <c r="AZ627" s="230"/>
      <c r="BA627" s="230"/>
      <c r="BB627" s="230"/>
      <c r="BC627" s="230"/>
      <c r="BD627" s="230"/>
      <c r="BE627" s="230"/>
      <c r="BF627" s="230"/>
      <c r="BG627" s="230"/>
    </row>
    <row r="628" spans="4:59">
      <c r="D628" s="230"/>
      <c r="G628" s="230"/>
      <c r="H628" s="230"/>
      <c r="I628" s="230"/>
      <c r="J628" s="230"/>
      <c r="K628" s="230"/>
      <c r="L628" s="230"/>
      <c r="M628" s="230"/>
      <c r="N628" s="230"/>
      <c r="S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H628" s="230"/>
      <c r="AK628" s="230"/>
      <c r="AL628" s="230"/>
      <c r="AM628" s="230"/>
      <c r="AN628" s="230"/>
      <c r="AO628" s="230"/>
      <c r="AP628" s="230"/>
      <c r="AQ628" s="230"/>
      <c r="AR628" s="230"/>
      <c r="AW628" s="230"/>
      <c r="AZ628" s="230"/>
      <c r="BA628" s="230"/>
      <c r="BB628" s="230"/>
      <c r="BC628" s="230"/>
      <c r="BD628" s="230"/>
      <c r="BE628" s="230"/>
      <c r="BF628" s="230"/>
      <c r="BG628" s="230"/>
    </row>
    <row r="629" spans="4:59">
      <c r="D629" s="230"/>
      <c r="G629" s="230"/>
      <c r="H629" s="230"/>
      <c r="I629" s="230"/>
      <c r="J629" s="230"/>
      <c r="K629" s="230"/>
      <c r="L629" s="230"/>
      <c r="M629" s="230"/>
      <c r="N629" s="230"/>
      <c r="S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H629" s="230"/>
      <c r="AK629" s="230"/>
      <c r="AL629" s="230"/>
      <c r="AM629" s="230"/>
      <c r="AN629" s="230"/>
      <c r="AO629" s="230"/>
      <c r="AP629" s="230"/>
      <c r="AQ629" s="230"/>
      <c r="AR629" s="230"/>
      <c r="AW629" s="230"/>
      <c r="AZ629" s="230"/>
      <c r="BA629" s="230"/>
      <c r="BB629" s="230"/>
      <c r="BC629" s="230"/>
      <c r="BD629" s="230"/>
      <c r="BE629" s="230"/>
      <c r="BF629" s="230"/>
      <c r="BG629" s="230"/>
    </row>
    <row r="630" spans="4:59">
      <c r="D630" s="230"/>
      <c r="G630" s="230"/>
      <c r="H630" s="230"/>
      <c r="I630" s="230"/>
      <c r="J630" s="230"/>
      <c r="K630" s="230"/>
      <c r="L630" s="230"/>
      <c r="M630" s="230"/>
      <c r="N630" s="230"/>
      <c r="S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H630" s="230"/>
      <c r="AK630" s="230"/>
      <c r="AL630" s="230"/>
      <c r="AM630" s="230"/>
      <c r="AN630" s="230"/>
      <c r="AO630" s="230"/>
      <c r="AP630" s="230"/>
      <c r="AQ630" s="230"/>
      <c r="AR630" s="230"/>
      <c r="AW630" s="230"/>
      <c r="AZ630" s="230"/>
      <c r="BA630" s="230"/>
      <c r="BB630" s="230"/>
      <c r="BC630" s="230"/>
      <c r="BD630" s="230"/>
      <c r="BE630" s="230"/>
      <c r="BF630" s="230"/>
      <c r="BG630" s="230"/>
    </row>
    <row r="631" spans="4:59">
      <c r="D631" s="230"/>
      <c r="G631" s="230"/>
      <c r="H631" s="230"/>
      <c r="I631" s="230"/>
      <c r="J631" s="230"/>
      <c r="K631" s="230"/>
      <c r="L631" s="230"/>
      <c r="M631" s="230"/>
      <c r="N631" s="230"/>
      <c r="S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H631" s="230"/>
      <c r="AK631" s="230"/>
      <c r="AL631" s="230"/>
      <c r="AM631" s="230"/>
      <c r="AN631" s="230"/>
      <c r="AO631" s="230"/>
      <c r="AP631" s="230"/>
      <c r="AQ631" s="230"/>
      <c r="AR631" s="230"/>
      <c r="AW631" s="230"/>
      <c r="AZ631" s="230"/>
      <c r="BA631" s="230"/>
      <c r="BB631" s="230"/>
      <c r="BC631" s="230"/>
      <c r="BD631" s="230"/>
      <c r="BE631" s="230"/>
      <c r="BF631" s="230"/>
      <c r="BG631" s="230"/>
    </row>
    <row r="632" spans="4:59">
      <c r="D632" s="230"/>
      <c r="G632" s="230"/>
      <c r="H632" s="230"/>
      <c r="I632" s="230"/>
      <c r="J632" s="230"/>
      <c r="K632" s="230"/>
      <c r="L632" s="230"/>
      <c r="M632" s="230"/>
      <c r="N632" s="230"/>
      <c r="S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H632" s="230"/>
      <c r="AK632" s="230"/>
      <c r="AL632" s="230"/>
      <c r="AM632" s="230"/>
      <c r="AN632" s="230"/>
      <c r="AO632" s="230"/>
      <c r="AP632" s="230"/>
      <c r="AQ632" s="230"/>
      <c r="AR632" s="230"/>
      <c r="AW632" s="230"/>
      <c r="AZ632" s="230"/>
      <c r="BA632" s="230"/>
      <c r="BB632" s="230"/>
      <c r="BC632" s="230"/>
      <c r="BD632" s="230"/>
      <c r="BE632" s="230"/>
      <c r="BF632" s="230"/>
      <c r="BG632" s="230"/>
    </row>
    <row r="633" spans="4:59">
      <c r="D633" s="230"/>
      <c r="G633" s="230"/>
      <c r="H633" s="230"/>
      <c r="I633" s="230"/>
      <c r="J633" s="230"/>
      <c r="K633" s="230"/>
      <c r="L633" s="230"/>
      <c r="M633" s="230"/>
      <c r="N633" s="230"/>
      <c r="S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H633" s="230"/>
      <c r="AK633" s="230"/>
      <c r="AL633" s="230"/>
      <c r="AM633" s="230"/>
      <c r="AN633" s="230"/>
      <c r="AO633" s="230"/>
      <c r="AP633" s="230"/>
      <c r="AQ633" s="230"/>
      <c r="AR633" s="230"/>
      <c r="AW633" s="230"/>
      <c r="AZ633" s="230"/>
      <c r="BA633" s="230"/>
      <c r="BB633" s="230"/>
      <c r="BC633" s="230"/>
      <c r="BD633" s="230"/>
      <c r="BE633" s="230"/>
      <c r="BF633" s="230"/>
      <c r="BG633" s="230"/>
    </row>
    <row r="634" spans="4:59">
      <c r="D634" s="230"/>
      <c r="G634" s="230"/>
      <c r="H634" s="230"/>
      <c r="I634" s="230"/>
      <c r="J634" s="230"/>
      <c r="K634" s="230"/>
      <c r="L634" s="230"/>
      <c r="M634" s="230"/>
      <c r="N634" s="230"/>
      <c r="S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H634" s="230"/>
      <c r="AK634" s="230"/>
      <c r="AL634" s="230"/>
      <c r="AM634" s="230"/>
      <c r="AN634" s="230"/>
      <c r="AO634" s="230"/>
      <c r="AP634" s="230"/>
      <c r="AQ634" s="230"/>
      <c r="AR634" s="230"/>
      <c r="AW634" s="230"/>
      <c r="AZ634" s="230"/>
      <c r="BA634" s="230"/>
      <c r="BB634" s="230"/>
      <c r="BC634" s="230"/>
      <c r="BD634" s="230"/>
      <c r="BE634" s="230"/>
      <c r="BF634" s="230"/>
      <c r="BG634" s="230"/>
    </row>
    <row r="635" spans="4:59">
      <c r="D635" s="230"/>
      <c r="G635" s="230"/>
      <c r="H635" s="230"/>
      <c r="I635" s="230"/>
      <c r="J635" s="230"/>
      <c r="K635" s="230"/>
      <c r="L635" s="230"/>
      <c r="M635" s="230"/>
      <c r="N635" s="230"/>
      <c r="S635" s="230"/>
      <c r="V635" s="230"/>
      <c r="W635" s="230"/>
      <c r="X635" s="230"/>
      <c r="Y635" s="230"/>
      <c r="Z635" s="230"/>
      <c r="AA635" s="230"/>
      <c r="AB635" s="230"/>
      <c r="AC635" s="230"/>
      <c r="AD635" s="230"/>
      <c r="AH635" s="230"/>
      <c r="AK635" s="230"/>
      <c r="AL635" s="230"/>
      <c r="AM635" s="230"/>
      <c r="AN635" s="230"/>
      <c r="AO635" s="230"/>
      <c r="AP635" s="230"/>
      <c r="AQ635" s="230"/>
      <c r="AR635" s="230"/>
      <c r="AW635" s="230"/>
      <c r="AZ635" s="230"/>
      <c r="BA635" s="230"/>
      <c r="BB635" s="230"/>
      <c r="BC635" s="230"/>
      <c r="BD635" s="230"/>
      <c r="BE635" s="230"/>
      <c r="BF635" s="230"/>
      <c r="BG635" s="230"/>
    </row>
    <row r="636" spans="4:59">
      <c r="D636" s="230"/>
      <c r="G636" s="230"/>
      <c r="H636" s="230"/>
      <c r="I636" s="230"/>
      <c r="J636" s="230"/>
      <c r="K636" s="230"/>
      <c r="L636" s="230"/>
      <c r="M636" s="230"/>
      <c r="N636" s="230"/>
      <c r="S636" s="230"/>
      <c r="V636" s="230"/>
      <c r="W636" s="230"/>
      <c r="X636" s="230"/>
      <c r="Y636" s="230"/>
      <c r="Z636" s="230"/>
      <c r="AA636" s="230"/>
      <c r="AB636" s="230"/>
      <c r="AC636" s="230"/>
      <c r="AD636" s="230"/>
      <c r="AH636" s="230"/>
      <c r="AK636" s="230"/>
      <c r="AL636" s="230"/>
      <c r="AM636" s="230"/>
      <c r="AN636" s="230"/>
      <c r="AO636" s="230"/>
      <c r="AP636" s="230"/>
      <c r="AQ636" s="230"/>
      <c r="AR636" s="230"/>
      <c r="AW636" s="230"/>
      <c r="AZ636" s="230"/>
      <c r="BA636" s="230"/>
      <c r="BB636" s="230"/>
      <c r="BC636" s="230"/>
      <c r="BD636" s="230"/>
      <c r="BE636" s="230"/>
      <c r="BF636" s="230"/>
      <c r="BG636" s="230"/>
    </row>
    <row r="637" spans="4:59">
      <c r="D637" s="230"/>
      <c r="G637" s="230"/>
      <c r="H637" s="230"/>
      <c r="I637" s="230"/>
      <c r="J637" s="230"/>
      <c r="K637" s="230"/>
      <c r="L637" s="230"/>
      <c r="M637" s="230"/>
      <c r="N637" s="230"/>
      <c r="S637" s="230"/>
      <c r="V637" s="230"/>
      <c r="W637" s="230"/>
      <c r="X637" s="230"/>
      <c r="Y637" s="230"/>
      <c r="Z637" s="230"/>
      <c r="AA637" s="230"/>
      <c r="AB637" s="230"/>
      <c r="AC637" s="230"/>
      <c r="AD637" s="230"/>
      <c r="AH637" s="230"/>
      <c r="AK637" s="230"/>
      <c r="AL637" s="230"/>
      <c r="AM637" s="230"/>
      <c r="AN637" s="230"/>
      <c r="AO637" s="230"/>
      <c r="AP637" s="230"/>
      <c r="AQ637" s="230"/>
      <c r="AR637" s="230"/>
      <c r="AW637" s="230"/>
      <c r="AZ637" s="230"/>
      <c r="BA637" s="230"/>
      <c r="BB637" s="230"/>
      <c r="BC637" s="230"/>
      <c r="BD637" s="230"/>
      <c r="BE637" s="230"/>
      <c r="BF637" s="230"/>
      <c r="BG637" s="230"/>
    </row>
    <row r="638" spans="4:59">
      <c r="D638" s="230"/>
      <c r="G638" s="230"/>
      <c r="H638" s="230"/>
      <c r="I638" s="230"/>
      <c r="J638" s="230"/>
      <c r="K638" s="230"/>
      <c r="L638" s="230"/>
      <c r="M638" s="230"/>
      <c r="N638" s="230"/>
      <c r="S638" s="230"/>
      <c r="V638" s="230"/>
      <c r="W638" s="230"/>
      <c r="X638" s="230"/>
      <c r="Y638" s="230"/>
      <c r="Z638" s="230"/>
      <c r="AA638" s="230"/>
      <c r="AB638" s="230"/>
      <c r="AC638" s="230"/>
      <c r="AD638" s="230"/>
      <c r="AH638" s="230"/>
      <c r="AK638" s="230"/>
      <c r="AL638" s="230"/>
      <c r="AM638" s="230"/>
      <c r="AN638" s="230"/>
      <c r="AO638" s="230"/>
      <c r="AP638" s="230"/>
      <c r="AQ638" s="230"/>
      <c r="AR638" s="230"/>
      <c r="AW638" s="230"/>
      <c r="AZ638" s="230"/>
      <c r="BA638" s="230"/>
      <c r="BB638" s="230"/>
      <c r="BC638" s="230"/>
      <c r="BD638" s="230"/>
      <c r="BE638" s="230"/>
      <c r="BF638" s="230"/>
      <c r="BG638" s="230"/>
    </row>
    <row r="639" spans="4:59">
      <c r="D639" s="230"/>
      <c r="G639" s="230"/>
      <c r="H639" s="230"/>
      <c r="I639" s="230"/>
      <c r="J639" s="230"/>
      <c r="K639" s="230"/>
      <c r="L639" s="230"/>
      <c r="M639" s="230"/>
      <c r="N639" s="230"/>
      <c r="S639" s="230"/>
      <c r="V639" s="230"/>
      <c r="W639" s="230"/>
      <c r="X639" s="230"/>
      <c r="Y639" s="230"/>
      <c r="Z639" s="230"/>
      <c r="AA639" s="230"/>
      <c r="AB639" s="230"/>
      <c r="AC639" s="230"/>
      <c r="AD639" s="230"/>
      <c r="AH639" s="230"/>
      <c r="AK639" s="230"/>
      <c r="AL639" s="230"/>
      <c r="AM639" s="230"/>
      <c r="AN639" s="230"/>
      <c r="AO639" s="230"/>
      <c r="AP639" s="230"/>
      <c r="AQ639" s="230"/>
      <c r="AR639" s="230"/>
      <c r="AW639" s="230"/>
      <c r="AZ639" s="230"/>
      <c r="BA639" s="230"/>
      <c r="BB639" s="230"/>
      <c r="BC639" s="230"/>
      <c r="BD639" s="230"/>
      <c r="BE639" s="230"/>
      <c r="BF639" s="230"/>
      <c r="BG639" s="230"/>
    </row>
    <row r="640" spans="4:59">
      <c r="D640" s="230"/>
      <c r="G640" s="230"/>
      <c r="H640" s="230"/>
      <c r="I640" s="230"/>
      <c r="J640" s="230"/>
      <c r="K640" s="230"/>
      <c r="L640" s="230"/>
      <c r="M640" s="230"/>
      <c r="N640" s="230"/>
      <c r="S640" s="230"/>
      <c r="V640" s="230"/>
      <c r="W640" s="230"/>
      <c r="X640" s="230"/>
      <c r="Y640" s="230"/>
      <c r="Z640" s="230"/>
      <c r="AA640" s="230"/>
      <c r="AB640" s="230"/>
      <c r="AC640" s="230"/>
      <c r="AD640" s="230"/>
      <c r="AH640" s="230"/>
      <c r="AK640" s="230"/>
      <c r="AL640" s="230"/>
      <c r="AM640" s="230"/>
      <c r="AN640" s="230"/>
      <c r="AO640" s="230"/>
      <c r="AP640" s="230"/>
      <c r="AQ640" s="230"/>
      <c r="AR640" s="230"/>
      <c r="AW640" s="230"/>
      <c r="AZ640" s="230"/>
      <c r="BA640" s="230"/>
      <c r="BB640" s="230"/>
      <c r="BC640" s="230"/>
      <c r="BD640" s="230"/>
      <c r="BE640" s="230"/>
      <c r="BF640" s="230"/>
      <c r="BG640" s="230"/>
    </row>
    <row r="641" spans="4:59">
      <c r="D641" s="230"/>
      <c r="G641" s="230"/>
      <c r="H641" s="230"/>
      <c r="I641" s="230"/>
      <c r="J641" s="230"/>
      <c r="K641" s="230"/>
      <c r="L641" s="230"/>
      <c r="M641" s="230"/>
      <c r="N641" s="230"/>
      <c r="S641" s="230"/>
      <c r="V641" s="230"/>
      <c r="W641" s="230"/>
      <c r="X641" s="230"/>
      <c r="Y641" s="230"/>
      <c r="Z641" s="230"/>
      <c r="AA641" s="230"/>
      <c r="AB641" s="230"/>
      <c r="AC641" s="230"/>
      <c r="AD641" s="230"/>
      <c r="AH641" s="230"/>
      <c r="AK641" s="230"/>
      <c r="AL641" s="230"/>
      <c r="AM641" s="230"/>
      <c r="AN641" s="230"/>
      <c r="AO641" s="230"/>
      <c r="AP641" s="230"/>
      <c r="AQ641" s="230"/>
      <c r="AR641" s="230"/>
      <c r="AW641" s="230"/>
      <c r="AZ641" s="230"/>
      <c r="BA641" s="230"/>
      <c r="BB641" s="230"/>
      <c r="BC641" s="230"/>
      <c r="BD641" s="230"/>
      <c r="BE641" s="230"/>
      <c r="BF641" s="230"/>
      <c r="BG641" s="230"/>
    </row>
    <row r="642" spans="4:59">
      <c r="D642" s="230"/>
      <c r="G642" s="230"/>
      <c r="H642" s="230"/>
      <c r="I642" s="230"/>
      <c r="J642" s="230"/>
      <c r="K642" s="230"/>
      <c r="L642" s="230"/>
      <c r="M642" s="230"/>
      <c r="N642" s="230"/>
      <c r="S642" s="230"/>
      <c r="V642" s="230"/>
      <c r="W642" s="230"/>
      <c r="X642" s="230"/>
      <c r="Y642" s="230"/>
      <c r="Z642" s="230"/>
      <c r="AA642" s="230"/>
      <c r="AB642" s="230"/>
      <c r="AC642" s="230"/>
      <c r="AD642" s="230"/>
      <c r="AH642" s="230"/>
      <c r="AK642" s="230"/>
      <c r="AL642" s="230"/>
      <c r="AM642" s="230"/>
      <c r="AN642" s="230"/>
      <c r="AO642" s="230"/>
      <c r="AP642" s="230"/>
      <c r="AQ642" s="230"/>
      <c r="AR642" s="230"/>
      <c r="AW642" s="230"/>
      <c r="AZ642" s="230"/>
      <c r="BA642" s="230"/>
      <c r="BB642" s="230"/>
      <c r="BC642" s="230"/>
      <c r="BD642" s="230"/>
      <c r="BE642" s="230"/>
      <c r="BF642" s="230"/>
      <c r="BG642" s="230"/>
    </row>
    <row r="643" spans="4:59">
      <c r="D643" s="230"/>
      <c r="G643" s="230"/>
      <c r="H643" s="230"/>
      <c r="I643" s="230"/>
      <c r="J643" s="230"/>
      <c r="K643" s="230"/>
      <c r="L643" s="230"/>
      <c r="M643" s="230"/>
      <c r="N643" s="230"/>
      <c r="S643" s="230"/>
      <c r="V643" s="230"/>
      <c r="W643" s="230"/>
      <c r="X643" s="230"/>
      <c r="Y643" s="230"/>
      <c r="Z643" s="230"/>
      <c r="AA643" s="230"/>
      <c r="AB643" s="230"/>
      <c r="AC643" s="230"/>
      <c r="AD643" s="230"/>
      <c r="AH643" s="230"/>
      <c r="AK643" s="230"/>
      <c r="AL643" s="230"/>
      <c r="AM643" s="230"/>
      <c r="AN643" s="230"/>
      <c r="AO643" s="230"/>
      <c r="AP643" s="230"/>
      <c r="AQ643" s="230"/>
      <c r="AR643" s="230"/>
      <c r="AW643" s="230"/>
      <c r="AZ643" s="230"/>
      <c r="BA643" s="230"/>
      <c r="BB643" s="230"/>
      <c r="BC643" s="230"/>
      <c r="BD643" s="230"/>
      <c r="BE643" s="230"/>
      <c r="BF643" s="230"/>
      <c r="BG643" s="230"/>
    </row>
    <row r="644" spans="4:59">
      <c r="D644" s="230"/>
      <c r="G644" s="230"/>
      <c r="H644" s="230"/>
      <c r="I644" s="230"/>
      <c r="J644" s="230"/>
      <c r="K644" s="230"/>
      <c r="L644" s="230"/>
      <c r="M644" s="230"/>
      <c r="N644" s="230"/>
      <c r="S644" s="230"/>
      <c r="V644" s="230"/>
      <c r="W644" s="230"/>
      <c r="X644" s="230"/>
      <c r="Y644" s="230"/>
      <c r="Z644" s="230"/>
      <c r="AA644" s="230"/>
      <c r="AB644" s="230"/>
      <c r="AC644" s="230"/>
      <c r="AD644" s="230"/>
      <c r="AH644" s="230"/>
      <c r="AK644" s="230"/>
      <c r="AL644" s="230"/>
      <c r="AM644" s="230"/>
      <c r="AN644" s="230"/>
      <c r="AO644" s="230"/>
      <c r="AP644" s="230"/>
      <c r="AQ644" s="230"/>
      <c r="AR644" s="230"/>
      <c r="AW644" s="230"/>
      <c r="AZ644" s="230"/>
      <c r="BA644" s="230"/>
      <c r="BB644" s="230"/>
      <c r="BC644" s="230"/>
      <c r="BD644" s="230"/>
      <c r="BE644" s="230"/>
      <c r="BF644" s="230"/>
      <c r="BG644" s="230"/>
    </row>
    <row r="645" spans="4:59">
      <c r="D645" s="230"/>
      <c r="G645" s="230"/>
      <c r="H645" s="230"/>
      <c r="I645" s="230"/>
      <c r="J645" s="230"/>
      <c r="K645" s="230"/>
      <c r="L645" s="230"/>
      <c r="M645" s="230"/>
      <c r="N645" s="230"/>
      <c r="S645" s="230"/>
      <c r="V645" s="230"/>
      <c r="W645" s="230"/>
      <c r="X645" s="230"/>
      <c r="Y645" s="230"/>
      <c r="Z645" s="230"/>
      <c r="AA645" s="230"/>
      <c r="AB645" s="230"/>
      <c r="AC645" s="230"/>
      <c r="AD645" s="230"/>
      <c r="AH645" s="230"/>
      <c r="AK645" s="230"/>
      <c r="AL645" s="230"/>
      <c r="AM645" s="230"/>
      <c r="AN645" s="230"/>
      <c r="AO645" s="230"/>
      <c r="AP645" s="230"/>
      <c r="AQ645" s="230"/>
      <c r="AR645" s="230"/>
      <c r="AW645" s="230"/>
      <c r="AZ645" s="230"/>
      <c r="BA645" s="230"/>
      <c r="BB645" s="230"/>
      <c r="BC645" s="230"/>
      <c r="BD645" s="230"/>
      <c r="BE645" s="230"/>
      <c r="BF645" s="230"/>
      <c r="BG645" s="230"/>
    </row>
    <row r="646" spans="4:59">
      <c r="D646" s="230"/>
      <c r="G646" s="230"/>
      <c r="H646" s="230"/>
      <c r="I646" s="230"/>
      <c r="J646" s="230"/>
      <c r="K646" s="230"/>
      <c r="L646" s="230"/>
      <c r="M646" s="230"/>
      <c r="N646" s="230"/>
      <c r="S646" s="230"/>
      <c r="V646" s="230"/>
      <c r="W646" s="230"/>
      <c r="X646" s="230"/>
      <c r="Y646" s="230"/>
      <c r="Z646" s="230"/>
      <c r="AA646" s="230"/>
      <c r="AB646" s="230"/>
      <c r="AC646" s="230"/>
      <c r="AD646" s="230"/>
      <c r="AH646" s="230"/>
      <c r="AK646" s="230"/>
      <c r="AL646" s="230"/>
      <c r="AM646" s="230"/>
      <c r="AN646" s="230"/>
      <c r="AO646" s="230"/>
      <c r="AP646" s="230"/>
      <c r="AQ646" s="230"/>
      <c r="AR646" s="230"/>
      <c r="AW646" s="230"/>
      <c r="AZ646" s="230"/>
      <c r="BA646" s="230"/>
      <c r="BB646" s="230"/>
      <c r="BC646" s="230"/>
      <c r="BD646" s="230"/>
      <c r="BE646" s="230"/>
      <c r="BF646" s="230"/>
      <c r="BG646" s="230"/>
    </row>
    <row r="647" spans="4:59">
      <c r="D647" s="230"/>
      <c r="G647" s="230"/>
      <c r="H647" s="230"/>
      <c r="I647" s="230"/>
      <c r="J647" s="230"/>
      <c r="K647" s="230"/>
      <c r="L647" s="230"/>
      <c r="M647" s="230"/>
      <c r="N647" s="230"/>
      <c r="S647" s="230"/>
      <c r="V647" s="230"/>
      <c r="W647" s="230"/>
      <c r="X647" s="230"/>
      <c r="Y647" s="230"/>
      <c r="Z647" s="230"/>
      <c r="AA647" s="230"/>
      <c r="AB647" s="230"/>
      <c r="AC647" s="230"/>
      <c r="AD647" s="230"/>
      <c r="AH647" s="230"/>
      <c r="AK647" s="230"/>
      <c r="AL647" s="230"/>
      <c r="AM647" s="230"/>
      <c r="AN647" s="230"/>
      <c r="AO647" s="230"/>
      <c r="AP647" s="230"/>
      <c r="AQ647" s="230"/>
      <c r="AR647" s="230"/>
      <c r="AW647" s="230"/>
      <c r="AZ647" s="230"/>
      <c r="BA647" s="230"/>
      <c r="BB647" s="230"/>
      <c r="BC647" s="230"/>
      <c r="BD647" s="230"/>
      <c r="BE647" s="230"/>
      <c r="BF647" s="230"/>
      <c r="BG647" s="230"/>
    </row>
    <row r="648" spans="4:59">
      <c r="D648" s="230"/>
      <c r="G648" s="230"/>
      <c r="H648" s="230"/>
      <c r="I648" s="230"/>
      <c r="J648" s="230"/>
      <c r="K648" s="230"/>
      <c r="L648" s="230"/>
      <c r="M648" s="230"/>
      <c r="N648" s="230"/>
      <c r="S648" s="230"/>
      <c r="V648" s="230"/>
      <c r="W648" s="230"/>
      <c r="X648" s="230"/>
      <c r="Y648" s="230"/>
      <c r="Z648" s="230"/>
      <c r="AA648" s="230"/>
      <c r="AB648" s="230"/>
      <c r="AC648" s="230"/>
      <c r="AD648" s="230"/>
      <c r="AH648" s="230"/>
      <c r="AK648" s="230"/>
      <c r="AL648" s="230"/>
      <c r="AM648" s="230"/>
      <c r="AN648" s="230"/>
      <c r="AO648" s="230"/>
      <c r="AP648" s="230"/>
      <c r="AQ648" s="230"/>
      <c r="AR648" s="230"/>
      <c r="AW648" s="230"/>
      <c r="AZ648" s="230"/>
      <c r="BA648" s="230"/>
      <c r="BB648" s="230"/>
      <c r="BC648" s="230"/>
      <c r="BD648" s="230"/>
      <c r="BE648" s="230"/>
      <c r="BF648" s="230"/>
      <c r="BG648" s="230"/>
    </row>
    <row r="649" spans="4:59">
      <c r="D649" s="230"/>
      <c r="G649" s="230"/>
      <c r="H649" s="230"/>
      <c r="I649" s="230"/>
      <c r="J649" s="230"/>
      <c r="K649" s="230"/>
      <c r="L649" s="230"/>
      <c r="M649" s="230"/>
      <c r="N649" s="230"/>
      <c r="S649" s="230"/>
      <c r="V649" s="230"/>
      <c r="W649" s="230"/>
      <c r="X649" s="230"/>
      <c r="Y649" s="230"/>
      <c r="Z649" s="230"/>
      <c r="AA649" s="230"/>
      <c r="AB649" s="230"/>
      <c r="AC649" s="230"/>
      <c r="AD649" s="230"/>
      <c r="AH649" s="230"/>
      <c r="AK649" s="230"/>
      <c r="AL649" s="230"/>
      <c r="AM649" s="230"/>
      <c r="AN649" s="230"/>
      <c r="AO649" s="230"/>
      <c r="AP649" s="230"/>
      <c r="AQ649" s="230"/>
      <c r="AR649" s="230"/>
      <c r="AW649" s="230"/>
      <c r="AZ649" s="230"/>
      <c r="BA649" s="230"/>
      <c r="BB649" s="230"/>
      <c r="BC649" s="230"/>
      <c r="BD649" s="230"/>
      <c r="BE649" s="230"/>
      <c r="BF649" s="230"/>
      <c r="BG649" s="230"/>
    </row>
    <row r="650" spans="4:59">
      <c r="D650" s="230"/>
      <c r="G650" s="230"/>
      <c r="H650" s="230"/>
      <c r="I650" s="230"/>
      <c r="J650" s="230"/>
      <c r="K650" s="230"/>
      <c r="L650" s="230"/>
      <c r="M650" s="230"/>
      <c r="N650" s="230"/>
      <c r="S650" s="230"/>
      <c r="V650" s="230"/>
      <c r="W650" s="230"/>
      <c r="X650" s="230"/>
      <c r="Y650" s="230"/>
      <c r="Z650" s="230"/>
      <c r="AA650" s="230"/>
      <c r="AB650" s="230"/>
      <c r="AC650" s="230"/>
      <c r="AD650" s="230"/>
      <c r="AH650" s="230"/>
      <c r="AK650" s="230"/>
      <c r="AL650" s="230"/>
      <c r="AM650" s="230"/>
      <c r="AN650" s="230"/>
      <c r="AO650" s="230"/>
      <c r="AP650" s="230"/>
      <c r="AQ650" s="230"/>
      <c r="AR650" s="230"/>
      <c r="AW650" s="230"/>
      <c r="AZ650" s="230"/>
      <c r="BA650" s="230"/>
      <c r="BB650" s="230"/>
      <c r="BC650" s="230"/>
      <c r="BD650" s="230"/>
      <c r="BE650" s="230"/>
      <c r="BF650" s="230"/>
      <c r="BG650" s="230"/>
    </row>
    <row r="651" spans="4:59">
      <c r="D651" s="230"/>
      <c r="G651" s="230"/>
      <c r="H651" s="230"/>
      <c r="I651" s="230"/>
      <c r="J651" s="230"/>
      <c r="K651" s="230"/>
      <c r="L651" s="230"/>
      <c r="M651" s="230"/>
      <c r="N651" s="230"/>
      <c r="S651" s="230"/>
      <c r="V651" s="230"/>
      <c r="W651" s="230"/>
      <c r="X651" s="230"/>
      <c r="Y651" s="230"/>
      <c r="Z651" s="230"/>
      <c r="AA651" s="230"/>
      <c r="AB651" s="230"/>
      <c r="AC651" s="230"/>
      <c r="AD651" s="230"/>
      <c r="AH651" s="230"/>
      <c r="AK651" s="230"/>
      <c r="AL651" s="230"/>
      <c r="AM651" s="230"/>
      <c r="AN651" s="230"/>
      <c r="AO651" s="230"/>
      <c r="AP651" s="230"/>
      <c r="AQ651" s="230"/>
      <c r="AR651" s="230"/>
      <c r="AW651" s="230"/>
      <c r="AZ651" s="230"/>
      <c r="BA651" s="230"/>
      <c r="BB651" s="230"/>
      <c r="BC651" s="230"/>
      <c r="BD651" s="230"/>
      <c r="BE651" s="230"/>
      <c r="BF651" s="230"/>
      <c r="BG651" s="230"/>
    </row>
    <row r="652" spans="4:59">
      <c r="D652" s="230"/>
      <c r="G652" s="230"/>
      <c r="H652" s="230"/>
      <c r="I652" s="230"/>
      <c r="J652" s="230"/>
      <c r="K652" s="230"/>
      <c r="L652" s="230"/>
      <c r="M652" s="230"/>
      <c r="N652" s="230"/>
      <c r="S652" s="230"/>
      <c r="V652" s="230"/>
      <c r="W652" s="230"/>
      <c r="X652" s="230"/>
      <c r="Y652" s="230"/>
      <c r="Z652" s="230"/>
      <c r="AA652" s="230"/>
      <c r="AB652" s="230"/>
      <c r="AC652" s="230"/>
      <c r="AD652" s="230"/>
      <c r="AH652" s="230"/>
      <c r="AK652" s="230"/>
      <c r="AL652" s="230"/>
      <c r="AM652" s="230"/>
      <c r="AN652" s="230"/>
      <c r="AO652" s="230"/>
      <c r="AP652" s="230"/>
      <c r="AQ652" s="230"/>
      <c r="AR652" s="230"/>
      <c r="AW652" s="230"/>
      <c r="AZ652" s="230"/>
      <c r="BA652" s="230"/>
      <c r="BB652" s="230"/>
      <c r="BC652" s="230"/>
      <c r="BD652" s="230"/>
      <c r="BE652" s="230"/>
      <c r="BF652" s="230"/>
      <c r="BG652" s="230"/>
    </row>
    <row r="653" spans="4:59">
      <c r="D653" s="230"/>
      <c r="G653" s="230"/>
      <c r="H653" s="230"/>
      <c r="I653" s="230"/>
      <c r="J653" s="230"/>
      <c r="K653" s="230"/>
      <c r="L653" s="230"/>
      <c r="M653" s="230"/>
      <c r="N653" s="230"/>
      <c r="S653" s="230"/>
      <c r="V653" s="230"/>
      <c r="W653" s="230"/>
      <c r="X653" s="230"/>
      <c r="Y653" s="230"/>
      <c r="Z653" s="230"/>
      <c r="AA653" s="230"/>
      <c r="AB653" s="230"/>
      <c r="AC653" s="230"/>
      <c r="AD653" s="230"/>
      <c r="AH653" s="230"/>
      <c r="AK653" s="230"/>
      <c r="AL653" s="230"/>
      <c r="AM653" s="230"/>
      <c r="AN653" s="230"/>
      <c r="AO653" s="230"/>
      <c r="AP653" s="230"/>
      <c r="AQ653" s="230"/>
      <c r="AR653" s="230"/>
      <c r="AW653" s="230"/>
      <c r="AZ653" s="230"/>
      <c r="BA653" s="230"/>
      <c r="BB653" s="230"/>
      <c r="BC653" s="230"/>
      <c r="BD653" s="230"/>
      <c r="BE653" s="230"/>
      <c r="BF653" s="230"/>
      <c r="BG653" s="230"/>
    </row>
    <row r="654" spans="4:59">
      <c r="D654" s="230"/>
      <c r="G654" s="230"/>
      <c r="H654" s="230"/>
      <c r="I654" s="230"/>
      <c r="J654" s="230"/>
      <c r="K654" s="230"/>
      <c r="L654" s="230"/>
      <c r="M654" s="230"/>
      <c r="N654" s="230"/>
      <c r="S654" s="230"/>
      <c r="V654" s="230"/>
      <c r="W654" s="230"/>
      <c r="X654" s="230"/>
      <c r="Y654" s="230"/>
      <c r="Z654" s="230"/>
      <c r="AA654" s="230"/>
      <c r="AB654" s="230"/>
      <c r="AC654" s="230"/>
      <c r="AD654" s="230"/>
      <c r="AH654" s="230"/>
      <c r="AK654" s="230"/>
      <c r="AL654" s="230"/>
      <c r="AM654" s="230"/>
      <c r="AN654" s="230"/>
      <c r="AO654" s="230"/>
      <c r="AP654" s="230"/>
      <c r="AQ654" s="230"/>
      <c r="AR654" s="230"/>
      <c r="AW654" s="230"/>
      <c r="AZ654" s="230"/>
      <c r="BA654" s="230"/>
      <c r="BB654" s="230"/>
      <c r="BC654" s="230"/>
      <c r="BD654" s="230"/>
      <c r="BE654" s="230"/>
      <c r="BF654" s="230"/>
      <c r="BG654" s="230"/>
    </row>
    <row r="655" spans="4:59">
      <c r="D655" s="230"/>
      <c r="G655" s="230"/>
      <c r="H655" s="230"/>
      <c r="I655" s="230"/>
      <c r="J655" s="230"/>
      <c r="K655" s="230"/>
      <c r="L655" s="230"/>
      <c r="M655" s="230"/>
      <c r="N655" s="230"/>
      <c r="S655" s="230"/>
      <c r="V655" s="230"/>
      <c r="W655" s="230"/>
      <c r="X655" s="230"/>
      <c r="Y655" s="230"/>
      <c r="Z655" s="230"/>
      <c r="AA655" s="230"/>
      <c r="AB655" s="230"/>
      <c r="AC655" s="230"/>
      <c r="AD655" s="230"/>
      <c r="AH655" s="230"/>
      <c r="AK655" s="230"/>
      <c r="AL655" s="230"/>
      <c r="AM655" s="230"/>
      <c r="AN655" s="230"/>
      <c r="AO655" s="230"/>
      <c r="AP655" s="230"/>
      <c r="AQ655" s="230"/>
      <c r="AR655" s="230"/>
      <c r="AW655" s="230"/>
      <c r="AZ655" s="230"/>
      <c r="BA655" s="230"/>
      <c r="BB655" s="230"/>
      <c r="BC655" s="230"/>
      <c r="BD655" s="230"/>
      <c r="BE655" s="230"/>
      <c r="BF655" s="230"/>
      <c r="BG655" s="230"/>
    </row>
    <row r="656" spans="4:59">
      <c r="D656" s="230"/>
      <c r="G656" s="230"/>
      <c r="H656" s="230"/>
      <c r="I656" s="230"/>
      <c r="J656" s="230"/>
      <c r="K656" s="230"/>
      <c r="L656" s="230"/>
      <c r="M656" s="230"/>
      <c r="N656" s="230"/>
      <c r="S656" s="230"/>
      <c r="V656" s="230"/>
      <c r="W656" s="230"/>
      <c r="X656" s="230"/>
      <c r="Y656" s="230"/>
      <c r="Z656" s="230"/>
      <c r="AA656" s="230"/>
      <c r="AB656" s="230"/>
      <c r="AC656" s="230"/>
      <c r="AD656" s="230"/>
      <c r="AH656" s="230"/>
      <c r="AK656" s="230"/>
      <c r="AL656" s="230"/>
      <c r="AM656" s="230"/>
      <c r="AN656" s="230"/>
      <c r="AO656" s="230"/>
      <c r="AP656" s="230"/>
      <c r="AQ656" s="230"/>
      <c r="AR656" s="230"/>
      <c r="AW656" s="230"/>
      <c r="AZ656" s="230"/>
      <c r="BA656" s="230"/>
      <c r="BB656" s="230"/>
      <c r="BC656" s="230"/>
      <c r="BD656" s="230"/>
      <c r="BE656" s="230"/>
      <c r="BF656" s="230"/>
      <c r="BG656" s="230"/>
    </row>
    <row r="657" spans="4:59">
      <c r="D657" s="230"/>
      <c r="G657" s="230"/>
      <c r="H657" s="230"/>
      <c r="I657" s="230"/>
      <c r="J657" s="230"/>
      <c r="K657" s="230"/>
      <c r="L657" s="230"/>
      <c r="M657" s="230"/>
      <c r="N657" s="230"/>
      <c r="S657" s="230"/>
      <c r="V657" s="230"/>
      <c r="W657" s="230"/>
      <c r="X657" s="230"/>
      <c r="Y657" s="230"/>
      <c r="Z657" s="230"/>
      <c r="AA657" s="230"/>
      <c r="AB657" s="230"/>
      <c r="AC657" s="230"/>
      <c r="AD657" s="230"/>
      <c r="AH657" s="230"/>
      <c r="AK657" s="230"/>
      <c r="AL657" s="230"/>
      <c r="AM657" s="230"/>
      <c r="AN657" s="230"/>
      <c r="AO657" s="230"/>
      <c r="AP657" s="230"/>
      <c r="AQ657" s="230"/>
      <c r="AR657" s="230"/>
      <c r="AW657" s="230"/>
      <c r="AZ657" s="230"/>
      <c r="BA657" s="230"/>
      <c r="BB657" s="230"/>
      <c r="BC657" s="230"/>
      <c r="BD657" s="230"/>
      <c r="BE657" s="230"/>
      <c r="BF657" s="230"/>
      <c r="BG657" s="230"/>
    </row>
    <row r="658" spans="4:59">
      <c r="D658" s="230"/>
      <c r="G658" s="230"/>
      <c r="H658" s="230"/>
      <c r="I658" s="230"/>
      <c r="J658" s="230"/>
      <c r="K658" s="230"/>
      <c r="L658" s="230"/>
      <c r="M658" s="230"/>
      <c r="N658" s="230"/>
      <c r="S658" s="230"/>
      <c r="V658" s="230"/>
      <c r="W658" s="230"/>
      <c r="X658" s="230"/>
      <c r="Y658" s="230"/>
      <c r="Z658" s="230"/>
      <c r="AA658" s="230"/>
      <c r="AB658" s="230"/>
      <c r="AC658" s="230"/>
      <c r="AD658" s="230"/>
      <c r="AH658" s="230"/>
      <c r="AK658" s="230"/>
      <c r="AL658" s="230"/>
      <c r="AM658" s="230"/>
      <c r="AN658" s="230"/>
      <c r="AO658" s="230"/>
      <c r="AP658" s="230"/>
      <c r="AQ658" s="230"/>
      <c r="AR658" s="230"/>
      <c r="AW658" s="230"/>
      <c r="AZ658" s="230"/>
      <c r="BA658" s="230"/>
      <c r="BB658" s="230"/>
      <c r="BC658" s="230"/>
      <c r="BD658" s="230"/>
      <c r="BE658" s="230"/>
      <c r="BF658" s="230"/>
      <c r="BG658" s="230"/>
    </row>
    <row r="659" spans="4:59">
      <c r="D659" s="230"/>
      <c r="G659" s="230"/>
      <c r="H659" s="230"/>
      <c r="I659" s="230"/>
      <c r="J659" s="230"/>
      <c r="K659" s="230"/>
      <c r="L659" s="230"/>
      <c r="M659" s="230"/>
      <c r="N659" s="230"/>
      <c r="S659" s="230"/>
      <c r="V659" s="230"/>
      <c r="W659" s="230"/>
      <c r="X659" s="230"/>
      <c r="Y659" s="230"/>
      <c r="Z659" s="230"/>
      <c r="AA659" s="230"/>
      <c r="AB659" s="230"/>
      <c r="AC659" s="230"/>
      <c r="AD659" s="230"/>
      <c r="AH659" s="230"/>
      <c r="AK659" s="230"/>
      <c r="AL659" s="230"/>
      <c r="AM659" s="230"/>
      <c r="AN659" s="230"/>
      <c r="AO659" s="230"/>
      <c r="AP659" s="230"/>
      <c r="AQ659" s="230"/>
      <c r="AR659" s="230"/>
      <c r="AW659" s="230"/>
      <c r="AZ659" s="230"/>
      <c r="BA659" s="230"/>
      <c r="BB659" s="230"/>
      <c r="BC659" s="230"/>
      <c r="BD659" s="230"/>
      <c r="BE659" s="230"/>
      <c r="BF659" s="230"/>
      <c r="BG659" s="230"/>
    </row>
    <row r="660" spans="4:59">
      <c r="D660" s="230"/>
      <c r="G660" s="230"/>
      <c r="H660" s="230"/>
      <c r="I660" s="230"/>
      <c r="J660" s="230"/>
      <c r="K660" s="230"/>
      <c r="L660" s="230"/>
      <c r="M660" s="230"/>
      <c r="N660" s="230"/>
      <c r="S660" s="230"/>
      <c r="V660" s="230"/>
      <c r="W660" s="230"/>
      <c r="X660" s="230"/>
      <c r="Y660" s="230"/>
      <c r="Z660" s="230"/>
      <c r="AA660" s="230"/>
      <c r="AB660" s="230"/>
      <c r="AC660" s="230"/>
      <c r="AD660" s="230"/>
      <c r="AH660" s="230"/>
      <c r="AK660" s="230"/>
      <c r="AL660" s="230"/>
      <c r="AM660" s="230"/>
      <c r="AN660" s="230"/>
      <c r="AO660" s="230"/>
      <c r="AP660" s="230"/>
      <c r="AQ660" s="230"/>
      <c r="AR660" s="230"/>
      <c r="AW660" s="230"/>
      <c r="AZ660" s="230"/>
      <c r="BA660" s="230"/>
      <c r="BB660" s="230"/>
      <c r="BC660" s="230"/>
      <c r="BD660" s="230"/>
      <c r="BE660" s="230"/>
      <c r="BF660" s="230"/>
      <c r="BG660" s="230"/>
    </row>
    <row r="661" spans="4:59">
      <c r="D661" s="230"/>
      <c r="G661" s="230"/>
      <c r="H661" s="230"/>
      <c r="I661" s="230"/>
      <c r="J661" s="230"/>
      <c r="K661" s="230"/>
      <c r="L661" s="230"/>
      <c r="M661" s="230"/>
      <c r="N661" s="230"/>
      <c r="S661" s="230"/>
      <c r="V661" s="230"/>
      <c r="W661" s="230"/>
      <c r="X661" s="230"/>
      <c r="Y661" s="230"/>
      <c r="Z661" s="230"/>
      <c r="AA661" s="230"/>
      <c r="AB661" s="230"/>
      <c r="AC661" s="230"/>
      <c r="AD661" s="230"/>
      <c r="AH661" s="230"/>
      <c r="AK661" s="230"/>
      <c r="AL661" s="230"/>
      <c r="AM661" s="230"/>
      <c r="AN661" s="230"/>
      <c r="AO661" s="230"/>
      <c r="AP661" s="230"/>
      <c r="AQ661" s="230"/>
      <c r="AR661" s="230"/>
      <c r="AW661" s="230"/>
      <c r="AZ661" s="230"/>
      <c r="BA661" s="230"/>
      <c r="BB661" s="230"/>
      <c r="BC661" s="230"/>
      <c r="BD661" s="230"/>
      <c r="BE661" s="230"/>
      <c r="BF661" s="230"/>
      <c r="BG661" s="230"/>
    </row>
    <row r="662" spans="4:59">
      <c r="D662" s="230"/>
      <c r="G662" s="230"/>
      <c r="H662" s="230"/>
      <c r="I662" s="230"/>
      <c r="J662" s="230"/>
      <c r="K662" s="230"/>
      <c r="L662" s="230"/>
      <c r="M662" s="230"/>
      <c r="N662" s="230"/>
      <c r="S662" s="230"/>
      <c r="V662" s="230"/>
      <c r="W662" s="230"/>
      <c r="X662" s="230"/>
      <c r="Y662" s="230"/>
      <c r="Z662" s="230"/>
      <c r="AA662" s="230"/>
      <c r="AB662" s="230"/>
      <c r="AC662" s="230"/>
      <c r="AD662" s="230"/>
      <c r="AH662" s="230"/>
      <c r="AK662" s="230"/>
      <c r="AL662" s="230"/>
      <c r="AM662" s="230"/>
      <c r="AN662" s="230"/>
      <c r="AO662" s="230"/>
      <c r="AP662" s="230"/>
      <c r="AQ662" s="230"/>
      <c r="AR662" s="230"/>
      <c r="AW662" s="230"/>
      <c r="AZ662" s="230"/>
      <c r="BA662" s="230"/>
      <c r="BB662" s="230"/>
      <c r="BC662" s="230"/>
      <c r="BD662" s="230"/>
      <c r="BE662" s="230"/>
      <c r="BF662" s="230"/>
      <c r="BG662" s="230"/>
    </row>
    <row r="663" spans="4:59">
      <c r="D663" s="230"/>
      <c r="G663" s="230"/>
      <c r="H663" s="230"/>
      <c r="I663" s="230"/>
      <c r="J663" s="230"/>
      <c r="K663" s="230"/>
      <c r="L663" s="230"/>
      <c r="M663" s="230"/>
      <c r="N663" s="230"/>
      <c r="S663" s="230"/>
      <c r="V663" s="230"/>
      <c r="W663" s="230"/>
      <c r="X663" s="230"/>
      <c r="Y663" s="230"/>
      <c r="Z663" s="230"/>
      <c r="AA663" s="230"/>
      <c r="AB663" s="230"/>
      <c r="AC663" s="230"/>
      <c r="AD663" s="230"/>
      <c r="AH663" s="230"/>
      <c r="AK663" s="230"/>
      <c r="AL663" s="230"/>
      <c r="AM663" s="230"/>
      <c r="AN663" s="230"/>
      <c r="AO663" s="230"/>
      <c r="AP663" s="230"/>
      <c r="AQ663" s="230"/>
      <c r="AR663" s="230"/>
      <c r="AW663" s="230"/>
      <c r="AZ663" s="230"/>
      <c r="BA663" s="230"/>
      <c r="BB663" s="230"/>
      <c r="BC663" s="230"/>
      <c r="BD663" s="230"/>
      <c r="BE663" s="230"/>
      <c r="BF663" s="230"/>
      <c r="BG663" s="230"/>
    </row>
    <row r="664" spans="4:59">
      <c r="D664" s="230"/>
      <c r="G664" s="230"/>
      <c r="H664" s="230"/>
      <c r="I664" s="230"/>
      <c r="J664" s="230"/>
      <c r="K664" s="230"/>
      <c r="L664" s="230"/>
      <c r="M664" s="230"/>
      <c r="N664" s="230"/>
      <c r="S664" s="230"/>
      <c r="V664" s="230"/>
      <c r="W664" s="230"/>
      <c r="X664" s="230"/>
      <c r="Y664" s="230"/>
      <c r="Z664" s="230"/>
      <c r="AA664" s="230"/>
      <c r="AB664" s="230"/>
      <c r="AC664" s="230"/>
      <c r="AD664" s="230"/>
      <c r="AH664" s="230"/>
      <c r="AK664" s="230"/>
      <c r="AL664" s="230"/>
      <c r="AM664" s="230"/>
      <c r="AN664" s="230"/>
      <c r="AO664" s="230"/>
      <c r="AP664" s="230"/>
      <c r="AQ664" s="230"/>
      <c r="AR664" s="230"/>
      <c r="AW664" s="230"/>
      <c r="AZ664" s="230"/>
      <c r="BA664" s="230"/>
      <c r="BB664" s="230"/>
      <c r="BC664" s="230"/>
      <c r="BD664" s="230"/>
      <c r="BE664" s="230"/>
      <c r="BF664" s="230"/>
      <c r="BG664" s="230"/>
    </row>
    <row r="665" spans="4:59">
      <c r="D665" s="230"/>
      <c r="G665" s="230"/>
      <c r="H665" s="230"/>
      <c r="I665" s="230"/>
      <c r="J665" s="230"/>
      <c r="K665" s="230"/>
      <c r="L665" s="230"/>
      <c r="M665" s="230"/>
      <c r="N665" s="230"/>
      <c r="S665" s="230"/>
      <c r="V665" s="230"/>
      <c r="W665" s="230"/>
      <c r="X665" s="230"/>
      <c r="Y665" s="230"/>
      <c r="Z665" s="230"/>
      <c r="AA665" s="230"/>
      <c r="AB665" s="230"/>
      <c r="AC665" s="230"/>
      <c r="AD665" s="230"/>
      <c r="AH665" s="230"/>
      <c r="AK665" s="230"/>
      <c r="AL665" s="230"/>
      <c r="AM665" s="230"/>
      <c r="AN665" s="230"/>
      <c r="AO665" s="230"/>
      <c r="AP665" s="230"/>
      <c r="AQ665" s="230"/>
      <c r="AR665" s="230"/>
      <c r="AW665" s="230"/>
      <c r="AZ665" s="230"/>
      <c r="BA665" s="230"/>
      <c r="BB665" s="230"/>
      <c r="BC665" s="230"/>
      <c r="BD665" s="230"/>
      <c r="BE665" s="230"/>
      <c r="BF665" s="230"/>
      <c r="BG665" s="230"/>
    </row>
    <row r="666" spans="4:59">
      <c r="D666" s="230"/>
      <c r="G666" s="230"/>
      <c r="H666" s="230"/>
      <c r="I666" s="230"/>
      <c r="J666" s="230"/>
      <c r="K666" s="230"/>
      <c r="L666" s="230"/>
      <c r="M666" s="230"/>
      <c r="N666" s="230"/>
      <c r="S666" s="230"/>
      <c r="V666" s="230"/>
      <c r="W666" s="230"/>
      <c r="X666" s="230"/>
      <c r="Y666" s="230"/>
      <c r="Z666" s="230"/>
      <c r="AA666" s="230"/>
      <c r="AB666" s="230"/>
      <c r="AC666" s="230"/>
      <c r="AD666" s="230"/>
      <c r="AH666" s="230"/>
      <c r="AK666" s="230"/>
      <c r="AL666" s="230"/>
      <c r="AM666" s="230"/>
      <c r="AN666" s="230"/>
      <c r="AO666" s="230"/>
      <c r="AP666" s="230"/>
      <c r="AQ666" s="230"/>
      <c r="AR666" s="230"/>
      <c r="AW666" s="230"/>
      <c r="AZ666" s="230"/>
      <c r="BA666" s="230"/>
      <c r="BB666" s="230"/>
      <c r="BC666" s="230"/>
      <c r="BD666" s="230"/>
      <c r="BE666" s="230"/>
      <c r="BF666" s="230"/>
      <c r="BG666" s="230"/>
    </row>
    <row r="667" spans="4:59">
      <c r="D667" s="230"/>
      <c r="G667" s="230"/>
      <c r="H667" s="230"/>
      <c r="I667" s="230"/>
      <c r="J667" s="230"/>
      <c r="K667" s="230"/>
      <c r="L667" s="230"/>
      <c r="M667" s="230"/>
      <c r="N667" s="230"/>
      <c r="S667" s="230"/>
      <c r="V667" s="230"/>
      <c r="W667" s="230"/>
      <c r="X667" s="230"/>
      <c r="Y667" s="230"/>
      <c r="Z667" s="230"/>
      <c r="AA667" s="230"/>
      <c r="AB667" s="230"/>
      <c r="AC667" s="230"/>
      <c r="AD667" s="230"/>
      <c r="AH667" s="230"/>
      <c r="AK667" s="230"/>
      <c r="AL667" s="230"/>
      <c r="AM667" s="230"/>
      <c r="AN667" s="230"/>
      <c r="AO667" s="230"/>
      <c r="AP667" s="230"/>
      <c r="AQ667" s="230"/>
      <c r="AR667" s="230"/>
      <c r="AW667" s="230"/>
      <c r="AZ667" s="230"/>
      <c r="BA667" s="230"/>
      <c r="BB667" s="230"/>
      <c r="BC667" s="230"/>
      <c r="BD667" s="230"/>
      <c r="BE667" s="230"/>
      <c r="BF667" s="230"/>
      <c r="BG667" s="230"/>
    </row>
    <row r="668" spans="4:59">
      <c r="D668" s="230"/>
      <c r="G668" s="230"/>
      <c r="H668" s="230"/>
      <c r="I668" s="230"/>
      <c r="J668" s="230"/>
      <c r="K668" s="230"/>
      <c r="L668" s="230"/>
      <c r="M668" s="230"/>
      <c r="N668" s="230"/>
      <c r="S668" s="230"/>
      <c r="V668" s="230"/>
      <c r="W668" s="230"/>
      <c r="X668" s="230"/>
      <c r="Y668" s="230"/>
      <c r="Z668" s="230"/>
      <c r="AA668" s="230"/>
      <c r="AB668" s="230"/>
      <c r="AC668" s="230"/>
      <c r="AD668" s="230"/>
      <c r="AH668" s="230"/>
      <c r="AK668" s="230"/>
      <c r="AL668" s="230"/>
      <c r="AM668" s="230"/>
      <c r="AN668" s="230"/>
      <c r="AO668" s="230"/>
      <c r="AP668" s="230"/>
      <c r="AQ668" s="230"/>
      <c r="AR668" s="230"/>
      <c r="AW668" s="230"/>
      <c r="AZ668" s="230"/>
      <c r="BA668" s="230"/>
      <c r="BB668" s="230"/>
      <c r="BC668" s="230"/>
      <c r="BD668" s="230"/>
      <c r="BE668" s="230"/>
      <c r="BF668" s="230"/>
      <c r="BG668" s="230"/>
    </row>
    <row r="669" spans="4:59">
      <c r="D669" s="230"/>
      <c r="G669" s="230"/>
      <c r="H669" s="230"/>
      <c r="I669" s="230"/>
      <c r="J669" s="230"/>
      <c r="K669" s="230"/>
      <c r="L669" s="230"/>
      <c r="M669" s="230"/>
      <c r="N669" s="230"/>
      <c r="S669" s="230"/>
      <c r="V669" s="230"/>
      <c r="W669" s="230"/>
      <c r="X669" s="230"/>
      <c r="Y669" s="230"/>
      <c r="Z669" s="230"/>
      <c r="AA669" s="230"/>
      <c r="AB669" s="230"/>
      <c r="AC669" s="230"/>
      <c r="AD669" s="230"/>
      <c r="AH669" s="230"/>
      <c r="AK669" s="230"/>
      <c r="AL669" s="230"/>
      <c r="AM669" s="230"/>
      <c r="AN669" s="230"/>
      <c r="AO669" s="230"/>
      <c r="AP669" s="230"/>
      <c r="AQ669" s="230"/>
      <c r="AR669" s="230"/>
      <c r="AW669" s="230"/>
      <c r="AZ669" s="230"/>
      <c r="BA669" s="230"/>
      <c r="BB669" s="230"/>
      <c r="BC669" s="230"/>
      <c r="BD669" s="230"/>
      <c r="BE669" s="230"/>
      <c r="BF669" s="230"/>
      <c r="BG669" s="230"/>
    </row>
    <row r="670" spans="4:59">
      <c r="D670" s="230"/>
      <c r="G670" s="230"/>
      <c r="H670" s="230"/>
      <c r="I670" s="230"/>
      <c r="J670" s="230"/>
      <c r="K670" s="230"/>
      <c r="L670" s="230"/>
      <c r="M670" s="230"/>
      <c r="N670" s="230"/>
      <c r="S670" s="230"/>
      <c r="V670" s="230"/>
      <c r="W670" s="230"/>
      <c r="X670" s="230"/>
      <c r="Y670" s="230"/>
      <c r="Z670" s="230"/>
      <c r="AA670" s="230"/>
      <c r="AB670" s="230"/>
      <c r="AC670" s="230"/>
      <c r="AD670" s="230"/>
      <c r="AH670" s="230"/>
      <c r="AK670" s="230"/>
      <c r="AL670" s="230"/>
      <c r="AM670" s="230"/>
      <c r="AN670" s="230"/>
      <c r="AO670" s="230"/>
      <c r="AP670" s="230"/>
      <c r="AQ670" s="230"/>
      <c r="AR670" s="230"/>
      <c r="AW670" s="230"/>
      <c r="AZ670" s="230"/>
      <c r="BA670" s="230"/>
      <c r="BB670" s="230"/>
      <c r="BC670" s="230"/>
      <c r="BD670" s="230"/>
      <c r="BE670" s="230"/>
      <c r="BF670" s="230"/>
      <c r="BG670" s="230"/>
    </row>
    <row r="671" spans="4:59">
      <c r="D671" s="230"/>
      <c r="G671" s="230"/>
      <c r="H671" s="230"/>
      <c r="I671" s="230"/>
      <c r="J671" s="230"/>
      <c r="K671" s="230"/>
      <c r="L671" s="230"/>
      <c r="M671" s="230"/>
      <c r="N671" s="230"/>
      <c r="S671" s="230"/>
      <c r="V671" s="230"/>
      <c r="W671" s="230"/>
      <c r="X671" s="230"/>
      <c r="Y671" s="230"/>
      <c r="Z671" s="230"/>
      <c r="AA671" s="230"/>
      <c r="AB671" s="230"/>
      <c r="AC671" s="230"/>
      <c r="AD671" s="230"/>
      <c r="AH671" s="230"/>
      <c r="AK671" s="230"/>
      <c r="AL671" s="230"/>
      <c r="AM671" s="230"/>
      <c r="AN671" s="230"/>
      <c r="AO671" s="230"/>
      <c r="AP671" s="230"/>
      <c r="AQ671" s="230"/>
      <c r="AR671" s="230"/>
      <c r="AW671" s="230"/>
      <c r="AZ671" s="230"/>
      <c r="BA671" s="230"/>
      <c r="BB671" s="230"/>
      <c r="BC671" s="230"/>
      <c r="BD671" s="230"/>
      <c r="BE671" s="230"/>
      <c r="BF671" s="230"/>
      <c r="BG671" s="230"/>
    </row>
    <row r="672" spans="4:59">
      <c r="D672" s="230"/>
      <c r="G672" s="230"/>
      <c r="H672" s="230"/>
      <c r="I672" s="230"/>
      <c r="J672" s="230"/>
      <c r="K672" s="230"/>
      <c r="L672" s="230"/>
      <c r="M672" s="230"/>
      <c r="N672" s="230"/>
      <c r="S672" s="230"/>
      <c r="V672" s="230"/>
      <c r="W672" s="230"/>
      <c r="X672" s="230"/>
      <c r="Y672" s="230"/>
      <c r="Z672" s="230"/>
      <c r="AA672" s="230"/>
      <c r="AB672" s="230"/>
      <c r="AC672" s="230"/>
      <c r="AD672" s="230"/>
      <c r="AH672" s="230"/>
      <c r="AK672" s="230"/>
      <c r="AL672" s="230"/>
      <c r="AM672" s="230"/>
      <c r="AN672" s="230"/>
      <c r="AO672" s="230"/>
      <c r="AP672" s="230"/>
      <c r="AQ672" s="230"/>
      <c r="AR672" s="230"/>
      <c r="AW672" s="230"/>
      <c r="AZ672" s="230"/>
      <c r="BA672" s="230"/>
      <c r="BB672" s="230"/>
      <c r="BC672" s="230"/>
      <c r="BD672" s="230"/>
      <c r="BE672" s="230"/>
      <c r="BF672" s="230"/>
      <c r="BG672" s="230"/>
    </row>
    <row r="673" spans="4:59">
      <c r="D673" s="230"/>
      <c r="G673" s="230"/>
      <c r="H673" s="230"/>
      <c r="I673" s="230"/>
      <c r="J673" s="230"/>
      <c r="K673" s="230"/>
      <c r="L673" s="230"/>
      <c r="M673" s="230"/>
      <c r="N673" s="230"/>
      <c r="S673" s="230"/>
      <c r="V673" s="230"/>
      <c r="W673" s="230"/>
      <c r="X673" s="230"/>
      <c r="Y673" s="230"/>
      <c r="Z673" s="230"/>
      <c r="AA673" s="230"/>
      <c r="AB673" s="230"/>
      <c r="AC673" s="230"/>
      <c r="AD673" s="230"/>
      <c r="AH673" s="230"/>
      <c r="AK673" s="230"/>
      <c r="AL673" s="230"/>
      <c r="AM673" s="230"/>
      <c r="AN673" s="230"/>
      <c r="AO673" s="230"/>
      <c r="AP673" s="230"/>
      <c r="AQ673" s="230"/>
      <c r="AR673" s="230"/>
      <c r="AW673" s="230"/>
      <c r="AZ673" s="230"/>
      <c r="BA673" s="230"/>
      <c r="BB673" s="230"/>
      <c r="BC673" s="230"/>
      <c r="BD673" s="230"/>
      <c r="BE673" s="230"/>
      <c r="BF673" s="230"/>
      <c r="BG673" s="230"/>
    </row>
    <row r="674" spans="4:59">
      <c r="D674" s="230"/>
      <c r="G674" s="230"/>
      <c r="H674" s="230"/>
      <c r="I674" s="230"/>
      <c r="J674" s="230"/>
      <c r="K674" s="230"/>
      <c r="L674" s="230"/>
      <c r="M674" s="230"/>
      <c r="N674" s="230"/>
      <c r="S674" s="230"/>
      <c r="V674" s="230"/>
      <c r="W674" s="230"/>
      <c r="X674" s="230"/>
      <c r="Y674" s="230"/>
      <c r="Z674" s="230"/>
      <c r="AA674" s="230"/>
      <c r="AB674" s="230"/>
      <c r="AC674" s="230"/>
      <c r="AD674" s="230"/>
      <c r="AH674" s="230"/>
      <c r="AK674" s="230"/>
      <c r="AL674" s="230"/>
      <c r="AM674" s="230"/>
      <c r="AN674" s="230"/>
      <c r="AO674" s="230"/>
      <c r="AP674" s="230"/>
      <c r="AQ674" s="230"/>
      <c r="AR674" s="230"/>
      <c r="AW674" s="230"/>
      <c r="AZ674" s="230"/>
      <c r="BA674" s="230"/>
      <c r="BB674" s="230"/>
      <c r="BC674" s="230"/>
      <c r="BD674" s="230"/>
      <c r="BE674" s="230"/>
      <c r="BF674" s="230"/>
      <c r="BG674" s="230"/>
    </row>
    <row r="675" spans="4:59">
      <c r="D675" s="230"/>
      <c r="G675" s="230"/>
      <c r="H675" s="230"/>
      <c r="I675" s="230"/>
      <c r="J675" s="230"/>
      <c r="K675" s="230"/>
      <c r="L675" s="230"/>
      <c r="M675" s="230"/>
      <c r="N675" s="230"/>
      <c r="S675" s="230"/>
      <c r="V675" s="230"/>
      <c r="W675" s="230"/>
      <c r="X675" s="230"/>
      <c r="Y675" s="230"/>
      <c r="Z675" s="230"/>
      <c r="AA675" s="230"/>
      <c r="AB675" s="230"/>
      <c r="AC675" s="230"/>
      <c r="AD675" s="230"/>
      <c r="AH675" s="230"/>
      <c r="AK675" s="230"/>
      <c r="AL675" s="230"/>
      <c r="AM675" s="230"/>
      <c r="AN675" s="230"/>
      <c r="AO675" s="230"/>
      <c r="AP675" s="230"/>
      <c r="AQ675" s="230"/>
      <c r="AR675" s="230"/>
      <c r="AW675" s="230"/>
      <c r="AZ675" s="230"/>
      <c r="BA675" s="230"/>
      <c r="BB675" s="230"/>
      <c r="BC675" s="230"/>
      <c r="BD675" s="230"/>
      <c r="BE675" s="230"/>
      <c r="BF675" s="230"/>
      <c r="BG675" s="230"/>
    </row>
    <row r="676" spans="4:59">
      <c r="D676" s="230"/>
      <c r="G676" s="230"/>
      <c r="H676" s="230"/>
      <c r="I676" s="230"/>
      <c r="J676" s="230"/>
      <c r="K676" s="230"/>
      <c r="L676" s="230"/>
      <c r="M676" s="230"/>
      <c r="N676" s="230"/>
      <c r="S676" s="230"/>
      <c r="V676" s="230"/>
      <c r="W676" s="230"/>
      <c r="X676" s="230"/>
      <c r="Y676" s="230"/>
      <c r="Z676" s="230"/>
      <c r="AA676" s="230"/>
      <c r="AB676" s="230"/>
      <c r="AC676" s="230"/>
      <c r="AD676" s="230"/>
      <c r="AH676" s="230"/>
      <c r="AK676" s="230"/>
      <c r="AL676" s="230"/>
      <c r="AM676" s="230"/>
      <c r="AN676" s="230"/>
      <c r="AO676" s="230"/>
      <c r="AP676" s="230"/>
      <c r="AQ676" s="230"/>
      <c r="AR676" s="230"/>
      <c r="AW676" s="230"/>
      <c r="AZ676" s="230"/>
      <c r="BA676" s="230"/>
      <c r="BB676" s="230"/>
      <c r="BC676" s="230"/>
      <c r="BD676" s="230"/>
      <c r="BE676" s="230"/>
      <c r="BF676" s="230"/>
      <c r="BG676" s="230"/>
    </row>
    <row r="677" spans="4:59">
      <c r="D677" s="230"/>
      <c r="G677" s="230"/>
      <c r="H677" s="230"/>
      <c r="I677" s="230"/>
      <c r="J677" s="230"/>
      <c r="K677" s="230"/>
      <c r="L677" s="230"/>
      <c r="M677" s="230"/>
      <c r="N677" s="230"/>
      <c r="S677" s="230"/>
      <c r="V677" s="230"/>
      <c r="W677" s="230"/>
      <c r="X677" s="230"/>
      <c r="Y677" s="230"/>
      <c r="Z677" s="230"/>
      <c r="AA677" s="230"/>
      <c r="AB677" s="230"/>
      <c r="AC677" s="230"/>
      <c r="AD677" s="230"/>
      <c r="AH677" s="230"/>
      <c r="AK677" s="230"/>
      <c r="AL677" s="230"/>
      <c r="AM677" s="230"/>
      <c r="AN677" s="230"/>
      <c r="AO677" s="230"/>
      <c r="AP677" s="230"/>
      <c r="AQ677" s="230"/>
      <c r="AR677" s="230"/>
      <c r="AW677" s="230"/>
      <c r="AZ677" s="230"/>
      <c r="BA677" s="230"/>
      <c r="BB677" s="230"/>
      <c r="BC677" s="230"/>
      <c r="BD677" s="230"/>
      <c r="BE677" s="230"/>
      <c r="BF677" s="230"/>
      <c r="BG677" s="230"/>
    </row>
    <row r="678" spans="4:59">
      <c r="D678" s="230"/>
      <c r="G678" s="230"/>
      <c r="H678" s="230"/>
      <c r="I678" s="230"/>
      <c r="J678" s="230"/>
      <c r="K678" s="230"/>
      <c r="L678" s="230"/>
      <c r="M678" s="230"/>
      <c r="N678" s="230"/>
      <c r="S678" s="230"/>
      <c r="V678" s="230"/>
      <c r="W678" s="230"/>
      <c r="X678" s="230"/>
      <c r="Y678" s="230"/>
      <c r="Z678" s="230"/>
      <c r="AA678" s="230"/>
      <c r="AB678" s="230"/>
      <c r="AC678" s="230"/>
      <c r="AD678" s="230"/>
      <c r="AH678" s="230"/>
      <c r="AK678" s="230"/>
      <c r="AL678" s="230"/>
      <c r="AM678" s="230"/>
      <c r="AN678" s="230"/>
      <c r="AO678" s="230"/>
      <c r="AP678" s="230"/>
      <c r="AQ678" s="230"/>
      <c r="AR678" s="230"/>
      <c r="AW678" s="230"/>
      <c r="AZ678" s="230"/>
      <c r="BA678" s="230"/>
      <c r="BB678" s="230"/>
      <c r="BC678" s="230"/>
      <c r="BD678" s="230"/>
      <c r="BE678" s="230"/>
      <c r="BF678" s="230"/>
      <c r="BG678" s="230"/>
    </row>
    <row r="679" spans="4:59">
      <c r="D679" s="230"/>
      <c r="G679" s="230"/>
      <c r="H679" s="230"/>
      <c r="I679" s="230"/>
      <c r="J679" s="230"/>
      <c r="K679" s="230"/>
      <c r="L679" s="230"/>
      <c r="M679" s="230"/>
      <c r="N679" s="230"/>
      <c r="S679" s="230"/>
      <c r="V679" s="230"/>
      <c r="W679" s="230"/>
      <c r="X679" s="230"/>
      <c r="Y679" s="230"/>
      <c r="Z679" s="230"/>
      <c r="AA679" s="230"/>
      <c r="AB679" s="230"/>
      <c r="AC679" s="230"/>
      <c r="AD679" s="230"/>
      <c r="AH679" s="230"/>
      <c r="AK679" s="230"/>
      <c r="AL679" s="230"/>
      <c r="AM679" s="230"/>
      <c r="AN679" s="230"/>
      <c r="AO679" s="230"/>
      <c r="AP679" s="230"/>
      <c r="AQ679" s="230"/>
      <c r="AR679" s="230"/>
      <c r="AW679" s="230"/>
      <c r="AZ679" s="230"/>
      <c r="BA679" s="230"/>
      <c r="BB679" s="230"/>
      <c r="BC679" s="230"/>
      <c r="BD679" s="230"/>
      <c r="BE679" s="230"/>
      <c r="BF679" s="230"/>
      <c r="BG679" s="230"/>
    </row>
    <row r="680" spans="4:59">
      <c r="D680" s="230"/>
      <c r="G680" s="230"/>
      <c r="H680" s="230"/>
      <c r="I680" s="230"/>
      <c r="J680" s="230"/>
      <c r="K680" s="230"/>
      <c r="L680" s="230"/>
      <c r="M680" s="230"/>
      <c r="N680" s="230"/>
      <c r="S680" s="230"/>
      <c r="V680" s="230"/>
      <c r="W680" s="230"/>
      <c r="X680" s="230"/>
      <c r="Y680" s="230"/>
      <c r="Z680" s="230"/>
      <c r="AA680" s="230"/>
      <c r="AB680" s="230"/>
      <c r="AC680" s="230"/>
      <c r="AD680" s="230"/>
      <c r="AH680" s="230"/>
      <c r="AK680" s="230"/>
      <c r="AL680" s="230"/>
      <c r="AM680" s="230"/>
      <c r="AN680" s="230"/>
      <c r="AO680" s="230"/>
      <c r="AP680" s="230"/>
      <c r="AQ680" s="230"/>
      <c r="AR680" s="230"/>
      <c r="AW680" s="230"/>
      <c r="AZ680" s="230"/>
      <c r="BA680" s="230"/>
      <c r="BB680" s="230"/>
      <c r="BC680" s="230"/>
      <c r="BD680" s="230"/>
      <c r="BE680" s="230"/>
      <c r="BF680" s="230"/>
      <c r="BG680" s="230"/>
    </row>
    <row r="681" spans="4:59">
      <c r="D681" s="230"/>
      <c r="G681" s="230"/>
      <c r="H681" s="230"/>
      <c r="I681" s="230"/>
      <c r="J681" s="230"/>
      <c r="K681" s="230"/>
      <c r="L681" s="230"/>
      <c r="M681" s="230"/>
      <c r="N681" s="230"/>
      <c r="S681" s="230"/>
      <c r="V681" s="230"/>
      <c r="W681" s="230"/>
      <c r="X681" s="230"/>
      <c r="Y681" s="230"/>
      <c r="Z681" s="230"/>
      <c r="AA681" s="230"/>
      <c r="AB681" s="230"/>
      <c r="AC681" s="230"/>
      <c r="AD681" s="230"/>
      <c r="AH681" s="230"/>
      <c r="AK681" s="230"/>
      <c r="AL681" s="230"/>
      <c r="AM681" s="230"/>
      <c r="AN681" s="230"/>
      <c r="AO681" s="230"/>
      <c r="AP681" s="230"/>
      <c r="AQ681" s="230"/>
      <c r="AR681" s="230"/>
      <c r="AW681" s="230"/>
      <c r="AZ681" s="230"/>
      <c r="BA681" s="230"/>
      <c r="BB681" s="230"/>
      <c r="BC681" s="230"/>
      <c r="BD681" s="230"/>
      <c r="BE681" s="230"/>
      <c r="BF681" s="230"/>
      <c r="BG681" s="230"/>
    </row>
    <row r="682" spans="4:59">
      <c r="D682" s="230"/>
      <c r="G682" s="230"/>
      <c r="H682" s="230"/>
      <c r="I682" s="230"/>
      <c r="J682" s="230"/>
      <c r="K682" s="230"/>
      <c r="L682" s="230"/>
      <c r="M682" s="230"/>
      <c r="N682" s="230"/>
      <c r="S682" s="230"/>
      <c r="V682" s="230"/>
      <c r="W682" s="230"/>
      <c r="X682" s="230"/>
      <c r="Y682" s="230"/>
      <c r="Z682" s="230"/>
      <c r="AA682" s="230"/>
      <c r="AB682" s="230"/>
      <c r="AC682" s="230"/>
      <c r="AD682" s="230"/>
      <c r="AH682" s="230"/>
      <c r="AK682" s="230"/>
      <c r="AL682" s="230"/>
      <c r="AM682" s="230"/>
      <c r="AN682" s="230"/>
      <c r="AO682" s="230"/>
      <c r="AP682" s="230"/>
      <c r="AQ682" s="230"/>
      <c r="AR682" s="230"/>
      <c r="AW682" s="230"/>
      <c r="AZ682" s="230"/>
      <c r="BA682" s="230"/>
      <c r="BB682" s="230"/>
      <c r="BC682" s="230"/>
      <c r="BD682" s="230"/>
      <c r="BE682" s="230"/>
      <c r="BF682" s="230"/>
      <c r="BG682" s="230"/>
    </row>
    <row r="683" spans="4:59">
      <c r="D683" s="230"/>
      <c r="G683" s="230"/>
      <c r="H683" s="230"/>
      <c r="I683" s="230"/>
      <c r="J683" s="230"/>
      <c r="K683" s="230"/>
      <c r="L683" s="230"/>
      <c r="M683" s="230"/>
      <c r="N683" s="230"/>
      <c r="S683" s="230"/>
      <c r="V683" s="230"/>
      <c r="W683" s="230"/>
      <c r="X683" s="230"/>
      <c r="Y683" s="230"/>
      <c r="Z683" s="230"/>
      <c r="AA683" s="230"/>
      <c r="AB683" s="230"/>
      <c r="AC683" s="230"/>
      <c r="AD683" s="230"/>
      <c r="AH683" s="230"/>
      <c r="AK683" s="230"/>
      <c r="AL683" s="230"/>
      <c r="AM683" s="230"/>
      <c r="AN683" s="230"/>
      <c r="AO683" s="230"/>
      <c r="AP683" s="230"/>
      <c r="AQ683" s="230"/>
      <c r="AR683" s="230"/>
      <c r="AW683" s="230"/>
      <c r="AZ683" s="230"/>
      <c r="BA683" s="230"/>
      <c r="BB683" s="230"/>
      <c r="BC683" s="230"/>
      <c r="BD683" s="230"/>
      <c r="BE683" s="230"/>
      <c r="BF683" s="230"/>
      <c r="BG683" s="230"/>
    </row>
    <row r="684" spans="4:59">
      <c r="D684" s="230"/>
      <c r="G684" s="230"/>
      <c r="H684" s="230"/>
      <c r="I684" s="230"/>
      <c r="J684" s="230"/>
      <c r="K684" s="230"/>
      <c r="L684" s="230"/>
      <c r="M684" s="230"/>
      <c r="N684" s="230"/>
      <c r="S684" s="230"/>
      <c r="V684" s="230"/>
      <c r="W684" s="230"/>
      <c r="X684" s="230"/>
      <c r="Y684" s="230"/>
      <c r="Z684" s="230"/>
      <c r="AA684" s="230"/>
      <c r="AB684" s="230"/>
      <c r="AC684" s="230"/>
      <c r="AD684" s="230"/>
      <c r="AH684" s="230"/>
      <c r="AK684" s="230"/>
      <c r="AL684" s="230"/>
      <c r="AM684" s="230"/>
      <c r="AN684" s="230"/>
      <c r="AO684" s="230"/>
      <c r="AP684" s="230"/>
      <c r="AQ684" s="230"/>
      <c r="AR684" s="230"/>
      <c r="AW684" s="230"/>
      <c r="AZ684" s="230"/>
      <c r="BA684" s="230"/>
      <c r="BB684" s="230"/>
      <c r="BC684" s="230"/>
      <c r="BD684" s="230"/>
      <c r="BE684" s="230"/>
      <c r="BF684" s="230"/>
      <c r="BG684" s="230"/>
    </row>
    <row r="685" spans="4:59">
      <c r="D685" s="230"/>
      <c r="G685" s="230"/>
      <c r="H685" s="230"/>
      <c r="I685" s="230"/>
      <c r="J685" s="230"/>
      <c r="K685" s="230"/>
      <c r="L685" s="230"/>
      <c r="M685" s="230"/>
      <c r="N685" s="230"/>
      <c r="S685" s="230"/>
      <c r="V685" s="230"/>
      <c r="W685" s="230"/>
      <c r="X685" s="230"/>
      <c r="Y685" s="230"/>
      <c r="Z685" s="230"/>
      <c r="AA685" s="230"/>
      <c r="AB685" s="230"/>
      <c r="AC685" s="230"/>
      <c r="AD685" s="230"/>
      <c r="AH685" s="230"/>
      <c r="AK685" s="230"/>
      <c r="AL685" s="230"/>
      <c r="AM685" s="230"/>
      <c r="AN685" s="230"/>
      <c r="AO685" s="230"/>
      <c r="AP685" s="230"/>
      <c r="AQ685" s="230"/>
      <c r="AR685" s="230"/>
      <c r="AW685" s="230"/>
      <c r="AZ685" s="230"/>
      <c r="BA685" s="230"/>
      <c r="BB685" s="230"/>
      <c r="BC685" s="230"/>
      <c r="BD685" s="230"/>
      <c r="BE685" s="230"/>
      <c r="BF685" s="230"/>
      <c r="BG685" s="230"/>
    </row>
    <row r="686" spans="4:59">
      <c r="D686" s="230"/>
      <c r="G686" s="230"/>
      <c r="H686" s="230"/>
      <c r="I686" s="230"/>
      <c r="J686" s="230"/>
      <c r="K686" s="230"/>
      <c r="L686" s="230"/>
      <c r="M686" s="230"/>
      <c r="N686" s="230"/>
      <c r="S686" s="230"/>
      <c r="V686" s="230"/>
      <c r="W686" s="230"/>
      <c r="X686" s="230"/>
      <c r="Y686" s="230"/>
      <c r="Z686" s="230"/>
      <c r="AA686" s="230"/>
      <c r="AB686" s="230"/>
      <c r="AC686" s="230"/>
      <c r="AD686" s="230"/>
      <c r="AH686" s="230"/>
      <c r="AK686" s="230"/>
      <c r="AL686" s="230"/>
      <c r="AM686" s="230"/>
      <c r="AN686" s="230"/>
      <c r="AO686" s="230"/>
      <c r="AP686" s="230"/>
      <c r="AQ686" s="230"/>
      <c r="AR686" s="230"/>
      <c r="AW686" s="230"/>
      <c r="AZ686" s="230"/>
      <c r="BA686" s="230"/>
      <c r="BB686" s="230"/>
      <c r="BC686" s="230"/>
      <c r="BD686" s="230"/>
      <c r="BE686" s="230"/>
      <c r="BF686" s="230"/>
      <c r="BG686" s="230"/>
    </row>
    <row r="687" spans="4:59">
      <c r="D687" s="230"/>
      <c r="G687" s="230"/>
      <c r="H687" s="230"/>
      <c r="I687" s="230"/>
      <c r="J687" s="230"/>
      <c r="K687" s="230"/>
      <c r="L687" s="230"/>
      <c r="M687" s="230"/>
      <c r="N687" s="230"/>
      <c r="S687" s="230"/>
      <c r="V687" s="230"/>
      <c r="W687" s="230"/>
      <c r="X687" s="230"/>
      <c r="Y687" s="230"/>
      <c r="Z687" s="230"/>
      <c r="AA687" s="230"/>
      <c r="AB687" s="230"/>
      <c r="AC687" s="230"/>
      <c r="AD687" s="230"/>
      <c r="AH687" s="230"/>
      <c r="AK687" s="230"/>
      <c r="AL687" s="230"/>
      <c r="AM687" s="230"/>
      <c r="AN687" s="230"/>
      <c r="AO687" s="230"/>
      <c r="AP687" s="230"/>
      <c r="AQ687" s="230"/>
      <c r="AR687" s="230"/>
      <c r="AW687" s="230"/>
      <c r="AZ687" s="230"/>
      <c r="BA687" s="230"/>
      <c r="BB687" s="230"/>
      <c r="BC687" s="230"/>
      <c r="BD687" s="230"/>
      <c r="BE687" s="230"/>
      <c r="BF687" s="230"/>
      <c r="BG687" s="230"/>
    </row>
    <row r="688" spans="4:59">
      <c r="D688" s="230"/>
      <c r="G688" s="230"/>
      <c r="H688" s="230"/>
      <c r="I688" s="230"/>
      <c r="J688" s="230"/>
      <c r="K688" s="230"/>
      <c r="L688" s="230"/>
      <c r="M688" s="230"/>
      <c r="N688" s="230"/>
      <c r="S688" s="230"/>
      <c r="V688" s="230"/>
      <c r="W688" s="230"/>
      <c r="X688" s="230"/>
      <c r="Y688" s="230"/>
      <c r="Z688" s="230"/>
      <c r="AA688" s="230"/>
      <c r="AB688" s="230"/>
      <c r="AC688" s="230"/>
      <c r="AD688" s="230"/>
      <c r="AH688" s="230"/>
      <c r="AK688" s="230"/>
      <c r="AL688" s="230"/>
      <c r="AM688" s="230"/>
      <c r="AN688" s="230"/>
      <c r="AO688" s="230"/>
      <c r="AP688" s="230"/>
      <c r="AQ688" s="230"/>
      <c r="AR688" s="230"/>
      <c r="AW688" s="230"/>
      <c r="AZ688" s="230"/>
      <c r="BA688" s="230"/>
      <c r="BB688" s="230"/>
      <c r="BC688" s="230"/>
      <c r="BD688" s="230"/>
      <c r="BE688" s="230"/>
      <c r="BF688" s="230"/>
      <c r="BG688" s="230"/>
    </row>
    <row r="689" spans="4:59">
      <c r="D689" s="230"/>
      <c r="G689" s="230"/>
      <c r="H689" s="230"/>
      <c r="I689" s="230"/>
      <c r="J689" s="230"/>
      <c r="K689" s="230"/>
      <c r="L689" s="230"/>
      <c r="M689" s="230"/>
      <c r="N689" s="230"/>
      <c r="S689" s="230"/>
      <c r="V689" s="230"/>
      <c r="W689" s="230"/>
      <c r="X689" s="230"/>
      <c r="Y689" s="230"/>
      <c r="Z689" s="230"/>
      <c r="AA689" s="230"/>
      <c r="AB689" s="230"/>
      <c r="AC689" s="230"/>
      <c r="AD689" s="230"/>
      <c r="AH689" s="230"/>
      <c r="AK689" s="230"/>
      <c r="AL689" s="230"/>
      <c r="AM689" s="230"/>
      <c r="AN689" s="230"/>
      <c r="AO689" s="230"/>
      <c r="AP689" s="230"/>
      <c r="AQ689" s="230"/>
      <c r="AR689" s="230"/>
      <c r="AW689" s="230"/>
      <c r="AZ689" s="230"/>
      <c r="BA689" s="230"/>
      <c r="BB689" s="230"/>
      <c r="BC689" s="230"/>
      <c r="BD689" s="230"/>
      <c r="BE689" s="230"/>
      <c r="BF689" s="230"/>
      <c r="BG689" s="230"/>
    </row>
    <row r="690" spans="4:59">
      <c r="D690" s="230"/>
      <c r="G690" s="230"/>
      <c r="H690" s="230"/>
      <c r="I690" s="230"/>
      <c r="J690" s="230"/>
      <c r="K690" s="230"/>
      <c r="L690" s="230"/>
      <c r="M690" s="230"/>
      <c r="N690" s="230"/>
      <c r="S690" s="230"/>
      <c r="V690" s="230"/>
      <c r="W690" s="230"/>
      <c r="X690" s="230"/>
      <c r="Y690" s="230"/>
      <c r="Z690" s="230"/>
      <c r="AA690" s="230"/>
      <c r="AB690" s="230"/>
      <c r="AC690" s="230"/>
      <c r="AD690" s="230"/>
      <c r="AH690" s="230"/>
      <c r="AK690" s="230"/>
      <c r="AL690" s="230"/>
      <c r="AM690" s="230"/>
      <c r="AN690" s="230"/>
      <c r="AO690" s="230"/>
      <c r="AP690" s="230"/>
      <c r="AQ690" s="230"/>
      <c r="AR690" s="230"/>
      <c r="AW690" s="230"/>
      <c r="AZ690" s="230"/>
      <c r="BA690" s="230"/>
      <c r="BB690" s="230"/>
      <c r="BC690" s="230"/>
      <c r="BD690" s="230"/>
      <c r="BE690" s="230"/>
      <c r="BF690" s="230"/>
      <c r="BG690" s="230"/>
    </row>
    <row r="691" spans="4:59">
      <c r="D691" s="230"/>
      <c r="G691" s="230"/>
      <c r="H691" s="230"/>
      <c r="I691" s="230"/>
      <c r="J691" s="230"/>
      <c r="K691" s="230"/>
      <c r="L691" s="230"/>
      <c r="M691" s="230"/>
      <c r="N691" s="230"/>
      <c r="S691" s="230"/>
      <c r="V691" s="230"/>
      <c r="W691" s="230"/>
      <c r="X691" s="230"/>
      <c r="Y691" s="230"/>
      <c r="Z691" s="230"/>
      <c r="AA691" s="230"/>
      <c r="AB691" s="230"/>
      <c r="AC691" s="230"/>
      <c r="AD691" s="230"/>
      <c r="AH691" s="230"/>
      <c r="AK691" s="230"/>
      <c r="AL691" s="230"/>
      <c r="AM691" s="230"/>
      <c r="AN691" s="230"/>
      <c r="AO691" s="230"/>
      <c r="AP691" s="230"/>
      <c r="AQ691" s="230"/>
      <c r="AR691" s="230"/>
      <c r="AW691" s="230"/>
      <c r="AZ691" s="230"/>
      <c r="BA691" s="230"/>
      <c r="BB691" s="230"/>
      <c r="BC691" s="230"/>
      <c r="BD691" s="230"/>
      <c r="BE691" s="230"/>
      <c r="BF691" s="230"/>
      <c r="BG691" s="230"/>
    </row>
    <row r="692" spans="4:59">
      <c r="D692" s="230"/>
      <c r="G692" s="230"/>
      <c r="H692" s="230"/>
      <c r="I692" s="230"/>
      <c r="J692" s="230"/>
      <c r="K692" s="230"/>
      <c r="L692" s="230"/>
      <c r="M692" s="230"/>
      <c r="N692" s="230"/>
      <c r="S692" s="230"/>
      <c r="V692" s="230"/>
      <c r="W692" s="230"/>
      <c r="X692" s="230"/>
      <c r="Y692" s="230"/>
      <c r="Z692" s="230"/>
      <c r="AA692" s="230"/>
      <c r="AB692" s="230"/>
      <c r="AC692" s="230"/>
      <c r="AD692" s="230"/>
      <c r="AH692" s="230"/>
      <c r="AK692" s="230"/>
      <c r="AL692" s="230"/>
      <c r="AM692" s="230"/>
      <c r="AN692" s="230"/>
      <c r="AO692" s="230"/>
      <c r="AP692" s="230"/>
      <c r="AQ692" s="230"/>
      <c r="AR692" s="230"/>
      <c r="AW692" s="230"/>
      <c r="AZ692" s="230"/>
      <c r="BA692" s="230"/>
      <c r="BB692" s="230"/>
      <c r="BC692" s="230"/>
      <c r="BD692" s="230"/>
      <c r="BE692" s="230"/>
      <c r="BF692" s="230"/>
      <c r="BG692" s="230"/>
    </row>
    <row r="693" spans="4:59">
      <c r="D693" s="230"/>
      <c r="G693" s="230"/>
      <c r="H693" s="230"/>
      <c r="I693" s="230"/>
      <c r="J693" s="230"/>
      <c r="K693" s="230"/>
      <c r="L693" s="230"/>
      <c r="M693" s="230"/>
      <c r="N693" s="230"/>
      <c r="S693" s="230"/>
      <c r="V693" s="230"/>
      <c r="W693" s="230"/>
      <c r="X693" s="230"/>
      <c r="Y693" s="230"/>
      <c r="Z693" s="230"/>
      <c r="AA693" s="230"/>
      <c r="AB693" s="230"/>
      <c r="AC693" s="230"/>
      <c r="AD693" s="230"/>
      <c r="AH693" s="230"/>
      <c r="AK693" s="230"/>
      <c r="AL693" s="230"/>
      <c r="AM693" s="230"/>
      <c r="AN693" s="230"/>
      <c r="AO693" s="230"/>
      <c r="AP693" s="230"/>
      <c r="AQ693" s="230"/>
      <c r="AR693" s="230"/>
      <c r="AW693" s="230"/>
      <c r="AZ693" s="230"/>
      <c r="BA693" s="230"/>
      <c r="BB693" s="230"/>
      <c r="BC693" s="230"/>
      <c r="BD693" s="230"/>
      <c r="BE693" s="230"/>
      <c r="BF693" s="230"/>
      <c r="BG693" s="230"/>
    </row>
    <row r="694" spans="4:59">
      <c r="D694" s="230"/>
      <c r="G694" s="230"/>
      <c r="H694" s="230"/>
      <c r="I694" s="230"/>
      <c r="J694" s="230"/>
      <c r="K694" s="230"/>
      <c r="L694" s="230"/>
      <c r="M694" s="230"/>
      <c r="N694" s="230"/>
      <c r="S694" s="230"/>
      <c r="V694" s="230"/>
      <c r="W694" s="230"/>
      <c r="X694" s="230"/>
      <c r="Y694" s="230"/>
      <c r="Z694" s="230"/>
      <c r="AA694" s="230"/>
      <c r="AB694" s="230"/>
      <c r="AC694" s="230"/>
      <c r="AD694" s="230"/>
      <c r="AH694" s="230"/>
      <c r="AK694" s="230"/>
      <c r="AL694" s="230"/>
      <c r="AM694" s="230"/>
      <c r="AN694" s="230"/>
      <c r="AO694" s="230"/>
      <c r="AP694" s="230"/>
      <c r="AQ694" s="230"/>
      <c r="AR694" s="230"/>
      <c r="AW694" s="230"/>
      <c r="AZ694" s="230"/>
      <c r="BA694" s="230"/>
      <c r="BB694" s="230"/>
      <c r="BC694" s="230"/>
      <c r="BD694" s="230"/>
      <c r="BE694" s="230"/>
      <c r="BF694" s="230"/>
      <c r="BG694" s="230"/>
    </row>
    <row r="695" spans="4:59">
      <c r="D695" s="230"/>
      <c r="G695" s="230"/>
      <c r="H695" s="230"/>
      <c r="I695" s="230"/>
      <c r="J695" s="230"/>
      <c r="K695" s="230"/>
      <c r="L695" s="230"/>
      <c r="M695" s="230"/>
      <c r="N695" s="230"/>
      <c r="S695" s="230"/>
      <c r="V695" s="230"/>
      <c r="W695" s="230"/>
      <c r="X695" s="230"/>
      <c r="Y695" s="230"/>
      <c r="Z695" s="230"/>
      <c r="AA695" s="230"/>
      <c r="AB695" s="230"/>
      <c r="AC695" s="230"/>
      <c r="AD695" s="230"/>
      <c r="AH695" s="230"/>
      <c r="AK695" s="230"/>
      <c r="AL695" s="230"/>
      <c r="AM695" s="230"/>
      <c r="AN695" s="230"/>
      <c r="AO695" s="230"/>
      <c r="AP695" s="230"/>
      <c r="AQ695" s="230"/>
      <c r="AR695" s="230"/>
      <c r="AW695" s="230"/>
      <c r="AZ695" s="230"/>
      <c r="BA695" s="230"/>
      <c r="BB695" s="230"/>
      <c r="BC695" s="230"/>
      <c r="BD695" s="230"/>
      <c r="BE695" s="230"/>
      <c r="BF695" s="230"/>
      <c r="BG695" s="230"/>
    </row>
    <row r="696" spans="4:59">
      <c r="D696" s="230"/>
      <c r="G696" s="230"/>
      <c r="H696" s="230"/>
      <c r="I696" s="230"/>
      <c r="J696" s="230"/>
      <c r="K696" s="230"/>
      <c r="L696" s="230"/>
      <c r="M696" s="230"/>
      <c r="N696" s="230"/>
      <c r="S696" s="230"/>
      <c r="V696" s="230"/>
      <c r="W696" s="230"/>
      <c r="X696" s="230"/>
      <c r="Y696" s="230"/>
      <c r="Z696" s="230"/>
      <c r="AA696" s="230"/>
      <c r="AB696" s="230"/>
      <c r="AC696" s="230"/>
      <c r="AD696" s="230"/>
      <c r="AH696" s="230"/>
      <c r="AK696" s="230"/>
      <c r="AL696" s="230"/>
      <c r="AM696" s="230"/>
      <c r="AN696" s="230"/>
      <c r="AO696" s="230"/>
      <c r="AP696" s="230"/>
      <c r="AQ696" s="230"/>
      <c r="AR696" s="230"/>
      <c r="AW696" s="230"/>
      <c r="AZ696" s="230"/>
      <c r="BA696" s="230"/>
      <c r="BB696" s="230"/>
      <c r="BC696" s="230"/>
      <c r="BD696" s="230"/>
      <c r="BE696" s="230"/>
      <c r="BF696" s="230"/>
      <c r="BG696" s="230"/>
    </row>
    <row r="697" spans="4:59">
      <c r="D697" s="230"/>
      <c r="G697" s="230"/>
      <c r="H697" s="230"/>
      <c r="I697" s="230"/>
      <c r="J697" s="230"/>
      <c r="K697" s="230"/>
      <c r="L697" s="230"/>
      <c r="M697" s="230"/>
      <c r="N697" s="230"/>
      <c r="S697" s="230"/>
      <c r="V697" s="230"/>
      <c r="W697" s="230"/>
      <c r="X697" s="230"/>
      <c r="Y697" s="230"/>
      <c r="Z697" s="230"/>
      <c r="AA697" s="230"/>
      <c r="AB697" s="230"/>
      <c r="AC697" s="230"/>
      <c r="AD697" s="230"/>
      <c r="AH697" s="230"/>
      <c r="AK697" s="230"/>
      <c r="AL697" s="230"/>
      <c r="AM697" s="230"/>
      <c r="AN697" s="230"/>
      <c r="AO697" s="230"/>
      <c r="AP697" s="230"/>
      <c r="AQ697" s="230"/>
      <c r="AR697" s="230"/>
      <c r="AW697" s="230"/>
      <c r="AZ697" s="230"/>
      <c r="BA697" s="230"/>
      <c r="BB697" s="230"/>
      <c r="BC697" s="230"/>
      <c r="BD697" s="230"/>
      <c r="BE697" s="230"/>
      <c r="BF697" s="230"/>
      <c r="BG697" s="230"/>
    </row>
    <row r="698" spans="4:59">
      <c r="D698" s="230"/>
      <c r="G698" s="230"/>
      <c r="H698" s="230"/>
      <c r="I698" s="230"/>
      <c r="J698" s="230"/>
      <c r="K698" s="230"/>
      <c r="L698" s="230"/>
      <c r="M698" s="230"/>
      <c r="N698" s="230"/>
      <c r="S698" s="230"/>
      <c r="V698" s="230"/>
      <c r="W698" s="230"/>
      <c r="X698" s="230"/>
      <c r="Y698" s="230"/>
      <c r="Z698" s="230"/>
      <c r="AA698" s="230"/>
      <c r="AB698" s="230"/>
      <c r="AC698" s="230"/>
      <c r="AD698" s="230"/>
      <c r="AH698" s="230"/>
      <c r="AK698" s="230"/>
      <c r="AL698" s="230"/>
      <c r="AM698" s="230"/>
      <c r="AN698" s="230"/>
      <c r="AO698" s="230"/>
      <c r="AP698" s="230"/>
      <c r="AQ698" s="230"/>
      <c r="AR698" s="230"/>
      <c r="AW698" s="230"/>
      <c r="AZ698" s="230"/>
      <c r="BA698" s="230"/>
      <c r="BB698" s="230"/>
      <c r="BC698" s="230"/>
      <c r="BD698" s="230"/>
      <c r="BE698" s="230"/>
      <c r="BF698" s="230"/>
      <c r="BG698" s="230"/>
    </row>
    <row r="699" spans="4:59">
      <c r="D699" s="230"/>
      <c r="G699" s="230"/>
      <c r="H699" s="230"/>
      <c r="I699" s="230"/>
      <c r="J699" s="230"/>
      <c r="K699" s="230"/>
      <c r="L699" s="230"/>
      <c r="M699" s="230"/>
      <c r="N699" s="230"/>
      <c r="S699" s="230"/>
      <c r="V699" s="230"/>
      <c r="W699" s="230"/>
      <c r="X699" s="230"/>
      <c r="Y699" s="230"/>
      <c r="Z699" s="230"/>
      <c r="AA699" s="230"/>
      <c r="AB699" s="230"/>
      <c r="AC699" s="230"/>
      <c r="AD699" s="230"/>
      <c r="AH699" s="230"/>
      <c r="AK699" s="230"/>
      <c r="AL699" s="230"/>
      <c r="AM699" s="230"/>
      <c r="AN699" s="230"/>
      <c r="AO699" s="230"/>
      <c r="AP699" s="230"/>
      <c r="AQ699" s="230"/>
      <c r="AR699" s="230"/>
      <c r="AW699" s="230"/>
      <c r="AZ699" s="230"/>
      <c r="BA699" s="230"/>
      <c r="BB699" s="230"/>
      <c r="BC699" s="230"/>
      <c r="BD699" s="230"/>
      <c r="BE699" s="230"/>
      <c r="BF699" s="230"/>
      <c r="BG699" s="230"/>
    </row>
    <row r="700" spans="4:59">
      <c r="D700" s="230"/>
      <c r="G700" s="230"/>
      <c r="H700" s="230"/>
      <c r="I700" s="230"/>
      <c r="J700" s="230"/>
      <c r="K700" s="230"/>
      <c r="L700" s="230"/>
      <c r="M700" s="230"/>
      <c r="N700" s="230"/>
      <c r="S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H700" s="230"/>
      <c r="AK700" s="230"/>
      <c r="AL700" s="230"/>
      <c r="AM700" s="230"/>
      <c r="AN700" s="230"/>
      <c r="AO700" s="230"/>
      <c r="AP700" s="230"/>
      <c r="AQ700" s="230"/>
      <c r="AR700" s="230"/>
      <c r="AW700" s="230"/>
      <c r="AZ700" s="230"/>
      <c r="BA700" s="230"/>
      <c r="BB700" s="230"/>
      <c r="BC700" s="230"/>
      <c r="BD700" s="230"/>
      <c r="BE700" s="230"/>
      <c r="BF700" s="230"/>
      <c r="BG700" s="230"/>
    </row>
    <row r="701" spans="4:59">
      <c r="D701" s="230"/>
      <c r="G701" s="230"/>
      <c r="H701" s="230"/>
      <c r="I701" s="230"/>
      <c r="J701" s="230"/>
      <c r="K701" s="230"/>
      <c r="L701" s="230"/>
      <c r="M701" s="230"/>
      <c r="N701" s="230"/>
      <c r="S701" s="230"/>
      <c r="V701" s="230"/>
      <c r="W701" s="230"/>
      <c r="X701" s="230"/>
      <c r="Y701" s="230"/>
      <c r="Z701" s="230"/>
      <c r="AA701" s="230"/>
      <c r="AB701" s="230"/>
      <c r="AC701" s="230"/>
      <c r="AD701" s="230"/>
      <c r="AH701" s="230"/>
      <c r="AK701" s="230"/>
      <c r="AL701" s="230"/>
      <c r="AM701" s="230"/>
      <c r="AN701" s="230"/>
      <c r="AO701" s="230"/>
      <c r="AP701" s="230"/>
      <c r="AQ701" s="230"/>
      <c r="AR701" s="230"/>
      <c r="AW701" s="230"/>
      <c r="AZ701" s="230"/>
      <c r="BA701" s="230"/>
      <c r="BB701" s="230"/>
      <c r="BC701" s="230"/>
      <c r="BD701" s="230"/>
      <c r="BE701" s="230"/>
      <c r="BF701" s="230"/>
      <c r="BG701" s="230"/>
    </row>
    <row r="702" spans="4:59">
      <c r="D702" s="230"/>
      <c r="G702" s="230"/>
      <c r="H702" s="230"/>
      <c r="I702" s="230"/>
      <c r="J702" s="230"/>
      <c r="K702" s="230"/>
      <c r="L702" s="230"/>
      <c r="M702" s="230"/>
      <c r="N702" s="230"/>
      <c r="S702" s="230"/>
      <c r="V702" s="230"/>
      <c r="W702" s="230"/>
      <c r="X702" s="230"/>
      <c r="Y702" s="230"/>
      <c r="Z702" s="230"/>
      <c r="AA702" s="230"/>
      <c r="AB702" s="230"/>
      <c r="AC702" s="230"/>
      <c r="AD702" s="230"/>
      <c r="AH702" s="230"/>
      <c r="AK702" s="230"/>
      <c r="AL702" s="230"/>
      <c r="AM702" s="230"/>
      <c r="AN702" s="230"/>
      <c r="AO702" s="230"/>
      <c r="AP702" s="230"/>
      <c r="AQ702" s="230"/>
      <c r="AR702" s="230"/>
      <c r="AW702" s="230"/>
      <c r="AZ702" s="230"/>
      <c r="BA702" s="230"/>
      <c r="BB702" s="230"/>
      <c r="BC702" s="230"/>
      <c r="BD702" s="230"/>
      <c r="BE702" s="230"/>
      <c r="BF702" s="230"/>
      <c r="BG702" s="230"/>
    </row>
    <row r="703" spans="4:59">
      <c r="D703" s="230"/>
      <c r="G703" s="230"/>
      <c r="H703" s="230"/>
      <c r="I703" s="230"/>
      <c r="J703" s="230"/>
      <c r="K703" s="230"/>
      <c r="L703" s="230"/>
      <c r="M703" s="230"/>
      <c r="N703" s="230"/>
      <c r="S703" s="230"/>
      <c r="V703" s="230"/>
      <c r="W703" s="230"/>
      <c r="X703" s="230"/>
      <c r="Y703" s="230"/>
      <c r="Z703" s="230"/>
      <c r="AA703" s="230"/>
      <c r="AB703" s="230"/>
      <c r="AC703" s="230"/>
      <c r="AD703" s="230"/>
      <c r="AH703" s="230"/>
      <c r="AK703" s="230"/>
      <c r="AL703" s="230"/>
      <c r="AM703" s="230"/>
      <c r="AN703" s="230"/>
      <c r="AO703" s="230"/>
      <c r="AP703" s="230"/>
      <c r="AQ703" s="230"/>
      <c r="AR703" s="230"/>
      <c r="AW703" s="230"/>
      <c r="AZ703" s="230"/>
      <c r="BA703" s="230"/>
      <c r="BB703" s="230"/>
      <c r="BC703" s="230"/>
      <c r="BD703" s="230"/>
      <c r="BE703" s="230"/>
      <c r="BF703" s="230"/>
      <c r="BG703" s="230"/>
    </row>
    <row r="704" spans="4:59">
      <c r="D704" s="230"/>
      <c r="G704" s="230"/>
      <c r="H704" s="230"/>
      <c r="I704" s="230"/>
      <c r="J704" s="230"/>
      <c r="K704" s="230"/>
      <c r="L704" s="230"/>
      <c r="M704" s="230"/>
      <c r="N704" s="230"/>
      <c r="S704" s="230"/>
      <c r="V704" s="230"/>
      <c r="W704" s="230"/>
      <c r="X704" s="230"/>
      <c r="Y704" s="230"/>
      <c r="Z704" s="230"/>
      <c r="AA704" s="230"/>
      <c r="AB704" s="230"/>
      <c r="AC704" s="230"/>
      <c r="AD704" s="230"/>
      <c r="AH704" s="230"/>
      <c r="AK704" s="230"/>
      <c r="AL704" s="230"/>
      <c r="AM704" s="230"/>
      <c r="AN704" s="230"/>
      <c r="AO704" s="230"/>
      <c r="AP704" s="230"/>
      <c r="AQ704" s="230"/>
      <c r="AR704" s="230"/>
      <c r="AW704" s="230"/>
      <c r="AZ704" s="230"/>
      <c r="BA704" s="230"/>
      <c r="BB704" s="230"/>
      <c r="BC704" s="230"/>
      <c r="BD704" s="230"/>
      <c r="BE704" s="230"/>
      <c r="BF704" s="230"/>
      <c r="BG704" s="230"/>
    </row>
    <row r="705" spans="4:59">
      <c r="D705" s="230"/>
      <c r="G705" s="230"/>
      <c r="H705" s="230"/>
      <c r="I705" s="230"/>
      <c r="J705" s="230"/>
      <c r="K705" s="230"/>
      <c r="L705" s="230"/>
      <c r="M705" s="230"/>
      <c r="N705" s="230"/>
      <c r="S705" s="230"/>
      <c r="V705" s="230"/>
      <c r="W705" s="230"/>
      <c r="X705" s="230"/>
      <c r="Y705" s="230"/>
      <c r="Z705" s="230"/>
      <c r="AA705" s="230"/>
      <c r="AB705" s="230"/>
      <c r="AC705" s="230"/>
      <c r="AD705" s="230"/>
      <c r="AH705" s="230"/>
      <c r="AK705" s="230"/>
      <c r="AL705" s="230"/>
      <c r="AM705" s="230"/>
      <c r="AN705" s="230"/>
      <c r="AO705" s="230"/>
      <c r="AP705" s="230"/>
      <c r="AQ705" s="230"/>
      <c r="AR705" s="230"/>
      <c r="AW705" s="230"/>
      <c r="AZ705" s="230"/>
      <c r="BA705" s="230"/>
      <c r="BB705" s="230"/>
      <c r="BC705" s="230"/>
      <c r="BD705" s="230"/>
      <c r="BE705" s="230"/>
      <c r="BF705" s="230"/>
      <c r="BG705" s="230"/>
    </row>
    <row r="706" spans="4:59">
      <c r="D706" s="230"/>
      <c r="G706" s="230"/>
      <c r="H706" s="230"/>
      <c r="I706" s="230"/>
      <c r="J706" s="230"/>
      <c r="K706" s="230"/>
      <c r="L706" s="230"/>
      <c r="M706" s="230"/>
      <c r="N706" s="230"/>
      <c r="S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H706" s="230"/>
      <c r="AK706" s="230"/>
      <c r="AL706" s="230"/>
      <c r="AM706" s="230"/>
      <c r="AN706" s="230"/>
      <c r="AO706" s="230"/>
      <c r="AP706" s="230"/>
      <c r="AQ706" s="230"/>
      <c r="AR706" s="230"/>
      <c r="AW706" s="230"/>
      <c r="AZ706" s="230"/>
      <c r="BA706" s="230"/>
      <c r="BB706" s="230"/>
      <c r="BC706" s="230"/>
      <c r="BD706" s="230"/>
      <c r="BE706" s="230"/>
      <c r="BF706" s="230"/>
      <c r="BG706" s="230"/>
    </row>
    <row r="707" spans="4:59">
      <c r="D707" s="230"/>
      <c r="G707" s="230"/>
      <c r="H707" s="230"/>
      <c r="I707" s="230"/>
      <c r="J707" s="230"/>
      <c r="K707" s="230"/>
      <c r="L707" s="230"/>
      <c r="M707" s="230"/>
      <c r="N707" s="230"/>
      <c r="S707" s="230"/>
      <c r="V707" s="230"/>
      <c r="W707" s="230"/>
      <c r="X707" s="230"/>
      <c r="Y707" s="230"/>
      <c r="Z707" s="230"/>
      <c r="AA707" s="230"/>
      <c r="AB707" s="230"/>
      <c r="AC707" s="230"/>
      <c r="AD707" s="230"/>
      <c r="AH707" s="230"/>
      <c r="AK707" s="230"/>
      <c r="AL707" s="230"/>
      <c r="AM707" s="230"/>
      <c r="AN707" s="230"/>
      <c r="AO707" s="230"/>
      <c r="AP707" s="230"/>
      <c r="AQ707" s="230"/>
      <c r="AR707" s="230"/>
      <c r="AW707" s="230"/>
      <c r="AZ707" s="230"/>
      <c r="BA707" s="230"/>
      <c r="BB707" s="230"/>
      <c r="BC707" s="230"/>
      <c r="BD707" s="230"/>
      <c r="BE707" s="230"/>
      <c r="BF707" s="230"/>
      <c r="BG707" s="230"/>
    </row>
    <row r="708" spans="4:59">
      <c r="D708" s="230"/>
      <c r="G708" s="230"/>
      <c r="H708" s="230"/>
      <c r="I708" s="230"/>
      <c r="J708" s="230"/>
      <c r="K708" s="230"/>
      <c r="L708" s="230"/>
      <c r="M708" s="230"/>
      <c r="N708" s="230"/>
      <c r="S708" s="230"/>
      <c r="V708" s="230"/>
      <c r="W708" s="230"/>
      <c r="X708" s="230"/>
      <c r="Y708" s="230"/>
      <c r="Z708" s="230"/>
      <c r="AA708" s="230"/>
      <c r="AB708" s="230"/>
      <c r="AC708" s="230"/>
      <c r="AD708" s="230"/>
      <c r="AH708" s="230"/>
      <c r="AK708" s="230"/>
      <c r="AL708" s="230"/>
      <c r="AM708" s="230"/>
      <c r="AN708" s="230"/>
      <c r="AO708" s="230"/>
      <c r="AP708" s="230"/>
      <c r="AQ708" s="230"/>
      <c r="AR708" s="230"/>
      <c r="AW708" s="230"/>
      <c r="AZ708" s="230"/>
      <c r="BA708" s="230"/>
      <c r="BB708" s="230"/>
      <c r="BC708" s="230"/>
      <c r="BD708" s="230"/>
      <c r="BE708" s="230"/>
      <c r="BF708" s="230"/>
      <c r="BG708" s="230"/>
    </row>
    <row r="709" spans="4:59">
      <c r="D709" s="230"/>
      <c r="G709" s="230"/>
      <c r="H709" s="230"/>
      <c r="I709" s="230"/>
      <c r="J709" s="230"/>
      <c r="K709" s="230"/>
      <c r="L709" s="230"/>
      <c r="M709" s="230"/>
      <c r="N709" s="230"/>
      <c r="S709" s="230"/>
      <c r="V709" s="230"/>
      <c r="W709" s="230"/>
      <c r="X709" s="230"/>
      <c r="Y709" s="230"/>
      <c r="Z709" s="230"/>
      <c r="AA709" s="230"/>
      <c r="AB709" s="230"/>
      <c r="AC709" s="230"/>
      <c r="AD709" s="230"/>
      <c r="AH709" s="230"/>
      <c r="AK709" s="230"/>
      <c r="AL709" s="230"/>
      <c r="AM709" s="230"/>
      <c r="AN709" s="230"/>
      <c r="AO709" s="230"/>
      <c r="AP709" s="230"/>
      <c r="AQ709" s="230"/>
      <c r="AR709" s="230"/>
      <c r="AW709" s="230"/>
      <c r="AZ709" s="230"/>
      <c r="BA709" s="230"/>
      <c r="BB709" s="230"/>
      <c r="BC709" s="230"/>
      <c r="BD709" s="230"/>
      <c r="BE709" s="230"/>
      <c r="BF709" s="230"/>
      <c r="BG709" s="230"/>
    </row>
    <row r="710" spans="4:59">
      <c r="D710" s="230"/>
      <c r="G710" s="230"/>
      <c r="H710" s="230"/>
      <c r="I710" s="230"/>
      <c r="J710" s="230"/>
      <c r="K710" s="230"/>
      <c r="L710" s="230"/>
      <c r="M710" s="230"/>
      <c r="N710" s="230"/>
      <c r="S710" s="230"/>
      <c r="V710" s="230"/>
      <c r="W710" s="230"/>
      <c r="X710" s="230"/>
      <c r="Y710" s="230"/>
      <c r="Z710" s="230"/>
      <c r="AA710" s="230"/>
      <c r="AB710" s="230"/>
      <c r="AC710" s="230"/>
      <c r="AD710" s="230"/>
      <c r="AH710" s="230"/>
      <c r="AK710" s="230"/>
      <c r="AL710" s="230"/>
      <c r="AM710" s="230"/>
      <c r="AN710" s="230"/>
      <c r="AO710" s="230"/>
      <c r="AP710" s="230"/>
      <c r="AQ710" s="230"/>
      <c r="AR710" s="230"/>
      <c r="AW710" s="230"/>
      <c r="AZ710" s="230"/>
      <c r="BA710" s="230"/>
      <c r="BB710" s="230"/>
      <c r="BC710" s="230"/>
      <c r="BD710" s="230"/>
      <c r="BE710" s="230"/>
      <c r="BF710" s="230"/>
      <c r="BG710" s="230"/>
    </row>
    <row r="711" spans="4:59">
      <c r="D711" s="230"/>
      <c r="G711" s="230"/>
      <c r="H711" s="230"/>
      <c r="I711" s="230"/>
      <c r="J711" s="230"/>
      <c r="K711" s="230"/>
      <c r="L711" s="230"/>
      <c r="M711" s="230"/>
      <c r="N711" s="230"/>
      <c r="S711" s="230"/>
      <c r="V711" s="230"/>
      <c r="W711" s="230"/>
      <c r="X711" s="230"/>
      <c r="Y711" s="230"/>
      <c r="Z711" s="230"/>
      <c r="AA711" s="230"/>
      <c r="AB711" s="230"/>
      <c r="AC711" s="230"/>
      <c r="AD711" s="230"/>
      <c r="AH711" s="230"/>
      <c r="AK711" s="230"/>
      <c r="AL711" s="230"/>
      <c r="AM711" s="230"/>
      <c r="AN711" s="230"/>
      <c r="AO711" s="230"/>
      <c r="AP711" s="230"/>
      <c r="AQ711" s="230"/>
      <c r="AR711" s="230"/>
      <c r="AW711" s="230"/>
      <c r="AZ711" s="230"/>
      <c r="BA711" s="230"/>
      <c r="BB711" s="230"/>
      <c r="BC711" s="230"/>
      <c r="BD711" s="230"/>
      <c r="BE711" s="230"/>
      <c r="BF711" s="230"/>
      <c r="BG711" s="230"/>
    </row>
    <row r="712" spans="4:59">
      <c r="D712" s="230"/>
      <c r="G712" s="230"/>
      <c r="H712" s="230"/>
      <c r="I712" s="230"/>
      <c r="J712" s="230"/>
      <c r="K712" s="230"/>
      <c r="L712" s="230"/>
      <c r="M712" s="230"/>
      <c r="N712" s="230"/>
      <c r="S712" s="230"/>
      <c r="V712" s="230"/>
      <c r="W712" s="230"/>
      <c r="X712" s="230"/>
      <c r="Y712" s="230"/>
      <c r="Z712" s="230"/>
      <c r="AA712" s="230"/>
      <c r="AB712" s="230"/>
      <c r="AC712" s="230"/>
      <c r="AD712" s="230"/>
      <c r="AH712" s="230"/>
      <c r="AK712" s="230"/>
      <c r="AL712" s="230"/>
      <c r="AM712" s="230"/>
      <c r="AN712" s="230"/>
      <c r="AO712" s="230"/>
      <c r="AP712" s="230"/>
      <c r="AQ712" s="230"/>
      <c r="AR712" s="230"/>
      <c r="AW712" s="230"/>
      <c r="AZ712" s="230"/>
      <c r="BA712" s="230"/>
      <c r="BB712" s="230"/>
      <c r="BC712" s="230"/>
      <c r="BD712" s="230"/>
      <c r="BE712" s="230"/>
      <c r="BF712" s="230"/>
      <c r="BG712" s="230"/>
    </row>
    <row r="713" spans="4:59">
      <c r="D713" s="230"/>
      <c r="G713" s="230"/>
      <c r="H713" s="230"/>
      <c r="I713" s="230"/>
      <c r="J713" s="230"/>
      <c r="K713" s="230"/>
      <c r="L713" s="230"/>
      <c r="M713" s="230"/>
      <c r="N713" s="230"/>
      <c r="S713" s="230"/>
      <c r="V713" s="230"/>
      <c r="W713" s="230"/>
      <c r="X713" s="230"/>
      <c r="Y713" s="230"/>
      <c r="Z713" s="230"/>
      <c r="AA713" s="230"/>
      <c r="AB713" s="230"/>
      <c r="AC713" s="230"/>
      <c r="AD713" s="230"/>
      <c r="AH713" s="230"/>
      <c r="AK713" s="230"/>
      <c r="AL713" s="230"/>
      <c r="AM713" s="230"/>
      <c r="AN713" s="230"/>
      <c r="AO713" s="230"/>
      <c r="AP713" s="230"/>
      <c r="AQ713" s="230"/>
      <c r="AR713" s="230"/>
      <c r="AW713" s="230"/>
      <c r="AZ713" s="230"/>
      <c r="BA713" s="230"/>
      <c r="BB713" s="230"/>
      <c r="BC713" s="230"/>
      <c r="BD713" s="230"/>
      <c r="BE713" s="230"/>
      <c r="BF713" s="230"/>
      <c r="BG713" s="230"/>
    </row>
    <row r="714" spans="4:59">
      <c r="D714" s="230"/>
      <c r="G714" s="230"/>
      <c r="H714" s="230"/>
      <c r="I714" s="230"/>
      <c r="J714" s="230"/>
      <c r="K714" s="230"/>
      <c r="L714" s="230"/>
      <c r="M714" s="230"/>
      <c r="N714" s="230"/>
      <c r="S714" s="230"/>
      <c r="V714" s="230"/>
      <c r="W714" s="230"/>
      <c r="X714" s="230"/>
      <c r="Y714" s="230"/>
      <c r="Z714" s="230"/>
      <c r="AA714" s="230"/>
      <c r="AB714" s="230"/>
      <c r="AC714" s="230"/>
      <c r="AD714" s="230"/>
      <c r="AH714" s="230"/>
      <c r="AK714" s="230"/>
      <c r="AL714" s="230"/>
      <c r="AM714" s="230"/>
      <c r="AN714" s="230"/>
      <c r="AO714" s="230"/>
      <c r="AP714" s="230"/>
      <c r="AQ714" s="230"/>
      <c r="AR714" s="230"/>
      <c r="AW714" s="230"/>
      <c r="AZ714" s="230"/>
      <c r="BA714" s="230"/>
      <c r="BB714" s="230"/>
      <c r="BC714" s="230"/>
      <c r="BD714" s="230"/>
      <c r="BE714" s="230"/>
      <c r="BF714" s="230"/>
      <c r="BG714" s="230"/>
    </row>
    <row r="715" spans="4:59">
      <c r="D715" s="230"/>
      <c r="G715" s="230"/>
      <c r="H715" s="230"/>
      <c r="I715" s="230"/>
      <c r="J715" s="230"/>
      <c r="K715" s="230"/>
      <c r="L715" s="230"/>
      <c r="M715" s="230"/>
      <c r="N715" s="230"/>
      <c r="S715" s="230"/>
      <c r="V715" s="230"/>
      <c r="W715" s="230"/>
      <c r="X715" s="230"/>
      <c r="Y715" s="230"/>
      <c r="Z715" s="230"/>
      <c r="AA715" s="230"/>
      <c r="AB715" s="230"/>
      <c r="AC715" s="230"/>
      <c r="AD715" s="230"/>
      <c r="AH715" s="230"/>
      <c r="AK715" s="230"/>
      <c r="AL715" s="230"/>
      <c r="AM715" s="230"/>
      <c r="AN715" s="230"/>
      <c r="AO715" s="230"/>
      <c r="AP715" s="230"/>
      <c r="AQ715" s="230"/>
      <c r="AR715" s="230"/>
      <c r="AW715" s="230"/>
      <c r="AZ715" s="230"/>
      <c r="BA715" s="230"/>
      <c r="BB715" s="230"/>
      <c r="BC715" s="230"/>
      <c r="BD715" s="230"/>
      <c r="BE715" s="230"/>
      <c r="BF715" s="230"/>
      <c r="BG715" s="230"/>
    </row>
    <row r="716" spans="4:59">
      <c r="D716" s="230"/>
      <c r="G716" s="230"/>
      <c r="H716" s="230"/>
      <c r="I716" s="230"/>
      <c r="J716" s="230"/>
      <c r="K716" s="230"/>
      <c r="L716" s="230"/>
      <c r="M716" s="230"/>
      <c r="N716" s="230"/>
      <c r="S716" s="230"/>
      <c r="V716" s="230"/>
      <c r="W716" s="230"/>
      <c r="X716" s="230"/>
      <c r="Y716" s="230"/>
      <c r="Z716" s="230"/>
      <c r="AA716" s="230"/>
      <c r="AB716" s="230"/>
      <c r="AC716" s="230"/>
      <c r="AD716" s="230"/>
      <c r="AH716" s="230"/>
      <c r="AK716" s="230"/>
      <c r="AL716" s="230"/>
      <c r="AM716" s="230"/>
      <c r="AN716" s="230"/>
      <c r="AO716" s="230"/>
      <c r="AP716" s="230"/>
      <c r="AQ716" s="230"/>
      <c r="AR716" s="230"/>
      <c r="AW716" s="230"/>
      <c r="AZ716" s="230"/>
      <c r="BA716" s="230"/>
      <c r="BB716" s="230"/>
      <c r="BC716" s="230"/>
      <c r="BD716" s="230"/>
      <c r="BE716" s="230"/>
      <c r="BF716" s="230"/>
      <c r="BG716" s="230"/>
    </row>
    <row r="717" spans="4:59">
      <c r="D717" s="230"/>
      <c r="G717" s="230"/>
      <c r="H717" s="230"/>
      <c r="I717" s="230"/>
      <c r="J717" s="230"/>
      <c r="K717" s="230"/>
      <c r="L717" s="230"/>
      <c r="M717" s="230"/>
      <c r="N717" s="230"/>
      <c r="S717" s="230"/>
      <c r="V717" s="230"/>
      <c r="W717" s="230"/>
      <c r="X717" s="230"/>
      <c r="Y717" s="230"/>
      <c r="Z717" s="230"/>
      <c r="AA717" s="230"/>
      <c r="AB717" s="230"/>
      <c r="AC717" s="230"/>
      <c r="AD717" s="230"/>
      <c r="AH717" s="230"/>
      <c r="AK717" s="230"/>
      <c r="AL717" s="230"/>
      <c r="AM717" s="230"/>
      <c r="AN717" s="230"/>
      <c r="AO717" s="230"/>
      <c r="AP717" s="230"/>
      <c r="AQ717" s="230"/>
      <c r="AR717" s="230"/>
      <c r="AW717" s="230"/>
      <c r="AZ717" s="230"/>
      <c r="BA717" s="230"/>
      <c r="BB717" s="230"/>
      <c r="BC717" s="230"/>
      <c r="BD717" s="230"/>
      <c r="BE717" s="230"/>
      <c r="BF717" s="230"/>
      <c r="BG717" s="230"/>
    </row>
    <row r="718" spans="4:59">
      <c r="D718" s="230"/>
      <c r="G718" s="230"/>
      <c r="H718" s="230"/>
      <c r="I718" s="230"/>
      <c r="J718" s="230"/>
      <c r="K718" s="230"/>
      <c r="L718" s="230"/>
      <c r="M718" s="230"/>
      <c r="N718" s="230"/>
      <c r="S718" s="230"/>
      <c r="V718" s="230"/>
      <c r="W718" s="230"/>
      <c r="X718" s="230"/>
      <c r="Y718" s="230"/>
      <c r="Z718" s="230"/>
      <c r="AA718" s="230"/>
      <c r="AB718" s="230"/>
      <c r="AC718" s="230"/>
      <c r="AD718" s="230"/>
      <c r="AH718" s="230"/>
      <c r="AK718" s="230"/>
      <c r="AL718" s="230"/>
      <c r="AM718" s="230"/>
      <c r="AN718" s="230"/>
      <c r="AO718" s="230"/>
      <c r="AP718" s="230"/>
      <c r="AQ718" s="230"/>
      <c r="AR718" s="230"/>
      <c r="AW718" s="230"/>
      <c r="AZ718" s="230"/>
      <c r="BA718" s="230"/>
      <c r="BB718" s="230"/>
      <c r="BC718" s="230"/>
      <c r="BD718" s="230"/>
      <c r="BE718" s="230"/>
      <c r="BF718" s="230"/>
      <c r="BG718" s="230"/>
    </row>
    <row r="719" spans="4:59">
      <c r="D719" s="230"/>
      <c r="G719" s="230"/>
      <c r="H719" s="230"/>
      <c r="I719" s="230"/>
      <c r="J719" s="230"/>
      <c r="K719" s="230"/>
      <c r="L719" s="230"/>
      <c r="M719" s="230"/>
      <c r="N719" s="230"/>
      <c r="S719" s="230"/>
      <c r="V719" s="230"/>
      <c r="W719" s="230"/>
      <c r="X719" s="230"/>
      <c r="Y719" s="230"/>
      <c r="Z719" s="230"/>
      <c r="AA719" s="230"/>
      <c r="AB719" s="230"/>
      <c r="AC719" s="230"/>
      <c r="AD719" s="230"/>
      <c r="AH719" s="230"/>
      <c r="AK719" s="230"/>
      <c r="AL719" s="230"/>
      <c r="AM719" s="230"/>
      <c r="AN719" s="230"/>
      <c r="AO719" s="230"/>
      <c r="AP719" s="230"/>
      <c r="AQ719" s="230"/>
      <c r="AR719" s="230"/>
      <c r="AW719" s="230"/>
      <c r="AZ719" s="230"/>
      <c r="BA719" s="230"/>
      <c r="BB719" s="230"/>
      <c r="BC719" s="230"/>
      <c r="BD719" s="230"/>
      <c r="BE719" s="230"/>
      <c r="BF719" s="230"/>
      <c r="BG719" s="230"/>
    </row>
    <row r="720" spans="4:59">
      <c r="D720" s="230"/>
      <c r="G720" s="230"/>
      <c r="H720" s="230"/>
      <c r="I720" s="230"/>
      <c r="J720" s="230"/>
      <c r="K720" s="230"/>
      <c r="L720" s="230"/>
      <c r="M720" s="230"/>
      <c r="N720" s="230"/>
      <c r="S720" s="230"/>
      <c r="V720" s="230"/>
      <c r="W720" s="230"/>
      <c r="X720" s="230"/>
      <c r="Y720" s="230"/>
      <c r="Z720" s="230"/>
      <c r="AA720" s="230"/>
      <c r="AB720" s="230"/>
      <c r="AC720" s="230"/>
      <c r="AD720" s="230"/>
      <c r="AH720" s="230"/>
      <c r="AK720" s="230"/>
      <c r="AL720" s="230"/>
      <c r="AM720" s="230"/>
      <c r="AN720" s="230"/>
      <c r="AO720" s="230"/>
      <c r="AP720" s="230"/>
      <c r="AQ720" s="230"/>
      <c r="AR720" s="230"/>
      <c r="AW720" s="230"/>
      <c r="AZ720" s="230"/>
      <c r="BA720" s="230"/>
      <c r="BB720" s="230"/>
      <c r="BC720" s="230"/>
      <c r="BD720" s="230"/>
      <c r="BE720" s="230"/>
      <c r="BF720" s="230"/>
      <c r="BG720" s="230"/>
    </row>
    <row r="721" spans="4:59">
      <c r="D721" s="230"/>
      <c r="G721" s="230"/>
      <c r="H721" s="230"/>
      <c r="I721" s="230"/>
      <c r="J721" s="230"/>
      <c r="K721" s="230"/>
      <c r="L721" s="230"/>
      <c r="M721" s="230"/>
      <c r="N721" s="230"/>
      <c r="S721" s="230"/>
      <c r="V721" s="230"/>
      <c r="W721" s="230"/>
      <c r="X721" s="230"/>
      <c r="Y721" s="230"/>
      <c r="Z721" s="230"/>
      <c r="AA721" s="230"/>
      <c r="AB721" s="230"/>
      <c r="AC721" s="230"/>
      <c r="AD721" s="230"/>
      <c r="AH721" s="230"/>
      <c r="AK721" s="230"/>
      <c r="AL721" s="230"/>
      <c r="AM721" s="230"/>
      <c r="AN721" s="230"/>
      <c r="AO721" s="230"/>
      <c r="AP721" s="230"/>
      <c r="AQ721" s="230"/>
      <c r="AR721" s="230"/>
      <c r="AW721" s="230"/>
      <c r="AZ721" s="230"/>
      <c r="BA721" s="230"/>
      <c r="BB721" s="230"/>
      <c r="BC721" s="230"/>
      <c r="BD721" s="230"/>
      <c r="BE721" s="230"/>
      <c r="BF721" s="230"/>
      <c r="BG721" s="230"/>
    </row>
    <row r="722" spans="4:59">
      <c r="D722" s="230"/>
      <c r="G722" s="230"/>
      <c r="H722" s="230"/>
      <c r="I722" s="230"/>
      <c r="J722" s="230"/>
      <c r="K722" s="230"/>
      <c r="L722" s="230"/>
      <c r="M722" s="230"/>
      <c r="N722" s="230"/>
      <c r="S722" s="230"/>
      <c r="V722" s="230"/>
      <c r="W722" s="230"/>
      <c r="X722" s="230"/>
      <c r="Y722" s="230"/>
      <c r="Z722" s="230"/>
      <c r="AA722" s="230"/>
      <c r="AB722" s="230"/>
      <c r="AC722" s="230"/>
      <c r="AD722" s="230"/>
      <c r="AH722" s="230"/>
      <c r="AK722" s="230"/>
      <c r="AL722" s="230"/>
      <c r="AM722" s="230"/>
      <c r="AN722" s="230"/>
      <c r="AO722" s="230"/>
      <c r="AP722" s="230"/>
      <c r="AQ722" s="230"/>
      <c r="AR722" s="230"/>
      <c r="AW722" s="230"/>
      <c r="AZ722" s="230"/>
      <c r="BA722" s="230"/>
      <c r="BB722" s="230"/>
      <c r="BC722" s="230"/>
      <c r="BD722" s="230"/>
      <c r="BE722" s="230"/>
      <c r="BF722" s="230"/>
      <c r="BG722" s="230"/>
    </row>
    <row r="723" spans="4:59">
      <c r="D723" s="230"/>
      <c r="G723" s="230"/>
      <c r="H723" s="230"/>
      <c r="I723" s="230"/>
      <c r="J723" s="230"/>
      <c r="K723" s="230"/>
      <c r="L723" s="230"/>
      <c r="M723" s="230"/>
      <c r="N723" s="230"/>
      <c r="S723" s="230"/>
      <c r="V723" s="230"/>
      <c r="W723" s="230"/>
      <c r="X723" s="230"/>
      <c r="Y723" s="230"/>
      <c r="Z723" s="230"/>
      <c r="AA723" s="230"/>
      <c r="AB723" s="230"/>
      <c r="AC723" s="230"/>
      <c r="AD723" s="230"/>
      <c r="AH723" s="230"/>
      <c r="AK723" s="230"/>
      <c r="AL723" s="230"/>
      <c r="AM723" s="230"/>
      <c r="AN723" s="230"/>
      <c r="AO723" s="230"/>
      <c r="AP723" s="230"/>
      <c r="AQ723" s="230"/>
      <c r="AR723" s="230"/>
      <c r="AW723" s="230"/>
      <c r="AZ723" s="230"/>
      <c r="BA723" s="230"/>
      <c r="BB723" s="230"/>
      <c r="BC723" s="230"/>
      <c r="BD723" s="230"/>
      <c r="BE723" s="230"/>
      <c r="BF723" s="230"/>
      <c r="BG723" s="230"/>
    </row>
    <row r="724" spans="4:59">
      <c r="D724" s="230"/>
      <c r="G724" s="230"/>
      <c r="H724" s="230"/>
      <c r="I724" s="230"/>
      <c r="J724" s="230"/>
      <c r="K724" s="230"/>
      <c r="L724" s="230"/>
      <c r="M724" s="230"/>
      <c r="N724" s="230"/>
      <c r="S724" s="230"/>
      <c r="V724" s="230"/>
      <c r="W724" s="230"/>
      <c r="X724" s="230"/>
      <c r="Y724" s="230"/>
      <c r="Z724" s="230"/>
      <c r="AA724" s="230"/>
      <c r="AB724" s="230"/>
      <c r="AC724" s="230"/>
      <c r="AD724" s="230"/>
      <c r="AH724" s="230"/>
      <c r="AK724" s="230"/>
      <c r="AL724" s="230"/>
      <c r="AM724" s="230"/>
      <c r="AN724" s="230"/>
      <c r="AO724" s="230"/>
      <c r="AP724" s="230"/>
      <c r="AQ724" s="230"/>
      <c r="AR724" s="230"/>
      <c r="AW724" s="230"/>
      <c r="AZ724" s="230"/>
      <c r="BA724" s="230"/>
      <c r="BB724" s="230"/>
      <c r="BC724" s="230"/>
      <c r="BD724" s="230"/>
      <c r="BE724" s="230"/>
      <c r="BF724" s="230"/>
      <c r="BG724" s="230"/>
    </row>
    <row r="725" spans="4:59">
      <c r="D725" s="230"/>
      <c r="G725" s="230"/>
      <c r="H725" s="230"/>
      <c r="I725" s="230"/>
      <c r="J725" s="230"/>
      <c r="K725" s="230"/>
      <c r="L725" s="230"/>
      <c r="M725" s="230"/>
      <c r="N725" s="230"/>
      <c r="S725" s="230"/>
      <c r="V725" s="230"/>
      <c r="W725" s="230"/>
      <c r="X725" s="230"/>
      <c r="Y725" s="230"/>
      <c r="Z725" s="230"/>
      <c r="AA725" s="230"/>
      <c r="AB725" s="230"/>
      <c r="AC725" s="230"/>
      <c r="AD725" s="230"/>
      <c r="AH725" s="230"/>
      <c r="AK725" s="230"/>
      <c r="AL725" s="230"/>
      <c r="AM725" s="230"/>
      <c r="AN725" s="230"/>
      <c r="AO725" s="230"/>
      <c r="AP725" s="230"/>
      <c r="AQ725" s="230"/>
      <c r="AR725" s="230"/>
      <c r="AW725" s="230"/>
      <c r="AZ725" s="230"/>
      <c r="BA725" s="230"/>
      <c r="BB725" s="230"/>
      <c r="BC725" s="230"/>
      <c r="BD725" s="230"/>
      <c r="BE725" s="230"/>
      <c r="BF725" s="230"/>
      <c r="BG725" s="230"/>
    </row>
    <row r="726" spans="4:59">
      <c r="D726" s="230"/>
      <c r="G726" s="230"/>
      <c r="H726" s="230"/>
      <c r="I726" s="230"/>
      <c r="J726" s="230"/>
      <c r="K726" s="230"/>
      <c r="L726" s="230"/>
      <c r="M726" s="230"/>
      <c r="N726" s="230"/>
      <c r="S726" s="230"/>
      <c r="V726" s="230"/>
      <c r="W726" s="230"/>
      <c r="X726" s="230"/>
      <c r="Y726" s="230"/>
      <c r="Z726" s="230"/>
      <c r="AA726" s="230"/>
      <c r="AB726" s="230"/>
      <c r="AC726" s="230"/>
      <c r="AD726" s="230"/>
      <c r="AH726" s="230"/>
      <c r="AK726" s="230"/>
      <c r="AL726" s="230"/>
      <c r="AM726" s="230"/>
      <c r="AN726" s="230"/>
      <c r="AO726" s="230"/>
      <c r="AP726" s="230"/>
      <c r="AQ726" s="230"/>
      <c r="AR726" s="230"/>
      <c r="AW726" s="230"/>
      <c r="AZ726" s="230"/>
      <c r="BA726" s="230"/>
      <c r="BB726" s="230"/>
      <c r="BC726" s="230"/>
      <c r="BD726" s="230"/>
      <c r="BE726" s="230"/>
      <c r="BF726" s="230"/>
      <c r="BG726" s="230"/>
    </row>
    <row r="727" spans="4:59">
      <c r="D727" s="230"/>
      <c r="G727" s="230"/>
      <c r="H727" s="230"/>
      <c r="I727" s="230"/>
      <c r="J727" s="230"/>
      <c r="K727" s="230"/>
      <c r="L727" s="230"/>
      <c r="M727" s="230"/>
      <c r="N727" s="230"/>
      <c r="S727" s="230"/>
      <c r="V727" s="230"/>
      <c r="W727" s="230"/>
      <c r="X727" s="230"/>
      <c r="Y727" s="230"/>
      <c r="Z727" s="230"/>
      <c r="AA727" s="230"/>
      <c r="AB727" s="230"/>
      <c r="AC727" s="230"/>
      <c r="AD727" s="230"/>
      <c r="AH727" s="230"/>
      <c r="AK727" s="230"/>
      <c r="AL727" s="230"/>
      <c r="AM727" s="230"/>
      <c r="AN727" s="230"/>
      <c r="AO727" s="230"/>
      <c r="AP727" s="230"/>
      <c r="AQ727" s="230"/>
      <c r="AR727" s="230"/>
      <c r="AW727" s="230"/>
      <c r="AZ727" s="230"/>
      <c r="BA727" s="230"/>
      <c r="BB727" s="230"/>
      <c r="BC727" s="230"/>
      <c r="BD727" s="230"/>
      <c r="BE727" s="230"/>
      <c r="BF727" s="230"/>
      <c r="BG727" s="230"/>
    </row>
    <row r="728" spans="4:59">
      <c r="D728" s="230"/>
      <c r="G728" s="230"/>
      <c r="H728" s="230"/>
      <c r="I728" s="230"/>
      <c r="J728" s="230"/>
      <c r="K728" s="230"/>
      <c r="L728" s="230"/>
      <c r="M728" s="230"/>
      <c r="N728" s="230"/>
      <c r="S728" s="230"/>
      <c r="V728" s="230"/>
      <c r="W728" s="230"/>
      <c r="X728" s="230"/>
      <c r="Y728" s="230"/>
      <c r="Z728" s="230"/>
      <c r="AA728" s="230"/>
      <c r="AB728" s="230"/>
      <c r="AC728" s="230"/>
      <c r="AD728" s="230"/>
      <c r="AH728" s="230"/>
      <c r="AK728" s="230"/>
      <c r="AL728" s="230"/>
      <c r="AM728" s="230"/>
      <c r="AN728" s="230"/>
      <c r="AO728" s="230"/>
      <c r="AP728" s="230"/>
      <c r="AQ728" s="230"/>
      <c r="AR728" s="230"/>
      <c r="AW728" s="230"/>
      <c r="AZ728" s="230"/>
      <c r="BA728" s="230"/>
      <c r="BB728" s="230"/>
      <c r="BC728" s="230"/>
      <c r="BD728" s="230"/>
      <c r="BE728" s="230"/>
      <c r="BF728" s="230"/>
      <c r="BG728" s="230"/>
    </row>
    <row r="729" spans="4:59">
      <c r="D729" s="230"/>
      <c r="G729" s="230"/>
      <c r="H729" s="230"/>
      <c r="I729" s="230"/>
      <c r="J729" s="230"/>
      <c r="K729" s="230"/>
      <c r="L729" s="230"/>
      <c r="M729" s="230"/>
      <c r="N729" s="230"/>
      <c r="S729" s="230"/>
      <c r="V729" s="230"/>
      <c r="W729" s="230"/>
      <c r="X729" s="230"/>
      <c r="Y729" s="230"/>
      <c r="Z729" s="230"/>
      <c r="AA729" s="230"/>
      <c r="AB729" s="230"/>
      <c r="AC729" s="230"/>
      <c r="AD729" s="230"/>
      <c r="AH729" s="230"/>
      <c r="AK729" s="230"/>
      <c r="AL729" s="230"/>
      <c r="AM729" s="230"/>
      <c r="AN729" s="230"/>
      <c r="AO729" s="230"/>
      <c r="AP729" s="230"/>
      <c r="AQ729" s="230"/>
      <c r="AR729" s="230"/>
      <c r="AW729" s="230"/>
      <c r="AZ729" s="230"/>
      <c r="BA729" s="230"/>
      <c r="BB729" s="230"/>
      <c r="BC729" s="230"/>
      <c r="BD729" s="230"/>
      <c r="BE729" s="230"/>
      <c r="BF729" s="230"/>
      <c r="BG729" s="230"/>
    </row>
    <row r="730" spans="4:59">
      <c r="D730" s="230"/>
      <c r="G730" s="230"/>
      <c r="H730" s="230"/>
      <c r="I730" s="230"/>
      <c r="J730" s="230"/>
      <c r="K730" s="230"/>
      <c r="L730" s="230"/>
      <c r="M730" s="230"/>
      <c r="N730" s="230"/>
      <c r="S730" s="230"/>
      <c r="V730" s="230"/>
      <c r="W730" s="230"/>
      <c r="X730" s="230"/>
      <c r="Y730" s="230"/>
      <c r="Z730" s="230"/>
      <c r="AA730" s="230"/>
      <c r="AB730" s="230"/>
      <c r="AC730" s="230"/>
      <c r="AD730" s="230"/>
      <c r="AH730" s="230"/>
      <c r="AK730" s="230"/>
      <c r="AL730" s="230"/>
      <c r="AM730" s="230"/>
      <c r="AN730" s="230"/>
      <c r="AO730" s="230"/>
      <c r="AP730" s="230"/>
      <c r="AQ730" s="230"/>
      <c r="AR730" s="230"/>
      <c r="AW730" s="230"/>
      <c r="AZ730" s="230"/>
      <c r="BA730" s="230"/>
      <c r="BB730" s="230"/>
      <c r="BC730" s="230"/>
      <c r="BD730" s="230"/>
      <c r="BE730" s="230"/>
      <c r="BF730" s="230"/>
      <c r="BG730" s="230"/>
    </row>
    <row r="731" spans="4:59">
      <c r="D731" s="230"/>
      <c r="G731" s="230"/>
      <c r="H731" s="230"/>
      <c r="I731" s="230"/>
      <c r="J731" s="230"/>
      <c r="K731" s="230"/>
      <c r="L731" s="230"/>
      <c r="M731" s="230"/>
      <c r="N731" s="230"/>
      <c r="S731" s="230"/>
      <c r="V731" s="230"/>
      <c r="W731" s="230"/>
      <c r="X731" s="230"/>
      <c r="Y731" s="230"/>
      <c r="Z731" s="230"/>
      <c r="AA731" s="230"/>
      <c r="AB731" s="230"/>
      <c r="AC731" s="230"/>
      <c r="AD731" s="230"/>
      <c r="AH731" s="230"/>
      <c r="AK731" s="230"/>
      <c r="AL731" s="230"/>
      <c r="AM731" s="230"/>
      <c r="AN731" s="230"/>
      <c r="AO731" s="230"/>
      <c r="AP731" s="230"/>
      <c r="AQ731" s="230"/>
      <c r="AR731" s="230"/>
      <c r="AW731" s="230"/>
      <c r="AZ731" s="230"/>
      <c r="BA731" s="230"/>
      <c r="BB731" s="230"/>
      <c r="BC731" s="230"/>
      <c r="BD731" s="230"/>
      <c r="BE731" s="230"/>
      <c r="BF731" s="230"/>
      <c r="BG731" s="230"/>
    </row>
    <row r="732" spans="4:59">
      <c r="D732" s="230"/>
      <c r="G732" s="230"/>
      <c r="H732" s="230"/>
      <c r="I732" s="230"/>
      <c r="J732" s="230"/>
      <c r="K732" s="230"/>
      <c r="L732" s="230"/>
      <c r="M732" s="230"/>
      <c r="N732" s="230"/>
      <c r="S732" s="230"/>
      <c r="V732" s="230"/>
      <c r="W732" s="230"/>
      <c r="X732" s="230"/>
      <c r="Y732" s="230"/>
      <c r="Z732" s="230"/>
      <c r="AA732" s="230"/>
      <c r="AB732" s="230"/>
      <c r="AC732" s="230"/>
      <c r="AD732" s="230"/>
      <c r="AH732" s="230"/>
      <c r="AK732" s="230"/>
      <c r="AL732" s="230"/>
      <c r="AM732" s="230"/>
      <c r="AN732" s="230"/>
      <c r="AO732" s="230"/>
      <c r="AP732" s="230"/>
      <c r="AQ732" s="230"/>
      <c r="AR732" s="230"/>
      <c r="AW732" s="230"/>
      <c r="AZ732" s="230"/>
      <c r="BA732" s="230"/>
      <c r="BB732" s="230"/>
      <c r="BC732" s="230"/>
      <c r="BD732" s="230"/>
      <c r="BE732" s="230"/>
      <c r="BF732" s="230"/>
      <c r="BG732" s="230"/>
    </row>
    <row r="733" spans="4:59">
      <c r="D733" s="230"/>
      <c r="G733" s="230"/>
      <c r="H733" s="230"/>
      <c r="I733" s="230"/>
      <c r="J733" s="230"/>
      <c r="K733" s="230"/>
      <c r="L733" s="230"/>
      <c r="M733" s="230"/>
      <c r="N733" s="230"/>
      <c r="S733" s="230"/>
      <c r="V733" s="230"/>
      <c r="W733" s="230"/>
      <c r="X733" s="230"/>
      <c r="Y733" s="230"/>
      <c r="Z733" s="230"/>
      <c r="AA733" s="230"/>
      <c r="AB733" s="230"/>
      <c r="AC733" s="230"/>
      <c r="AD733" s="230"/>
      <c r="AH733" s="230"/>
      <c r="AK733" s="230"/>
      <c r="AL733" s="230"/>
      <c r="AM733" s="230"/>
      <c r="AN733" s="230"/>
      <c r="AO733" s="230"/>
      <c r="AP733" s="230"/>
      <c r="AQ733" s="230"/>
      <c r="AR733" s="230"/>
      <c r="AW733" s="230"/>
      <c r="AZ733" s="230"/>
      <c r="BA733" s="230"/>
      <c r="BB733" s="230"/>
      <c r="BC733" s="230"/>
      <c r="BD733" s="230"/>
      <c r="BE733" s="230"/>
      <c r="BF733" s="230"/>
      <c r="BG733" s="230"/>
    </row>
    <row r="734" spans="4:59">
      <c r="D734" s="230"/>
      <c r="G734" s="230"/>
      <c r="H734" s="230"/>
      <c r="I734" s="230"/>
      <c r="J734" s="230"/>
      <c r="K734" s="230"/>
      <c r="L734" s="230"/>
      <c r="M734" s="230"/>
      <c r="N734" s="230"/>
      <c r="S734" s="230"/>
      <c r="V734" s="230"/>
      <c r="W734" s="230"/>
      <c r="X734" s="230"/>
      <c r="Y734" s="230"/>
      <c r="Z734" s="230"/>
      <c r="AA734" s="230"/>
      <c r="AB734" s="230"/>
      <c r="AC734" s="230"/>
      <c r="AD734" s="230"/>
      <c r="AH734" s="230"/>
      <c r="AK734" s="230"/>
      <c r="AL734" s="230"/>
      <c r="AM734" s="230"/>
      <c r="AN734" s="230"/>
      <c r="AO734" s="230"/>
      <c r="AP734" s="230"/>
      <c r="AQ734" s="230"/>
      <c r="AR734" s="230"/>
      <c r="AW734" s="230"/>
      <c r="AZ734" s="230"/>
      <c r="BA734" s="230"/>
      <c r="BB734" s="230"/>
      <c r="BC734" s="230"/>
      <c r="BD734" s="230"/>
      <c r="BE734" s="230"/>
      <c r="BF734" s="230"/>
      <c r="BG734" s="230"/>
    </row>
    <row r="735" spans="4:59">
      <c r="D735" s="230"/>
      <c r="G735" s="230"/>
      <c r="H735" s="230"/>
      <c r="I735" s="230"/>
      <c r="J735" s="230"/>
      <c r="K735" s="230"/>
      <c r="L735" s="230"/>
      <c r="M735" s="230"/>
      <c r="N735" s="230"/>
      <c r="S735" s="230"/>
      <c r="V735" s="230"/>
      <c r="W735" s="230"/>
      <c r="X735" s="230"/>
      <c r="Y735" s="230"/>
      <c r="Z735" s="230"/>
      <c r="AA735" s="230"/>
      <c r="AB735" s="230"/>
      <c r="AC735" s="230"/>
      <c r="AD735" s="230"/>
      <c r="AH735" s="230"/>
      <c r="AK735" s="230"/>
      <c r="AL735" s="230"/>
      <c r="AM735" s="230"/>
      <c r="AN735" s="230"/>
      <c r="AO735" s="230"/>
      <c r="AP735" s="230"/>
      <c r="AQ735" s="230"/>
      <c r="AR735" s="230"/>
      <c r="AW735" s="230"/>
      <c r="AZ735" s="230"/>
      <c r="BA735" s="230"/>
      <c r="BB735" s="230"/>
      <c r="BC735" s="230"/>
      <c r="BD735" s="230"/>
      <c r="BE735" s="230"/>
      <c r="BF735" s="230"/>
      <c r="BG735" s="230"/>
    </row>
    <row r="736" spans="4:59">
      <c r="D736" s="230"/>
      <c r="G736" s="230"/>
      <c r="H736" s="230"/>
      <c r="I736" s="230"/>
      <c r="J736" s="230"/>
      <c r="K736" s="230"/>
      <c r="L736" s="230"/>
      <c r="M736" s="230"/>
      <c r="N736" s="230"/>
      <c r="S736" s="230"/>
      <c r="V736" s="230"/>
      <c r="W736" s="230"/>
      <c r="X736" s="230"/>
      <c r="Y736" s="230"/>
      <c r="Z736" s="230"/>
      <c r="AA736" s="230"/>
      <c r="AB736" s="230"/>
      <c r="AC736" s="230"/>
      <c r="AD736" s="230"/>
      <c r="AH736" s="230"/>
      <c r="AK736" s="230"/>
      <c r="AL736" s="230"/>
      <c r="AM736" s="230"/>
      <c r="AN736" s="230"/>
      <c r="AO736" s="230"/>
      <c r="AP736" s="230"/>
      <c r="AQ736" s="230"/>
      <c r="AR736" s="230"/>
      <c r="AW736" s="230"/>
      <c r="AZ736" s="230"/>
      <c r="BA736" s="230"/>
      <c r="BB736" s="230"/>
      <c r="BC736" s="230"/>
      <c r="BD736" s="230"/>
      <c r="BE736" s="230"/>
      <c r="BF736" s="230"/>
      <c r="BG736" s="230"/>
    </row>
    <row r="737" spans="4:59">
      <c r="D737" s="230"/>
      <c r="G737" s="230"/>
      <c r="H737" s="230"/>
      <c r="I737" s="230"/>
      <c r="J737" s="230"/>
      <c r="K737" s="230"/>
      <c r="L737" s="230"/>
      <c r="M737" s="230"/>
      <c r="N737" s="230"/>
      <c r="S737" s="230"/>
      <c r="V737" s="230"/>
      <c r="W737" s="230"/>
      <c r="X737" s="230"/>
      <c r="Y737" s="230"/>
      <c r="Z737" s="230"/>
      <c r="AA737" s="230"/>
      <c r="AB737" s="230"/>
      <c r="AC737" s="230"/>
      <c r="AD737" s="230"/>
      <c r="AH737" s="230"/>
      <c r="AK737" s="230"/>
      <c r="AL737" s="230"/>
      <c r="AM737" s="230"/>
      <c r="AN737" s="230"/>
      <c r="AO737" s="230"/>
      <c r="AP737" s="230"/>
      <c r="AQ737" s="230"/>
      <c r="AR737" s="230"/>
      <c r="AW737" s="230"/>
      <c r="AZ737" s="230"/>
      <c r="BA737" s="230"/>
      <c r="BB737" s="230"/>
      <c r="BC737" s="230"/>
      <c r="BD737" s="230"/>
      <c r="BE737" s="230"/>
      <c r="BF737" s="230"/>
      <c r="BG737" s="230"/>
    </row>
    <row r="738" spans="4:59">
      <c r="D738" s="230"/>
      <c r="G738" s="230"/>
      <c r="H738" s="230"/>
      <c r="I738" s="230"/>
      <c r="J738" s="230"/>
      <c r="K738" s="230"/>
      <c r="L738" s="230"/>
      <c r="M738" s="230"/>
      <c r="N738" s="230"/>
      <c r="S738" s="230"/>
      <c r="V738" s="230"/>
      <c r="W738" s="230"/>
      <c r="X738" s="230"/>
      <c r="Y738" s="230"/>
      <c r="Z738" s="230"/>
      <c r="AA738" s="230"/>
      <c r="AB738" s="230"/>
      <c r="AC738" s="230"/>
      <c r="AD738" s="230"/>
      <c r="AH738" s="230"/>
      <c r="AK738" s="230"/>
      <c r="AL738" s="230"/>
      <c r="AM738" s="230"/>
      <c r="AN738" s="230"/>
      <c r="AO738" s="230"/>
      <c r="AP738" s="230"/>
      <c r="AQ738" s="230"/>
      <c r="AR738" s="230"/>
      <c r="AW738" s="230"/>
      <c r="AZ738" s="230"/>
      <c r="BA738" s="230"/>
      <c r="BB738" s="230"/>
      <c r="BC738" s="230"/>
      <c r="BD738" s="230"/>
      <c r="BE738" s="230"/>
      <c r="BF738" s="230"/>
      <c r="BG738" s="230"/>
    </row>
    <row r="739" spans="4:59">
      <c r="D739" s="230"/>
      <c r="G739" s="230"/>
      <c r="H739" s="230"/>
      <c r="I739" s="230"/>
      <c r="J739" s="230"/>
      <c r="K739" s="230"/>
      <c r="L739" s="230"/>
      <c r="M739" s="230"/>
      <c r="N739" s="230"/>
      <c r="S739" s="230"/>
      <c r="V739" s="230"/>
      <c r="W739" s="230"/>
      <c r="X739" s="230"/>
      <c r="Y739" s="230"/>
      <c r="Z739" s="230"/>
      <c r="AA739" s="230"/>
      <c r="AB739" s="230"/>
      <c r="AC739" s="230"/>
      <c r="AD739" s="230"/>
      <c r="AH739" s="230"/>
      <c r="AK739" s="230"/>
      <c r="AL739" s="230"/>
      <c r="AM739" s="230"/>
      <c r="AN739" s="230"/>
      <c r="AO739" s="230"/>
      <c r="AP739" s="230"/>
      <c r="AQ739" s="230"/>
      <c r="AR739" s="230"/>
      <c r="AW739" s="230"/>
      <c r="AZ739" s="230"/>
      <c r="BA739" s="230"/>
      <c r="BB739" s="230"/>
      <c r="BC739" s="230"/>
      <c r="BD739" s="230"/>
      <c r="BE739" s="230"/>
      <c r="BF739" s="230"/>
      <c r="BG739" s="230"/>
    </row>
    <row r="740" spans="4:59">
      <c r="D740" s="230"/>
      <c r="G740" s="230"/>
      <c r="H740" s="230"/>
      <c r="I740" s="230"/>
      <c r="J740" s="230"/>
      <c r="K740" s="230"/>
      <c r="L740" s="230"/>
      <c r="M740" s="230"/>
      <c r="N740" s="230"/>
      <c r="S740" s="230"/>
      <c r="V740" s="230"/>
      <c r="W740" s="230"/>
      <c r="X740" s="230"/>
      <c r="Y740" s="230"/>
      <c r="Z740" s="230"/>
      <c r="AA740" s="230"/>
      <c r="AB740" s="230"/>
      <c r="AC740" s="230"/>
      <c r="AD740" s="230"/>
      <c r="AH740" s="230"/>
      <c r="AK740" s="230"/>
      <c r="AL740" s="230"/>
      <c r="AM740" s="230"/>
      <c r="AN740" s="230"/>
      <c r="AO740" s="230"/>
      <c r="AP740" s="230"/>
      <c r="AQ740" s="230"/>
      <c r="AR740" s="230"/>
      <c r="AW740" s="230"/>
      <c r="AZ740" s="230"/>
      <c r="BA740" s="230"/>
      <c r="BB740" s="230"/>
      <c r="BC740" s="230"/>
      <c r="BD740" s="230"/>
      <c r="BE740" s="230"/>
      <c r="BF740" s="230"/>
      <c r="BG740" s="230"/>
    </row>
    <row r="741" spans="4:59">
      <c r="D741" s="230"/>
      <c r="G741" s="230"/>
      <c r="H741" s="230"/>
      <c r="I741" s="230"/>
      <c r="J741" s="230"/>
      <c r="K741" s="230"/>
      <c r="L741" s="230"/>
      <c r="M741" s="230"/>
      <c r="N741" s="230"/>
      <c r="S741" s="230"/>
      <c r="V741" s="230"/>
      <c r="W741" s="230"/>
      <c r="X741" s="230"/>
      <c r="Y741" s="230"/>
      <c r="Z741" s="230"/>
      <c r="AA741" s="230"/>
      <c r="AB741" s="230"/>
      <c r="AC741" s="230"/>
      <c r="AD741" s="230"/>
      <c r="AH741" s="230"/>
      <c r="AK741" s="230"/>
      <c r="AL741" s="230"/>
      <c r="AM741" s="230"/>
      <c r="AN741" s="230"/>
      <c r="AO741" s="230"/>
      <c r="AP741" s="230"/>
      <c r="AQ741" s="230"/>
      <c r="AR741" s="230"/>
      <c r="AW741" s="230"/>
      <c r="AZ741" s="230"/>
      <c r="BA741" s="230"/>
      <c r="BB741" s="230"/>
      <c r="BC741" s="230"/>
      <c r="BD741" s="230"/>
      <c r="BE741" s="230"/>
      <c r="BF741" s="230"/>
      <c r="BG741" s="230"/>
    </row>
    <row r="742" spans="4:59">
      <c r="D742" s="230"/>
      <c r="G742" s="230"/>
      <c r="H742" s="230"/>
      <c r="I742" s="230"/>
      <c r="J742" s="230"/>
      <c r="K742" s="230"/>
      <c r="L742" s="230"/>
      <c r="M742" s="230"/>
      <c r="N742" s="230"/>
      <c r="S742" s="230"/>
      <c r="V742" s="230"/>
      <c r="W742" s="230"/>
      <c r="X742" s="230"/>
      <c r="Y742" s="230"/>
      <c r="Z742" s="230"/>
      <c r="AA742" s="230"/>
      <c r="AB742" s="230"/>
      <c r="AC742" s="230"/>
      <c r="AD742" s="230"/>
      <c r="AH742" s="230"/>
      <c r="AK742" s="230"/>
      <c r="AL742" s="230"/>
      <c r="AM742" s="230"/>
      <c r="AN742" s="230"/>
      <c r="AO742" s="230"/>
      <c r="AP742" s="230"/>
      <c r="AQ742" s="230"/>
      <c r="AR742" s="230"/>
      <c r="AW742" s="230"/>
      <c r="AZ742" s="230"/>
      <c r="BA742" s="230"/>
      <c r="BB742" s="230"/>
      <c r="BC742" s="230"/>
      <c r="BD742" s="230"/>
      <c r="BE742" s="230"/>
      <c r="BF742" s="230"/>
      <c r="BG742" s="230"/>
    </row>
    <row r="743" spans="4:59">
      <c r="D743" s="230"/>
      <c r="G743" s="230"/>
      <c r="H743" s="230"/>
      <c r="I743" s="230"/>
      <c r="J743" s="230"/>
      <c r="K743" s="230"/>
      <c r="L743" s="230"/>
      <c r="M743" s="230"/>
      <c r="N743" s="230"/>
      <c r="S743" s="230"/>
      <c r="V743" s="230"/>
      <c r="W743" s="230"/>
      <c r="X743" s="230"/>
      <c r="Y743" s="230"/>
      <c r="Z743" s="230"/>
      <c r="AA743" s="230"/>
      <c r="AB743" s="230"/>
      <c r="AC743" s="230"/>
      <c r="AD743" s="230"/>
      <c r="AH743" s="230"/>
      <c r="AK743" s="230"/>
      <c r="AL743" s="230"/>
      <c r="AM743" s="230"/>
      <c r="AN743" s="230"/>
      <c r="AO743" s="230"/>
      <c r="AP743" s="230"/>
      <c r="AQ743" s="230"/>
      <c r="AR743" s="230"/>
      <c r="AW743" s="230"/>
      <c r="AZ743" s="230"/>
      <c r="BA743" s="230"/>
      <c r="BB743" s="230"/>
      <c r="BC743" s="230"/>
      <c r="BD743" s="230"/>
      <c r="BE743" s="230"/>
      <c r="BF743" s="230"/>
      <c r="BG743" s="230"/>
    </row>
    <row r="744" spans="4:59">
      <c r="D744" s="230"/>
      <c r="G744" s="230"/>
      <c r="H744" s="230"/>
      <c r="I744" s="230"/>
      <c r="J744" s="230"/>
      <c r="K744" s="230"/>
      <c r="L744" s="230"/>
      <c r="M744" s="230"/>
      <c r="N744" s="230"/>
      <c r="S744" s="230"/>
      <c r="V744" s="230"/>
      <c r="W744" s="230"/>
      <c r="X744" s="230"/>
      <c r="Y744" s="230"/>
      <c r="Z744" s="230"/>
      <c r="AA744" s="230"/>
      <c r="AB744" s="230"/>
      <c r="AC744" s="230"/>
      <c r="AD744" s="230"/>
      <c r="AH744" s="230"/>
      <c r="AK744" s="230"/>
      <c r="AL744" s="230"/>
      <c r="AM744" s="230"/>
      <c r="AN744" s="230"/>
      <c r="AO744" s="230"/>
      <c r="AP744" s="230"/>
      <c r="AQ744" s="230"/>
      <c r="AR744" s="230"/>
      <c r="AW744" s="230"/>
      <c r="AZ744" s="230"/>
      <c r="BA744" s="230"/>
      <c r="BB744" s="230"/>
      <c r="BC744" s="230"/>
      <c r="BD744" s="230"/>
      <c r="BE744" s="230"/>
      <c r="BF744" s="230"/>
      <c r="BG744" s="230"/>
    </row>
    <row r="745" spans="4:59">
      <c r="D745" s="230"/>
      <c r="G745" s="230"/>
      <c r="H745" s="230"/>
      <c r="I745" s="230"/>
      <c r="J745" s="230"/>
      <c r="K745" s="230"/>
      <c r="L745" s="230"/>
      <c r="M745" s="230"/>
      <c r="N745" s="230"/>
      <c r="S745" s="230"/>
      <c r="V745" s="230"/>
      <c r="W745" s="230"/>
      <c r="X745" s="230"/>
      <c r="Y745" s="230"/>
      <c r="Z745" s="230"/>
      <c r="AA745" s="230"/>
      <c r="AB745" s="230"/>
      <c r="AC745" s="230"/>
      <c r="AD745" s="230"/>
      <c r="AH745" s="230"/>
      <c r="AK745" s="230"/>
      <c r="AL745" s="230"/>
      <c r="AM745" s="230"/>
      <c r="AN745" s="230"/>
      <c r="AO745" s="230"/>
      <c r="AP745" s="230"/>
      <c r="AQ745" s="230"/>
      <c r="AR745" s="230"/>
      <c r="AW745" s="230"/>
      <c r="AZ745" s="230"/>
      <c r="BA745" s="230"/>
      <c r="BB745" s="230"/>
      <c r="BC745" s="230"/>
      <c r="BD745" s="230"/>
      <c r="BE745" s="230"/>
      <c r="BF745" s="230"/>
      <c r="BG745" s="230"/>
    </row>
    <row r="746" spans="4:59">
      <c r="D746" s="230"/>
      <c r="G746" s="230"/>
      <c r="H746" s="230"/>
      <c r="I746" s="230"/>
      <c r="J746" s="230"/>
      <c r="K746" s="230"/>
      <c r="L746" s="230"/>
      <c r="M746" s="230"/>
      <c r="N746" s="230"/>
      <c r="S746" s="230"/>
      <c r="V746" s="230"/>
      <c r="W746" s="230"/>
      <c r="X746" s="230"/>
      <c r="Y746" s="230"/>
      <c r="Z746" s="230"/>
      <c r="AA746" s="230"/>
      <c r="AB746" s="230"/>
      <c r="AC746" s="230"/>
      <c r="AD746" s="230"/>
      <c r="AH746" s="230"/>
      <c r="AK746" s="230"/>
      <c r="AL746" s="230"/>
      <c r="AM746" s="230"/>
      <c r="AN746" s="230"/>
      <c r="AO746" s="230"/>
      <c r="AP746" s="230"/>
      <c r="AQ746" s="230"/>
      <c r="AR746" s="230"/>
      <c r="AW746" s="230"/>
      <c r="AZ746" s="230"/>
      <c r="BA746" s="230"/>
      <c r="BB746" s="230"/>
      <c r="BC746" s="230"/>
      <c r="BD746" s="230"/>
      <c r="BE746" s="230"/>
      <c r="BF746" s="230"/>
      <c r="BG746" s="230"/>
    </row>
    <row r="747" spans="4:59">
      <c r="D747" s="230"/>
      <c r="G747" s="230"/>
      <c r="H747" s="230"/>
      <c r="I747" s="230"/>
      <c r="J747" s="230"/>
      <c r="K747" s="230"/>
      <c r="L747" s="230"/>
      <c r="M747" s="230"/>
      <c r="N747" s="230"/>
      <c r="S747" s="230"/>
      <c r="V747" s="230"/>
      <c r="W747" s="230"/>
      <c r="X747" s="230"/>
      <c r="Y747" s="230"/>
      <c r="Z747" s="230"/>
      <c r="AA747" s="230"/>
      <c r="AB747" s="230"/>
      <c r="AC747" s="230"/>
      <c r="AD747" s="230"/>
      <c r="AH747" s="230"/>
      <c r="AK747" s="230"/>
      <c r="AL747" s="230"/>
      <c r="AM747" s="230"/>
      <c r="AN747" s="230"/>
      <c r="AO747" s="230"/>
      <c r="AP747" s="230"/>
      <c r="AQ747" s="230"/>
      <c r="AR747" s="230"/>
      <c r="AW747" s="230"/>
      <c r="AZ747" s="230"/>
      <c r="BA747" s="230"/>
      <c r="BB747" s="230"/>
      <c r="BC747" s="230"/>
      <c r="BD747" s="230"/>
      <c r="BE747" s="230"/>
      <c r="BF747" s="230"/>
      <c r="BG747" s="230"/>
    </row>
    <row r="748" spans="4:59">
      <c r="D748" s="230"/>
      <c r="G748" s="230"/>
      <c r="H748" s="230"/>
      <c r="I748" s="230"/>
      <c r="J748" s="230"/>
      <c r="K748" s="230"/>
      <c r="L748" s="230"/>
      <c r="M748" s="230"/>
      <c r="N748" s="230"/>
      <c r="S748" s="230"/>
      <c r="V748" s="230"/>
      <c r="W748" s="230"/>
      <c r="X748" s="230"/>
      <c r="Y748" s="230"/>
      <c r="Z748" s="230"/>
      <c r="AA748" s="230"/>
      <c r="AB748" s="230"/>
      <c r="AC748" s="230"/>
      <c r="AD748" s="230"/>
      <c r="AH748" s="230"/>
      <c r="AK748" s="230"/>
      <c r="AL748" s="230"/>
      <c r="AM748" s="230"/>
      <c r="AN748" s="230"/>
      <c r="AO748" s="230"/>
      <c r="AP748" s="230"/>
      <c r="AQ748" s="230"/>
      <c r="AR748" s="230"/>
      <c r="AW748" s="230"/>
      <c r="AZ748" s="230"/>
      <c r="BA748" s="230"/>
      <c r="BB748" s="230"/>
      <c r="BC748" s="230"/>
      <c r="BD748" s="230"/>
      <c r="BE748" s="230"/>
      <c r="BF748" s="230"/>
      <c r="BG748" s="230"/>
    </row>
    <row r="749" spans="4:59">
      <c r="D749" s="230"/>
      <c r="G749" s="230"/>
      <c r="H749" s="230"/>
      <c r="I749" s="230"/>
      <c r="J749" s="230"/>
      <c r="K749" s="230"/>
      <c r="L749" s="230"/>
      <c r="M749" s="230"/>
      <c r="N749" s="230"/>
      <c r="S749" s="230"/>
      <c r="V749" s="230"/>
      <c r="W749" s="230"/>
      <c r="X749" s="230"/>
      <c r="Y749" s="230"/>
      <c r="Z749" s="230"/>
      <c r="AA749" s="230"/>
      <c r="AB749" s="230"/>
      <c r="AC749" s="230"/>
      <c r="AD749" s="230"/>
      <c r="AH749" s="230"/>
      <c r="AK749" s="230"/>
      <c r="AL749" s="230"/>
      <c r="AM749" s="230"/>
      <c r="AN749" s="230"/>
      <c r="AO749" s="230"/>
      <c r="AP749" s="230"/>
      <c r="AQ749" s="230"/>
      <c r="AR749" s="230"/>
      <c r="AW749" s="230"/>
      <c r="AZ749" s="230"/>
      <c r="BA749" s="230"/>
      <c r="BB749" s="230"/>
      <c r="BC749" s="230"/>
      <c r="BD749" s="230"/>
      <c r="BE749" s="230"/>
      <c r="BF749" s="230"/>
      <c r="BG749" s="230"/>
    </row>
    <row r="750" spans="4:59">
      <c r="D750" s="230"/>
      <c r="G750" s="230"/>
      <c r="H750" s="230"/>
      <c r="I750" s="230"/>
      <c r="J750" s="230"/>
      <c r="K750" s="230"/>
      <c r="L750" s="230"/>
      <c r="M750" s="230"/>
      <c r="N750" s="230"/>
      <c r="S750" s="230"/>
      <c r="V750" s="230"/>
      <c r="W750" s="230"/>
      <c r="X750" s="230"/>
      <c r="Y750" s="230"/>
      <c r="Z750" s="230"/>
      <c r="AA750" s="230"/>
      <c r="AB750" s="230"/>
      <c r="AC750" s="230"/>
      <c r="AD750" s="230"/>
      <c r="AH750" s="230"/>
      <c r="AK750" s="230"/>
      <c r="AL750" s="230"/>
      <c r="AM750" s="230"/>
      <c r="AN750" s="230"/>
      <c r="AO750" s="230"/>
      <c r="AP750" s="230"/>
      <c r="AQ750" s="230"/>
      <c r="AR750" s="230"/>
      <c r="AW750" s="230"/>
      <c r="AZ750" s="230"/>
      <c r="BA750" s="230"/>
      <c r="BB750" s="230"/>
      <c r="BC750" s="230"/>
      <c r="BD750" s="230"/>
      <c r="BE750" s="230"/>
      <c r="BF750" s="230"/>
      <c r="BG750" s="230"/>
    </row>
    <row r="751" spans="4:59">
      <c r="D751" s="230"/>
      <c r="G751" s="230"/>
      <c r="H751" s="230"/>
      <c r="I751" s="230"/>
      <c r="J751" s="230"/>
      <c r="K751" s="230"/>
      <c r="L751" s="230"/>
      <c r="M751" s="230"/>
      <c r="N751" s="230"/>
      <c r="S751" s="230"/>
      <c r="V751" s="230"/>
      <c r="W751" s="230"/>
      <c r="X751" s="230"/>
      <c r="Y751" s="230"/>
      <c r="Z751" s="230"/>
      <c r="AA751" s="230"/>
      <c r="AB751" s="230"/>
      <c r="AC751" s="230"/>
      <c r="AD751" s="230"/>
      <c r="AH751" s="230"/>
      <c r="AK751" s="230"/>
      <c r="AL751" s="230"/>
      <c r="AM751" s="230"/>
      <c r="AN751" s="230"/>
      <c r="AO751" s="230"/>
      <c r="AP751" s="230"/>
      <c r="AQ751" s="230"/>
      <c r="AR751" s="230"/>
      <c r="AW751" s="230"/>
      <c r="AZ751" s="230"/>
      <c r="BA751" s="230"/>
      <c r="BB751" s="230"/>
      <c r="BC751" s="230"/>
      <c r="BD751" s="230"/>
      <c r="BE751" s="230"/>
      <c r="BF751" s="230"/>
      <c r="BG751" s="230"/>
    </row>
    <row r="752" spans="4:59">
      <c r="D752" s="230"/>
      <c r="G752" s="230"/>
      <c r="H752" s="230"/>
      <c r="I752" s="230"/>
      <c r="J752" s="230"/>
      <c r="K752" s="230"/>
      <c r="L752" s="230"/>
      <c r="M752" s="230"/>
      <c r="N752" s="230"/>
      <c r="S752" s="230"/>
      <c r="V752" s="230"/>
      <c r="W752" s="230"/>
      <c r="X752" s="230"/>
      <c r="Y752" s="230"/>
      <c r="Z752" s="230"/>
      <c r="AA752" s="230"/>
      <c r="AB752" s="230"/>
      <c r="AC752" s="230"/>
      <c r="AD752" s="230"/>
      <c r="AH752" s="230"/>
      <c r="AK752" s="230"/>
      <c r="AL752" s="230"/>
      <c r="AM752" s="230"/>
      <c r="AN752" s="230"/>
      <c r="AO752" s="230"/>
      <c r="AP752" s="230"/>
      <c r="AQ752" s="230"/>
      <c r="AR752" s="230"/>
      <c r="AW752" s="230"/>
      <c r="AZ752" s="230"/>
      <c r="BA752" s="230"/>
      <c r="BB752" s="230"/>
      <c r="BC752" s="230"/>
      <c r="BD752" s="230"/>
      <c r="BE752" s="230"/>
      <c r="BF752" s="230"/>
      <c r="BG752" s="230"/>
    </row>
    <row r="753" spans="4:59">
      <c r="D753" s="230"/>
      <c r="G753" s="230"/>
      <c r="H753" s="230"/>
      <c r="I753" s="230"/>
      <c r="J753" s="230"/>
      <c r="K753" s="230"/>
      <c r="L753" s="230"/>
      <c r="M753" s="230"/>
      <c r="N753" s="230"/>
      <c r="S753" s="230"/>
      <c r="V753" s="230"/>
      <c r="W753" s="230"/>
      <c r="X753" s="230"/>
      <c r="Y753" s="230"/>
      <c r="Z753" s="230"/>
      <c r="AA753" s="230"/>
      <c r="AB753" s="230"/>
      <c r="AC753" s="230"/>
      <c r="AD753" s="230"/>
      <c r="AH753" s="230"/>
      <c r="AK753" s="230"/>
      <c r="AL753" s="230"/>
      <c r="AM753" s="230"/>
      <c r="AN753" s="230"/>
      <c r="AO753" s="230"/>
      <c r="AP753" s="230"/>
      <c r="AQ753" s="230"/>
      <c r="AR753" s="230"/>
      <c r="AW753" s="230"/>
      <c r="AZ753" s="230"/>
      <c r="BA753" s="230"/>
      <c r="BB753" s="230"/>
      <c r="BC753" s="230"/>
      <c r="BD753" s="230"/>
      <c r="BE753" s="230"/>
      <c r="BF753" s="230"/>
      <c r="BG753" s="230"/>
    </row>
    <row r="754" spans="4:59">
      <c r="D754" s="230"/>
      <c r="G754" s="230"/>
      <c r="H754" s="230"/>
      <c r="I754" s="230"/>
      <c r="J754" s="230"/>
      <c r="K754" s="230"/>
      <c r="L754" s="230"/>
      <c r="M754" s="230"/>
      <c r="N754" s="230"/>
      <c r="S754" s="230"/>
      <c r="V754" s="230"/>
      <c r="W754" s="230"/>
      <c r="X754" s="230"/>
      <c r="Y754" s="230"/>
      <c r="Z754" s="230"/>
      <c r="AA754" s="230"/>
      <c r="AB754" s="230"/>
      <c r="AC754" s="230"/>
      <c r="AD754" s="230"/>
      <c r="AH754" s="230"/>
      <c r="AK754" s="230"/>
      <c r="AL754" s="230"/>
      <c r="AM754" s="230"/>
      <c r="AN754" s="230"/>
      <c r="AO754" s="230"/>
      <c r="AP754" s="230"/>
      <c r="AQ754" s="230"/>
      <c r="AR754" s="230"/>
      <c r="AW754" s="230"/>
      <c r="AZ754" s="230"/>
      <c r="BA754" s="230"/>
      <c r="BB754" s="230"/>
      <c r="BC754" s="230"/>
      <c r="BD754" s="230"/>
      <c r="BE754" s="230"/>
      <c r="BF754" s="230"/>
      <c r="BG754" s="230"/>
    </row>
    <row r="755" spans="4:59">
      <c r="D755" s="230"/>
      <c r="G755" s="230"/>
      <c r="H755" s="230"/>
      <c r="I755" s="230"/>
      <c r="J755" s="230"/>
      <c r="K755" s="230"/>
      <c r="L755" s="230"/>
      <c r="M755" s="230"/>
      <c r="N755" s="230"/>
      <c r="S755" s="230"/>
      <c r="V755" s="230"/>
      <c r="W755" s="230"/>
      <c r="X755" s="230"/>
      <c r="Y755" s="230"/>
      <c r="Z755" s="230"/>
      <c r="AA755" s="230"/>
      <c r="AB755" s="230"/>
      <c r="AC755" s="230"/>
      <c r="AD755" s="230"/>
      <c r="AH755" s="230"/>
      <c r="AK755" s="230"/>
      <c r="AL755" s="230"/>
      <c r="AM755" s="230"/>
      <c r="AN755" s="230"/>
      <c r="AO755" s="230"/>
      <c r="AP755" s="230"/>
      <c r="AQ755" s="230"/>
      <c r="AR755" s="230"/>
      <c r="AW755" s="230"/>
      <c r="AZ755" s="230"/>
      <c r="BA755" s="230"/>
      <c r="BB755" s="230"/>
      <c r="BC755" s="230"/>
      <c r="BD755" s="230"/>
      <c r="BE755" s="230"/>
      <c r="BF755" s="230"/>
      <c r="BG755" s="230"/>
    </row>
    <row r="756" spans="4:59">
      <c r="D756" s="230"/>
      <c r="G756" s="230"/>
      <c r="H756" s="230"/>
      <c r="I756" s="230"/>
      <c r="J756" s="230"/>
      <c r="K756" s="230"/>
      <c r="L756" s="230"/>
      <c r="M756" s="230"/>
      <c r="N756" s="230"/>
      <c r="S756" s="230"/>
      <c r="V756" s="230"/>
      <c r="W756" s="230"/>
      <c r="X756" s="230"/>
      <c r="Y756" s="230"/>
      <c r="Z756" s="230"/>
      <c r="AA756" s="230"/>
      <c r="AB756" s="230"/>
      <c r="AC756" s="230"/>
      <c r="AD756" s="230"/>
      <c r="AH756" s="230"/>
      <c r="AK756" s="230"/>
      <c r="AL756" s="230"/>
      <c r="AM756" s="230"/>
      <c r="AN756" s="230"/>
      <c r="AO756" s="230"/>
      <c r="AP756" s="230"/>
      <c r="AQ756" s="230"/>
      <c r="AR756" s="230"/>
      <c r="AW756" s="230"/>
      <c r="AZ756" s="230"/>
      <c r="BA756" s="230"/>
      <c r="BB756" s="230"/>
      <c r="BC756" s="230"/>
      <c r="BD756" s="230"/>
      <c r="BE756" s="230"/>
      <c r="BF756" s="230"/>
      <c r="BG756" s="230"/>
    </row>
    <row r="757" spans="4:59">
      <c r="D757" s="230"/>
      <c r="G757" s="230"/>
      <c r="H757" s="230"/>
      <c r="I757" s="230"/>
      <c r="J757" s="230"/>
      <c r="K757" s="230"/>
      <c r="L757" s="230"/>
      <c r="M757" s="230"/>
      <c r="N757" s="230"/>
      <c r="S757" s="230"/>
      <c r="V757" s="230"/>
      <c r="W757" s="230"/>
      <c r="X757" s="230"/>
      <c r="Y757" s="230"/>
      <c r="Z757" s="230"/>
      <c r="AA757" s="230"/>
      <c r="AB757" s="230"/>
      <c r="AC757" s="230"/>
      <c r="AD757" s="230"/>
      <c r="AH757" s="230"/>
      <c r="AK757" s="230"/>
      <c r="AL757" s="230"/>
      <c r="AM757" s="230"/>
      <c r="AN757" s="230"/>
      <c r="AO757" s="230"/>
      <c r="AP757" s="230"/>
      <c r="AQ757" s="230"/>
      <c r="AR757" s="230"/>
      <c r="AW757" s="230"/>
      <c r="AZ757" s="230"/>
      <c r="BA757" s="230"/>
      <c r="BB757" s="230"/>
      <c r="BC757" s="230"/>
      <c r="BD757" s="230"/>
      <c r="BE757" s="230"/>
      <c r="BF757" s="230"/>
      <c r="BG757" s="230"/>
    </row>
    <row r="758" spans="4:59">
      <c r="D758" s="230"/>
      <c r="G758" s="230"/>
      <c r="H758" s="230"/>
      <c r="I758" s="230"/>
      <c r="J758" s="230"/>
      <c r="K758" s="230"/>
      <c r="L758" s="230"/>
      <c r="M758" s="230"/>
      <c r="N758" s="230"/>
      <c r="S758" s="230"/>
      <c r="V758" s="230"/>
      <c r="W758" s="230"/>
      <c r="X758" s="230"/>
      <c r="Y758" s="230"/>
      <c r="Z758" s="230"/>
      <c r="AA758" s="230"/>
      <c r="AB758" s="230"/>
      <c r="AC758" s="230"/>
      <c r="AD758" s="230"/>
      <c r="AH758" s="230"/>
      <c r="AK758" s="230"/>
      <c r="AL758" s="230"/>
      <c r="AM758" s="230"/>
      <c r="AN758" s="230"/>
      <c r="AO758" s="230"/>
      <c r="AP758" s="230"/>
      <c r="AQ758" s="230"/>
      <c r="AR758" s="230"/>
      <c r="AW758" s="230"/>
      <c r="AZ758" s="230"/>
      <c r="BA758" s="230"/>
      <c r="BB758" s="230"/>
      <c r="BC758" s="230"/>
      <c r="BD758" s="230"/>
      <c r="BE758" s="230"/>
      <c r="BF758" s="230"/>
      <c r="BG758" s="230"/>
    </row>
    <row r="759" spans="4:59">
      <c r="D759" s="230"/>
      <c r="G759" s="230"/>
      <c r="H759" s="230"/>
      <c r="I759" s="230"/>
      <c r="J759" s="230"/>
      <c r="K759" s="230"/>
      <c r="L759" s="230"/>
      <c r="M759" s="230"/>
      <c r="N759" s="230"/>
      <c r="S759" s="230"/>
      <c r="V759" s="230"/>
      <c r="W759" s="230"/>
      <c r="X759" s="230"/>
      <c r="Y759" s="230"/>
      <c r="Z759" s="230"/>
      <c r="AA759" s="230"/>
      <c r="AB759" s="230"/>
      <c r="AC759" s="230"/>
      <c r="AD759" s="230"/>
      <c r="AH759" s="230"/>
      <c r="AK759" s="230"/>
      <c r="AL759" s="230"/>
      <c r="AM759" s="230"/>
      <c r="AN759" s="230"/>
      <c r="AO759" s="230"/>
      <c r="AP759" s="230"/>
      <c r="AQ759" s="230"/>
      <c r="AR759" s="230"/>
      <c r="AW759" s="230"/>
      <c r="AZ759" s="230"/>
      <c r="BA759" s="230"/>
      <c r="BB759" s="230"/>
      <c r="BC759" s="230"/>
      <c r="BD759" s="230"/>
      <c r="BE759" s="230"/>
      <c r="BF759" s="230"/>
      <c r="BG759" s="230"/>
    </row>
    <row r="760" spans="4:59">
      <c r="D760" s="230"/>
      <c r="G760" s="230"/>
      <c r="H760" s="230"/>
      <c r="I760" s="230"/>
      <c r="J760" s="230"/>
      <c r="K760" s="230"/>
      <c r="L760" s="230"/>
      <c r="M760" s="230"/>
      <c r="N760" s="230"/>
      <c r="S760" s="230"/>
      <c r="V760" s="230"/>
      <c r="W760" s="230"/>
      <c r="X760" s="230"/>
      <c r="Y760" s="230"/>
      <c r="Z760" s="230"/>
      <c r="AA760" s="230"/>
      <c r="AB760" s="230"/>
      <c r="AC760" s="230"/>
      <c r="AD760" s="230"/>
      <c r="AH760" s="230"/>
      <c r="AK760" s="230"/>
      <c r="AL760" s="230"/>
      <c r="AM760" s="230"/>
      <c r="AN760" s="230"/>
      <c r="AO760" s="230"/>
      <c r="AP760" s="230"/>
      <c r="AQ760" s="230"/>
      <c r="AR760" s="230"/>
      <c r="AW760" s="230"/>
      <c r="AZ760" s="230"/>
      <c r="BA760" s="230"/>
      <c r="BB760" s="230"/>
      <c r="BC760" s="230"/>
      <c r="BD760" s="230"/>
      <c r="BE760" s="230"/>
      <c r="BF760" s="230"/>
      <c r="BG760" s="230"/>
    </row>
    <row r="761" spans="4:59">
      <c r="D761" s="230"/>
      <c r="G761" s="230"/>
      <c r="H761" s="230"/>
      <c r="I761" s="230"/>
      <c r="J761" s="230"/>
      <c r="K761" s="230"/>
      <c r="L761" s="230"/>
      <c r="M761" s="230"/>
      <c r="N761" s="230"/>
      <c r="S761" s="230"/>
      <c r="V761" s="230"/>
      <c r="W761" s="230"/>
      <c r="X761" s="230"/>
      <c r="Y761" s="230"/>
      <c r="Z761" s="230"/>
      <c r="AA761" s="230"/>
      <c r="AB761" s="230"/>
      <c r="AC761" s="230"/>
      <c r="AD761" s="230"/>
      <c r="AH761" s="230"/>
      <c r="AK761" s="230"/>
      <c r="AL761" s="230"/>
      <c r="AM761" s="230"/>
      <c r="AN761" s="230"/>
      <c r="AO761" s="230"/>
      <c r="AP761" s="230"/>
      <c r="AQ761" s="230"/>
      <c r="AR761" s="230"/>
      <c r="AW761" s="230"/>
      <c r="AZ761" s="230"/>
      <c r="BA761" s="230"/>
      <c r="BB761" s="230"/>
      <c r="BC761" s="230"/>
      <c r="BD761" s="230"/>
      <c r="BE761" s="230"/>
      <c r="BF761" s="230"/>
      <c r="BG761" s="230"/>
    </row>
    <row r="762" spans="4:59">
      <c r="D762" s="230"/>
      <c r="G762" s="230"/>
      <c r="H762" s="230"/>
      <c r="I762" s="230"/>
      <c r="J762" s="230"/>
      <c r="K762" s="230"/>
      <c r="L762" s="230"/>
      <c r="M762" s="230"/>
      <c r="N762" s="230"/>
      <c r="S762" s="230"/>
      <c r="V762" s="230"/>
      <c r="W762" s="230"/>
      <c r="X762" s="230"/>
      <c r="Y762" s="230"/>
      <c r="Z762" s="230"/>
      <c r="AA762" s="230"/>
      <c r="AB762" s="230"/>
      <c r="AC762" s="230"/>
      <c r="AD762" s="230"/>
      <c r="AH762" s="230"/>
      <c r="AK762" s="230"/>
      <c r="AL762" s="230"/>
      <c r="AM762" s="230"/>
      <c r="AN762" s="230"/>
      <c r="AO762" s="230"/>
      <c r="AP762" s="230"/>
      <c r="AQ762" s="230"/>
      <c r="AR762" s="230"/>
      <c r="AW762" s="230"/>
      <c r="AZ762" s="230"/>
      <c r="BA762" s="230"/>
      <c r="BB762" s="230"/>
      <c r="BC762" s="230"/>
      <c r="BD762" s="230"/>
      <c r="BE762" s="230"/>
      <c r="BF762" s="230"/>
      <c r="BG762" s="230"/>
    </row>
    <row r="763" spans="4:59">
      <c r="D763" s="230"/>
      <c r="G763" s="230"/>
      <c r="H763" s="230"/>
      <c r="I763" s="230"/>
      <c r="J763" s="230"/>
      <c r="K763" s="230"/>
      <c r="L763" s="230"/>
      <c r="M763" s="230"/>
      <c r="N763" s="230"/>
      <c r="S763" s="230"/>
      <c r="V763" s="230"/>
      <c r="W763" s="230"/>
      <c r="X763" s="230"/>
      <c r="Y763" s="230"/>
      <c r="Z763" s="230"/>
      <c r="AA763" s="230"/>
      <c r="AB763" s="230"/>
      <c r="AC763" s="230"/>
      <c r="AD763" s="230"/>
      <c r="AH763" s="230"/>
      <c r="AK763" s="230"/>
      <c r="AL763" s="230"/>
      <c r="AM763" s="230"/>
      <c r="AN763" s="230"/>
      <c r="AO763" s="230"/>
      <c r="AP763" s="230"/>
      <c r="AQ763" s="230"/>
      <c r="AR763" s="230"/>
      <c r="AW763" s="230"/>
      <c r="AZ763" s="230"/>
      <c r="BA763" s="230"/>
      <c r="BB763" s="230"/>
      <c r="BC763" s="230"/>
      <c r="BD763" s="230"/>
      <c r="BE763" s="230"/>
      <c r="BF763" s="230"/>
      <c r="BG763" s="230"/>
    </row>
    <row r="764" spans="4:59">
      <c r="D764" s="230"/>
      <c r="G764" s="230"/>
      <c r="H764" s="230"/>
      <c r="I764" s="230"/>
      <c r="J764" s="230"/>
      <c r="K764" s="230"/>
      <c r="L764" s="230"/>
      <c r="M764" s="230"/>
      <c r="N764" s="230"/>
      <c r="S764" s="230"/>
      <c r="V764" s="230"/>
      <c r="W764" s="230"/>
      <c r="X764" s="230"/>
      <c r="Y764" s="230"/>
      <c r="Z764" s="230"/>
      <c r="AA764" s="230"/>
      <c r="AB764" s="230"/>
      <c r="AC764" s="230"/>
      <c r="AD764" s="230"/>
      <c r="AH764" s="230"/>
      <c r="AK764" s="230"/>
      <c r="AL764" s="230"/>
      <c r="AM764" s="230"/>
      <c r="AN764" s="230"/>
      <c r="AO764" s="230"/>
      <c r="AP764" s="230"/>
      <c r="AQ764" s="230"/>
      <c r="AR764" s="230"/>
      <c r="AW764" s="230"/>
      <c r="AZ764" s="230"/>
      <c r="BA764" s="230"/>
      <c r="BB764" s="230"/>
      <c r="BC764" s="230"/>
      <c r="BD764" s="230"/>
      <c r="BE764" s="230"/>
      <c r="BF764" s="230"/>
      <c r="BG764" s="230"/>
    </row>
    <row r="765" spans="4:59">
      <c r="D765" s="230"/>
      <c r="G765" s="230"/>
      <c r="H765" s="230"/>
      <c r="I765" s="230"/>
      <c r="J765" s="230"/>
      <c r="K765" s="230"/>
      <c r="L765" s="230"/>
      <c r="M765" s="230"/>
      <c r="N765" s="230"/>
      <c r="S765" s="230"/>
      <c r="V765" s="230"/>
      <c r="W765" s="230"/>
      <c r="X765" s="230"/>
      <c r="Y765" s="230"/>
      <c r="Z765" s="230"/>
      <c r="AA765" s="230"/>
      <c r="AB765" s="230"/>
      <c r="AC765" s="230"/>
      <c r="AD765" s="230"/>
      <c r="AH765" s="230"/>
      <c r="AK765" s="230"/>
      <c r="AL765" s="230"/>
      <c r="AM765" s="230"/>
      <c r="AN765" s="230"/>
      <c r="AO765" s="230"/>
      <c r="AP765" s="230"/>
      <c r="AQ765" s="230"/>
      <c r="AR765" s="230"/>
      <c r="AW765" s="230"/>
      <c r="AZ765" s="230"/>
      <c r="BA765" s="230"/>
      <c r="BB765" s="230"/>
      <c r="BC765" s="230"/>
      <c r="BD765" s="230"/>
      <c r="BE765" s="230"/>
      <c r="BF765" s="230"/>
      <c r="BG765" s="230"/>
    </row>
    <row r="766" spans="4:59">
      <c r="D766" s="230"/>
      <c r="G766" s="230"/>
      <c r="H766" s="230"/>
      <c r="I766" s="230"/>
      <c r="J766" s="230"/>
      <c r="K766" s="230"/>
      <c r="L766" s="230"/>
      <c r="M766" s="230"/>
      <c r="N766" s="230"/>
      <c r="S766" s="230"/>
      <c r="V766" s="230"/>
      <c r="W766" s="230"/>
      <c r="X766" s="230"/>
      <c r="Y766" s="230"/>
      <c r="Z766" s="230"/>
      <c r="AA766" s="230"/>
      <c r="AB766" s="230"/>
      <c r="AC766" s="230"/>
      <c r="AD766" s="230"/>
      <c r="AH766" s="230"/>
      <c r="AK766" s="230"/>
      <c r="AL766" s="230"/>
      <c r="AM766" s="230"/>
      <c r="AN766" s="230"/>
      <c r="AO766" s="230"/>
      <c r="AP766" s="230"/>
      <c r="AQ766" s="230"/>
      <c r="AR766" s="230"/>
      <c r="AW766" s="230"/>
      <c r="AZ766" s="230"/>
      <c r="BA766" s="230"/>
      <c r="BB766" s="230"/>
      <c r="BC766" s="230"/>
      <c r="BD766" s="230"/>
      <c r="BE766" s="230"/>
      <c r="BF766" s="230"/>
      <c r="BG766" s="230"/>
    </row>
    <row r="767" spans="4:59">
      <c r="D767" s="230"/>
      <c r="G767" s="230"/>
      <c r="H767" s="230"/>
      <c r="I767" s="230"/>
      <c r="J767" s="230"/>
      <c r="K767" s="230"/>
      <c r="L767" s="230"/>
      <c r="M767" s="230"/>
      <c r="N767" s="230"/>
      <c r="S767" s="230"/>
      <c r="V767" s="230"/>
      <c r="W767" s="230"/>
      <c r="X767" s="230"/>
      <c r="Y767" s="230"/>
      <c r="Z767" s="230"/>
      <c r="AA767" s="230"/>
      <c r="AB767" s="230"/>
      <c r="AC767" s="230"/>
      <c r="AD767" s="230"/>
      <c r="AH767" s="230"/>
      <c r="AK767" s="230"/>
      <c r="AL767" s="230"/>
      <c r="AM767" s="230"/>
      <c r="AN767" s="230"/>
      <c r="AO767" s="230"/>
      <c r="AP767" s="230"/>
      <c r="AQ767" s="230"/>
      <c r="AR767" s="230"/>
      <c r="AW767" s="230"/>
      <c r="AZ767" s="230"/>
      <c r="BA767" s="230"/>
      <c r="BB767" s="230"/>
      <c r="BC767" s="230"/>
      <c r="BD767" s="230"/>
      <c r="BE767" s="230"/>
      <c r="BF767" s="230"/>
      <c r="BG767" s="230"/>
    </row>
    <row r="768" spans="4:59">
      <c r="D768" s="230"/>
      <c r="G768" s="230"/>
      <c r="H768" s="230"/>
      <c r="I768" s="230"/>
      <c r="J768" s="230"/>
      <c r="K768" s="230"/>
      <c r="L768" s="230"/>
      <c r="M768" s="230"/>
      <c r="N768" s="230"/>
      <c r="S768" s="230"/>
      <c r="V768" s="230"/>
      <c r="W768" s="230"/>
      <c r="X768" s="230"/>
      <c r="Y768" s="230"/>
      <c r="Z768" s="230"/>
      <c r="AA768" s="230"/>
      <c r="AB768" s="230"/>
      <c r="AC768" s="230"/>
      <c r="AD768" s="230"/>
      <c r="AH768" s="230"/>
      <c r="AK768" s="230"/>
      <c r="AL768" s="230"/>
      <c r="AM768" s="230"/>
      <c r="AN768" s="230"/>
      <c r="AO768" s="230"/>
      <c r="AP768" s="230"/>
      <c r="AQ768" s="230"/>
      <c r="AR768" s="230"/>
      <c r="AW768" s="230"/>
      <c r="AZ768" s="230"/>
      <c r="BA768" s="230"/>
      <c r="BB768" s="230"/>
      <c r="BC768" s="230"/>
      <c r="BD768" s="230"/>
      <c r="BE768" s="230"/>
      <c r="BF768" s="230"/>
      <c r="BG768" s="230"/>
    </row>
    <row r="769" spans="4:59">
      <c r="D769" s="230"/>
      <c r="G769" s="230"/>
      <c r="H769" s="230"/>
      <c r="I769" s="230"/>
      <c r="J769" s="230"/>
      <c r="K769" s="230"/>
      <c r="L769" s="230"/>
      <c r="M769" s="230"/>
      <c r="N769" s="230"/>
      <c r="S769" s="230"/>
      <c r="V769" s="230"/>
      <c r="W769" s="230"/>
      <c r="X769" s="230"/>
      <c r="Y769" s="230"/>
      <c r="Z769" s="230"/>
      <c r="AA769" s="230"/>
      <c r="AB769" s="230"/>
      <c r="AC769" s="230"/>
      <c r="AD769" s="230"/>
      <c r="AH769" s="230"/>
      <c r="AK769" s="230"/>
      <c r="AL769" s="230"/>
      <c r="AM769" s="230"/>
      <c r="AN769" s="230"/>
      <c r="AO769" s="230"/>
      <c r="AP769" s="230"/>
      <c r="AQ769" s="230"/>
      <c r="AR769" s="230"/>
      <c r="AW769" s="230"/>
      <c r="AZ769" s="230"/>
      <c r="BA769" s="230"/>
      <c r="BB769" s="230"/>
      <c r="BC769" s="230"/>
      <c r="BD769" s="230"/>
      <c r="BE769" s="230"/>
      <c r="BF769" s="230"/>
      <c r="BG769" s="230"/>
    </row>
    <row r="770" spans="4:59">
      <c r="D770" s="230"/>
      <c r="G770" s="230"/>
      <c r="H770" s="230"/>
      <c r="I770" s="230"/>
      <c r="J770" s="230"/>
      <c r="K770" s="230"/>
      <c r="L770" s="230"/>
      <c r="M770" s="230"/>
      <c r="N770" s="230"/>
      <c r="S770" s="230"/>
      <c r="V770" s="230"/>
      <c r="W770" s="230"/>
      <c r="X770" s="230"/>
      <c r="Y770" s="230"/>
      <c r="Z770" s="230"/>
      <c r="AA770" s="230"/>
      <c r="AB770" s="230"/>
      <c r="AC770" s="230"/>
      <c r="AD770" s="230"/>
      <c r="AH770" s="230"/>
      <c r="AK770" s="230"/>
      <c r="AL770" s="230"/>
      <c r="AM770" s="230"/>
      <c r="AN770" s="230"/>
      <c r="AO770" s="230"/>
      <c r="AP770" s="230"/>
      <c r="AQ770" s="230"/>
      <c r="AR770" s="230"/>
      <c r="AW770" s="230"/>
      <c r="AZ770" s="230"/>
      <c r="BA770" s="230"/>
      <c r="BB770" s="230"/>
      <c r="BC770" s="230"/>
      <c r="BD770" s="230"/>
      <c r="BE770" s="230"/>
      <c r="BF770" s="230"/>
      <c r="BG770" s="230"/>
    </row>
    <row r="771" spans="4:59">
      <c r="D771" s="230"/>
      <c r="G771" s="230"/>
      <c r="H771" s="230"/>
      <c r="I771" s="230"/>
      <c r="J771" s="230"/>
      <c r="K771" s="230"/>
      <c r="L771" s="230"/>
      <c r="M771" s="230"/>
      <c r="N771" s="230"/>
      <c r="S771" s="230"/>
      <c r="V771" s="230"/>
      <c r="W771" s="230"/>
      <c r="X771" s="230"/>
      <c r="Y771" s="230"/>
      <c r="Z771" s="230"/>
      <c r="AA771" s="230"/>
      <c r="AB771" s="230"/>
      <c r="AC771" s="230"/>
      <c r="AD771" s="230"/>
      <c r="AH771" s="230"/>
      <c r="AK771" s="230"/>
      <c r="AL771" s="230"/>
      <c r="AM771" s="230"/>
      <c r="AN771" s="230"/>
      <c r="AO771" s="230"/>
      <c r="AP771" s="230"/>
      <c r="AQ771" s="230"/>
      <c r="AR771" s="230"/>
      <c r="AW771" s="230"/>
      <c r="AZ771" s="230"/>
      <c r="BA771" s="230"/>
      <c r="BB771" s="230"/>
      <c r="BC771" s="230"/>
      <c r="BD771" s="230"/>
      <c r="BE771" s="230"/>
      <c r="BF771" s="230"/>
      <c r="BG771" s="230"/>
    </row>
    <row r="772" spans="4:59">
      <c r="D772" s="230"/>
      <c r="G772" s="230"/>
      <c r="H772" s="230"/>
      <c r="I772" s="230"/>
      <c r="J772" s="230"/>
      <c r="K772" s="230"/>
      <c r="L772" s="230"/>
      <c r="M772" s="230"/>
      <c r="N772" s="230"/>
      <c r="S772" s="230"/>
      <c r="V772" s="230"/>
      <c r="W772" s="230"/>
      <c r="X772" s="230"/>
      <c r="Y772" s="230"/>
      <c r="Z772" s="230"/>
      <c r="AA772" s="230"/>
      <c r="AB772" s="230"/>
      <c r="AC772" s="230"/>
      <c r="AD772" s="230"/>
      <c r="AH772" s="230"/>
      <c r="AK772" s="230"/>
      <c r="AL772" s="230"/>
      <c r="AM772" s="230"/>
      <c r="AN772" s="230"/>
      <c r="AO772" s="230"/>
      <c r="AP772" s="230"/>
      <c r="AQ772" s="230"/>
      <c r="AR772" s="230"/>
      <c r="AW772" s="230"/>
      <c r="AZ772" s="230"/>
      <c r="BA772" s="230"/>
      <c r="BB772" s="230"/>
      <c r="BC772" s="230"/>
      <c r="BD772" s="230"/>
      <c r="BE772" s="230"/>
      <c r="BF772" s="230"/>
      <c r="BG772" s="230"/>
    </row>
    <row r="773" spans="4:59">
      <c r="D773" s="230"/>
      <c r="G773" s="230"/>
      <c r="H773" s="230"/>
      <c r="I773" s="230"/>
      <c r="J773" s="230"/>
      <c r="K773" s="230"/>
      <c r="L773" s="230"/>
      <c r="M773" s="230"/>
      <c r="N773" s="230"/>
      <c r="S773" s="230"/>
      <c r="V773" s="230"/>
      <c r="W773" s="230"/>
      <c r="X773" s="230"/>
      <c r="Y773" s="230"/>
      <c r="Z773" s="230"/>
      <c r="AA773" s="230"/>
      <c r="AB773" s="230"/>
      <c r="AC773" s="230"/>
      <c r="AD773" s="230"/>
      <c r="AH773" s="230"/>
      <c r="AK773" s="230"/>
      <c r="AL773" s="230"/>
      <c r="AM773" s="230"/>
      <c r="AN773" s="230"/>
      <c r="AO773" s="230"/>
      <c r="AP773" s="230"/>
      <c r="AQ773" s="230"/>
      <c r="AR773" s="230"/>
      <c r="AW773" s="230"/>
      <c r="AZ773" s="230"/>
      <c r="BA773" s="230"/>
      <c r="BB773" s="230"/>
      <c r="BC773" s="230"/>
      <c r="BD773" s="230"/>
      <c r="BE773" s="230"/>
      <c r="BF773" s="230"/>
      <c r="BG773" s="230"/>
    </row>
    <row r="774" spans="4:59">
      <c r="D774" s="230"/>
      <c r="G774" s="230"/>
      <c r="H774" s="230"/>
      <c r="I774" s="230"/>
      <c r="J774" s="230"/>
      <c r="K774" s="230"/>
      <c r="L774" s="230"/>
      <c r="M774" s="230"/>
      <c r="N774" s="230"/>
      <c r="S774" s="230"/>
      <c r="V774" s="230"/>
      <c r="W774" s="230"/>
      <c r="X774" s="230"/>
      <c r="Y774" s="230"/>
      <c r="Z774" s="230"/>
      <c r="AA774" s="230"/>
      <c r="AB774" s="230"/>
      <c r="AC774" s="230"/>
      <c r="AD774" s="230"/>
      <c r="AH774" s="230"/>
      <c r="AK774" s="230"/>
      <c r="AL774" s="230"/>
      <c r="AM774" s="230"/>
      <c r="AN774" s="230"/>
      <c r="AO774" s="230"/>
      <c r="AP774" s="230"/>
      <c r="AQ774" s="230"/>
      <c r="AR774" s="230"/>
      <c r="AW774" s="230"/>
      <c r="AZ774" s="230"/>
      <c r="BA774" s="230"/>
      <c r="BB774" s="230"/>
      <c r="BC774" s="230"/>
      <c r="BD774" s="230"/>
      <c r="BE774" s="230"/>
      <c r="BF774" s="230"/>
      <c r="BG774" s="230"/>
    </row>
    <row r="775" spans="4:59">
      <c r="D775" s="230"/>
      <c r="G775" s="230"/>
      <c r="H775" s="230"/>
      <c r="I775" s="230"/>
      <c r="J775" s="230"/>
      <c r="K775" s="230"/>
      <c r="L775" s="230"/>
      <c r="M775" s="230"/>
      <c r="N775" s="230"/>
      <c r="S775" s="230"/>
      <c r="V775" s="230"/>
      <c r="W775" s="230"/>
      <c r="X775" s="230"/>
      <c r="Y775" s="230"/>
      <c r="Z775" s="230"/>
      <c r="AA775" s="230"/>
      <c r="AB775" s="230"/>
      <c r="AC775" s="230"/>
      <c r="AD775" s="230"/>
      <c r="AH775" s="230"/>
      <c r="AK775" s="230"/>
      <c r="AL775" s="230"/>
      <c r="AM775" s="230"/>
      <c r="AN775" s="230"/>
      <c r="AO775" s="230"/>
      <c r="AP775" s="230"/>
      <c r="AQ775" s="230"/>
      <c r="AR775" s="230"/>
      <c r="AW775" s="230"/>
      <c r="AZ775" s="230"/>
      <c r="BA775" s="230"/>
      <c r="BB775" s="230"/>
      <c r="BC775" s="230"/>
      <c r="BD775" s="230"/>
      <c r="BE775" s="230"/>
      <c r="BF775" s="230"/>
      <c r="BG775" s="230"/>
    </row>
    <row r="776" spans="4:59">
      <c r="D776" s="230"/>
      <c r="G776" s="230"/>
      <c r="H776" s="230"/>
      <c r="I776" s="230"/>
      <c r="J776" s="230"/>
      <c r="K776" s="230"/>
      <c r="L776" s="230"/>
      <c r="M776" s="230"/>
      <c r="N776" s="230"/>
      <c r="S776" s="230"/>
      <c r="V776" s="230"/>
      <c r="W776" s="230"/>
      <c r="X776" s="230"/>
      <c r="Y776" s="230"/>
      <c r="Z776" s="230"/>
      <c r="AA776" s="230"/>
      <c r="AB776" s="230"/>
      <c r="AC776" s="230"/>
      <c r="AD776" s="230"/>
      <c r="AH776" s="230"/>
      <c r="AK776" s="230"/>
      <c r="AL776" s="230"/>
      <c r="AM776" s="230"/>
      <c r="AN776" s="230"/>
      <c r="AO776" s="230"/>
      <c r="AP776" s="230"/>
      <c r="AQ776" s="230"/>
      <c r="AR776" s="230"/>
      <c r="AW776" s="230"/>
      <c r="AZ776" s="230"/>
      <c r="BA776" s="230"/>
      <c r="BB776" s="230"/>
      <c r="BC776" s="230"/>
      <c r="BD776" s="230"/>
      <c r="BE776" s="230"/>
      <c r="BF776" s="230"/>
      <c r="BG776" s="230"/>
    </row>
    <row r="777" spans="4:59">
      <c r="D777" s="230"/>
      <c r="G777" s="230"/>
      <c r="H777" s="230"/>
      <c r="I777" s="230"/>
      <c r="J777" s="230"/>
      <c r="K777" s="230"/>
      <c r="L777" s="230"/>
      <c r="M777" s="230"/>
      <c r="N777" s="230"/>
      <c r="S777" s="230"/>
      <c r="V777" s="230"/>
      <c r="W777" s="230"/>
      <c r="X777" s="230"/>
      <c r="Y777" s="230"/>
      <c r="Z777" s="230"/>
      <c r="AA777" s="230"/>
      <c r="AB777" s="230"/>
      <c r="AC777" s="230"/>
      <c r="AD777" s="230"/>
      <c r="AH777" s="230"/>
      <c r="AK777" s="230"/>
      <c r="AL777" s="230"/>
      <c r="AM777" s="230"/>
      <c r="AN777" s="230"/>
      <c r="AO777" s="230"/>
      <c r="AP777" s="230"/>
      <c r="AQ777" s="230"/>
      <c r="AR777" s="230"/>
      <c r="AW777" s="230"/>
      <c r="AZ777" s="230"/>
      <c r="BA777" s="230"/>
      <c r="BB777" s="230"/>
      <c r="BC777" s="230"/>
      <c r="BD777" s="230"/>
      <c r="BE777" s="230"/>
      <c r="BF777" s="230"/>
      <c r="BG777" s="230"/>
    </row>
    <row r="778" spans="4:59">
      <c r="D778" s="230"/>
      <c r="G778" s="230"/>
      <c r="H778" s="230"/>
      <c r="I778" s="230"/>
      <c r="J778" s="230"/>
      <c r="K778" s="230"/>
      <c r="L778" s="230"/>
      <c r="M778" s="230"/>
      <c r="N778" s="230"/>
      <c r="S778" s="230"/>
      <c r="V778" s="230"/>
      <c r="W778" s="230"/>
      <c r="X778" s="230"/>
      <c r="Y778" s="230"/>
      <c r="Z778" s="230"/>
      <c r="AA778" s="230"/>
      <c r="AB778" s="230"/>
      <c r="AC778" s="230"/>
      <c r="AD778" s="230"/>
      <c r="AH778" s="230"/>
      <c r="AK778" s="230"/>
      <c r="AL778" s="230"/>
      <c r="AM778" s="230"/>
      <c r="AN778" s="230"/>
      <c r="AO778" s="230"/>
      <c r="AP778" s="230"/>
      <c r="AQ778" s="230"/>
      <c r="AR778" s="230"/>
      <c r="AW778" s="230"/>
      <c r="AZ778" s="230"/>
      <c r="BA778" s="230"/>
      <c r="BB778" s="230"/>
      <c r="BC778" s="230"/>
      <c r="BD778" s="230"/>
      <c r="BE778" s="230"/>
      <c r="BF778" s="230"/>
      <c r="BG778" s="230"/>
    </row>
    <row r="779" spans="4:59">
      <c r="D779" s="230"/>
      <c r="G779" s="230"/>
      <c r="H779" s="230"/>
      <c r="I779" s="230"/>
      <c r="J779" s="230"/>
      <c r="K779" s="230"/>
      <c r="L779" s="230"/>
      <c r="M779" s="230"/>
      <c r="N779" s="230"/>
      <c r="S779" s="230"/>
      <c r="V779" s="230"/>
      <c r="W779" s="230"/>
      <c r="X779" s="230"/>
      <c r="Y779" s="230"/>
      <c r="Z779" s="230"/>
      <c r="AA779" s="230"/>
      <c r="AB779" s="230"/>
      <c r="AC779" s="230"/>
      <c r="AD779" s="230"/>
      <c r="AH779" s="230"/>
      <c r="AK779" s="230"/>
      <c r="AL779" s="230"/>
      <c r="AM779" s="230"/>
      <c r="AN779" s="230"/>
      <c r="AO779" s="230"/>
      <c r="AP779" s="230"/>
      <c r="AQ779" s="230"/>
      <c r="AR779" s="230"/>
      <c r="AW779" s="230"/>
      <c r="AZ779" s="230"/>
      <c r="BA779" s="230"/>
      <c r="BB779" s="230"/>
      <c r="BC779" s="230"/>
      <c r="BD779" s="230"/>
      <c r="BE779" s="230"/>
      <c r="BF779" s="230"/>
      <c r="BG779" s="230"/>
    </row>
    <row r="780" spans="4:59">
      <c r="D780" s="230"/>
      <c r="G780" s="230"/>
      <c r="H780" s="230"/>
      <c r="I780" s="230"/>
      <c r="J780" s="230"/>
      <c r="K780" s="230"/>
      <c r="L780" s="230"/>
      <c r="M780" s="230"/>
      <c r="N780" s="230"/>
      <c r="S780" s="230"/>
      <c r="V780" s="230"/>
      <c r="W780" s="230"/>
      <c r="X780" s="230"/>
      <c r="Y780" s="230"/>
      <c r="Z780" s="230"/>
      <c r="AA780" s="230"/>
      <c r="AB780" s="230"/>
      <c r="AC780" s="230"/>
      <c r="AD780" s="230"/>
      <c r="AH780" s="230"/>
      <c r="AK780" s="230"/>
      <c r="AL780" s="230"/>
      <c r="AM780" s="230"/>
      <c r="AN780" s="230"/>
      <c r="AO780" s="230"/>
      <c r="AP780" s="230"/>
      <c r="AQ780" s="230"/>
      <c r="AR780" s="230"/>
      <c r="AW780" s="230"/>
      <c r="AZ780" s="230"/>
      <c r="BA780" s="230"/>
      <c r="BB780" s="230"/>
      <c r="BC780" s="230"/>
      <c r="BD780" s="230"/>
      <c r="BE780" s="230"/>
      <c r="BF780" s="230"/>
      <c r="BG780" s="230"/>
    </row>
    <row r="781" spans="4:59">
      <c r="D781" s="230"/>
      <c r="G781" s="230"/>
      <c r="H781" s="230"/>
      <c r="I781" s="230"/>
      <c r="J781" s="230"/>
      <c r="K781" s="230"/>
      <c r="L781" s="230"/>
      <c r="M781" s="230"/>
      <c r="N781" s="230"/>
      <c r="S781" s="230"/>
      <c r="V781" s="230"/>
      <c r="W781" s="230"/>
      <c r="X781" s="230"/>
      <c r="Y781" s="230"/>
      <c r="Z781" s="230"/>
      <c r="AA781" s="230"/>
      <c r="AB781" s="230"/>
      <c r="AC781" s="230"/>
      <c r="AD781" s="230"/>
      <c r="AH781" s="230"/>
      <c r="AK781" s="230"/>
      <c r="AL781" s="230"/>
      <c r="AM781" s="230"/>
      <c r="AN781" s="230"/>
      <c r="AO781" s="230"/>
      <c r="AP781" s="230"/>
      <c r="AQ781" s="230"/>
      <c r="AR781" s="230"/>
      <c r="AW781" s="230"/>
      <c r="AZ781" s="230"/>
      <c r="BA781" s="230"/>
      <c r="BB781" s="230"/>
      <c r="BC781" s="230"/>
      <c r="BD781" s="230"/>
      <c r="BE781" s="230"/>
      <c r="BF781" s="230"/>
      <c r="BG781" s="230"/>
    </row>
    <row r="782" spans="4:59">
      <c r="D782" s="230"/>
      <c r="G782" s="230"/>
      <c r="H782" s="230"/>
      <c r="I782" s="230"/>
      <c r="J782" s="230"/>
      <c r="K782" s="230"/>
      <c r="L782" s="230"/>
      <c r="M782" s="230"/>
      <c r="N782" s="230"/>
      <c r="S782" s="230"/>
      <c r="V782" s="230"/>
      <c r="W782" s="230"/>
      <c r="X782" s="230"/>
      <c r="Y782" s="230"/>
      <c r="Z782" s="230"/>
      <c r="AA782" s="230"/>
      <c r="AB782" s="230"/>
      <c r="AC782" s="230"/>
      <c r="AD782" s="230"/>
      <c r="AH782" s="230"/>
      <c r="AK782" s="230"/>
      <c r="AL782" s="230"/>
      <c r="AM782" s="230"/>
      <c r="AN782" s="230"/>
      <c r="AO782" s="230"/>
      <c r="AP782" s="230"/>
      <c r="AQ782" s="230"/>
      <c r="AR782" s="230"/>
      <c r="AW782" s="230"/>
      <c r="AZ782" s="230"/>
      <c r="BA782" s="230"/>
      <c r="BB782" s="230"/>
      <c r="BC782" s="230"/>
      <c r="BD782" s="230"/>
      <c r="BE782" s="230"/>
      <c r="BF782" s="230"/>
      <c r="BG782" s="230"/>
    </row>
    <row r="783" spans="4:59">
      <c r="D783" s="230"/>
      <c r="G783" s="230"/>
      <c r="H783" s="230"/>
      <c r="I783" s="230"/>
      <c r="J783" s="230"/>
      <c r="K783" s="230"/>
      <c r="L783" s="230"/>
      <c r="M783" s="230"/>
      <c r="N783" s="230"/>
      <c r="S783" s="230"/>
      <c r="V783" s="230"/>
      <c r="W783" s="230"/>
      <c r="X783" s="230"/>
      <c r="Y783" s="230"/>
      <c r="Z783" s="230"/>
      <c r="AA783" s="230"/>
      <c r="AB783" s="230"/>
      <c r="AC783" s="230"/>
      <c r="AD783" s="230"/>
      <c r="AH783" s="230"/>
      <c r="AK783" s="230"/>
      <c r="AL783" s="230"/>
      <c r="AM783" s="230"/>
      <c r="AN783" s="230"/>
      <c r="AO783" s="230"/>
      <c r="AP783" s="230"/>
      <c r="AQ783" s="230"/>
      <c r="AR783" s="230"/>
      <c r="AW783" s="230"/>
      <c r="AZ783" s="230"/>
      <c r="BA783" s="230"/>
      <c r="BB783" s="230"/>
      <c r="BC783" s="230"/>
      <c r="BD783" s="230"/>
      <c r="BE783" s="230"/>
      <c r="BF783" s="230"/>
      <c r="BG783" s="230"/>
    </row>
    <row r="784" spans="4:59">
      <c r="D784" s="230"/>
      <c r="G784" s="230"/>
      <c r="H784" s="230"/>
      <c r="I784" s="230"/>
      <c r="J784" s="230"/>
      <c r="K784" s="230"/>
      <c r="L784" s="230"/>
      <c r="M784" s="230"/>
      <c r="N784" s="230"/>
      <c r="S784" s="230"/>
      <c r="V784" s="230"/>
      <c r="W784" s="230"/>
      <c r="X784" s="230"/>
      <c r="Y784" s="230"/>
      <c r="Z784" s="230"/>
      <c r="AA784" s="230"/>
      <c r="AB784" s="230"/>
      <c r="AC784" s="230"/>
      <c r="AD784" s="230"/>
      <c r="AH784" s="230"/>
      <c r="AK784" s="230"/>
      <c r="AL784" s="230"/>
      <c r="AM784" s="230"/>
      <c r="AN784" s="230"/>
      <c r="AO784" s="230"/>
      <c r="AP784" s="230"/>
      <c r="AQ784" s="230"/>
      <c r="AR784" s="230"/>
      <c r="AW784" s="230"/>
      <c r="AZ784" s="230"/>
      <c r="BA784" s="230"/>
      <c r="BB784" s="230"/>
      <c r="BC784" s="230"/>
      <c r="BD784" s="230"/>
      <c r="BE784" s="230"/>
      <c r="BF784" s="230"/>
      <c r="BG784" s="230"/>
    </row>
    <row r="785" spans="4:59">
      <c r="D785" s="230"/>
      <c r="G785" s="230"/>
      <c r="H785" s="230"/>
      <c r="I785" s="230"/>
      <c r="J785" s="230"/>
      <c r="K785" s="230"/>
      <c r="L785" s="230"/>
      <c r="M785" s="230"/>
      <c r="N785" s="230"/>
      <c r="S785" s="230"/>
      <c r="V785" s="230"/>
      <c r="W785" s="230"/>
      <c r="X785" s="230"/>
      <c r="Y785" s="230"/>
      <c r="Z785" s="230"/>
      <c r="AA785" s="230"/>
      <c r="AB785" s="230"/>
      <c r="AC785" s="230"/>
      <c r="AD785" s="230"/>
      <c r="AH785" s="230"/>
      <c r="AK785" s="230"/>
      <c r="AL785" s="230"/>
      <c r="AM785" s="230"/>
      <c r="AN785" s="230"/>
      <c r="AO785" s="230"/>
      <c r="AP785" s="230"/>
      <c r="AQ785" s="230"/>
      <c r="AR785" s="230"/>
      <c r="AW785" s="230"/>
      <c r="AZ785" s="230"/>
      <c r="BA785" s="230"/>
      <c r="BB785" s="230"/>
      <c r="BC785" s="230"/>
      <c r="BD785" s="230"/>
      <c r="BE785" s="230"/>
      <c r="BF785" s="230"/>
      <c r="BG785" s="230"/>
    </row>
    <row r="786" spans="4:59">
      <c r="D786" s="230"/>
      <c r="G786" s="230"/>
      <c r="H786" s="230"/>
      <c r="I786" s="230"/>
      <c r="J786" s="230"/>
      <c r="K786" s="230"/>
      <c r="L786" s="230"/>
      <c r="M786" s="230"/>
      <c r="N786" s="230"/>
      <c r="S786" s="230"/>
      <c r="V786" s="230"/>
      <c r="W786" s="230"/>
      <c r="X786" s="230"/>
      <c r="Y786" s="230"/>
      <c r="Z786" s="230"/>
      <c r="AA786" s="230"/>
      <c r="AB786" s="230"/>
      <c r="AC786" s="230"/>
      <c r="AD786" s="230"/>
      <c r="AH786" s="230"/>
      <c r="AK786" s="230"/>
      <c r="AL786" s="230"/>
      <c r="AM786" s="230"/>
      <c r="AN786" s="230"/>
      <c r="AO786" s="230"/>
      <c r="AP786" s="230"/>
      <c r="AQ786" s="230"/>
      <c r="AR786" s="230"/>
      <c r="AW786" s="230"/>
      <c r="AZ786" s="230"/>
      <c r="BA786" s="230"/>
      <c r="BB786" s="230"/>
      <c r="BC786" s="230"/>
      <c r="BD786" s="230"/>
      <c r="BE786" s="230"/>
      <c r="BF786" s="230"/>
      <c r="BG786" s="230"/>
    </row>
    <row r="787" spans="4:59">
      <c r="D787" s="230"/>
      <c r="G787" s="230"/>
      <c r="H787" s="230"/>
      <c r="I787" s="230"/>
      <c r="J787" s="230"/>
      <c r="K787" s="230"/>
      <c r="L787" s="230"/>
      <c r="M787" s="230"/>
      <c r="N787" s="230"/>
      <c r="S787" s="230"/>
      <c r="V787" s="230"/>
      <c r="W787" s="230"/>
      <c r="X787" s="230"/>
      <c r="Y787" s="230"/>
      <c r="Z787" s="230"/>
      <c r="AA787" s="230"/>
      <c r="AB787" s="230"/>
      <c r="AC787" s="230"/>
      <c r="AD787" s="230"/>
      <c r="AH787" s="230"/>
      <c r="AK787" s="230"/>
      <c r="AL787" s="230"/>
      <c r="AM787" s="230"/>
      <c r="AN787" s="230"/>
      <c r="AO787" s="230"/>
      <c r="AP787" s="230"/>
      <c r="AQ787" s="230"/>
      <c r="AR787" s="230"/>
      <c r="AW787" s="230"/>
      <c r="AZ787" s="230"/>
      <c r="BA787" s="230"/>
      <c r="BB787" s="230"/>
      <c r="BC787" s="230"/>
      <c r="BD787" s="230"/>
      <c r="BE787" s="230"/>
      <c r="BF787" s="230"/>
      <c r="BG787" s="230"/>
    </row>
    <row r="788" spans="4:59">
      <c r="D788" s="230"/>
      <c r="G788" s="230"/>
      <c r="H788" s="230"/>
      <c r="I788" s="230"/>
      <c r="J788" s="230"/>
      <c r="K788" s="230"/>
      <c r="L788" s="230"/>
      <c r="M788" s="230"/>
      <c r="N788" s="230"/>
      <c r="S788" s="230"/>
      <c r="V788" s="230"/>
      <c r="W788" s="230"/>
      <c r="X788" s="230"/>
      <c r="Y788" s="230"/>
      <c r="Z788" s="230"/>
      <c r="AA788" s="230"/>
      <c r="AB788" s="230"/>
      <c r="AC788" s="230"/>
      <c r="AD788" s="230"/>
      <c r="AH788" s="230"/>
      <c r="AK788" s="230"/>
      <c r="AL788" s="230"/>
      <c r="AM788" s="230"/>
      <c r="AN788" s="230"/>
      <c r="AO788" s="230"/>
      <c r="AP788" s="230"/>
      <c r="AQ788" s="230"/>
      <c r="AR788" s="230"/>
      <c r="AW788" s="230"/>
      <c r="AZ788" s="230"/>
      <c r="BA788" s="230"/>
      <c r="BB788" s="230"/>
      <c r="BC788" s="230"/>
      <c r="BD788" s="230"/>
      <c r="BE788" s="230"/>
      <c r="BF788" s="230"/>
      <c r="BG788" s="230"/>
    </row>
    <row r="789" spans="4:59">
      <c r="D789" s="230"/>
      <c r="G789" s="230"/>
      <c r="H789" s="230"/>
      <c r="I789" s="230"/>
      <c r="J789" s="230"/>
      <c r="K789" s="230"/>
      <c r="L789" s="230"/>
      <c r="M789" s="230"/>
      <c r="N789" s="230"/>
      <c r="S789" s="230"/>
      <c r="V789" s="230"/>
      <c r="W789" s="230"/>
      <c r="X789" s="230"/>
      <c r="Y789" s="230"/>
      <c r="Z789" s="230"/>
      <c r="AA789" s="230"/>
      <c r="AB789" s="230"/>
      <c r="AC789" s="230"/>
      <c r="AD789" s="230"/>
      <c r="AH789" s="230"/>
      <c r="AK789" s="230"/>
      <c r="AL789" s="230"/>
      <c r="AM789" s="230"/>
      <c r="AN789" s="230"/>
      <c r="AO789" s="230"/>
      <c r="AP789" s="230"/>
      <c r="AQ789" s="230"/>
      <c r="AR789" s="230"/>
      <c r="AW789" s="230"/>
      <c r="AZ789" s="230"/>
      <c r="BA789" s="230"/>
      <c r="BB789" s="230"/>
      <c r="BC789" s="230"/>
      <c r="BD789" s="230"/>
      <c r="BE789" s="230"/>
      <c r="BF789" s="230"/>
      <c r="BG789" s="230"/>
    </row>
    <row r="790" spans="4:59">
      <c r="D790" s="230"/>
      <c r="G790" s="230"/>
      <c r="H790" s="230"/>
      <c r="I790" s="230"/>
      <c r="J790" s="230"/>
      <c r="K790" s="230"/>
      <c r="L790" s="230"/>
      <c r="M790" s="230"/>
      <c r="N790" s="230"/>
      <c r="S790" s="230"/>
      <c r="V790" s="230"/>
      <c r="W790" s="230"/>
      <c r="X790" s="230"/>
      <c r="Y790" s="230"/>
      <c r="Z790" s="230"/>
      <c r="AA790" s="230"/>
      <c r="AB790" s="230"/>
      <c r="AC790" s="230"/>
      <c r="AD790" s="230"/>
      <c r="AH790" s="230"/>
      <c r="AK790" s="230"/>
      <c r="AL790" s="230"/>
      <c r="AM790" s="230"/>
      <c r="AN790" s="230"/>
      <c r="AO790" s="230"/>
      <c r="AP790" s="230"/>
      <c r="AQ790" s="230"/>
      <c r="AR790" s="230"/>
      <c r="AW790" s="230"/>
      <c r="AZ790" s="230"/>
      <c r="BA790" s="230"/>
      <c r="BB790" s="230"/>
      <c r="BC790" s="230"/>
      <c r="BD790" s="230"/>
      <c r="BE790" s="230"/>
      <c r="BF790" s="230"/>
      <c r="BG790" s="230"/>
    </row>
    <row r="791" spans="4:59">
      <c r="D791" s="230"/>
      <c r="G791" s="230"/>
      <c r="H791" s="230"/>
      <c r="I791" s="230"/>
      <c r="J791" s="230"/>
      <c r="K791" s="230"/>
      <c r="L791" s="230"/>
      <c r="M791" s="230"/>
      <c r="N791" s="230"/>
      <c r="S791" s="230"/>
      <c r="V791" s="230"/>
      <c r="W791" s="230"/>
      <c r="X791" s="230"/>
      <c r="Y791" s="230"/>
      <c r="Z791" s="230"/>
      <c r="AA791" s="230"/>
      <c r="AB791" s="230"/>
      <c r="AC791" s="230"/>
      <c r="AD791" s="230"/>
      <c r="AH791" s="230"/>
      <c r="AK791" s="230"/>
      <c r="AL791" s="230"/>
      <c r="AM791" s="230"/>
      <c r="AN791" s="230"/>
      <c r="AO791" s="230"/>
      <c r="AP791" s="230"/>
      <c r="AQ791" s="230"/>
      <c r="AR791" s="230"/>
      <c r="AW791" s="230"/>
      <c r="AZ791" s="230"/>
      <c r="BA791" s="230"/>
      <c r="BB791" s="230"/>
      <c r="BC791" s="230"/>
      <c r="BD791" s="230"/>
      <c r="BE791" s="230"/>
      <c r="BF791" s="230"/>
      <c r="BG791" s="230"/>
    </row>
    <row r="792" spans="4:59">
      <c r="D792" s="230"/>
      <c r="G792" s="230"/>
      <c r="H792" s="230"/>
      <c r="I792" s="230"/>
      <c r="J792" s="230"/>
      <c r="K792" s="230"/>
      <c r="L792" s="230"/>
      <c r="M792" s="230"/>
      <c r="N792" s="230"/>
      <c r="S792" s="230"/>
      <c r="V792" s="230"/>
      <c r="W792" s="230"/>
      <c r="X792" s="230"/>
      <c r="Y792" s="230"/>
      <c r="Z792" s="230"/>
      <c r="AA792" s="230"/>
      <c r="AB792" s="230"/>
      <c r="AC792" s="230"/>
      <c r="AD792" s="230"/>
      <c r="AH792" s="230"/>
      <c r="AK792" s="230"/>
      <c r="AL792" s="230"/>
      <c r="AM792" s="230"/>
      <c r="AN792" s="230"/>
      <c r="AO792" s="230"/>
      <c r="AP792" s="230"/>
      <c r="AQ792" s="230"/>
      <c r="AR792" s="230"/>
      <c r="AW792" s="230"/>
      <c r="AZ792" s="230"/>
      <c r="BA792" s="230"/>
      <c r="BB792" s="230"/>
      <c r="BC792" s="230"/>
      <c r="BD792" s="230"/>
      <c r="BE792" s="230"/>
      <c r="BF792" s="230"/>
      <c r="BG792" s="230"/>
    </row>
    <row r="793" spans="4:59">
      <c r="D793" s="230"/>
      <c r="G793" s="230"/>
      <c r="H793" s="230"/>
      <c r="I793" s="230"/>
      <c r="J793" s="230"/>
      <c r="K793" s="230"/>
      <c r="L793" s="230"/>
      <c r="M793" s="230"/>
      <c r="N793" s="230"/>
      <c r="S793" s="230"/>
      <c r="V793" s="230"/>
      <c r="W793" s="230"/>
      <c r="X793" s="230"/>
      <c r="Y793" s="230"/>
      <c r="Z793" s="230"/>
      <c r="AA793" s="230"/>
      <c r="AB793" s="230"/>
      <c r="AC793" s="230"/>
      <c r="AD793" s="230"/>
      <c r="AH793" s="230"/>
      <c r="AK793" s="230"/>
      <c r="AL793" s="230"/>
      <c r="AM793" s="230"/>
      <c r="AN793" s="230"/>
      <c r="AO793" s="230"/>
      <c r="AP793" s="230"/>
      <c r="AQ793" s="230"/>
      <c r="AR793" s="230"/>
      <c r="AW793" s="230"/>
      <c r="AZ793" s="230"/>
      <c r="BA793" s="230"/>
      <c r="BB793" s="230"/>
      <c r="BC793" s="230"/>
      <c r="BD793" s="230"/>
      <c r="BE793" s="230"/>
      <c r="BF793" s="230"/>
      <c r="BG793" s="230"/>
    </row>
    <row r="794" spans="4:59">
      <c r="D794" s="230"/>
      <c r="G794" s="230"/>
      <c r="H794" s="230"/>
      <c r="I794" s="230"/>
      <c r="J794" s="230"/>
      <c r="K794" s="230"/>
      <c r="L794" s="230"/>
      <c r="M794" s="230"/>
      <c r="N794" s="230"/>
      <c r="S794" s="230"/>
      <c r="V794" s="230"/>
      <c r="W794" s="230"/>
      <c r="X794" s="230"/>
      <c r="Y794" s="230"/>
      <c r="Z794" s="230"/>
      <c r="AA794" s="230"/>
      <c r="AB794" s="230"/>
      <c r="AC794" s="230"/>
      <c r="AD794" s="230"/>
      <c r="AH794" s="230"/>
      <c r="AK794" s="230"/>
      <c r="AL794" s="230"/>
      <c r="AM794" s="230"/>
      <c r="AN794" s="230"/>
      <c r="AO794" s="230"/>
      <c r="AP794" s="230"/>
      <c r="AQ794" s="230"/>
      <c r="AR794" s="230"/>
      <c r="AW794" s="230"/>
      <c r="AZ794" s="230"/>
      <c r="BA794" s="230"/>
      <c r="BB794" s="230"/>
      <c r="BC794" s="230"/>
      <c r="BD794" s="230"/>
      <c r="BE794" s="230"/>
      <c r="BF794" s="230"/>
      <c r="BG794" s="230"/>
    </row>
    <row r="795" spans="4:59">
      <c r="D795" s="230"/>
      <c r="G795" s="230"/>
      <c r="H795" s="230"/>
      <c r="I795" s="230"/>
      <c r="J795" s="230"/>
      <c r="K795" s="230"/>
      <c r="L795" s="230"/>
      <c r="M795" s="230"/>
      <c r="N795" s="230"/>
      <c r="S795" s="230"/>
      <c r="V795" s="230"/>
      <c r="W795" s="230"/>
      <c r="X795" s="230"/>
      <c r="Y795" s="230"/>
      <c r="Z795" s="230"/>
      <c r="AA795" s="230"/>
      <c r="AB795" s="230"/>
      <c r="AC795" s="230"/>
      <c r="AD795" s="230"/>
      <c r="AH795" s="230"/>
      <c r="AK795" s="230"/>
      <c r="AL795" s="230"/>
      <c r="AM795" s="230"/>
      <c r="AN795" s="230"/>
      <c r="AO795" s="230"/>
      <c r="AP795" s="230"/>
      <c r="AQ795" s="230"/>
      <c r="AR795" s="230"/>
      <c r="AW795" s="230"/>
      <c r="AZ795" s="230"/>
      <c r="BA795" s="230"/>
      <c r="BB795" s="230"/>
      <c r="BC795" s="230"/>
      <c r="BD795" s="230"/>
      <c r="BE795" s="230"/>
      <c r="BF795" s="230"/>
      <c r="BG795" s="230"/>
    </row>
    <row r="796" spans="4:59">
      <c r="D796" s="230"/>
      <c r="G796" s="230"/>
      <c r="H796" s="230"/>
      <c r="I796" s="230"/>
      <c r="J796" s="230"/>
      <c r="K796" s="230"/>
      <c r="L796" s="230"/>
      <c r="M796" s="230"/>
      <c r="N796" s="230"/>
      <c r="S796" s="230"/>
      <c r="V796" s="230"/>
      <c r="W796" s="230"/>
      <c r="X796" s="230"/>
      <c r="Y796" s="230"/>
      <c r="Z796" s="230"/>
      <c r="AA796" s="230"/>
      <c r="AB796" s="230"/>
      <c r="AC796" s="230"/>
      <c r="AD796" s="230"/>
      <c r="AH796" s="230"/>
      <c r="AK796" s="230"/>
      <c r="AL796" s="230"/>
      <c r="AM796" s="230"/>
      <c r="AN796" s="230"/>
      <c r="AO796" s="230"/>
      <c r="AP796" s="230"/>
      <c r="AQ796" s="230"/>
      <c r="AR796" s="230"/>
      <c r="AW796" s="230"/>
      <c r="AZ796" s="230"/>
      <c r="BA796" s="230"/>
      <c r="BB796" s="230"/>
      <c r="BC796" s="230"/>
      <c r="BD796" s="230"/>
      <c r="BE796" s="230"/>
      <c r="BF796" s="230"/>
      <c r="BG796" s="230"/>
    </row>
    <row r="797" spans="4:59">
      <c r="D797" s="230"/>
      <c r="G797" s="230"/>
      <c r="H797" s="230"/>
      <c r="I797" s="230"/>
      <c r="J797" s="230"/>
      <c r="K797" s="230"/>
      <c r="L797" s="230"/>
      <c r="M797" s="230"/>
      <c r="N797" s="230"/>
      <c r="S797" s="230"/>
      <c r="V797" s="230"/>
      <c r="W797" s="230"/>
      <c r="X797" s="230"/>
      <c r="Y797" s="230"/>
      <c r="Z797" s="230"/>
      <c r="AA797" s="230"/>
      <c r="AB797" s="230"/>
      <c r="AC797" s="230"/>
      <c r="AD797" s="230"/>
      <c r="AH797" s="230"/>
      <c r="AK797" s="230"/>
      <c r="AL797" s="230"/>
      <c r="AM797" s="230"/>
      <c r="AN797" s="230"/>
      <c r="AO797" s="230"/>
      <c r="AP797" s="230"/>
      <c r="AQ797" s="230"/>
      <c r="AR797" s="230"/>
      <c r="AW797" s="230"/>
      <c r="AZ797" s="230"/>
      <c r="BA797" s="230"/>
      <c r="BB797" s="230"/>
      <c r="BC797" s="230"/>
      <c r="BD797" s="230"/>
      <c r="BE797" s="230"/>
      <c r="BF797" s="230"/>
      <c r="BG797" s="230"/>
    </row>
    <row r="798" spans="4:59">
      <c r="D798" s="230"/>
      <c r="G798" s="230"/>
      <c r="H798" s="230"/>
      <c r="I798" s="230"/>
      <c r="J798" s="230"/>
      <c r="K798" s="230"/>
      <c r="L798" s="230"/>
      <c r="M798" s="230"/>
      <c r="N798" s="230"/>
      <c r="S798" s="230"/>
      <c r="V798" s="230"/>
      <c r="W798" s="230"/>
      <c r="X798" s="230"/>
      <c r="Y798" s="230"/>
      <c r="Z798" s="230"/>
      <c r="AA798" s="230"/>
      <c r="AB798" s="230"/>
      <c r="AC798" s="230"/>
      <c r="AD798" s="230"/>
      <c r="AH798" s="230"/>
      <c r="AK798" s="230"/>
      <c r="AL798" s="230"/>
      <c r="AM798" s="230"/>
      <c r="AN798" s="230"/>
      <c r="AO798" s="230"/>
      <c r="AP798" s="230"/>
      <c r="AQ798" s="230"/>
      <c r="AR798" s="230"/>
      <c r="AW798" s="230"/>
      <c r="AZ798" s="230"/>
      <c r="BA798" s="230"/>
      <c r="BB798" s="230"/>
      <c r="BC798" s="230"/>
      <c r="BD798" s="230"/>
      <c r="BE798" s="230"/>
      <c r="BF798" s="230"/>
      <c r="BG798" s="230"/>
    </row>
    <row r="799" spans="4:59">
      <c r="D799" s="230"/>
      <c r="G799" s="230"/>
      <c r="H799" s="230"/>
      <c r="I799" s="230"/>
      <c r="J799" s="230"/>
      <c r="K799" s="230"/>
      <c r="L799" s="230"/>
      <c r="M799" s="230"/>
      <c r="N799" s="230"/>
      <c r="S799" s="230"/>
      <c r="V799" s="230"/>
      <c r="W799" s="230"/>
      <c r="X799" s="230"/>
      <c r="Y799" s="230"/>
      <c r="Z799" s="230"/>
      <c r="AA799" s="230"/>
      <c r="AB799" s="230"/>
      <c r="AC799" s="230"/>
      <c r="AD799" s="230"/>
      <c r="AH799" s="230"/>
      <c r="AK799" s="230"/>
      <c r="AL799" s="230"/>
      <c r="AM799" s="230"/>
      <c r="AN799" s="230"/>
      <c r="AO799" s="230"/>
      <c r="AP799" s="230"/>
      <c r="AQ799" s="230"/>
      <c r="AR799" s="230"/>
      <c r="AW799" s="230"/>
      <c r="AZ799" s="230"/>
      <c r="BA799" s="230"/>
      <c r="BB799" s="230"/>
      <c r="BC799" s="230"/>
      <c r="BD799" s="230"/>
      <c r="BE799" s="230"/>
      <c r="BF799" s="230"/>
      <c r="BG799" s="230"/>
    </row>
    <row r="800" spans="4:59">
      <c r="D800" s="230"/>
      <c r="G800" s="230"/>
      <c r="H800" s="230"/>
      <c r="I800" s="230"/>
      <c r="J800" s="230"/>
      <c r="K800" s="230"/>
      <c r="L800" s="230"/>
      <c r="M800" s="230"/>
      <c r="N800" s="230"/>
      <c r="S800" s="230"/>
      <c r="V800" s="230"/>
      <c r="W800" s="230"/>
      <c r="X800" s="230"/>
      <c r="Y800" s="230"/>
      <c r="Z800" s="230"/>
      <c r="AA800" s="230"/>
      <c r="AB800" s="230"/>
      <c r="AC800" s="230"/>
      <c r="AD800" s="230"/>
      <c r="AH800" s="230"/>
      <c r="AK800" s="230"/>
      <c r="AL800" s="230"/>
      <c r="AM800" s="230"/>
      <c r="AN800" s="230"/>
      <c r="AO800" s="230"/>
      <c r="AP800" s="230"/>
      <c r="AQ800" s="230"/>
      <c r="AR800" s="230"/>
      <c r="AW800" s="230"/>
      <c r="AZ800" s="230"/>
      <c r="BA800" s="230"/>
      <c r="BB800" s="230"/>
      <c r="BC800" s="230"/>
      <c r="BD800" s="230"/>
      <c r="BE800" s="230"/>
      <c r="BF800" s="230"/>
      <c r="BG800" s="230"/>
    </row>
    <row r="801" spans="4:59">
      <c r="D801" s="230"/>
      <c r="G801" s="230"/>
      <c r="H801" s="230"/>
      <c r="I801" s="230"/>
      <c r="J801" s="230"/>
      <c r="K801" s="230"/>
      <c r="L801" s="230"/>
      <c r="M801" s="230"/>
      <c r="N801" s="230"/>
      <c r="S801" s="230"/>
      <c r="V801" s="230"/>
      <c r="W801" s="230"/>
      <c r="X801" s="230"/>
      <c r="Y801" s="230"/>
      <c r="Z801" s="230"/>
      <c r="AA801" s="230"/>
      <c r="AB801" s="230"/>
      <c r="AC801" s="230"/>
      <c r="AD801" s="230"/>
      <c r="AH801" s="230"/>
      <c r="AK801" s="230"/>
      <c r="AL801" s="230"/>
      <c r="AM801" s="230"/>
      <c r="AN801" s="230"/>
      <c r="AO801" s="230"/>
      <c r="AP801" s="230"/>
      <c r="AQ801" s="230"/>
      <c r="AR801" s="230"/>
      <c r="AW801" s="230"/>
      <c r="AZ801" s="230"/>
      <c r="BA801" s="230"/>
      <c r="BB801" s="230"/>
      <c r="BC801" s="230"/>
      <c r="BD801" s="230"/>
      <c r="BE801" s="230"/>
      <c r="BF801" s="230"/>
      <c r="BG801" s="230"/>
    </row>
    <row r="802" spans="4:59">
      <c r="D802" s="230"/>
      <c r="G802" s="230"/>
      <c r="H802" s="230"/>
      <c r="I802" s="230"/>
      <c r="J802" s="230"/>
      <c r="K802" s="230"/>
      <c r="L802" s="230"/>
      <c r="M802" s="230"/>
      <c r="N802" s="230"/>
      <c r="S802" s="230"/>
      <c r="V802" s="230"/>
      <c r="W802" s="230"/>
      <c r="X802" s="230"/>
      <c r="Y802" s="230"/>
      <c r="Z802" s="230"/>
      <c r="AA802" s="230"/>
      <c r="AB802" s="230"/>
      <c r="AC802" s="230"/>
      <c r="AD802" s="230"/>
      <c r="AH802" s="230"/>
      <c r="AK802" s="230"/>
      <c r="AL802" s="230"/>
      <c r="AM802" s="230"/>
      <c r="AN802" s="230"/>
      <c r="AO802" s="230"/>
      <c r="AP802" s="230"/>
      <c r="AQ802" s="230"/>
      <c r="AR802" s="230"/>
      <c r="AW802" s="230"/>
      <c r="AZ802" s="230"/>
      <c r="BA802" s="230"/>
      <c r="BB802" s="230"/>
      <c r="BC802" s="230"/>
      <c r="BD802" s="230"/>
      <c r="BE802" s="230"/>
      <c r="BF802" s="230"/>
      <c r="BG802" s="230"/>
    </row>
    <row r="803" spans="4:59">
      <c r="D803" s="230"/>
      <c r="G803" s="230"/>
      <c r="H803" s="230"/>
      <c r="I803" s="230"/>
      <c r="J803" s="230"/>
      <c r="K803" s="230"/>
      <c r="L803" s="230"/>
      <c r="M803" s="230"/>
      <c r="N803" s="230"/>
      <c r="S803" s="230"/>
      <c r="V803" s="230"/>
      <c r="W803" s="230"/>
      <c r="X803" s="230"/>
      <c r="Y803" s="230"/>
      <c r="Z803" s="230"/>
      <c r="AA803" s="230"/>
      <c r="AB803" s="230"/>
      <c r="AC803" s="230"/>
      <c r="AD803" s="230"/>
      <c r="AH803" s="230"/>
      <c r="AK803" s="230"/>
      <c r="AL803" s="230"/>
      <c r="AM803" s="230"/>
      <c r="AN803" s="230"/>
      <c r="AO803" s="230"/>
      <c r="AP803" s="230"/>
      <c r="AQ803" s="230"/>
      <c r="AR803" s="230"/>
      <c r="AW803" s="230"/>
      <c r="AZ803" s="230"/>
      <c r="BA803" s="230"/>
      <c r="BB803" s="230"/>
      <c r="BC803" s="230"/>
      <c r="BD803" s="230"/>
      <c r="BE803" s="230"/>
      <c r="BF803" s="230"/>
      <c r="BG803" s="230"/>
    </row>
    <row r="804" spans="4:59">
      <c r="D804" s="230"/>
      <c r="G804" s="230"/>
      <c r="H804" s="230"/>
      <c r="I804" s="230"/>
      <c r="J804" s="230"/>
      <c r="K804" s="230"/>
      <c r="L804" s="230"/>
      <c r="M804" s="230"/>
      <c r="N804" s="230"/>
      <c r="S804" s="230"/>
      <c r="V804" s="230"/>
      <c r="W804" s="230"/>
      <c r="X804" s="230"/>
      <c r="Y804" s="230"/>
      <c r="Z804" s="230"/>
      <c r="AA804" s="230"/>
      <c r="AB804" s="230"/>
      <c r="AC804" s="230"/>
      <c r="AD804" s="230"/>
      <c r="AH804" s="230"/>
      <c r="AK804" s="230"/>
      <c r="AL804" s="230"/>
      <c r="AM804" s="230"/>
      <c r="AN804" s="230"/>
      <c r="AO804" s="230"/>
      <c r="AP804" s="230"/>
      <c r="AQ804" s="230"/>
      <c r="AR804" s="230"/>
      <c r="AW804" s="230"/>
      <c r="AZ804" s="230"/>
      <c r="BA804" s="230"/>
      <c r="BB804" s="230"/>
      <c r="BC804" s="230"/>
      <c r="BD804" s="230"/>
      <c r="BE804" s="230"/>
      <c r="BF804" s="230"/>
      <c r="BG804" s="230"/>
    </row>
    <row r="805" spans="4:59">
      <c r="D805" s="230"/>
      <c r="G805" s="230"/>
      <c r="H805" s="230"/>
      <c r="I805" s="230"/>
      <c r="J805" s="230"/>
      <c r="K805" s="230"/>
      <c r="L805" s="230"/>
      <c r="M805" s="230"/>
      <c r="N805" s="230"/>
      <c r="S805" s="230"/>
      <c r="V805" s="230"/>
      <c r="W805" s="230"/>
      <c r="X805" s="230"/>
      <c r="Y805" s="230"/>
      <c r="Z805" s="230"/>
      <c r="AA805" s="230"/>
      <c r="AB805" s="230"/>
      <c r="AC805" s="230"/>
      <c r="AD805" s="230"/>
      <c r="AH805" s="230"/>
      <c r="AK805" s="230"/>
      <c r="AL805" s="230"/>
      <c r="AM805" s="230"/>
      <c r="AN805" s="230"/>
      <c r="AO805" s="230"/>
      <c r="AP805" s="230"/>
      <c r="AQ805" s="230"/>
      <c r="AR805" s="230"/>
      <c r="AW805" s="230"/>
      <c r="AZ805" s="230"/>
      <c r="BA805" s="230"/>
      <c r="BB805" s="230"/>
      <c r="BC805" s="230"/>
      <c r="BD805" s="230"/>
      <c r="BE805" s="230"/>
      <c r="BF805" s="230"/>
      <c r="BG805" s="230"/>
    </row>
    <row r="806" spans="4:59">
      <c r="D806" s="230"/>
      <c r="G806" s="230"/>
      <c r="H806" s="230"/>
      <c r="I806" s="230"/>
      <c r="J806" s="230"/>
      <c r="K806" s="230"/>
      <c r="L806" s="230"/>
      <c r="M806" s="230"/>
      <c r="N806" s="230"/>
      <c r="S806" s="230"/>
      <c r="V806" s="230"/>
      <c r="W806" s="230"/>
      <c r="X806" s="230"/>
      <c r="Y806" s="230"/>
      <c r="Z806" s="230"/>
      <c r="AA806" s="230"/>
      <c r="AB806" s="230"/>
      <c r="AC806" s="230"/>
      <c r="AD806" s="230"/>
      <c r="AH806" s="230"/>
      <c r="AK806" s="230"/>
      <c r="AL806" s="230"/>
      <c r="AM806" s="230"/>
      <c r="AN806" s="230"/>
      <c r="AO806" s="230"/>
      <c r="AP806" s="230"/>
      <c r="AQ806" s="230"/>
      <c r="AR806" s="230"/>
      <c r="AW806" s="230"/>
      <c r="AZ806" s="230"/>
      <c r="BA806" s="230"/>
      <c r="BB806" s="230"/>
      <c r="BC806" s="230"/>
      <c r="BD806" s="230"/>
      <c r="BE806" s="230"/>
      <c r="BF806" s="230"/>
      <c r="BG806" s="230"/>
    </row>
    <row r="807" spans="4:59">
      <c r="D807" s="230"/>
      <c r="G807" s="230"/>
      <c r="H807" s="230"/>
      <c r="I807" s="230"/>
      <c r="J807" s="230"/>
      <c r="K807" s="230"/>
      <c r="L807" s="230"/>
      <c r="M807" s="230"/>
      <c r="N807" s="230"/>
      <c r="S807" s="230"/>
      <c r="V807" s="230"/>
      <c r="W807" s="230"/>
      <c r="X807" s="230"/>
      <c r="Y807" s="230"/>
      <c r="Z807" s="230"/>
      <c r="AA807" s="230"/>
      <c r="AB807" s="230"/>
      <c r="AC807" s="230"/>
      <c r="AD807" s="230"/>
      <c r="AH807" s="230"/>
      <c r="AK807" s="230"/>
      <c r="AL807" s="230"/>
      <c r="AM807" s="230"/>
      <c r="AN807" s="230"/>
      <c r="AO807" s="230"/>
      <c r="AP807" s="230"/>
      <c r="AQ807" s="230"/>
      <c r="AR807" s="230"/>
      <c r="AW807" s="230"/>
      <c r="AZ807" s="230"/>
      <c r="BA807" s="230"/>
      <c r="BB807" s="230"/>
      <c r="BC807" s="230"/>
      <c r="BD807" s="230"/>
      <c r="BE807" s="230"/>
      <c r="BF807" s="230"/>
      <c r="BG807" s="230"/>
    </row>
    <row r="808" spans="4:59">
      <c r="D808" s="230"/>
      <c r="G808" s="230"/>
      <c r="H808" s="230"/>
      <c r="I808" s="230"/>
      <c r="J808" s="230"/>
      <c r="K808" s="230"/>
      <c r="L808" s="230"/>
      <c r="M808" s="230"/>
      <c r="N808" s="230"/>
      <c r="S808" s="230"/>
      <c r="V808" s="230"/>
      <c r="W808" s="230"/>
      <c r="X808" s="230"/>
      <c r="Y808" s="230"/>
      <c r="Z808" s="230"/>
      <c r="AA808" s="230"/>
      <c r="AB808" s="230"/>
      <c r="AC808" s="230"/>
      <c r="AD808" s="230"/>
      <c r="AH808" s="230"/>
      <c r="AK808" s="230"/>
      <c r="AL808" s="230"/>
      <c r="AM808" s="230"/>
      <c r="AN808" s="230"/>
      <c r="AO808" s="230"/>
      <c r="AP808" s="230"/>
      <c r="AQ808" s="230"/>
      <c r="AR808" s="230"/>
      <c r="AW808" s="230"/>
      <c r="AZ808" s="230"/>
      <c r="BA808" s="230"/>
      <c r="BB808" s="230"/>
      <c r="BC808" s="230"/>
      <c r="BD808" s="230"/>
      <c r="BE808" s="230"/>
      <c r="BF808" s="230"/>
      <c r="BG808" s="230"/>
    </row>
    <row r="809" spans="4:59">
      <c r="D809" s="230"/>
      <c r="G809" s="230"/>
      <c r="H809" s="230"/>
      <c r="I809" s="230"/>
      <c r="J809" s="230"/>
      <c r="K809" s="230"/>
      <c r="L809" s="230"/>
      <c r="M809" s="230"/>
      <c r="N809" s="230"/>
      <c r="S809" s="230"/>
      <c r="V809" s="230"/>
      <c r="W809" s="230"/>
      <c r="X809" s="230"/>
      <c r="Y809" s="230"/>
      <c r="Z809" s="230"/>
      <c r="AA809" s="230"/>
      <c r="AB809" s="230"/>
      <c r="AC809" s="230"/>
      <c r="AD809" s="230"/>
      <c r="AH809" s="230"/>
      <c r="AK809" s="230"/>
      <c r="AL809" s="230"/>
      <c r="AM809" s="230"/>
      <c r="AN809" s="230"/>
      <c r="AO809" s="230"/>
      <c r="AP809" s="230"/>
      <c r="AQ809" s="230"/>
      <c r="AR809" s="230"/>
      <c r="AW809" s="230"/>
      <c r="AZ809" s="230"/>
      <c r="BA809" s="230"/>
      <c r="BB809" s="230"/>
      <c r="BC809" s="230"/>
      <c r="BD809" s="230"/>
      <c r="BE809" s="230"/>
      <c r="BF809" s="230"/>
      <c r="BG809" s="230"/>
    </row>
    <row r="810" spans="4:59">
      <c r="D810" s="230"/>
      <c r="G810" s="230"/>
      <c r="H810" s="230"/>
      <c r="I810" s="230"/>
      <c r="J810" s="230"/>
      <c r="K810" s="230"/>
      <c r="L810" s="230"/>
      <c r="M810" s="230"/>
      <c r="N810" s="230"/>
      <c r="S810" s="230"/>
      <c r="V810" s="230"/>
      <c r="W810" s="230"/>
      <c r="X810" s="230"/>
      <c r="Y810" s="230"/>
      <c r="Z810" s="230"/>
      <c r="AA810" s="230"/>
      <c r="AB810" s="230"/>
      <c r="AC810" s="230"/>
      <c r="AD810" s="230"/>
      <c r="AH810" s="230"/>
      <c r="AK810" s="230"/>
      <c r="AL810" s="230"/>
      <c r="AM810" s="230"/>
      <c r="AN810" s="230"/>
      <c r="AO810" s="230"/>
      <c r="AP810" s="230"/>
      <c r="AQ810" s="230"/>
      <c r="AR810" s="230"/>
      <c r="AW810" s="230"/>
      <c r="AZ810" s="230"/>
      <c r="BA810" s="230"/>
      <c r="BB810" s="230"/>
      <c r="BC810" s="230"/>
      <c r="BD810" s="230"/>
      <c r="BE810" s="230"/>
      <c r="BF810" s="230"/>
      <c r="BG810" s="230"/>
    </row>
    <row r="811" spans="4:59">
      <c r="D811" s="230"/>
      <c r="G811" s="230"/>
      <c r="H811" s="230"/>
      <c r="I811" s="230"/>
      <c r="J811" s="230"/>
      <c r="K811" s="230"/>
      <c r="L811" s="230"/>
      <c r="M811" s="230"/>
      <c r="N811" s="230"/>
      <c r="S811" s="230"/>
      <c r="V811" s="230"/>
      <c r="W811" s="230"/>
      <c r="X811" s="230"/>
      <c r="Y811" s="230"/>
      <c r="Z811" s="230"/>
      <c r="AA811" s="230"/>
      <c r="AB811" s="230"/>
      <c r="AC811" s="230"/>
      <c r="AD811" s="230"/>
      <c r="AH811" s="230"/>
      <c r="AK811" s="230"/>
      <c r="AL811" s="230"/>
      <c r="AM811" s="230"/>
      <c r="AN811" s="230"/>
      <c r="AO811" s="230"/>
      <c r="AP811" s="230"/>
      <c r="AQ811" s="230"/>
      <c r="AR811" s="230"/>
      <c r="AW811" s="230"/>
      <c r="AZ811" s="230"/>
      <c r="BA811" s="230"/>
      <c r="BB811" s="230"/>
      <c r="BC811" s="230"/>
      <c r="BD811" s="230"/>
      <c r="BE811" s="230"/>
      <c r="BF811" s="230"/>
      <c r="BG811" s="230"/>
    </row>
    <row r="812" spans="4:59">
      <c r="D812" s="230"/>
      <c r="G812" s="230"/>
      <c r="H812" s="230"/>
      <c r="I812" s="230"/>
      <c r="J812" s="230"/>
      <c r="K812" s="230"/>
      <c r="L812" s="230"/>
      <c r="M812" s="230"/>
      <c r="N812" s="230"/>
      <c r="S812" s="230"/>
      <c r="V812" s="230"/>
      <c r="W812" s="230"/>
      <c r="X812" s="230"/>
      <c r="Y812" s="230"/>
      <c r="Z812" s="230"/>
      <c r="AA812" s="230"/>
      <c r="AB812" s="230"/>
      <c r="AC812" s="230"/>
      <c r="AD812" s="230"/>
      <c r="AH812" s="230"/>
      <c r="AK812" s="230"/>
      <c r="AL812" s="230"/>
      <c r="AM812" s="230"/>
      <c r="AN812" s="230"/>
      <c r="AO812" s="230"/>
      <c r="AP812" s="230"/>
      <c r="AQ812" s="230"/>
      <c r="AR812" s="230"/>
      <c r="AW812" s="230"/>
      <c r="AZ812" s="230"/>
      <c r="BA812" s="230"/>
      <c r="BB812" s="230"/>
      <c r="BC812" s="230"/>
      <c r="BD812" s="230"/>
      <c r="BE812" s="230"/>
      <c r="BF812" s="230"/>
      <c r="BG812" s="230"/>
    </row>
    <row r="813" spans="4:59">
      <c r="D813" s="230"/>
      <c r="G813" s="230"/>
      <c r="H813" s="230"/>
      <c r="I813" s="230"/>
      <c r="J813" s="230"/>
      <c r="K813" s="230"/>
      <c r="L813" s="230"/>
      <c r="M813" s="230"/>
      <c r="N813" s="230"/>
      <c r="S813" s="230"/>
      <c r="V813" s="230"/>
      <c r="W813" s="230"/>
      <c r="X813" s="230"/>
      <c r="Y813" s="230"/>
      <c r="Z813" s="230"/>
      <c r="AA813" s="230"/>
      <c r="AB813" s="230"/>
      <c r="AC813" s="230"/>
      <c r="AD813" s="230"/>
      <c r="AH813" s="230"/>
      <c r="AK813" s="230"/>
      <c r="AL813" s="230"/>
      <c r="AM813" s="230"/>
      <c r="AN813" s="230"/>
      <c r="AO813" s="230"/>
      <c r="AP813" s="230"/>
      <c r="AQ813" s="230"/>
      <c r="AR813" s="230"/>
      <c r="AW813" s="230"/>
      <c r="AZ813" s="230"/>
      <c r="BA813" s="230"/>
      <c r="BB813" s="230"/>
      <c r="BC813" s="230"/>
      <c r="BD813" s="230"/>
      <c r="BE813" s="230"/>
      <c r="BF813" s="230"/>
      <c r="BG813" s="230"/>
    </row>
    <row r="814" spans="4:59">
      <c r="D814" s="230"/>
      <c r="G814" s="230"/>
      <c r="H814" s="230"/>
      <c r="I814" s="230"/>
      <c r="J814" s="230"/>
      <c r="K814" s="230"/>
      <c r="L814" s="230"/>
      <c r="M814" s="230"/>
      <c r="N814" s="230"/>
      <c r="S814" s="230"/>
      <c r="V814" s="230"/>
      <c r="W814" s="230"/>
      <c r="X814" s="230"/>
      <c r="Y814" s="230"/>
      <c r="Z814" s="230"/>
      <c r="AA814" s="230"/>
      <c r="AB814" s="230"/>
      <c r="AC814" s="230"/>
      <c r="AD814" s="230"/>
      <c r="AH814" s="230"/>
      <c r="AK814" s="230"/>
      <c r="AL814" s="230"/>
      <c r="AM814" s="230"/>
      <c r="AN814" s="230"/>
      <c r="AO814" s="230"/>
      <c r="AP814" s="230"/>
      <c r="AQ814" s="230"/>
      <c r="AR814" s="230"/>
      <c r="AW814" s="230"/>
      <c r="AZ814" s="230"/>
      <c r="BA814" s="230"/>
      <c r="BB814" s="230"/>
      <c r="BC814" s="230"/>
      <c r="BD814" s="230"/>
      <c r="BE814" s="230"/>
      <c r="BF814" s="230"/>
      <c r="BG814" s="230"/>
    </row>
    <row r="815" spans="4:59">
      <c r="D815" s="230"/>
      <c r="G815" s="230"/>
      <c r="H815" s="230"/>
      <c r="I815" s="230"/>
      <c r="J815" s="230"/>
      <c r="K815" s="230"/>
      <c r="L815" s="230"/>
      <c r="M815" s="230"/>
      <c r="N815" s="230"/>
      <c r="S815" s="230"/>
      <c r="V815" s="230"/>
      <c r="W815" s="230"/>
      <c r="X815" s="230"/>
      <c r="Y815" s="230"/>
      <c r="Z815" s="230"/>
      <c r="AA815" s="230"/>
      <c r="AB815" s="230"/>
      <c r="AC815" s="230"/>
      <c r="AD815" s="230"/>
      <c r="AH815" s="230"/>
      <c r="AK815" s="230"/>
      <c r="AL815" s="230"/>
      <c r="AM815" s="230"/>
      <c r="AN815" s="230"/>
      <c r="AO815" s="230"/>
      <c r="AP815" s="230"/>
      <c r="AQ815" s="230"/>
      <c r="AR815" s="230"/>
      <c r="AW815" s="230"/>
      <c r="AZ815" s="230"/>
      <c r="BA815" s="230"/>
      <c r="BB815" s="230"/>
      <c r="BC815" s="230"/>
      <c r="BD815" s="230"/>
      <c r="BE815" s="230"/>
      <c r="BF815" s="230"/>
      <c r="BG815" s="230"/>
    </row>
    <row r="816" spans="4:59">
      <c r="D816" s="230"/>
      <c r="G816" s="230"/>
      <c r="H816" s="230"/>
      <c r="I816" s="230"/>
      <c r="J816" s="230"/>
      <c r="K816" s="230"/>
      <c r="L816" s="230"/>
      <c r="M816" s="230"/>
      <c r="N816" s="230"/>
      <c r="S816" s="230"/>
      <c r="V816" s="230"/>
      <c r="W816" s="230"/>
      <c r="X816" s="230"/>
      <c r="Y816" s="230"/>
      <c r="Z816" s="230"/>
      <c r="AA816" s="230"/>
      <c r="AB816" s="230"/>
      <c r="AC816" s="230"/>
      <c r="AD816" s="230"/>
      <c r="AH816" s="230"/>
      <c r="AK816" s="230"/>
      <c r="AL816" s="230"/>
      <c r="AM816" s="230"/>
      <c r="AN816" s="230"/>
      <c r="AO816" s="230"/>
      <c r="AP816" s="230"/>
      <c r="AQ816" s="230"/>
      <c r="AR816" s="230"/>
      <c r="AW816" s="230"/>
      <c r="AZ816" s="230"/>
      <c r="BA816" s="230"/>
      <c r="BB816" s="230"/>
      <c r="BC816" s="230"/>
      <c r="BD816" s="230"/>
      <c r="BE816" s="230"/>
      <c r="BF816" s="230"/>
      <c r="BG816" s="230"/>
    </row>
    <row r="817" spans="4:59">
      <c r="D817" s="230"/>
      <c r="G817" s="230"/>
      <c r="H817" s="230"/>
      <c r="I817" s="230"/>
      <c r="J817" s="230"/>
      <c r="K817" s="230"/>
      <c r="L817" s="230"/>
      <c r="M817" s="230"/>
      <c r="N817" s="230"/>
      <c r="S817" s="230"/>
      <c r="V817" s="230"/>
      <c r="W817" s="230"/>
      <c r="X817" s="230"/>
      <c r="Y817" s="230"/>
      <c r="Z817" s="230"/>
      <c r="AA817" s="230"/>
      <c r="AB817" s="230"/>
      <c r="AC817" s="230"/>
      <c r="AD817" s="230"/>
      <c r="AH817" s="230"/>
      <c r="AK817" s="230"/>
      <c r="AL817" s="230"/>
      <c r="AM817" s="230"/>
      <c r="AN817" s="230"/>
      <c r="AO817" s="230"/>
      <c r="AP817" s="230"/>
      <c r="AQ817" s="230"/>
      <c r="AR817" s="230"/>
      <c r="AW817" s="230"/>
      <c r="AZ817" s="230"/>
      <c r="BA817" s="230"/>
      <c r="BB817" s="230"/>
      <c r="BC817" s="230"/>
      <c r="BD817" s="230"/>
      <c r="BE817" s="230"/>
      <c r="BF817" s="230"/>
      <c r="BG817" s="230"/>
    </row>
    <row r="818" spans="4:59">
      <c r="D818" s="230"/>
      <c r="G818" s="230"/>
      <c r="H818" s="230"/>
      <c r="I818" s="230"/>
      <c r="J818" s="230"/>
      <c r="K818" s="230"/>
      <c r="L818" s="230"/>
      <c r="M818" s="230"/>
      <c r="N818" s="230"/>
      <c r="S818" s="230"/>
      <c r="V818" s="230"/>
      <c r="W818" s="230"/>
      <c r="X818" s="230"/>
      <c r="Y818" s="230"/>
      <c r="Z818" s="230"/>
      <c r="AA818" s="230"/>
      <c r="AB818" s="230"/>
      <c r="AC818" s="230"/>
      <c r="AD818" s="230"/>
      <c r="AH818" s="230"/>
      <c r="AK818" s="230"/>
      <c r="AL818" s="230"/>
      <c r="AM818" s="230"/>
      <c r="AN818" s="230"/>
      <c r="AO818" s="230"/>
      <c r="AP818" s="230"/>
      <c r="AQ818" s="230"/>
      <c r="AR818" s="230"/>
      <c r="AW818" s="230"/>
      <c r="AZ818" s="230"/>
      <c r="BA818" s="230"/>
      <c r="BB818" s="230"/>
      <c r="BC818" s="230"/>
      <c r="BD818" s="230"/>
      <c r="BE818" s="230"/>
      <c r="BF818" s="230"/>
      <c r="BG818" s="230"/>
    </row>
    <row r="819" spans="4:59">
      <c r="D819" s="230"/>
      <c r="G819" s="230"/>
      <c r="H819" s="230"/>
      <c r="I819" s="230"/>
      <c r="J819" s="230"/>
      <c r="K819" s="230"/>
      <c r="L819" s="230"/>
      <c r="M819" s="230"/>
      <c r="N819" s="230"/>
      <c r="S819" s="230"/>
      <c r="V819" s="230"/>
      <c r="W819" s="230"/>
      <c r="X819" s="230"/>
      <c r="Y819" s="230"/>
      <c r="Z819" s="230"/>
      <c r="AA819" s="230"/>
      <c r="AB819" s="230"/>
      <c r="AC819" s="230"/>
      <c r="AD819" s="230"/>
      <c r="AH819" s="230"/>
      <c r="AK819" s="230"/>
      <c r="AL819" s="230"/>
      <c r="AM819" s="230"/>
      <c r="AN819" s="230"/>
      <c r="AO819" s="230"/>
      <c r="AP819" s="230"/>
      <c r="AQ819" s="230"/>
      <c r="AR819" s="230"/>
      <c r="AW819" s="230"/>
      <c r="AZ819" s="230"/>
      <c r="BA819" s="230"/>
      <c r="BB819" s="230"/>
      <c r="BC819" s="230"/>
      <c r="BD819" s="230"/>
      <c r="BE819" s="230"/>
      <c r="BF819" s="230"/>
      <c r="BG819" s="230"/>
    </row>
    <row r="820" spans="4:59">
      <c r="D820" s="230"/>
      <c r="G820" s="230"/>
      <c r="H820" s="230"/>
      <c r="I820" s="230"/>
      <c r="J820" s="230"/>
      <c r="K820" s="230"/>
      <c r="L820" s="230"/>
      <c r="M820" s="230"/>
      <c r="N820" s="230"/>
      <c r="S820" s="230"/>
      <c r="V820" s="230"/>
      <c r="W820" s="230"/>
      <c r="X820" s="230"/>
      <c r="Y820" s="230"/>
      <c r="Z820" s="230"/>
      <c r="AA820" s="230"/>
      <c r="AB820" s="230"/>
      <c r="AC820" s="230"/>
      <c r="AD820" s="230"/>
      <c r="AH820" s="230"/>
      <c r="AK820" s="230"/>
      <c r="AL820" s="230"/>
      <c r="AM820" s="230"/>
      <c r="AN820" s="230"/>
      <c r="AO820" s="230"/>
      <c r="AP820" s="230"/>
      <c r="AQ820" s="230"/>
      <c r="AR820" s="230"/>
      <c r="AW820" s="230"/>
      <c r="AZ820" s="230"/>
      <c r="BA820" s="230"/>
      <c r="BB820" s="230"/>
      <c r="BC820" s="230"/>
      <c r="BD820" s="230"/>
      <c r="BE820" s="230"/>
      <c r="BF820" s="230"/>
      <c r="BG820" s="230"/>
    </row>
    <row r="821" spans="4:59">
      <c r="D821" s="230"/>
      <c r="G821" s="230"/>
      <c r="H821" s="230"/>
      <c r="I821" s="230"/>
      <c r="J821" s="230"/>
      <c r="K821" s="230"/>
      <c r="L821" s="230"/>
      <c r="M821" s="230"/>
      <c r="N821" s="230"/>
      <c r="S821" s="230"/>
      <c r="V821" s="230"/>
      <c r="W821" s="230"/>
      <c r="X821" s="230"/>
      <c r="Y821" s="230"/>
      <c r="Z821" s="230"/>
      <c r="AA821" s="230"/>
      <c r="AB821" s="230"/>
      <c r="AC821" s="230"/>
      <c r="AD821" s="230"/>
      <c r="AH821" s="230"/>
      <c r="AK821" s="230"/>
      <c r="AL821" s="230"/>
      <c r="AM821" s="230"/>
      <c r="AN821" s="230"/>
      <c r="AO821" s="230"/>
      <c r="AP821" s="230"/>
      <c r="AQ821" s="230"/>
      <c r="AR821" s="230"/>
      <c r="AW821" s="230"/>
      <c r="AZ821" s="230"/>
      <c r="BA821" s="230"/>
      <c r="BB821" s="230"/>
      <c r="BC821" s="230"/>
      <c r="BD821" s="230"/>
      <c r="BE821" s="230"/>
      <c r="BF821" s="230"/>
      <c r="BG821" s="230"/>
    </row>
    <row r="822" spans="4:59">
      <c r="D822" s="230"/>
      <c r="G822" s="230"/>
      <c r="H822" s="230"/>
      <c r="I822" s="230"/>
      <c r="J822" s="230"/>
      <c r="K822" s="230"/>
      <c r="L822" s="230"/>
      <c r="M822" s="230"/>
      <c r="N822" s="230"/>
      <c r="S822" s="230"/>
      <c r="V822" s="230"/>
      <c r="W822" s="230"/>
      <c r="X822" s="230"/>
      <c r="Y822" s="230"/>
      <c r="Z822" s="230"/>
      <c r="AA822" s="230"/>
      <c r="AB822" s="230"/>
      <c r="AC822" s="230"/>
      <c r="AD822" s="230"/>
      <c r="AH822" s="230"/>
      <c r="AK822" s="230"/>
      <c r="AL822" s="230"/>
      <c r="AM822" s="230"/>
      <c r="AN822" s="230"/>
      <c r="AO822" s="230"/>
      <c r="AP822" s="230"/>
      <c r="AQ822" s="230"/>
      <c r="AR822" s="230"/>
      <c r="AW822" s="230"/>
      <c r="AZ822" s="230"/>
      <c r="BA822" s="230"/>
      <c r="BB822" s="230"/>
      <c r="BC822" s="230"/>
      <c r="BD822" s="230"/>
      <c r="BE822" s="230"/>
      <c r="BF822" s="230"/>
      <c r="BG822" s="230"/>
    </row>
    <row r="823" spans="4:59">
      <c r="D823" s="230"/>
      <c r="G823" s="230"/>
      <c r="H823" s="230"/>
      <c r="I823" s="230"/>
      <c r="J823" s="230"/>
      <c r="K823" s="230"/>
      <c r="L823" s="230"/>
      <c r="M823" s="230"/>
      <c r="N823" s="230"/>
      <c r="S823" s="230"/>
      <c r="V823" s="230"/>
      <c r="W823" s="230"/>
      <c r="X823" s="230"/>
      <c r="Y823" s="230"/>
      <c r="Z823" s="230"/>
      <c r="AA823" s="230"/>
      <c r="AB823" s="230"/>
      <c r="AC823" s="230"/>
      <c r="AD823" s="230"/>
      <c r="AH823" s="230"/>
      <c r="AK823" s="230"/>
      <c r="AL823" s="230"/>
      <c r="AM823" s="230"/>
      <c r="AN823" s="230"/>
      <c r="AO823" s="230"/>
      <c r="AP823" s="230"/>
      <c r="AQ823" s="230"/>
      <c r="AR823" s="230"/>
      <c r="AW823" s="230"/>
      <c r="AZ823" s="230"/>
      <c r="BA823" s="230"/>
      <c r="BB823" s="230"/>
      <c r="BC823" s="230"/>
      <c r="BD823" s="230"/>
      <c r="BE823" s="230"/>
      <c r="BF823" s="230"/>
      <c r="BG823" s="230"/>
    </row>
    <row r="824" spans="4:59">
      <c r="D824" s="230"/>
      <c r="G824" s="230"/>
      <c r="H824" s="230"/>
      <c r="I824" s="230"/>
      <c r="J824" s="230"/>
      <c r="K824" s="230"/>
      <c r="L824" s="230"/>
      <c r="M824" s="230"/>
      <c r="N824" s="230"/>
      <c r="S824" s="230"/>
      <c r="V824" s="230"/>
      <c r="W824" s="230"/>
      <c r="X824" s="230"/>
      <c r="Y824" s="230"/>
      <c r="Z824" s="230"/>
      <c r="AA824" s="230"/>
      <c r="AB824" s="230"/>
      <c r="AC824" s="230"/>
      <c r="AD824" s="230"/>
      <c r="AH824" s="230"/>
      <c r="AK824" s="230"/>
      <c r="AL824" s="230"/>
      <c r="AM824" s="230"/>
      <c r="AN824" s="230"/>
      <c r="AO824" s="230"/>
      <c r="AP824" s="230"/>
      <c r="AQ824" s="230"/>
      <c r="AR824" s="230"/>
      <c r="AW824" s="230"/>
      <c r="AZ824" s="230"/>
      <c r="BA824" s="230"/>
      <c r="BB824" s="230"/>
      <c r="BC824" s="230"/>
      <c r="BD824" s="230"/>
      <c r="BE824" s="230"/>
      <c r="BF824" s="230"/>
      <c r="BG824" s="230"/>
    </row>
    <row r="825" spans="4:59">
      <c r="D825" s="230"/>
      <c r="G825" s="230"/>
      <c r="H825" s="230"/>
      <c r="I825" s="230"/>
      <c r="J825" s="230"/>
      <c r="K825" s="230"/>
      <c r="L825" s="230"/>
      <c r="M825" s="230"/>
      <c r="N825" s="230"/>
      <c r="S825" s="230"/>
      <c r="V825" s="230"/>
      <c r="W825" s="230"/>
      <c r="X825" s="230"/>
      <c r="Y825" s="230"/>
      <c r="Z825" s="230"/>
      <c r="AA825" s="230"/>
      <c r="AB825" s="230"/>
      <c r="AC825" s="230"/>
      <c r="AD825" s="230"/>
      <c r="AH825" s="230"/>
      <c r="AK825" s="230"/>
      <c r="AL825" s="230"/>
      <c r="AM825" s="230"/>
      <c r="AN825" s="230"/>
      <c r="AO825" s="230"/>
      <c r="AP825" s="230"/>
      <c r="AQ825" s="230"/>
      <c r="AR825" s="230"/>
      <c r="AW825" s="230"/>
      <c r="AZ825" s="230"/>
      <c r="BA825" s="230"/>
      <c r="BB825" s="230"/>
      <c r="BC825" s="230"/>
      <c r="BD825" s="230"/>
      <c r="BE825" s="230"/>
      <c r="BF825" s="230"/>
      <c r="BG825" s="230"/>
    </row>
    <row r="826" spans="4:59">
      <c r="D826" s="230"/>
      <c r="G826" s="230"/>
      <c r="H826" s="230"/>
      <c r="I826" s="230"/>
      <c r="J826" s="230"/>
      <c r="K826" s="230"/>
      <c r="L826" s="230"/>
      <c r="M826" s="230"/>
      <c r="N826" s="230"/>
      <c r="S826" s="230"/>
      <c r="V826" s="230"/>
      <c r="W826" s="230"/>
      <c r="X826" s="230"/>
      <c r="Y826" s="230"/>
      <c r="Z826" s="230"/>
      <c r="AA826" s="230"/>
      <c r="AB826" s="230"/>
      <c r="AC826" s="230"/>
      <c r="AD826" s="230"/>
      <c r="AH826" s="230"/>
      <c r="AK826" s="230"/>
      <c r="AL826" s="230"/>
      <c r="AM826" s="230"/>
      <c r="AN826" s="230"/>
      <c r="AO826" s="230"/>
      <c r="AP826" s="230"/>
      <c r="AQ826" s="230"/>
      <c r="AR826" s="230"/>
      <c r="AW826" s="230"/>
      <c r="AZ826" s="230"/>
      <c r="BA826" s="230"/>
      <c r="BB826" s="230"/>
      <c r="BC826" s="230"/>
      <c r="BD826" s="230"/>
      <c r="BE826" s="230"/>
      <c r="BF826" s="230"/>
      <c r="BG826" s="230"/>
    </row>
    <row r="827" spans="4:59">
      <c r="D827" s="230"/>
      <c r="G827" s="230"/>
      <c r="H827" s="230"/>
      <c r="I827" s="230"/>
      <c r="J827" s="230"/>
      <c r="K827" s="230"/>
      <c r="L827" s="230"/>
      <c r="M827" s="230"/>
      <c r="N827" s="230"/>
      <c r="S827" s="230"/>
      <c r="V827" s="230"/>
      <c r="W827" s="230"/>
      <c r="X827" s="230"/>
      <c r="Y827" s="230"/>
      <c r="Z827" s="230"/>
      <c r="AA827" s="230"/>
      <c r="AB827" s="230"/>
      <c r="AC827" s="230"/>
      <c r="AD827" s="230"/>
      <c r="AH827" s="230"/>
      <c r="AK827" s="230"/>
      <c r="AL827" s="230"/>
      <c r="AM827" s="230"/>
      <c r="AN827" s="230"/>
      <c r="AO827" s="230"/>
      <c r="AP827" s="230"/>
      <c r="AQ827" s="230"/>
      <c r="AR827" s="230"/>
      <c r="AW827" s="230"/>
      <c r="AZ827" s="230"/>
      <c r="BA827" s="230"/>
      <c r="BB827" s="230"/>
      <c r="BC827" s="230"/>
      <c r="BD827" s="230"/>
      <c r="BE827" s="230"/>
      <c r="BF827" s="230"/>
      <c r="BG827" s="230"/>
    </row>
    <row r="828" spans="4:59">
      <c r="D828" s="230"/>
      <c r="G828" s="230"/>
      <c r="H828" s="230"/>
      <c r="I828" s="230"/>
      <c r="J828" s="230"/>
      <c r="K828" s="230"/>
      <c r="L828" s="230"/>
      <c r="M828" s="230"/>
      <c r="N828" s="230"/>
      <c r="S828" s="230"/>
      <c r="V828" s="230"/>
      <c r="W828" s="230"/>
      <c r="X828" s="230"/>
      <c r="Y828" s="230"/>
      <c r="Z828" s="230"/>
      <c r="AA828" s="230"/>
      <c r="AB828" s="230"/>
      <c r="AC828" s="230"/>
      <c r="AD828" s="230"/>
      <c r="AH828" s="230"/>
      <c r="AK828" s="230"/>
      <c r="AL828" s="230"/>
      <c r="AM828" s="230"/>
      <c r="AN828" s="230"/>
      <c r="AO828" s="230"/>
      <c r="AP828" s="230"/>
      <c r="AQ828" s="230"/>
      <c r="AR828" s="230"/>
      <c r="AW828" s="230"/>
      <c r="AZ828" s="230"/>
      <c r="BA828" s="230"/>
      <c r="BB828" s="230"/>
      <c r="BC828" s="230"/>
      <c r="BD828" s="230"/>
      <c r="BE828" s="230"/>
      <c r="BF828" s="230"/>
      <c r="BG828" s="230"/>
    </row>
    <row r="829" spans="4:59">
      <c r="D829" s="230"/>
      <c r="G829" s="230"/>
      <c r="H829" s="230"/>
      <c r="I829" s="230"/>
      <c r="J829" s="230"/>
      <c r="K829" s="230"/>
      <c r="L829" s="230"/>
      <c r="M829" s="230"/>
      <c r="N829" s="230"/>
      <c r="S829" s="230"/>
      <c r="V829" s="230"/>
      <c r="W829" s="230"/>
      <c r="X829" s="230"/>
      <c r="Y829" s="230"/>
      <c r="Z829" s="230"/>
      <c r="AA829" s="230"/>
      <c r="AB829" s="230"/>
      <c r="AC829" s="230"/>
      <c r="AD829" s="230"/>
      <c r="AH829" s="230"/>
      <c r="AK829" s="230"/>
      <c r="AL829" s="230"/>
      <c r="AM829" s="230"/>
      <c r="AN829" s="230"/>
      <c r="AO829" s="230"/>
      <c r="AP829" s="230"/>
      <c r="AQ829" s="230"/>
      <c r="AR829" s="230"/>
      <c r="AW829" s="230"/>
      <c r="AZ829" s="230"/>
      <c r="BA829" s="230"/>
      <c r="BB829" s="230"/>
      <c r="BC829" s="230"/>
      <c r="BD829" s="230"/>
      <c r="BE829" s="230"/>
      <c r="BF829" s="230"/>
      <c r="BG829" s="230"/>
    </row>
    <row r="830" spans="4:59">
      <c r="D830" s="230"/>
      <c r="G830" s="230"/>
      <c r="H830" s="230"/>
      <c r="I830" s="230"/>
      <c r="J830" s="230"/>
      <c r="K830" s="230"/>
      <c r="L830" s="230"/>
      <c r="M830" s="230"/>
      <c r="N830" s="230"/>
      <c r="S830" s="230"/>
      <c r="V830" s="230"/>
      <c r="W830" s="230"/>
      <c r="X830" s="230"/>
      <c r="Y830" s="230"/>
      <c r="Z830" s="230"/>
      <c r="AA830" s="230"/>
      <c r="AB830" s="230"/>
      <c r="AC830" s="230"/>
      <c r="AD830" s="230"/>
      <c r="AH830" s="230"/>
      <c r="AK830" s="230"/>
      <c r="AL830" s="230"/>
      <c r="AM830" s="230"/>
      <c r="AN830" s="230"/>
      <c r="AO830" s="230"/>
      <c r="AP830" s="230"/>
      <c r="AQ830" s="230"/>
      <c r="AR830" s="230"/>
      <c r="AW830" s="230"/>
      <c r="AZ830" s="230"/>
      <c r="BA830" s="230"/>
      <c r="BB830" s="230"/>
      <c r="BC830" s="230"/>
      <c r="BD830" s="230"/>
      <c r="BE830" s="230"/>
      <c r="BF830" s="230"/>
      <c r="BG830" s="230"/>
    </row>
    <row r="831" spans="4:59">
      <c r="D831" s="230"/>
      <c r="G831" s="230"/>
      <c r="H831" s="230"/>
      <c r="I831" s="230"/>
      <c r="J831" s="230"/>
      <c r="K831" s="230"/>
      <c r="L831" s="230"/>
      <c r="M831" s="230"/>
      <c r="N831" s="230"/>
      <c r="S831" s="230"/>
      <c r="V831" s="230"/>
      <c r="W831" s="230"/>
      <c r="X831" s="230"/>
      <c r="Y831" s="230"/>
      <c r="Z831" s="230"/>
      <c r="AA831" s="230"/>
      <c r="AB831" s="230"/>
      <c r="AC831" s="230"/>
      <c r="AD831" s="230"/>
      <c r="AH831" s="230"/>
      <c r="AK831" s="230"/>
      <c r="AL831" s="230"/>
      <c r="AM831" s="230"/>
      <c r="AN831" s="230"/>
      <c r="AO831" s="230"/>
      <c r="AP831" s="230"/>
      <c r="AQ831" s="230"/>
      <c r="AR831" s="230"/>
      <c r="AW831" s="230"/>
      <c r="AZ831" s="230"/>
      <c r="BA831" s="230"/>
      <c r="BB831" s="230"/>
      <c r="BC831" s="230"/>
      <c r="BD831" s="230"/>
      <c r="BE831" s="230"/>
      <c r="BF831" s="230"/>
      <c r="BG831" s="230"/>
    </row>
    <row r="832" spans="4:59">
      <c r="D832" s="230"/>
      <c r="G832" s="230"/>
      <c r="H832" s="230"/>
      <c r="I832" s="230"/>
      <c r="J832" s="230"/>
      <c r="K832" s="230"/>
      <c r="L832" s="230"/>
      <c r="M832" s="230"/>
      <c r="N832" s="230"/>
      <c r="S832" s="230"/>
      <c r="V832" s="230"/>
      <c r="W832" s="230"/>
      <c r="X832" s="230"/>
      <c r="Y832" s="230"/>
      <c r="Z832" s="230"/>
      <c r="AA832" s="230"/>
      <c r="AB832" s="230"/>
      <c r="AC832" s="230"/>
      <c r="AD832" s="230"/>
      <c r="AH832" s="230"/>
      <c r="AK832" s="230"/>
      <c r="AL832" s="230"/>
      <c r="AM832" s="230"/>
      <c r="AN832" s="230"/>
      <c r="AO832" s="230"/>
      <c r="AP832" s="230"/>
      <c r="AQ832" s="230"/>
      <c r="AR832" s="230"/>
      <c r="AW832" s="230"/>
      <c r="AZ832" s="230"/>
      <c r="BA832" s="230"/>
      <c r="BB832" s="230"/>
      <c r="BC832" s="230"/>
      <c r="BD832" s="230"/>
      <c r="BE832" s="230"/>
      <c r="BF832" s="230"/>
      <c r="BG832" s="230"/>
    </row>
    <row r="833" spans="4:59">
      <c r="D833" s="230"/>
      <c r="G833" s="230"/>
      <c r="H833" s="230"/>
      <c r="I833" s="230"/>
      <c r="J833" s="230"/>
      <c r="K833" s="230"/>
      <c r="L833" s="230"/>
      <c r="M833" s="230"/>
      <c r="N833" s="230"/>
      <c r="S833" s="230"/>
      <c r="V833" s="230"/>
      <c r="W833" s="230"/>
      <c r="X833" s="230"/>
      <c r="Y833" s="230"/>
      <c r="Z833" s="230"/>
      <c r="AA833" s="230"/>
      <c r="AB833" s="230"/>
      <c r="AC833" s="230"/>
      <c r="AD833" s="230"/>
      <c r="AH833" s="230"/>
      <c r="AK833" s="230"/>
      <c r="AL833" s="230"/>
      <c r="AM833" s="230"/>
      <c r="AN833" s="230"/>
      <c r="AO833" s="230"/>
      <c r="AP833" s="230"/>
      <c r="AQ833" s="230"/>
      <c r="AR833" s="230"/>
      <c r="AW833" s="230"/>
      <c r="AZ833" s="230"/>
      <c r="BA833" s="230"/>
      <c r="BB833" s="230"/>
      <c r="BC833" s="230"/>
      <c r="BD833" s="230"/>
      <c r="BE833" s="230"/>
      <c r="BF833" s="230"/>
      <c r="BG833" s="230"/>
    </row>
    <row r="834" spans="4:59">
      <c r="D834" s="230"/>
      <c r="G834" s="230"/>
      <c r="H834" s="230"/>
      <c r="I834" s="230"/>
      <c r="J834" s="230"/>
      <c r="K834" s="230"/>
      <c r="L834" s="230"/>
      <c r="M834" s="230"/>
      <c r="N834" s="230"/>
      <c r="S834" s="230"/>
      <c r="V834" s="230"/>
      <c r="W834" s="230"/>
      <c r="X834" s="230"/>
      <c r="Y834" s="230"/>
      <c r="Z834" s="230"/>
      <c r="AA834" s="230"/>
      <c r="AB834" s="230"/>
      <c r="AC834" s="230"/>
      <c r="AD834" s="230"/>
      <c r="AH834" s="230"/>
      <c r="AK834" s="230"/>
      <c r="AL834" s="230"/>
      <c r="AM834" s="230"/>
      <c r="AN834" s="230"/>
      <c r="AO834" s="230"/>
      <c r="AP834" s="230"/>
      <c r="AQ834" s="230"/>
      <c r="AR834" s="230"/>
      <c r="AW834" s="230"/>
      <c r="AZ834" s="230"/>
      <c r="BA834" s="230"/>
      <c r="BB834" s="230"/>
      <c r="BC834" s="230"/>
      <c r="BD834" s="230"/>
      <c r="BE834" s="230"/>
      <c r="BF834" s="230"/>
      <c r="BG834" s="230"/>
    </row>
    <row r="835" spans="4:59">
      <c r="D835" s="230"/>
      <c r="G835" s="230"/>
      <c r="H835" s="230"/>
      <c r="I835" s="230"/>
      <c r="J835" s="230"/>
      <c r="K835" s="230"/>
      <c r="L835" s="230"/>
      <c r="M835" s="230"/>
      <c r="N835" s="230"/>
      <c r="S835" s="230"/>
      <c r="V835" s="230"/>
      <c r="W835" s="230"/>
      <c r="X835" s="230"/>
      <c r="Y835" s="230"/>
      <c r="Z835" s="230"/>
      <c r="AA835" s="230"/>
      <c r="AB835" s="230"/>
      <c r="AC835" s="230"/>
      <c r="AD835" s="230"/>
      <c r="AH835" s="230"/>
      <c r="AK835" s="230"/>
      <c r="AL835" s="230"/>
      <c r="AM835" s="230"/>
      <c r="AN835" s="230"/>
      <c r="AO835" s="230"/>
      <c r="AP835" s="230"/>
      <c r="AQ835" s="230"/>
      <c r="AR835" s="230"/>
      <c r="AW835" s="230"/>
      <c r="AZ835" s="230"/>
      <c r="BA835" s="230"/>
      <c r="BB835" s="230"/>
      <c r="BC835" s="230"/>
      <c r="BD835" s="230"/>
      <c r="BE835" s="230"/>
      <c r="BF835" s="230"/>
      <c r="BG835" s="230"/>
    </row>
    <row r="836" spans="4:59">
      <c r="D836" s="230"/>
      <c r="G836" s="230"/>
      <c r="H836" s="230"/>
      <c r="I836" s="230"/>
      <c r="J836" s="230"/>
      <c r="K836" s="230"/>
      <c r="L836" s="230"/>
      <c r="M836" s="230"/>
      <c r="N836" s="230"/>
      <c r="S836" s="230"/>
      <c r="V836" s="230"/>
      <c r="W836" s="230"/>
      <c r="X836" s="230"/>
      <c r="Y836" s="230"/>
      <c r="Z836" s="230"/>
      <c r="AA836" s="230"/>
      <c r="AB836" s="230"/>
      <c r="AC836" s="230"/>
      <c r="AD836" s="230"/>
      <c r="AH836" s="230"/>
      <c r="AK836" s="230"/>
      <c r="AL836" s="230"/>
      <c r="AM836" s="230"/>
      <c r="AN836" s="230"/>
      <c r="AO836" s="230"/>
      <c r="AP836" s="230"/>
      <c r="AQ836" s="230"/>
      <c r="AR836" s="230"/>
      <c r="AW836" s="230"/>
      <c r="AZ836" s="230"/>
      <c r="BA836" s="230"/>
      <c r="BB836" s="230"/>
      <c r="BC836" s="230"/>
      <c r="BD836" s="230"/>
      <c r="BE836" s="230"/>
      <c r="BF836" s="230"/>
      <c r="BG836" s="230"/>
    </row>
    <row r="837" spans="4:59">
      <c r="D837" s="230"/>
      <c r="G837" s="230"/>
      <c r="H837" s="230"/>
      <c r="I837" s="230"/>
      <c r="J837" s="230"/>
      <c r="K837" s="230"/>
      <c r="L837" s="230"/>
      <c r="M837" s="230"/>
      <c r="N837" s="230"/>
      <c r="S837" s="230"/>
      <c r="V837" s="230"/>
      <c r="W837" s="230"/>
      <c r="X837" s="230"/>
      <c r="Y837" s="230"/>
      <c r="Z837" s="230"/>
      <c r="AA837" s="230"/>
      <c r="AB837" s="230"/>
      <c r="AC837" s="230"/>
      <c r="AD837" s="230"/>
      <c r="AH837" s="230"/>
      <c r="AK837" s="230"/>
      <c r="AL837" s="230"/>
      <c r="AM837" s="230"/>
      <c r="AN837" s="230"/>
      <c r="AO837" s="230"/>
      <c r="AP837" s="230"/>
      <c r="AQ837" s="230"/>
      <c r="AR837" s="230"/>
      <c r="AW837" s="230"/>
      <c r="AZ837" s="230"/>
      <c r="BA837" s="230"/>
      <c r="BB837" s="230"/>
      <c r="BC837" s="230"/>
      <c r="BD837" s="230"/>
      <c r="BE837" s="230"/>
      <c r="BF837" s="230"/>
      <c r="BG837" s="230"/>
    </row>
    <row r="838" spans="4:59">
      <c r="D838" s="230"/>
      <c r="G838" s="230"/>
      <c r="H838" s="230"/>
      <c r="I838" s="230"/>
      <c r="J838" s="230"/>
      <c r="K838" s="230"/>
      <c r="L838" s="230"/>
      <c r="M838" s="230"/>
      <c r="N838" s="230"/>
      <c r="S838" s="230"/>
      <c r="V838" s="230"/>
      <c r="W838" s="230"/>
      <c r="X838" s="230"/>
      <c r="Y838" s="230"/>
      <c r="Z838" s="230"/>
      <c r="AA838" s="230"/>
      <c r="AB838" s="230"/>
      <c r="AC838" s="230"/>
      <c r="AD838" s="230"/>
      <c r="AH838" s="230"/>
      <c r="AK838" s="230"/>
      <c r="AL838" s="230"/>
      <c r="AM838" s="230"/>
      <c r="AN838" s="230"/>
      <c r="AO838" s="230"/>
      <c r="AP838" s="230"/>
      <c r="AQ838" s="230"/>
      <c r="AR838" s="230"/>
      <c r="AW838" s="230"/>
      <c r="AZ838" s="230"/>
      <c r="BA838" s="230"/>
      <c r="BB838" s="230"/>
      <c r="BC838" s="230"/>
      <c r="BD838" s="230"/>
      <c r="BE838" s="230"/>
      <c r="BF838" s="230"/>
      <c r="BG838" s="230"/>
    </row>
    <row r="839" spans="4:59">
      <c r="D839" s="230"/>
      <c r="G839" s="230"/>
      <c r="H839" s="230"/>
      <c r="I839" s="230"/>
      <c r="J839" s="230"/>
      <c r="K839" s="230"/>
      <c r="L839" s="230"/>
      <c r="M839" s="230"/>
      <c r="N839" s="230"/>
      <c r="S839" s="230"/>
      <c r="V839" s="230"/>
      <c r="W839" s="230"/>
      <c r="X839" s="230"/>
      <c r="Y839" s="230"/>
      <c r="Z839" s="230"/>
      <c r="AA839" s="230"/>
      <c r="AB839" s="230"/>
      <c r="AC839" s="230"/>
      <c r="AD839" s="230"/>
      <c r="AH839" s="230"/>
      <c r="AK839" s="230"/>
      <c r="AL839" s="230"/>
      <c r="AM839" s="230"/>
      <c r="AN839" s="230"/>
      <c r="AO839" s="230"/>
      <c r="AP839" s="230"/>
      <c r="AQ839" s="230"/>
      <c r="AR839" s="230"/>
      <c r="AW839" s="230"/>
      <c r="AZ839" s="230"/>
      <c r="BA839" s="230"/>
      <c r="BB839" s="230"/>
      <c r="BC839" s="230"/>
      <c r="BD839" s="230"/>
      <c r="BE839" s="230"/>
      <c r="BF839" s="230"/>
      <c r="BG839" s="230"/>
    </row>
    <row r="840" spans="4:59">
      <c r="D840" s="230"/>
      <c r="G840" s="230"/>
      <c r="H840" s="230"/>
      <c r="I840" s="230"/>
      <c r="J840" s="230"/>
      <c r="K840" s="230"/>
      <c r="L840" s="230"/>
      <c r="M840" s="230"/>
      <c r="N840" s="230"/>
      <c r="S840" s="230"/>
      <c r="V840" s="230"/>
      <c r="W840" s="230"/>
      <c r="X840" s="230"/>
      <c r="Y840" s="230"/>
      <c r="Z840" s="230"/>
      <c r="AA840" s="230"/>
      <c r="AB840" s="230"/>
      <c r="AC840" s="230"/>
      <c r="AD840" s="230"/>
      <c r="AH840" s="230"/>
      <c r="AK840" s="230"/>
      <c r="AL840" s="230"/>
      <c r="AM840" s="230"/>
      <c r="AN840" s="230"/>
      <c r="AO840" s="230"/>
      <c r="AP840" s="230"/>
      <c r="AQ840" s="230"/>
      <c r="AR840" s="230"/>
      <c r="AW840" s="230"/>
      <c r="AZ840" s="230"/>
      <c r="BA840" s="230"/>
      <c r="BB840" s="230"/>
      <c r="BC840" s="230"/>
      <c r="BD840" s="230"/>
      <c r="BE840" s="230"/>
      <c r="BF840" s="230"/>
      <c r="BG840" s="230"/>
    </row>
    <row r="841" spans="4:59">
      <c r="D841" s="230"/>
      <c r="G841" s="230"/>
      <c r="H841" s="230"/>
      <c r="I841" s="230"/>
      <c r="J841" s="230"/>
      <c r="K841" s="230"/>
      <c r="L841" s="230"/>
      <c r="M841" s="230"/>
      <c r="N841" s="230"/>
      <c r="S841" s="230"/>
      <c r="V841" s="230"/>
      <c r="W841" s="230"/>
      <c r="X841" s="230"/>
      <c r="Y841" s="230"/>
      <c r="Z841" s="230"/>
      <c r="AA841" s="230"/>
      <c r="AB841" s="230"/>
      <c r="AC841" s="230"/>
      <c r="AD841" s="230"/>
      <c r="AH841" s="230"/>
      <c r="AK841" s="230"/>
      <c r="AL841" s="230"/>
      <c r="AM841" s="230"/>
      <c r="AN841" s="230"/>
      <c r="AO841" s="230"/>
      <c r="AP841" s="230"/>
      <c r="AQ841" s="230"/>
      <c r="AR841" s="230"/>
      <c r="AW841" s="230"/>
      <c r="AZ841" s="230"/>
      <c r="BA841" s="230"/>
      <c r="BB841" s="230"/>
      <c r="BC841" s="230"/>
      <c r="BD841" s="230"/>
      <c r="BE841" s="230"/>
      <c r="BF841" s="230"/>
      <c r="BG841" s="230"/>
    </row>
    <row r="842" spans="4:59">
      <c r="D842" s="230"/>
      <c r="G842" s="230"/>
      <c r="H842" s="230"/>
      <c r="I842" s="230"/>
      <c r="J842" s="230"/>
      <c r="K842" s="230"/>
      <c r="L842" s="230"/>
      <c r="M842" s="230"/>
      <c r="N842" s="230"/>
      <c r="S842" s="230"/>
      <c r="V842" s="230"/>
      <c r="W842" s="230"/>
      <c r="X842" s="230"/>
      <c r="Y842" s="230"/>
      <c r="Z842" s="230"/>
      <c r="AA842" s="230"/>
      <c r="AB842" s="230"/>
      <c r="AC842" s="230"/>
      <c r="AD842" s="230"/>
      <c r="AH842" s="230"/>
      <c r="AK842" s="230"/>
      <c r="AL842" s="230"/>
      <c r="AM842" s="230"/>
      <c r="AN842" s="230"/>
      <c r="AO842" s="230"/>
      <c r="AP842" s="230"/>
      <c r="AQ842" s="230"/>
      <c r="AR842" s="230"/>
      <c r="AW842" s="230"/>
      <c r="AZ842" s="230"/>
      <c r="BA842" s="230"/>
      <c r="BB842" s="230"/>
      <c r="BC842" s="230"/>
      <c r="BD842" s="230"/>
      <c r="BE842" s="230"/>
      <c r="BF842" s="230"/>
      <c r="BG842" s="230"/>
    </row>
    <row r="843" spans="4:59">
      <c r="D843" s="230"/>
      <c r="G843" s="230"/>
      <c r="H843" s="230"/>
      <c r="I843" s="230"/>
      <c r="J843" s="230"/>
      <c r="K843" s="230"/>
      <c r="L843" s="230"/>
      <c r="M843" s="230"/>
      <c r="N843" s="230"/>
      <c r="S843" s="230"/>
      <c r="V843" s="230"/>
      <c r="W843" s="230"/>
      <c r="X843" s="230"/>
      <c r="Y843" s="230"/>
      <c r="Z843" s="230"/>
      <c r="AA843" s="230"/>
      <c r="AB843" s="230"/>
      <c r="AC843" s="230"/>
      <c r="AD843" s="230"/>
      <c r="AH843" s="230"/>
      <c r="AK843" s="230"/>
      <c r="AL843" s="230"/>
      <c r="AM843" s="230"/>
      <c r="AN843" s="230"/>
      <c r="AO843" s="230"/>
      <c r="AP843" s="230"/>
      <c r="AQ843" s="230"/>
      <c r="AR843" s="230"/>
      <c r="AW843" s="230"/>
      <c r="AZ843" s="230"/>
      <c r="BA843" s="230"/>
      <c r="BB843" s="230"/>
      <c r="BC843" s="230"/>
      <c r="BD843" s="230"/>
      <c r="BE843" s="230"/>
      <c r="BF843" s="230"/>
      <c r="BG843" s="230"/>
    </row>
    <row r="844" spans="4:59">
      <c r="D844" s="230"/>
      <c r="G844" s="230"/>
      <c r="H844" s="230"/>
      <c r="I844" s="230"/>
      <c r="J844" s="230"/>
      <c r="K844" s="230"/>
      <c r="L844" s="230"/>
      <c r="M844" s="230"/>
      <c r="N844" s="230"/>
      <c r="S844" s="230"/>
      <c r="V844" s="230"/>
      <c r="W844" s="230"/>
      <c r="X844" s="230"/>
      <c r="Y844" s="230"/>
      <c r="Z844" s="230"/>
      <c r="AA844" s="230"/>
      <c r="AB844" s="230"/>
      <c r="AC844" s="230"/>
      <c r="AD844" s="230"/>
      <c r="AH844" s="230"/>
      <c r="AK844" s="230"/>
      <c r="AL844" s="230"/>
      <c r="AM844" s="230"/>
      <c r="AN844" s="230"/>
      <c r="AO844" s="230"/>
      <c r="AP844" s="230"/>
      <c r="AQ844" s="230"/>
      <c r="AR844" s="230"/>
      <c r="AW844" s="230"/>
      <c r="AZ844" s="230"/>
      <c r="BA844" s="230"/>
      <c r="BB844" s="230"/>
      <c r="BC844" s="230"/>
      <c r="BD844" s="230"/>
      <c r="BE844" s="230"/>
      <c r="BF844" s="230"/>
      <c r="BG844" s="230"/>
    </row>
    <row r="845" spans="4:59">
      <c r="D845" s="230"/>
      <c r="G845" s="230"/>
      <c r="H845" s="230"/>
      <c r="I845" s="230"/>
      <c r="J845" s="230"/>
      <c r="K845" s="230"/>
      <c r="L845" s="230"/>
      <c r="M845" s="230"/>
      <c r="N845" s="230"/>
      <c r="S845" s="230"/>
      <c r="V845" s="230"/>
      <c r="W845" s="230"/>
      <c r="X845" s="230"/>
      <c r="Y845" s="230"/>
      <c r="Z845" s="230"/>
      <c r="AA845" s="230"/>
      <c r="AB845" s="230"/>
      <c r="AC845" s="230"/>
      <c r="AD845" s="230"/>
      <c r="AH845" s="230"/>
      <c r="AK845" s="230"/>
      <c r="AL845" s="230"/>
      <c r="AM845" s="230"/>
      <c r="AN845" s="230"/>
      <c r="AO845" s="230"/>
      <c r="AP845" s="230"/>
      <c r="AQ845" s="230"/>
      <c r="AR845" s="230"/>
      <c r="AW845" s="230"/>
      <c r="AZ845" s="230"/>
      <c r="BA845" s="230"/>
      <c r="BB845" s="230"/>
      <c r="BC845" s="230"/>
      <c r="BD845" s="230"/>
      <c r="BE845" s="230"/>
      <c r="BF845" s="230"/>
      <c r="BG845" s="230"/>
    </row>
    <row r="846" spans="4:59">
      <c r="D846" s="230"/>
      <c r="G846" s="230"/>
      <c r="H846" s="230"/>
      <c r="I846" s="230"/>
      <c r="J846" s="230"/>
      <c r="K846" s="230"/>
      <c r="L846" s="230"/>
      <c r="M846" s="230"/>
      <c r="N846" s="230"/>
      <c r="S846" s="230"/>
      <c r="V846" s="230"/>
      <c r="W846" s="230"/>
      <c r="X846" s="230"/>
      <c r="Y846" s="230"/>
      <c r="Z846" s="230"/>
      <c r="AA846" s="230"/>
      <c r="AB846" s="230"/>
      <c r="AC846" s="230"/>
      <c r="AD846" s="230"/>
      <c r="AH846" s="230"/>
      <c r="AK846" s="230"/>
      <c r="AL846" s="230"/>
      <c r="AM846" s="230"/>
      <c r="AN846" s="230"/>
      <c r="AO846" s="230"/>
      <c r="AP846" s="230"/>
      <c r="AQ846" s="230"/>
      <c r="AR846" s="230"/>
      <c r="AW846" s="230"/>
      <c r="AZ846" s="230"/>
      <c r="BA846" s="230"/>
      <c r="BB846" s="230"/>
      <c r="BC846" s="230"/>
      <c r="BD846" s="230"/>
      <c r="BE846" s="230"/>
      <c r="BF846" s="230"/>
      <c r="BG846" s="230"/>
    </row>
    <row r="847" spans="4:59">
      <c r="D847" s="230"/>
      <c r="G847" s="230"/>
      <c r="H847" s="230"/>
      <c r="I847" s="230"/>
      <c r="J847" s="230"/>
      <c r="K847" s="230"/>
      <c r="L847" s="230"/>
      <c r="M847" s="230"/>
      <c r="N847" s="230"/>
      <c r="S847" s="230"/>
      <c r="V847" s="230"/>
      <c r="W847" s="230"/>
      <c r="X847" s="230"/>
      <c r="Y847" s="230"/>
      <c r="Z847" s="230"/>
      <c r="AA847" s="230"/>
      <c r="AB847" s="230"/>
      <c r="AC847" s="230"/>
      <c r="AD847" s="230"/>
      <c r="AH847" s="230"/>
      <c r="AK847" s="230"/>
      <c r="AL847" s="230"/>
      <c r="AM847" s="230"/>
      <c r="AN847" s="230"/>
      <c r="AO847" s="230"/>
      <c r="AP847" s="230"/>
      <c r="AQ847" s="230"/>
      <c r="AR847" s="230"/>
      <c r="AW847" s="230"/>
      <c r="AZ847" s="230"/>
      <c r="BA847" s="230"/>
      <c r="BB847" s="230"/>
      <c r="BC847" s="230"/>
      <c r="BD847" s="230"/>
      <c r="BE847" s="230"/>
      <c r="BF847" s="230"/>
      <c r="BG847" s="230"/>
    </row>
    <row r="848" spans="4:59">
      <c r="D848" s="230"/>
      <c r="G848" s="230"/>
      <c r="H848" s="230"/>
      <c r="I848" s="230"/>
      <c r="J848" s="230"/>
      <c r="K848" s="230"/>
      <c r="L848" s="230"/>
      <c r="M848" s="230"/>
      <c r="N848" s="230"/>
      <c r="S848" s="230"/>
      <c r="V848" s="230"/>
      <c r="W848" s="230"/>
      <c r="X848" s="230"/>
      <c r="Y848" s="230"/>
      <c r="Z848" s="230"/>
      <c r="AA848" s="230"/>
      <c r="AB848" s="230"/>
      <c r="AC848" s="230"/>
      <c r="AD848" s="230"/>
      <c r="AH848" s="230"/>
      <c r="AK848" s="230"/>
      <c r="AL848" s="230"/>
      <c r="AM848" s="230"/>
      <c r="AN848" s="230"/>
      <c r="AO848" s="230"/>
      <c r="AP848" s="230"/>
      <c r="AQ848" s="230"/>
      <c r="AR848" s="230"/>
      <c r="AW848" s="230"/>
      <c r="AZ848" s="230"/>
      <c r="BA848" s="230"/>
      <c r="BB848" s="230"/>
      <c r="BC848" s="230"/>
      <c r="BD848" s="230"/>
      <c r="BE848" s="230"/>
      <c r="BF848" s="230"/>
      <c r="BG848" s="230"/>
    </row>
    <row r="849" spans="4:59">
      <c r="D849" s="230"/>
      <c r="G849" s="230"/>
      <c r="H849" s="230"/>
      <c r="I849" s="230"/>
      <c r="J849" s="230"/>
      <c r="K849" s="230"/>
      <c r="L849" s="230"/>
      <c r="M849" s="230"/>
      <c r="N849" s="230"/>
      <c r="S849" s="230"/>
      <c r="V849" s="230"/>
      <c r="W849" s="230"/>
      <c r="X849" s="230"/>
      <c r="Y849" s="230"/>
      <c r="Z849" s="230"/>
      <c r="AA849" s="230"/>
      <c r="AB849" s="230"/>
      <c r="AC849" s="230"/>
      <c r="AD849" s="230"/>
      <c r="AH849" s="230"/>
      <c r="AK849" s="230"/>
      <c r="AL849" s="230"/>
      <c r="AM849" s="230"/>
      <c r="AN849" s="230"/>
      <c r="AO849" s="230"/>
      <c r="AP849" s="230"/>
      <c r="AQ849" s="230"/>
      <c r="AR849" s="230"/>
      <c r="AW849" s="230"/>
      <c r="AZ849" s="230"/>
      <c r="BA849" s="230"/>
      <c r="BB849" s="230"/>
      <c r="BC849" s="230"/>
      <c r="BD849" s="230"/>
      <c r="BE849" s="230"/>
      <c r="BF849" s="230"/>
      <c r="BG849" s="230"/>
    </row>
    <row r="850" spans="4:59">
      <c r="D850" s="230"/>
      <c r="G850" s="230"/>
      <c r="H850" s="230"/>
      <c r="I850" s="230"/>
      <c r="J850" s="230"/>
      <c r="K850" s="230"/>
      <c r="L850" s="230"/>
      <c r="M850" s="230"/>
      <c r="N850" s="230"/>
      <c r="S850" s="230"/>
      <c r="V850" s="230"/>
      <c r="W850" s="230"/>
      <c r="X850" s="230"/>
      <c r="Y850" s="230"/>
      <c r="Z850" s="230"/>
      <c r="AA850" s="230"/>
      <c r="AB850" s="230"/>
      <c r="AC850" s="230"/>
      <c r="AD850" s="230"/>
      <c r="AH850" s="230"/>
      <c r="AK850" s="230"/>
      <c r="AL850" s="230"/>
      <c r="AM850" s="230"/>
      <c r="AN850" s="230"/>
      <c r="AO850" s="230"/>
      <c r="AP850" s="230"/>
      <c r="AQ850" s="230"/>
      <c r="AR850" s="230"/>
      <c r="AW850" s="230"/>
      <c r="AZ850" s="230"/>
      <c r="BA850" s="230"/>
      <c r="BB850" s="230"/>
      <c r="BC850" s="230"/>
      <c r="BD850" s="230"/>
      <c r="BE850" s="230"/>
      <c r="BF850" s="230"/>
      <c r="BG850" s="230"/>
    </row>
    <row r="851" spans="4:59">
      <c r="D851" s="230"/>
      <c r="G851" s="230"/>
      <c r="H851" s="230"/>
      <c r="I851" s="230"/>
      <c r="J851" s="230"/>
      <c r="K851" s="230"/>
      <c r="L851" s="230"/>
      <c r="M851" s="230"/>
      <c r="N851" s="230"/>
      <c r="S851" s="230"/>
      <c r="V851" s="230"/>
      <c r="W851" s="230"/>
      <c r="X851" s="230"/>
      <c r="Y851" s="230"/>
      <c r="Z851" s="230"/>
      <c r="AA851" s="230"/>
      <c r="AB851" s="230"/>
      <c r="AC851" s="230"/>
      <c r="AD851" s="230"/>
      <c r="AH851" s="230"/>
      <c r="AK851" s="230"/>
      <c r="AL851" s="230"/>
      <c r="AM851" s="230"/>
      <c r="AN851" s="230"/>
      <c r="AO851" s="230"/>
      <c r="AP851" s="230"/>
      <c r="AQ851" s="230"/>
      <c r="AR851" s="230"/>
      <c r="AW851" s="230"/>
      <c r="AZ851" s="230"/>
      <c r="BA851" s="230"/>
      <c r="BB851" s="230"/>
      <c r="BC851" s="230"/>
      <c r="BD851" s="230"/>
      <c r="BE851" s="230"/>
      <c r="BF851" s="230"/>
      <c r="BG851" s="230"/>
    </row>
    <row r="852" spans="4:59">
      <c r="D852" s="230"/>
      <c r="G852" s="230"/>
      <c r="H852" s="230"/>
      <c r="I852" s="230"/>
      <c r="J852" s="230"/>
      <c r="K852" s="230"/>
      <c r="L852" s="230"/>
      <c r="M852" s="230"/>
      <c r="N852" s="230"/>
      <c r="S852" s="230"/>
      <c r="V852" s="230"/>
      <c r="W852" s="230"/>
      <c r="X852" s="230"/>
      <c r="Y852" s="230"/>
      <c r="Z852" s="230"/>
      <c r="AA852" s="230"/>
      <c r="AB852" s="230"/>
      <c r="AC852" s="230"/>
      <c r="AD852" s="230"/>
      <c r="AH852" s="230"/>
      <c r="AK852" s="230"/>
      <c r="AL852" s="230"/>
      <c r="AM852" s="230"/>
      <c r="AN852" s="230"/>
      <c r="AO852" s="230"/>
      <c r="AP852" s="230"/>
      <c r="AQ852" s="230"/>
      <c r="AR852" s="230"/>
      <c r="AW852" s="230"/>
      <c r="AZ852" s="230"/>
      <c r="BA852" s="230"/>
      <c r="BB852" s="230"/>
      <c r="BC852" s="230"/>
      <c r="BD852" s="230"/>
      <c r="BE852" s="230"/>
      <c r="BF852" s="230"/>
      <c r="BG852" s="230"/>
    </row>
    <row r="853" spans="4:59">
      <c r="D853" s="230"/>
      <c r="G853" s="230"/>
      <c r="H853" s="230"/>
      <c r="I853" s="230"/>
      <c r="J853" s="230"/>
      <c r="K853" s="230"/>
      <c r="L853" s="230"/>
      <c r="M853" s="230"/>
      <c r="N853" s="230"/>
      <c r="S853" s="230"/>
      <c r="V853" s="230"/>
      <c r="W853" s="230"/>
      <c r="X853" s="230"/>
      <c r="Y853" s="230"/>
      <c r="Z853" s="230"/>
      <c r="AA853" s="230"/>
      <c r="AB853" s="230"/>
      <c r="AC853" s="230"/>
      <c r="AD853" s="230"/>
      <c r="AH853" s="230"/>
      <c r="AK853" s="230"/>
      <c r="AL853" s="230"/>
      <c r="AM853" s="230"/>
      <c r="AN853" s="230"/>
      <c r="AO853" s="230"/>
      <c r="AP853" s="230"/>
      <c r="AQ853" s="230"/>
      <c r="AR853" s="230"/>
      <c r="AW853" s="230"/>
      <c r="AZ853" s="230"/>
      <c r="BA853" s="230"/>
      <c r="BB853" s="230"/>
      <c r="BC853" s="230"/>
      <c r="BD853" s="230"/>
      <c r="BE853" s="230"/>
      <c r="BF853" s="230"/>
      <c r="BG853" s="230"/>
    </row>
    <row r="854" spans="4:59">
      <c r="D854" s="230"/>
      <c r="G854" s="230"/>
      <c r="H854" s="230"/>
      <c r="I854" s="230"/>
      <c r="J854" s="230"/>
      <c r="K854" s="230"/>
      <c r="L854" s="230"/>
      <c r="M854" s="230"/>
      <c r="N854" s="230"/>
      <c r="S854" s="230"/>
      <c r="V854" s="230"/>
      <c r="W854" s="230"/>
      <c r="X854" s="230"/>
      <c r="Y854" s="230"/>
      <c r="Z854" s="230"/>
      <c r="AA854" s="230"/>
      <c r="AB854" s="230"/>
      <c r="AC854" s="230"/>
      <c r="AD854" s="230"/>
      <c r="AH854" s="230"/>
      <c r="AK854" s="230"/>
      <c r="AL854" s="230"/>
      <c r="AM854" s="230"/>
      <c r="AN854" s="230"/>
      <c r="AO854" s="230"/>
      <c r="AP854" s="230"/>
      <c r="AQ854" s="230"/>
      <c r="AR854" s="230"/>
      <c r="AW854" s="230"/>
      <c r="AZ854" s="230"/>
      <c r="BA854" s="230"/>
      <c r="BB854" s="230"/>
      <c r="BC854" s="230"/>
      <c r="BD854" s="230"/>
      <c r="BE854" s="230"/>
      <c r="BF854" s="230"/>
      <c r="BG854" s="230"/>
    </row>
    <row r="855" spans="4:59">
      <c r="D855" s="230"/>
      <c r="G855" s="230"/>
      <c r="H855" s="230"/>
      <c r="I855" s="230"/>
      <c r="J855" s="230"/>
      <c r="K855" s="230"/>
      <c r="L855" s="230"/>
      <c r="M855" s="230"/>
      <c r="N855" s="230"/>
      <c r="S855" s="230"/>
      <c r="V855" s="230"/>
      <c r="W855" s="230"/>
      <c r="X855" s="230"/>
      <c r="Y855" s="230"/>
      <c r="Z855" s="230"/>
      <c r="AA855" s="230"/>
      <c r="AB855" s="230"/>
      <c r="AC855" s="230"/>
      <c r="AD855" s="230"/>
      <c r="AH855" s="230"/>
      <c r="AK855" s="230"/>
      <c r="AL855" s="230"/>
      <c r="AM855" s="230"/>
      <c r="AN855" s="230"/>
      <c r="AO855" s="230"/>
      <c r="AP855" s="230"/>
      <c r="AQ855" s="230"/>
      <c r="AR855" s="230"/>
      <c r="AW855" s="230"/>
      <c r="AZ855" s="230"/>
      <c r="BA855" s="230"/>
      <c r="BB855" s="230"/>
      <c r="BC855" s="230"/>
      <c r="BD855" s="230"/>
      <c r="BE855" s="230"/>
      <c r="BF855" s="230"/>
      <c r="BG855" s="230"/>
    </row>
    <row r="856" spans="4:59">
      <c r="D856" s="230"/>
      <c r="G856" s="230"/>
      <c r="H856" s="230"/>
      <c r="I856" s="230"/>
      <c r="J856" s="230"/>
      <c r="K856" s="230"/>
      <c r="L856" s="230"/>
      <c r="M856" s="230"/>
      <c r="N856" s="230"/>
      <c r="S856" s="230"/>
      <c r="V856" s="230"/>
      <c r="W856" s="230"/>
      <c r="X856" s="230"/>
      <c r="Y856" s="230"/>
      <c r="Z856" s="230"/>
      <c r="AA856" s="230"/>
      <c r="AB856" s="230"/>
      <c r="AC856" s="230"/>
      <c r="AD856" s="230"/>
      <c r="AH856" s="230"/>
      <c r="AK856" s="230"/>
      <c r="AL856" s="230"/>
      <c r="AM856" s="230"/>
      <c r="AN856" s="230"/>
      <c r="AO856" s="230"/>
      <c r="AP856" s="230"/>
      <c r="AQ856" s="230"/>
      <c r="AR856" s="230"/>
      <c r="AW856" s="230"/>
      <c r="AZ856" s="230"/>
      <c r="BA856" s="230"/>
      <c r="BB856" s="230"/>
      <c r="BC856" s="230"/>
      <c r="BD856" s="230"/>
      <c r="BE856" s="230"/>
      <c r="BF856" s="230"/>
      <c r="BG856" s="230"/>
    </row>
    <row r="857" spans="4:59">
      <c r="D857" s="230"/>
      <c r="G857" s="230"/>
      <c r="H857" s="230"/>
      <c r="I857" s="230"/>
      <c r="J857" s="230"/>
      <c r="K857" s="230"/>
      <c r="L857" s="230"/>
      <c r="M857" s="230"/>
      <c r="N857" s="230"/>
      <c r="S857" s="230"/>
      <c r="V857" s="230"/>
      <c r="W857" s="230"/>
      <c r="X857" s="230"/>
      <c r="Y857" s="230"/>
      <c r="Z857" s="230"/>
      <c r="AA857" s="230"/>
      <c r="AB857" s="230"/>
      <c r="AC857" s="230"/>
      <c r="AD857" s="230"/>
      <c r="AH857" s="230"/>
      <c r="AK857" s="230"/>
      <c r="AL857" s="230"/>
      <c r="AM857" s="230"/>
      <c r="AN857" s="230"/>
      <c r="AO857" s="230"/>
      <c r="AP857" s="230"/>
      <c r="AQ857" s="230"/>
      <c r="AR857" s="230"/>
      <c r="AW857" s="230"/>
      <c r="AZ857" s="230"/>
      <c r="BA857" s="230"/>
      <c r="BB857" s="230"/>
      <c r="BC857" s="230"/>
      <c r="BD857" s="230"/>
      <c r="BE857" s="230"/>
      <c r="BF857" s="230"/>
      <c r="BG857" s="230"/>
    </row>
    <row r="858" spans="4:59">
      <c r="D858" s="230"/>
      <c r="G858" s="230"/>
      <c r="H858" s="230"/>
      <c r="I858" s="230"/>
      <c r="J858" s="230"/>
      <c r="K858" s="230"/>
      <c r="L858" s="230"/>
      <c r="M858" s="230"/>
      <c r="N858" s="230"/>
      <c r="S858" s="230"/>
      <c r="V858" s="230"/>
      <c r="W858" s="230"/>
      <c r="X858" s="230"/>
      <c r="Y858" s="230"/>
      <c r="Z858" s="230"/>
      <c r="AA858" s="230"/>
      <c r="AB858" s="230"/>
      <c r="AC858" s="230"/>
      <c r="AD858" s="230"/>
      <c r="AH858" s="230"/>
      <c r="AK858" s="230"/>
      <c r="AL858" s="230"/>
      <c r="AM858" s="230"/>
      <c r="AN858" s="230"/>
      <c r="AO858" s="230"/>
      <c r="AP858" s="230"/>
      <c r="AQ858" s="230"/>
      <c r="AR858" s="230"/>
      <c r="AW858" s="230"/>
      <c r="AZ858" s="230"/>
      <c r="BA858" s="230"/>
      <c r="BB858" s="230"/>
      <c r="BC858" s="230"/>
      <c r="BD858" s="230"/>
      <c r="BE858" s="230"/>
      <c r="BF858" s="230"/>
      <c r="BG858" s="230"/>
    </row>
    <row r="859" spans="4:59">
      <c r="D859" s="230"/>
      <c r="G859" s="230"/>
      <c r="H859" s="230"/>
      <c r="I859" s="230"/>
      <c r="J859" s="230"/>
      <c r="K859" s="230"/>
      <c r="L859" s="230"/>
      <c r="M859" s="230"/>
      <c r="N859" s="230"/>
      <c r="S859" s="230"/>
      <c r="V859" s="230"/>
      <c r="W859" s="230"/>
      <c r="X859" s="230"/>
      <c r="Y859" s="230"/>
      <c r="Z859" s="230"/>
      <c r="AA859" s="230"/>
      <c r="AB859" s="230"/>
      <c r="AC859" s="230"/>
      <c r="AD859" s="230"/>
      <c r="AH859" s="230"/>
      <c r="AK859" s="230"/>
      <c r="AL859" s="230"/>
      <c r="AM859" s="230"/>
      <c r="AN859" s="230"/>
      <c r="AO859" s="230"/>
      <c r="AP859" s="230"/>
      <c r="AQ859" s="230"/>
      <c r="AR859" s="230"/>
      <c r="AW859" s="230"/>
      <c r="AZ859" s="230"/>
      <c r="BA859" s="230"/>
      <c r="BB859" s="230"/>
      <c r="BC859" s="230"/>
      <c r="BD859" s="230"/>
      <c r="BE859" s="230"/>
      <c r="BF859" s="230"/>
      <c r="BG859" s="230"/>
    </row>
    <row r="860" spans="4:59">
      <c r="D860" s="230"/>
      <c r="G860" s="230"/>
      <c r="H860" s="230"/>
      <c r="I860" s="230"/>
      <c r="J860" s="230"/>
      <c r="K860" s="230"/>
      <c r="L860" s="230"/>
      <c r="M860" s="230"/>
      <c r="N860" s="230"/>
      <c r="S860" s="230"/>
      <c r="V860" s="230"/>
      <c r="W860" s="230"/>
      <c r="X860" s="230"/>
      <c r="Y860" s="230"/>
      <c r="Z860" s="230"/>
      <c r="AA860" s="230"/>
      <c r="AB860" s="230"/>
      <c r="AC860" s="230"/>
      <c r="AD860" s="230"/>
      <c r="AH860" s="230"/>
      <c r="AK860" s="230"/>
      <c r="AL860" s="230"/>
      <c r="AM860" s="230"/>
      <c r="AN860" s="230"/>
      <c r="AO860" s="230"/>
      <c r="AP860" s="230"/>
      <c r="AQ860" s="230"/>
      <c r="AR860" s="230"/>
      <c r="AW860" s="230"/>
      <c r="AZ860" s="230"/>
      <c r="BA860" s="230"/>
      <c r="BB860" s="230"/>
      <c r="BC860" s="230"/>
      <c r="BD860" s="230"/>
      <c r="BE860" s="230"/>
      <c r="BF860" s="230"/>
      <c r="BG860" s="230"/>
    </row>
    <row r="861" spans="4:59">
      <c r="D861" s="230"/>
      <c r="G861" s="230"/>
      <c r="H861" s="230"/>
      <c r="I861" s="230"/>
      <c r="J861" s="230"/>
      <c r="K861" s="230"/>
      <c r="L861" s="230"/>
      <c r="M861" s="230"/>
      <c r="N861" s="230"/>
      <c r="S861" s="230"/>
      <c r="V861" s="230"/>
      <c r="W861" s="230"/>
      <c r="X861" s="230"/>
      <c r="Y861" s="230"/>
      <c r="Z861" s="230"/>
      <c r="AA861" s="230"/>
      <c r="AB861" s="230"/>
      <c r="AC861" s="230"/>
      <c r="AD861" s="230"/>
      <c r="AH861" s="230"/>
      <c r="AK861" s="230"/>
      <c r="AL861" s="230"/>
      <c r="AM861" s="230"/>
      <c r="AN861" s="230"/>
      <c r="AO861" s="230"/>
      <c r="AP861" s="230"/>
      <c r="AQ861" s="230"/>
      <c r="AR861" s="230"/>
      <c r="AW861" s="230"/>
      <c r="AZ861" s="230"/>
      <c r="BA861" s="230"/>
      <c r="BB861" s="230"/>
      <c r="BC861" s="230"/>
      <c r="BD861" s="230"/>
      <c r="BE861" s="230"/>
      <c r="BF861" s="230"/>
      <c r="BG861" s="230"/>
    </row>
    <row r="862" spans="4:59">
      <c r="D862" s="230"/>
      <c r="G862" s="230"/>
      <c r="H862" s="230"/>
      <c r="I862" s="230"/>
      <c r="J862" s="230"/>
      <c r="K862" s="230"/>
      <c r="L862" s="230"/>
      <c r="M862" s="230"/>
      <c r="N862" s="230"/>
      <c r="S862" s="230"/>
      <c r="V862" s="230"/>
      <c r="W862" s="230"/>
      <c r="X862" s="230"/>
      <c r="Y862" s="230"/>
      <c r="Z862" s="230"/>
      <c r="AA862" s="230"/>
      <c r="AB862" s="230"/>
      <c r="AC862" s="230"/>
      <c r="AD862" s="230"/>
      <c r="AH862" s="230"/>
      <c r="AK862" s="230"/>
      <c r="AL862" s="230"/>
      <c r="AM862" s="230"/>
      <c r="AN862" s="230"/>
      <c r="AO862" s="230"/>
      <c r="AP862" s="230"/>
      <c r="AQ862" s="230"/>
      <c r="AR862" s="230"/>
      <c r="AW862" s="230"/>
      <c r="AZ862" s="230"/>
      <c r="BA862" s="230"/>
      <c r="BB862" s="230"/>
      <c r="BC862" s="230"/>
      <c r="BD862" s="230"/>
      <c r="BE862" s="230"/>
      <c r="BF862" s="230"/>
      <c r="BG862" s="230"/>
    </row>
    <row r="863" spans="4:59">
      <c r="D863" s="230"/>
      <c r="G863" s="230"/>
      <c r="H863" s="230"/>
      <c r="I863" s="230"/>
      <c r="J863" s="230"/>
      <c r="K863" s="230"/>
      <c r="L863" s="230"/>
      <c r="M863" s="230"/>
      <c r="N863" s="230"/>
      <c r="S863" s="230"/>
      <c r="V863" s="230"/>
      <c r="W863" s="230"/>
      <c r="X863" s="230"/>
      <c r="Y863" s="230"/>
      <c r="Z863" s="230"/>
      <c r="AA863" s="230"/>
      <c r="AB863" s="230"/>
      <c r="AC863" s="230"/>
      <c r="AD863" s="230"/>
      <c r="AH863" s="230"/>
      <c r="AK863" s="230"/>
      <c r="AL863" s="230"/>
      <c r="AM863" s="230"/>
      <c r="AN863" s="230"/>
      <c r="AO863" s="230"/>
      <c r="AP863" s="230"/>
      <c r="AQ863" s="230"/>
      <c r="AR863" s="230"/>
      <c r="AW863" s="230"/>
      <c r="AZ863" s="230"/>
      <c r="BA863" s="230"/>
      <c r="BB863" s="230"/>
      <c r="BC863" s="230"/>
      <c r="BD863" s="230"/>
      <c r="BE863" s="230"/>
      <c r="BF863" s="230"/>
      <c r="BG863" s="230"/>
    </row>
    <row r="864" spans="4:59">
      <c r="D864" s="230"/>
      <c r="G864" s="230"/>
      <c r="H864" s="230"/>
      <c r="I864" s="230"/>
      <c r="J864" s="230"/>
      <c r="K864" s="230"/>
      <c r="L864" s="230"/>
      <c r="M864" s="230"/>
      <c r="N864" s="230"/>
      <c r="S864" s="230"/>
      <c r="V864" s="230"/>
      <c r="W864" s="230"/>
      <c r="X864" s="230"/>
      <c r="Y864" s="230"/>
      <c r="Z864" s="230"/>
      <c r="AA864" s="230"/>
      <c r="AB864" s="230"/>
      <c r="AC864" s="230"/>
      <c r="AD864" s="230"/>
      <c r="AH864" s="230"/>
      <c r="AK864" s="230"/>
      <c r="AL864" s="230"/>
      <c r="AM864" s="230"/>
      <c r="AN864" s="230"/>
      <c r="AO864" s="230"/>
      <c r="AP864" s="230"/>
      <c r="AQ864" s="230"/>
      <c r="AR864" s="230"/>
      <c r="AW864" s="230"/>
      <c r="AZ864" s="230"/>
      <c r="BA864" s="230"/>
      <c r="BB864" s="230"/>
      <c r="BC864" s="230"/>
      <c r="BD864" s="230"/>
      <c r="BE864" s="230"/>
      <c r="BF864" s="230"/>
      <c r="BG864" s="230"/>
    </row>
    <row r="865" spans="4:59">
      <c r="D865" s="230"/>
      <c r="G865" s="230"/>
      <c r="H865" s="230"/>
      <c r="I865" s="230"/>
      <c r="J865" s="230"/>
      <c r="K865" s="230"/>
      <c r="L865" s="230"/>
      <c r="M865" s="230"/>
      <c r="N865" s="230"/>
      <c r="S865" s="230"/>
      <c r="V865" s="230"/>
      <c r="W865" s="230"/>
      <c r="X865" s="230"/>
      <c r="Y865" s="230"/>
      <c r="Z865" s="230"/>
      <c r="AA865" s="230"/>
      <c r="AB865" s="230"/>
      <c r="AC865" s="230"/>
      <c r="AD865" s="230"/>
      <c r="AH865" s="230"/>
      <c r="AK865" s="230"/>
      <c r="AL865" s="230"/>
      <c r="AM865" s="230"/>
      <c r="AN865" s="230"/>
      <c r="AO865" s="230"/>
      <c r="AP865" s="230"/>
      <c r="AQ865" s="230"/>
      <c r="AR865" s="230"/>
      <c r="AW865" s="230"/>
      <c r="AZ865" s="230"/>
      <c r="BA865" s="230"/>
      <c r="BB865" s="230"/>
      <c r="BC865" s="230"/>
      <c r="BD865" s="230"/>
      <c r="BE865" s="230"/>
      <c r="BF865" s="230"/>
      <c r="BG865" s="230"/>
    </row>
    <row r="866" spans="4:59">
      <c r="D866" s="230"/>
      <c r="G866" s="230"/>
      <c r="H866" s="230"/>
      <c r="I866" s="230"/>
      <c r="J866" s="230"/>
      <c r="K866" s="230"/>
      <c r="L866" s="230"/>
      <c r="M866" s="230"/>
      <c r="N866" s="230"/>
      <c r="S866" s="230"/>
      <c r="V866" s="230"/>
      <c r="W866" s="230"/>
      <c r="X866" s="230"/>
      <c r="Y866" s="230"/>
      <c r="Z866" s="230"/>
      <c r="AA866" s="230"/>
      <c r="AB866" s="230"/>
      <c r="AC866" s="230"/>
      <c r="AD866" s="230"/>
      <c r="AH866" s="230"/>
      <c r="AK866" s="230"/>
      <c r="AL866" s="230"/>
      <c r="AM866" s="230"/>
      <c r="AN866" s="230"/>
      <c r="AO866" s="230"/>
      <c r="AP866" s="230"/>
      <c r="AQ866" s="230"/>
      <c r="AR866" s="230"/>
      <c r="AW866" s="230"/>
      <c r="AZ866" s="230"/>
      <c r="BA866" s="230"/>
      <c r="BB866" s="230"/>
      <c r="BC866" s="230"/>
      <c r="BD866" s="230"/>
      <c r="BE866" s="230"/>
      <c r="BF866" s="230"/>
      <c r="BG866" s="230"/>
    </row>
    <row r="867" spans="4:59">
      <c r="D867" s="230"/>
      <c r="G867" s="230"/>
      <c r="H867" s="230"/>
      <c r="I867" s="230"/>
      <c r="J867" s="230"/>
      <c r="K867" s="230"/>
      <c r="L867" s="230"/>
      <c r="M867" s="230"/>
      <c r="N867" s="230"/>
      <c r="S867" s="230"/>
      <c r="V867" s="230"/>
      <c r="W867" s="230"/>
      <c r="X867" s="230"/>
      <c r="Y867" s="230"/>
      <c r="Z867" s="230"/>
      <c r="AA867" s="230"/>
      <c r="AB867" s="230"/>
      <c r="AC867" s="230"/>
      <c r="AD867" s="230"/>
      <c r="AH867" s="230"/>
      <c r="AK867" s="230"/>
      <c r="AL867" s="230"/>
      <c r="AM867" s="230"/>
      <c r="AN867" s="230"/>
      <c r="AO867" s="230"/>
      <c r="AP867" s="230"/>
      <c r="AQ867" s="230"/>
      <c r="AR867" s="230"/>
      <c r="AW867" s="230"/>
      <c r="AZ867" s="230"/>
      <c r="BA867" s="230"/>
      <c r="BB867" s="230"/>
      <c r="BC867" s="230"/>
      <c r="BD867" s="230"/>
      <c r="BE867" s="230"/>
      <c r="BF867" s="230"/>
      <c r="BG867" s="230"/>
    </row>
    <row r="868" spans="4:59">
      <c r="D868" s="230"/>
      <c r="G868" s="230"/>
      <c r="H868" s="230"/>
      <c r="I868" s="230"/>
      <c r="J868" s="230"/>
      <c r="K868" s="230"/>
      <c r="L868" s="230"/>
      <c r="M868" s="230"/>
      <c r="N868" s="230"/>
      <c r="S868" s="230"/>
      <c r="V868" s="230"/>
      <c r="W868" s="230"/>
      <c r="X868" s="230"/>
      <c r="Y868" s="230"/>
      <c r="Z868" s="230"/>
      <c r="AA868" s="230"/>
      <c r="AB868" s="230"/>
      <c r="AC868" s="230"/>
      <c r="AD868" s="230"/>
      <c r="AH868" s="230"/>
      <c r="AK868" s="230"/>
      <c r="AL868" s="230"/>
      <c r="AM868" s="230"/>
      <c r="AN868" s="230"/>
      <c r="AO868" s="230"/>
      <c r="AP868" s="230"/>
      <c r="AQ868" s="230"/>
      <c r="AR868" s="230"/>
      <c r="AW868" s="230"/>
      <c r="AZ868" s="230"/>
      <c r="BA868" s="230"/>
      <c r="BB868" s="230"/>
      <c r="BC868" s="230"/>
      <c r="BD868" s="230"/>
      <c r="BE868" s="230"/>
      <c r="BF868" s="230"/>
      <c r="BG868" s="230"/>
    </row>
    <row r="869" spans="4:59">
      <c r="D869" s="230"/>
      <c r="G869" s="230"/>
      <c r="H869" s="230"/>
      <c r="I869" s="230"/>
      <c r="J869" s="230"/>
      <c r="K869" s="230"/>
      <c r="L869" s="230"/>
      <c r="M869" s="230"/>
      <c r="N869" s="230"/>
      <c r="S869" s="230"/>
      <c r="V869" s="230"/>
      <c r="W869" s="230"/>
      <c r="X869" s="230"/>
      <c r="Y869" s="230"/>
      <c r="Z869" s="230"/>
      <c r="AA869" s="230"/>
      <c r="AB869" s="230"/>
      <c r="AC869" s="230"/>
      <c r="AD869" s="230"/>
      <c r="AH869" s="230"/>
      <c r="AK869" s="230"/>
      <c r="AL869" s="230"/>
      <c r="AM869" s="230"/>
      <c r="AN869" s="230"/>
      <c r="AO869" s="230"/>
      <c r="AP869" s="230"/>
      <c r="AQ869" s="230"/>
      <c r="AR869" s="230"/>
      <c r="AW869" s="230"/>
      <c r="AZ869" s="230"/>
      <c r="BA869" s="230"/>
      <c r="BB869" s="230"/>
      <c r="BC869" s="230"/>
      <c r="BD869" s="230"/>
      <c r="BE869" s="230"/>
      <c r="BF869" s="230"/>
      <c r="BG869" s="230"/>
    </row>
    <row r="870" spans="4:59">
      <c r="D870" s="230"/>
      <c r="G870" s="230"/>
      <c r="H870" s="230"/>
      <c r="I870" s="230"/>
      <c r="J870" s="230"/>
      <c r="K870" s="230"/>
      <c r="L870" s="230"/>
      <c r="M870" s="230"/>
      <c r="N870" s="230"/>
      <c r="S870" s="230"/>
      <c r="V870" s="230"/>
      <c r="W870" s="230"/>
      <c r="X870" s="230"/>
      <c r="Y870" s="230"/>
      <c r="Z870" s="230"/>
      <c r="AA870" s="230"/>
      <c r="AB870" s="230"/>
      <c r="AC870" s="230"/>
      <c r="AD870" s="230"/>
      <c r="AH870" s="230"/>
      <c r="AK870" s="230"/>
      <c r="AL870" s="230"/>
      <c r="AM870" s="230"/>
      <c r="AN870" s="230"/>
      <c r="AO870" s="230"/>
      <c r="AP870" s="230"/>
      <c r="AQ870" s="230"/>
      <c r="AR870" s="230"/>
      <c r="AW870" s="230"/>
      <c r="AZ870" s="230"/>
      <c r="BA870" s="230"/>
      <c r="BB870" s="230"/>
      <c r="BC870" s="230"/>
      <c r="BD870" s="230"/>
      <c r="BE870" s="230"/>
      <c r="BF870" s="230"/>
      <c r="BG870" s="230"/>
    </row>
    <row r="871" spans="4:59">
      <c r="D871" s="230"/>
      <c r="G871" s="230"/>
      <c r="H871" s="230"/>
      <c r="I871" s="230"/>
      <c r="J871" s="230"/>
      <c r="K871" s="230"/>
      <c r="L871" s="230"/>
      <c r="M871" s="230"/>
      <c r="N871" s="230"/>
      <c r="S871" s="230"/>
      <c r="V871" s="230"/>
      <c r="W871" s="230"/>
      <c r="X871" s="230"/>
      <c r="Y871" s="230"/>
      <c r="Z871" s="230"/>
      <c r="AA871" s="230"/>
      <c r="AB871" s="230"/>
      <c r="AC871" s="230"/>
      <c r="AD871" s="230"/>
      <c r="AH871" s="230"/>
      <c r="AK871" s="230"/>
      <c r="AL871" s="230"/>
      <c r="AM871" s="230"/>
      <c r="AN871" s="230"/>
      <c r="AO871" s="230"/>
      <c r="AP871" s="230"/>
      <c r="AQ871" s="230"/>
      <c r="AR871" s="230"/>
      <c r="AW871" s="230"/>
      <c r="AZ871" s="230"/>
      <c r="BA871" s="230"/>
      <c r="BB871" s="230"/>
      <c r="BC871" s="230"/>
      <c r="BD871" s="230"/>
      <c r="BE871" s="230"/>
      <c r="BF871" s="230"/>
      <c r="BG871" s="230"/>
    </row>
    <row r="872" spans="4:59">
      <c r="D872" s="230"/>
      <c r="G872" s="230"/>
      <c r="H872" s="230"/>
      <c r="I872" s="230"/>
      <c r="J872" s="230"/>
      <c r="K872" s="230"/>
      <c r="L872" s="230"/>
      <c r="M872" s="230"/>
      <c r="N872" s="230"/>
      <c r="S872" s="230"/>
      <c r="V872" s="230"/>
      <c r="W872" s="230"/>
      <c r="X872" s="230"/>
      <c r="Y872" s="230"/>
      <c r="Z872" s="230"/>
      <c r="AA872" s="230"/>
      <c r="AB872" s="230"/>
      <c r="AC872" s="230"/>
      <c r="AD872" s="230"/>
      <c r="AH872" s="230"/>
      <c r="AK872" s="230"/>
      <c r="AL872" s="230"/>
      <c r="AM872" s="230"/>
      <c r="AN872" s="230"/>
      <c r="AO872" s="230"/>
      <c r="AP872" s="230"/>
      <c r="AQ872" s="230"/>
      <c r="AR872" s="230"/>
      <c r="AW872" s="230"/>
      <c r="AZ872" s="230"/>
      <c r="BA872" s="230"/>
      <c r="BB872" s="230"/>
      <c r="BC872" s="230"/>
      <c r="BD872" s="230"/>
      <c r="BE872" s="230"/>
      <c r="BF872" s="230"/>
      <c r="BG872" s="230"/>
    </row>
    <row r="873" spans="4:59">
      <c r="D873" s="230"/>
      <c r="G873" s="230"/>
      <c r="H873" s="230"/>
      <c r="I873" s="230"/>
      <c r="J873" s="230"/>
      <c r="K873" s="230"/>
      <c r="L873" s="230"/>
      <c r="M873" s="230"/>
      <c r="N873" s="230"/>
      <c r="S873" s="230"/>
      <c r="V873" s="230"/>
      <c r="W873" s="230"/>
      <c r="X873" s="230"/>
      <c r="Y873" s="230"/>
      <c r="Z873" s="230"/>
      <c r="AA873" s="230"/>
      <c r="AB873" s="230"/>
      <c r="AC873" s="230"/>
      <c r="AD873" s="230"/>
      <c r="AH873" s="230"/>
      <c r="AK873" s="230"/>
      <c r="AL873" s="230"/>
      <c r="AM873" s="230"/>
      <c r="AN873" s="230"/>
      <c r="AO873" s="230"/>
      <c r="AP873" s="230"/>
      <c r="AQ873" s="230"/>
      <c r="AR873" s="230"/>
      <c r="AW873" s="230"/>
      <c r="AZ873" s="230"/>
      <c r="BA873" s="230"/>
      <c r="BB873" s="230"/>
      <c r="BC873" s="230"/>
      <c r="BD873" s="230"/>
      <c r="BE873" s="230"/>
      <c r="BF873" s="230"/>
      <c r="BG873" s="230"/>
    </row>
    <row r="874" spans="4:59">
      <c r="D874" s="230"/>
      <c r="G874" s="230"/>
      <c r="H874" s="230"/>
      <c r="I874" s="230"/>
      <c r="J874" s="230"/>
      <c r="K874" s="230"/>
      <c r="L874" s="230"/>
      <c r="M874" s="230"/>
      <c r="N874" s="230"/>
      <c r="S874" s="230"/>
      <c r="V874" s="230"/>
      <c r="W874" s="230"/>
      <c r="X874" s="230"/>
      <c r="Y874" s="230"/>
      <c r="Z874" s="230"/>
      <c r="AA874" s="230"/>
      <c r="AB874" s="230"/>
      <c r="AC874" s="230"/>
      <c r="AD874" s="230"/>
      <c r="AH874" s="230"/>
      <c r="AK874" s="230"/>
      <c r="AL874" s="230"/>
      <c r="AM874" s="230"/>
      <c r="AN874" s="230"/>
      <c r="AO874" s="230"/>
      <c r="AP874" s="230"/>
      <c r="AQ874" s="230"/>
      <c r="AR874" s="230"/>
      <c r="AW874" s="230"/>
      <c r="AZ874" s="230"/>
      <c r="BA874" s="230"/>
      <c r="BB874" s="230"/>
      <c r="BC874" s="230"/>
      <c r="BD874" s="230"/>
      <c r="BE874" s="230"/>
      <c r="BF874" s="230"/>
      <c r="BG874" s="230"/>
    </row>
    <row r="875" spans="4:59">
      <c r="D875" s="230"/>
      <c r="G875" s="230"/>
      <c r="H875" s="230"/>
      <c r="I875" s="230"/>
      <c r="J875" s="230"/>
      <c r="K875" s="230"/>
      <c r="L875" s="230"/>
      <c r="M875" s="230"/>
      <c r="N875" s="230"/>
      <c r="S875" s="230"/>
      <c r="V875" s="230"/>
      <c r="W875" s="230"/>
      <c r="X875" s="230"/>
      <c r="Y875" s="230"/>
      <c r="Z875" s="230"/>
      <c r="AA875" s="230"/>
      <c r="AB875" s="230"/>
      <c r="AC875" s="230"/>
      <c r="AD875" s="230"/>
      <c r="AH875" s="230"/>
      <c r="AK875" s="230"/>
      <c r="AL875" s="230"/>
      <c r="AM875" s="230"/>
      <c r="AN875" s="230"/>
      <c r="AO875" s="230"/>
      <c r="AP875" s="230"/>
      <c r="AQ875" s="230"/>
      <c r="AR875" s="230"/>
      <c r="AW875" s="230"/>
      <c r="AZ875" s="230"/>
      <c r="BA875" s="230"/>
      <c r="BB875" s="230"/>
      <c r="BC875" s="230"/>
      <c r="BD875" s="230"/>
      <c r="BE875" s="230"/>
      <c r="BF875" s="230"/>
      <c r="BG875" s="230"/>
    </row>
    <row r="876" spans="4:59">
      <c r="D876" s="230"/>
      <c r="G876" s="230"/>
      <c r="H876" s="230"/>
      <c r="I876" s="230"/>
      <c r="J876" s="230"/>
      <c r="K876" s="230"/>
      <c r="L876" s="230"/>
      <c r="M876" s="230"/>
      <c r="N876" s="230"/>
      <c r="S876" s="230"/>
      <c r="V876" s="230"/>
      <c r="W876" s="230"/>
      <c r="X876" s="230"/>
      <c r="Y876" s="230"/>
      <c r="Z876" s="230"/>
      <c r="AA876" s="230"/>
      <c r="AB876" s="230"/>
      <c r="AC876" s="230"/>
      <c r="AD876" s="230"/>
      <c r="AH876" s="230"/>
      <c r="AK876" s="230"/>
      <c r="AL876" s="230"/>
      <c r="AM876" s="230"/>
      <c r="AN876" s="230"/>
      <c r="AO876" s="230"/>
      <c r="AP876" s="230"/>
      <c r="AQ876" s="230"/>
      <c r="AR876" s="230"/>
      <c r="AW876" s="230"/>
      <c r="AZ876" s="230"/>
      <c r="BA876" s="230"/>
      <c r="BB876" s="230"/>
      <c r="BC876" s="230"/>
      <c r="BD876" s="230"/>
      <c r="BE876" s="230"/>
      <c r="BF876" s="230"/>
      <c r="BG876" s="230"/>
    </row>
    <row r="877" spans="4:59">
      <c r="D877" s="230"/>
      <c r="G877" s="230"/>
      <c r="H877" s="230"/>
      <c r="I877" s="230"/>
      <c r="J877" s="230"/>
      <c r="K877" s="230"/>
      <c r="L877" s="230"/>
      <c r="M877" s="230"/>
      <c r="N877" s="230"/>
      <c r="S877" s="230"/>
      <c r="V877" s="230"/>
      <c r="W877" s="230"/>
      <c r="X877" s="230"/>
      <c r="Y877" s="230"/>
      <c r="Z877" s="230"/>
      <c r="AA877" s="230"/>
      <c r="AB877" s="230"/>
      <c r="AC877" s="230"/>
      <c r="AD877" s="230"/>
      <c r="AH877" s="230"/>
      <c r="AK877" s="230"/>
      <c r="AL877" s="230"/>
      <c r="AM877" s="230"/>
      <c r="AN877" s="230"/>
      <c r="AO877" s="230"/>
      <c r="AP877" s="230"/>
      <c r="AQ877" s="230"/>
      <c r="AR877" s="230"/>
      <c r="AW877" s="230"/>
      <c r="AZ877" s="230"/>
      <c r="BA877" s="230"/>
      <c r="BB877" s="230"/>
      <c r="BC877" s="230"/>
      <c r="BD877" s="230"/>
      <c r="BE877" s="230"/>
      <c r="BF877" s="230"/>
      <c r="BG877" s="230"/>
    </row>
    <row r="878" spans="4:59">
      <c r="D878" s="230"/>
      <c r="G878" s="230"/>
      <c r="H878" s="230"/>
      <c r="I878" s="230"/>
      <c r="J878" s="230"/>
      <c r="K878" s="230"/>
      <c r="L878" s="230"/>
      <c r="M878" s="230"/>
      <c r="N878" s="230"/>
      <c r="S878" s="230"/>
      <c r="V878" s="230"/>
      <c r="W878" s="230"/>
      <c r="X878" s="230"/>
      <c r="Y878" s="230"/>
      <c r="Z878" s="230"/>
      <c r="AA878" s="230"/>
      <c r="AB878" s="230"/>
      <c r="AC878" s="230"/>
      <c r="AD878" s="230"/>
      <c r="AH878" s="230"/>
      <c r="AK878" s="230"/>
      <c r="AL878" s="230"/>
      <c r="AM878" s="230"/>
      <c r="AN878" s="230"/>
      <c r="AO878" s="230"/>
      <c r="AP878" s="230"/>
      <c r="AQ878" s="230"/>
      <c r="AR878" s="230"/>
      <c r="AW878" s="230"/>
      <c r="AZ878" s="230"/>
      <c r="BA878" s="230"/>
      <c r="BB878" s="230"/>
      <c r="BC878" s="230"/>
      <c r="BD878" s="230"/>
      <c r="BE878" s="230"/>
      <c r="BF878" s="230"/>
      <c r="BG878" s="230"/>
    </row>
    <row r="879" spans="4:59">
      <c r="D879" s="230"/>
      <c r="G879" s="230"/>
      <c r="H879" s="230"/>
      <c r="I879" s="230"/>
      <c r="J879" s="230"/>
      <c r="K879" s="230"/>
      <c r="L879" s="230"/>
      <c r="M879" s="230"/>
      <c r="N879" s="230"/>
      <c r="S879" s="230"/>
      <c r="V879" s="230"/>
      <c r="W879" s="230"/>
      <c r="X879" s="230"/>
      <c r="Y879" s="230"/>
      <c r="Z879" s="230"/>
      <c r="AA879" s="230"/>
      <c r="AB879" s="230"/>
      <c r="AC879" s="230"/>
      <c r="AD879" s="230"/>
      <c r="AH879" s="230"/>
      <c r="AK879" s="230"/>
      <c r="AL879" s="230"/>
      <c r="AM879" s="230"/>
      <c r="AN879" s="230"/>
      <c r="AO879" s="230"/>
      <c r="AP879" s="230"/>
      <c r="AQ879" s="230"/>
      <c r="AR879" s="230"/>
      <c r="AW879" s="230"/>
      <c r="AZ879" s="230"/>
      <c r="BA879" s="230"/>
      <c r="BB879" s="230"/>
      <c r="BC879" s="230"/>
      <c r="BD879" s="230"/>
      <c r="BE879" s="230"/>
      <c r="BF879" s="230"/>
      <c r="BG879" s="230"/>
    </row>
    <row r="880" spans="4:59">
      <c r="D880" s="230"/>
      <c r="G880" s="230"/>
      <c r="H880" s="230"/>
      <c r="I880" s="230"/>
      <c r="J880" s="230"/>
      <c r="K880" s="230"/>
      <c r="L880" s="230"/>
      <c r="M880" s="230"/>
      <c r="N880" s="230"/>
      <c r="S880" s="230"/>
      <c r="V880" s="230"/>
      <c r="W880" s="230"/>
      <c r="X880" s="230"/>
      <c r="Y880" s="230"/>
      <c r="Z880" s="230"/>
      <c r="AA880" s="230"/>
      <c r="AB880" s="230"/>
      <c r="AC880" s="230"/>
      <c r="AD880" s="230"/>
      <c r="AH880" s="230"/>
      <c r="AK880" s="230"/>
      <c r="AL880" s="230"/>
      <c r="AM880" s="230"/>
      <c r="AN880" s="230"/>
      <c r="AO880" s="230"/>
      <c r="AP880" s="230"/>
      <c r="AQ880" s="230"/>
      <c r="AR880" s="230"/>
      <c r="AW880" s="230"/>
      <c r="AZ880" s="230"/>
      <c r="BA880" s="230"/>
      <c r="BB880" s="230"/>
      <c r="BC880" s="230"/>
      <c r="BD880" s="230"/>
      <c r="BE880" s="230"/>
      <c r="BF880" s="230"/>
      <c r="BG880" s="230"/>
    </row>
    <row r="881" spans="4:59">
      <c r="D881" s="230"/>
      <c r="G881" s="230"/>
      <c r="H881" s="230"/>
      <c r="I881" s="230"/>
      <c r="J881" s="230"/>
      <c r="K881" s="230"/>
      <c r="L881" s="230"/>
      <c r="M881" s="230"/>
      <c r="N881" s="230"/>
      <c r="S881" s="230"/>
      <c r="V881" s="230"/>
      <c r="W881" s="230"/>
      <c r="X881" s="230"/>
      <c r="Y881" s="230"/>
      <c r="Z881" s="230"/>
      <c r="AA881" s="230"/>
      <c r="AB881" s="230"/>
      <c r="AC881" s="230"/>
      <c r="AD881" s="230"/>
      <c r="AH881" s="230"/>
      <c r="AK881" s="230"/>
      <c r="AL881" s="230"/>
      <c r="AM881" s="230"/>
      <c r="AN881" s="230"/>
      <c r="AO881" s="230"/>
      <c r="AP881" s="230"/>
      <c r="AQ881" s="230"/>
      <c r="AR881" s="230"/>
      <c r="AW881" s="230"/>
      <c r="AZ881" s="230"/>
      <c r="BA881" s="230"/>
      <c r="BB881" s="230"/>
      <c r="BC881" s="230"/>
      <c r="BD881" s="230"/>
      <c r="BE881" s="230"/>
      <c r="BF881" s="230"/>
      <c r="BG881" s="230"/>
    </row>
    <row r="882" spans="4:59">
      <c r="D882" s="230"/>
      <c r="G882" s="230"/>
      <c r="H882" s="230"/>
      <c r="I882" s="230"/>
      <c r="J882" s="230"/>
      <c r="K882" s="230"/>
      <c r="L882" s="230"/>
      <c r="M882" s="230"/>
      <c r="N882" s="230"/>
      <c r="S882" s="230"/>
      <c r="V882" s="230"/>
      <c r="W882" s="230"/>
      <c r="X882" s="230"/>
      <c r="Y882" s="230"/>
      <c r="Z882" s="230"/>
      <c r="AA882" s="230"/>
      <c r="AB882" s="230"/>
      <c r="AC882" s="230"/>
      <c r="AD882" s="230"/>
      <c r="AH882" s="230"/>
      <c r="AK882" s="230"/>
      <c r="AL882" s="230"/>
      <c r="AM882" s="230"/>
      <c r="AN882" s="230"/>
      <c r="AO882" s="230"/>
      <c r="AP882" s="230"/>
      <c r="AQ882" s="230"/>
      <c r="AR882" s="230"/>
      <c r="AW882" s="230"/>
      <c r="AZ882" s="230"/>
      <c r="BA882" s="230"/>
      <c r="BB882" s="230"/>
      <c r="BC882" s="230"/>
      <c r="BD882" s="230"/>
      <c r="BE882" s="230"/>
      <c r="BF882" s="230"/>
      <c r="BG882" s="230"/>
    </row>
    <row r="883" spans="4:59">
      <c r="D883" s="230"/>
      <c r="G883" s="230"/>
      <c r="H883" s="230"/>
      <c r="I883" s="230"/>
      <c r="J883" s="230"/>
      <c r="K883" s="230"/>
      <c r="L883" s="230"/>
      <c r="M883" s="230"/>
      <c r="N883" s="230"/>
      <c r="S883" s="230"/>
      <c r="V883" s="230"/>
      <c r="W883" s="230"/>
      <c r="X883" s="230"/>
      <c r="Y883" s="230"/>
      <c r="Z883" s="230"/>
      <c r="AA883" s="230"/>
      <c r="AB883" s="230"/>
      <c r="AC883" s="230"/>
      <c r="AD883" s="230"/>
      <c r="AH883" s="230"/>
      <c r="AK883" s="230"/>
      <c r="AL883" s="230"/>
      <c r="AM883" s="230"/>
      <c r="AN883" s="230"/>
      <c r="AO883" s="230"/>
      <c r="AP883" s="230"/>
      <c r="AQ883" s="230"/>
      <c r="AR883" s="230"/>
      <c r="AW883" s="230"/>
      <c r="AZ883" s="230"/>
      <c r="BA883" s="230"/>
      <c r="BB883" s="230"/>
      <c r="BC883" s="230"/>
      <c r="BD883" s="230"/>
      <c r="BE883" s="230"/>
      <c r="BF883" s="230"/>
      <c r="BG883" s="230"/>
    </row>
    <row r="884" spans="4:59">
      <c r="D884" s="230"/>
      <c r="G884" s="230"/>
      <c r="H884" s="230"/>
      <c r="I884" s="230"/>
      <c r="J884" s="230"/>
      <c r="K884" s="230"/>
      <c r="L884" s="230"/>
      <c r="M884" s="230"/>
      <c r="N884" s="230"/>
      <c r="S884" s="230"/>
      <c r="V884" s="230"/>
      <c r="W884" s="230"/>
      <c r="X884" s="230"/>
      <c r="Y884" s="230"/>
      <c r="Z884" s="230"/>
      <c r="AA884" s="230"/>
      <c r="AB884" s="230"/>
      <c r="AC884" s="230"/>
      <c r="AD884" s="230"/>
      <c r="AH884" s="230"/>
      <c r="AK884" s="230"/>
      <c r="AL884" s="230"/>
      <c r="AM884" s="230"/>
      <c r="AN884" s="230"/>
      <c r="AO884" s="230"/>
      <c r="AP884" s="230"/>
      <c r="AQ884" s="230"/>
      <c r="AR884" s="230"/>
      <c r="AW884" s="230"/>
      <c r="AZ884" s="230"/>
      <c r="BA884" s="230"/>
      <c r="BB884" s="230"/>
      <c r="BC884" s="230"/>
      <c r="BD884" s="230"/>
      <c r="BE884" s="230"/>
      <c r="BF884" s="230"/>
      <c r="BG884" s="230"/>
    </row>
    <row r="885" spans="4:59">
      <c r="D885" s="230"/>
      <c r="G885" s="230"/>
      <c r="H885" s="230"/>
      <c r="I885" s="230"/>
      <c r="J885" s="230"/>
      <c r="K885" s="230"/>
      <c r="L885" s="230"/>
      <c r="M885" s="230"/>
      <c r="N885" s="230"/>
      <c r="S885" s="230"/>
      <c r="V885" s="230"/>
      <c r="W885" s="230"/>
      <c r="X885" s="230"/>
      <c r="Y885" s="230"/>
      <c r="Z885" s="230"/>
      <c r="AA885" s="230"/>
      <c r="AB885" s="230"/>
      <c r="AC885" s="230"/>
      <c r="AD885" s="230"/>
      <c r="AH885" s="230"/>
      <c r="AK885" s="230"/>
      <c r="AL885" s="230"/>
      <c r="AM885" s="230"/>
      <c r="AN885" s="230"/>
      <c r="AO885" s="230"/>
      <c r="AP885" s="230"/>
      <c r="AQ885" s="230"/>
      <c r="AR885" s="230"/>
      <c r="AW885" s="230"/>
      <c r="AZ885" s="230"/>
      <c r="BA885" s="230"/>
      <c r="BB885" s="230"/>
      <c r="BC885" s="230"/>
      <c r="BD885" s="230"/>
      <c r="BE885" s="230"/>
      <c r="BF885" s="230"/>
      <c r="BG885" s="230"/>
    </row>
    <row r="886" spans="4:59">
      <c r="D886" s="230"/>
      <c r="G886" s="230"/>
      <c r="H886" s="230"/>
      <c r="I886" s="230"/>
      <c r="J886" s="230"/>
      <c r="K886" s="230"/>
      <c r="L886" s="230"/>
      <c r="M886" s="230"/>
      <c r="N886" s="230"/>
      <c r="S886" s="230"/>
      <c r="V886" s="230"/>
      <c r="W886" s="230"/>
      <c r="X886" s="230"/>
      <c r="Y886" s="230"/>
      <c r="Z886" s="230"/>
      <c r="AA886" s="230"/>
      <c r="AB886" s="230"/>
      <c r="AC886" s="230"/>
      <c r="AD886" s="230"/>
      <c r="AH886" s="230"/>
      <c r="AK886" s="230"/>
      <c r="AL886" s="230"/>
      <c r="AM886" s="230"/>
      <c r="AN886" s="230"/>
      <c r="AO886" s="230"/>
      <c r="AP886" s="230"/>
      <c r="AQ886" s="230"/>
      <c r="AR886" s="230"/>
      <c r="AW886" s="230"/>
      <c r="AZ886" s="230"/>
      <c r="BA886" s="230"/>
      <c r="BB886" s="230"/>
      <c r="BC886" s="230"/>
      <c r="BD886" s="230"/>
      <c r="BE886" s="230"/>
      <c r="BF886" s="230"/>
      <c r="BG886" s="230"/>
    </row>
    <row r="887" spans="4:59">
      <c r="D887" s="230"/>
      <c r="G887" s="230"/>
      <c r="H887" s="230"/>
      <c r="I887" s="230"/>
      <c r="J887" s="230"/>
      <c r="K887" s="230"/>
      <c r="L887" s="230"/>
      <c r="M887" s="230"/>
      <c r="N887" s="230"/>
      <c r="S887" s="230"/>
      <c r="V887" s="230"/>
      <c r="W887" s="230"/>
      <c r="X887" s="230"/>
      <c r="Y887" s="230"/>
      <c r="Z887" s="230"/>
      <c r="AA887" s="230"/>
      <c r="AB887" s="230"/>
      <c r="AC887" s="230"/>
      <c r="AD887" s="230"/>
      <c r="AH887" s="230"/>
      <c r="AK887" s="230"/>
      <c r="AL887" s="230"/>
      <c r="AM887" s="230"/>
      <c r="AN887" s="230"/>
      <c r="AO887" s="230"/>
      <c r="AP887" s="230"/>
      <c r="AQ887" s="230"/>
      <c r="AR887" s="230"/>
      <c r="AW887" s="230"/>
      <c r="AZ887" s="230"/>
      <c r="BA887" s="230"/>
      <c r="BB887" s="230"/>
      <c r="BC887" s="230"/>
      <c r="BD887" s="230"/>
      <c r="BE887" s="230"/>
      <c r="BF887" s="230"/>
      <c r="BG887" s="230"/>
    </row>
    <row r="888" spans="4:59">
      <c r="D888" s="230"/>
      <c r="G888" s="230"/>
      <c r="H888" s="230"/>
      <c r="I888" s="230"/>
      <c r="J888" s="230"/>
      <c r="K888" s="230"/>
      <c r="L888" s="230"/>
      <c r="M888" s="230"/>
      <c r="N888" s="230"/>
      <c r="S888" s="230"/>
      <c r="V888" s="230"/>
      <c r="W888" s="230"/>
      <c r="X888" s="230"/>
      <c r="Y888" s="230"/>
      <c r="Z888" s="230"/>
      <c r="AA888" s="230"/>
      <c r="AB888" s="230"/>
      <c r="AC888" s="230"/>
      <c r="AD888" s="230"/>
      <c r="AH888" s="230"/>
      <c r="AK888" s="230"/>
      <c r="AL888" s="230"/>
      <c r="AM888" s="230"/>
      <c r="AN888" s="230"/>
      <c r="AO888" s="230"/>
      <c r="AP888" s="230"/>
      <c r="AQ888" s="230"/>
      <c r="AR888" s="230"/>
      <c r="AW888" s="230"/>
      <c r="AZ888" s="230"/>
      <c r="BA888" s="230"/>
      <c r="BB888" s="230"/>
      <c r="BC888" s="230"/>
      <c r="BD888" s="230"/>
      <c r="BE888" s="230"/>
      <c r="BF888" s="230"/>
      <c r="BG888" s="230"/>
    </row>
    <row r="889" spans="4:59">
      <c r="D889" s="230"/>
      <c r="G889" s="230"/>
      <c r="H889" s="230"/>
      <c r="I889" s="230"/>
      <c r="J889" s="230"/>
      <c r="K889" s="230"/>
      <c r="L889" s="230"/>
      <c r="M889" s="230"/>
      <c r="N889" s="230"/>
      <c r="S889" s="230"/>
      <c r="V889" s="230"/>
      <c r="W889" s="230"/>
      <c r="X889" s="230"/>
      <c r="Y889" s="230"/>
      <c r="Z889" s="230"/>
      <c r="AA889" s="230"/>
      <c r="AB889" s="230"/>
      <c r="AC889" s="230"/>
      <c r="AD889" s="230"/>
      <c r="AH889" s="230"/>
      <c r="AK889" s="230"/>
      <c r="AL889" s="230"/>
      <c r="AM889" s="230"/>
      <c r="AN889" s="230"/>
      <c r="AO889" s="230"/>
      <c r="AP889" s="230"/>
      <c r="AQ889" s="230"/>
      <c r="AR889" s="230"/>
      <c r="AW889" s="230"/>
      <c r="AZ889" s="230"/>
      <c r="BA889" s="230"/>
      <c r="BB889" s="230"/>
      <c r="BC889" s="230"/>
      <c r="BD889" s="230"/>
      <c r="BE889" s="230"/>
      <c r="BF889" s="230"/>
      <c r="BG889" s="230"/>
    </row>
    <row r="890" spans="4:59">
      <c r="D890" s="230"/>
      <c r="G890" s="230"/>
      <c r="H890" s="230"/>
      <c r="I890" s="230"/>
      <c r="J890" s="230"/>
      <c r="K890" s="230"/>
      <c r="L890" s="230"/>
      <c r="M890" s="230"/>
      <c r="N890" s="230"/>
      <c r="S890" s="230"/>
      <c r="V890" s="230"/>
      <c r="W890" s="230"/>
      <c r="X890" s="230"/>
      <c r="Y890" s="230"/>
      <c r="Z890" s="230"/>
      <c r="AA890" s="230"/>
      <c r="AB890" s="230"/>
      <c r="AC890" s="230"/>
      <c r="AD890" s="230"/>
      <c r="AH890" s="230"/>
      <c r="AK890" s="230"/>
      <c r="AL890" s="230"/>
      <c r="AM890" s="230"/>
      <c r="AN890" s="230"/>
      <c r="AO890" s="230"/>
      <c r="AP890" s="230"/>
      <c r="AQ890" s="230"/>
      <c r="AR890" s="230"/>
      <c r="AW890" s="230"/>
      <c r="AZ890" s="230"/>
      <c r="BA890" s="230"/>
      <c r="BB890" s="230"/>
      <c r="BC890" s="230"/>
      <c r="BD890" s="230"/>
      <c r="BE890" s="230"/>
      <c r="BF890" s="230"/>
      <c r="BG890" s="230"/>
    </row>
    <row r="891" spans="4:59">
      <c r="D891" s="230"/>
      <c r="G891" s="230"/>
      <c r="H891" s="230"/>
      <c r="I891" s="230"/>
      <c r="J891" s="230"/>
      <c r="K891" s="230"/>
      <c r="L891" s="230"/>
      <c r="M891" s="230"/>
      <c r="N891" s="230"/>
      <c r="S891" s="230"/>
      <c r="V891" s="230"/>
      <c r="W891" s="230"/>
      <c r="X891" s="230"/>
      <c r="Y891" s="230"/>
      <c r="Z891" s="230"/>
      <c r="AA891" s="230"/>
      <c r="AB891" s="230"/>
      <c r="AC891" s="230"/>
      <c r="AD891" s="230"/>
      <c r="AH891" s="230"/>
      <c r="AK891" s="230"/>
      <c r="AL891" s="230"/>
      <c r="AM891" s="230"/>
      <c r="AN891" s="230"/>
      <c r="AO891" s="230"/>
      <c r="AP891" s="230"/>
      <c r="AQ891" s="230"/>
      <c r="AR891" s="230"/>
      <c r="AW891" s="230"/>
      <c r="AZ891" s="230"/>
      <c r="BA891" s="230"/>
      <c r="BB891" s="230"/>
      <c r="BC891" s="230"/>
      <c r="BD891" s="230"/>
      <c r="BE891" s="230"/>
      <c r="BF891" s="230"/>
      <c r="BG891" s="230"/>
    </row>
    <row r="892" spans="4:59">
      <c r="D892" s="230"/>
      <c r="G892" s="230"/>
      <c r="H892" s="230"/>
      <c r="I892" s="230"/>
      <c r="J892" s="230"/>
      <c r="K892" s="230"/>
      <c r="L892" s="230"/>
      <c r="M892" s="230"/>
      <c r="N892" s="230"/>
      <c r="S892" s="230"/>
      <c r="V892" s="230"/>
      <c r="W892" s="230"/>
      <c r="X892" s="230"/>
      <c r="Y892" s="230"/>
      <c r="Z892" s="230"/>
      <c r="AA892" s="230"/>
      <c r="AB892" s="230"/>
      <c r="AC892" s="230"/>
      <c r="AD892" s="230"/>
      <c r="AH892" s="230"/>
      <c r="AK892" s="230"/>
      <c r="AL892" s="230"/>
      <c r="AM892" s="230"/>
      <c r="AN892" s="230"/>
      <c r="AO892" s="230"/>
      <c r="AP892" s="230"/>
      <c r="AQ892" s="230"/>
      <c r="AR892" s="230"/>
      <c r="AW892" s="230"/>
      <c r="AZ892" s="230"/>
      <c r="BA892" s="230"/>
      <c r="BB892" s="230"/>
      <c r="BC892" s="230"/>
      <c r="BD892" s="230"/>
      <c r="BE892" s="230"/>
      <c r="BF892" s="230"/>
      <c r="BG892" s="230"/>
    </row>
    <row r="893" spans="4:59">
      <c r="D893" s="230"/>
      <c r="G893" s="230"/>
      <c r="H893" s="230"/>
      <c r="I893" s="230"/>
      <c r="J893" s="230"/>
      <c r="K893" s="230"/>
      <c r="L893" s="230"/>
      <c r="M893" s="230"/>
      <c r="N893" s="230"/>
      <c r="S893" s="230"/>
      <c r="V893" s="230"/>
      <c r="W893" s="230"/>
      <c r="X893" s="230"/>
      <c r="Y893" s="230"/>
      <c r="Z893" s="230"/>
      <c r="AA893" s="230"/>
      <c r="AB893" s="230"/>
      <c r="AC893" s="230"/>
      <c r="AD893" s="230"/>
      <c r="AH893" s="230"/>
      <c r="AK893" s="230"/>
      <c r="AL893" s="230"/>
      <c r="AM893" s="230"/>
      <c r="AN893" s="230"/>
      <c r="AO893" s="230"/>
      <c r="AP893" s="230"/>
      <c r="AQ893" s="230"/>
      <c r="AR893" s="230"/>
      <c r="AW893" s="230"/>
      <c r="AZ893" s="230"/>
      <c r="BA893" s="230"/>
      <c r="BB893" s="230"/>
      <c r="BC893" s="230"/>
      <c r="BD893" s="230"/>
      <c r="BE893" s="230"/>
      <c r="BF893" s="230"/>
      <c r="BG893" s="230"/>
    </row>
    <row r="894" spans="4:59">
      <c r="D894" s="230"/>
      <c r="G894" s="230"/>
      <c r="H894" s="230"/>
      <c r="I894" s="230"/>
      <c r="J894" s="230"/>
      <c r="K894" s="230"/>
      <c r="L894" s="230"/>
      <c r="M894" s="230"/>
      <c r="N894" s="230"/>
      <c r="S894" s="230"/>
      <c r="V894" s="230"/>
      <c r="W894" s="230"/>
      <c r="X894" s="230"/>
      <c r="Y894" s="230"/>
      <c r="Z894" s="230"/>
      <c r="AA894" s="230"/>
      <c r="AB894" s="230"/>
      <c r="AC894" s="230"/>
      <c r="AD894" s="230"/>
      <c r="AH894" s="230"/>
      <c r="AK894" s="230"/>
      <c r="AL894" s="230"/>
      <c r="AM894" s="230"/>
      <c r="AN894" s="230"/>
      <c r="AO894" s="230"/>
      <c r="AP894" s="230"/>
      <c r="AQ894" s="230"/>
      <c r="AR894" s="230"/>
      <c r="AW894" s="230"/>
      <c r="AZ894" s="230"/>
      <c r="BA894" s="230"/>
      <c r="BB894" s="230"/>
      <c r="BC894" s="230"/>
      <c r="BD894" s="230"/>
      <c r="BE894" s="230"/>
      <c r="BF894" s="230"/>
      <c r="BG894" s="230"/>
    </row>
    <row r="895" spans="4:59">
      <c r="D895" s="230"/>
      <c r="G895" s="230"/>
      <c r="H895" s="230"/>
      <c r="I895" s="230"/>
      <c r="J895" s="230"/>
      <c r="K895" s="230"/>
      <c r="L895" s="230"/>
      <c r="M895" s="230"/>
      <c r="N895" s="230"/>
      <c r="S895" s="230"/>
      <c r="V895" s="230"/>
      <c r="W895" s="230"/>
      <c r="X895" s="230"/>
      <c r="Y895" s="230"/>
      <c r="Z895" s="230"/>
      <c r="AA895" s="230"/>
      <c r="AB895" s="230"/>
      <c r="AC895" s="230"/>
      <c r="AD895" s="230"/>
      <c r="AH895" s="230"/>
      <c r="AK895" s="230"/>
      <c r="AL895" s="230"/>
      <c r="AM895" s="230"/>
      <c r="AN895" s="230"/>
      <c r="AO895" s="230"/>
      <c r="AP895" s="230"/>
      <c r="AQ895" s="230"/>
      <c r="AR895" s="230"/>
      <c r="AW895" s="230"/>
      <c r="AZ895" s="230"/>
      <c r="BA895" s="230"/>
      <c r="BB895" s="230"/>
      <c r="BC895" s="230"/>
      <c r="BD895" s="230"/>
      <c r="BE895" s="230"/>
      <c r="BF895" s="230"/>
      <c r="BG895" s="230"/>
    </row>
    <row r="896" spans="4:59">
      <c r="D896" s="230"/>
      <c r="G896" s="230"/>
      <c r="H896" s="230"/>
      <c r="I896" s="230"/>
      <c r="J896" s="230"/>
      <c r="K896" s="230"/>
      <c r="L896" s="230"/>
      <c r="M896" s="230"/>
      <c r="N896" s="230"/>
      <c r="S896" s="230"/>
      <c r="V896" s="230"/>
      <c r="W896" s="230"/>
      <c r="X896" s="230"/>
      <c r="Y896" s="230"/>
      <c r="Z896" s="230"/>
      <c r="AA896" s="230"/>
      <c r="AB896" s="230"/>
      <c r="AC896" s="230"/>
      <c r="AD896" s="230"/>
      <c r="AH896" s="230"/>
      <c r="AK896" s="230"/>
      <c r="AL896" s="230"/>
      <c r="AM896" s="230"/>
      <c r="AN896" s="230"/>
      <c r="AO896" s="230"/>
      <c r="AP896" s="230"/>
      <c r="AQ896" s="230"/>
      <c r="AR896" s="230"/>
      <c r="AW896" s="230"/>
      <c r="AZ896" s="230"/>
      <c r="BA896" s="230"/>
      <c r="BB896" s="230"/>
      <c r="BC896" s="230"/>
      <c r="BD896" s="230"/>
      <c r="BE896" s="230"/>
      <c r="BF896" s="230"/>
      <c r="BG896" s="230"/>
    </row>
    <row r="897" spans="4:59">
      <c r="D897" s="230"/>
      <c r="G897" s="230"/>
      <c r="H897" s="230"/>
      <c r="I897" s="230"/>
      <c r="J897" s="230"/>
      <c r="K897" s="230"/>
      <c r="L897" s="230"/>
      <c r="M897" s="230"/>
      <c r="N897" s="230"/>
      <c r="S897" s="230"/>
      <c r="V897" s="230"/>
      <c r="W897" s="230"/>
      <c r="X897" s="230"/>
      <c r="Y897" s="230"/>
      <c r="Z897" s="230"/>
      <c r="AA897" s="230"/>
      <c r="AB897" s="230"/>
      <c r="AC897" s="230"/>
      <c r="AD897" s="230"/>
      <c r="AH897" s="230"/>
      <c r="AK897" s="230"/>
      <c r="AL897" s="230"/>
      <c r="AM897" s="230"/>
      <c r="AN897" s="230"/>
      <c r="AO897" s="230"/>
      <c r="AP897" s="230"/>
      <c r="AQ897" s="230"/>
      <c r="AR897" s="230"/>
      <c r="AW897" s="230"/>
      <c r="AZ897" s="230"/>
      <c r="BA897" s="230"/>
      <c r="BB897" s="230"/>
      <c r="BC897" s="230"/>
      <c r="BD897" s="230"/>
      <c r="BE897" s="230"/>
      <c r="BF897" s="230"/>
      <c r="BG897" s="230"/>
    </row>
    <row r="898" spans="4:59">
      <c r="D898" s="230"/>
      <c r="G898" s="230"/>
      <c r="H898" s="230"/>
      <c r="I898" s="230"/>
      <c r="J898" s="230"/>
      <c r="K898" s="230"/>
      <c r="L898" s="230"/>
      <c r="M898" s="230"/>
      <c r="N898" s="230"/>
      <c r="S898" s="230"/>
      <c r="V898" s="230"/>
      <c r="W898" s="230"/>
      <c r="X898" s="230"/>
      <c r="Y898" s="230"/>
      <c r="Z898" s="230"/>
      <c r="AA898" s="230"/>
      <c r="AB898" s="230"/>
      <c r="AC898" s="230"/>
      <c r="AD898" s="230"/>
      <c r="AH898" s="230"/>
      <c r="AK898" s="230"/>
      <c r="AL898" s="230"/>
      <c r="AM898" s="230"/>
      <c r="AN898" s="230"/>
      <c r="AO898" s="230"/>
      <c r="AP898" s="230"/>
      <c r="AQ898" s="230"/>
      <c r="AR898" s="230"/>
      <c r="AW898" s="230"/>
      <c r="AZ898" s="230"/>
      <c r="BA898" s="230"/>
      <c r="BB898" s="230"/>
      <c r="BC898" s="230"/>
      <c r="BD898" s="230"/>
      <c r="BE898" s="230"/>
      <c r="BF898" s="230"/>
      <c r="BG898" s="230"/>
    </row>
    <row r="899" spans="4:59">
      <c r="D899" s="230"/>
      <c r="G899" s="230"/>
      <c r="H899" s="230"/>
      <c r="I899" s="230"/>
      <c r="J899" s="230"/>
      <c r="K899" s="230"/>
      <c r="L899" s="230"/>
      <c r="M899" s="230"/>
      <c r="N899" s="230"/>
      <c r="S899" s="230"/>
      <c r="V899" s="230"/>
      <c r="W899" s="230"/>
      <c r="X899" s="230"/>
      <c r="Y899" s="230"/>
      <c r="Z899" s="230"/>
      <c r="AA899" s="230"/>
      <c r="AB899" s="230"/>
      <c r="AC899" s="230"/>
      <c r="AD899" s="230"/>
      <c r="AH899" s="230"/>
      <c r="AK899" s="230"/>
      <c r="AL899" s="230"/>
      <c r="AM899" s="230"/>
      <c r="AN899" s="230"/>
      <c r="AO899" s="230"/>
      <c r="AP899" s="230"/>
      <c r="AQ899" s="230"/>
      <c r="AR899" s="230"/>
      <c r="AW899" s="230"/>
      <c r="AZ899" s="230"/>
      <c r="BA899" s="230"/>
      <c r="BB899" s="230"/>
      <c r="BC899" s="230"/>
      <c r="BD899" s="230"/>
      <c r="BE899" s="230"/>
      <c r="BF899" s="230"/>
      <c r="BG899" s="230"/>
    </row>
    <row r="900" spans="4:59">
      <c r="D900" s="230"/>
      <c r="G900" s="230"/>
      <c r="H900" s="230"/>
      <c r="I900" s="230"/>
      <c r="J900" s="230"/>
      <c r="K900" s="230"/>
      <c r="L900" s="230"/>
      <c r="M900" s="230"/>
      <c r="N900" s="230"/>
      <c r="S900" s="230"/>
      <c r="V900" s="230"/>
      <c r="W900" s="230"/>
      <c r="X900" s="230"/>
      <c r="Y900" s="230"/>
      <c r="Z900" s="230"/>
      <c r="AA900" s="230"/>
      <c r="AB900" s="230"/>
      <c r="AC900" s="230"/>
      <c r="AD900" s="230"/>
      <c r="AH900" s="230"/>
      <c r="AK900" s="230"/>
      <c r="AL900" s="230"/>
      <c r="AM900" s="230"/>
      <c r="AN900" s="230"/>
      <c r="AO900" s="230"/>
      <c r="AP900" s="230"/>
      <c r="AQ900" s="230"/>
      <c r="AR900" s="230"/>
      <c r="AW900" s="230"/>
      <c r="AZ900" s="230"/>
      <c r="BA900" s="230"/>
      <c r="BB900" s="230"/>
      <c r="BC900" s="230"/>
      <c r="BD900" s="230"/>
      <c r="BE900" s="230"/>
      <c r="BF900" s="230"/>
      <c r="BG900" s="230"/>
    </row>
    <row r="901" spans="4:59">
      <c r="D901" s="230"/>
      <c r="G901" s="230"/>
      <c r="H901" s="230"/>
      <c r="I901" s="230"/>
      <c r="J901" s="230"/>
      <c r="K901" s="230"/>
      <c r="L901" s="230"/>
      <c r="M901" s="230"/>
      <c r="N901" s="230"/>
      <c r="S901" s="230"/>
      <c r="V901" s="230"/>
      <c r="W901" s="230"/>
      <c r="X901" s="230"/>
      <c r="Y901" s="230"/>
      <c r="Z901" s="230"/>
      <c r="AA901" s="230"/>
      <c r="AB901" s="230"/>
      <c r="AC901" s="230"/>
      <c r="AD901" s="230"/>
      <c r="AH901" s="230"/>
      <c r="AK901" s="230"/>
      <c r="AL901" s="230"/>
      <c r="AM901" s="230"/>
      <c r="AN901" s="230"/>
      <c r="AO901" s="230"/>
      <c r="AP901" s="230"/>
      <c r="AQ901" s="230"/>
      <c r="AR901" s="230"/>
      <c r="AW901" s="230"/>
      <c r="AZ901" s="230"/>
      <c r="BA901" s="230"/>
      <c r="BB901" s="230"/>
      <c r="BC901" s="230"/>
      <c r="BD901" s="230"/>
      <c r="BE901" s="230"/>
      <c r="BF901" s="230"/>
      <c r="BG901" s="230"/>
    </row>
    <row r="902" spans="4:59">
      <c r="D902" s="230"/>
      <c r="G902" s="230"/>
      <c r="H902" s="230"/>
      <c r="I902" s="230"/>
      <c r="J902" s="230"/>
      <c r="K902" s="230"/>
      <c r="L902" s="230"/>
      <c r="M902" s="230"/>
      <c r="N902" s="230"/>
      <c r="S902" s="230"/>
      <c r="V902" s="230"/>
      <c r="W902" s="230"/>
      <c r="X902" s="230"/>
      <c r="Y902" s="230"/>
      <c r="Z902" s="230"/>
      <c r="AA902" s="230"/>
      <c r="AB902" s="230"/>
      <c r="AC902" s="230"/>
      <c r="AD902" s="230"/>
      <c r="AH902" s="230"/>
      <c r="AK902" s="230"/>
      <c r="AL902" s="230"/>
      <c r="AM902" s="230"/>
      <c r="AN902" s="230"/>
      <c r="AO902" s="230"/>
      <c r="AP902" s="230"/>
      <c r="AQ902" s="230"/>
      <c r="AR902" s="230"/>
      <c r="AW902" s="230"/>
      <c r="AZ902" s="230"/>
      <c r="BA902" s="230"/>
      <c r="BB902" s="230"/>
      <c r="BC902" s="230"/>
      <c r="BD902" s="230"/>
      <c r="BE902" s="230"/>
      <c r="BF902" s="230"/>
      <c r="BG902" s="230"/>
    </row>
    <row r="903" spans="4:59">
      <c r="D903" s="230"/>
      <c r="G903" s="230"/>
      <c r="H903" s="230"/>
      <c r="I903" s="230"/>
      <c r="J903" s="230"/>
      <c r="K903" s="230"/>
      <c r="L903" s="230"/>
      <c r="M903" s="230"/>
      <c r="N903" s="230"/>
      <c r="S903" s="230"/>
      <c r="V903" s="230"/>
      <c r="W903" s="230"/>
      <c r="X903" s="230"/>
      <c r="Y903" s="230"/>
      <c r="Z903" s="230"/>
      <c r="AA903" s="230"/>
      <c r="AB903" s="230"/>
      <c r="AC903" s="230"/>
      <c r="AD903" s="230"/>
      <c r="AH903" s="230"/>
      <c r="AK903" s="230"/>
      <c r="AL903" s="230"/>
      <c r="AM903" s="230"/>
      <c r="AN903" s="230"/>
      <c r="AO903" s="230"/>
      <c r="AP903" s="230"/>
      <c r="AQ903" s="230"/>
      <c r="AR903" s="230"/>
      <c r="AW903" s="230"/>
      <c r="AZ903" s="230"/>
      <c r="BA903" s="230"/>
      <c r="BB903" s="230"/>
      <c r="BC903" s="230"/>
      <c r="BD903" s="230"/>
      <c r="BE903" s="230"/>
      <c r="BF903" s="230"/>
      <c r="BG903" s="230"/>
    </row>
    <row r="904" spans="4:59">
      <c r="D904" s="230"/>
      <c r="G904" s="230"/>
      <c r="H904" s="230"/>
      <c r="I904" s="230"/>
      <c r="J904" s="230"/>
      <c r="K904" s="230"/>
      <c r="L904" s="230"/>
      <c r="M904" s="230"/>
      <c r="N904" s="230"/>
      <c r="S904" s="230"/>
      <c r="V904" s="230"/>
      <c r="W904" s="230"/>
      <c r="X904" s="230"/>
      <c r="Y904" s="230"/>
      <c r="Z904" s="230"/>
      <c r="AA904" s="230"/>
      <c r="AB904" s="230"/>
      <c r="AC904" s="230"/>
      <c r="AD904" s="230"/>
      <c r="AH904" s="230"/>
      <c r="AK904" s="230"/>
      <c r="AL904" s="230"/>
      <c r="AM904" s="230"/>
      <c r="AN904" s="230"/>
      <c r="AO904" s="230"/>
      <c r="AP904" s="230"/>
      <c r="AQ904" s="230"/>
      <c r="AR904" s="230"/>
      <c r="AW904" s="230"/>
      <c r="AZ904" s="230"/>
      <c r="BA904" s="230"/>
      <c r="BB904" s="230"/>
      <c r="BC904" s="230"/>
      <c r="BD904" s="230"/>
      <c r="BE904" s="230"/>
      <c r="BF904" s="230"/>
      <c r="BG904" s="230"/>
    </row>
    <row r="905" spans="4:59">
      <c r="D905" s="230"/>
      <c r="G905" s="230"/>
      <c r="H905" s="230"/>
      <c r="I905" s="230"/>
      <c r="J905" s="230"/>
      <c r="K905" s="230"/>
      <c r="L905" s="230"/>
      <c r="M905" s="230"/>
      <c r="N905" s="230"/>
      <c r="S905" s="230"/>
      <c r="V905" s="230"/>
      <c r="W905" s="230"/>
      <c r="X905" s="230"/>
      <c r="Y905" s="230"/>
      <c r="Z905" s="230"/>
      <c r="AA905" s="230"/>
      <c r="AB905" s="230"/>
      <c r="AC905" s="230"/>
      <c r="AD905" s="230"/>
      <c r="AH905" s="230"/>
      <c r="AK905" s="230"/>
      <c r="AL905" s="230"/>
      <c r="AM905" s="230"/>
      <c r="AN905" s="230"/>
      <c r="AO905" s="230"/>
      <c r="AP905" s="230"/>
      <c r="AQ905" s="230"/>
      <c r="AR905" s="230"/>
      <c r="AW905" s="230"/>
      <c r="AZ905" s="230"/>
      <c r="BA905" s="230"/>
      <c r="BB905" s="230"/>
      <c r="BC905" s="230"/>
      <c r="BD905" s="230"/>
      <c r="BE905" s="230"/>
      <c r="BF905" s="230"/>
      <c r="BG905" s="230"/>
    </row>
    <row r="906" spans="4:59">
      <c r="D906" s="230"/>
      <c r="G906" s="230"/>
      <c r="H906" s="230"/>
      <c r="I906" s="230"/>
      <c r="J906" s="230"/>
      <c r="K906" s="230"/>
      <c r="L906" s="230"/>
      <c r="M906" s="230"/>
      <c r="N906" s="230"/>
      <c r="S906" s="230"/>
      <c r="V906" s="230"/>
      <c r="W906" s="230"/>
      <c r="X906" s="230"/>
      <c r="Y906" s="230"/>
      <c r="Z906" s="230"/>
      <c r="AA906" s="230"/>
      <c r="AB906" s="230"/>
      <c r="AC906" s="230"/>
      <c r="AD906" s="230"/>
      <c r="AH906" s="230"/>
      <c r="AK906" s="230"/>
      <c r="AL906" s="230"/>
      <c r="AM906" s="230"/>
      <c r="AN906" s="230"/>
      <c r="AO906" s="230"/>
      <c r="AP906" s="230"/>
      <c r="AQ906" s="230"/>
      <c r="AR906" s="230"/>
      <c r="AW906" s="230"/>
      <c r="AZ906" s="230"/>
      <c r="BA906" s="230"/>
      <c r="BB906" s="230"/>
      <c r="BC906" s="230"/>
      <c r="BD906" s="230"/>
      <c r="BE906" s="230"/>
      <c r="BF906" s="230"/>
      <c r="BG906" s="230"/>
    </row>
    <row r="907" spans="4:59">
      <c r="D907" s="230"/>
      <c r="G907" s="230"/>
      <c r="H907" s="230"/>
      <c r="I907" s="230"/>
      <c r="J907" s="230"/>
      <c r="K907" s="230"/>
      <c r="L907" s="230"/>
      <c r="M907" s="230"/>
      <c r="N907" s="230"/>
      <c r="S907" s="230"/>
      <c r="V907" s="230"/>
      <c r="W907" s="230"/>
      <c r="X907" s="230"/>
      <c r="Y907" s="230"/>
      <c r="Z907" s="230"/>
      <c r="AA907" s="230"/>
      <c r="AB907" s="230"/>
      <c r="AC907" s="230"/>
      <c r="AD907" s="230"/>
      <c r="AH907" s="230"/>
      <c r="AK907" s="230"/>
      <c r="AL907" s="230"/>
      <c r="AM907" s="230"/>
      <c r="AN907" s="230"/>
      <c r="AO907" s="230"/>
      <c r="AP907" s="230"/>
      <c r="AQ907" s="230"/>
      <c r="AR907" s="230"/>
      <c r="AW907" s="230"/>
      <c r="AZ907" s="230"/>
      <c r="BA907" s="230"/>
      <c r="BB907" s="230"/>
      <c r="BC907" s="230"/>
      <c r="BD907" s="230"/>
      <c r="BE907" s="230"/>
      <c r="BF907" s="230"/>
      <c r="BG907" s="230"/>
    </row>
    <row r="908" spans="4:59">
      <c r="D908" s="230"/>
      <c r="G908" s="230"/>
      <c r="H908" s="230"/>
      <c r="I908" s="230"/>
      <c r="J908" s="230"/>
      <c r="K908" s="230"/>
      <c r="L908" s="230"/>
      <c r="M908" s="230"/>
      <c r="N908" s="230"/>
      <c r="S908" s="230"/>
      <c r="V908" s="230"/>
      <c r="W908" s="230"/>
      <c r="X908" s="230"/>
      <c r="Y908" s="230"/>
      <c r="Z908" s="230"/>
      <c r="AA908" s="230"/>
      <c r="AB908" s="230"/>
      <c r="AC908" s="230"/>
      <c r="AD908" s="230"/>
      <c r="AH908" s="230"/>
      <c r="AK908" s="230"/>
      <c r="AL908" s="230"/>
      <c r="AM908" s="230"/>
      <c r="AN908" s="230"/>
      <c r="AO908" s="230"/>
      <c r="AP908" s="230"/>
      <c r="AQ908" s="230"/>
      <c r="AR908" s="230"/>
      <c r="AW908" s="230"/>
      <c r="AZ908" s="230"/>
      <c r="BA908" s="230"/>
      <c r="BB908" s="230"/>
      <c r="BC908" s="230"/>
      <c r="BD908" s="230"/>
      <c r="BE908" s="230"/>
      <c r="BF908" s="230"/>
      <c r="BG908" s="230"/>
    </row>
    <row r="909" spans="4:59">
      <c r="D909" s="230"/>
      <c r="G909" s="230"/>
      <c r="H909" s="230"/>
      <c r="I909" s="230"/>
      <c r="J909" s="230"/>
      <c r="K909" s="230"/>
      <c r="L909" s="230"/>
      <c r="M909" s="230"/>
      <c r="N909" s="230"/>
      <c r="S909" s="230"/>
      <c r="V909" s="230"/>
      <c r="W909" s="230"/>
      <c r="X909" s="230"/>
      <c r="Y909" s="230"/>
      <c r="Z909" s="230"/>
      <c r="AA909" s="230"/>
      <c r="AB909" s="230"/>
      <c r="AC909" s="230"/>
      <c r="AD909" s="230"/>
      <c r="AH909" s="230"/>
      <c r="AK909" s="230"/>
      <c r="AL909" s="230"/>
      <c r="AM909" s="230"/>
      <c r="AN909" s="230"/>
      <c r="AO909" s="230"/>
      <c r="AP909" s="230"/>
      <c r="AQ909" s="230"/>
      <c r="AR909" s="230"/>
      <c r="AW909" s="230"/>
      <c r="AZ909" s="230"/>
      <c r="BA909" s="230"/>
      <c r="BB909" s="230"/>
      <c r="BC909" s="230"/>
      <c r="BD909" s="230"/>
      <c r="BE909" s="230"/>
      <c r="BF909" s="230"/>
      <c r="BG909" s="230"/>
    </row>
    <row r="910" spans="4:59">
      <c r="D910" s="230"/>
      <c r="G910" s="230"/>
      <c r="H910" s="230"/>
      <c r="I910" s="230"/>
      <c r="J910" s="230"/>
      <c r="K910" s="230"/>
      <c r="L910" s="230"/>
      <c r="M910" s="230"/>
      <c r="N910" s="230"/>
      <c r="S910" s="230"/>
      <c r="V910" s="230"/>
      <c r="W910" s="230"/>
      <c r="X910" s="230"/>
      <c r="Y910" s="230"/>
      <c r="Z910" s="230"/>
      <c r="AA910" s="230"/>
      <c r="AB910" s="230"/>
      <c r="AC910" s="230"/>
      <c r="AD910" s="230"/>
      <c r="AH910" s="230"/>
      <c r="AK910" s="230"/>
      <c r="AL910" s="230"/>
      <c r="AM910" s="230"/>
      <c r="AN910" s="230"/>
      <c r="AO910" s="230"/>
      <c r="AP910" s="230"/>
      <c r="AQ910" s="230"/>
      <c r="AR910" s="230"/>
      <c r="AW910" s="230"/>
      <c r="AZ910" s="230"/>
      <c r="BA910" s="230"/>
      <c r="BB910" s="230"/>
      <c r="BC910" s="230"/>
      <c r="BD910" s="230"/>
      <c r="BE910" s="230"/>
      <c r="BF910" s="230"/>
      <c r="BG910" s="230"/>
    </row>
    <row r="911" spans="4:59">
      <c r="D911" s="230"/>
      <c r="G911" s="230"/>
      <c r="H911" s="230"/>
      <c r="I911" s="230"/>
      <c r="J911" s="230"/>
      <c r="K911" s="230"/>
      <c r="L911" s="230"/>
      <c r="M911" s="230"/>
      <c r="N911" s="230"/>
      <c r="S911" s="230"/>
      <c r="V911" s="230"/>
      <c r="W911" s="230"/>
      <c r="X911" s="230"/>
      <c r="Y911" s="230"/>
      <c r="Z911" s="230"/>
      <c r="AA911" s="230"/>
      <c r="AB911" s="230"/>
      <c r="AC911" s="230"/>
      <c r="AD911" s="230"/>
      <c r="AH911" s="230"/>
      <c r="AK911" s="230"/>
      <c r="AL911" s="230"/>
      <c r="AM911" s="230"/>
      <c r="AN911" s="230"/>
      <c r="AO911" s="230"/>
      <c r="AP911" s="230"/>
      <c r="AQ911" s="230"/>
      <c r="AR911" s="230"/>
      <c r="AW911" s="230"/>
      <c r="AZ911" s="230"/>
      <c r="BA911" s="230"/>
      <c r="BB911" s="230"/>
      <c r="BC911" s="230"/>
      <c r="BD911" s="230"/>
      <c r="BE911" s="230"/>
      <c r="BF911" s="230"/>
      <c r="BG911" s="230"/>
    </row>
    <row r="912" spans="4:59">
      <c r="D912" s="230"/>
      <c r="G912" s="230"/>
      <c r="H912" s="230"/>
      <c r="I912" s="230"/>
      <c r="J912" s="230"/>
      <c r="K912" s="230"/>
      <c r="L912" s="230"/>
      <c r="M912" s="230"/>
      <c r="N912" s="230"/>
      <c r="S912" s="230"/>
      <c r="V912" s="230"/>
      <c r="W912" s="230"/>
      <c r="X912" s="230"/>
      <c r="Y912" s="230"/>
      <c r="Z912" s="230"/>
      <c r="AA912" s="230"/>
      <c r="AB912" s="230"/>
      <c r="AC912" s="230"/>
      <c r="AD912" s="230"/>
      <c r="AH912" s="230"/>
      <c r="AK912" s="230"/>
      <c r="AL912" s="230"/>
      <c r="AM912" s="230"/>
      <c r="AN912" s="230"/>
      <c r="AO912" s="230"/>
      <c r="AP912" s="230"/>
      <c r="AQ912" s="230"/>
      <c r="AR912" s="230"/>
      <c r="AW912" s="230"/>
      <c r="AZ912" s="230"/>
      <c r="BA912" s="230"/>
      <c r="BB912" s="230"/>
      <c r="BC912" s="230"/>
      <c r="BD912" s="230"/>
      <c r="BE912" s="230"/>
      <c r="BF912" s="230"/>
      <c r="BG912" s="230"/>
    </row>
    <row r="913" spans="4:59">
      <c r="D913" s="230"/>
      <c r="G913" s="230"/>
      <c r="H913" s="230"/>
      <c r="I913" s="230"/>
      <c r="J913" s="230"/>
      <c r="K913" s="230"/>
      <c r="L913" s="230"/>
      <c r="M913" s="230"/>
      <c r="N913" s="230"/>
      <c r="S913" s="230"/>
      <c r="V913" s="230"/>
      <c r="W913" s="230"/>
      <c r="X913" s="230"/>
      <c r="Y913" s="230"/>
      <c r="Z913" s="230"/>
      <c r="AA913" s="230"/>
      <c r="AB913" s="230"/>
      <c r="AC913" s="230"/>
      <c r="AD913" s="230"/>
      <c r="AH913" s="230"/>
      <c r="AK913" s="230"/>
      <c r="AL913" s="230"/>
      <c r="AM913" s="230"/>
      <c r="AN913" s="230"/>
      <c r="AO913" s="230"/>
      <c r="AP913" s="230"/>
      <c r="AQ913" s="230"/>
      <c r="AR913" s="230"/>
      <c r="AW913" s="230"/>
      <c r="AZ913" s="230"/>
      <c r="BA913" s="230"/>
      <c r="BB913" s="230"/>
      <c r="BC913" s="230"/>
      <c r="BD913" s="230"/>
      <c r="BE913" s="230"/>
      <c r="BF913" s="230"/>
      <c r="BG913" s="230"/>
    </row>
    <row r="914" spans="4:59">
      <c r="D914" s="230"/>
      <c r="G914" s="230"/>
      <c r="H914" s="230"/>
      <c r="I914" s="230"/>
      <c r="J914" s="230"/>
      <c r="K914" s="230"/>
      <c r="L914" s="230"/>
      <c r="M914" s="230"/>
      <c r="N914" s="230"/>
      <c r="S914" s="230"/>
      <c r="V914" s="230"/>
      <c r="W914" s="230"/>
      <c r="X914" s="230"/>
      <c r="Y914" s="230"/>
      <c r="Z914" s="230"/>
      <c r="AA914" s="230"/>
      <c r="AB914" s="230"/>
      <c r="AC914" s="230"/>
      <c r="AD914" s="230"/>
      <c r="AH914" s="230"/>
      <c r="AK914" s="230"/>
      <c r="AL914" s="230"/>
      <c r="AM914" s="230"/>
      <c r="AN914" s="230"/>
      <c r="AO914" s="230"/>
      <c r="AP914" s="230"/>
      <c r="AQ914" s="230"/>
      <c r="AR914" s="230"/>
      <c r="AW914" s="230"/>
      <c r="AZ914" s="230"/>
      <c r="BA914" s="230"/>
      <c r="BB914" s="230"/>
      <c r="BC914" s="230"/>
      <c r="BD914" s="230"/>
      <c r="BE914" s="230"/>
      <c r="BF914" s="230"/>
      <c r="BG914" s="230"/>
    </row>
    <row r="915" spans="4:59">
      <c r="D915" s="230"/>
      <c r="G915" s="230"/>
      <c r="H915" s="230"/>
      <c r="I915" s="230"/>
      <c r="J915" s="230"/>
      <c r="K915" s="230"/>
      <c r="L915" s="230"/>
      <c r="M915" s="230"/>
      <c r="N915" s="230"/>
      <c r="S915" s="230"/>
      <c r="V915" s="230"/>
      <c r="W915" s="230"/>
      <c r="X915" s="230"/>
      <c r="Y915" s="230"/>
      <c r="Z915" s="230"/>
      <c r="AA915" s="230"/>
      <c r="AB915" s="230"/>
      <c r="AC915" s="230"/>
      <c r="AD915" s="230"/>
      <c r="AH915" s="230"/>
      <c r="AK915" s="230"/>
      <c r="AL915" s="230"/>
      <c r="AM915" s="230"/>
      <c r="AN915" s="230"/>
      <c r="AO915" s="230"/>
      <c r="AP915" s="230"/>
      <c r="AQ915" s="230"/>
      <c r="AR915" s="230"/>
      <c r="AW915" s="230"/>
      <c r="AZ915" s="230"/>
      <c r="BA915" s="230"/>
      <c r="BB915" s="230"/>
      <c r="BC915" s="230"/>
      <c r="BD915" s="230"/>
      <c r="BE915" s="230"/>
      <c r="BF915" s="230"/>
      <c r="BG915" s="230"/>
    </row>
    <row r="916" spans="4:59">
      <c r="D916" s="230"/>
      <c r="G916" s="230"/>
      <c r="H916" s="230"/>
      <c r="I916" s="230"/>
      <c r="J916" s="230"/>
      <c r="K916" s="230"/>
      <c r="L916" s="230"/>
      <c r="M916" s="230"/>
      <c r="N916" s="230"/>
      <c r="S916" s="230"/>
      <c r="V916" s="230"/>
      <c r="W916" s="230"/>
      <c r="X916" s="230"/>
      <c r="Y916" s="230"/>
      <c r="Z916" s="230"/>
      <c r="AA916" s="230"/>
      <c r="AB916" s="230"/>
      <c r="AC916" s="230"/>
      <c r="AD916" s="230"/>
      <c r="AH916" s="230"/>
      <c r="AK916" s="230"/>
      <c r="AL916" s="230"/>
      <c r="AM916" s="230"/>
      <c r="AN916" s="230"/>
      <c r="AO916" s="230"/>
      <c r="AP916" s="230"/>
      <c r="AQ916" s="230"/>
      <c r="AR916" s="230"/>
      <c r="AW916" s="230"/>
      <c r="AZ916" s="230"/>
      <c r="BA916" s="230"/>
      <c r="BB916" s="230"/>
      <c r="BC916" s="230"/>
      <c r="BD916" s="230"/>
      <c r="BE916" s="230"/>
      <c r="BF916" s="230"/>
      <c r="BG916" s="230"/>
    </row>
    <row r="917" spans="4:59">
      <c r="D917" s="230"/>
      <c r="G917" s="230"/>
      <c r="H917" s="230"/>
      <c r="I917" s="230"/>
      <c r="J917" s="230"/>
      <c r="K917" s="230"/>
      <c r="L917" s="230"/>
      <c r="M917" s="230"/>
      <c r="N917" s="230"/>
      <c r="S917" s="230"/>
      <c r="V917" s="230"/>
      <c r="W917" s="230"/>
      <c r="X917" s="230"/>
      <c r="Y917" s="230"/>
      <c r="Z917" s="230"/>
      <c r="AA917" s="230"/>
      <c r="AB917" s="230"/>
      <c r="AC917" s="230"/>
      <c r="AD917" s="230"/>
      <c r="AH917" s="230"/>
      <c r="AK917" s="230"/>
      <c r="AL917" s="230"/>
      <c r="AM917" s="230"/>
      <c r="AN917" s="230"/>
      <c r="AO917" s="230"/>
      <c r="AP917" s="230"/>
      <c r="AQ917" s="230"/>
      <c r="AR917" s="230"/>
      <c r="AW917" s="230"/>
      <c r="AZ917" s="230"/>
      <c r="BA917" s="230"/>
      <c r="BB917" s="230"/>
      <c r="BC917" s="230"/>
      <c r="BD917" s="230"/>
      <c r="BE917" s="230"/>
      <c r="BF917" s="230"/>
      <c r="BG917" s="230"/>
    </row>
    <row r="918" spans="4:59">
      <c r="D918" s="230"/>
      <c r="G918" s="230"/>
      <c r="H918" s="230"/>
      <c r="I918" s="230"/>
      <c r="J918" s="230"/>
      <c r="K918" s="230"/>
      <c r="L918" s="230"/>
      <c r="M918" s="230"/>
      <c r="N918" s="230"/>
      <c r="S918" s="230"/>
      <c r="V918" s="230"/>
      <c r="W918" s="230"/>
      <c r="X918" s="230"/>
      <c r="Y918" s="230"/>
      <c r="Z918" s="230"/>
      <c r="AA918" s="230"/>
      <c r="AB918" s="230"/>
      <c r="AC918" s="230"/>
      <c r="AD918" s="230"/>
      <c r="AH918" s="230"/>
      <c r="AK918" s="230"/>
      <c r="AL918" s="230"/>
      <c r="AM918" s="230"/>
      <c r="AN918" s="230"/>
      <c r="AO918" s="230"/>
      <c r="AP918" s="230"/>
      <c r="AQ918" s="230"/>
      <c r="AR918" s="230"/>
      <c r="AW918" s="230"/>
      <c r="AZ918" s="230"/>
      <c r="BA918" s="230"/>
      <c r="BB918" s="230"/>
      <c r="BC918" s="230"/>
      <c r="BD918" s="230"/>
      <c r="BE918" s="230"/>
      <c r="BF918" s="230"/>
      <c r="BG918" s="230"/>
    </row>
    <row r="919" spans="4:59">
      <c r="D919" s="230"/>
      <c r="G919" s="230"/>
      <c r="H919" s="230"/>
      <c r="I919" s="230"/>
      <c r="J919" s="230"/>
      <c r="K919" s="230"/>
      <c r="L919" s="230"/>
      <c r="M919" s="230"/>
      <c r="N919" s="230"/>
      <c r="S919" s="230"/>
      <c r="V919" s="230"/>
      <c r="W919" s="230"/>
      <c r="X919" s="230"/>
      <c r="Y919" s="230"/>
      <c r="Z919" s="230"/>
      <c r="AA919" s="230"/>
      <c r="AB919" s="230"/>
      <c r="AC919" s="230"/>
      <c r="AD919" s="230"/>
      <c r="AH919" s="230"/>
      <c r="AK919" s="230"/>
      <c r="AL919" s="230"/>
      <c r="AM919" s="230"/>
      <c r="AN919" s="230"/>
      <c r="AO919" s="230"/>
      <c r="AP919" s="230"/>
      <c r="AQ919" s="230"/>
      <c r="AR919" s="230"/>
      <c r="AW919" s="230"/>
      <c r="AZ919" s="230"/>
      <c r="BA919" s="230"/>
      <c r="BB919" s="230"/>
      <c r="BC919" s="230"/>
      <c r="BD919" s="230"/>
      <c r="BE919" s="230"/>
      <c r="BF919" s="230"/>
      <c r="BG919" s="230"/>
    </row>
    <row r="920" spans="4:59">
      <c r="D920" s="230"/>
      <c r="G920" s="230"/>
      <c r="H920" s="230"/>
      <c r="I920" s="230"/>
      <c r="J920" s="230"/>
      <c r="K920" s="230"/>
      <c r="L920" s="230"/>
      <c r="M920" s="230"/>
      <c r="N920" s="230"/>
      <c r="S920" s="230"/>
      <c r="V920" s="230"/>
      <c r="W920" s="230"/>
      <c r="X920" s="230"/>
      <c r="Y920" s="230"/>
      <c r="Z920" s="230"/>
      <c r="AA920" s="230"/>
      <c r="AB920" s="230"/>
      <c r="AC920" s="230"/>
      <c r="AD920" s="230"/>
      <c r="AH920" s="230"/>
      <c r="AK920" s="230"/>
      <c r="AL920" s="230"/>
      <c r="AM920" s="230"/>
      <c r="AN920" s="230"/>
      <c r="AO920" s="230"/>
      <c r="AP920" s="230"/>
      <c r="AQ920" s="230"/>
      <c r="AR920" s="230"/>
      <c r="AW920" s="230"/>
      <c r="AZ920" s="230"/>
      <c r="BA920" s="230"/>
      <c r="BB920" s="230"/>
      <c r="BC920" s="230"/>
      <c r="BD920" s="230"/>
      <c r="BE920" s="230"/>
      <c r="BF920" s="230"/>
      <c r="BG920" s="230"/>
    </row>
    <row r="921" spans="4:59">
      <c r="D921" s="230"/>
      <c r="G921" s="230"/>
      <c r="H921" s="230"/>
      <c r="I921" s="230"/>
      <c r="J921" s="230"/>
      <c r="K921" s="230"/>
      <c r="L921" s="230"/>
      <c r="M921" s="230"/>
      <c r="N921" s="230"/>
      <c r="S921" s="230"/>
      <c r="V921" s="230"/>
      <c r="W921" s="230"/>
      <c r="X921" s="230"/>
      <c r="Y921" s="230"/>
      <c r="Z921" s="230"/>
      <c r="AA921" s="230"/>
      <c r="AB921" s="230"/>
      <c r="AC921" s="230"/>
      <c r="AD921" s="230"/>
      <c r="AH921" s="230"/>
      <c r="AK921" s="230"/>
      <c r="AL921" s="230"/>
      <c r="AM921" s="230"/>
      <c r="AN921" s="230"/>
      <c r="AO921" s="230"/>
      <c r="AP921" s="230"/>
      <c r="AQ921" s="230"/>
      <c r="AR921" s="230"/>
      <c r="AW921" s="230"/>
      <c r="AZ921" s="230"/>
      <c r="BA921" s="230"/>
      <c r="BB921" s="230"/>
      <c r="BC921" s="230"/>
      <c r="BD921" s="230"/>
      <c r="BE921" s="230"/>
      <c r="BF921" s="230"/>
      <c r="BG921" s="230"/>
    </row>
    <row r="922" spans="4:59">
      <c r="D922" s="230"/>
      <c r="G922" s="230"/>
      <c r="H922" s="230"/>
      <c r="I922" s="230"/>
      <c r="J922" s="230"/>
      <c r="K922" s="230"/>
      <c r="L922" s="230"/>
      <c r="M922" s="230"/>
      <c r="N922" s="230"/>
      <c r="S922" s="230"/>
      <c r="V922" s="230"/>
      <c r="W922" s="230"/>
      <c r="X922" s="230"/>
      <c r="Y922" s="230"/>
      <c r="Z922" s="230"/>
      <c r="AA922" s="230"/>
      <c r="AB922" s="230"/>
      <c r="AC922" s="230"/>
      <c r="AD922" s="230"/>
      <c r="AH922" s="230"/>
      <c r="AK922" s="230"/>
      <c r="AL922" s="230"/>
      <c r="AM922" s="230"/>
      <c r="AN922" s="230"/>
      <c r="AO922" s="230"/>
      <c r="AP922" s="230"/>
      <c r="AQ922" s="230"/>
      <c r="AR922" s="230"/>
      <c r="AW922" s="230"/>
      <c r="AZ922" s="230"/>
      <c r="BA922" s="230"/>
      <c r="BB922" s="230"/>
      <c r="BC922" s="230"/>
      <c r="BD922" s="230"/>
      <c r="BE922" s="230"/>
      <c r="BF922" s="230"/>
      <c r="BG922" s="230"/>
    </row>
    <row r="923" spans="4:59">
      <c r="D923" s="230"/>
      <c r="G923" s="230"/>
      <c r="H923" s="230"/>
      <c r="I923" s="230"/>
      <c r="J923" s="230"/>
      <c r="K923" s="230"/>
      <c r="L923" s="230"/>
      <c r="M923" s="230"/>
      <c r="N923" s="230"/>
      <c r="S923" s="230"/>
      <c r="V923" s="230"/>
      <c r="W923" s="230"/>
      <c r="X923" s="230"/>
      <c r="Y923" s="230"/>
      <c r="Z923" s="230"/>
      <c r="AA923" s="230"/>
      <c r="AB923" s="230"/>
      <c r="AC923" s="230"/>
      <c r="AD923" s="230"/>
      <c r="AH923" s="230"/>
      <c r="AK923" s="230"/>
      <c r="AL923" s="230"/>
      <c r="AM923" s="230"/>
      <c r="AN923" s="230"/>
      <c r="AO923" s="230"/>
      <c r="AP923" s="230"/>
      <c r="AQ923" s="230"/>
      <c r="AR923" s="230"/>
      <c r="AW923" s="230"/>
      <c r="AZ923" s="230"/>
      <c r="BA923" s="230"/>
      <c r="BB923" s="230"/>
      <c r="BC923" s="230"/>
      <c r="BD923" s="230"/>
      <c r="BE923" s="230"/>
      <c r="BF923" s="230"/>
      <c r="BG923" s="230"/>
    </row>
    <row r="924" spans="4:59">
      <c r="D924" s="230"/>
      <c r="G924" s="230"/>
      <c r="H924" s="230"/>
      <c r="I924" s="230"/>
      <c r="J924" s="230"/>
      <c r="K924" s="230"/>
      <c r="L924" s="230"/>
      <c r="M924" s="230"/>
      <c r="N924" s="230"/>
      <c r="S924" s="230"/>
      <c r="V924" s="230"/>
      <c r="W924" s="230"/>
      <c r="X924" s="230"/>
      <c r="Y924" s="230"/>
      <c r="Z924" s="230"/>
      <c r="AA924" s="230"/>
      <c r="AB924" s="230"/>
      <c r="AC924" s="230"/>
      <c r="AD924" s="230"/>
      <c r="AH924" s="230"/>
      <c r="AK924" s="230"/>
      <c r="AL924" s="230"/>
      <c r="AM924" s="230"/>
      <c r="AN924" s="230"/>
      <c r="AO924" s="230"/>
      <c r="AP924" s="230"/>
      <c r="AQ924" s="230"/>
      <c r="AR924" s="230"/>
      <c r="AW924" s="230"/>
      <c r="AZ924" s="230"/>
      <c r="BA924" s="230"/>
      <c r="BB924" s="230"/>
      <c r="BC924" s="230"/>
      <c r="BD924" s="230"/>
      <c r="BE924" s="230"/>
      <c r="BF924" s="230"/>
      <c r="BG924" s="230"/>
    </row>
    <row r="925" spans="4:59">
      <c r="D925" s="230"/>
      <c r="G925" s="230"/>
      <c r="H925" s="230"/>
      <c r="I925" s="230"/>
      <c r="J925" s="230"/>
      <c r="K925" s="230"/>
      <c r="L925" s="230"/>
      <c r="M925" s="230"/>
      <c r="N925" s="230"/>
      <c r="S925" s="230"/>
      <c r="V925" s="230"/>
      <c r="W925" s="230"/>
      <c r="X925" s="230"/>
      <c r="Y925" s="230"/>
      <c r="Z925" s="230"/>
      <c r="AA925" s="230"/>
      <c r="AB925" s="230"/>
      <c r="AC925" s="230"/>
      <c r="AD925" s="230"/>
      <c r="AH925" s="230"/>
      <c r="AK925" s="230"/>
      <c r="AL925" s="230"/>
      <c r="AM925" s="230"/>
      <c r="AN925" s="230"/>
      <c r="AO925" s="230"/>
      <c r="AP925" s="230"/>
      <c r="AQ925" s="230"/>
      <c r="AR925" s="230"/>
      <c r="AW925" s="230"/>
      <c r="AZ925" s="230"/>
      <c r="BA925" s="230"/>
      <c r="BB925" s="230"/>
      <c r="BC925" s="230"/>
      <c r="BD925" s="230"/>
      <c r="BE925" s="230"/>
      <c r="BF925" s="230"/>
      <c r="BG925" s="230"/>
    </row>
    <row r="926" spans="4:59">
      <c r="D926" s="230"/>
      <c r="G926" s="230"/>
      <c r="H926" s="230"/>
      <c r="I926" s="230"/>
      <c r="J926" s="230"/>
      <c r="K926" s="230"/>
      <c r="L926" s="230"/>
      <c r="M926" s="230"/>
      <c r="N926" s="230"/>
      <c r="S926" s="230"/>
      <c r="V926" s="230"/>
      <c r="W926" s="230"/>
      <c r="X926" s="230"/>
      <c r="Y926" s="230"/>
      <c r="Z926" s="230"/>
      <c r="AA926" s="230"/>
      <c r="AB926" s="230"/>
      <c r="AC926" s="230"/>
      <c r="AD926" s="230"/>
      <c r="AH926" s="230"/>
      <c r="AK926" s="230"/>
      <c r="AL926" s="230"/>
      <c r="AM926" s="230"/>
      <c r="AN926" s="230"/>
      <c r="AO926" s="230"/>
      <c r="AP926" s="230"/>
      <c r="AQ926" s="230"/>
      <c r="AR926" s="230"/>
      <c r="AW926" s="230"/>
      <c r="AZ926" s="230"/>
      <c r="BA926" s="230"/>
      <c r="BB926" s="230"/>
      <c r="BC926" s="230"/>
      <c r="BD926" s="230"/>
      <c r="BE926" s="230"/>
      <c r="BF926" s="230"/>
      <c r="BG926" s="230"/>
    </row>
    <row r="927" spans="4:59">
      <c r="D927" s="230"/>
      <c r="G927" s="230"/>
      <c r="H927" s="230"/>
      <c r="I927" s="230"/>
      <c r="J927" s="230"/>
      <c r="K927" s="230"/>
      <c r="L927" s="230"/>
      <c r="M927" s="230"/>
      <c r="N927" s="230"/>
      <c r="S927" s="230"/>
      <c r="V927" s="230"/>
      <c r="W927" s="230"/>
      <c r="X927" s="230"/>
      <c r="Y927" s="230"/>
      <c r="Z927" s="230"/>
      <c r="AA927" s="230"/>
      <c r="AB927" s="230"/>
      <c r="AC927" s="230"/>
      <c r="AD927" s="230"/>
      <c r="AH927" s="230"/>
      <c r="AK927" s="230"/>
      <c r="AL927" s="230"/>
      <c r="AM927" s="230"/>
      <c r="AN927" s="230"/>
      <c r="AO927" s="230"/>
      <c r="AP927" s="230"/>
      <c r="AQ927" s="230"/>
      <c r="AR927" s="230"/>
      <c r="AW927" s="230"/>
      <c r="AZ927" s="230"/>
      <c r="BA927" s="230"/>
      <c r="BB927" s="230"/>
      <c r="BC927" s="230"/>
      <c r="BD927" s="230"/>
      <c r="BE927" s="230"/>
      <c r="BF927" s="230"/>
      <c r="BG927" s="230"/>
    </row>
    <row r="928" spans="4:59">
      <c r="D928" s="230"/>
      <c r="G928" s="230"/>
      <c r="H928" s="230"/>
      <c r="I928" s="230"/>
      <c r="J928" s="230"/>
      <c r="K928" s="230"/>
      <c r="L928" s="230"/>
      <c r="M928" s="230"/>
      <c r="N928" s="230"/>
      <c r="S928" s="230"/>
      <c r="V928" s="230"/>
      <c r="W928" s="230"/>
      <c r="X928" s="230"/>
      <c r="Y928" s="230"/>
      <c r="Z928" s="230"/>
      <c r="AA928" s="230"/>
      <c r="AB928" s="230"/>
      <c r="AC928" s="230"/>
      <c r="AD928" s="230"/>
      <c r="AH928" s="230"/>
      <c r="AK928" s="230"/>
      <c r="AL928" s="230"/>
      <c r="AM928" s="230"/>
      <c r="AN928" s="230"/>
      <c r="AO928" s="230"/>
      <c r="AP928" s="230"/>
      <c r="AQ928" s="230"/>
      <c r="AR928" s="230"/>
      <c r="AW928" s="230"/>
      <c r="AZ928" s="230"/>
      <c r="BA928" s="230"/>
      <c r="BB928" s="230"/>
      <c r="BC928" s="230"/>
      <c r="BD928" s="230"/>
      <c r="BE928" s="230"/>
      <c r="BF928" s="230"/>
      <c r="BG928" s="230"/>
    </row>
    <row r="929" spans="4:59">
      <c r="D929" s="230"/>
      <c r="G929" s="230"/>
      <c r="H929" s="230"/>
      <c r="I929" s="230"/>
      <c r="J929" s="230"/>
      <c r="K929" s="230"/>
      <c r="L929" s="230"/>
      <c r="M929" s="230"/>
      <c r="N929" s="230"/>
      <c r="S929" s="230"/>
      <c r="V929" s="230"/>
      <c r="W929" s="230"/>
      <c r="X929" s="230"/>
      <c r="Y929" s="230"/>
      <c r="Z929" s="230"/>
      <c r="AA929" s="230"/>
      <c r="AB929" s="230"/>
      <c r="AC929" s="230"/>
      <c r="AD929" s="230"/>
      <c r="AH929" s="230"/>
      <c r="AK929" s="230"/>
      <c r="AL929" s="230"/>
      <c r="AM929" s="230"/>
      <c r="AN929" s="230"/>
      <c r="AO929" s="230"/>
      <c r="AP929" s="230"/>
      <c r="AQ929" s="230"/>
      <c r="AR929" s="230"/>
      <c r="AW929" s="230"/>
      <c r="AZ929" s="230"/>
      <c r="BA929" s="230"/>
      <c r="BB929" s="230"/>
      <c r="BC929" s="230"/>
      <c r="BD929" s="230"/>
      <c r="BE929" s="230"/>
      <c r="BF929" s="230"/>
      <c r="BG929" s="230"/>
    </row>
    <row r="930" spans="4:59">
      <c r="D930" s="230"/>
      <c r="G930" s="230"/>
      <c r="H930" s="230"/>
      <c r="I930" s="230"/>
      <c r="J930" s="230"/>
      <c r="K930" s="230"/>
      <c r="L930" s="230"/>
      <c r="M930" s="230"/>
      <c r="N930" s="230"/>
      <c r="S930" s="230"/>
      <c r="V930" s="230"/>
      <c r="W930" s="230"/>
      <c r="X930" s="230"/>
      <c r="Y930" s="230"/>
      <c r="Z930" s="230"/>
      <c r="AA930" s="230"/>
      <c r="AB930" s="230"/>
      <c r="AC930" s="230"/>
      <c r="AD930" s="230"/>
      <c r="AH930" s="230"/>
      <c r="AK930" s="230"/>
      <c r="AL930" s="230"/>
      <c r="AM930" s="230"/>
      <c r="AN930" s="230"/>
      <c r="AO930" s="230"/>
      <c r="AP930" s="230"/>
      <c r="AQ930" s="230"/>
      <c r="AR930" s="230"/>
      <c r="AW930" s="230"/>
      <c r="AZ930" s="230"/>
      <c r="BA930" s="230"/>
      <c r="BB930" s="230"/>
      <c r="BC930" s="230"/>
      <c r="BD930" s="230"/>
      <c r="BE930" s="230"/>
      <c r="BF930" s="230"/>
      <c r="BG930" s="230"/>
    </row>
    <row r="931" spans="4:59">
      <c r="D931" s="230"/>
      <c r="G931" s="230"/>
      <c r="H931" s="230"/>
      <c r="I931" s="230"/>
      <c r="J931" s="230"/>
      <c r="K931" s="230"/>
      <c r="L931" s="230"/>
      <c r="M931" s="230"/>
      <c r="N931" s="230"/>
      <c r="S931" s="230"/>
      <c r="V931" s="230"/>
      <c r="W931" s="230"/>
      <c r="X931" s="230"/>
      <c r="Y931" s="230"/>
      <c r="Z931" s="230"/>
      <c r="AA931" s="230"/>
      <c r="AB931" s="230"/>
      <c r="AC931" s="230"/>
      <c r="AD931" s="230"/>
      <c r="AH931" s="230"/>
      <c r="AK931" s="230"/>
      <c r="AL931" s="230"/>
      <c r="AM931" s="230"/>
      <c r="AN931" s="230"/>
      <c r="AO931" s="230"/>
      <c r="AP931" s="230"/>
      <c r="AQ931" s="230"/>
      <c r="AR931" s="230"/>
      <c r="AW931" s="230"/>
      <c r="AZ931" s="230"/>
      <c r="BA931" s="230"/>
      <c r="BB931" s="230"/>
      <c r="BC931" s="230"/>
      <c r="BD931" s="230"/>
      <c r="BE931" s="230"/>
      <c r="BF931" s="230"/>
      <c r="BG931" s="230"/>
    </row>
    <row r="932" spans="4:59">
      <c r="D932" s="230"/>
      <c r="G932" s="230"/>
      <c r="H932" s="230"/>
      <c r="I932" s="230"/>
      <c r="J932" s="230"/>
      <c r="K932" s="230"/>
      <c r="L932" s="230"/>
      <c r="M932" s="230"/>
      <c r="N932" s="230"/>
      <c r="S932" s="230"/>
      <c r="V932" s="230"/>
      <c r="W932" s="230"/>
      <c r="X932" s="230"/>
      <c r="Y932" s="230"/>
      <c r="Z932" s="230"/>
      <c r="AA932" s="230"/>
      <c r="AB932" s="230"/>
      <c r="AC932" s="230"/>
      <c r="AD932" s="230"/>
      <c r="AH932" s="230"/>
      <c r="AK932" s="230"/>
      <c r="AL932" s="230"/>
      <c r="AM932" s="230"/>
      <c r="AN932" s="230"/>
      <c r="AO932" s="230"/>
      <c r="AP932" s="230"/>
      <c r="AQ932" s="230"/>
      <c r="AR932" s="230"/>
      <c r="AW932" s="230"/>
      <c r="AZ932" s="230"/>
      <c r="BA932" s="230"/>
      <c r="BB932" s="230"/>
      <c r="BC932" s="230"/>
      <c r="BD932" s="230"/>
      <c r="BE932" s="230"/>
      <c r="BF932" s="230"/>
      <c r="BG932" s="230"/>
    </row>
    <row r="933" spans="4:59">
      <c r="D933" s="230"/>
      <c r="G933" s="230"/>
      <c r="H933" s="230"/>
      <c r="I933" s="230"/>
      <c r="J933" s="230"/>
      <c r="K933" s="230"/>
      <c r="L933" s="230"/>
      <c r="M933" s="230"/>
      <c r="N933" s="230"/>
      <c r="S933" s="230"/>
      <c r="V933" s="230"/>
      <c r="W933" s="230"/>
      <c r="X933" s="230"/>
      <c r="Y933" s="230"/>
      <c r="Z933" s="230"/>
      <c r="AA933" s="230"/>
      <c r="AB933" s="230"/>
      <c r="AC933" s="230"/>
      <c r="AD933" s="230"/>
      <c r="AH933" s="230"/>
      <c r="AK933" s="230"/>
      <c r="AL933" s="230"/>
      <c r="AM933" s="230"/>
      <c r="AN933" s="230"/>
      <c r="AO933" s="230"/>
      <c r="AP933" s="230"/>
      <c r="AQ933" s="230"/>
      <c r="AR933" s="230"/>
      <c r="AW933" s="230"/>
      <c r="AZ933" s="230"/>
      <c r="BA933" s="230"/>
      <c r="BB933" s="230"/>
      <c r="BC933" s="230"/>
      <c r="BD933" s="230"/>
      <c r="BE933" s="230"/>
      <c r="BF933" s="230"/>
      <c r="BG933" s="230"/>
    </row>
    <row r="934" spans="4:59">
      <c r="D934" s="230"/>
      <c r="G934" s="230"/>
      <c r="H934" s="230"/>
      <c r="I934" s="230"/>
      <c r="J934" s="230"/>
      <c r="K934" s="230"/>
      <c r="L934" s="230"/>
      <c r="M934" s="230"/>
      <c r="N934" s="230"/>
      <c r="S934" s="230"/>
      <c r="V934" s="230"/>
      <c r="W934" s="230"/>
      <c r="X934" s="230"/>
      <c r="Y934" s="230"/>
      <c r="Z934" s="230"/>
      <c r="AA934" s="230"/>
      <c r="AB934" s="230"/>
      <c r="AC934" s="230"/>
      <c r="AD934" s="230"/>
      <c r="AH934" s="230"/>
      <c r="AK934" s="230"/>
      <c r="AL934" s="230"/>
      <c r="AM934" s="230"/>
      <c r="AN934" s="230"/>
      <c r="AO934" s="230"/>
      <c r="AP934" s="230"/>
      <c r="AQ934" s="230"/>
      <c r="AR934" s="230"/>
      <c r="AW934" s="230"/>
      <c r="AZ934" s="230"/>
      <c r="BA934" s="230"/>
      <c r="BB934" s="230"/>
      <c r="BC934" s="230"/>
      <c r="BD934" s="230"/>
      <c r="BE934" s="230"/>
      <c r="BF934" s="230"/>
      <c r="BG934" s="230"/>
    </row>
    <row r="935" spans="4:59">
      <c r="D935" s="230"/>
      <c r="G935" s="230"/>
      <c r="H935" s="230"/>
      <c r="I935" s="230"/>
      <c r="J935" s="230"/>
      <c r="K935" s="230"/>
      <c r="L935" s="230"/>
      <c r="M935" s="230"/>
      <c r="N935" s="230"/>
      <c r="S935" s="230"/>
      <c r="V935" s="230"/>
      <c r="W935" s="230"/>
      <c r="X935" s="230"/>
      <c r="Y935" s="230"/>
      <c r="Z935" s="230"/>
      <c r="AA935" s="230"/>
      <c r="AB935" s="230"/>
      <c r="AC935" s="230"/>
      <c r="AD935" s="230"/>
      <c r="AH935" s="230"/>
      <c r="AK935" s="230"/>
      <c r="AL935" s="230"/>
      <c r="AM935" s="230"/>
      <c r="AN935" s="230"/>
      <c r="AO935" s="230"/>
      <c r="AP935" s="230"/>
      <c r="AQ935" s="230"/>
      <c r="AR935" s="230"/>
      <c r="AW935" s="230"/>
      <c r="AZ935" s="230"/>
      <c r="BA935" s="230"/>
      <c r="BB935" s="230"/>
      <c r="BC935" s="230"/>
      <c r="BD935" s="230"/>
      <c r="BE935" s="230"/>
      <c r="BF935" s="230"/>
      <c r="BG935" s="230"/>
    </row>
    <row r="936" spans="4:59">
      <c r="D936" s="230"/>
      <c r="G936" s="230"/>
      <c r="H936" s="230"/>
      <c r="I936" s="230"/>
      <c r="J936" s="230"/>
      <c r="K936" s="230"/>
      <c r="L936" s="230"/>
      <c r="M936" s="230"/>
      <c r="N936" s="230"/>
      <c r="S936" s="230"/>
      <c r="V936" s="230"/>
      <c r="W936" s="230"/>
      <c r="X936" s="230"/>
      <c r="Y936" s="230"/>
      <c r="Z936" s="230"/>
      <c r="AA936" s="230"/>
      <c r="AB936" s="230"/>
      <c r="AC936" s="230"/>
      <c r="AD936" s="230"/>
      <c r="AH936" s="230"/>
      <c r="AK936" s="230"/>
      <c r="AL936" s="230"/>
      <c r="AM936" s="230"/>
      <c r="AN936" s="230"/>
      <c r="AO936" s="230"/>
      <c r="AP936" s="230"/>
      <c r="AQ936" s="230"/>
      <c r="AR936" s="230"/>
      <c r="AW936" s="230"/>
      <c r="AZ936" s="230"/>
      <c r="BA936" s="230"/>
      <c r="BB936" s="230"/>
      <c r="BC936" s="230"/>
      <c r="BD936" s="230"/>
      <c r="BE936" s="230"/>
      <c r="BF936" s="230"/>
      <c r="BG936" s="230"/>
    </row>
    <row r="937" spans="4:59">
      <c r="D937" s="230"/>
      <c r="G937" s="230"/>
      <c r="H937" s="230"/>
      <c r="I937" s="230"/>
      <c r="J937" s="230"/>
      <c r="K937" s="230"/>
      <c r="L937" s="230"/>
      <c r="M937" s="230"/>
      <c r="N937" s="230"/>
      <c r="S937" s="230"/>
      <c r="V937" s="230"/>
      <c r="W937" s="230"/>
      <c r="X937" s="230"/>
      <c r="Y937" s="230"/>
      <c r="Z937" s="230"/>
      <c r="AA937" s="230"/>
      <c r="AB937" s="230"/>
      <c r="AC937" s="230"/>
      <c r="AD937" s="230"/>
      <c r="AH937" s="230"/>
      <c r="AK937" s="230"/>
      <c r="AL937" s="230"/>
      <c r="AM937" s="230"/>
      <c r="AN937" s="230"/>
      <c r="AO937" s="230"/>
      <c r="AP937" s="230"/>
      <c r="AQ937" s="230"/>
      <c r="AR937" s="230"/>
      <c r="AW937" s="230"/>
      <c r="AZ937" s="230"/>
      <c r="BA937" s="230"/>
      <c r="BB937" s="230"/>
      <c r="BC937" s="230"/>
      <c r="BD937" s="230"/>
      <c r="BE937" s="230"/>
      <c r="BF937" s="230"/>
      <c r="BG937" s="230"/>
    </row>
    <row r="938" spans="4:59">
      <c r="D938" s="230"/>
      <c r="G938" s="230"/>
      <c r="H938" s="230"/>
      <c r="I938" s="230"/>
      <c r="J938" s="230"/>
      <c r="K938" s="230"/>
      <c r="L938" s="230"/>
      <c r="M938" s="230"/>
      <c r="N938" s="230"/>
      <c r="S938" s="230"/>
      <c r="V938" s="230"/>
      <c r="W938" s="230"/>
      <c r="X938" s="230"/>
      <c r="Y938" s="230"/>
      <c r="Z938" s="230"/>
      <c r="AA938" s="230"/>
      <c r="AB938" s="230"/>
      <c r="AC938" s="230"/>
      <c r="AD938" s="230"/>
      <c r="AH938" s="230"/>
      <c r="AK938" s="230"/>
      <c r="AL938" s="230"/>
      <c r="AM938" s="230"/>
      <c r="AN938" s="230"/>
      <c r="AO938" s="230"/>
      <c r="AP938" s="230"/>
      <c r="AQ938" s="230"/>
      <c r="AR938" s="230"/>
      <c r="AW938" s="230"/>
      <c r="AZ938" s="230"/>
      <c r="BA938" s="230"/>
      <c r="BB938" s="230"/>
      <c r="BC938" s="230"/>
      <c r="BD938" s="230"/>
      <c r="BE938" s="230"/>
      <c r="BF938" s="230"/>
      <c r="BG938" s="230"/>
    </row>
    <row r="939" spans="4:59">
      <c r="D939" s="230"/>
      <c r="G939" s="230"/>
      <c r="H939" s="230"/>
      <c r="I939" s="230"/>
      <c r="J939" s="230"/>
      <c r="K939" s="230"/>
      <c r="L939" s="230"/>
      <c r="M939" s="230"/>
      <c r="N939" s="230"/>
      <c r="S939" s="230"/>
      <c r="V939" s="230"/>
      <c r="W939" s="230"/>
      <c r="X939" s="230"/>
      <c r="Y939" s="230"/>
      <c r="Z939" s="230"/>
      <c r="AA939" s="230"/>
      <c r="AB939" s="230"/>
      <c r="AC939" s="230"/>
      <c r="AD939" s="230"/>
      <c r="AH939" s="230"/>
      <c r="AK939" s="230"/>
      <c r="AL939" s="230"/>
      <c r="AM939" s="230"/>
      <c r="AN939" s="230"/>
      <c r="AO939" s="230"/>
      <c r="AP939" s="230"/>
      <c r="AQ939" s="230"/>
      <c r="AR939" s="230"/>
      <c r="AW939" s="230"/>
      <c r="AZ939" s="230"/>
      <c r="BA939" s="230"/>
      <c r="BB939" s="230"/>
      <c r="BC939" s="230"/>
      <c r="BD939" s="230"/>
      <c r="BE939" s="230"/>
      <c r="BF939" s="230"/>
      <c r="BG939" s="230"/>
    </row>
    <row r="940" spans="4:59">
      <c r="D940" s="230"/>
      <c r="G940" s="230"/>
      <c r="H940" s="230"/>
      <c r="I940" s="230"/>
      <c r="J940" s="230"/>
      <c r="K940" s="230"/>
      <c r="L940" s="230"/>
      <c r="M940" s="230"/>
      <c r="N940" s="230"/>
      <c r="S940" s="230"/>
      <c r="V940" s="230"/>
      <c r="W940" s="230"/>
      <c r="X940" s="230"/>
      <c r="Y940" s="230"/>
      <c r="Z940" s="230"/>
      <c r="AA940" s="230"/>
      <c r="AB940" s="230"/>
      <c r="AC940" s="230"/>
      <c r="AD940" s="230"/>
      <c r="AH940" s="230"/>
      <c r="AK940" s="230"/>
      <c r="AL940" s="230"/>
      <c r="AM940" s="230"/>
      <c r="AN940" s="230"/>
      <c r="AO940" s="230"/>
      <c r="AP940" s="230"/>
      <c r="AQ940" s="230"/>
      <c r="AR940" s="230"/>
      <c r="AW940" s="230"/>
      <c r="AZ940" s="230"/>
      <c r="BA940" s="230"/>
      <c r="BB940" s="230"/>
      <c r="BC940" s="230"/>
      <c r="BD940" s="230"/>
      <c r="BE940" s="230"/>
      <c r="BF940" s="230"/>
      <c r="BG940" s="230"/>
    </row>
    <row r="941" spans="4:59">
      <c r="D941" s="230"/>
      <c r="G941" s="230"/>
      <c r="H941" s="230"/>
      <c r="I941" s="230"/>
      <c r="J941" s="230"/>
      <c r="K941" s="230"/>
      <c r="L941" s="230"/>
      <c r="M941" s="230"/>
      <c r="N941" s="230"/>
      <c r="S941" s="230"/>
      <c r="V941" s="230"/>
      <c r="W941" s="230"/>
      <c r="X941" s="230"/>
      <c r="Y941" s="230"/>
      <c r="Z941" s="230"/>
      <c r="AA941" s="230"/>
      <c r="AB941" s="230"/>
      <c r="AC941" s="230"/>
      <c r="AD941" s="230"/>
      <c r="AH941" s="230"/>
      <c r="AK941" s="230"/>
      <c r="AL941" s="230"/>
      <c r="AM941" s="230"/>
      <c r="AN941" s="230"/>
      <c r="AO941" s="230"/>
      <c r="AP941" s="230"/>
      <c r="AQ941" s="230"/>
      <c r="AR941" s="230"/>
      <c r="AW941" s="230"/>
      <c r="AZ941" s="230"/>
      <c r="BA941" s="230"/>
      <c r="BB941" s="230"/>
      <c r="BC941" s="230"/>
      <c r="BD941" s="230"/>
      <c r="BE941" s="230"/>
      <c r="BF941" s="230"/>
      <c r="BG941" s="230"/>
    </row>
    <row r="942" spans="4:59">
      <c r="D942" s="230"/>
      <c r="G942" s="230"/>
      <c r="H942" s="230"/>
      <c r="I942" s="230"/>
      <c r="J942" s="230"/>
      <c r="K942" s="230"/>
      <c r="L942" s="230"/>
      <c r="M942" s="230"/>
      <c r="N942" s="230"/>
      <c r="S942" s="230"/>
      <c r="V942" s="230"/>
      <c r="W942" s="230"/>
      <c r="X942" s="230"/>
      <c r="Y942" s="230"/>
      <c r="Z942" s="230"/>
      <c r="AA942" s="230"/>
      <c r="AB942" s="230"/>
      <c r="AC942" s="230"/>
      <c r="AD942" s="230"/>
      <c r="AH942" s="230"/>
      <c r="AK942" s="230"/>
      <c r="AL942" s="230"/>
      <c r="AM942" s="230"/>
      <c r="AN942" s="230"/>
      <c r="AO942" s="230"/>
      <c r="AP942" s="230"/>
      <c r="AQ942" s="230"/>
      <c r="AR942" s="230"/>
      <c r="AW942" s="230"/>
      <c r="AZ942" s="230"/>
      <c r="BA942" s="230"/>
      <c r="BB942" s="230"/>
      <c r="BC942" s="230"/>
      <c r="BD942" s="230"/>
      <c r="BE942" s="230"/>
      <c r="BF942" s="230"/>
      <c r="BG942" s="230"/>
    </row>
    <row r="943" spans="4:59">
      <c r="D943" s="230"/>
      <c r="G943" s="230"/>
      <c r="H943" s="230"/>
      <c r="I943" s="230"/>
      <c r="J943" s="230"/>
      <c r="K943" s="230"/>
      <c r="L943" s="230"/>
      <c r="M943" s="230"/>
      <c r="N943" s="230"/>
      <c r="S943" s="230"/>
      <c r="V943" s="230"/>
      <c r="W943" s="230"/>
      <c r="X943" s="230"/>
      <c r="Y943" s="230"/>
      <c r="Z943" s="230"/>
      <c r="AA943" s="230"/>
      <c r="AB943" s="230"/>
      <c r="AC943" s="230"/>
      <c r="AD943" s="230"/>
      <c r="AH943" s="230"/>
      <c r="AK943" s="230"/>
      <c r="AL943" s="230"/>
      <c r="AM943" s="230"/>
      <c r="AN943" s="230"/>
      <c r="AO943" s="230"/>
      <c r="AP943" s="230"/>
      <c r="AQ943" s="230"/>
      <c r="AR943" s="230"/>
      <c r="AW943" s="230"/>
      <c r="AZ943" s="230"/>
      <c r="BA943" s="230"/>
      <c r="BB943" s="230"/>
      <c r="BC943" s="230"/>
      <c r="BD943" s="230"/>
      <c r="BE943" s="230"/>
      <c r="BF943" s="230"/>
      <c r="BG943" s="230"/>
    </row>
    <row r="944" spans="4:59">
      <c r="D944" s="230"/>
      <c r="G944" s="230"/>
      <c r="H944" s="230"/>
      <c r="I944" s="230"/>
      <c r="J944" s="230"/>
      <c r="K944" s="230"/>
      <c r="L944" s="230"/>
      <c r="M944" s="230"/>
      <c r="N944" s="230"/>
      <c r="S944" s="230"/>
      <c r="V944" s="230"/>
      <c r="W944" s="230"/>
      <c r="X944" s="230"/>
      <c r="Y944" s="230"/>
      <c r="Z944" s="230"/>
      <c r="AA944" s="230"/>
      <c r="AB944" s="230"/>
      <c r="AC944" s="230"/>
      <c r="AD944" s="230"/>
      <c r="AH944" s="230"/>
      <c r="AK944" s="230"/>
      <c r="AL944" s="230"/>
      <c r="AM944" s="230"/>
      <c r="AN944" s="230"/>
      <c r="AO944" s="230"/>
      <c r="AP944" s="230"/>
      <c r="AQ944" s="230"/>
      <c r="AR944" s="230"/>
      <c r="AW944" s="230"/>
      <c r="AZ944" s="230"/>
      <c r="BA944" s="230"/>
      <c r="BB944" s="230"/>
      <c r="BC944" s="230"/>
      <c r="BD944" s="230"/>
      <c r="BE944" s="230"/>
      <c r="BF944" s="230"/>
      <c r="BG944" s="230"/>
    </row>
    <row r="945" spans="4:59">
      <c r="D945" s="230"/>
      <c r="G945" s="230"/>
      <c r="H945" s="230"/>
      <c r="I945" s="230"/>
      <c r="J945" s="230"/>
      <c r="K945" s="230"/>
      <c r="L945" s="230"/>
      <c r="M945" s="230"/>
      <c r="N945" s="230"/>
      <c r="S945" s="230"/>
      <c r="V945" s="230"/>
      <c r="W945" s="230"/>
      <c r="X945" s="230"/>
      <c r="Y945" s="230"/>
      <c r="Z945" s="230"/>
      <c r="AA945" s="230"/>
      <c r="AB945" s="230"/>
      <c r="AC945" s="230"/>
      <c r="AD945" s="230"/>
      <c r="AH945" s="230"/>
      <c r="AK945" s="230"/>
      <c r="AL945" s="230"/>
      <c r="AM945" s="230"/>
      <c r="AN945" s="230"/>
      <c r="AO945" s="230"/>
      <c r="AP945" s="230"/>
      <c r="AQ945" s="230"/>
      <c r="AR945" s="230"/>
      <c r="AW945" s="230"/>
      <c r="AZ945" s="230"/>
      <c r="BA945" s="230"/>
      <c r="BB945" s="230"/>
      <c r="BC945" s="230"/>
      <c r="BD945" s="230"/>
      <c r="BE945" s="230"/>
      <c r="BF945" s="230"/>
      <c r="BG945" s="230"/>
    </row>
    <row r="946" spans="4:59">
      <c r="D946" s="230"/>
      <c r="G946" s="230"/>
      <c r="H946" s="230"/>
      <c r="I946" s="230"/>
      <c r="J946" s="230"/>
      <c r="K946" s="230"/>
      <c r="L946" s="230"/>
      <c r="M946" s="230"/>
      <c r="N946" s="230"/>
      <c r="S946" s="230"/>
      <c r="V946" s="230"/>
      <c r="W946" s="230"/>
      <c r="X946" s="230"/>
      <c r="Y946" s="230"/>
      <c r="Z946" s="230"/>
      <c r="AA946" s="230"/>
      <c r="AB946" s="230"/>
      <c r="AC946" s="230"/>
      <c r="AD946" s="230"/>
      <c r="AH946" s="230"/>
      <c r="AK946" s="230"/>
      <c r="AL946" s="230"/>
      <c r="AM946" s="230"/>
      <c r="AN946" s="230"/>
      <c r="AO946" s="230"/>
      <c r="AP946" s="230"/>
      <c r="AQ946" s="230"/>
      <c r="AR946" s="230"/>
      <c r="AW946" s="230"/>
      <c r="AZ946" s="230"/>
      <c r="BA946" s="230"/>
      <c r="BB946" s="230"/>
      <c r="BC946" s="230"/>
      <c r="BD946" s="230"/>
      <c r="BE946" s="230"/>
      <c r="BF946" s="230"/>
      <c r="BG946" s="230"/>
    </row>
    <row r="947" spans="4:59">
      <c r="D947" s="230"/>
      <c r="G947" s="230"/>
      <c r="H947" s="230"/>
      <c r="I947" s="230"/>
      <c r="J947" s="230"/>
      <c r="K947" s="230"/>
      <c r="L947" s="230"/>
      <c r="M947" s="230"/>
      <c r="N947" s="230"/>
      <c r="S947" s="230"/>
      <c r="V947" s="230"/>
      <c r="W947" s="230"/>
      <c r="X947" s="230"/>
      <c r="Y947" s="230"/>
      <c r="Z947" s="230"/>
      <c r="AA947" s="230"/>
      <c r="AB947" s="230"/>
      <c r="AC947" s="230"/>
      <c r="AD947" s="230"/>
      <c r="AH947" s="230"/>
      <c r="AK947" s="230"/>
      <c r="AL947" s="230"/>
      <c r="AM947" s="230"/>
      <c r="AN947" s="230"/>
      <c r="AO947" s="230"/>
      <c r="AP947" s="230"/>
      <c r="AQ947" s="230"/>
      <c r="AR947" s="230"/>
      <c r="AW947" s="230"/>
      <c r="AZ947" s="230"/>
      <c r="BA947" s="230"/>
      <c r="BB947" s="230"/>
      <c r="BC947" s="230"/>
      <c r="BD947" s="230"/>
      <c r="BE947" s="230"/>
      <c r="BF947" s="230"/>
      <c r="BG947" s="230"/>
    </row>
    <row r="948" spans="4:59">
      <c r="D948" s="230"/>
      <c r="G948" s="230"/>
      <c r="H948" s="230"/>
      <c r="I948" s="230"/>
      <c r="J948" s="230"/>
      <c r="K948" s="230"/>
      <c r="L948" s="230"/>
      <c r="M948" s="230"/>
      <c r="N948" s="230"/>
      <c r="S948" s="230"/>
      <c r="V948" s="230"/>
      <c r="W948" s="230"/>
      <c r="X948" s="230"/>
      <c r="Y948" s="230"/>
      <c r="Z948" s="230"/>
      <c r="AA948" s="230"/>
      <c r="AB948" s="230"/>
      <c r="AC948" s="230"/>
      <c r="AD948" s="230"/>
      <c r="AH948" s="230"/>
      <c r="AK948" s="230"/>
      <c r="AL948" s="230"/>
      <c r="AM948" s="230"/>
      <c r="AN948" s="230"/>
      <c r="AO948" s="230"/>
      <c r="AP948" s="230"/>
      <c r="AQ948" s="230"/>
      <c r="AR948" s="230"/>
      <c r="AW948" s="230"/>
      <c r="AZ948" s="230"/>
      <c r="BA948" s="230"/>
      <c r="BB948" s="230"/>
      <c r="BC948" s="230"/>
      <c r="BD948" s="230"/>
      <c r="BE948" s="230"/>
      <c r="BF948" s="230"/>
      <c r="BG948" s="230"/>
    </row>
    <row r="949" spans="4:59">
      <c r="D949" s="230"/>
      <c r="G949" s="230"/>
      <c r="H949" s="230"/>
      <c r="I949" s="230"/>
      <c r="J949" s="230"/>
      <c r="K949" s="230"/>
      <c r="L949" s="230"/>
      <c r="M949" s="230"/>
      <c r="N949" s="230"/>
      <c r="S949" s="230"/>
      <c r="V949" s="230"/>
      <c r="W949" s="230"/>
      <c r="X949" s="230"/>
      <c r="Y949" s="230"/>
      <c r="Z949" s="230"/>
      <c r="AA949" s="230"/>
      <c r="AB949" s="230"/>
      <c r="AC949" s="230"/>
      <c r="AD949" s="230"/>
      <c r="AH949" s="230"/>
      <c r="AK949" s="230"/>
      <c r="AL949" s="230"/>
      <c r="AM949" s="230"/>
      <c r="AN949" s="230"/>
      <c r="AO949" s="230"/>
      <c r="AP949" s="230"/>
      <c r="AQ949" s="230"/>
      <c r="AR949" s="230"/>
      <c r="AW949" s="230"/>
      <c r="AZ949" s="230"/>
      <c r="BA949" s="230"/>
      <c r="BB949" s="230"/>
      <c r="BC949" s="230"/>
      <c r="BD949" s="230"/>
      <c r="BE949" s="230"/>
      <c r="BF949" s="230"/>
      <c r="BG949" s="230"/>
    </row>
    <row r="950" spans="4:59">
      <c r="D950" s="230"/>
      <c r="G950" s="230"/>
      <c r="H950" s="230"/>
      <c r="I950" s="230"/>
      <c r="J950" s="230"/>
      <c r="K950" s="230"/>
      <c r="L950" s="230"/>
      <c r="M950" s="230"/>
      <c r="N950" s="230"/>
      <c r="S950" s="230"/>
      <c r="V950" s="230"/>
      <c r="W950" s="230"/>
      <c r="X950" s="230"/>
      <c r="Y950" s="230"/>
      <c r="Z950" s="230"/>
      <c r="AA950" s="230"/>
      <c r="AB950" s="230"/>
      <c r="AC950" s="230"/>
      <c r="AD950" s="230"/>
      <c r="AH950" s="230"/>
      <c r="AK950" s="230"/>
      <c r="AL950" s="230"/>
      <c r="AM950" s="230"/>
      <c r="AN950" s="230"/>
      <c r="AO950" s="230"/>
      <c r="AP950" s="230"/>
      <c r="AQ950" s="230"/>
      <c r="AR950" s="230"/>
      <c r="AW950" s="230"/>
      <c r="AZ950" s="230"/>
      <c r="BA950" s="230"/>
      <c r="BB950" s="230"/>
      <c r="BC950" s="230"/>
      <c r="BD950" s="230"/>
      <c r="BE950" s="230"/>
      <c r="BF950" s="230"/>
      <c r="BG950" s="230"/>
    </row>
    <row r="951" spans="4:59">
      <c r="D951" s="230"/>
      <c r="G951" s="230"/>
      <c r="H951" s="230"/>
      <c r="I951" s="230"/>
      <c r="J951" s="230"/>
      <c r="K951" s="230"/>
      <c r="L951" s="230"/>
      <c r="M951" s="230"/>
      <c r="N951" s="230"/>
      <c r="S951" s="230"/>
      <c r="V951" s="230"/>
      <c r="W951" s="230"/>
      <c r="X951" s="230"/>
      <c r="Y951" s="230"/>
      <c r="Z951" s="230"/>
      <c r="AA951" s="230"/>
      <c r="AB951" s="230"/>
      <c r="AC951" s="230"/>
      <c r="AD951" s="230"/>
      <c r="AH951" s="230"/>
      <c r="AK951" s="230"/>
      <c r="AL951" s="230"/>
      <c r="AM951" s="230"/>
      <c r="AN951" s="230"/>
      <c r="AO951" s="230"/>
      <c r="AP951" s="230"/>
      <c r="AQ951" s="230"/>
      <c r="AR951" s="230"/>
      <c r="AW951" s="230"/>
      <c r="AZ951" s="230"/>
      <c r="BA951" s="230"/>
      <c r="BB951" s="230"/>
      <c r="BC951" s="230"/>
      <c r="BD951" s="230"/>
      <c r="BE951" s="230"/>
      <c r="BF951" s="230"/>
      <c r="BG951" s="230"/>
    </row>
    <row r="952" spans="4:59">
      <c r="D952" s="230"/>
      <c r="G952" s="230"/>
      <c r="H952" s="230"/>
      <c r="I952" s="230"/>
      <c r="J952" s="230"/>
      <c r="K952" s="230"/>
      <c r="L952" s="230"/>
      <c r="M952" s="230"/>
      <c r="N952" s="230"/>
      <c r="S952" s="230"/>
      <c r="V952" s="230"/>
      <c r="W952" s="230"/>
      <c r="X952" s="230"/>
      <c r="Y952" s="230"/>
      <c r="Z952" s="230"/>
      <c r="AA952" s="230"/>
      <c r="AB952" s="230"/>
      <c r="AC952" s="230"/>
      <c r="AD952" s="230"/>
      <c r="AH952" s="230"/>
      <c r="AK952" s="230"/>
      <c r="AL952" s="230"/>
      <c r="AM952" s="230"/>
      <c r="AN952" s="230"/>
      <c r="AO952" s="230"/>
      <c r="AP952" s="230"/>
      <c r="AQ952" s="230"/>
      <c r="AR952" s="230"/>
      <c r="AW952" s="230"/>
      <c r="AZ952" s="230"/>
      <c r="BA952" s="230"/>
      <c r="BB952" s="230"/>
      <c r="BC952" s="230"/>
      <c r="BD952" s="230"/>
      <c r="BE952" s="230"/>
      <c r="BF952" s="230"/>
      <c r="BG952" s="230"/>
    </row>
    <row r="953" spans="4:59">
      <c r="D953" s="230"/>
      <c r="G953" s="230"/>
      <c r="H953" s="230"/>
      <c r="I953" s="230"/>
      <c r="J953" s="230"/>
      <c r="K953" s="230"/>
      <c r="L953" s="230"/>
      <c r="M953" s="230"/>
      <c r="N953" s="230"/>
      <c r="S953" s="230"/>
      <c r="V953" s="230"/>
      <c r="W953" s="230"/>
      <c r="X953" s="230"/>
      <c r="Y953" s="230"/>
      <c r="Z953" s="230"/>
      <c r="AA953" s="230"/>
      <c r="AB953" s="230"/>
      <c r="AC953" s="230"/>
      <c r="AD953" s="230"/>
      <c r="AH953" s="230"/>
      <c r="AK953" s="230"/>
      <c r="AL953" s="230"/>
      <c r="AM953" s="230"/>
      <c r="AN953" s="230"/>
      <c r="AO953" s="230"/>
      <c r="AP953" s="230"/>
      <c r="AQ953" s="230"/>
      <c r="AR953" s="230"/>
      <c r="AW953" s="230"/>
      <c r="AZ953" s="230"/>
      <c r="BA953" s="230"/>
      <c r="BB953" s="230"/>
      <c r="BC953" s="230"/>
      <c r="BD953" s="230"/>
      <c r="BE953" s="230"/>
      <c r="BF953" s="230"/>
      <c r="BG953" s="230"/>
    </row>
    <row r="954" spans="4:59">
      <c r="D954" s="230"/>
      <c r="G954" s="230"/>
      <c r="H954" s="230"/>
      <c r="I954" s="230"/>
      <c r="J954" s="230"/>
      <c r="K954" s="230"/>
      <c r="L954" s="230"/>
      <c r="M954" s="230"/>
      <c r="N954" s="230"/>
      <c r="S954" s="230"/>
      <c r="V954" s="230"/>
      <c r="W954" s="230"/>
      <c r="X954" s="230"/>
      <c r="Y954" s="230"/>
      <c r="Z954" s="230"/>
      <c r="AA954" s="230"/>
      <c r="AB954" s="230"/>
      <c r="AC954" s="230"/>
      <c r="AD954" s="230"/>
      <c r="AH954" s="230"/>
      <c r="AK954" s="230"/>
      <c r="AL954" s="230"/>
      <c r="AM954" s="230"/>
      <c r="AN954" s="230"/>
      <c r="AO954" s="230"/>
      <c r="AP954" s="230"/>
      <c r="AQ954" s="230"/>
      <c r="AR954" s="230"/>
      <c r="AW954" s="230"/>
      <c r="AZ954" s="230"/>
      <c r="BA954" s="230"/>
      <c r="BB954" s="230"/>
      <c r="BC954" s="230"/>
      <c r="BD954" s="230"/>
      <c r="BE954" s="230"/>
      <c r="BF954" s="230"/>
      <c r="BG954" s="230"/>
    </row>
    <row r="955" spans="4:59">
      <c r="D955" s="230"/>
      <c r="G955" s="230"/>
      <c r="H955" s="230"/>
      <c r="I955" s="230"/>
      <c r="J955" s="230"/>
      <c r="K955" s="230"/>
      <c r="L955" s="230"/>
      <c r="M955" s="230"/>
      <c r="N955" s="230"/>
      <c r="S955" s="230"/>
      <c r="V955" s="230"/>
      <c r="W955" s="230"/>
      <c r="X955" s="230"/>
      <c r="Y955" s="230"/>
      <c r="Z955" s="230"/>
      <c r="AA955" s="230"/>
      <c r="AB955" s="230"/>
      <c r="AC955" s="230"/>
      <c r="AD955" s="230"/>
      <c r="AH955" s="230"/>
      <c r="AK955" s="230"/>
      <c r="AL955" s="230"/>
      <c r="AM955" s="230"/>
      <c r="AN955" s="230"/>
      <c r="AO955" s="230"/>
      <c r="AP955" s="230"/>
      <c r="AQ955" s="230"/>
      <c r="AR955" s="230"/>
      <c r="AW955" s="230"/>
      <c r="AZ955" s="230"/>
      <c r="BA955" s="230"/>
      <c r="BB955" s="230"/>
      <c r="BC955" s="230"/>
      <c r="BD955" s="230"/>
      <c r="BE955" s="230"/>
      <c r="BF955" s="230"/>
      <c r="BG955" s="230"/>
    </row>
    <row r="956" spans="4:59">
      <c r="D956" s="230"/>
      <c r="G956" s="230"/>
      <c r="H956" s="230"/>
      <c r="I956" s="230"/>
      <c r="J956" s="230"/>
      <c r="K956" s="230"/>
      <c r="L956" s="230"/>
      <c r="M956" s="230"/>
      <c r="N956" s="230"/>
      <c r="S956" s="230"/>
      <c r="V956" s="230"/>
      <c r="W956" s="230"/>
      <c r="X956" s="230"/>
      <c r="Y956" s="230"/>
      <c r="Z956" s="230"/>
      <c r="AA956" s="230"/>
      <c r="AB956" s="230"/>
      <c r="AC956" s="230"/>
      <c r="AD956" s="230"/>
      <c r="AH956" s="230"/>
      <c r="AK956" s="230"/>
      <c r="AL956" s="230"/>
      <c r="AM956" s="230"/>
      <c r="AN956" s="230"/>
      <c r="AO956" s="230"/>
      <c r="AP956" s="230"/>
      <c r="AQ956" s="230"/>
      <c r="AR956" s="230"/>
      <c r="AW956" s="230"/>
      <c r="AZ956" s="230"/>
      <c r="BA956" s="230"/>
      <c r="BB956" s="230"/>
      <c r="BC956" s="230"/>
      <c r="BD956" s="230"/>
      <c r="BE956" s="230"/>
      <c r="BF956" s="230"/>
      <c r="BG956" s="230"/>
    </row>
    <row r="957" spans="4:59">
      <c r="D957" s="230"/>
      <c r="G957" s="230"/>
      <c r="H957" s="230"/>
      <c r="I957" s="230"/>
      <c r="J957" s="230"/>
      <c r="K957" s="230"/>
      <c r="L957" s="230"/>
      <c r="M957" s="230"/>
      <c r="N957" s="230"/>
      <c r="S957" s="230"/>
      <c r="V957" s="230"/>
      <c r="W957" s="230"/>
      <c r="X957" s="230"/>
      <c r="Y957" s="230"/>
      <c r="Z957" s="230"/>
      <c r="AA957" s="230"/>
      <c r="AB957" s="230"/>
      <c r="AC957" s="230"/>
      <c r="AD957" s="230"/>
      <c r="AH957" s="230"/>
      <c r="AK957" s="230"/>
      <c r="AL957" s="230"/>
      <c r="AM957" s="230"/>
      <c r="AN957" s="230"/>
      <c r="AO957" s="230"/>
      <c r="AP957" s="230"/>
      <c r="AQ957" s="230"/>
      <c r="AR957" s="230"/>
      <c r="AW957" s="230"/>
      <c r="AZ957" s="230"/>
      <c r="BA957" s="230"/>
      <c r="BB957" s="230"/>
      <c r="BC957" s="230"/>
      <c r="BD957" s="230"/>
      <c r="BE957" s="230"/>
      <c r="BF957" s="230"/>
      <c r="BG957" s="230"/>
    </row>
    <row r="958" spans="4:59">
      <c r="D958" s="230"/>
      <c r="G958" s="230"/>
      <c r="H958" s="230"/>
      <c r="I958" s="230"/>
      <c r="J958" s="230"/>
      <c r="K958" s="230"/>
      <c r="L958" s="230"/>
      <c r="M958" s="230"/>
      <c r="N958" s="230"/>
      <c r="S958" s="230"/>
      <c r="V958" s="230"/>
      <c r="W958" s="230"/>
      <c r="X958" s="230"/>
      <c r="Y958" s="230"/>
      <c r="Z958" s="230"/>
      <c r="AA958" s="230"/>
      <c r="AB958" s="230"/>
      <c r="AC958" s="230"/>
      <c r="AD958" s="230"/>
      <c r="AH958" s="230"/>
      <c r="AK958" s="230"/>
      <c r="AL958" s="230"/>
      <c r="AM958" s="230"/>
      <c r="AN958" s="230"/>
      <c r="AO958" s="230"/>
      <c r="AP958" s="230"/>
      <c r="AQ958" s="230"/>
      <c r="AR958" s="230"/>
      <c r="AW958" s="230"/>
      <c r="AZ958" s="230"/>
      <c r="BA958" s="230"/>
      <c r="BB958" s="230"/>
      <c r="BC958" s="230"/>
      <c r="BD958" s="230"/>
      <c r="BE958" s="230"/>
      <c r="BF958" s="230"/>
      <c r="BG958" s="230"/>
    </row>
    <row r="959" spans="4:59">
      <c r="D959" s="230"/>
      <c r="G959" s="230"/>
      <c r="H959" s="230"/>
      <c r="I959" s="230"/>
      <c r="J959" s="230"/>
      <c r="K959" s="230"/>
      <c r="L959" s="230"/>
      <c r="M959" s="230"/>
      <c r="N959" s="230"/>
      <c r="S959" s="230"/>
      <c r="V959" s="230"/>
      <c r="W959" s="230"/>
      <c r="X959" s="230"/>
      <c r="Y959" s="230"/>
      <c r="Z959" s="230"/>
      <c r="AA959" s="230"/>
      <c r="AB959" s="230"/>
      <c r="AC959" s="230"/>
      <c r="AD959" s="230"/>
      <c r="AH959" s="230"/>
      <c r="AK959" s="230"/>
      <c r="AL959" s="230"/>
      <c r="AM959" s="230"/>
      <c r="AN959" s="230"/>
      <c r="AO959" s="230"/>
      <c r="AP959" s="230"/>
      <c r="AQ959" s="230"/>
      <c r="AR959" s="230"/>
      <c r="AW959" s="230"/>
      <c r="AZ959" s="230"/>
      <c r="BA959" s="230"/>
      <c r="BB959" s="230"/>
      <c r="BC959" s="230"/>
      <c r="BD959" s="230"/>
      <c r="BE959" s="230"/>
      <c r="BF959" s="230"/>
      <c r="BG959" s="230"/>
    </row>
    <row r="960" spans="4:59">
      <c r="D960" s="230"/>
      <c r="G960" s="230"/>
      <c r="H960" s="230"/>
      <c r="I960" s="230"/>
      <c r="J960" s="230"/>
      <c r="K960" s="230"/>
      <c r="L960" s="230"/>
      <c r="M960" s="230"/>
      <c r="N960" s="230"/>
      <c r="S960" s="230"/>
      <c r="V960" s="230"/>
      <c r="W960" s="230"/>
      <c r="X960" s="230"/>
      <c r="Y960" s="230"/>
      <c r="Z960" s="230"/>
      <c r="AA960" s="230"/>
      <c r="AB960" s="230"/>
      <c r="AC960" s="230"/>
      <c r="AD960" s="230"/>
      <c r="AH960" s="230"/>
      <c r="AK960" s="230"/>
      <c r="AL960" s="230"/>
      <c r="AM960" s="230"/>
      <c r="AN960" s="230"/>
      <c r="AO960" s="230"/>
      <c r="AP960" s="230"/>
      <c r="AQ960" s="230"/>
      <c r="AR960" s="230"/>
      <c r="AW960" s="230"/>
      <c r="AZ960" s="230"/>
      <c r="BA960" s="230"/>
      <c r="BB960" s="230"/>
      <c r="BC960" s="230"/>
      <c r="BD960" s="230"/>
      <c r="BE960" s="230"/>
      <c r="BF960" s="230"/>
      <c r="BG960" s="230"/>
    </row>
    <row r="961" spans="4:59">
      <c r="D961" s="230"/>
      <c r="G961" s="230"/>
      <c r="H961" s="230"/>
      <c r="I961" s="230"/>
      <c r="J961" s="230"/>
      <c r="K961" s="230"/>
      <c r="L961" s="230"/>
      <c r="M961" s="230"/>
      <c r="N961" s="230"/>
      <c r="S961" s="230"/>
      <c r="V961" s="230"/>
      <c r="W961" s="230"/>
      <c r="X961" s="230"/>
      <c r="Y961" s="230"/>
      <c r="Z961" s="230"/>
      <c r="AA961" s="230"/>
      <c r="AB961" s="230"/>
      <c r="AC961" s="230"/>
      <c r="AD961" s="230"/>
      <c r="AH961" s="230"/>
      <c r="AK961" s="230"/>
      <c r="AL961" s="230"/>
      <c r="AM961" s="230"/>
      <c r="AN961" s="230"/>
      <c r="AO961" s="230"/>
      <c r="AP961" s="230"/>
      <c r="AQ961" s="230"/>
      <c r="AR961" s="230"/>
      <c r="AW961" s="230"/>
      <c r="AZ961" s="230"/>
      <c r="BA961" s="230"/>
      <c r="BB961" s="230"/>
      <c r="BC961" s="230"/>
      <c r="BD961" s="230"/>
      <c r="BE961" s="230"/>
      <c r="BF961" s="230"/>
      <c r="BG961" s="230"/>
    </row>
    <row r="962" spans="4:59">
      <c r="D962" s="230"/>
      <c r="G962" s="230"/>
      <c r="H962" s="230"/>
      <c r="I962" s="230"/>
      <c r="J962" s="230"/>
      <c r="K962" s="230"/>
      <c r="L962" s="230"/>
      <c r="M962" s="230"/>
      <c r="N962" s="230"/>
      <c r="S962" s="230"/>
      <c r="V962" s="230"/>
      <c r="W962" s="230"/>
      <c r="X962" s="230"/>
      <c r="Y962" s="230"/>
      <c r="Z962" s="230"/>
      <c r="AA962" s="230"/>
      <c r="AB962" s="230"/>
      <c r="AC962" s="230"/>
      <c r="AD962" s="230"/>
      <c r="AH962" s="230"/>
      <c r="AK962" s="230"/>
      <c r="AL962" s="230"/>
      <c r="AM962" s="230"/>
      <c r="AN962" s="230"/>
      <c r="AO962" s="230"/>
      <c r="AP962" s="230"/>
      <c r="AQ962" s="230"/>
      <c r="AR962" s="230"/>
      <c r="AW962" s="230"/>
      <c r="AZ962" s="230"/>
      <c r="BA962" s="230"/>
      <c r="BB962" s="230"/>
      <c r="BC962" s="230"/>
      <c r="BD962" s="230"/>
      <c r="BE962" s="230"/>
      <c r="BF962" s="230"/>
      <c r="BG962" s="230"/>
    </row>
    <row r="963" spans="4:59">
      <c r="D963" s="230"/>
      <c r="G963" s="230"/>
      <c r="H963" s="230"/>
      <c r="I963" s="230"/>
      <c r="J963" s="230"/>
      <c r="K963" s="230"/>
      <c r="L963" s="230"/>
      <c r="M963" s="230"/>
      <c r="N963" s="230"/>
      <c r="S963" s="230"/>
      <c r="V963" s="230"/>
      <c r="W963" s="230"/>
      <c r="X963" s="230"/>
      <c r="Y963" s="230"/>
      <c r="Z963" s="230"/>
      <c r="AA963" s="230"/>
      <c r="AB963" s="230"/>
      <c r="AC963" s="230"/>
      <c r="AD963" s="230"/>
      <c r="AH963" s="230"/>
      <c r="AK963" s="230"/>
      <c r="AL963" s="230"/>
      <c r="AM963" s="230"/>
      <c r="AN963" s="230"/>
      <c r="AO963" s="230"/>
      <c r="AP963" s="230"/>
      <c r="AQ963" s="230"/>
      <c r="AR963" s="230"/>
      <c r="AW963" s="230"/>
      <c r="AZ963" s="230"/>
      <c r="BA963" s="230"/>
      <c r="BB963" s="230"/>
      <c r="BC963" s="230"/>
      <c r="BD963" s="230"/>
      <c r="BE963" s="230"/>
      <c r="BF963" s="230"/>
      <c r="BG963" s="230"/>
    </row>
    <row r="964" spans="4:59">
      <c r="D964" s="230"/>
      <c r="G964" s="230"/>
      <c r="H964" s="230"/>
      <c r="I964" s="230"/>
      <c r="J964" s="230"/>
      <c r="K964" s="230"/>
      <c r="L964" s="230"/>
      <c r="M964" s="230"/>
      <c r="N964" s="230"/>
      <c r="S964" s="230"/>
      <c r="V964" s="230"/>
      <c r="W964" s="230"/>
      <c r="X964" s="230"/>
      <c r="Y964" s="230"/>
      <c r="Z964" s="230"/>
      <c r="AA964" s="230"/>
      <c r="AB964" s="230"/>
      <c r="AC964" s="230"/>
      <c r="AD964" s="230"/>
      <c r="AH964" s="230"/>
      <c r="AK964" s="230"/>
      <c r="AL964" s="230"/>
      <c r="AM964" s="230"/>
      <c r="AN964" s="230"/>
      <c r="AO964" s="230"/>
      <c r="AP964" s="230"/>
      <c r="AQ964" s="230"/>
      <c r="AR964" s="230"/>
      <c r="AW964" s="230"/>
      <c r="AZ964" s="230"/>
      <c r="BA964" s="230"/>
      <c r="BB964" s="230"/>
      <c r="BC964" s="230"/>
      <c r="BD964" s="230"/>
      <c r="BE964" s="230"/>
      <c r="BF964" s="230"/>
      <c r="BG964" s="230"/>
    </row>
    <row r="965" spans="4:59">
      <c r="D965" s="230"/>
      <c r="G965" s="230"/>
      <c r="H965" s="230"/>
      <c r="I965" s="230"/>
      <c r="J965" s="230"/>
      <c r="K965" s="230"/>
      <c r="L965" s="230"/>
      <c r="M965" s="230"/>
      <c r="N965" s="230"/>
      <c r="S965" s="230"/>
      <c r="V965" s="230"/>
      <c r="W965" s="230"/>
      <c r="X965" s="230"/>
      <c r="Y965" s="230"/>
      <c r="Z965" s="230"/>
      <c r="AA965" s="230"/>
      <c r="AB965" s="230"/>
      <c r="AC965" s="230"/>
      <c r="AD965" s="230"/>
      <c r="AH965" s="230"/>
      <c r="AK965" s="230"/>
      <c r="AL965" s="230"/>
      <c r="AM965" s="230"/>
      <c r="AN965" s="230"/>
      <c r="AO965" s="230"/>
      <c r="AP965" s="230"/>
      <c r="AQ965" s="230"/>
      <c r="AR965" s="230"/>
      <c r="AW965" s="230"/>
      <c r="AZ965" s="230"/>
      <c r="BA965" s="230"/>
      <c r="BB965" s="230"/>
      <c r="BC965" s="230"/>
      <c r="BD965" s="230"/>
      <c r="BE965" s="230"/>
      <c r="BF965" s="230"/>
      <c r="BG965" s="230"/>
    </row>
    <row r="966" spans="4:59">
      <c r="D966" s="230"/>
      <c r="G966" s="230"/>
      <c r="H966" s="230"/>
      <c r="I966" s="230"/>
      <c r="J966" s="230"/>
      <c r="K966" s="230"/>
      <c r="L966" s="230"/>
      <c r="M966" s="230"/>
      <c r="N966" s="230"/>
      <c r="S966" s="230"/>
      <c r="V966" s="230"/>
      <c r="W966" s="230"/>
      <c r="X966" s="230"/>
      <c r="Y966" s="230"/>
      <c r="Z966" s="230"/>
      <c r="AA966" s="230"/>
      <c r="AB966" s="230"/>
      <c r="AC966" s="230"/>
      <c r="AD966" s="230"/>
      <c r="AH966" s="230"/>
      <c r="AK966" s="230"/>
      <c r="AL966" s="230"/>
      <c r="AM966" s="230"/>
      <c r="AN966" s="230"/>
      <c r="AO966" s="230"/>
      <c r="AP966" s="230"/>
      <c r="AQ966" s="230"/>
      <c r="AR966" s="230"/>
      <c r="AW966" s="230"/>
      <c r="AZ966" s="230"/>
      <c r="BA966" s="230"/>
      <c r="BB966" s="230"/>
      <c r="BC966" s="230"/>
      <c r="BD966" s="230"/>
      <c r="BE966" s="230"/>
      <c r="BF966" s="230"/>
      <c r="BG966" s="230"/>
    </row>
    <row r="967" spans="4:59">
      <c r="D967" s="230"/>
      <c r="G967" s="230"/>
      <c r="H967" s="230"/>
      <c r="I967" s="230"/>
      <c r="J967" s="230"/>
      <c r="K967" s="230"/>
      <c r="L967" s="230"/>
      <c r="M967" s="230"/>
      <c r="N967" s="230"/>
      <c r="S967" s="230"/>
      <c r="V967" s="230"/>
      <c r="W967" s="230"/>
      <c r="X967" s="230"/>
      <c r="Y967" s="230"/>
      <c r="Z967" s="230"/>
      <c r="AA967" s="230"/>
      <c r="AB967" s="230"/>
      <c r="AC967" s="230"/>
      <c r="AD967" s="230"/>
      <c r="AH967" s="230"/>
      <c r="AK967" s="230"/>
      <c r="AL967" s="230"/>
      <c r="AM967" s="230"/>
      <c r="AN967" s="230"/>
      <c r="AO967" s="230"/>
      <c r="AP967" s="230"/>
      <c r="AQ967" s="230"/>
      <c r="AR967" s="230"/>
      <c r="AW967" s="230"/>
      <c r="AZ967" s="230"/>
      <c r="BA967" s="230"/>
      <c r="BB967" s="230"/>
      <c r="BC967" s="230"/>
      <c r="BD967" s="230"/>
      <c r="BE967" s="230"/>
      <c r="BF967" s="230"/>
      <c r="BG967" s="230"/>
    </row>
    <row r="968" spans="4:59">
      <c r="D968" s="230"/>
      <c r="G968" s="230"/>
      <c r="H968" s="230"/>
      <c r="I968" s="230"/>
      <c r="J968" s="230"/>
      <c r="K968" s="230"/>
      <c r="L968" s="230"/>
      <c r="M968" s="230"/>
      <c r="N968" s="230"/>
      <c r="S968" s="230"/>
      <c r="V968" s="230"/>
      <c r="W968" s="230"/>
      <c r="X968" s="230"/>
      <c r="Y968" s="230"/>
      <c r="Z968" s="230"/>
      <c r="AA968" s="230"/>
      <c r="AB968" s="230"/>
      <c r="AC968" s="230"/>
      <c r="AD968" s="230"/>
      <c r="AH968" s="230"/>
      <c r="AK968" s="230"/>
      <c r="AL968" s="230"/>
      <c r="AM968" s="230"/>
      <c r="AN968" s="230"/>
      <c r="AO968" s="230"/>
      <c r="AP968" s="230"/>
      <c r="AQ968" s="230"/>
      <c r="AR968" s="230"/>
      <c r="AW968" s="230"/>
      <c r="AZ968" s="230"/>
      <c r="BA968" s="230"/>
      <c r="BB968" s="230"/>
      <c r="BC968" s="230"/>
      <c r="BD968" s="230"/>
      <c r="BE968" s="230"/>
      <c r="BF968" s="230"/>
      <c r="BG968" s="230"/>
    </row>
    <row r="969" spans="4:59">
      <c r="D969" s="230"/>
      <c r="G969" s="230"/>
      <c r="H969" s="230"/>
      <c r="I969" s="230"/>
      <c r="J969" s="230"/>
      <c r="K969" s="230"/>
      <c r="L969" s="230"/>
      <c r="M969" s="230"/>
      <c r="N969" s="230"/>
      <c r="S969" s="230"/>
      <c r="V969" s="230"/>
      <c r="W969" s="230"/>
      <c r="X969" s="230"/>
      <c r="Y969" s="230"/>
      <c r="Z969" s="230"/>
      <c r="AA969" s="230"/>
      <c r="AB969" s="230"/>
      <c r="AC969" s="230"/>
      <c r="AD969" s="230"/>
      <c r="AH969" s="230"/>
      <c r="AK969" s="230"/>
      <c r="AL969" s="230"/>
      <c r="AM969" s="230"/>
      <c r="AN969" s="230"/>
      <c r="AO969" s="230"/>
      <c r="AP969" s="230"/>
      <c r="AQ969" s="230"/>
      <c r="AR969" s="230"/>
      <c r="AW969" s="230"/>
      <c r="AZ969" s="230"/>
      <c r="BA969" s="230"/>
      <c r="BB969" s="230"/>
      <c r="BC969" s="230"/>
      <c r="BD969" s="230"/>
      <c r="BE969" s="230"/>
      <c r="BF969" s="230"/>
      <c r="BG969" s="230"/>
    </row>
    <row r="970" spans="4:59">
      <c r="D970" s="230"/>
      <c r="G970" s="230"/>
      <c r="H970" s="230"/>
      <c r="I970" s="230"/>
      <c r="J970" s="230"/>
      <c r="K970" s="230"/>
      <c r="L970" s="230"/>
      <c r="M970" s="230"/>
      <c r="N970" s="230"/>
      <c r="S970" s="230"/>
      <c r="V970" s="230"/>
      <c r="W970" s="230"/>
      <c r="X970" s="230"/>
      <c r="Y970" s="230"/>
      <c r="Z970" s="230"/>
      <c r="AA970" s="230"/>
      <c r="AB970" s="230"/>
      <c r="AC970" s="230"/>
      <c r="AD970" s="230"/>
      <c r="AH970" s="230"/>
      <c r="AK970" s="230"/>
      <c r="AL970" s="230"/>
      <c r="AM970" s="230"/>
      <c r="AN970" s="230"/>
      <c r="AO970" s="230"/>
      <c r="AP970" s="230"/>
      <c r="AQ970" s="230"/>
      <c r="AR970" s="230"/>
      <c r="AW970" s="230"/>
      <c r="AZ970" s="230"/>
      <c r="BA970" s="230"/>
      <c r="BB970" s="230"/>
      <c r="BC970" s="230"/>
      <c r="BD970" s="230"/>
      <c r="BE970" s="230"/>
      <c r="BF970" s="230"/>
      <c r="BG970" s="230"/>
    </row>
    <row r="971" spans="4:59">
      <c r="D971" s="230"/>
      <c r="G971" s="230"/>
      <c r="H971" s="230"/>
      <c r="I971" s="230"/>
      <c r="J971" s="230"/>
      <c r="K971" s="230"/>
      <c r="L971" s="230"/>
      <c r="M971" s="230"/>
      <c r="N971" s="230"/>
      <c r="S971" s="230"/>
      <c r="V971" s="230"/>
      <c r="W971" s="230"/>
      <c r="X971" s="230"/>
      <c r="Y971" s="230"/>
      <c r="Z971" s="230"/>
      <c r="AA971" s="230"/>
      <c r="AB971" s="230"/>
      <c r="AC971" s="230"/>
      <c r="AD971" s="230"/>
      <c r="AH971" s="230"/>
      <c r="AK971" s="230"/>
      <c r="AL971" s="230"/>
      <c r="AM971" s="230"/>
      <c r="AN971" s="230"/>
      <c r="AO971" s="230"/>
      <c r="AP971" s="230"/>
      <c r="AQ971" s="230"/>
      <c r="AR971" s="230"/>
      <c r="AW971" s="230"/>
      <c r="AZ971" s="230"/>
      <c r="BA971" s="230"/>
      <c r="BB971" s="230"/>
      <c r="BC971" s="230"/>
      <c r="BD971" s="230"/>
      <c r="BE971" s="230"/>
      <c r="BF971" s="230"/>
      <c r="BG971" s="230"/>
    </row>
    <row r="972" spans="4:59">
      <c r="D972" s="230"/>
      <c r="G972" s="230"/>
      <c r="H972" s="230"/>
      <c r="I972" s="230"/>
      <c r="J972" s="230"/>
      <c r="K972" s="230"/>
      <c r="L972" s="230"/>
      <c r="M972" s="230"/>
      <c r="N972" s="230"/>
      <c r="S972" s="230"/>
      <c r="V972" s="230"/>
      <c r="W972" s="230"/>
      <c r="X972" s="230"/>
      <c r="Y972" s="230"/>
      <c r="Z972" s="230"/>
      <c r="AA972" s="230"/>
      <c r="AB972" s="230"/>
      <c r="AC972" s="230"/>
      <c r="AD972" s="230"/>
      <c r="AH972" s="230"/>
      <c r="AK972" s="230"/>
      <c r="AL972" s="230"/>
      <c r="AM972" s="230"/>
      <c r="AN972" s="230"/>
      <c r="AO972" s="230"/>
      <c r="AP972" s="230"/>
      <c r="AQ972" s="230"/>
      <c r="AR972" s="230"/>
      <c r="AW972" s="230"/>
      <c r="AZ972" s="230"/>
      <c r="BA972" s="230"/>
      <c r="BB972" s="230"/>
      <c r="BC972" s="230"/>
      <c r="BD972" s="230"/>
      <c r="BE972" s="230"/>
      <c r="BF972" s="230"/>
      <c r="BG972" s="230"/>
    </row>
    <row r="973" spans="4:59">
      <c r="D973" s="230"/>
      <c r="G973" s="230"/>
      <c r="H973" s="230"/>
      <c r="I973" s="230"/>
      <c r="J973" s="230"/>
      <c r="K973" s="230"/>
      <c r="L973" s="230"/>
      <c r="M973" s="230"/>
      <c r="N973" s="230"/>
      <c r="S973" s="230"/>
      <c r="V973" s="230"/>
      <c r="W973" s="230"/>
      <c r="X973" s="230"/>
      <c r="Y973" s="230"/>
      <c r="Z973" s="230"/>
      <c r="AA973" s="230"/>
      <c r="AB973" s="230"/>
      <c r="AC973" s="230"/>
      <c r="AD973" s="230"/>
      <c r="AH973" s="230"/>
      <c r="AK973" s="230"/>
      <c r="AL973" s="230"/>
      <c r="AM973" s="230"/>
      <c r="AN973" s="230"/>
      <c r="AO973" s="230"/>
      <c r="AP973" s="230"/>
      <c r="AQ973" s="230"/>
      <c r="AR973" s="230"/>
      <c r="AW973" s="230"/>
      <c r="AZ973" s="230"/>
      <c r="BA973" s="230"/>
      <c r="BB973" s="230"/>
      <c r="BC973" s="230"/>
      <c r="BD973" s="230"/>
      <c r="BE973" s="230"/>
      <c r="BF973" s="230"/>
      <c r="BG973" s="230"/>
    </row>
    <row r="974" spans="4:59">
      <c r="D974" s="230"/>
      <c r="G974" s="230"/>
      <c r="H974" s="230"/>
      <c r="I974" s="230"/>
      <c r="J974" s="230"/>
      <c r="K974" s="230"/>
      <c r="L974" s="230"/>
      <c r="M974" s="230"/>
      <c r="N974" s="230"/>
      <c r="S974" s="230"/>
      <c r="V974" s="230"/>
      <c r="W974" s="230"/>
      <c r="X974" s="230"/>
      <c r="Y974" s="230"/>
      <c r="Z974" s="230"/>
      <c r="AA974" s="230"/>
      <c r="AB974" s="230"/>
      <c r="AC974" s="230"/>
      <c r="AD974" s="230"/>
      <c r="AH974" s="230"/>
      <c r="AK974" s="230"/>
      <c r="AL974" s="230"/>
      <c r="AM974" s="230"/>
      <c r="AN974" s="230"/>
      <c r="AO974" s="230"/>
      <c r="AP974" s="230"/>
      <c r="AQ974" s="230"/>
      <c r="AR974" s="230"/>
      <c r="AW974" s="230"/>
      <c r="AZ974" s="230"/>
      <c r="BA974" s="230"/>
      <c r="BB974" s="230"/>
      <c r="BC974" s="230"/>
      <c r="BD974" s="230"/>
      <c r="BE974" s="230"/>
      <c r="BF974" s="230"/>
      <c r="BG974" s="230"/>
    </row>
    <row r="975" spans="4:59">
      <c r="D975" s="230"/>
      <c r="G975" s="230"/>
      <c r="H975" s="230"/>
      <c r="I975" s="230"/>
      <c r="J975" s="230"/>
      <c r="K975" s="230"/>
      <c r="L975" s="230"/>
      <c r="M975" s="230"/>
      <c r="N975" s="230"/>
      <c r="S975" s="230"/>
      <c r="V975" s="230"/>
      <c r="W975" s="230"/>
      <c r="X975" s="230"/>
      <c r="Y975" s="230"/>
      <c r="Z975" s="230"/>
      <c r="AA975" s="230"/>
      <c r="AB975" s="230"/>
      <c r="AC975" s="230"/>
      <c r="AD975" s="230"/>
      <c r="AH975" s="230"/>
      <c r="AK975" s="230"/>
      <c r="AL975" s="230"/>
      <c r="AM975" s="230"/>
      <c r="AN975" s="230"/>
      <c r="AO975" s="230"/>
      <c r="AP975" s="230"/>
      <c r="AQ975" s="230"/>
      <c r="AR975" s="230"/>
      <c r="AW975" s="230"/>
      <c r="AZ975" s="230"/>
      <c r="BA975" s="230"/>
      <c r="BB975" s="230"/>
      <c r="BC975" s="230"/>
      <c r="BD975" s="230"/>
      <c r="BE975" s="230"/>
      <c r="BF975" s="230"/>
      <c r="BG975" s="230"/>
    </row>
    <row r="976" spans="4:59">
      <c r="D976" s="230"/>
      <c r="G976" s="230"/>
      <c r="H976" s="230"/>
      <c r="I976" s="230"/>
      <c r="J976" s="230"/>
      <c r="K976" s="230"/>
      <c r="L976" s="230"/>
      <c r="M976" s="230"/>
      <c r="N976" s="230"/>
      <c r="S976" s="230"/>
      <c r="V976" s="230"/>
      <c r="W976" s="230"/>
      <c r="X976" s="230"/>
      <c r="Y976" s="230"/>
      <c r="Z976" s="230"/>
      <c r="AA976" s="230"/>
      <c r="AB976" s="230"/>
      <c r="AC976" s="230"/>
      <c r="AD976" s="230"/>
      <c r="AH976" s="230"/>
      <c r="AK976" s="230"/>
      <c r="AL976" s="230"/>
      <c r="AM976" s="230"/>
      <c r="AN976" s="230"/>
      <c r="AO976" s="230"/>
      <c r="AP976" s="230"/>
      <c r="AQ976" s="230"/>
      <c r="AR976" s="230"/>
      <c r="AW976" s="230"/>
      <c r="AZ976" s="230"/>
      <c r="BA976" s="230"/>
      <c r="BB976" s="230"/>
      <c r="BC976" s="230"/>
      <c r="BD976" s="230"/>
      <c r="BE976" s="230"/>
      <c r="BF976" s="230"/>
      <c r="BG976" s="230"/>
    </row>
    <row r="977" spans="4:59">
      <c r="D977" s="230"/>
      <c r="G977" s="230"/>
      <c r="H977" s="230"/>
      <c r="I977" s="230"/>
      <c r="J977" s="230"/>
      <c r="K977" s="230"/>
      <c r="L977" s="230"/>
      <c r="M977" s="230"/>
      <c r="N977" s="230"/>
      <c r="S977" s="230"/>
      <c r="V977" s="230"/>
      <c r="W977" s="230"/>
      <c r="X977" s="230"/>
      <c r="Y977" s="230"/>
      <c r="Z977" s="230"/>
      <c r="AA977" s="230"/>
      <c r="AB977" s="230"/>
      <c r="AC977" s="230"/>
      <c r="AD977" s="230"/>
      <c r="AH977" s="230"/>
      <c r="AK977" s="230"/>
      <c r="AL977" s="230"/>
      <c r="AM977" s="230"/>
      <c r="AN977" s="230"/>
      <c r="AO977" s="230"/>
      <c r="AP977" s="230"/>
      <c r="AQ977" s="230"/>
      <c r="AR977" s="230"/>
      <c r="AW977" s="230"/>
      <c r="AZ977" s="230"/>
      <c r="BA977" s="230"/>
      <c r="BB977" s="230"/>
      <c r="BC977" s="230"/>
      <c r="BD977" s="230"/>
      <c r="BE977" s="230"/>
      <c r="BF977" s="230"/>
      <c r="BG977" s="230"/>
    </row>
    <row r="978" spans="4:59">
      <c r="D978" s="230"/>
      <c r="G978" s="230"/>
      <c r="H978" s="230"/>
      <c r="I978" s="230"/>
      <c r="J978" s="230"/>
      <c r="K978" s="230"/>
      <c r="L978" s="230"/>
      <c r="M978" s="230"/>
      <c r="N978" s="230"/>
      <c r="S978" s="230"/>
      <c r="V978" s="230"/>
      <c r="W978" s="230"/>
      <c r="X978" s="230"/>
      <c r="Y978" s="230"/>
      <c r="Z978" s="230"/>
      <c r="AA978" s="230"/>
      <c r="AB978" s="230"/>
      <c r="AC978" s="230"/>
      <c r="AD978" s="230"/>
      <c r="AH978" s="230"/>
      <c r="AK978" s="230"/>
      <c r="AL978" s="230"/>
      <c r="AM978" s="230"/>
      <c r="AN978" s="230"/>
      <c r="AO978" s="230"/>
      <c r="AP978" s="230"/>
      <c r="AQ978" s="230"/>
      <c r="AR978" s="230"/>
      <c r="AW978" s="230"/>
      <c r="AZ978" s="230"/>
      <c r="BA978" s="230"/>
      <c r="BB978" s="230"/>
      <c r="BC978" s="230"/>
      <c r="BD978" s="230"/>
      <c r="BE978" s="230"/>
      <c r="BF978" s="230"/>
      <c r="BG978" s="230"/>
    </row>
    <row r="979" spans="4:59">
      <c r="D979" s="230"/>
      <c r="G979" s="230"/>
      <c r="H979" s="230"/>
      <c r="I979" s="230"/>
      <c r="J979" s="230"/>
      <c r="K979" s="230"/>
      <c r="L979" s="230"/>
      <c r="M979" s="230"/>
      <c r="N979" s="230"/>
      <c r="S979" s="230"/>
      <c r="V979" s="230"/>
      <c r="W979" s="230"/>
      <c r="X979" s="230"/>
      <c r="Y979" s="230"/>
      <c r="Z979" s="230"/>
      <c r="AA979" s="230"/>
      <c r="AB979" s="230"/>
      <c r="AC979" s="230"/>
      <c r="AD979" s="230"/>
      <c r="AH979" s="230"/>
      <c r="AK979" s="230"/>
      <c r="AL979" s="230"/>
      <c r="AM979" s="230"/>
      <c r="AN979" s="230"/>
      <c r="AO979" s="230"/>
      <c r="AP979" s="230"/>
      <c r="AQ979" s="230"/>
      <c r="AR979" s="230"/>
      <c r="AW979" s="230"/>
      <c r="AZ979" s="230"/>
      <c r="BA979" s="230"/>
      <c r="BB979" s="230"/>
      <c r="BC979" s="230"/>
      <c r="BD979" s="230"/>
      <c r="BE979" s="230"/>
      <c r="BF979" s="230"/>
      <c r="BG979" s="230"/>
    </row>
    <row r="980" spans="4:59">
      <c r="D980" s="230"/>
      <c r="G980" s="230"/>
      <c r="H980" s="230"/>
      <c r="I980" s="230"/>
      <c r="J980" s="230"/>
      <c r="K980" s="230"/>
      <c r="L980" s="230"/>
      <c r="M980" s="230"/>
      <c r="N980" s="230"/>
      <c r="S980" s="230"/>
      <c r="V980" s="230"/>
      <c r="W980" s="230"/>
      <c r="X980" s="230"/>
      <c r="Y980" s="230"/>
      <c r="Z980" s="230"/>
      <c r="AA980" s="230"/>
      <c r="AB980" s="230"/>
      <c r="AC980" s="230"/>
      <c r="AD980" s="230"/>
      <c r="AH980" s="230"/>
      <c r="AK980" s="230"/>
      <c r="AL980" s="230"/>
      <c r="AM980" s="230"/>
      <c r="AN980" s="230"/>
      <c r="AO980" s="230"/>
      <c r="AP980" s="230"/>
      <c r="AQ980" s="230"/>
      <c r="AR980" s="230"/>
      <c r="AW980" s="230"/>
      <c r="AZ980" s="230"/>
      <c r="BA980" s="230"/>
      <c r="BB980" s="230"/>
      <c r="BC980" s="230"/>
      <c r="BD980" s="230"/>
      <c r="BE980" s="230"/>
      <c r="BF980" s="230"/>
      <c r="BG980" s="230"/>
    </row>
    <row r="981" spans="4:59">
      <c r="D981" s="230"/>
      <c r="G981" s="230"/>
      <c r="H981" s="230"/>
      <c r="I981" s="230"/>
      <c r="J981" s="230"/>
      <c r="K981" s="230"/>
      <c r="L981" s="230"/>
      <c r="M981" s="230"/>
      <c r="N981" s="230"/>
      <c r="S981" s="230"/>
      <c r="V981" s="230"/>
      <c r="W981" s="230"/>
      <c r="X981" s="230"/>
      <c r="Y981" s="230"/>
      <c r="Z981" s="230"/>
      <c r="AA981" s="230"/>
      <c r="AB981" s="230"/>
      <c r="AC981" s="230"/>
      <c r="AD981" s="230"/>
      <c r="AH981" s="230"/>
      <c r="AK981" s="230"/>
      <c r="AL981" s="230"/>
      <c r="AM981" s="230"/>
      <c r="AN981" s="230"/>
      <c r="AO981" s="230"/>
      <c r="AP981" s="230"/>
      <c r="AQ981" s="230"/>
      <c r="AR981" s="230"/>
      <c r="AW981" s="230"/>
      <c r="AZ981" s="230"/>
      <c r="BA981" s="230"/>
      <c r="BB981" s="230"/>
      <c r="BC981" s="230"/>
      <c r="BD981" s="230"/>
      <c r="BE981" s="230"/>
      <c r="BF981" s="230"/>
      <c r="BG981" s="230"/>
    </row>
    <row r="982" spans="4:59">
      <c r="D982" s="230"/>
      <c r="G982" s="230"/>
      <c r="H982" s="230"/>
      <c r="I982" s="230"/>
      <c r="J982" s="230"/>
      <c r="K982" s="230"/>
      <c r="L982" s="230"/>
      <c r="M982" s="230"/>
      <c r="N982" s="230"/>
      <c r="S982" s="230"/>
      <c r="V982" s="230"/>
      <c r="W982" s="230"/>
      <c r="X982" s="230"/>
      <c r="Y982" s="230"/>
      <c r="Z982" s="230"/>
      <c r="AA982" s="230"/>
      <c r="AB982" s="230"/>
      <c r="AC982" s="230"/>
      <c r="AD982" s="230"/>
      <c r="AH982" s="230"/>
      <c r="AK982" s="230"/>
      <c r="AL982" s="230"/>
      <c r="AM982" s="230"/>
      <c r="AN982" s="230"/>
      <c r="AO982" s="230"/>
      <c r="AP982" s="230"/>
      <c r="AQ982" s="230"/>
      <c r="AR982" s="230"/>
      <c r="AW982" s="230"/>
      <c r="AZ982" s="230"/>
      <c r="BA982" s="230"/>
      <c r="BB982" s="230"/>
      <c r="BC982" s="230"/>
      <c r="BD982" s="230"/>
      <c r="BE982" s="230"/>
      <c r="BF982" s="230"/>
      <c r="BG982" s="230"/>
    </row>
    <row r="983" spans="4:59">
      <c r="D983" s="230"/>
      <c r="G983" s="230"/>
      <c r="H983" s="230"/>
      <c r="I983" s="230"/>
      <c r="J983" s="230"/>
      <c r="K983" s="230"/>
      <c r="L983" s="230"/>
      <c r="M983" s="230"/>
      <c r="N983" s="230"/>
      <c r="S983" s="230"/>
      <c r="V983" s="230"/>
      <c r="W983" s="230"/>
      <c r="X983" s="230"/>
      <c r="Y983" s="230"/>
      <c r="Z983" s="230"/>
      <c r="AA983" s="230"/>
      <c r="AB983" s="230"/>
      <c r="AC983" s="230"/>
      <c r="AD983" s="230"/>
      <c r="AH983" s="230"/>
      <c r="AK983" s="230"/>
      <c r="AL983" s="230"/>
      <c r="AM983" s="230"/>
      <c r="AN983" s="230"/>
      <c r="AO983" s="230"/>
      <c r="AP983" s="230"/>
      <c r="AQ983" s="230"/>
      <c r="AR983" s="230"/>
      <c r="AW983" s="230"/>
      <c r="AZ983" s="230"/>
      <c r="BA983" s="230"/>
      <c r="BB983" s="230"/>
      <c r="BC983" s="230"/>
      <c r="BD983" s="230"/>
      <c r="BE983" s="230"/>
      <c r="BF983" s="230"/>
      <c r="BG983" s="230"/>
    </row>
    <row r="984" spans="4:59">
      <c r="D984" s="230"/>
      <c r="G984" s="230"/>
      <c r="H984" s="230"/>
      <c r="I984" s="230"/>
      <c r="J984" s="230"/>
      <c r="K984" s="230"/>
      <c r="L984" s="230"/>
      <c r="M984" s="230"/>
      <c r="N984" s="230"/>
      <c r="S984" s="230"/>
      <c r="V984" s="230"/>
      <c r="W984" s="230"/>
      <c r="X984" s="230"/>
      <c r="Y984" s="230"/>
      <c r="Z984" s="230"/>
      <c r="AA984" s="230"/>
      <c r="AB984" s="230"/>
      <c r="AC984" s="230"/>
      <c r="AD984" s="230"/>
      <c r="AH984" s="230"/>
      <c r="AK984" s="230"/>
      <c r="AL984" s="230"/>
      <c r="AM984" s="230"/>
      <c r="AN984" s="230"/>
      <c r="AO984" s="230"/>
      <c r="AP984" s="230"/>
      <c r="AQ984" s="230"/>
      <c r="AR984" s="230"/>
      <c r="AW984" s="230"/>
      <c r="AZ984" s="230"/>
      <c r="BA984" s="230"/>
      <c r="BB984" s="230"/>
      <c r="BC984" s="230"/>
      <c r="BD984" s="230"/>
      <c r="BE984" s="230"/>
      <c r="BF984" s="230"/>
      <c r="BG984" s="230"/>
    </row>
    <row r="985" spans="4:59">
      <c r="D985" s="230"/>
      <c r="G985" s="230"/>
      <c r="H985" s="230"/>
      <c r="I985" s="230"/>
      <c r="J985" s="230"/>
      <c r="K985" s="230"/>
      <c r="L985" s="230"/>
      <c r="M985" s="230"/>
      <c r="N985" s="230"/>
      <c r="S985" s="230"/>
      <c r="V985" s="230"/>
      <c r="W985" s="230"/>
      <c r="X985" s="230"/>
      <c r="Y985" s="230"/>
      <c r="Z985" s="230"/>
      <c r="AA985" s="230"/>
      <c r="AB985" s="230"/>
      <c r="AC985" s="230"/>
      <c r="AD985" s="230"/>
      <c r="AH985" s="230"/>
      <c r="AK985" s="230"/>
      <c r="AL985" s="230"/>
      <c r="AM985" s="230"/>
      <c r="AN985" s="230"/>
      <c r="AO985" s="230"/>
      <c r="AP985" s="230"/>
      <c r="AQ985" s="230"/>
      <c r="AR985" s="230"/>
      <c r="AW985" s="230"/>
      <c r="AZ985" s="230"/>
      <c r="BA985" s="230"/>
      <c r="BB985" s="230"/>
      <c r="BC985" s="230"/>
      <c r="BD985" s="230"/>
      <c r="BE985" s="230"/>
      <c r="BF985" s="230"/>
      <c r="BG985" s="230"/>
    </row>
    <row r="986" spans="4:59">
      <c r="D986" s="230"/>
      <c r="G986" s="230"/>
      <c r="H986" s="230"/>
      <c r="I986" s="230"/>
      <c r="J986" s="230"/>
      <c r="K986" s="230"/>
      <c r="L986" s="230"/>
      <c r="M986" s="230"/>
      <c r="N986" s="230"/>
      <c r="S986" s="230"/>
      <c r="V986" s="230"/>
      <c r="W986" s="230"/>
      <c r="X986" s="230"/>
      <c r="Y986" s="230"/>
      <c r="Z986" s="230"/>
      <c r="AA986" s="230"/>
      <c r="AB986" s="230"/>
      <c r="AC986" s="230"/>
      <c r="AD986" s="230"/>
      <c r="AH986" s="230"/>
      <c r="AK986" s="230"/>
      <c r="AL986" s="230"/>
      <c r="AM986" s="230"/>
      <c r="AN986" s="230"/>
      <c r="AO986" s="230"/>
      <c r="AP986" s="230"/>
      <c r="AQ986" s="230"/>
      <c r="AR986" s="230"/>
      <c r="AW986" s="230"/>
      <c r="AZ986" s="230"/>
      <c r="BA986" s="230"/>
      <c r="BB986" s="230"/>
      <c r="BC986" s="230"/>
      <c r="BD986" s="230"/>
      <c r="BE986" s="230"/>
      <c r="BF986" s="230"/>
      <c r="BG986" s="230"/>
    </row>
    <row r="987" spans="4:59">
      <c r="D987" s="230"/>
      <c r="G987" s="230"/>
      <c r="H987" s="230"/>
      <c r="I987" s="230"/>
      <c r="J987" s="230"/>
      <c r="K987" s="230"/>
      <c r="L987" s="230"/>
      <c r="M987" s="230"/>
      <c r="N987" s="230"/>
      <c r="S987" s="230"/>
      <c r="V987" s="230"/>
      <c r="W987" s="230"/>
      <c r="X987" s="230"/>
      <c r="Y987" s="230"/>
      <c r="Z987" s="230"/>
      <c r="AA987" s="230"/>
      <c r="AB987" s="230"/>
      <c r="AC987" s="230"/>
      <c r="AD987" s="230"/>
      <c r="AH987" s="230"/>
      <c r="AK987" s="230"/>
      <c r="AL987" s="230"/>
      <c r="AM987" s="230"/>
      <c r="AN987" s="230"/>
      <c r="AO987" s="230"/>
      <c r="AP987" s="230"/>
      <c r="AQ987" s="230"/>
      <c r="AR987" s="230"/>
      <c r="AW987" s="230"/>
      <c r="AZ987" s="230"/>
      <c r="BA987" s="230"/>
      <c r="BB987" s="230"/>
      <c r="BC987" s="230"/>
      <c r="BD987" s="230"/>
      <c r="BE987" s="230"/>
      <c r="BF987" s="230"/>
      <c r="BG987" s="230"/>
    </row>
    <row r="988" spans="4:59">
      <c r="D988" s="230"/>
      <c r="G988" s="230"/>
      <c r="H988" s="230"/>
      <c r="I988" s="230"/>
      <c r="J988" s="230"/>
      <c r="K988" s="230"/>
      <c r="L988" s="230"/>
      <c r="M988" s="230"/>
      <c r="N988" s="230"/>
      <c r="S988" s="230"/>
      <c r="V988" s="230"/>
      <c r="W988" s="230"/>
      <c r="X988" s="230"/>
      <c r="Y988" s="230"/>
      <c r="Z988" s="230"/>
      <c r="AA988" s="230"/>
      <c r="AB988" s="230"/>
      <c r="AC988" s="230"/>
      <c r="AD988" s="230"/>
      <c r="AH988" s="230"/>
      <c r="AK988" s="230"/>
      <c r="AL988" s="230"/>
      <c r="AM988" s="230"/>
      <c r="AN988" s="230"/>
      <c r="AO988" s="230"/>
      <c r="AP988" s="230"/>
      <c r="AQ988" s="230"/>
      <c r="AR988" s="230"/>
      <c r="AW988" s="230"/>
      <c r="AZ988" s="230"/>
      <c r="BA988" s="230"/>
      <c r="BB988" s="230"/>
      <c r="BC988" s="230"/>
      <c r="BD988" s="230"/>
      <c r="BE988" s="230"/>
      <c r="BF988" s="230"/>
      <c r="BG988" s="230"/>
    </row>
    <row r="989" spans="4:59">
      <c r="D989" s="230"/>
      <c r="G989" s="230"/>
      <c r="H989" s="230"/>
      <c r="I989" s="230"/>
      <c r="J989" s="230"/>
      <c r="K989" s="230"/>
      <c r="L989" s="230"/>
      <c r="M989" s="230"/>
      <c r="N989" s="230"/>
      <c r="S989" s="230"/>
      <c r="V989" s="230"/>
      <c r="W989" s="230"/>
      <c r="X989" s="230"/>
      <c r="Y989" s="230"/>
      <c r="Z989" s="230"/>
      <c r="AA989" s="230"/>
      <c r="AB989" s="230"/>
      <c r="AC989" s="230"/>
      <c r="AD989" s="230"/>
      <c r="AH989" s="230"/>
      <c r="AK989" s="230"/>
      <c r="AL989" s="230"/>
      <c r="AM989" s="230"/>
      <c r="AN989" s="230"/>
      <c r="AO989" s="230"/>
      <c r="AP989" s="230"/>
      <c r="AQ989" s="230"/>
      <c r="AR989" s="230"/>
      <c r="AW989" s="230"/>
      <c r="AZ989" s="230"/>
      <c r="BA989" s="230"/>
      <c r="BB989" s="230"/>
      <c r="BC989" s="230"/>
      <c r="BD989" s="230"/>
      <c r="BE989" s="230"/>
      <c r="BF989" s="230"/>
      <c r="BG989" s="230"/>
    </row>
    <row r="990" spans="4:59">
      <c r="D990" s="230"/>
      <c r="G990" s="230"/>
      <c r="H990" s="230"/>
      <c r="I990" s="230"/>
      <c r="J990" s="230"/>
      <c r="K990" s="230"/>
      <c r="L990" s="230"/>
      <c r="M990" s="230"/>
      <c r="N990" s="230"/>
      <c r="S990" s="230"/>
      <c r="V990" s="230"/>
      <c r="W990" s="230"/>
      <c r="X990" s="230"/>
      <c r="Y990" s="230"/>
      <c r="Z990" s="230"/>
      <c r="AA990" s="230"/>
      <c r="AB990" s="230"/>
      <c r="AC990" s="230"/>
      <c r="AD990" s="230"/>
      <c r="AH990" s="230"/>
      <c r="AK990" s="230"/>
      <c r="AL990" s="230"/>
      <c r="AM990" s="230"/>
      <c r="AN990" s="230"/>
      <c r="AO990" s="230"/>
      <c r="AP990" s="230"/>
      <c r="AQ990" s="230"/>
      <c r="AR990" s="230"/>
      <c r="AW990" s="230"/>
      <c r="AZ990" s="230"/>
      <c r="BA990" s="230"/>
      <c r="BB990" s="230"/>
      <c r="BC990" s="230"/>
      <c r="BD990" s="230"/>
      <c r="BE990" s="230"/>
      <c r="BF990" s="230"/>
      <c r="BG990" s="230"/>
    </row>
    <row r="991" spans="4:59">
      <c r="D991" s="230"/>
      <c r="G991" s="230"/>
      <c r="H991" s="230"/>
      <c r="I991" s="230"/>
      <c r="J991" s="230"/>
      <c r="K991" s="230"/>
      <c r="L991" s="230"/>
      <c r="M991" s="230"/>
      <c r="N991" s="230"/>
      <c r="S991" s="230"/>
      <c r="V991" s="230"/>
      <c r="W991" s="230"/>
      <c r="X991" s="230"/>
      <c r="Y991" s="230"/>
      <c r="Z991" s="230"/>
      <c r="AA991" s="230"/>
      <c r="AB991" s="230"/>
      <c r="AC991" s="230"/>
      <c r="AD991" s="230"/>
      <c r="AH991" s="230"/>
      <c r="AK991" s="230"/>
      <c r="AL991" s="230"/>
      <c r="AM991" s="230"/>
      <c r="AN991" s="230"/>
      <c r="AO991" s="230"/>
      <c r="AP991" s="230"/>
      <c r="AQ991" s="230"/>
      <c r="AR991" s="230"/>
      <c r="AW991" s="230"/>
      <c r="AZ991" s="230"/>
      <c r="BA991" s="230"/>
      <c r="BB991" s="230"/>
      <c r="BC991" s="230"/>
      <c r="BD991" s="230"/>
      <c r="BE991" s="230"/>
      <c r="BF991" s="230"/>
      <c r="BG991" s="230"/>
    </row>
    <row r="992" spans="4:59">
      <c r="D992" s="230"/>
      <c r="G992" s="230"/>
      <c r="H992" s="230"/>
      <c r="I992" s="230"/>
      <c r="J992" s="230"/>
      <c r="K992" s="230"/>
      <c r="L992" s="230"/>
      <c r="M992" s="230"/>
      <c r="N992" s="230"/>
      <c r="S992" s="230"/>
      <c r="V992" s="230"/>
      <c r="W992" s="230"/>
      <c r="X992" s="230"/>
      <c r="Y992" s="230"/>
      <c r="Z992" s="230"/>
      <c r="AA992" s="230"/>
      <c r="AB992" s="230"/>
      <c r="AC992" s="230"/>
      <c r="AD992" s="230"/>
      <c r="AH992" s="230"/>
      <c r="AK992" s="230"/>
      <c r="AL992" s="230"/>
      <c r="AM992" s="230"/>
      <c r="AN992" s="230"/>
      <c r="AO992" s="230"/>
      <c r="AP992" s="230"/>
      <c r="AQ992" s="230"/>
      <c r="AR992" s="230"/>
      <c r="AW992" s="230"/>
      <c r="AZ992" s="230"/>
      <c r="BA992" s="230"/>
      <c r="BB992" s="230"/>
      <c r="BC992" s="230"/>
      <c r="BD992" s="230"/>
      <c r="BE992" s="230"/>
      <c r="BF992" s="230"/>
      <c r="BG992" s="230"/>
    </row>
    <row r="993" spans="4:59">
      <c r="D993" s="230"/>
      <c r="G993" s="230"/>
      <c r="H993" s="230"/>
      <c r="I993" s="230"/>
      <c r="J993" s="230"/>
      <c r="K993" s="230"/>
      <c r="L993" s="230"/>
      <c r="M993" s="230"/>
      <c r="N993" s="230"/>
      <c r="S993" s="230"/>
      <c r="V993" s="230"/>
      <c r="W993" s="230"/>
      <c r="X993" s="230"/>
      <c r="Y993" s="230"/>
      <c r="Z993" s="230"/>
      <c r="AA993" s="230"/>
      <c r="AB993" s="230"/>
      <c r="AC993" s="230"/>
      <c r="AD993" s="230"/>
      <c r="AH993" s="230"/>
      <c r="AK993" s="230"/>
      <c r="AL993" s="230"/>
      <c r="AM993" s="230"/>
      <c r="AN993" s="230"/>
      <c r="AO993" s="230"/>
      <c r="AP993" s="230"/>
      <c r="AQ993" s="230"/>
      <c r="AR993" s="230"/>
      <c r="AW993" s="230"/>
      <c r="AZ993" s="230"/>
      <c r="BA993" s="230"/>
      <c r="BB993" s="230"/>
      <c r="BC993" s="230"/>
      <c r="BD993" s="230"/>
      <c r="BE993" s="230"/>
      <c r="BF993" s="230"/>
      <c r="BG993" s="230"/>
    </row>
    <row r="994" spans="4:59">
      <c r="D994" s="230"/>
      <c r="G994" s="230"/>
      <c r="H994" s="230"/>
      <c r="I994" s="230"/>
      <c r="J994" s="230"/>
      <c r="K994" s="230"/>
      <c r="L994" s="230"/>
      <c r="M994" s="230"/>
      <c r="N994" s="230"/>
      <c r="S994" s="230"/>
      <c r="V994" s="230"/>
      <c r="W994" s="230"/>
      <c r="X994" s="230"/>
      <c r="Y994" s="230"/>
      <c r="Z994" s="230"/>
      <c r="AA994" s="230"/>
      <c r="AB994" s="230"/>
      <c r="AC994" s="230"/>
      <c r="AD994" s="230"/>
      <c r="AH994" s="230"/>
      <c r="AK994" s="230"/>
      <c r="AL994" s="230"/>
      <c r="AM994" s="230"/>
      <c r="AN994" s="230"/>
      <c r="AO994" s="230"/>
      <c r="AP994" s="230"/>
      <c r="AQ994" s="230"/>
      <c r="AR994" s="230"/>
      <c r="AW994" s="230"/>
      <c r="AZ994" s="230"/>
      <c r="BA994" s="230"/>
      <c r="BB994" s="230"/>
      <c r="BC994" s="230"/>
      <c r="BD994" s="230"/>
      <c r="BE994" s="230"/>
      <c r="BF994" s="230"/>
      <c r="BG994" s="230"/>
    </row>
    <row r="995" spans="4:59">
      <c r="D995" s="230"/>
      <c r="G995" s="230"/>
      <c r="H995" s="230"/>
      <c r="I995" s="230"/>
      <c r="J995" s="230"/>
      <c r="K995" s="230"/>
      <c r="L995" s="230"/>
      <c r="M995" s="230"/>
      <c r="N995" s="230"/>
      <c r="S995" s="230"/>
      <c r="V995" s="230"/>
      <c r="W995" s="230"/>
      <c r="X995" s="230"/>
      <c r="Y995" s="230"/>
      <c r="Z995" s="230"/>
      <c r="AA995" s="230"/>
      <c r="AB995" s="230"/>
      <c r="AC995" s="230"/>
      <c r="AD995" s="230"/>
      <c r="AH995" s="230"/>
      <c r="AK995" s="230"/>
      <c r="AL995" s="230"/>
      <c r="AM995" s="230"/>
      <c r="AN995" s="230"/>
      <c r="AO995" s="230"/>
      <c r="AP995" s="230"/>
      <c r="AQ995" s="230"/>
      <c r="AR995" s="230"/>
      <c r="AW995" s="230"/>
      <c r="AZ995" s="230"/>
      <c r="BA995" s="230"/>
      <c r="BB995" s="230"/>
      <c r="BC995" s="230"/>
      <c r="BD995" s="230"/>
      <c r="BE995" s="230"/>
      <c r="BF995" s="230"/>
      <c r="BG995" s="230"/>
    </row>
    <row r="996" spans="4:59">
      <c r="D996" s="230"/>
      <c r="G996" s="230"/>
      <c r="H996" s="230"/>
      <c r="I996" s="230"/>
      <c r="J996" s="230"/>
      <c r="K996" s="230"/>
      <c r="L996" s="230"/>
      <c r="M996" s="230"/>
      <c r="N996" s="230"/>
      <c r="S996" s="230"/>
      <c r="V996" s="230"/>
      <c r="W996" s="230"/>
      <c r="X996" s="230"/>
      <c r="Y996" s="230"/>
      <c r="Z996" s="230"/>
      <c r="AA996" s="230"/>
      <c r="AB996" s="230"/>
      <c r="AC996" s="230"/>
      <c r="AD996" s="230"/>
      <c r="AH996" s="230"/>
      <c r="AK996" s="230"/>
      <c r="AL996" s="230"/>
      <c r="AM996" s="230"/>
      <c r="AN996" s="230"/>
      <c r="AO996" s="230"/>
      <c r="AP996" s="230"/>
      <c r="AQ996" s="230"/>
      <c r="AR996" s="230"/>
      <c r="AW996" s="230"/>
      <c r="AZ996" s="230"/>
      <c r="BA996" s="230"/>
      <c r="BB996" s="230"/>
      <c r="BC996" s="230"/>
      <c r="BD996" s="230"/>
      <c r="BE996" s="230"/>
      <c r="BF996" s="230"/>
      <c r="BG996" s="230"/>
    </row>
    <row r="997" spans="4:59">
      <c r="D997" s="230"/>
      <c r="G997" s="230"/>
      <c r="H997" s="230"/>
      <c r="I997" s="230"/>
      <c r="J997" s="230"/>
      <c r="K997" s="230"/>
      <c r="L997" s="230"/>
      <c r="M997" s="230"/>
      <c r="N997" s="230"/>
      <c r="S997" s="230"/>
      <c r="V997" s="230"/>
      <c r="W997" s="230"/>
      <c r="X997" s="230"/>
      <c r="Y997" s="230"/>
      <c r="Z997" s="230"/>
      <c r="AA997" s="230"/>
      <c r="AB997" s="230"/>
      <c r="AC997" s="230"/>
      <c r="AD997" s="230"/>
      <c r="AH997" s="230"/>
      <c r="AK997" s="230"/>
      <c r="AL997" s="230"/>
      <c r="AM997" s="230"/>
      <c r="AN997" s="230"/>
      <c r="AO997" s="230"/>
      <c r="AP997" s="230"/>
      <c r="AQ997" s="230"/>
      <c r="AR997" s="230"/>
      <c r="AW997" s="230"/>
      <c r="AZ997" s="230"/>
      <c r="BA997" s="230"/>
      <c r="BB997" s="230"/>
      <c r="BC997" s="230"/>
      <c r="BD997" s="230"/>
      <c r="BE997" s="230"/>
      <c r="BF997" s="230"/>
      <c r="BG997" s="230"/>
    </row>
    <row r="998" spans="4:59">
      <c r="D998" s="230"/>
      <c r="G998" s="230"/>
      <c r="H998" s="230"/>
      <c r="I998" s="230"/>
      <c r="J998" s="230"/>
      <c r="K998" s="230"/>
      <c r="L998" s="230"/>
      <c r="M998" s="230"/>
      <c r="N998" s="230"/>
      <c r="S998" s="230"/>
      <c r="V998" s="230"/>
      <c r="W998" s="230"/>
      <c r="X998" s="230"/>
      <c r="Y998" s="230"/>
      <c r="Z998" s="230"/>
      <c r="AA998" s="230"/>
      <c r="AB998" s="230"/>
      <c r="AC998" s="230"/>
      <c r="AD998" s="230"/>
      <c r="AH998" s="230"/>
      <c r="AK998" s="230"/>
      <c r="AL998" s="230"/>
      <c r="AM998" s="230"/>
      <c r="AN998" s="230"/>
      <c r="AO998" s="230"/>
      <c r="AP998" s="230"/>
      <c r="AQ998" s="230"/>
      <c r="AR998" s="230"/>
      <c r="AW998" s="230"/>
      <c r="AZ998" s="230"/>
      <c r="BA998" s="230"/>
      <c r="BB998" s="230"/>
      <c r="BC998" s="230"/>
      <c r="BD998" s="230"/>
      <c r="BE998" s="230"/>
      <c r="BF998" s="230"/>
      <c r="BG998" s="230"/>
    </row>
    <row r="999" spans="4:59">
      <c r="D999" s="230"/>
      <c r="G999" s="230"/>
      <c r="H999" s="230"/>
      <c r="I999" s="230"/>
      <c r="J999" s="230"/>
      <c r="K999" s="230"/>
      <c r="L999" s="230"/>
      <c r="M999" s="230"/>
      <c r="N999" s="230"/>
      <c r="S999" s="230"/>
      <c r="V999" s="230"/>
      <c r="W999" s="230"/>
      <c r="X999" s="230"/>
      <c r="Y999" s="230"/>
      <c r="Z999" s="230"/>
      <c r="AA999" s="230"/>
      <c r="AB999" s="230"/>
      <c r="AC999" s="230"/>
      <c r="AD999" s="230"/>
      <c r="AH999" s="230"/>
      <c r="AK999" s="230"/>
      <c r="AL999" s="230"/>
      <c r="AM999" s="230"/>
      <c r="AN999" s="230"/>
      <c r="AO999" s="230"/>
      <c r="AP999" s="230"/>
      <c r="AQ999" s="230"/>
      <c r="AR999" s="230"/>
      <c r="AW999" s="230"/>
      <c r="AZ999" s="230"/>
      <c r="BA999" s="230"/>
      <c r="BB999" s="230"/>
      <c r="BC999" s="230"/>
      <c r="BD999" s="230"/>
      <c r="BE999" s="230"/>
      <c r="BF999" s="230"/>
      <c r="BG999" s="230"/>
    </row>
    <row r="1000" spans="4:59">
      <c r="D1000" s="230"/>
      <c r="G1000" s="230"/>
      <c r="H1000" s="230"/>
      <c r="I1000" s="230"/>
      <c r="J1000" s="230"/>
      <c r="K1000" s="230"/>
      <c r="L1000" s="230"/>
      <c r="M1000" s="230"/>
      <c r="N1000" s="230"/>
      <c r="S1000" s="230"/>
      <c r="V1000" s="230"/>
      <c r="W1000" s="230"/>
      <c r="X1000" s="230"/>
      <c r="Y1000" s="230"/>
      <c r="Z1000" s="230"/>
      <c r="AA1000" s="230"/>
      <c r="AB1000" s="230"/>
      <c r="AC1000" s="230"/>
      <c r="AD1000" s="230"/>
      <c r="AH1000" s="230"/>
      <c r="AK1000" s="230"/>
      <c r="AL1000" s="230"/>
      <c r="AM1000" s="230"/>
      <c r="AN1000" s="230"/>
      <c r="AO1000" s="230"/>
      <c r="AP1000" s="230"/>
      <c r="AQ1000" s="230"/>
      <c r="AR1000" s="230"/>
      <c r="AW1000" s="230"/>
      <c r="AZ1000" s="230"/>
      <c r="BA1000" s="230"/>
      <c r="BB1000" s="230"/>
      <c r="BC1000" s="230"/>
      <c r="BD1000" s="230"/>
      <c r="BE1000" s="230"/>
      <c r="BF1000" s="230"/>
      <c r="BG1000" s="230"/>
    </row>
    <row r="1001" spans="4:59">
      <c r="D1001" s="230"/>
      <c r="G1001" s="230"/>
      <c r="H1001" s="230"/>
      <c r="I1001" s="230"/>
      <c r="J1001" s="230"/>
      <c r="K1001" s="230"/>
      <c r="L1001" s="230"/>
      <c r="M1001" s="230"/>
      <c r="N1001" s="230"/>
      <c r="S1001" s="230"/>
      <c r="V1001" s="230"/>
      <c r="W1001" s="230"/>
      <c r="X1001" s="230"/>
      <c r="Y1001" s="230"/>
      <c r="Z1001" s="230"/>
      <c r="AA1001" s="230"/>
      <c r="AB1001" s="230"/>
      <c r="AC1001" s="230"/>
      <c r="AD1001" s="230"/>
      <c r="AH1001" s="230"/>
      <c r="AK1001" s="230"/>
      <c r="AL1001" s="230"/>
      <c r="AM1001" s="230"/>
      <c r="AN1001" s="230"/>
      <c r="AO1001" s="230"/>
      <c r="AP1001" s="230"/>
      <c r="AQ1001" s="230"/>
      <c r="AR1001" s="230"/>
      <c r="AW1001" s="230"/>
      <c r="AZ1001" s="230"/>
      <c r="BA1001" s="230"/>
      <c r="BB1001" s="230"/>
      <c r="BC1001" s="230"/>
      <c r="BD1001" s="230"/>
      <c r="BE1001" s="230"/>
      <c r="BF1001" s="230"/>
      <c r="BG1001" s="230"/>
    </row>
    <row r="1002" spans="4:59">
      <c r="D1002" s="230"/>
      <c r="G1002" s="230"/>
      <c r="H1002" s="230"/>
      <c r="I1002" s="230"/>
      <c r="J1002" s="230"/>
      <c r="K1002" s="230"/>
      <c r="L1002" s="230"/>
      <c r="M1002" s="230"/>
      <c r="N1002" s="230"/>
      <c r="S1002" s="230"/>
      <c r="V1002" s="230"/>
      <c r="W1002" s="230"/>
      <c r="X1002" s="230"/>
      <c r="Y1002" s="230"/>
      <c r="Z1002" s="230"/>
      <c r="AA1002" s="230"/>
      <c r="AB1002" s="230"/>
      <c r="AC1002" s="230"/>
      <c r="AD1002" s="230"/>
      <c r="AH1002" s="230"/>
      <c r="AK1002" s="230"/>
      <c r="AL1002" s="230"/>
      <c r="AM1002" s="230"/>
      <c r="AN1002" s="230"/>
      <c r="AO1002" s="230"/>
      <c r="AP1002" s="230"/>
      <c r="AQ1002" s="230"/>
      <c r="AR1002" s="230"/>
      <c r="AW1002" s="230"/>
      <c r="AZ1002" s="230"/>
      <c r="BA1002" s="230"/>
      <c r="BB1002" s="230"/>
      <c r="BC1002" s="230"/>
      <c r="BD1002" s="230"/>
      <c r="BE1002" s="230"/>
      <c r="BF1002" s="230"/>
      <c r="BG1002" s="230"/>
    </row>
    <row r="1003" spans="4:59">
      <c r="D1003" s="230"/>
      <c r="G1003" s="230"/>
      <c r="H1003" s="230"/>
      <c r="I1003" s="230"/>
      <c r="J1003" s="230"/>
      <c r="K1003" s="230"/>
      <c r="L1003" s="230"/>
      <c r="M1003" s="230"/>
      <c r="N1003" s="230"/>
      <c r="S1003" s="230"/>
      <c r="V1003" s="230"/>
      <c r="W1003" s="230"/>
      <c r="X1003" s="230"/>
      <c r="Y1003" s="230"/>
      <c r="Z1003" s="230"/>
      <c r="AA1003" s="230"/>
      <c r="AB1003" s="230"/>
      <c r="AC1003" s="230"/>
      <c r="AD1003" s="230"/>
      <c r="AH1003" s="230"/>
      <c r="AK1003" s="230"/>
      <c r="AL1003" s="230"/>
      <c r="AM1003" s="230"/>
      <c r="AN1003" s="230"/>
      <c r="AO1003" s="230"/>
      <c r="AP1003" s="230"/>
      <c r="AQ1003" s="230"/>
      <c r="AR1003" s="230"/>
      <c r="AW1003" s="230"/>
      <c r="AZ1003" s="230"/>
      <c r="BA1003" s="230"/>
      <c r="BB1003" s="230"/>
      <c r="BC1003" s="230"/>
      <c r="BD1003" s="230"/>
      <c r="BE1003" s="230"/>
      <c r="BF1003" s="230"/>
      <c r="BG1003" s="230"/>
    </row>
    <row r="1004" spans="4:59">
      <c r="D1004" s="230"/>
      <c r="G1004" s="230"/>
      <c r="H1004" s="230"/>
      <c r="I1004" s="230"/>
      <c r="J1004" s="230"/>
      <c r="K1004" s="230"/>
      <c r="L1004" s="230"/>
      <c r="M1004" s="230"/>
      <c r="N1004" s="230"/>
      <c r="S1004" s="230"/>
      <c r="V1004" s="230"/>
      <c r="W1004" s="230"/>
      <c r="X1004" s="230"/>
      <c r="Y1004" s="230"/>
      <c r="Z1004" s="230"/>
      <c r="AA1004" s="230"/>
      <c r="AB1004" s="230"/>
      <c r="AC1004" s="230"/>
      <c r="AD1004" s="230"/>
      <c r="AH1004" s="230"/>
      <c r="AK1004" s="230"/>
      <c r="AL1004" s="230"/>
      <c r="AM1004" s="230"/>
      <c r="AN1004" s="230"/>
      <c r="AO1004" s="230"/>
      <c r="AP1004" s="230"/>
      <c r="AQ1004" s="230"/>
      <c r="AR1004" s="230"/>
      <c r="AW1004" s="230"/>
      <c r="AZ1004" s="230"/>
      <c r="BA1004" s="230"/>
      <c r="BB1004" s="230"/>
      <c r="BC1004" s="230"/>
      <c r="BD1004" s="230"/>
      <c r="BE1004" s="230"/>
      <c r="BF1004" s="230"/>
      <c r="BG1004" s="230"/>
    </row>
    <row r="1005" spans="4:59">
      <c r="D1005" s="230"/>
      <c r="G1005" s="230"/>
      <c r="H1005" s="230"/>
      <c r="I1005" s="230"/>
      <c r="J1005" s="230"/>
      <c r="K1005" s="230"/>
      <c r="L1005" s="230"/>
      <c r="M1005" s="230"/>
      <c r="N1005" s="230"/>
      <c r="S1005" s="230"/>
      <c r="V1005" s="230"/>
      <c r="W1005" s="230"/>
      <c r="X1005" s="230"/>
      <c r="Y1005" s="230"/>
      <c r="Z1005" s="230"/>
      <c r="AA1005" s="230"/>
      <c r="AB1005" s="230"/>
      <c r="AC1005" s="230"/>
      <c r="AD1005" s="230"/>
      <c r="AH1005" s="230"/>
      <c r="AK1005" s="230"/>
      <c r="AL1005" s="230"/>
      <c r="AM1005" s="230"/>
      <c r="AN1005" s="230"/>
      <c r="AO1005" s="230"/>
      <c r="AP1005" s="230"/>
      <c r="AQ1005" s="230"/>
      <c r="AR1005" s="230"/>
      <c r="AW1005" s="230"/>
      <c r="AZ1005" s="230"/>
      <c r="BA1005" s="230"/>
      <c r="BB1005" s="230"/>
      <c r="BC1005" s="230"/>
      <c r="BD1005" s="230"/>
      <c r="BE1005" s="230"/>
      <c r="BF1005" s="230"/>
      <c r="BG1005" s="230"/>
    </row>
    <row r="1006" spans="4:59">
      <c r="D1006" s="230"/>
      <c r="G1006" s="230"/>
      <c r="H1006" s="230"/>
      <c r="I1006" s="230"/>
      <c r="J1006" s="230"/>
      <c r="K1006" s="230"/>
      <c r="L1006" s="230"/>
      <c r="M1006" s="230"/>
      <c r="N1006" s="230"/>
      <c r="S1006" s="230"/>
      <c r="V1006" s="230"/>
      <c r="W1006" s="230"/>
      <c r="X1006" s="230"/>
      <c r="Y1006" s="230"/>
      <c r="Z1006" s="230"/>
      <c r="AA1006" s="230"/>
      <c r="AB1006" s="230"/>
      <c r="AC1006" s="230"/>
      <c r="AD1006" s="230"/>
      <c r="AH1006" s="230"/>
      <c r="AK1006" s="230"/>
      <c r="AL1006" s="230"/>
      <c r="AM1006" s="230"/>
      <c r="AN1006" s="230"/>
      <c r="AO1006" s="230"/>
      <c r="AP1006" s="230"/>
      <c r="AQ1006" s="230"/>
      <c r="AR1006" s="230"/>
      <c r="AW1006" s="230"/>
      <c r="AZ1006" s="230"/>
      <c r="BA1006" s="230"/>
      <c r="BB1006" s="230"/>
      <c r="BC1006" s="230"/>
      <c r="BD1006" s="230"/>
      <c r="BE1006" s="230"/>
      <c r="BF1006" s="230"/>
      <c r="BG1006" s="230"/>
    </row>
    <row r="1007" spans="4:59">
      <c r="D1007" s="230"/>
      <c r="G1007" s="230"/>
      <c r="H1007" s="230"/>
      <c r="I1007" s="230"/>
      <c r="J1007" s="230"/>
      <c r="K1007" s="230"/>
      <c r="L1007" s="230"/>
      <c r="M1007" s="230"/>
      <c r="N1007" s="230"/>
      <c r="S1007" s="230"/>
      <c r="V1007" s="230"/>
      <c r="W1007" s="230"/>
      <c r="X1007" s="230"/>
      <c r="Y1007" s="230"/>
      <c r="Z1007" s="230"/>
      <c r="AA1007" s="230"/>
      <c r="AB1007" s="230"/>
      <c r="AC1007" s="230"/>
      <c r="AD1007" s="230"/>
      <c r="AH1007" s="230"/>
      <c r="AK1007" s="230"/>
      <c r="AL1007" s="230"/>
      <c r="AM1007" s="230"/>
      <c r="AN1007" s="230"/>
      <c r="AO1007" s="230"/>
      <c r="AP1007" s="230"/>
      <c r="AQ1007" s="230"/>
      <c r="AR1007" s="230"/>
      <c r="AW1007" s="230"/>
      <c r="AZ1007" s="230"/>
      <c r="BA1007" s="230"/>
      <c r="BB1007" s="230"/>
      <c r="BC1007" s="230"/>
      <c r="BD1007" s="230"/>
      <c r="BE1007" s="230"/>
      <c r="BF1007" s="230"/>
      <c r="BG1007" s="230"/>
    </row>
    <row r="1008" spans="4:59">
      <c r="D1008" s="230"/>
      <c r="G1008" s="230"/>
      <c r="H1008" s="230"/>
      <c r="I1008" s="230"/>
      <c r="J1008" s="230"/>
      <c r="K1008" s="230"/>
      <c r="L1008" s="230"/>
      <c r="M1008" s="230"/>
      <c r="N1008" s="230"/>
      <c r="S1008" s="230"/>
      <c r="V1008" s="230"/>
      <c r="W1008" s="230"/>
      <c r="X1008" s="230"/>
      <c r="Y1008" s="230"/>
      <c r="Z1008" s="230"/>
      <c r="AA1008" s="230"/>
      <c r="AB1008" s="230"/>
      <c r="AC1008" s="230"/>
      <c r="AD1008" s="230"/>
      <c r="AH1008" s="230"/>
      <c r="AK1008" s="230"/>
      <c r="AL1008" s="230"/>
      <c r="AM1008" s="230"/>
      <c r="AN1008" s="230"/>
      <c r="AO1008" s="230"/>
      <c r="AP1008" s="230"/>
      <c r="AQ1008" s="230"/>
      <c r="AR1008" s="230"/>
      <c r="AW1008" s="230"/>
      <c r="AZ1008" s="230"/>
      <c r="BA1008" s="230"/>
      <c r="BB1008" s="230"/>
      <c r="BC1008" s="230"/>
      <c r="BD1008" s="230"/>
      <c r="BE1008" s="230"/>
      <c r="BF1008" s="230"/>
      <c r="BG1008" s="230"/>
    </row>
    <row r="1009" spans="4:59">
      <c r="D1009" s="230"/>
      <c r="G1009" s="230"/>
      <c r="H1009" s="230"/>
      <c r="I1009" s="230"/>
      <c r="J1009" s="230"/>
      <c r="K1009" s="230"/>
      <c r="L1009" s="230"/>
      <c r="M1009" s="230"/>
      <c r="N1009" s="230"/>
      <c r="S1009" s="230"/>
      <c r="V1009" s="230"/>
      <c r="W1009" s="230"/>
      <c r="X1009" s="230"/>
      <c r="Y1009" s="230"/>
      <c r="Z1009" s="230"/>
      <c r="AA1009" s="230"/>
      <c r="AB1009" s="230"/>
      <c r="AC1009" s="230"/>
      <c r="AD1009" s="230"/>
      <c r="AH1009" s="230"/>
      <c r="AK1009" s="230"/>
      <c r="AL1009" s="230"/>
      <c r="AM1009" s="230"/>
      <c r="AN1009" s="230"/>
      <c r="AO1009" s="230"/>
      <c r="AP1009" s="230"/>
      <c r="AQ1009" s="230"/>
      <c r="AR1009" s="230"/>
      <c r="AW1009" s="230"/>
      <c r="AZ1009" s="230"/>
      <c r="BA1009" s="230"/>
      <c r="BB1009" s="230"/>
      <c r="BC1009" s="230"/>
      <c r="BD1009" s="230"/>
      <c r="BE1009" s="230"/>
      <c r="BF1009" s="230"/>
      <c r="BG1009" s="230"/>
    </row>
    <row r="1010" spans="4:59">
      <c r="D1010" s="230"/>
      <c r="G1010" s="230"/>
      <c r="H1010" s="230"/>
      <c r="I1010" s="230"/>
      <c r="J1010" s="230"/>
      <c r="K1010" s="230"/>
      <c r="L1010" s="230"/>
      <c r="M1010" s="230"/>
      <c r="N1010" s="230"/>
      <c r="S1010" s="230"/>
      <c r="V1010" s="230"/>
      <c r="W1010" s="230"/>
      <c r="X1010" s="230"/>
      <c r="Y1010" s="230"/>
      <c r="Z1010" s="230"/>
      <c r="AA1010" s="230"/>
      <c r="AB1010" s="230"/>
      <c r="AC1010" s="230"/>
      <c r="AD1010" s="230"/>
      <c r="AH1010" s="230"/>
      <c r="AK1010" s="230"/>
      <c r="AL1010" s="230"/>
      <c r="AM1010" s="230"/>
      <c r="AN1010" s="230"/>
      <c r="AO1010" s="230"/>
      <c r="AP1010" s="230"/>
      <c r="AQ1010" s="230"/>
      <c r="AR1010" s="230"/>
      <c r="AW1010" s="230"/>
      <c r="AZ1010" s="230"/>
      <c r="BA1010" s="230"/>
      <c r="BB1010" s="230"/>
      <c r="BC1010" s="230"/>
      <c r="BD1010" s="230"/>
      <c r="BE1010" s="230"/>
      <c r="BF1010" s="230"/>
      <c r="BG1010" s="230"/>
    </row>
    <row r="1011" spans="4:59">
      <c r="D1011" s="230"/>
      <c r="G1011" s="230"/>
      <c r="H1011" s="230"/>
      <c r="I1011" s="230"/>
      <c r="J1011" s="230"/>
      <c r="K1011" s="230"/>
      <c r="L1011" s="230"/>
      <c r="M1011" s="230"/>
      <c r="N1011" s="230"/>
      <c r="S1011" s="230"/>
      <c r="V1011" s="230"/>
      <c r="W1011" s="230"/>
      <c r="X1011" s="230"/>
      <c r="Y1011" s="230"/>
      <c r="Z1011" s="230"/>
      <c r="AA1011" s="230"/>
      <c r="AB1011" s="230"/>
      <c r="AC1011" s="230"/>
      <c r="AD1011" s="230"/>
      <c r="AH1011" s="230"/>
      <c r="AK1011" s="230"/>
      <c r="AL1011" s="230"/>
      <c r="AM1011" s="230"/>
      <c r="AN1011" s="230"/>
      <c r="AO1011" s="230"/>
      <c r="AP1011" s="230"/>
      <c r="AQ1011" s="230"/>
      <c r="AR1011" s="230"/>
      <c r="AW1011" s="230"/>
      <c r="AZ1011" s="230"/>
      <c r="BA1011" s="230"/>
      <c r="BB1011" s="230"/>
      <c r="BC1011" s="230"/>
      <c r="BD1011" s="230"/>
      <c r="BE1011" s="230"/>
      <c r="BF1011" s="230"/>
      <c r="BG1011" s="230"/>
    </row>
    <row r="1012" spans="4:59">
      <c r="D1012" s="230"/>
      <c r="G1012" s="230"/>
      <c r="H1012" s="230"/>
      <c r="I1012" s="230"/>
      <c r="J1012" s="230"/>
      <c r="K1012" s="230"/>
      <c r="L1012" s="230"/>
      <c r="M1012" s="230"/>
      <c r="N1012" s="230"/>
      <c r="S1012" s="230"/>
      <c r="V1012" s="230"/>
      <c r="W1012" s="230"/>
      <c r="X1012" s="230"/>
      <c r="Y1012" s="230"/>
      <c r="Z1012" s="230"/>
      <c r="AA1012" s="230"/>
      <c r="AB1012" s="230"/>
      <c r="AC1012" s="230"/>
      <c r="AD1012" s="230"/>
      <c r="AH1012" s="230"/>
      <c r="AK1012" s="230"/>
      <c r="AL1012" s="230"/>
      <c r="AM1012" s="230"/>
      <c r="AN1012" s="230"/>
      <c r="AO1012" s="230"/>
      <c r="AP1012" s="230"/>
      <c r="AQ1012" s="230"/>
      <c r="AR1012" s="230"/>
      <c r="AW1012" s="230"/>
      <c r="AZ1012" s="230"/>
      <c r="BA1012" s="230"/>
      <c r="BB1012" s="230"/>
      <c r="BC1012" s="230"/>
      <c r="BD1012" s="230"/>
      <c r="BE1012" s="230"/>
      <c r="BF1012" s="230"/>
      <c r="BG1012" s="230"/>
    </row>
    <row r="1013" spans="4:59">
      <c r="D1013" s="230"/>
      <c r="G1013" s="230"/>
      <c r="H1013" s="230"/>
      <c r="I1013" s="230"/>
      <c r="J1013" s="230"/>
      <c r="K1013" s="230"/>
      <c r="L1013" s="230"/>
      <c r="M1013" s="230"/>
      <c r="N1013" s="230"/>
      <c r="S1013" s="230"/>
      <c r="V1013" s="230"/>
      <c r="W1013" s="230"/>
      <c r="X1013" s="230"/>
      <c r="Y1013" s="230"/>
      <c r="Z1013" s="230"/>
      <c r="AA1013" s="230"/>
      <c r="AB1013" s="230"/>
      <c r="AC1013" s="230"/>
      <c r="AD1013" s="230"/>
      <c r="AH1013" s="230"/>
      <c r="AK1013" s="230"/>
      <c r="AL1013" s="230"/>
      <c r="AM1013" s="230"/>
      <c r="AN1013" s="230"/>
      <c r="AO1013" s="230"/>
      <c r="AP1013" s="230"/>
      <c r="AQ1013" s="230"/>
      <c r="AR1013" s="230"/>
      <c r="AW1013" s="230"/>
      <c r="AZ1013" s="230"/>
      <c r="BA1013" s="230"/>
      <c r="BB1013" s="230"/>
      <c r="BC1013" s="230"/>
      <c r="BD1013" s="230"/>
      <c r="BE1013" s="230"/>
      <c r="BF1013" s="230"/>
      <c r="BG1013" s="230"/>
    </row>
    <row r="1014" spans="4:59">
      <c r="D1014" s="230"/>
      <c r="G1014" s="230"/>
      <c r="H1014" s="230"/>
      <c r="I1014" s="230"/>
      <c r="J1014" s="230"/>
      <c r="K1014" s="230"/>
      <c r="L1014" s="230"/>
      <c r="M1014" s="230"/>
      <c r="N1014" s="230"/>
      <c r="S1014" s="230"/>
      <c r="V1014" s="230"/>
      <c r="W1014" s="230"/>
      <c r="X1014" s="230"/>
      <c r="Y1014" s="230"/>
      <c r="Z1014" s="230"/>
      <c r="AA1014" s="230"/>
      <c r="AB1014" s="230"/>
      <c r="AC1014" s="230"/>
      <c r="AD1014" s="230"/>
      <c r="AH1014" s="230"/>
      <c r="AK1014" s="230"/>
      <c r="AL1014" s="230"/>
      <c r="AM1014" s="230"/>
      <c r="AN1014" s="230"/>
      <c r="AO1014" s="230"/>
      <c r="AP1014" s="230"/>
      <c r="AQ1014" s="230"/>
      <c r="AR1014" s="230"/>
      <c r="AW1014" s="230"/>
      <c r="AZ1014" s="230"/>
      <c r="BA1014" s="230"/>
      <c r="BB1014" s="230"/>
      <c r="BC1014" s="230"/>
      <c r="BD1014" s="230"/>
      <c r="BE1014" s="230"/>
      <c r="BF1014" s="230"/>
      <c r="BG1014" s="230"/>
    </row>
    <row r="1015" spans="4:59">
      <c r="D1015" s="230"/>
      <c r="G1015" s="230"/>
      <c r="H1015" s="230"/>
      <c r="I1015" s="230"/>
      <c r="J1015" s="230"/>
      <c r="K1015" s="230"/>
      <c r="L1015" s="230"/>
      <c r="M1015" s="230"/>
      <c r="N1015" s="230"/>
      <c r="S1015" s="230"/>
      <c r="V1015" s="230"/>
      <c r="W1015" s="230"/>
      <c r="X1015" s="230"/>
      <c r="Y1015" s="230"/>
      <c r="Z1015" s="230"/>
      <c r="AA1015" s="230"/>
      <c r="AB1015" s="230"/>
      <c r="AC1015" s="230"/>
      <c r="AD1015" s="230"/>
      <c r="AH1015" s="230"/>
      <c r="AK1015" s="230"/>
      <c r="AL1015" s="230"/>
      <c r="AM1015" s="230"/>
      <c r="AN1015" s="230"/>
      <c r="AO1015" s="230"/>
      <c r="AP1015" s="230"/>
      <c r="AQ1015" s="230"/>
      <c r="AR1015" s="230"/>
      <c r="AW1015" s="230"/>
      <c r="AZ1015" s="230"/>
      <c r="BA1015" s="230"/>
      <c r="BB1015" s="230"/>
      <c r="BC1015" s="230"/>
      <c r="BD1015" s="230"/>
      <c r="BE1015" s="230"/>
      <c r="BF1015" s="230"/>
      <c r="BG1015" s="230"/>
    </row>
    <row r="1016" spans="4:59">
      <c r="D1016" s="230"/>
      <c r="G1016" s="230"/>
      <c r="H1016" s="230"/>
      <c r="I1016" s="230"/>
      <c r="J1016" s="230"/>
      <c r="K1016" s="230"/>
      <c r="L1016" s="230"/>
      <c r="M1016" s="230"/>
      <c r="N1016" s="230"/>
      <c r="S1016" s="230"/>
      <c r="V1016" s="230"/>
      <c r="W1016" s="230"/>
      <c r="X1016" s="230"/>
      <c r="Y1016" s="230"/>
      <c r="Z1016" s="230"/>
      <c r="AA1016" s="230"/>
      <c r="AB1016" s="230"/>
      <c r="AC1016" s="230"/>
      <c r="AD1016" s="230"/>
      <c r="AH1016" s="230"/>
      <c r="AK1016" s="230"/>
      <c r="AL1016" s="230"/>
      <c r="AM1016" s="230"/>
      <c r="AN1016" s="230"/>
      <c r="AO1016" s="230"/>
      <c r="AP1016" s="230"/>
      <c r="AQ1016" s="230"/>
      <c r="AR1016" s="230"/>
      <c r="AW1016" s="230"/>
      <c r="AZ1016" s="230"/>
      <c r="BA1016" s="230"/>
      <c r="BB1016" s="230"/>
      <c r="BC1016" s="230"/>
      <c r="BD1016" s="230"/>
      <c r="BE1016" s="230"/>
      <c r="BF1016" s="230"/>
      <c r="BG1016" s="230"/>
    </row>
    <row r="1017" spans="4:59">
      <c r="D1017" s="230"/>
      <c r="G1017" s="230"/>
      <c r="H1017" s="230"/>
      <c r="I1017" s="230"/>
      <c r="J1017" s="230"/>
      <c r="K1017" s="230"/>
      <c r="L1017" s="230"/>
      <c r="M1017" s="230"/>
      <c r="N1017" s="230"/>
      <c r="S1017" s="230"/>
      <c r="V1017" s="230"/>
      <c r="W1017" s="230"/>
      <c r="X1017" s="230"/>
      <c r="Y1017" s="230"/>
      <c r="Z1017" s="230"/>
      <c r="AA1017" s="230"/>
      <c r="AB1017" s="230"/>
      <c r="AC1017" s="230"/>
      <c r="AD1017" s="230"/>
      <c r="AH1017" s="230"/>
      <c r="AK1017" s="230"/>
      <c r="AL1017" s="230"/>
      <c r="AM1017" s="230"/>
      <c r="AN1017" s="230"/>
      <c r="AO1017" s="230"/>
      <c r="AP1017" s="230"/>
      <c r="AQ1017" s="230"/>
      <c r="AR1017" s="230"/>
      <c r="AW1017" s="230"/>
      <c r="AZ1017" s="230"/>
      <c r="BA1017" s="230"/>
      <c r="BB1017" s="230"/>
      <c r="BC1017" s="230"/>
      <c r="BD1017" s="230"/>
      <c r="BE1017" s="230"/>
      <c r="BF1017" s="230"/>
      <c r="BG1017" s="230"/>
    </row>
    <row r="1018" spans="4:59">
      <c r="D1018" s="230"/>
      <c r="G1018" s="230"/>
      <c r="H1018" s="230"/>
      <c r="I1018" s="230"/>
      <c r="J1018" s="230"/>
      <c r="K1018" s="230"/>
      <c r="L1018" s="230"/>
      <c r="M1018" s="230"/>
      <c r="N1018" s="230"/>
      <c r="S1018" s="230"/>
      <c r="V1018" s="230"/>
      <c r="W1018" s="230"/>
      <c r="X1018" s="230"/>
      <c r="Y1018" s="230"/>
      <c r="Z1018" s="230"/>
      <c r="AA1018" s="230"/>
      <c r="AB1018" s="230"/>
      <c r="AC1018" s="230"/>
      <c r="AD1018" s="230"/>
      <c r="AH1018" s="230"/>
      <c r="AK1018" s="230"/>
      <c r="AL1018" s="230"/>
      <c r="AM1018" s="230"/>
      <c r="AN1018" s="230"/>
      <c r="AO1018" s="230"/>
      <c r="AP1018" s="230"/>
      <c r="AQ1018" s="230"/>
      <c r="AR1018" s="230"/>
      <c r="AW1018" s="230"/>
      <c r="AZ1018" s="230"/>
      <c r="BA1018" s="230"/>
      <c r="BB1018" s="230"/>
      <c r="BC1018" s="230"/>
      <c r="BD1018" s="230"/>
      <c r="BE1018" s="230"/>
      <c r="BF1018" s="230"/>
      <c r="BG1018" s="230"/>
    </row>
    <row r="1019" spans="4:59">
      <c r="D1019" s="230"/>
      <c r="G1019" s="230"/>
      <c r="H1019" s="230"/>
      <c r="I1019" s="230"/>
      <c r="J1019" s="230"/>
      <c r="K1019" s="230"/>
      <c r="L1019" s="230"/>
      <c r="M1019" s="230"/>
      <c r="N1019" s="230"/>
      <c r="S1019" s="230"/>
      <c r="V1019" s="230"/>
      <c r="W1019" s="230"/>
      <c r="X1019" s="230"/>
      <c r="Y1019" s="230"/>
      <c r="Z1019" s="230"/>
      <c r="AA1019" s="230"/>
      <c r="AB1019" s="230"/>
      <c r="AC1019" s="230"/>
      <c r="AD1019" s="230"/>
      <c r="AH1019" s="230"/>
      <c r="AK1019" s="230"/>
      <c r="AL1019" s="230"/>
      <c r="AM1019" s="230"/>
      <c r="AN1019" s="230"/>
      <c r="AO1019" s="230"/>
      <c r="AP1019" s="230"/>
      <c r="AQ1019" s="230"/>
      <c r="AR1019" s="230"/>
      <c r="AW1019" s="230"/>
      <c r="AZ1019" s="230"/>
      <c r="BA1019" s="230"/>
      <c r="BB1019" s="230"/>
      <c r="BC1019" s="230"/>
      <c r="BD1019" s="230"/>
      <c r="BE1019" s="230"/>
      <c r="BF1019" s="230"/>
      <c r="BG1019" s="230"/>
    </row>
    <row r="1020" spans="4:59">
      <c r="D1020" s="230"/>
      <c r="G1020" s="230"/>
      <c r="H1020" s="230"/>
      <c r="I1020" s="230"/>
      <c r="J1020" s="230"/>
      <c r="K1020" s="230"/>
      <c r="L1020" s="230"/>
      <c r="M1020" s="230"/>
      <c r="N1020" s="230"/>
      <c r="S1020" s="230"/>
      <c r="V1020" s="230"/>
      <c r="W1020" s="230"/>
      <c r="X1020" s="230"/>
      <c r="Y1020" s="230"/>
      <c r="Z1020" s="230"/>
      <c r="AA1020" s="230"/>
      <c r="AB1020" s="230"/>
      <c r="AC1020" s="230"/>
      <c r="AD1020" s="230"/>
      <c r="AH1020" s="230"/>
      <c r="AK1020" s="230"/>
      <c r="AL1020" s="230"/>
      <c r="AM1020" s="230"/>
      <c r="AN1020" s="230"/>
      <c r="AO1020" s="230"/>
      <c r="AP1020" s="230"/>
      <c r="AQ1020" s="230"/>
      <c r="AR1020" s="230"/>
      <c r="AW1020" s="230"/>
      <c r="AZ1020" s="230"/>
      <c r="BA1020" s="230"/>
      <c r="BB1020" s="230"/>
      <c r="BC1020" s="230"/>
      <c r="BD1020" s="230"/>
      <c r="BE1020" s="230"/>
      <c r="BF1020" s="230"/>
      <c r="BG1020" s="230"/>
    </row>
    <row r="1021" spans="4:59">
      <c r="D1021" s="230"/>
      <c r="G1021" s="230"/>
      <c r="H1021" s="230"/>
      <c r="I1021" s="230"/>
      <c r="J1021" s="230"/>
      <c r="K1021" s="230"/>
      <c r="L1021" s="230"/>
      <c r="M1021" s="230"/>
      <c r="N1021" s="230"/>
      <c r="S1021" s="230"/>
      <c r="V1021" s="230"/>
      <c r="W1021" s="230"/>
      <c r="X1021" s="230"/>
      <c r="Y1021" s="230"/>
      <c r="Z1021" s="230"/>
      <c r="AA1021" s="230"/>
      <c r="AB1021" s="230"/>
      <c r="AC1021" s="230"/>
      <c r="AD1021" s="230"/>
      <c r="AH1021" s="230"/>
      <c r="AK1021" s="230"/>
      <c r="AL1021" s="230"/>
      <c r="AM1021" s="230"/>
      <c r="AN1021" s="230"/>
      <c r="AO1021" s="230"/>
      <c r="AP1021" s="230"/>
      <c r="AQ1021" s="230"/>
      <c r="AR1021" s="230"/>
      <c r="AW1021" s="230"/>
      <c r="AZ1021" s="230"/>
      <c r="BA1021" s="230"/>
      <c r="BB1021" s="230"/>
      <c r="BC1021" s="230"/>
      <c r="BD1021" s="230"/>
      <c r="BE1021" s="230"/>
      <c r="BF1021" s="230"/>
      <c r="BG1021" s="230"/>
    </row>
    <row r="1022" spans="4:59">
      <c r="D1022" s="230"/>
      <c r="G1022" s="230"/>
      <c r="H1022" s="230"/>
      <c r="I1022" s="230"/>
      <c r="J1022" s="230"/>
      <c r="K1022" s="230"/>
      <c r="L1022" s="230"/>
      <c r="M1022" s="230"/>
      <c r="N1022" s="230"/>
      <c r="S1022" s="230"/>
      <c r="V1022" s="230"/>
      <c r="W1022" s="230"/>
      <c r="X1022" s="230"/>
      <c r="Y1022" s="230"/>
      <c r="Z1022" s="230"/>
      <c r="AA1022" s="230"/>
      <c r="AB1022" s="230"/>
      <c r="AC1022" s="230"/>
      <c r="AD1022" s="230"/>
      <c r="AH1022" s="230"/>
      <c r="AK1022" s="230"/>
      <c r="AL1022" s="230"/>
      <c r="AM1022" s="230"/>
      <c r="AN1022" s="230"/>
      <c r="AO1022" s="230"/>
      <c r="AP1022" s="230"/>
      <c r="AQ1022" s="230"/>
      <c r="AR1022" s="230"/>
      <c r="AW1022" s="230"/>
      <c r="AZ1022" s="230"/>
      <c r="BA1022" s="230"/>
      <c r="BB1022" s="230"/>
      <c r="BC1022" s="230"/>
      <c r="BD1022" s="230"/>
      <c r="BE1022" s="230"/>
      <c r="BF1022" s="230"/>
      <c r="BG1022" s="230"/>
    </row>
    <row r="1023" spans="4:59">
      <c r="D1023" s="230"/>
      <c r="G1023" s="230"/>
      <c r="H1023" s="230"/>
      <c r="I1023" s="230"/>
      <c r="J1023" s="230"/>
      <c r="K1023" s="230"/>
      <c r="L1023" s="230"/>
      <c r="M1023" s="230"/>
      <c r="N1023" s="230"/>
      <c r="S1023" s="230"/>
      <c r="V1023" s="230"/>
      <c r="W1023" s="230"/>
      <c r="X1023" s="230"/>
      <c r="Y1023" s="230"/>
      <c r="Z1023" s="230"/>
      <c r="AA1023" s="230"/>
      <c r="AB1023" s="230"/>
      <c r="AC1023" s="230"/>
      <c r="AD1023" s="230"/>
      <c r="AH1023" s="230"/>
      <c r="AK1023" s="230"/>
      <c r="AL1023" s="230"/>
      <c r="AM1023" s="230"/>
      <c r="AN1023" s="230"/>
      <c r="AO1023" s="230"/>
      <c r="AP1023" s="230"/>
      <c r="AQ1023" s="230"/>
      <c r="AR1023" s="230"/>
      <c r="AW1023" s="230"/>
      <c r="AZ1023" s="230"/>
      <c r="BA1023" s="230"/>
      <c r="BB1023" s="230"/>
      <c r="BC1023" s="230"/>
      <c r="BD1023" s="230"/>
      <c r="BE1023" s="230"/>
      <c r="BF1023" s="230"/>
      <c r="BG1023" s="230"/>
    </row>
    <row r="1024" spans="4:59">
      <c r="D1024" s="230"/>
      <c r="G1024" s="230"/>
      <c r="H1024" s="230"/>
      <c r="I1024" s="230"/>
      <c r="J1024" s="230"/>
      <c r="K1024" s="230"/>
      <c r="L1024" s="230"/>
      <c r="M1024" s="230"/>
      <c r="N1024" s="230"/>
      <c r="S1024" s="230"/>
      <c r="V1024" s="230"/>
      <c r="W1024" s="230"/>
      <c r="X1024" s="230"/>
      <c r="Y1024" s="230"/>
      <c r="Z1024" s="230"/>
      <c r="AA1024" s="230"/>
      <c r="AB1024" s="230"/>
      <c r="AC1024" s="230"/>
      <c r="AD1024" s="230"/>
      <c r="AH1024" s="230"/>
      <c r="AK1024" s="230"/>
      <c r="AL1024" s="230"/>
      <c r="AM1024" s="230"/>
      <c r="AN1024" s="230"/>
      <c r="AO1024" s="230"/>
      <c r="AP1024" s="230"/>
      <c r="AQ1024" s="230"/>
      <c r="AR1024" s="230"/>
      <c r="AW1024" s="230"/>
      <c r="AZ1024" s="230"/>
      <c r="BA1024" s="230"/>
      <c r="BB1024" s="230"/>
      <c r="BC1024" s="230"/>
      <c r="BD1024" s="230"/>
      <c r="BE1024" s="230"/>
      <c r="BF1024" s="230"/>
      <c r="BG1024" s="230"/>
    </row>
    <row r="1025" spans="4:59">
      <c r="D1025" s="230"/>
      <c r="G1025" s="230"/>
      <c r="H1025" s="230"/>
      <c r="I1025" s="230"/>
      <c r="J1025" s="230"/>
      <c r="K1025" s="230"/>
      <c r="L1025" s="230"/>
      <c r="M1025" s="230"/>
      <c r="N1025" s="230"/>
      <c r="S1025" s="230"/>
      <c r="V1025" s="230"/>
      <c r="W1025" s="230"/>
      <c r="X1025" s="230"/>
      <c r="Y1025" s="230"/>
      <c r="Z1025" s="230"/>
      <c r="AA1025" s="230"/>
      <c r="AB1025" s="230"/>
      <c r="AC1025" s="230"/>
      <c r="AD1025" s="230"/>
      <c r="AH1025" s="230"/>
      <c r="AK1025" s="230"/>
      <c r="AL1025" s="230"/>
      <c r="AM1025" s="230"/>
      <c r="AN1025" s="230"/>
      <c r="AO1025" s="230"/>
      <c r="AP1025" s="230"/>
      <c r="AQ1025" s="230"/>
      <c r="AR1025" s="230"/>
      <c r="AW1025" s="230"/>
      <c r="AZ1025" s="230"/>
      <c r="BA1025" s="230"/>
      <c r="BB1025" s="230"/>
      <c r="BC1025" s="230"/>
      <c r="BD1025" s="230"/>
      <c r="BE1025" s="230"/>
      <c r="BF1025" s="230"/>
      <c r="BG1025" s="230"/>
    </row>
    <row r="1026" spans="4:59">
      <c r="D1026" s="230"/>
      <c r="G1026" s="230"/>
      <c r="H1026" s="230"/>
      <c r="I1026" s="230"/>
      <c r="J1026" s="230"/>
      <c r="K1026" s="230"/>
      <c r="L1026" s="230"/>
      <c r="M1026" s="230"/>
      <c r="N1026" s="230"/>
      <c r="S1026" s="230"/>
      <c r="V1026" s="230"/>
      <c r="W1026" s="230"/>
      <c r="X1026" s="230"/>
      <c r="Y1026" s="230"/>
      <c r="Z1026" s="230"/>
      <c r="AA1026" s="230"/>
      <c r="AB1026" s="230"/>
      <c r="AC1026" s="230"/>
      <c r="AD1026" s="230"/>
      <c r="AH1026" s="230"/>
      <c r="AK1026" s="230"/>
      <c r="AL1026" s="230"/>
      <c r="AM1026" s="230"/>
      <c r="AN1026" s="230"/>
      <c r="AO1026" s="230"/>
      <c r="AP1026" s="230"/>
      <c r="AQ1026" s="230"/>
      <c r="AR1026" s="230"/>
      <c r="AW1026" s="230"/>
      <c r="AZ1026" s="230"/>
      <c r="BA1026" s="230"/>
      <c r="BB1026" s="230"/>
      <c r="BC1026" s="230"/>
      <c r="BD1026" s="230"/>
      <c r="BE1026" s="230"/>
      <c r="BF1026" s="230"/>
      <c r="BG1026" s="230"/>
    </row>
    <row r="1027" spans="4:59">
      <c r="D1027" s="230"/>
      <c r="G1027" s="230"/>
      <c r="H1027" s="230"/>
      <c r="I1027" s="230"/>
      <c r="J1027" s="230"/>
      <c r="K1027" s="230"/>
      <c r="L1027" s="230"/>
      <c r="M1027" s="230"/>
      <c r="N1027" s="230"/>
      <c r="S1027" s="230"/>
      <c r="V1027" s="230"/>
      <c r="W1027" s="230"/>
      <c r="X1027" s="230"/>
      <c r="Y1027" s="230"/>
      <c r="Z1027" s="230"/>
      <c r="AA1027" s="230"/>
      <c r="AB1027" s="230"/>
      <c r="AC1027" s="230"/>
      <c r="AD1027" s="230"/>
      <c r="AH1027" s="230"/>
      <c r="AK1027" s="230"/>
      <c r="AL1027" s="230"/>
      <c r="AM1027" s="230"/>
      <c r="AN1027" s="230"/>
      <c r="AO1027" s="230"/>
      <c r="AP1027" s="230"/>
      <c r="AQ1027" s="230"/>
      <c r="AR1027" s="230"/>
      <c r="AW1027" s="230"/>
      <c r="AZ1027" s="230"/>
      <c r="BA1027" s="230"/>
      <c r="BB1027" s="230"/>
      <c r="BC1027" s="230"/>
      <c r="BD1027" s="230"/>
      <c r="BE1027" s="230"/>
      <c r="BF1027" s="230"/>
      <c r="BG1027" s="230"/>
    </row>
    <row r="1028" spans="4:59">
      <c r="D1028" s="230"/>
      <c r="G1028" s="230"/>
      <c r="H1028" s="230"/>
      <c r="I1028" s="230"/>
      <c r="J1028" s="230"/>
      <c r="K1028" s="230"/>
      <c r="L1028" s="230"/>
      <c r="M1028" s="230"/>
      <c r="N1028" s="230"/>
      <c r="S1028" s="230"/>
      <c r="V1028" s="230"/>
      <c r="W1028" s="230"/>
      <c r="X1028" s="230"/>
      <c r="Y1028" s="230"/>
      <c r="Z1028" s="230"/>
      <c r="AA1028" s="230"/>
      <c r="AB1028" s="230"/>
      <c r="AC1028" s="230"/>
      <c r="AD1028" s="230"/>
      <c r="AH1028" s="230"/>
      <c r="AK1028" s="230"/>
      <c r="AL1028" s="230"/>
      <c r="AM1028" s="230"/>
      <c r="AN1028" s="230"/>
      <c r="AO1028" s="230"/>
      <c r="AP1028" s="230"/>
      <c r="AQ1028" s="230"/>
      <c r="AR1028" s="230"/>
      <c r="AW1028" s="230"/>
      <c r="AZ1028" s="230"/>
      <c r="BA1028" s="230"/>
      <c r="BB1028" s="230"/>
      <c r="BC1028" s="230"/>
      <c r="BD1028" s="230"/>
      <c r="BE1028" s="230"/>
      <c r="BF1028" s="230"/>
      <c r="BG1028" s="230"/>
    </row>
    <row r="1029" spans="4:59">
      <c r="D1029" s="230"/>
      <c r="G1029" s="230"/>
      <c r="H1029" s="230"/>
      <c r="I1029" s="230"/>
      <c r="J1029" s="230"/>
      <c r="K1029" s="230"/>
      <c r="L1029" s="230"/>
      <c r="M1029" s="230"/>
      <c r="N1029" s="230"/>
      <c r="S1029" s="230"/>
      <c r="V1029" s="230"/>
      <c r="W1029" s="230"/>
      <c r="X1029" s="230"/>
      <c r="Y1029" s="230"/>
      <c r="Z1029" s="230"/>
      <c r="AA1029" s="230"/>
      <c r="AB1029" s="230"/>
      <c r="AC1029" s="230"/>
      <c r="AD1029" s="230"/>
      <c r="AH1029" s="230"/>
      <c r="AK1029" s="230"/>
      <c r="AL1029" s="230"/>
      <c r="AM1029" s="230"/>
      <c r="AN1029" s="230"/>
      <c r="AO1029" s="230"/>
      <c r="AP1029" s="230"/>
      <c r="AQ1029" s="230"/>
      <c r="AR1029" s="230"/>
      <c r="AW1029" s="230"/>
      <c r="AZ1029" s="230"/>
      <c r="BA1029" s="230"/>
      <c r="BB1029" s="230"/>
      <c r="BC1029" s="230"/>
      <c r="BD1029" s="230"/>
      <c r="BE1029" s="230"/>
      <c r="BF1029" s="230"/>
      <c r="BG1029" s="230"/>
    </row>
    <row r="1030" spans="4:59">
      <c r="D1030" s="230"/>
      <c r="G1030" s="230"/>
      <c r="H1030" s="230"/>
      <c r="I1030" s="230"/>
      <c r="J1030" s="230"/>
      <c r="K1030" s="230"/>
      <c r="L1030" s="230"/>
      <c r="M1030" s="230"/>
      <c r="N1030" s="230"/>
      <c r="S1030" s="230"/>
      <c r="V1030" s="230"/>
      <c r="W1030" s="230"/>
      <c r="X1030" s="230"/>
      <c r="Y1030" s="230"/>
      <c r="Z1030" s="230"/>
      <c r="AA1030" s="230"/>
      <c r="AB1030" s="230"/>
      <c r="AC1030" s="230"/>
      <c r="AD1030" s="230"/>
      <c r="AH1030" s="230"/>
      <c r="AK1030" s="230"/>
      <c r="AL1030" s="230"/>
      <c r="AM1030" s="230"/>
      <c r="AN1030" s="230"/>
      <c r="AO1030" s="230"/>
      <c r="AP1030" s="230"/>
      <c r="AQ1030" s="230"/>
      <c r="AR1030" s="230"/>
      <c r="AW1030" s="230"/>
      <c r="AZ1030" s="230"/>
      <c r="BA1030" s="230"/>
      <c r="BB1030" s="230"/>
      <c r="BC1030" s="230"/>
      <c r="BD1030" s="230"/>
      <c r="BE1030" s="230"/>
      <c r="BF1030" s="230"/>
      <c r="BG1030" s="230"/>
    </row>
    <row r="1031" spans="4:59">
      <c r="D1031" s="230"/>
      <c r="G1031" s="230"/>
      <c r="H1031" s="230"/>
      <c r="I1031" s="230"/>
      <c r="J1031" s="230"/>
      <c r="K1031" s="230"/>
      <c r="L1031" s="230"/>
      <c r="M1031" s="230"/>
      <c r="N1031" s="230"/>
      <c r="S1031" s="230"/>
      <c r="V1031" s="230"/>
      <c r="W1031" s="230"/>
      <c r="X1031" s="230"/>
      <c r="Y1031" s="230"/>
      <c r="Z1031" s="230"/>
      <c r="AA1031" s="230"/>
      <c r="AB1031" s="230"/>
      <c r="AC1031" s="230"/>
      <c r="AD1031" s="230"/>
      <c r="AH1031" s="230"/>
      <c r="AK1031" s="230"/>
      <c r="AL1031" s="230"/>
      <c r="AM1031" s="230"/>
      <c r="AN1031" s="230"/>
      <c r="AO1031" s="230"/>
      <c r="AP1031" s="230"/>
      <c r="AQ1031" s="230"/>
      <c r="AR1031" s="230"/>
      <c r="AW1031" s="230"/>
      <c r="AZ1031" s="230"/>
      <c r="BA1031" s="230"/>
      <c r="BB1031" s="230"/>
      <c r="BC1031" s="230"/>
      <c r="BD1031" s="230"/>
      <c r="BE1031" s="230"/>
      <c r="BF1031" s="230"/>
      <c r="BG1031" s="230"/>
    </row>
    <row r="1032" spans="4:59">
      <c r="D1032" s="230"/>
      <c r="G1032" s="230"/>
      <c r="H1032" s="230"/>
      <c r="I1032" s="230"/>
      <c r="J1032" s="230"/>
      <c r="K1032" s="230"/>
      <c r="L1032" s="230"/>
      <c r="M1032" s="230"/>
      <c r="N1032" s="230"/>
      <c r="S1032" s="230"/>
      <c r="V1032" s="230"/>
      <c r="W1032" s="230"/>
      <c r="X1032" s="230"/>
      <c r="Y1032" s="230"/>
      <c r="Z1032" s="230"/>
      <c r="AA1032" s="230"/>
      <c r="AB1032" s="230"/>
      <c r="AC1032" s="230"/>
      <c r="AD1032" s="230"/>
      <c r="AH1032" s="230"/>
      <c r="AK1032" s="230"/>
      <c r="AL1032" s="230"/>
      <c r="AM1032" s="230"/>
      <c r="AN1032" s="230"/>
      <c r="AO1032" s="230"/>
      <c r="AP1032" s="230"/>
      <c r="AQ1032" s="230"/>
      <c r="AR1032" s="230"/>
      <c r="AW1032" s="230"/>
      <c r="AZ1032" s="230"/>
      <c r="BA1032" s="230"/>
      <c r="BB1032" s="230"/>
      <c r="BC1032" s="230"/>
      <c r="BD1032" s="230"/>
      <c r="BE1032" s="230"/>
      <c r="BF1032" s="230"/>
      <c r="BG1032" s="230"/>
    </row>
    <row r="1033" spans="4:59">
      <c r="D1033" s="230"/>
      <c r="G1033" s="230"/>
      <c r="H1033" s="230"/>
      <c r="I1033" s="230"/>
      <c r="J1033" s="230"/>
      <c r="K1033" s="230"/>
      <c r="L1033" s="230"/>
      <c r="M1033" s="230"/>
      <c r="N1033" s="230"/>
      <c r="S1033" s="230"/>
      <c r="V1033" s="230"/>
      <c r="W1033" s="230"/>
      <c r="X1033" s="230"/>
      <c r="Y1033" s="230"/>
      <c r="Z1033" s="230"/>
      <c r="AA1033" s="230"/>
      <c r="AB1033" s="230"/>
      <c r="AC1033" s="230"/>
      <c r="AD1033" s="230"/>
      <c r="AH1033" s="230"/>
      <c r="AK1033" s="230"/>
      <c r="AL1033" s="230"/>
      <c r="AM1033" s="230"/>
      <c r="AN1033" s="230"/>
      <c r="AO1033" s="230"/>
      <c r="AP1033" s="230"/>
      <c r="AQ1033" s="230"/>
      <c r="AR1033" s="230"/>
      <c r="AW1033" s="230"/>
      <c r="AZ1033" s="230"/>
      <c r="BA1033" s="230"/>
      <c r="BB1033" s="230"/>
      <c r="BC1033" s="230"/>
      <c r="BD1033" s="230"/>
      <c r="BE1033" s="230"/>
      <c r="BF1033" s="230"/>
      <c r="BG1033" s="230"/>
    </row>
    <row r="1034" spans="4:59">
      <c r="D1034" s="230"/>
      <c r="G1034" s="230"/>
      <c r="H1034" s="230"/>
      <c r="I1034" s="230"/>
      <c r="J1034" s="230"/>
      <c r="K1034" s="230"/>
      <c r="L1034" s="230"/>
      <c r="M1034" s="230"/>
      <c r="N1034" s="230"/>
      <c r="S1034" s="230"/>
      <c r="V1034" s="230"/>
      <c r="W1034" s="230"/>
      <c r="X1034" s="230"/>
      <c r="Y1034" s="230"/>
      <c r="Z1034" s="230"/>
      <c r="AA1034" s="230"/>
      <c r="AB1034" s="230"/>
      <c r="AC1034" s="230"/>
      <c r="AD1034" s="230"/>
      <c r="AH1034" s="230"/>
      <c r="AK1034" s="230"/>
      <c r="AL1034" s="230"/>
      <c r="AM1034" s="230"/>
      <c r="AN1034" s="230"/>
      <c r="AO1034" s="230"/>
      <c r="AP1034" s="230"/>
      <c r="AQ1034" s="230"/>
      <c r="AR1034" s="230"/>
      <c r="AW1034" s="230"/>
      <c r="AZ1034" s="230"/>
      <c r="BA1034" s="230"/>
      <c r="BB1034" s="230"/>
      <c r="BC1034" s="230"/>
      <c r="BD1034" s="230"/>
      <c r="BE1034" s="230"/>
      <c r="BF1034" s="230"/>
      <c r="BG1034" s="230"/>
    </row>
    <row r="1035" spans="4:59">
      <c r="D1035" s="230"/>
      <c r="G1035" s="230"/>
      <c r="H1035" s="230"/>
      <c r="I1035" s="230"/>
      <c r="J1035" s="230"/>
      <c r="K1035" s="230"/>
      <c r="L1035" s="230"/>
      <c r="M1035" s="230"/>
      <c r="N1035" s="230"/>
      <c r="S1035" s="230"/>
      <c r="V1035" s="230"/>
      <c r="W1035" s="230"/>
      <c r="X1035" s="230"/>
      <c r="Y1035" s="230"/>
      <c r="Z1035" s="230"/>
      <c r="AA1035" s="230"/>
      <c r="AB1035" s="230"/>
      <c r="AC1035" s="230"/>
      <c r="AD1035" s="230"/>
      <c r="AH1035" s="230"/>
      <c r="AK1035" s="230"/>
      <c r="AL1035" s="230"/>
      <c r="AM1035" s="230"/>
      <c r="AN1035" s="230"/>
      <c r="AO1035" s="230"/>
      <c r="AP1035" s="230"/>
      <c r="AQ1035" s="230"/>
      <c r="AR1035" s="230"/>
      <c r="AW1035" s="230"/>
      <c r="AZ1035" s="230"/>
      <c r="BA1035" s="230"/>
      <c r="BB1035" s="230"/>
      <c r="BC1035" s="230"/>
      <c r="BD1035" s="230"/>
      <c r="BE1035" s="230"/>
      <c r="BF1035" s="230"/>
      <c r="BG1035" s="230"/>
    </row>
    <row r="1036" spans="4:59">
      <c r="D1036" s="230"/>
      <c r="G1036" s="230"/>
      <c r="H1036" s="230"/>
      <c r="I1036" s="230"/>
      <c r="J1036" s="230"/>
      <c r="K1036" s="230"/>
      <c r="L1036" s="230"/>
      <c r="M1036" s="230"/>
      <c r="N1036" s="230"/>
      <c r="S1036" s="230"/>
      <c r="V1036" s="230"/>
      <c r="W1036" s="230"/>
      <c r="X1036" s="230"/>
      <c r="Y1036" s="230"/>
      <c r="Z1036" s="230"/>
      <c r="AA1036" s="230"/>
      <c r="AB1036" s="230"/>
      <c r="AC1036" s="230"/>
      <c r="AD1036" s="230"/>
      <c r="AH1036" s="230"/>
      <c r="AK1036" s="230"/>
      <c r="AL1036" s="230"/>
      <c r="AM1036" s="230"/>
      <c r="AN1036" s="230"/>
      <c r="AO1036" s="230"/>
      <c r="AP1036" s="230"/>
      <c r="AQ1036" s="230"/>
      <c r="AR1036" s="230"/>
      <c r="AW1036" s="230"/>
      <c r="AZ1036" s="230"/>
      <c r="BA1036" s="230"/>
      <c r="BB1036" s="230"/>
      <c r="BC1036" s="230"/>
      <c r="BD1036" s="230"/>
      <c r="BE1036" s="230"/>
      <c r="BF1036" s="230"/>
      <c r="BG1036" s="230"/>
    </row>
    <row r="1037" spans="4:59">
      <c r="D1037" s="230"/>
      <c r="G1037" s="230"/>
      <c r="H1037" s="230"/>
      <c r="I1037" s="230"/>
      <c r="J1037" s="230"/>
      <c r="K1037" s="230"/>
      <c r="L1037" s="230"/>
      <c r="M1037" s="230"/>
      <c r="N1037" s="230"/>
      <c r="S1037" s="230"/>
      <c r="V1037" s="230"/>
      <c r="W1037" s="230"/>
      <c r="X1037" s="230"/>
      <c r="Y1037" s="230"/>
      <c r="Z1037" s="230"/>
      <c r="AA1037" s="230"/>
      <c r="AB1037" s="230"/>
      <c r="AC1037" s="230"/>
      <c r="AD1037" s="230"/>
      <c r="AH1037" s="230"/>
      <c r="AK1037" s="230"/>
      <c r="AL1037" s="230"/>
      <c r="AM1037" s="230"/>
      <c r="AN1037" s="230"/>
      <c r="AO1037" s="230"/>
      <c r="AP1037" s="230"/>
      <c r="AQ1037" s="230"/>
      <c r="AR1037" s="230"/>
      <c r="AW1037" s="230"/>
      <c r="AZ1037" s="230"/>
      <c r="BA1037" s="230"/>
      <c r="BB1037" s="230"/>
      <c r="BC1037" s="230"/>
      <c r="BD1037" s="230"/>
      <c r="BE1037" s="230"/>
      <c r="BF1037" s="230"/>
      <c r="BG1037" s="230"/>
    </row>
    <row r="1038" spans="4:59">
      <c r="D1038" s="230"/>
      <c r="G1038" s="230"/>
      <c r="H1038" s="230"/>
      <c r="I1038" s="230"/>
      <c r="J1038" s="230"/>
      <c r="K1038" s="230"/>
      <c r="L1038" s="230"/>
      <c r="M1038" s="230"/>
      <c r="N1038" s="230"/>
      <c r="S1038" s="230"/>
      <c r="V1038" s="230"/>
      <c r="W1038" s="230"/>
      <c r="X1038" s="230"/>
      <c r="Y1038" s="230"/>
      <c r="Z1038" s="230"/>
      <c r="AA1038" s="230"/>
      <c r="AB1038" s="230"/>
      <c r="AC1038" s="230"/>
      <c r="AD1038" s="230"/>
      <c r="AH1038" s="230"/>
      <c r="AK1038" s="230"/>
      <c r="AL1038" s="230"/>
      <c r="AM1038" s="230"/>
      <c r="AN1038" s="230"/>
      <c r="AO1038" s="230"/>
      <c r="AP1038" s="230"/>
      <c r="AQ1038" s="230"/>
      <c r="AR1038" s="230"/>
      <c r="AW1038" s="230"/>
      <c r="AZ1038" s="230"/>
      <c r="BA1038" s="230"/>
      <c r="BB1038" s="230"/>
      <c r="BC1038" s="230"/>
      <c r="BD1038" s="230"/>
      <c r="BE1038" s="230"/>
      <c r="BF1038" s="230"/>
      <c r="BG1038" s="230"/>
    </row>
    <row r="1039" spans="4:59">
      <c r="D1039" s="230"/>
      <c r="G1039" s="230"/>
      <c r="H1039" s="230"/>
      <c r="I1039" s="230"/>
      <c r="J1039" s="230"/>
      <c r="K1039" s="230"/>
      <c r="L1039" s="230"/>
      <c r="M1039" s="230"/>
      <c r="N1039" s="230"/>
      <c r="S1039" s="230"/>
      <c r="V1039" s="230"/>
      <c r="W1039" s="230"/>
      <c r="X1039" s="230"/>
      <c r="Y1039" s="230"/>
      <c r="Z1039" s="230"/>
      <c r="AA1039" s="230"/>
      <c r="AB1039" s="230"/>
      <c r="AC1039" s="230"/>
      <c r="AD1039" s="230"/>
      <c r="AH1039" s="230"/>
      <c r="AK1039" s="230"/>
      <c r="AL1039" s="230"/>
      <c r="AM1039" s="230"/>
      <c r="AN1039" s="230"/>
      <c r="AO1039" s="230"/>
      <c r="AP1039" s="230"/>
      <c r="AQ1039" s="230"/>
      <c r="AR1039" s="230"/>
      <c r="AW1039" s="230"/>
      <c r="AZ1039" s="230"/>
      <c r="BA1039" s="230"/>
      <c r="BB1039" s="230"/>
      <c r="BC1039" s="230"/>
      <c r="BD1039" s="230"/>
      <c r="BE1039" s="230"/>
      <c r="BF1039" s="230"/>
      <c r="BG1039" s="230"/>
    </row>
    <row r="1040" spans="4:59">
      <c r="D1040" s="230"/>
      <c r="G1040" s="230"/>
      <c r="H1040" s="230"/>
      <c r="I1040" s="230"/>
      <c r="J1040" s="230"/>
      <c r="K1040" s="230"/>
      <c r="L1040" s="230"/>
      <c r="M1040" s="230"/>
      <c r="N1040" s="230"/>
      <c r="S1040" s="230"/>
      <c r="V1040" s="230"/>
      <c r="W1040" s="230"/>
      <c r="X1040" s="230"/>
      <c r="Y1040" s="230"/>
      <c r="Z1040" s="230"/>
      <c r="AA1040" s="230"/>
      <c r="AB1040" s="230"/>
      <c r="AC1040" s="230"/>
      <c r="AD1040" s="230"/>
      <c r="AH1040" s="230"/>
      <c r="AK1040" s="230"/>
      <c r="AL1040" s="230"/>
      <c r="AM1040" s="230"/>
      <c r="AN1040" s="230"/>
      <c r="AO1040" s="230"/>
      <c r="AP1040" s="230"/>
      <c r="AQ1040" s="230"/>
      <c r="AR1040" s="230"/>
      <c r="AW1040" s="230"/>
      <c r="AZ1040" s="230"/>
      <c r="BA1040" s="230"/>
      <c r="BB1040" s="230"/>
      <c r="BC1040" s="230"/>
      <c r="BD1040" s="230"/>
      <c r="BE1040" s="230"/>
      <c r="BF1040" s="230"/>
      <c r="BG1040" s="230"/>
    </row>
    <row r="1041" spans="4:59">
      <c r="D1041" s="230"/>
      <c r="G1041" s="230"/>
      <c r="H1041" s="230"/>
      <c r="I1041" s="230"/>
      <c r="J1041" s="230"/>
      <c r="K1041" s="230"/>
      <c r="L1041" s="230"/>
      <c r="M1041" s="230"/>
      <c r="N1041" s="230"/>
      <c r="S1041" s="230"/>
      <c r="V1041" s="230"/>
      <c r="W1041" s="230"/>
      <c r="X1041" s="230"/>
      <c r="Y1041" s="230"/>
      <c r="Z1041" s="230"/>
      <c r="AA1041" s="230"/>
      <c r="AB1041" s="230"/>
      <c r="AC1041" s="230"/>
      <c r="AD1041" s="230"/>
      <c r="AH1041" s="230"/>
      <c r="AK1041" s="230"/>
      <c r="AL1041" s="230"/>
      <c r="AM1041" s="230"/>
      <c r="AN1041" s="230"/>
      <c r="AO1041" s="230"/>
      <c r="AP1041" s="230"/>
      <c r="AQ1041" s="230"/>
      <c r="AR1041" s="230"/>
      <c r="AW1041" s="230"/>
      <c r="AZ1041" s="230"/>
      <c r="BA1041" s="230"/>
      <c r="BB1041" s="230"/>
      <c r="BC1041" s="230"/>
      <c r="BD1041" s="230"/>
      <c r="BE1041" s="230"/>
      <c r="BF1041" s="230"/>
      <c r="BG1041" s="230"/>
    </row>
    <row r="1042" spans="4:59">
      <c r="D1042" s="230"/>
      <c r="G1042" s="230"/>
      <c r="H1042" s="230"/>
      <c r="I1042" s="230"/>
      <c r="J1042" s="230"/>
      <c r="K1042" s="230"/>
      <c r="L1042" s="230"/>
      <c r="M1042" s="230"/>
      <c r="N1042" s="230"/>
      <c r="S1042" s="230"/>
      <c r="V1042" s="230"/>
      <c r="W1042" s="230"/>
      <c r="X1042" s="230"/>
      <c r="Y1042" s="230"/>
      <c r="Z1042" s="230"/>
      <c r="AA1042" s="230"/>
      <c r="AB1042" s="230"/>
      <c r="AC1042" s="230"/>
      <c r="AD1042" s="230"/>
      <c r="AH1042" s="230"/>
      <c r="AK1042" s="230"/>
      <c r="AL1042" s="230"/>
      <c r="AM1042" s="230"/>
      <c r="AN1042" s="230"/>
      <c r="AO1042" s="230"/>
      <c r="AP1042" s="230"/>
      <c r="AQ1042" s="230"/>
      <c r="AR1042" s="230"/>
      <c r="AW1042" s="230"/>
      <c r="AZ1042" s="230"/>
      <c r="BA1042" s="230"/>
      <c r="BB1042" s="230"/>
      <c r="BC1042" s="230"/>
      <c r="BD1042" s="230"/>
      <c r="BE1042" s="230"/>
      <c r="BF1042" s="230"/>
      <c r="BG1042" s="230"/>
    </row>
    <row r="1043" spans="4:59">
      <c r="D1043" s="230"/>
      <c r="G1043" s="230"/>
      <c r="H1043" s="230"/>
      <c r="I1043" s="230"/>
      <c r="J1043" s="230"/>
      <c r="K1043" s="230"/>
      <c r="L1043" s="230"/>
      <c r="M1043" s="230"/>
      <c r="N1043" s="230"/>
      <c r="S1043" s="230"/>
      <c r="V1043" s="230"/>
      <c r="W1043" s="230"/>
      <c r="X1043" s="230"/>
      <c r="Y1043" s="230"/>
      <c r="Z1043" s="230"/>
      <c r="AA1043" s="230"/>
      <c r="AB1043" s="230"/>
      <c r="AC1043" s="230"/>
      <c r="AD1043" s="230"/>
      <c r="AH1043" s="230"/>
      <c r="AK1043" s="230"/>
      <c r="AL1043" s="230"/>
      <c r="AM1043" s="230"/>
      <c r="AN1043" s="230"/>
      <c r="AO1043" s="230"/>
      <c r="AP1043" s="230"/>
      <c r="AQ1043" s="230"/>
      <c r="AR1043" s="230"/>
      <c r="AW1043" s="230"/>
      <c r="AZ1043" s="230"/>
      <c r="BA1043" s="230"/>
      <c r="BB1043" s="230"/>
      <c r="BC1043" s="230"/>
      <c r="BD1043" s="230"/>
      <c r="BE1043" s="230"/>
      <c r="BF1043" s="230"/>
      <c r="BG1043" s="230"/>
    </row>
    <row r="1044" spans="4:59">
      <c r="D1044" s="230"/>
      <c r="G1044" s="230"/>
      <c r="H1044" s="230"/>
      <c r="I1044" s="230"/>
      <c r="J1044" s="230"/>
      <c r="K1044" s="230"/>
      <c r="L1044" s="230"/>
      <c r="M1044" s="230"/>
      <c r="N1044" s="230"/>
      <c r="S1044" s="230"/>
      <c r="V1044" s="230"/>
      <c r="W1044" s="230"/>
      <c r="X1044" s="230"/>
      <c r="Y1044" s="230"/>
      <c r="Z1044" s="230"/>
      <c r="AA1044" s="230"/>
      <c r="AB1044" s="230"/>
      <c r="AC1044" s="230"/>
      <c r="AD1044" s="230"/>
      <c r="AH1044" s="230"/>
      <c r="AK1044" s="230"/>
      <c r="AL1044" s="230"/>
      <c r="AM1044" s="230"/>
      <c r="AN1044" s="230"/>
      <c r="AO1044" s="230"/>
      <c r="AP1044" s="230"/>
      <c r="AQ1044" s="230"/>
      <c r="AR1044" s="230"/>
      <c r="AW1044" s="230"/>
      <c r="AZ1044" s="230"/>
      <c r="BA1044" s="230"/>
      <c r="BB1044" s="230"/>
      <c r="BC1044" s="230"/>
      <c r="BD1044" s="230"/>
      <c r="BE1044" s="230"/>
      <c r="BF1044" s="230"/>
      <c r="BG1044" s="230"/>
    </row>
    <row r="1045" spans="4:59">
      <c r="D1045" s="230"/>
      <c r="G1045" s="230"/>
      <c r="H1045" s="230"/>
      <c r="I1045" s="230"/>
      <c r="J1045" s="230"/>
      <c r="K1045" s="230"/>
      <c r="L1045" s="230"/>
      <c r="M1045" s="230"/>
      <c r="N1045" s="230"/>
      <c r="S1045" s="230"/>
      <c r="V1045" s="230"/>
      <c r="W1045" s="230"/>
      <c r="X1045" s="230"/>
      <c r="Y1045" s="230"/>
      <c r="Z1045" s="230"/>
      <c r="AA1045" s="230"/>
      <c r="AB1045" s="230"/>
      <c r="AC1045" s="230"/>
      <c r="AD1045" s="230"/>
      <c r="AH1045" s="230"/>
      <c r="AK1045" s="230"/>
      <c r="AL1045" s="230"/>
      <c r="AM1045" s="230"/>
      <c r="AN1045" s="230"/>
      <c r="AO1045" s="230"/>
      <c r="AP1045" s="230"/>
      <c r="AQ1045" s="230"/>
      <c r="AR1045" s="230"/>
      <c r="AW1045" s="230"/>
      <c r="AZ1045" s="230"/>
      <c r="BA1045" s="230"/>
      <c r="BB1045" s="230"/>
      <c r="BC1045" s="230"/>
      <c r="BD1045" s="230"/>
      <c r="BE1045" s="230"/>
      <c r="BF1045" s="230"/>
      <c r="BG1045" s="230"/>
    </row>
    <row r="1046" spans="4:59">
      <c r="D1046" s="230"/>
      <c r="G1046" s="230"/>
      <c r="H1046" s="230"/>
      <c r="I1046" s="230"/>
      <c r="J1046" s="230"/>
      <c r="K1046" s="230"/>
      <c r="L1046" s="230"/>
      <c r="M1046" s="230"/>
      <c r="N1046" s="230"/>
      <c r="S1046" s="230"/>
      <c r="V1046" s="230"/>
      <c r="W1046" s="230"/>
      <c r="X1046" s="230"/>
      <c r="Y1046" s="230"/>
      <c r="Z1046" s="230"/>
      <c r="AA1046" s="230"/>
      <c r="AB1046" s="230"/>
      <c r="AC1046" s="230"/>
      <c r="AD1046" s="230"/>
      <c r="AH1046" s="230"/>
      <c r="AK1046" s="230"/>
      <c r="AL1046" s="230"/>
      <c r="AM1046" s="230"/>
      <c r="AN1046" s="230"/>
      <c r="AO1046" s="230"/>
      <c r="AP1046" s="230"/>
      <c r="AQ1046" s="230"/>
      <c r="AR1046" s="230"/>
      <c r="AW1046" s="230"/>
      <c r="AZ1046" s="230"/>
      <c r="BA1046" s="230"/>
      <c r="BB1046" s="230"/>
      <c r="BC1046" s="230"/>
      <c r="BD1046" s="230"/>
      <c r="BE1046" s="230"/>
      <c r="BF1046" s="230"/>
      <c r="BG1046" s="230"/>
    </row>
    <row r="1047" spans="4:59">
      <c r="D1047" s="230"/>
      <c r="G1047" s="230"/>
      <c r="H1047" s="230"/>
      <c r="I1047" s="230"/>
      <c r="J1047" s="230"/>
      <c r="K1047" s="230"/>
      <c r="L1047" s="230"/>
      <c r="M1047" s="230"/>
      <c r="N1047" s="230"/>
      <c r="S1047" s="230"/>
      <c r="V1047" s="230"/>
      <c r="W1047" s="230"/>
      <c r="X1047" s="230"/>
      <c r="Y1047" s="230"/>
      <c r="Z1047" s="230"/>
      <c r="AA1047" s="230"/>
      <c r="AB1047" s="230"/>
      <c r="AC1047" s="230"/>
      <c r="AD1047" s="230"/>
      <c r="AH1047" s="230"/>
      <c r="AK1047" s="230"/>
      <c r="AL1047" s="230"/>
      <c r="AM1047" s="230"/>
      <c r="AN1047" s="230"/>
      <c r="AO1047" s="230"/>
      <c r="AP1047" s="230"/>
      <c r="AQ1047" s="230"/>
      <c r="AR1047" s="230"/>
      <c r="AW1047" s="230"/>
      <c r="AZ1047" s="230"/>
      <c r="BA1047" s="230"/>
      <c r="BB1047" s="230"/>
      <c r="BC1047" s="230"/>
      <c r="BD1047" s="230"/>
      <c r="BE1047" s="230"/>
      <c r="BF1047" s="230"/>
      <c r="BG1047" s="230"/>
    </row>
    <row r="1048" spans="4:59">
      <c r="D1048" s="230"/>
      <c r="G1048" s="230"/>
      <c r="H1048" s="230"/>
      <c r="I1048" s="230"/>
      <c r="J1048" s="230"/>
      <c r="K1048" s="230"/>
      <c r="L1048" s="230"/>
      <c r="M1048" s="230"/>
      <c r="N1048" s="230"/>
      <c r="S1048" s="230"/>
      <c r="V1048" s="230"/>
      <c r="W1048" s="230"/>
      <c r="X1048" s="230"/>
      <c r="Y1048" s="230"/>
      <c r="Z1048" s="230"/>
      <c r="AA1048" s="230"/>
      <c r="AB1048" s="230"/>
      <c r="AC1048" s="230"/>
      <c r="AD1048" s="230"/>
      <c r="AH1048" s="230"/>
      <c r="AK1048" s="230"/>
      <c r="AL1048" s="230"/>
      <c r="AM1048" s="230"/>
      <c r="AN1048" s="230"/>
      <c r="AO1048" s="230"/>
      <c r="AP1048" s="230"/>
      <c r="AQ1048" s="230"/>
      <c r="AR1048" s="230"/>
      <c r="AW1048" s="230"/>
      <c r="AZ1048" s="230"/>
      <c r="BA1048" s="230"/>
      <c r="BB1048" s="230"/>
      <c r="BC1048" s="230"/>
      <c r="BD1048" s="230"/>
      <c r="BE1048" s="230"/>
      <c r="BF1048" s="230"/>
      <c r="BG1048" s="230"/>
    </row>
    <row r="1049" spans="4:59">
      <c r="D1049" s="230"/>
      <c r="G1049" s="230"/>
      <c r="H1049" s="230"/>
      <c r="I1049" s="230"/>
      <c r="J1049" s="230"/>
      <c r="K1049" s="230"/>
      <c r="L1049" s="230"/>
      <c r="M1049" s="230"/>
      <c r="N1049" s="230"/>
      <c r="S1049" s="230"/>
      <c r="V1049" s="230"/>
      <c r="W1049" s="230"/>
      <c r="X1049" s="230"/>
      <c r="Y1049" s="230"/>
      <c r="Z1049" s="230"/>
      <c r="AA1049" s="230"/>
      <c r="AB1049" s="230"/>
      <c r="AC1049" s="230"/>
      <c r="AD1049" s="230"/>
      <c r="AH1049" s="230"/>
      <c r="AK1049" s="230"/>
      <c r="AL1049" s="230"/>
      <c r="AM1049" s="230"/>
      <c r="AN1049" s="230"/>
      <c r="AO1049" s="230"/>
      <c r="AP1049" s="230"/>
      <c r="AQ1049" s="230"/>
      <c r="AR1049" s="230"/>
      <c r="AW1049" s="230"/>
      <c r="AZ1049" s="230"/>
      <c r="BA1049" s="230"/>
      <c r="BB1049" s="230"/>
      <c r="BC1049" s="230"/>
      <c r="BD1049" s="230"/>
      <c r="BE1049" s="230"/>
      <c r="BF1049" s="230"/>
      <c r="BG1049" s="230"/>
    </row>
    <row r="1050" spans="4:59">
      <c r="D1050" s="230"/>
      <c r="G1050" s="230"/>
      <c r="H1050" s="230"/>
      <c r="I1050" s="230"/>
      <c r="J1050" s="230"/>
      <c r="K1050" s="230"/>
      <c r="L1050" s="230"/>
      <c r="M1050" s="230"/>
      <c r="N1050" s="230"/>
      <c r="S1050" s="230"/>
      <c r="V1050" s="230"/>
      <c r="W1050" s="230"/>
      <c r="X1050" s="230"/>
      <c r="Y1050" s="230"/>
      <c r="Z1050" s="230"/>
      <c r="AA1050" s="230"/>
      <c r="AB1050" s="230"/>
      <c r="AC1050" s="230"/>
      <c r="AD1050" s="230"/>
      <c r="AH1050" s="230"/>
      <c r="AK1050" s="230"/>
      <c r="AL1050" s="230"/>
      <c r="AM1050" s="230"/>
      <c r="AN1050" s="230"/>
      <c r="AO1050" s="230"/>
      <c r="AP1050" s="230"/>
      <c r="AQ1050" s="230"/>
      <c r="AR1050" s="230"/>
      <c r="AW1050" s="230"/>
      <c r="AZ1050" s="230"/>
      <c r="BA1050" s="230"/>
      <c r="BB1050" s="230"/>
      <c r="BC1050" s="230"/>
      <c r="BD1050" s="230"/>
      <c r="BE1050" s="230"/>
      <c r="BF1050" s="230"/>
      <c r="BG1050" s="230"/>
    </row>
    <row r="1051" spans="4:59">
      <c r="D1051" s="230"/>
      <c r="G1051" s="230"/>
      <c r="H1051" s="230"/>
      <c r="I1051" s="230"/>
      <c r="J1051" s="230"/>
      <c r="K1051" s="230"/>
      <c r="L1051" s="230"/>
      <c r="M1051" s="230"/>
      <c r="N1051" s="230"/>
      <c r="S1051" s="230"/>
      <c r="V1051" s="230"/>
      <c r="W1051" s="230"/>
      <c r="X1051" s="230"/>
      <c r="Y1051" s="230"/>
      <c r="Z1051" s="230"/>
      <c r="AA1051" s="230"/>
      <c r="AB1051" s="230"/>
      <c r="AC1051" s="230"/>
      <c r="AD1051" s="230"/>
      <c r="AH1051" s="230"/>
      <c r="AK1051" s="230"/>
      <c r="AL1051" s="230"/>
      <c r="AM1051" s="230"/>
      <c r="AN1051" s="230"/>
      <c r="AO1051" s="230"/>
      <c r="AP1051" s="230"/>
      <c r="AQ1051" s="230"/>
      <c r="AR1051" s="230"/>
      <c r="AW1051" s="230"/>
      <c r="AZ1051" s="230"/>
      <c r="BA1051" s="230"/>
      <c r="BB1051" s="230"/>
      <c r="BC1051" s="230"/>
      <c r="BD1051" s="230"/>
      <c r="BE1051" s="230"/>
      <c r="BF1051" s="230"/>
      <c r="BG1051" s="230"/>
    </row>
    <row r="1052" spans="4:59">
      <c r="D1052" s="230"/>
      <c r="G1052" s="230"/>
      <c r="H1052" s="230"/>
      <c r="I1052" s="230"/>
      <c r="J1052" s="230"/>
      <c r="K1052" s="230"/>
      <c r="L1052" s="230"/>
      <c r="M1052" s="230"/>
      <c r="N1052" s="230"/>
      <c r="S1052" s="230"/>
      <c r="V1052" s="230"/>
      <c r="W1052" s="230"/>
      <c r="X1052" s="230"/>
      <c r="Y1052" s="230"/>
      <c r="Z1052" s="230"/>
      <c r="AA1052" s="230"/>
      <c r="AB1052" s="230"/>
      <c r="AC1052" s="230"/>
      <c r="AD1052" s="230"/>
      <c r="AH1052" s="230"/>
      <c r="AK1052" s="230"/>
      <c r="AL1052" s="230"/>
      <c r="AM1052" s="230"/>
      <c r="AN1052" s="230"/>
      <c r="AO1052" s="230"/>
      <c r="AP1052" s="230"/>
      <c r="AQ1052" s="230"/>
      <c r="AR1052" s="230"/>
      <c r="AW1052" s="230"/>
      <c r="AZ1052" s="230"/>
      <c r="BA1052" s="230"/>
      <c r="BB1052" s="230"/>
      <c r="BC1052" s="230"/>
      <c r="BD1052" s="230"/>
      <c r="BE1052" s="230"/>
      <c r="BF1052" s="230"/>
      <c r="BG1052" s="230"/>
    </row>
    <row r="1053" spans="4:59">
      <c r="D1053" s="230"/>
      <c r="G1053" s="230"/>
      <c r="H1053" s="230"/>
      <c r="I1053" s="230"/>
      <c r="J1053" s="230"/>
      <c r="K1053" s="230"/>
      <c r="L1053" s="230"/>
      <c r="M1053" s="230"/>
      <c r="N1053" s="230"/>
      <c r="S1053" s="230"/>
      <c r="V1053" s="230"/>
      <c r="W1053" s="230"/>
      <c r="X1053" s="230"/>
      <c r="Y1053" s="230"/>
      <c r="Z1053" s="230"/>
      <c r="AA1053" s="230"/>
      <c r="AB1053" s="230"/>
      <c r="AC1053" s="230"/>
      <c r="AD1053" s="230"/>
      <c r="AH1053" s="230"/>
      <c r="AK1053" s="230"/>
      <c r="AL1053" s="230"/>
      <c r="AM1053" s="230"/>
      <c r="AN1053" s="230"/>
      <c r="AO1053" s="230"/>
      <c r="AP1053" s="230"/>
      <c r="AQ1053" s="230"/>
      <c r="AR1053" s="230"/>
      <c r="AW1053" s="230"/>
      <c r="AZ1053" s="230"/>
      <c r="BA1053" s="230"/>
      <c r="BB1053" s="230"/>
      <c r="BC1053" s="230"/>
      <c r="BD1053" s="230"/>
      <c r="BE1053" s="230"/>
      <c r="BF1053" s="230"/>
      <c r="BG1053" s="230"/>
    </row>
    <row r="1054" spans="4:59">
      <c r="D1054" s="230"/>
      <c r="G1054" s="230"/>
      <c r="H1054" s="230"/>
      <c r="I1054" s="230"/>
      <c r="J1054" s="230"/>
      <c r="K1054" s="230"/>
      <c r="L1054" s="230"/>
      <c r="M1054" s="230"/>
      <c r="N1054" s="230"/>
      <c r="S1054" s="230"/>
      <c r="V1054" s="230"/>
      <c r="W1054" s="230"/>
      <c r="X1054" s="230"/>
      <c r="Y1054" s="230"/>
      <c r="Z1054" s="230"/>
      <c r="AA1054" s="230"/>
      <c r="AB1054" s="230"/>
      <c r="AC1054" s="230"/>
      <c r="AD1054" s="230"/>
      <c r="AH1054" s="230"/>
      <c r="AK1054" s="230"/>
      <c r="AL1054" s="230"/>
      <c r="AM1054" s="230"/>
      <c r="AN1054" s="230"/>
      <c r="AO1054" s="230"/>
      <c r="AP1054" s="230"/>
      <c r="AQ1054" s="230"/>
      <c r="AR1054" s="230"/>
      <c r="AW1054" s="230"/>
      <c r="AZ1054" s="230"/>
      <c r="BA1054" s="230"/>
      <c r="BB1054" s="230"/>
      <c r="BC1054" s="230"/>
      <c r="BD1054" s="230"/>
      <c r="BE1054" s="230"/>
      <c r="BF1054" s="230"/>
      <c r="BG1054" s="230"/>
    </row>
    <row r="1055" spans="4:59">
      <c r="D1055" s="230"/>
      <c r="G1055" s="230"/>
      <c r="H1055" s="230"/>
      <c r="I1055" s="230"/>
      <c r="J1055" s="230"/>
      <c r="K1055" s="230"/>
      <c r="L1055" s="230"/>
      <c r="M1055" s="230"/>
      <c r="N1055" s="230"/>
      <c r="S1055" s="230"/>
      <c r="V1055" s="230"/>
      <c r="W1055" s="230"/>
      <c r="X1055" s="230"/>
      <c r="Y1055" s="230"/>
      <c r="Z1055" s="230"/>
      <c r="AA1055" s="230"/>
      <c r="AB1055" s="230"/>
      <c r="AC1055" s="230"/>
      <c r="AD1055" s="230"/>
      <c r="AH1055" s="230"/>
      <c r="AK1055" s="230"/>
      <c r="AL1055" s="230"/>
      <c r="AM1055" s="230"/>
      <c r="AN1055" s="230"/>
      <c r="AO1055" s="230"/>
      <c r="AP1055" s="230"/>
      <c r="AQ1055" s="230"/>
      <c r="AR1055" s="230"/>
      <c r="AW1055" s="230"/>
      <c r="AZ1055" s="230"/>
      <c r="BA1055" s="230"/>
      <c r="BB1055" s="230"/>
      <c r="BC1055" s="230"/>
      <c r="BD1055" s="230"/>
      <c r="BE1055" s="230"/>
      <c r="BF1055" s="230"/>
      <c r="BG1055" s="230"/>
    </row>
    <row r="1056" spans="4:59">
      <c r="D1056" s="230"/>
      <c r="G1056" s="230"/>
      <c r="H1056" s="230"/>
      <c r="I1056" s="230"/>
      <c r="J1056" s="230"/>
      <c r="K1056" s="230"/>
      <c r="L1056" s="230"/>
      <c r="M1056" s="230"/>
      <c r="N1056" s="230"/>
      <c r="S1056" s="230"/>
      <c r="V1056" s="230"/>
      <c r="W1056" s="230"/>
      <c r="X1056" s="230"/>
      <c r="Y1056" s="230"/>
      <c r="Z1056" s="230"/>
      <c r="AA1056" s="230"/>
      <c r="AB1056" s="230"/>
      <c r="AC1056" s="230"/>
      <c r="AD1056" s="230"/>
      <c r="AH1056" s="230"/>
      <c r="AK1056" s="230"/>
      <c r="AL1056" s="230"/>
      <c r="AM1056" s="230"/>
      <c r="AN1056" s="230"/>
      <c r="AO1056" s="230"/>
      <c r="AP1056" s="230"/>
      <c r="AQ1056" s="230"/>
      <c r="AR1056" s="230"/>
      <c r="AW1056" s="230"/>
      <c r="AZ1056" s="230"/>
      <c r="BA1056" s="230"/>
      <c r="BB1056" s="230"/>
      <c r="BC1056" s="230"/>
      <c r="BD1056" s="230"/>
      <c r="BE1056" s="230"/>
      <c r="BF1056" s="230"/>
      <c r="BG1056" s="230"/>
    </row>
    <row r="1057" spans="4:59">
      <c r="D1057" s="230"/>
      <c r="G1057" s="230"/>
      <c r="H1057" s="230"/>
      <c r="I1057" s="230"/>
      <c r="J1057" s="230"/>
      <c r="K1057" s="230"/>
      <c r="L1057" s="230"/>
      <c r="M1057" s="230"/>
      <c r="N1057" s="230"/>
      <c r="S1057" s="230"/>
      <c r="V1057" s="230"/>
      <c r="W1057" s="230"/>
      <c r="X1057" s="230"/>
      <c r="Y1057" s="230"/>
      <c r="Z1057" s="230"/>
      <c r="AA1057" s="230"/>
      <c r="AB1057" s="230"/>
      <c r="AC1057" s="230"/>
      <c r="AD1057" s="230"/>
      <c r="AH1057" s="230"/>
      <c r="AK1057" s="230"/>
      <c r="AL1057" s="230"/>
      <c r="AM1057" s="230"/>
      <c r="AN1057" s="230"/>
      <c r="AO1057" s="230"/>
      <c r="AP1057" s="230"/>
      <c r="AQ1057" s="230"/>
      <c r="AR1057" s="230"/>
      <c r="AW1057" s="230"/>
      <c r="AZ1057" s="230"/>
      <c r="BA1057" s="230"/>
      <c r="BB1057" s="230"/>
      <c r="BC1057" s="230"/>
      <c r="BD1057" s="230"/>
      <c r="BE1057" s="230"/>
      <c r="BF1057" s="230"/>
      <c r="BG1057" s="230"/>
    </row>
    <row r="1058" spans="4:59">
      <c r="D1058" s="230"/>
      <c r="G1058" s="230"/>
      <c r="H1058" s="230"/>
      <c r="I1058" s="230"/>
      <c r="J1058" s="230"/>
      <c r="K1058" s="230"/>
      <c r="L1058" s="230"/>
      <c r="M1058" s="230"/>
      <c r="N1058" s="230"/>
      <c r="S1058" s="230"/>
      <c r="V1058" s="230"/>
      <c r="W1058" s="230"/>
      <c r="X1058" s="230"/>
      <c r="Y1058" s="230"/>
      <c r="Z1058" s="230"/>
      <c r="AA1058" s="230"/>
      <c r="AB1058" s="230"/>
      <c r="AC1058" s="230"/>
      <c r="AD1058" s="230"/>
      <c r="AH1058" s="230"/>
      <c r="AK1058" s="230"/>
      <c r="AL1058" s="230"/>
      <c r="AM1058" s="230"/>
      <c r="AN1058" s="230"/>
      <c r="AO1058" s="230"/>
      <c r="AP1058" s="230"/>
      <c r="AQ1058" s="230"/>
      <c r="AR1058" s="230"/>
      <c r="AW1058" s="230"/>
      <c r="AZ1058" s="230"/>
      <c r="BA1058" s="230"/>
      <c r="BB1058" s="230"/>
      <c r="BC1058" s="230"/>
      <c r="BD1058" s="230"/>
      <c r="BE1058" s="230"/>
      <c r="BF1058" s="230"/>
      <c r="BG1058" s="230"/>
    </row>
    <row r="1059" spans="4:59">
      <c r="D1059" s="230"/>
      <c r="G1059" s="230"/>
      <c r="H1059" s="230"/>
      <c r="I1059" s="230"/>
      <c r="J1059" s="230"/>
      <c r="K1059" s="230"/>
      <c r="L1059" s="230"/>
      <c r="M1059" s="230"/>
      <c r="N1059" s="230"/>
      <c r="S1059" s="230"/>
      <c r="V1059" s="230"/>
      <c r="W1059" s="230"/>
      <c r="X1059" s="230"/>
      <c r="Y1059" s="230"/>
      <c r="Z1059" s="230"/>
      <c r="AA1059" s="230"/>
      <c r="AB1059" s="230"/>
      <c r="AC1059" s="230"/>
      <c r="AD1059" s="230"/>
      <c r="AH1059" s="230"/>
      <c r="AK1059" s="230"/>
      <c r="AL1059" s="230"/>
      <c r="AM1059" s="230"/>
      <c r="AN1059" s="230"/>
      <c r="AO1059" s="230"/>
      <c r="AP1059" s="230"/>
      <c r="AQ1059" s="230"/>
      <c r="AR1059" s="230"/>
      <c r="AW1059" s="230"/>
      <c r="AZ1059" s="230"/>
      <c r="BA1059" s="230"/>
      <c r="BB1059" s="230"/>
      <c r="BC1059" s="230"/>
      <c r="BD1059" s="230"/>
      <c r="BE1059" s="230"/>
      <c r="BF1059" s="230"/>
      <c r="BG1059" s="230"/>
    </row>
    <row r="1060" spans="4:59">
      <c r="D1060" s="230"/>
      <c r="G1060" s="230"/>
      <c r="H1060" s="230"/>
      <c r="I1060" s="230"/>
      <c r="J1060" s="230"/>
      <c r="K1060" s="230"/>
      <c r="L1060" s="230"/>
      <c r="M1060" s="230"/>
      <c r="N1060" s="230"/>
      <c r="S1060" s="230"/>
      <c r="V1060" s="230"/>
      <c r="W1060" s="230"/>
      <c r="X1060" s="230"/>
      <c r="Y1060" s="230"/>
      <c r="Z1060" s="230"/>
      <c r="AA1060" s="230"/>
      <c r="AB1060" s="230"/>
      <c r="AC1060" s="230"/>
      <c r="AD1060" s="230"/>
      <c r="AH1060" s="230"/>
      <c r="AK1060" s="230"/>
      <c r="AL1060" s="230"/>
      <c r="AM1060" s="230"/>
      <c r="AN1060" s="230"/>
      <c r="AO1060" s="230"/>
      <c r="AP1060" s="230"/>
      <c r="AQ1060" s="230"/>
      <c r="AR1060" s="230"/>
      <c r="AW1060" s="230"/>
      <c r="AZ1060" s="230"/>
      <c r="BA1060" s="230"/>
      <c r="BB1060" s="230"/>
      <c r="BC1060" s="230"/>
      <c r="BD1060" s="230"/>
      <c r="BE1060" s="230"/>
      <c r="BF1060" s="230"/>
      <c r="BG1060" s="230"/>
    </row>
    <row r="1061" spans="4:59">
      <c r="D1061" s="230"/>
      <c r="G1061" s="230"/>
      <c r="H1061" s="230"/>
      <c r="I1061" s="230"/>
      <c r="J1061" s="230"/>
      <c r="K1061" s="230"/>
      <c r="L1061" s="230"/>
      <c r="M1061" s="230"/>
      <c r="N1061" s="230"/>
      <c r="S1061" s="230"/>
      <c r="V1061" s="230"/>
      <c r="W1061" s="230"/>
      <c r="X1061" s="230"/>
      <c r="Y1061" s="230"/>
      <c r="Z1061" s="230"/>
      <c r="AA1061" s="230"/>
      <c r="AB1061" s="230"/>
      <c r="AC1061" s="230"/>
      <c r="AD1061" s="230"/>
      <c r="AH1061" s="230"/>
      <c r="AK1061" s="230"/>
      <c r="AL1061" s="230"/>
      <c r="AM1061" s="230"/>
      <c r="AN1061" s="230"/>
      <c r="AO1061" s="230"/>
      <c r="AP1061" s="230"/>
      <c r="AQ1061" s="230"/>
      <c r="AR1061" s="230"/>
      <c r="AW1061" s="230"/>
      <c r="AZ1061" s="230"/>
      <c r="BA1061" s="230"/>
      <c r="BB1061" s="230"/>
      <c r="BC1061" s="230"/>
      <c r="BD1061" s="230"/>
      <c r="BE1061" s="230"/>
      <c r="BF1061" s="230"/>
      <c r="BG1061" s="230"/>
    </row>
    <row r="1062" spans="4:59">
      <c r="D1062" s="230"/>
      <c r="G1062" s="230"/>
      <c r="H1062" s="230"/>
      <c r="I1062" s="230"/>
      <c r="J1062" s="230"/>
      <c r="K1062" s="230"/>
      <c r="L1062" s="230"/>
      <c r="M1062" s="230"/>
      <c r="N1062" s="230"/>
      <c r="S1062" s="230"/>
      <c r="V1062" s="230"/>
      <c r="W1062" s="230"/>
      <c r="X1062" s="230"/>
      <c r="Y1062" s="230"/>
      <c r="Z1062" s="230"/>
      <c r="AA1062" s="230"/>
      <c r="AB1062" s="230"/>
      <c r="AC1062" s="230"/>
      <c r="AD1062" s="230"/>
      <c r="AH1062" s="230"/>
      <c r="AK1062" s="230"/>
      <c r="AL1062" s="230"/>
      <c r="AM1062" s="230"/>
      <c r="AN1062" s="230"/>
      <c r="AO1062" s="230"/>
      <c r="AP1062" s="230"/>
      <c r="AQ1062" s="230"/>
      <c r="AR1062" s="230"/>
      <c r="AW1062" s="230"/>
      <c r="AZ1062" s="230"/>
      <c r="BA1062" s="230"/>
      <c r="BB1062" s="230"/>
      <c r="BC1062" s="230"/>
      <c r="BD1062" s="230"/>
      <c r="BE1062" s="230"/>
      <c r="BF1062" s="230"/>
      <c r="BG1062" s="230"/>
    </row>
    <row r="1063" spans="4:59">
      <c r="D1063" s="230"/>
      <c r="G1063" s="230"/>
      <c r="H1063" s="230"/>
      <c r="I1063" s="230"/>
      <c r="J1063" s="230"/>
      <c r="K1063" s="230"/>
      <c r="L1063" s="230"/>
      <c r="M1063" s="230"/>
      <c r="N1063" s="230"/>
      <c r="S1063" s="230"/>
      <c r="V1063" s="230"/>
      <c r="W1063" s="230"/>
      <c r="X1063" s="230"/>
      <c r="Y1063" s="230"/>
      <c r="Z1063" s="230"/>
      <c r="AA1063" s="230"/>
      <c r="AB1063" s="230"/>
      <c r="AC1063" s="230"/>
      <c r="AD1063" s="230"/>
      <c r="AH1063" s="230"/>
      <c r="AK1063" s="230"/>
      <c r="AL1063" s="230"/>
      <c r="AM1063" s="230"/>
      <c r="AN1063" s="230"/>
      <c r="AO1063" s="230"/>
      <c r="AP1063" s="230"/>
      <c r="AQ1063" s="230"/>
      <c r="AR1063" s="230"/>
      <c r="AW1063" s="230"/>
      <c r="AZ1063" s="230"/>
      <c r="BA1063" s="230"/>
      <c r="BB1063" s="230"/>
      <c r="BC1063" s="230"/>
      <c r="BD1063" s="230"/>
      <c r="BE1063" s="230"/>
      <c r="BF1063" s="230"/>
      <c r="BG1063" s="230"/>
    </row>
    <row r="1064" spans="4:59">
      <c r="D1064" s="230"/>
      <c r="G1064" s="230"/>
      <c r="H1064" s="230"/>
      <c r="I1064" s="230"/>
      <c r="J1064" s="230"/>
      <c r="K1064" s="230"/>
      <c r="L1064" s="230"/>
      <c r="M1064" s="230"/>
      <c r="N1064" s="230"/>
      <c r="S1064" s="230"/>
      <c r="V1064" s="230"/>
      <c r="W1064" s="230"/>
      <c r="X1064" s="230"/>
      <c r="Y1064" s="230"/>
      <c r="Z1064" s="230"/>
      <c r="AA1064" s="230"/>
      <c r="AB1064" s="230"/>
      <c r="AC1064" s="230"/>
      <c r="AD1064" s="230"/>
      <c r="AH1064" s="230"/>
      <c r="AK1064" s="230"/>
      <c r="AL1064" s="230"/>
      <c r="AM1064" s="230"/>
      <c r="AN1064" s="230"/>
      <c r="AO1064" s="230"/>
      <c r="AP1064" s="230"/>
      <c r="AQ1064" s="230"/>
      <c r="AR1064" s="230"/>
      <c r="AW1064" s="230"/>
      <c r="AZ1064" s="230"/>
      <c r="BA1064" s="230"/>
      <c r="BB1064" s="230"/>
      <c r="BC1064" s="230"/>
      <c r="BD1064" s="230"/>
      <c r="BE1064" s="230"/>
      <c r="BF1064" s="230"/>
      <c r="BG1064" s="230"/>
    </row>
    <row r="1065" spans="4:59">
      <c r="D1065" s="230"/>
      <c r="G1065" s="230"/>
      <c r="H1065" s="230"/>
      <c r="I1065" s="230"/>
      <c r="J1065" s="230"/>
      <c r="K1065" s="230"/>
      <c r="L1065" s="230"/>
      <c r="M1065" s="230"/>
      <c r="N1065" s="230"/>
      <c r="S1065" s="230"/>
      <c r="V1065" s="230"/>
      <c r="W1065" s="230"/>
      <c r="X1065" s="230"/>
      <c r="Y1065" s="230"/>
      <c r="Z1065" s="230"/>
      <c r="AA1065" s="230"/>
      <c r="AB1065" s="230"/>
      <c r="AC1065" s="230"/>
      <c r="AD1065" s="230"/>
      <c r="AH1065" s="230"/>
      <c r="AK1065" s="230"/>
      <c r="AL1065" s="230"/>
      <c r="AM1065" s="230"/>
      <c r="AN1065" s="230"/>
      <c r="AO1065" s="230"/>
      <c r="AP1065" s="230"/>
      <c r="AQ1065" s="230"/>
      <c r="AR1065" s="230"/>
      <c r="AW1065" s="230"/>
      <c r="AZ1065" s="230"/>
      <c r="BA1065" s="230"/>
      <c r="BB1065" s="230"/>
      <c r="BC1065" s="230"/>
      <c r="BD1065" s="230"/>
      <c r="BE1065" s="230"/>
      <c r="BF1065" s="230"/>
      <c r="BG1065" s="230"/>
    </row>
    <row r="1066" spans="4:59">
      <c r="D1066" s="230"/>
      <c r="G1066" s="230"/>
      <c r="H1066" s="230"/>
      <c r="I1066" s="230"/>
      <c r="J1066" s="230"/>
      <c r="K1066" s="230"/>
      <c r="L1066" s="230"/>
      <c r="M1066" s="230"/>
      <c r="N1066" s="230"/>
      <c r="S1066" s="230"/>
      <c r="V1066" s="230"/>
      <c r="W1066" s="230"/>
      <c r="X1066" s="230"/>
      <c r="Y1066" s="230"/>
      <c r="Z1066" s="230"/>
      <c r="AA1066" s="230"/>
      <c r="AB1066" s="230"/>
      <c r="AC1066" s="230"/>
      <c r="AD1066" s="230"/>
      <c r="AH1066" s="230"/>
      <c r="AK1066" s="230"/>
      <c r="AL1066" s="230"/>
      <c r="AM1066" s="230"/>
      <c r="AN1066" s="230"/>
      <c r="AO1066" s="230"/>
      <c r="AP1066" s="230"/>
      <c r="AQ1066" s="230"/>
      <c r="AR1066" s="230"/>
      <c r="AW1066" s="230"/>
      <c r="AZ1066" s="230"/>
      <c r="BA1066" s="230"/>
      <c r="BB1066" s="230"/>
      <c r="BC1066" s="230"/>
      <c r="BD1066" s="230"/>
      <c r="BE1066" s="230"/>
      <c r="BF1066" s="230"/>
      <c r="BG1066" s="230"/>
    </row>
    <row r="1067" spans="4:59">
      <c r="D1067" s="230"/>
      <c r="G1067" s="230"/>
      <c r="H1067" s="230"/>
      <c r="I1067" s="230"/>
      <c r="J1067" s="230"/>
      <c r="K1067" s="230"/>
      <c r="L1067" s="230"/>
      <c r="M1067" s="230"/>
      <c r="N1067" s="230"/>
      <c r="S1067" s="230"/>
      <c r="V1067" s="230"/>
      <c r="W1067" s="230"/>
      <c r="X1067" s="230"/>
      <c r="Y1067" s="230"/>
      <c r="Z1067" s="230"/>
      <c r="AA1067" s="230"/>
      <c r="AB1067" s="230"/>
      <c r="AC1067" s="230"/>
      <c r="AD1067" s="230"/>
      <c r="AH1067" s="230"/>
      <c r="AK1067" s="230"/>
      <c r="AL1067" s="230"/>
      <c r="AM1067" s="230"/>
      <c r="AN1067" s="230"/>
      <c r="AO1067" s="230"/>
      <c r="AP1067" s="230"/>
      <c r="AQ1067" s="230"/>
      <c r="AR1067" s="230"/>
      <c r="AW1067" s="230"/>
      <c r="AZ1067" s="230"/>
      <c r="BA1067" s="230"/>
      <c r="BB1067" s="230"/>
      <c r="BC1067" s="230"/>
      <c r="BD1067" s="230"/>
      <c r="BE1067" s="230"/>
      <c r="BF1067" s="230"/>
      <c r="BG1067" s="230"/>
    </row>
    <row r="1068" spans="4:59">
      <c r="D1068" s="230"/>
      <c r="G1068" s="230"/>
      <c r="H1068" s="230"/>
      <c r="I1068" s="230"/>
      <c r="J1068" s="230"/>
      <c r="K1068" s="230"/>
      <c r="L1068" s="230"/>
      <c r="M1068" s="230"/>
      <c r="N1068" s="230"/>
      <c r="S1068" s="230"/>
      <c r="V1068" s="230"/>
      <c r="W1068" s="230"/>
      <c r="X1068" s="230"/>
      <c r="Y1068" s="230"/>
      <c r="Z1068" s="230"/>
      <c r="AA1068" s="230"/>
      <c r="AB1068" s="230"/>
      <c r="AC1068" s="230"/>
      <c r="AD1068" s="230"/>
      <c r="AH1068" s="230"/>
      <c r="AK1068" s="230"/>
      <c r="AL1068" s="230"/>
      <c r="AM1068" s="230"/>
      <c r="AN1068" s="230"/>
      <c r="AO1068" s="230"/>
      <c r="AP1068" s="230"/>
      <c r="AQ1068" s="230"/>
      <c r="AR1068" s="230"/>
      <c r="AW1068" s="230"/>
      <c r="AZ1068" s="230"/>
      <c r="BA1068" s="230"/>
      <c r="BB1068" s="230"/>
      <c r="BC1068" s="230"/>
      <c r="BD1068" s="230"/>
      <c r="BE1068" s="230"/>
      <c r="BF1068" s="230"/>
      <c r="BG1068" s="230"/>
    </row>
    <row r="1069" spans="4:59">
      <c r="D1069" s="230"/>
      <c r="G1069" s="230"/>
      <c r="H1069" s="230"/>
      <c r="I1069" s="230"/>
      <c r="J1069" s="230"/>
      <c r="K1069" s="230"/>
      <c r="L1069" s="230"/>
      <c r="M1069" s="230"/>
      <c r="N1069" s="230"/>
      <c r="S1069" s="230"/>
      <c r="V1069" s="230"/>
      <c r="W1069" s="230"/>
      <c r="X1069" s="230"/>
      <c r="Y1069" s="230"/>
      <c r="Z1069" s="230"/>
      <c r="AA1069" s="230"/>
      <c r="AB1069" s="230"/>
      <c r="AC1069" s="230"/>
      <c r="AD1069" s="230"/>
      <c r="AH1069" s="230"/>
      <c r="AK1069" s="230"/>
      <c r="AL1069" s="230"/>
      <c r="AM1069" s="230"/>
      <c r="AN1069" s="230"/>
      <c r="AO1069" s="230"/>
      <c r="AP1069" s="230"/>
      <c r="AQ1069" s="230"/>
      <c r="AR1069" s="230"/>
      <c r="AW1069" s="230"/>
      <c r="AZ1069" s="230"/>
      <c r="BA1069" s="230"/>
      <c r="BB1069" s="230"/>
      <c r="BC1069" s="230"/>
      <c r="BD1069" s="230"/>
      <c r="BE1069" s="230"/>
      <c r="BF1069" s="230"/>
      <c r="BG1069" s="230"/>
    </row>
    <row r="1070" spans="4:59">
      <c r="D1070" s="230"/>
      <c r="G1070" s="230"/>
      <c r="H1070" s="230"/>
      <c r="I1070" s="230"/>
      <c r="J1070" s="230"/>
      <c r="K1070" s="230"/>
      <c r="L1070" s="230"/>
      <c r="M1070" s="230"/>
      <c r="N1070" s="230"/>
      <c r="S1070" s="230"/>
      <c r="V1070" s="230"/>
      <c r="W1070" s="230"/>
      <c r="X1070" s="230"/>
      <c r="Y1070" s="230"/>
      <c r="Z1070" s="230"/>
      <c r="AA1070" s="230"/>
      <c r="AB1070" s="230"/>
      <c r="AC1070" s="230"/>
      <c r="AD1070" s="230"/>
      <c r="AH1070" s="230"/>
      <c r="AK1070" s="230"/>
      <c r="AL1070" s="230"/>
      <c r="AM1070" s="230"/>
      <c r="AN1070" s="230"/>
      <c r="AO1070" s="230"/>
      <c r="AP1070" s="230"/>
      <c r="AQ1070" s="230"/>
      <c r="AR1070" s="230"/>
      <c r="AW1070" s="230"/>
      <c r="AZ1070" s="230"/>
      <c r="BA1070" s="230"/>
      <c r="BB1070" s="230"/>
      <c r="BC1070" s="230"/>
      <c r="BD1070" s="230"/>
      <c r="BE1070" s="230"/>
      <c r="BF1070" s="230"/>
      <c r="BG1070" s="230"/>
    </row>
    <row r="1071" spans="4:59">
      <c r="D1071" s="230"/>
      <c r="G1071" s="230"/>
      <c r="H1071" s="230"/>
      <c r="I1071" s="230"/>
      <c r="J1071" s="230"/>
      <c r="K1071" s="230"/>
      <c r="L1071" s="230"/>
      <c r="M1071" s="230"/>
      <c r="N1071" s="230"/>
      <c r="S1071" s="230"/>
      <c r="V1071" s="230"/>
      <c r="W1071" s="230"/>
      <c r="X1071" s="230"/>
      <c r="Y1071" s="230"/>
      <c r="Z1071" s="230"/>
      <c r="AA1071" s="230"/>
      <c r="AB1071" s="230"/>
      <c r="AC1071" s="230"/>
      <c r="AD1071" s="230"/>
      <c r="AH1071" s="230"/>
      <c r="AK1071" s="230"/>
      <c r="AL1071" s="230"/>
      <c r="AM1071" s="230"/>
      <c r="AN1071" s="230"/>
      <c r="AO1071" s="230"/>
      <c r="AP1071" s="230"/>
      <c r="AQ1071" s="230"/>
      <c r="AR1071" s="230"/>
      <c r="AW1071" s="230"/>
      <c r="AZ1071" s="230"/>
      <c r="BA1071" s="230"/>
      <c r="BB1071" s="230"/>
      <c r="BC1071" s="230"/>
      <c r="BD1071" s="230"/>
      <c r="BE1071" s="230"/>
      <c r="BF1071" s="230"/>
      <c r="BG1071" s="230"/>
    </row>
    <row r="1072" spans="4:59">
      <c r="D1072" s="230"/>
      <c r="G1072" s="230"/>
      <c r="H1072" s="230"/>
      <c r="I1072" s="230"/>
      <c r="J1072" s="230"/>
      <c r="K1072" s="230"/>
      <c r="L1072" s="230"/>
      <c r="M1072" s="230"/>
      <c r="N1072" s="230"/>
      <c r="S1072" s="230"/>
      <c r="V1072" s="230"/>
      <c r="W1072" s="230"/>
      <c r="X1072" s="230"/>
      <c r="Y1072" s="230"/>
      <c r="Z1072" s="230"/>
      <c r="AA1072" s="230"/>
      <c r="AB1072" s="230"/>
      <c r="AC1072" s="230"/>
      <c r="AD1072" s="230"/>
      <c r="AH1072" s="230"/>
      <c r="AK1072" s="230"/>
      <c r="AL1072" s="230"/>
      <c r="AM1072" s="230"/>
      <c r="AN1072" s="230"/>
      <c r="AO1072" s="230"/>
      <c r="AP1072" s="230"/>
      <c r="AQ1072" s="230"/>
      <c r="AR1072" s="230"/>
      <c r="AW1072" s="230"/>
      <c r="AZ1072" s="230"/>
      <c r="BA1072" s="230"/>
      <c r="BB1072" s="230"/>
      <c r="BC1072" s="230"/>
      <c r="BD1072" s="230"/>
      <c r="BE1072" s="230"/>
      <c r="BF1072" s="230"/>
      <c r="BG1072" s="230"/>
    </row>
    <row r="1073" spans="4:59">
      <c r="D1073" s="230"/>
      <c r="G1073" s="230"/>
      <c r="H1073" s="230"/>
      <c r="I1073" s="230"/>
      <c r="J1073" s="230"/>
      <c r="K1073" s="230"/>
      <c r="L1073" s="230"/>
      <c r="M1073" s="230"/>
      <c r="N1073" s="230"/>
      <c r="S1073" s="230"/>
      <c r="V1073" s="230"/>
      <c r="W1073" s="230"/>
      <c r="X1073" s="230"/>
      <c r="Y1073" s="230"/>
      <c r="Z1073" s="230"/>
      <c r="AA1073" s="230"/>
      <c r="AB1073" s="230"/>
      <c r="AC1073" s="230"/>
      <c r="AD1073" s="230"/>
      <c r="AH1073" s="230"/>
      <c r="AK1073" s="230"/>
      <c r="AL1073" s="230"/>
      <c r="AM1073" s="230"/>
      <c r="AN1073" s="230"/>
      <c r="AO1073" s="230"/>
      <c r="AP1073" s="230"/>
      <c r="AQ1073" s="230"/>
      <c r="AR1073" s="230"/>
      <c r="AW1073" s="230"/>
      <c r="AZ1073" s="230"/>
      <c r="BA1073" s="230"/>
      <c r="BB1073" s="230"/>
      <c r="BC1073" s="230"/>
      <c r="BD1073" s="230"/>
      <c r="BE1073" s="230"/>
      <c r="BF1073" s="230"/>
      <c r="BG1073" s="230"/>
    </row>
    <row r="1074" spans="4:59">
      <c r="D1074" s="230"/>
      <c r="G1074" s="230"/>
      <c r="H1074" s="230"/>
      <c r="I1074" s="230"/>
      <c r="J1074" s="230"/>
      <c r="K1074" s="230"/>
      <c r="L1074" s="230"/>
      <c r="M1074" s="230"/>
      <c r="N1074" s="230"/>
      <c r="S1074" s="230"/>
      <c r="V1074" s="230"/>
      <c r="W1074" s="230"/>
      <c r="X1074" s="230"/>
      <c r="Y1074" s="230"/>
      <c r="Z1074" s="230"/>
      <c r="AA1074" s="230"/>
      <c r="AB1074" s="230"/>
      <c r="AC1074" s="230"/>
      <c r="AD1074" s="230"/>
      <c r="AH1074" s="230"/>
      <c r="AK1074" s="230"/>
      <c r="AL1074" s="230"/>
      <c r="AM1074" s="230"/>
      <c r="AN1074" s="230"/>
      <c r="AO1074" s="230"/>
      <c r="AP1074" s="230"/>
      <c r="AQ1074" s="230"/>
      <c r="AR1074" s="230"/>
      <c r="AW1074" s="230"/>
      <c r="AZ1074" s="230"/>
      <c r="BA1074" s="230"/>
      <c r="BB1074" s="230"/>
      <c r="BC1074" s="230"/>
      <c r="BD1074" s="230"/>
      <c r="BE1074" s="230"/>
      <c r="BF1074" s="230"/>
      <c r="BG1074" s="230"/>
    </row>
    <row r="1075" spans="4:59">
      <c r="D1075" s="230"/>
      <c r="G1075" s="230"/>
      <c r="H1075" s="230"/>
      <c r="I1075" s="230"/>
      <c r="J1075" s="230"/>
      <c r="K1075" s="230"/>
      <c r="L1075" s="230"/>
      <c r="M1075" s="230"/>
      <c r="N1075" s="230"/>
      <c r="S1075" s="230"/>
      <c r="V1075" s="230"/>
      <c r="W1075" s="230"/>
      <c r="X1075" s="230"/>
      <c r="Y1075" s="230"/>
      <c r="Z1075" s="230"/>
      <c r="AA1075" s="230"/>
      <c r="AB1075" s="230"/>
      <c r="AC1075" s="230"/>
      <c r="AD1075" s="230"/>
      <c r="AH1075" s="230"/>
      <c r="AK1075" s="230"/>
      <c r="AL1075" s="230"/>
      <c r="AM1075" s="230"/>
      <c r="AN1075" s="230"/>
      <c r="AO1075" s="230"/>
      <c r="AP1075" s="230"/>
      <c r="AQ1075" s="230"/>
      <c r="AR1075" s="230"/>
      <c r="AW1075" s="230"/>
      <c r="AZ1075" s="230"/>
      <c r="BA1075" s="230"/>
      <c r="BB1075" s="230"/>
      <c r="BC1075" s="230"/>
      <c r="BD1075" s="230"/>
      <c r="BE1075" s="230"/>
      <c r="BF1075" s="230"/>
      <c r="BG1075" s="230"/>
    </row>
    <row r="1076" spans="4:59">
      <c r="D1076" s="230"/>
      <c r="G1076" s="230"/>
      <c r="H1076" s="230"/>
      <c r="I1076" s="230"/>
      <c r="J1076" s="230"/>
      <c r="K1076" s="230"/>
      <c r="L1076" s="230"/>
      <c r="M1076" s="230"/>
      <c r="N1076" s="230"/>
      <c r="S1076" s="230"/>
      <c r="V1076" s="230"/>
      <c r="W1076" s="230"/>
      <c r="X1076" s="230"/>
      <c r="Y1076" s="230"/>
      <c r="Z1076" s="230"/>
      <c r="AA1076" s="230"/>
      <c r="AB1076" s="230"/>
      <c r="AC1076" s="230"/>
      <c r="AD1076" s="230"/>
      <c r="AH1076" s="230"/>
      <c r="AK1076" s="230"/>
      <c r="AL1076" s="230"/>
      <c r="AM1076" s="230"/>
      <c r="AN1076" s="230"/>
      <c r="AO1076" s="230"/>
      <c r="AP1076" s="230"/>
      <c r="AQ1076" s="230"/>
      <c r="AR1076" s="230"/>
      <c r="AW1076" s="230"/>
      <c r="AZ1076" s="230"/>
      <c r="BA1076" s="230"/>
      <c r="BB1076" s="230"/>
      <c r="BC1076" s="230"/>
      <c r="BD1076" s="230"/>
      <c r="BE1076" s="230"/>
      <c r="BF1076" s="230"/>
      <c r="BG1076" s="230"/>
    </row>
    <row r="1077" spans="4:59">
      <c r="D1077" s="230"/>
      <c r="G1077" s="230"/>
      <c r="H1077" s="230"/>
      <c r="I1077" s="230"/>
      <c r="J1077" s="230"/>
      <c r="K1077" s="230"/>
      <c r="L1077" s="230"/>
      <c r="M1077" s="230"/>
      <c r="N1077" s="230"/>
      <c r="S1077" s="230"/>
      <c r="V1077" s="230"/>
      <c r="W1077" s="230"/>
      <c r="X1077" s="230"/>
      <c r="Y1077" s="230"/>
      <c r="Z1077" s="230"/>
      <c r="AA1077" s="230"/>
      <c r="AB1077" s="230"/>
      <c r="AC1077" s="230"/>
      <c r="AD1077" s="230"/>
      <c r="AH1077" s="230"/>
      <c r="AK1077" s="230"/>
      <c r="AL1077" s="230"/>
      <c r="AM1077" s="230"/>
      <c r="AN1077" s="230"/>
      <c r="AO1077" s="230"/>
      <c r="AP1077" s="230"/>
      <c r="AQ1077" s="230"/>
      <c r="AR1077" s="230"/>
      <c r="AW1077" s="230"/>
      <c r="AZ1077" s="230"/>
      <c r="BA1077" s="230"/>
      <c r="BB1077" s="230"/>
      <c r="BC1077" s="230"/>
      <c r="BD1077" s="230"/>
      <c r="BE1077" s="230"/>
      <c r="BF1077" s="230"/>
      <c r="BG1077" s="230"/>
    </row>
    <row r="1078" spans="4:59">
      <c r="D1078" s="230"/>
      <c r="G1078" s="230"/>
      <c r="H1078" s="230"/>
      <c r="I1078" s="230"/>
      <c r="J1078" s="230"/>
      <c r="K1078" s="230"/>
      <c r="L1078" s="230"/>
      <c r="M1078" s="230"/>
      <c r="N1078" s="230"/>
      <c r="S1078" s="230"/>
      <c r="V1078" s="230"/>
      <c r="W1078" s="230"/>
      <c r="X1078" s="230"/>
      <c r="Y1078" s="230"/>
      <c r="Z1078" s="230"/>
      <c r="AA1078" s="230"/>
      <c r="AB1078" s="230"/>
      <c r="AC1078" s="230"/>
      <c r="AD1078" s="230"/>
      <c r="AH1078" s="230"/>
      <c r="AK1078" s="230"/>
      <c r="AL1078" s="230"/>
      <c r="AM1078" s="230"/>
      <c r="AN1078" s="230"/>
      <c r="AO1078" s="230"/>
      <c r="AP1078" s="230"/>
      <c r="AQ1078" s="230"/>
      <c r="AR1078" s="230"/>
      <c r="AW1078" s="230"/>
      <c r="AZ1078" s="230"/>
      <c r="BA1078" s="230"/>
      <c r="BB1078" s="230"/>
      <c r="BC1078" s="230"/>
      <c r="BD1078" s="230"/>
      <c r="BE1078" s="230"/>
      <c r="BF1078" s="230"/>
      <c r="BG1078" s="230"/>
    </row>
    <row r="1079" spans="4:59">
      <c r="D1079" s="230"/>
      <c r="G1079" s="230"/>
      <c r="H1079" s="230"/>
      <c r="I1079" s="230"/>
      <c r="J1079" s="230"/>
      <c r="K1079" s="230"/>
      <c r="L1079" s="230"/>
      <c r="M1079" s="230"/>
      <c r="N1079" s="230"/>
      <c r="S1079" s="230"/>
      <c r="V1079" s="230"/>
      <c r="W1079" s="230"/>
      <c r="X1079" s="230"/>
      <c r="Y1079" s="230"/>
      <c r="Z1079" s="230"/>
      <c r="AA1079" s="230"/>
      <c r="AB1079" s="230"/>
      <c r="AC1079" s="230"/>
      <c r="AD1079" s="230"/>
      <c r="AH1079" s="230"/>
      <c r="AK1079" s="230"/>
      <c r="AL1079" s="230"/>
      <c r="AM1079" s="230"/>
      <c r="AN1079" s="230"/>
      <c r="AO1079" s="230"/>
      <c r="AP1079" s="230"/>
      <c r="AQ1079" s="230"/>
      <c r="AR1079" s="230"/>
      <c r="AW1079" s="230"/>
      <c r="AZ1079" s="230"/>
      <c r="BA1079" s="230"/>
      <c r="BB1079" s="230"/>
      <c r="BC1079" s="230"/>
      <c r="BD1079" s="230"/>
      <c r="BE1079" s="230"/>
      <c r="BF1079" s="230"/>
      <c r="BG1079" s="230"/>
    </row>
    <row r="1080" spans="4:59">
      <c r="D1080" s="230"/>
      <c r="G1080" s="230"/>
      <c r="H1080" s="230"/>
      <c r="I1080" s="230"/>
      <c r="J1080" s="230"/>
      <c r="K1080" s="230"/>
      <c r="L1080" s="230"/>
      <c r="M1080" s="230"/>
      <c r="N1080" s="230"/>
      <c r="S1080" s="230"/>
      <c r="V1080" s="230"/>
      <c r="W1080" s="230"/>
      <c r="X1080" s="230"/>
      <c r="Y1080" s="230"/>
      <c r="Z1080" s="230"/>
      <c r="AA1080" s="230"/>
      <c r="AB1080" s="230"/>
      <c r="AC1080" s="230"/>
      <c r="AD1080" s="230"/>
      <c r="AH1080" s="230"/>
      <c r="AK1080" s="230"/>
      <c r="AL1080" s="230"/>
      <c r="AM1080" s="230"/>
      <c r="AN1080" s="230"/>
      <c r="AO1080" s="230"/>
      <c r="AP1080" s="230"/>
      <c r="AQ1080" s="230"/>
      <c r="AR1080" s="230"/>
      <c r="AW1080" s="230"/>
      <c r="AZ1080" s="230"/>
      <c r="BA1080" s="230"/>
      <c r="BB1080" s="230"/>
      <c r="BC1080" s="230"/>
      <c r="BD1080" s="230"/>
      <c r="BE1080" s="230"/>
      <c r="BF1080" s="230"/>
      <c r="BG1080" s="230"/>
    </row>
    <row r="1081" spans="4:59">
      <c r="D1081" s="230"/>
      <c r="G1081" s="230"/>
      <c r="H1081" s="230"/>
      <c r="I1081" s="230"/>
      <c r="J1081" s="230"/>
      <c r="K1081" s="230"/>
      <c r="L1081" s="230"/>
      <c r="M1081" s="230"/>
      <c r="N1081" s="230"/>
      <c r="S1081" s="230"/>
      <c r="V1081" s="230"/>
      <c r="W1081" s="230"/>
      <c r="X1081" s="230"/>
      <c r="Y1081" s="230"/>
      <c r="Z1081" s="230"/>
      <c r="AA1081" s="230"/>
      <c r="AB1081" s="230"/>
      <c r="AC1081" s="230"/>
      <c r="AD1081" s="230"/>
      <c r="AH1081" s="230"/>
      <c r="AK1081" s="230"/>
      <c r="AL1081" s="230"/>
      <c r="AM1081" s="230"/>
      <c r="AN1081" s="230"/>
      <c r="AO1081" s="230"/>
      <c r="AP1081" s="230"/>
      <c r="AQ1081" s="230"/>
      <c r="AR1081" s="230"/>
      <c r="AW1081" s="230"/>
      <c r="AZ1081" s="230"/>
      <c r="BA1081" s="230"/>
      <c r="BB1081" s="230"/>
      <c r="BC1081" s="230"/>
      <c r="BD1081" s="230"/>
      <c r="BE1081" s="230"/>
      <c r="BF1081" s="230"/>
      <c r="BG1081" s="230"/>
    </row>
    <row r="1082" spans="4:59">
      <c r="D1082" s="230"/>
      <c r="G1082" s="230"/>
      <c r="H1082" s="230"/>
      <c r="I1082" s="230"/>
      <c r="J1082" s="230"/>
      <c r="K1082" s="230"/>
      <c r="L1082" s="230"/>
      <c r="M1082" s="230"/>
      <c r="N1082" s="230"/>
      <c r="S1082" s="230"/>
      <c r="V1082" s="230"/>
      <c r="W1082" s="230"/>
      <c r="X1082" s="230"/>
      <c r="Y1082" s="230"/>
      <c r="Z1082" s="230"/>
      <c r="AA1082" s="230"/>
      <c r="AB1082" s="230"/>
      <c r="AC1082" s="230"/>
      <c r="AD1082" s="230"/>
      <c r="AH1082" s="230"/>
      <c r="AK1082" s="230"/>
      <c r="AL1082" s="230"/>
      <c r="AM1082" s="230"/>
      <c r="AN1082" s="230"/>
      <c r="AO1082" s="230"/>
      <c r="AP1082" s="230"/>
      <c r="AQ1082" s="230"/>
      <c r="AR1082" s="230"/>
      <c r="AW1082" s="230"/>
      <c r="AZ1082" s="230"/>
      <c r="BA1082" s="230"/>
      <c r="BB1082" s="230"/>
      <c r="BC1082" s="230"/>
      <c r="BD1082" s="230"/>
      <c r="BE1082" s="230"/>
      <c r="BF1082" s="230"/>
      <c r="BG1082" s="230"/>
    </row>
    <row r="1083" spans="4:59">
      <c r="D1083" s="230"/>
      <c r="G1083" s="230"/>
      <c r="H1083" s="230"/>
      <c r="I1083" s="230"/>
      <c r="J1083" s="230"/>
      <c r="K1083" s="230"/>
      <c r="L1083" s="230"/>
      <c r="M1083" s="230"/>
      <c r="N1083" s="230"/>
      <c r="S1083" s="230"/>
      <c r="V1083" s="230"/>
      <c r="W1083" s="230"/>
      <c r="X1083" s="230"/>
      <c r="Y1083" s="230"/>
      <c r="Z1083" s="230"/>
      <c r="AA1083" s="230"/>
      <c r="AB1083" s="230"/>
      <c r="AC1083" s="230"/>
      <c r="AD1083" s="230"/>
      <c r="AH1083" s="230"/>
      <c r="AK1083" s="230"/>
      <c r="AL1083" s="230"/>
      <c r="AM1083" s="230"/>
      <c r="AN1083" s="230"/>
      <c r="AO1083" s="230"/>
      <c r="AP1083" s="230"/>
      <c r="AQ1083" s="230"/>
      <c r="AR1083" s="230"/>
      <c r="AW1083" s="230"/>
      <c r="AZ1083" s="230"/>
      <c r="BA1083" s="230"/>
      <c r="BB1083" s="230"/>
      <c r="BC1083" s="230"/>
      <c r="BD1083" s="230"/>
      <c r="BE1083" s="230"/>
      <c r="BF1083" s="230"/>
      <c r="BG1083" s="230"/>
    </row>
    <row r="1084" spans="4:59">
      <c r="D1084" s="230"/>
      <c r="G1084" s="230"/>
      <c r="H1084" s="230"/>
      <c r="I1084" s="230"/>
      <c r="J1084" s="230"/>
      <c r="K1084" s="230"/>
      <c r="L1084" s="230"/>
      <c r="M1084" s="230"/>
      <c r="N1084" s="230"/>
      <c r="S1084" s="230"/>
      <c r="V1084" s="230"/>
      <c r="W1084" s="230"/>
      <c r="X1084" s="230"/>
      <c r="Y1084" s="230"/>
      <c r="Z1084" s="230"/>
      <c r="AA1084" s="230"/>
      <c r="AB1084" s="230"/>
      <c r="AC1084" s="230"/>
      <c r="AD1084" s="230"/>
      <c r="AH1084" s="230"/>
      <c r="AK1084" s="230"/>
      <c r="AL1084" s="230"/>
      <c r="AM1084" s="230"/>
      <c r="AN1084" s="230"/>
      <c r="AO1084" s="230"/>
      <c r="AP1084" s="230"/>
      <c r="AQ1084" s="230"/>
      <c r="AR1084" s="230"/>
      <c r="AW1084" s="230"/>
      <c r="AZ1084" s="230"/>
      <c r="BA1084" s="230"/>
      <c r="BB1084" s="230"/>
      <c r="BC1084" s="230"/>
      <c r="BD1084" s="230"/>
      <c r="BE1084" s="230"/>
      <c r="BF1084" s="230"/>
      <c r="BG1084" s="230"/>
    </row>
    <row r="1085" spans="4:59">
      <c r="D1085" s="230"/>
      <c r="G1085" s="230"/>
      <c r="H1085" s="230"/>
      <c r="I1085" s="230"/>
      <c r="J1085" s="230"/>
      <c r="K1085" s="230"/>
      <c r="L1085" s="230"/>
      <c r="M1085" s="230"/>
      <c r="N1085" s="230"/>
      <c r="S1085" s="230"/>
      <c r="V1085" s="230"/>
      <c r="W1085" s="230"/>
      <c r="X1085" s="230"/>
      <c r="Y1085" s="230"/>
      <c r="Z1085" s="230"/>
      <c r="AA1085" s="230"/>
      <c r="AB1085" s="230"/>
      <c r="AC1085" s="230"/>
      <c r="AD1085" s="230"/>
      <c r="AH1085" s="230"/>
      <c r="AK1085" s="230"/>
      <c r="AL1085" s="230"/>
      <c r="AM1085" s="230"/>
      <c r="AN1085" s="230"/>
      <c r="AO1085" s="230"/>
      <c r="AP1085" s="230"/>
      <c r="AQ1085" s="230"/>
      <c r="AR1085" s="230"/>
      <c r="AW1085" s="230"/>
      <c r="AZ1085" s="230"/>
      <c r="BA1085" s="230"/>
      <c r="BB1085" s="230"/>
      <c r="BC1085" s="230"/>
      <c r="BD1085" s="230"/>
      <c r="BE1085" s="230"/>
      <c r="BF1085" s="230"/>
      <c r="BG1085" s="230"/>
    </row>
    <row r="1086" spans="4:59">
      <c r="D1086" s="230"/>
      <c r="G1086" s="230"/>
      <c r="H1086" s="230"/>
      <c r="I1086" s="230"/>
      <c r="J1086" s="230"/>
      <c r="K1086" s="230"/>
      <c r="L1086" s="230"/>
      <c r="M1086" s="230"/>
      <c r="N1086" s="230"/>
      <c r="S1086" s="230"/>
      <c r="V1086" s="230"/>
      <c r="W1086" s="230"/>
      <c r="X1086" s="230"/>
      <c r="Y1086" s="230"/>
      <c r="Z1086" s="230"/>
      <c r="AA1086" s="230"/>
      <c r="AB1086" s="230"/>
      <c r="AC1086" s="230"/>
      <c r="AD1086" s="230"/>
      <c r="AH1086" s="230"/>
      <c r="AK1086" s="230"/>
      <c r="AL1086" s="230"/>
      <c r="AM1086" s="230"/>
      <c r="AN1086" s="230"/>
      <c r="AO1086" s="230"/>
      <c r="AP1086" s="230"/>
      <c r="AQ1086" s="230"/>
      <c r="AR1086" s="230"/>
      <c r="AW1086" s="230"/>
      <c r="AZ1086" s="230"/>
      <c r="BA1086" s="230"/>
      <c r="BB1086" s="230"/>
      <c r="BC1086" s="230"/>
      <c r="BD1086" s="230"/>
      <c r="BE1086" s="230"/>
      <c r="BF1086" s="230"/>
      <c r="BG1086" s="230"/>
    </row>
    <row r="1087" spans="4:59">
      <c r="D1087" s="230"/>
      <c r="G1087" s="230"/>
      <c r="H1087" s="230"/>
      <c r="I1087" s="230"/>
      <c r="J1087" s="230"/>
      <c r="K1087" s="230"/>
      <c r="L1087" s="230"/>
      <c r="M1087" s="230"/>
      <c r="N1087" s="230"/>
      <c r="S1087" s="230"/>
      <c r="V1087" s="230"/>
      <c r="W1087" s="230"/>
      <c r="X1087" s="230"/>
      <c r="Y1087" s="230"/>
      <c r="Z1087" s="230"/>
      <c r="AA1087" s="230"/>
      <c r="AB1087" s="230"/>
      <c r="AC1087" s="230"/>
      <c r="AD1087" s="230"/>
      <c r="AH1087" s="230"/>
      <c r="AK1087" s="230"/>
      <c r="AL1087" s="230"/>
      <c r="AM1087" s="230"/>
      <c r="AN1087" s="230"/>
      <c r="AO1087" s="230"/>
      <c r="AP1087" s="230"/>
      <c r="AQ1087" s="230"/>
      <c r="AR1087" s="230"/>
      <c r="AW1087" s="230"/>
      <c r="AZ1087" s="230"/>
      <c r="BA1087" s="230"/>
      <c r="BB1087" s="230"/>
      <c r="BC1087" s="230"/>
      <c r="BD1087" s="230"/>
      <c r="BE1087" s="230"/>
      <c r="BF1087" s="230"/>
      <c r="BG1087" s="230"/>
    </row>
    <row r="1088" spans="4:59">
      <c r="D1088" s="230"/>
      <c r="G1088" s="230"/>
      <c r="H1088" s="230"/>
      <c r="I1088" s="230"/>
      <c r="J1088" s="230"/>
      <c r="K1088" s="230"/>
      <c r="L1088" s="230"/>
      <c r="M1088" s="230"/>
      <c r="N1088" s="230"/>
      <c r="S1088" s="230"/>
      <c r="V1088" s="230"/>
      <c r="W1088" s="230"/>
      <c r="X1088" s="230"/>
      <c r="Y1088" s="230"/>
      <c r="Z1088" s="230"/>
      <c r="AA1088" s="230"/>
      <c r="AB1088" s="230"/>
      <c r="AC1088" s="230"/>
      <c r="AD1088" s="230"/>
      <c r="AH1088" s="230"/>
      <c r="AK1088" s="230"/>
      <c r="AL1088" s="230"/>
      <c r="AM1088" s="230"/>
      <c r="AN1088" s="230"/>
      <c r="AO1088" s="230"/>
      <c r="AP1088" s="230"/>
      <c r="AQ1088" s="230"/>
      <c r="AR1088" s="230"/>
      <c r="AW1088" s="230"/>
      <c r="AZ1088" s="230"/>
      <c r="BA1088" s="230"/>
      <c r="BB1088" s="230"/>
      <c r="BC1088" s="230"/>
      <c r="BD1088" s="230"/>
      <c r="BE1088" s="230"/>
      <c r="BF1088" s="230"/>
      <c r="BG1088" s="230"/>
    </row>
    <row r="1089" spans="4:59">
      <c r="D1089" s="230"/>
      <c r="G1089" s="230"/>
      <c r="H1089" s="230"/>
      <c r="I1089" s="230"/>
      <c r="J1089" s="230"/>
      <c r="K1089" s="230"/>
      <c r="L1089" s="230"/>
      <c r="M1089" s="230"/>
      <c r="N1089" s="230"/>
      <c r="S1089" s="230"/>
      <c r="V1089" s="230"/>
      <c r="W1089" s="230"/>
      <c r="X1089" s="230"/>
      <c r="Y1089" s="230"/>
      <c r="Z1089" s="230"/>
      <c r="AA1089" s="230"/>
      <c r="AB1089" s="230"/>
      <c r="AC1089" s="230"/>
      <c r="AD1089" s="230"/>
      <c r="AH1089" s="230"/>
      <c r="AK1089" s="230"/>
      <c r="AL1089" s="230"/>
      <c r="AM1089" s="230"/>
      <c r="AN1089" s="230"/>
      <c r="AO1089" s="230"/>
      <c r="AP1089" s="230"/>
      <c r="AQ1089" s="230"/>
      <c r="AR1089" s="230"/>
      <c r="AW1089" s="230"/>
      <c r="AZ1089" s="230"/>
      <c r="BA1089" s="230"/>
      <c r="BB1089" s="230"/>
      <c r="BC1089" s="230"/>
      <c r="BD1089" s="230"/>
      <c r="BE1089" s="230"/>
      <c r="BF1089" s="230"/>
      <c r="BG1089" s="230"/>
    </row>
    <row r="1090" spans="4:59">
      <c r="D1090" s="230"/>
      <c r="G1090" s="230"/>
      <c r="H1090" s="230"/>
      <c r="I1090" s="230"/>
      <c r="J1090" s="230"/>
      <c r="K1090" s="230"/>
      <c r="L1090" s="230"/>
      <c r="M1090" s="230"/>
      <c r="N1090" s="230"/>
      <c r="S1090" s="230"/>
      <c r="V1090" s="230"/>
      <c r="W1090" s="230"/>
      <c r="X1090" s="230"/>
      <c r="Y1090" s="230"/>
      <c r="Z1090" s="230"/>
      <c r="AA1090" s="230"/>
      <c r="AB1090" s="230"/>
      <c r="AC1090" s="230"/>
      <c r="AD1090" s="230"/>
      <c r="AH1090" s="230"/>
      <c r="AK1090" s="230"/>
      <c r="AL1090" s="230"/>
      <c r="AM1090" s="230"/>
      <c r="AN1090" s="230"/>
      <c r="AO1090" s="230"/>
      <c r="AP1090" s="230"/>
      <c r="AQ1090" s="230"/>
      <c r="AR1090" s="230"/>
      <c r="AW1090" s="230"/>
      <c r="AZ1090" s="230"/>
      <c r="BA1090" s="230"/>
      <c r="BB1090" s="230"/>
      <c r="BC1090" s="230"/>
      <c r="BD1090" s="230"/>
      <c r="BE1090" s="230"/>
      <c r="BF1090" s="230"/>
      <c r="BG1090" s="230"/>
    </row>
    <row r="1091" spans="4:59">
      <c r="D1091" s="230"/>
      <c r="G1091" s="230"/>
      <c r="H1091" s="230"/>
      <c r="I1091" s="230"/>
      <c r="J1091" s="230"/>
      <c r="K1091" s="230"/>
      <c r="L1091" s="230"/>
      <c r="M1091" s="230"/>
      <c r="N1091" s="230"/>
      <c r="S1091" s="230"/>
      <c r="V1091" s="230"/>
      <c r="W1091" s="230"/>
      <c r="X1091" s="230"/>
      <c r="Y1091" s="230"/>
      <c r="Z1091" s="230"/>
      <c r="AA1091" s="230"/>
      <c r="AB1091" s="230"/>
      <c r="AC1091" s="230"/>
      <c r="AD1091" s="230"/>
      <c r="AH1091" s="230"/>
      <c r="AK1091" s="230"/>
      <c r="AL1091" s="230"/>
      <c r="AM1091" s="230"/>
      <c r="AN1091" s="230"/>
      <c r="AO1091" s="230"/>
      <c r="AP1091" s="230"/>
      <c r="AQ1091" s="230"/>
      <c r="AR1091" s="230"/>
      <c r="AW1091" s="230"/>
      <c r="AZ1091" s="230"/>
      <c r="BA1091" s="230"/>
      <c r="BB1091" s="230"/>
      <c r="BC1091" s="230"/>
      <c r="BD1091" s="230"/>
      <c r="BE1091" s="230"/>
      <c r="BF1091" s="230"/>
      <c r="BG1091" s="230"/>
    </row>
    <row r="1092" spans="4:59">
      <c r="D1092" s="230"/>
      <c r="G1092" s="230"/>
      <c r="H1092" s="230"/>
      <c r="I1092" s="230"/>
      <c r="J1092" s="230"/>
      <c r="K1092" s="230"/>
      <c r="L1092" s="230"/>
      <c r="M1092" s="230"/>
      <c r="N1092" s="230"/>
      <c r="S1092" s="230"/>
      <c r="V1092" s="230"/>
      <c r="W1092" s="230"/>
      <c r="X1092" s="230"/>
      <c r="Y1092" s="230"/>
      <c r="Z1092" s="230"/>
      <c r="AA1092" s="230"/>
      <c r="AB1092" s="230"/>
      <c r="AC1092" s="230"/>
      <c r="AD1092" s="230"/>
      <c r="AH1092" s="230"/>
      <c r="AK1092" s="230"/>
      <c r="AL1092" s="230"/>
      <c r="AM1092" s="230"/>
      <c r="AN1092" s="230"/>
      <c r="AO1092" s="230"/>
      <c r="AP1092" s="230"/>
      <c r="AQ1092" s="230"/>
      <c r="AR1092" s="230"/>
      <c r="AW1092" s="230"/>
      <c r="AZ1092" s="230"/>
      <c r="BA1092" s="230"/>
      <c r="BB1092" s="230"/>
      <c r="BC1092" s="230"/>
      <c r="BD1092" s="230"/>
      <c r="BE1092" s="230"/>
      <c r="BF1092" s="230"/>
      <c r="BG1092" s="230"/>
    </row>
    <row r="1093" spans="4:59">
      <c r="D1093" s="230"/>
      <c r="G1093" s="230"/>
      <c r="H1093" s="230"/>
      <c r="I1093" s="230"/>
      <c r="J1093" s="230"/>
      <c r="K1093" s="230"/>
      <c r="L1093" s="230"/>
      <c r="M1093" s="230"/>
      <c r="N1093" s="230"/>
      <c r="S1093" s="230"/>
      <c r="V1093" s="230"/>
      <c r="W1093" s="230"/>
      <c r="X1093" s="230"/>
      <c r="Y1093" s="230"/>
      <c r="Z1093" s="230"/>
      <c r="AA1093" s="230"/>
      <c r="AB1093" s="230"/>
      <c r="AC1093" s="230"/>
      <c r="AD1093" s="230"/>
      <c r="AH1093" s="230"/>
      <c r="AK1093" s="230"/>
      <c r="AL1093" s="230"/>
      <c r="AM1093" s="230"/>
      <c r="AN1093" s="230"/>
      <c r="AO1093" s="230"/>
      <c r="AP1093" s="230"/>
      <c r="AQ1093" s="230"/>
      <c r="AR1093" s="230"/>
      <c r="AW1093" s="230"/>
      <c r="AZ1093" s="230"/>
      <c r="BA1093" s="230"/>
      <c r="BB1093" s="230"/>
      <c r="BC1093" s="230"/>
      <c r="BD1093" s="230"/>
      <c r="BE1093" s="230"/>
      <c r="BF1093" s="230"/>
      <c r="BG1093" s="230"/>
    </row>
    <row r="1094" spans="4:59">
      <c r="D1094" s="230"/>
      <c r="G1094" s="230"/>
      <c r="H1094" s="230"/>
      <c r="I1094" s="230"/>
      <c r="J1094" s="230"/>
      <c r="K1094" s="230"/>
      <c r="L1094" s="230"/>
      <c r="M1094" s="230"/>
      <c r="N1094" s="230"/>
      <c r="S1094" s="230"/>
      <c r="V1094" s="230"/>
      <c r="W1094" s="230"/>
      <c r="X1094" s="230"/>
      <c r="Y1094" s="230"/>
      <c r="Z1094" s="230"/>
      <c r="AA1094" s="230"/>
      <c r="AB1094" s="230"/>
      <c r="AC1094" s="230"/>
      <c r="AD1094" s="230"/>
      <c r="AH1094" s="230"/>
      <c r="AK1094" s="230"/>
      <c r="AL1094" s="230"/>
      <c r="AM1094" s="230"/>
      <c r="AN1094" s="230"/>
      <c r="AO1094" s="230"/>
      <c r="AP1094" s="230"/>
      <c r="AQ1094" s="230"/>
      <c r="AR1094" s="230"/>
      <c r="AW1094" s="230"/>
      <c r="AZ1094" s="230"/>
      <c r="BA1094" s="230"/>
      <c r="BB1094" s="230"/>
      <c r="BC1094" s="230"/>
      <c r="BD1094" s="230"/>
      <c r="BE1094" s="230"/>
      <c r="BF1094" s="230"/>
      <c r="BG1094" s="230"/>
    </row>
    <row r="1095" spans="4:59">
      <c r="D1095" s="230"/>
      <c r="G1095" s="230"/>
      <c r="H1095" s="230"/>
      <c r="I1095" s="230"/>
      <c r="J1095" s="230"/>
      <c r="K1095" s="230"/>
      <c r="L1095" s="230"/>
      <c r="M1095" s="230"/>
      <c r="N1095" s="230"/>
      <c r="S1095" s="230"/>
      <c r="V1095" s="230"/>
      <c r="W1095" s="230"/>
      <c r="X1095" s="230"/>
      <c r="Y1095" s="230"/>
      <c r="Z1095" s="230"/>
      <c r="AA1095" s="230"/>
      <c r="AB1095" s="230"/>
      <c r="AC1095" s="230"/>
      <c r="AD1095" s="230"/>
      <c r="AH1095" s="230"/>
      <c r="AK1095" s="230"/>
      <c r="AL1095" s="230"/>
      <c r="AM1095" s="230"/>
      <c r="AN1095" s="230"/>
      <c r="AO1095" s="230"/>
      <c r="AP1095" s="230"/>
      <c r="AQ1095" s="230"/>
      <c r="AR1095" s="230"/>
      <c r="AW1095" s="230"/>
      <c r="AZ1095" s="230"/>
      <c r="BA1095" s="230"/>
      <c r="BB1095" s="230"/>
      <c r="BC1095" s="230"/>
      <c r="BD1095" s="230"/>
      <c r="BE1095" s="230"/>
      <c r="BF1095" s="230"/>
      <c r="BG1095" s="230"/>
    </row>
    <row r="1096" spans="4:59">
      <c r="D1096" s="230"/>
      <c r="G1096" s="230"/>
      <c r="H1096" s="230"/>
      <c r="I1096" s="230"/>
      <c r="J1096" s="230"/>
      <c r="K1096" s="230"/>
      <c r="L1096" s="230"/>
      <c r="M1096" s="230"/>
      <c r="N1096" s="230"/>
      <c r="S1096" s="230"/>
      <c r="V1096" s="230"/>
      <c r="W1096" s="230"/>
      <c r="X1096" s="230"/>
      <c r="Y1096" s="230"/>
      <c r="Z1096" s="230"/>
      <c r="AA1096" s="230"/>
      <c r="AB1096" s="230"/>
      <c r="AC1096" s="230"/>
      <c r="AD1096" s="230"/>
      <c r="AH1096" s="230"/>
      <c r="AK1096" s="230"/>
      <c r="AL1096" s="230"/>
      <c r="AM1096" s="230"/>
      <c r="AN1096" s="230"/>
      <c r="AO1096" s="230"/>
      <c r="AP1096" s="230"/>
      <c r="AQ1096" s="230"/>
      <c r="AR1096" s="230"/>
      <c r="AW1096" s="230"/>
      <c r="AZ1096" s="230"/>
      <c r="BA1096" s="230"/>
      <c r="BB1096" s="230"/>
      <c r="BC1096" s="230"/>
      <c r="BD1096" s="230"/>
      <c r="BE1096" s="230"/>
      <c r="BF1096" s="230"/>
      <c r="BG1096" s="230"/>
    </row>
    <row r="1097" spans="4:59">
      <c r="D1097" s="230"/>
      <c r="G1097" s="230"/>
      <c r="H1097" s="230"/>
      <c r="I1097" s="230"/>
      <c r="J1097" s="230"/>
      <c r="K1097" s="230"/>
      <c r="L1097" s="230"/>
      <c r="M1097" s="230"/>
      <c r="N1097" s="230"/>
      <c r="S1097" s="230"/>
      <c r="V1097" s="230"/>
      <c r="W1097" s="230"/>
      <c r="X1097" s="230"/>
      <c r="Y1097" s="230"/>
      <c r="Z1097" s="230"/>
      <c r="AA1097" s="230"/>
      <c r="AB1097" s="230"/>
      <c r="AC1097" s="230"/>
      <c r="AD1097" s="230"/>
      <c r="AH1097" s="230"/>
      <c r="AK1097" s="230"/>
      <c r="AL1097" s="230"/>
      <c r="AM1097" s="230"/>
      <c r="AN1097" s="230"/>
      <c r="AO1097" s="230"/>
      <c r="AP1097" s="230"/>
      <c r="AQ1097" s="230"/>
      <c r="AR1097" s="230"/>
      <c r="AW1097" s="230"/>
      <c r="AZ1097" s="230"/>
      <c r="BA1097" s="230"/>
      <c r="BB1097" s="230"/>
      <c r="BC1097" s="230"/>
      <c r="BD1097" s="230"/>
      <c r="BE1097" s="230"/>
      <c r="BF1097" s="230"/>
      <c r="BG1097" s="230"/>
    </row>
    <row r="1098" spans="4:59">
      <c r="D1098" s="230"/>
      <c r="G1098" s="230"/>
      <c r="H1098" s="230"/>
      <c r="I1098" s="230"/>
      <c r="J1098" s="230"/>
      <c r="K1098" s="230"/>
      <c r="L1098" s="230"/>
      <c r="M1098" s="230"/>
      <c r="N1098" s="230"/>
      <c r="S1098" s="230"/>
      <c r="V1098" s="230"/>
      <c r="W1098" s="230"/>
      <c r="X1098" s="230"/>
      <c r="Y1098" s="230"/>
      <c r="Z1098" s="230"/>
      <c r="AA1098" s="230"/>
      <c r="AB1098" s="230"/>
      <c r="AC1098" s="230"/>
      <c r="AD1098" s="230"/>
      <c r="AH1098" s="230"/>
      <c r="AK1098" s="230"/>
      <c r="AL1098" s="230"/>
      <c r="AM1098" s="230"/>
      <c r="AN1098" s="230"/>
      <c r="AO1098" s="230"/>
      <c r="AP1098" s="230"/>
      <c r="AQ1098" s="230"/>
      <c r="AR1098" s="230"/>
      <c r="AW1098" s="230"/>
      <c r="AZ1098" s="230"/>
      <c r="BA1098" s="230"/>
      <c r="BB1098" s="230"/>
      <c r="BC1098" s="230"/>
      <c r="BD1098" s="230"/>
      <c r="BE1098" s="230"/>
      <c r="BF1098" s="230"/>
      <c r="BG1098" s="230"/>
    </row>
    <row r="1099" spans="4:59">
      <c r="D1099" s="230"/>
      <c r="G1099" s="230"/>
      <c r="H1099" s="230"/>
      <c r="I1099" s="230"/>
      <c r="J1099" s="230"/>
      <c r="K1099" s="230"/>
      <c r="L1099" s="230"/>
      <c r="M1099" s="230"/>
      <c r="N1099" s="230"/>
      <c r="S1099" s="230"/>
      <c r="V1099" s="230"/>
      <c r="W1099" s="230"/>
      <c r="X1099" s="230"/>
      <c r="Y1099" s="230"/>
      <c r="Z1099" s="230"/>
      <c r="AA1099" s="230"/>
      <c r="AB1099" s="230"/>
      <c r="AC1099" s="230"/>
      <c r="AD1099" s="230"/>
      <c r="AH1099" s="230"/>
      <c r="AK1099" s="230"/>
      <c r="AL1099" s="230"/>
      <c r="AM1099" s="230"/>
      <c r="AN1099" s="230"/>
      <c r="AO1099" s="230"/>
      <c r="AP1099" s="230"/>
      <c r="AQ1099" s="230"/>
      <c r="AR1099" s="230"/>
      <c r="AW1099" s="230"/>
      <c r="AZ1099" s="230"/>
      <c r="BA1099" s="230"/>
      <c r="BB1099" s="230"/>
      <c r="BC1099" s="230"/>
      <c r="BD1099" s="230"/>
      <c r="BE1099" s="230"/>
      <c r="BF1099" s="230"/>
      <c r="BG1099" s="230"/>
    </row>
    <row r="1100" spans="4:59">
      <c r="D1100" s="230"/>
      <c r="G1100" s="230"/>
      <c r="H1100" s="230"/>
      <c r="I1100" s="230"/>
      <c r="J1100" s="230"/>
      <c r="K1100" s="230"/>
      <c r="L1100" s="230"/>
      <c r="M1100" s="230"/>
      <c r="N1100" s="230"/>
      <c r="S1100" s="230"/>
      <c r="V1100" s="230"/>
      <c r="W1100" s="230"/>
      <c r="X1100" s="230"/>
      <c r="Y1100" s="230"/>
      <c r="Z1100" s="230"/>
      <c r="AA1100" s="230"/>
      <c r="AB1100" s="230"/>
      <c r="AC1100" s="230"/>
      <c r="AD1100" s="230"/>
      <c r="AH1100" s="230"/>
      <c r="AK1100" s="230"/>
      <c r="AL1100" s="230"/>
      <c r="AM1100" s="230"/>
      <c r="AN1100" s="230"/>
      <c r="AO1100" s="230"/>
      <c r="AP1100" s="230"/>
      <c r="AQ1100" s="230"/>
      <c r="AR1100" s="230"/>
      <c r="AW1100" s="230"/>
      <c r="AZ1100" s="230"/>
      <c r="BA1100" s="230"/>
      <c r="BB1100" s="230"/>
      <c r="BC1100" s="230"/>
      <c r="BD1100" s="230"/>
      <c r="BE1100" s="230"/>
      <c r="BF1100" s="230"/>
      <c r="BG1100" s="230"/>
    </row>
    <row r="1101" spans="4:59">
      <c r="D1101" s="230"/>
      <c r="G1101" s="230"/>
      <c r="H1101" s="230"/>
      <c r="I1101" s="230"/>
      <c r="J1101" s="230"/>
      <c r="K1101" s="230"/>
      <c r="L1101" s="230"/>
      <c r="M1101" s="230"/>
      <c r="N1101" s="230"/>
      <c r="S1101" s="230"/>
      <c r="V1101" s="230"/>
      <c r="W1101" s="230"/>
      <c r="X1101" s="230"/>
      <c r="Y1101" s="230"/>
      <c r="Z1101" s="230"/>
      <c r="AA1101" s="230"/>
      <c r="AB1101" s="230"/>
      <c r="AC1101" s="230"/>
      <c r="AD1101" s="230"/>
      <c r="AH1101" s="230"/>
      <c r="AK1101" s="230"/>
      <c r="AL1101" s="230"/>
      <c r="AM1101" s="230"/>
      <c r="AN1101" s="230"/>
      <c r="AO1101" s="230"/>
      <c r="AP1101" s="230"/>
      <c r="AQ1101" s="230"/>
      <c r="AR1101" s="230"/>
      <c r="AW1101" s="230"/>
      <c r="AZ1101" s="230"/>
      <c r="BA1101" s="230"/>
      <c r="BB1101" s="230"/>
      <c r="BC1101" s="230"/>
      <c r="BD1101" s="230"/>
      <c r="BE1101" s="230"/>
      <c r="BF1101" s="230"/>
      <c r="BG1101" s="230"/>
    </row>
    <row r="1102" spans="4:59">
      <c r="D1102" s="230"/>
      <c r="G1102" s="230"/>
      <c r="H1102" s="230"/>
      <c r="I1102" s="230"/>
      <c r="J1102" s="230"/>
      <c r="K1102" s="230"/>
      <c r="L1102" s="230"/>
      <c r="M1102" s="230"/>
      <c r="N1102" s="230"/>
      <c r="S1102" s="230"/>
      <c r="V1102" s="230"/>
      <c r="W1102" s="230"/>
      <c r="X1102" s="230"/>
      <c r="Y1102" s="230"/>
      <c r="Z1102" s="230"/>
      <c r="AA1102" s="230"/>
      <c r="AB1102" s="230"/>
      <c r="AC1102" s="230"/>
      <c r="AD1102" s="230"/>
      <c r="AH1102" s="230"/>
      <c r="AK1102" s="230"/>
      <c r="AL1102" s="230"/>
      <c r="AM1102" s="230"/>
      <c r="AN1102" s="230"/>
      <c r="AO1102" s="230"/>
      <c r="AP1102" s="230"/>
      <c r="AQ1102" s="230"/>
      <c r="AR1102" s="230"/>
      <c r="AW1102" s="230"/>
      <c r="AZ1102" s="230"/>
      <c r="BA1102" s="230"/>
      <c r="BB1102" s="230"/>
      <c r="BC1102" s="230"/>
      <c r="BD1102" s="230"/>
      <c r="BE1102" s="230"/>
      <c r="BF1102" s="230"/>
      <c r="BG1102" s="230"/>
    </row>
    <row r="1103" spans="4:59">
      <c r="D1103" s="230"/>
      <c r="G1103" s="230"/>
      <c r="H1103" s="230"/>
      <c r="I1103" s="230"/>
      <c r="J1103" s="230"/>
      <c r="K1103" s="230"/>
      <c r="L1103" s="230"/>
      <c r="M1103" s="230"/>
      <c r="N1103" s="230"/>
      <c r="S1103" s="230"/>
      <c r="V1103" s="230"/>
      <c r="W1103" s="230"/>
      <c r="X1103" s="230"/>
      <c r="Y1103" s="230"/>
      <c r="Z1103" s="230"/>
      <c r="AA1103" s="230"/>
      <c r="AB1103" s="230"/>
      <c r="AC1103" s="230"/>
      <c r="AD1103" s="230"/>
      <c r="AH1103" s="230"/>
      <c r="AK1103" s="230"/>
      <c r="AL1103" s="230"/>
      <c r="AM1103" s="230"/>
      <c r="AN1103" s="230"/>
      <c r="AO1103" s="230"/>
      <c r="AP1103" s="230"/>
      <c r="AQ1103" s="230"/>
      <c r="AR1103" s="230"/>
      <c r="AW1103" s="230"/>
      <c r="AZ1103" s="230"/>
      <c r="BA1103" s="230"/>
      <c r="BB1103" s="230"/>
      <c r="BC1103" s="230"/>
      <c r="BD1103" s="230"/>
      <c r="BE1103" s="230"/>
      <c r="BF1103" s="230"/>
      <c r="BG1103" s="230"/>
    </row>
    <row r="1104" spans="4:59">
      <c r="D1104" s="230"/>
      <c r="G1104" s="230"/>
      <c r="H1104" s="230"/>
      <c r="I1104" s="230"/>
      <c r="J1104" s="230"/>
      <c r="K1104" s="230"/>
      <c r="L1104" s="230"/>
      <c r="M1104" s="230"/>
      <c r="N1104" s="230"/>
      <c r="S1104" s="230"/>
      <c r="V1104" s="230"/>
      <c r="W1104" s="230"/>
      <c r="X1104" s="230"/>
      <c r="Y1104" s="230"/>
      <c r="Z1104" s="230"/>
      <c r="AA1104" s="230"/>
      <c r="AB1104" s="230"/>
      <c r="AC1104" s="230"/>
      <c r="AD1104" s="230"/>
      <c r="AH1104" s="230"/>
      <c r="AK1104" s="230"/>
      <c r="AL1104" s="230"/>
      <c r="AM1104" s="230"/>
      <c r="AN1104" s="230"/>
      <c r="AO1104" s="230"/>
      <c r="AP1104" s="230"/>
      <c r="AQ1104" s="230"/>
      <c r="AR1104" s="230"/>
      <c r="AW1104" s="230"/>
      <c r="AZ1104" s="230"/>
      <c r="BA1104" s="230"/>
      <c r="BB1104" s="230"/>
      <c r="BC1104" s="230"/>
      <c r="BD1104" s="230"/>
      <c r="BE1104" s="230"/>
      <c r="BF1104" s="230"/>
      <c r="BG1104" s="230"/>
    </row>
    <row r="1105" spans="4:59">
      <c r="D1105" s="230"/>
      <c r="G1105" s="230"/>
      <c r="H1105" s="230"/>
      <c r="I1105" s="230"/>
      <c r="J1105" s="230"/>
      <c r="K1105" s="230"/>
      <c r="L1105" s="230"/>
      <c r="M1105" s="230"/>
      <c r="N1105" s="230"/>
      <c r="S1105" s="230"/>
      <c r="V1105" s="230"/>
      <c r="W1105" s="230"/>
      <c r="X1105" s="230"/>
      <c r="Y1105" s="230"/>
      <c r="Z1105" s="230"/>
      <c r="AA1105" s="230"/>
      <c r="AB1105" s="230"/>
      <c r="AC1105" s="230"/>
      <c r="AD1105" s="230"/>
      <c r="AH1105" s="230"/>
      <c r="AK1105" s="230"/>
      <c r="AL1105" s="230"/>
      <c r="AM1105" s="230"/>
      <c r="AN1105" s="230"/>
      <c r="AO1105" s="230"/>
      <c r="AP1105" s="230"/>
      <c r="AQ1105" s="230"/>
      <c r="AR1105" s="230"/>
      <c r="AW1105" s="230"/>
      <c r="AZ1105" s="230"/>
      <c r="BA1105" s="230"/>
      <c r="BB1105" s="230"/>
      <c r="BC1105" s="230"/>
      <c r="BD1105" s="230"/>
      <c r="BE1105" s="230"/>
      <c r="BF1105" s="230"/>
      <c r="BG1105" s="230"/>
    </row>
    <row r="1106" spans="4:59">
      <c r="D1106" s="230"/>
      <c r="G1106" s="230"/>
      <c r="H1106" s="230"/>
      <c r="I1106" s="230"/>
      <c r="J1106" s="230"/>
      <c r="K1106" s="230"/>
      <c r="L1106" s="230"/>
      <c r="M1106" s="230"/>
      <c r="N1106" s="230"/>
      <c r="S1106" s="230"/>
      <c r="V1106" s="230"/>
      <c r="W1106" s="230"/>
      <c r="X1106" s="230"/>
      <c r="Y1106" s="230"/>
      <c r="Z1106" s="230"/>
      <c r="AA1106" s="230"/>
      <c r="AB1106" s="230"/>
      <c r="AC1106" s="230"/>
      <c r="AD1106" s="230"/>
      <c r="AH1106" s="230"/>
      <c r="AK1106" s="230"/>
      <c r="AL1106" s="230"/>
      <c r="AM1106" s="230"/>
      <c r="AN1106" s="230"/>
      <c r="AO1106" s="230"/>
      <c r="AP1106" s="230"/>
      <c r="AQ1106" s="230"/>
      <c r="AR1106" s="230"/>
      <c r="AW1106" s="230"/>
      <c r="AZ1106" s="230"/>
      <c r="BA1106" s="230"/>
      <c r="BB1106" s="230"/>
      <c r="BC1106" s="230"/>
      <c r="BD1106" s="230"/>
      <c r="BE1106" s="230"/>
      <c r="BF1106" s="230"/>
      <c r="BG1106" s="230"/>
    </row>
    <row r="1107" spans="4:59">
      <c r="D1107" s="230"/>
      <c r="G1107" s="230"/>
      <c r="H1107" s="230"/>
      <c r="I1107" s="230"/>
      <c r="J1107" s="230"/>
      <c r="K1107" s="230"/>
      <c r="L1107" s="230"/>
      <c r="M1107" s="230"/>
      <c r="N1107" s="230"/>
      <c r="S1107" s="230"/>
      <c r="V1107" s="230"/>
      <c r="W1107" s="230"/>
      <c r="X1107" s="230"/>
      <c r="Y1107" s="230"/>
      <c r="Z1107" s="230"/>
      <c r="AA1107" s="230"/>
      <c r="AB1107" s="230"/>
      <c r="AC1107" s="230"/>
      <c r="AD1107" s="230"/>
      <c r="AH1107" s="230"/>
      <c r="AK1107" s="230"/>
      <c r="AL1107" s="230"/>
      <c r="AM1107" s="230"/>
      <c r="AN1107" s="230"/>
      <c r="AO1107" s="230"/>
      <c r="AP1107" s="230"/>
      <c r="AQ1107" s="230"/>
      <c r="AR1107" s="230"/>
      <c r="AW1107" s="230"/>
      <c r="AZ1107" s="230"/>
      <c r="BA1107" s="230"/>
      <c r="BB1107" s="230"/>
      <c r="BC1107" s="230"/>
      <c r="BD1107" s="230"/>
      <c r="BE1107" s="230"/>
      <c r="BF1107" s="230"/>
      <c r="BG1107" s="230"/>
    </row>
    <row r="1108" spans="4:59">
      <c r="D1108" s="230"/>
      <c r="G1108" s="230"/>
      <c r="H1108" s="230"/>
      <c r="I1108" s="230"/>
      <c r="J1108" s="230"/>
      <c r="K1108" s="230"/>
      <c r="L1108" s="230"/>
      <c r="M1108" s="230"/>
      <c r="N1108" s="230"/>
      <c r="S1108" s="230"/>
      <c r="V1108" s="230"/>
      <c r="W1108" s="230"/>
      <c r="X1108" s="230"/>
      <c r="Y1108" s="230"/>
      <c r="Z1108" s="230"/>
      <c r="AA1108" s="230"/>
      <c r="AB1108" s="230"/>
      <c r="AC1108" s="230"/>
      <c r="AD1108" s="230"/>
      <c r="AH1108" s="230"/>
      <c r="AK1108" s="230"/>
      <c r="AL1108" s="230"/>
      <c r="AM1108" s="230"/>
      <c r="AN1108" s="230"/>
      <c r="AO1108" s="230"/>
      <c r="AP1108" s="230"/>
      <c r="AQ1108" s="230"/>
      <c r="AR1108" s="230"/>
      <c r="AW1108" s="230"/>
      <c r="AZ1108" s="230"/>
      <c r="BA1108" s="230"/>
      <c r="BB1108" s="230"/>
      <c r="BC1108" s="230"/>
      <c r="BD1108" s="230"/>
      <c r="BE1108" s="230"/>
      <c r="BF1108" s="230"/>
      <c r="BG1108" s="230"/>
    </row>
    <row r="1109" spans="4:59">
      <c r="D1109" s="230"/>
      <c r="G1109" s="230"/>
      <c r="H1109" s="230"/>
      <c r="I1109" s="230"/>
      <c r="J1109" s="230"/>
      <c r="K1109" s="230"/>
      <c r="L1109" s="230"/>
      <c r="M1109" s="230"/>
      <c r="N1109" s="230"/>
      <c r="S1109" s="230"/>
      <c r="V1109" s="230"/>
      <c r="W1109" s="230"/>
      <c r="X1109" s="230"/>
      <c r="Y1109" s="230"/>
      <c r="Z1109" s="230"/>
      <c r="AA1109" s="230"/>
      <c r="AB1109" s="230"/>
      <c r="AC1109" s="230"/>
      <c r="AD1109" s="230"/>
      <c r="AH1109" s="230"/>
      <c r="AK1109" s="230"/>
      <c r="AL1109" s="230"/>
      <c r="AM1109" s="230"/>
      <c r="AN1109" s="230"/>
      <c r="AO1109" s="230"/>
      <c r="AP1109" s="230"/>
      <c r="AQ1109" s="230"/>
      <c r="AR1109" s="230"/>
      <c r="AW1109" s="230"/>
      <c r="AZ1109" s="230"/>
      <c r="BA1109" s="230"/>
      <c r="BB1109" s="230"/>
      <c r="BC1109" s="230"/>
      <c r="BD1109" s="230"/>
      <c r="BE1109" s="230"/>
      <c r="BF1109" s="230"/>
      <c r="BG1109" s="230"/>
    </row>
    <row r="1110" spans="4:59">
      <c r="D1110" s="230"/>
      <c r="G1110" s="230"/>
      <c r="H1110" s="230"/>
      <c r="I1110" s="230"/>
      <c r="J1110" s="230"/>
      <c r="K1110" s="230"/>
      <c r="L1110" s="230"/>
      <c r="M1110" s="230"/>
      <c r="N1110" s="230"/>
      <c r="S1110" s="230"/>
      <c r="V1110" s="230"/>
      <c r="W1110" s="230"/>
      <c r="X1110" s="230"/>
      <c r="Y1110" s="230"/>
      <c r="Z1110" s="230"/>
      <c r="AA1110" s="230"/>
      <c r="AB1110" s="230"/>
      <c r="AC1110" s="230"/>
      <c r="AD1110" s="230"/>
      <c r="AH1110" s="230"/>
      <c r="AK1110" s="230"/>
      <c r="AL1110" s="230"/>
      <c r="AM1110" s="230"/>
      <c r="AN1110" s="230"/>
      <c r="AO1110" s="230"/>
      <c r="AP1110" s="230"/>
      <c r="AQ1110" s="230"/>
      <c r="AR1110" s="230"/>
      <c r="AW1110" s="230"/>
      <c r="AZ1110" s="230"/>
      <c r="BA1110" s="230"/>
      <c r="BB1110" s="230"/>
      <c r="BC1110" s="230"/>
      <c r="BD1110" s="230"/>
      <c r="BE1110" s="230"/>
      <c r="BF1110" s="230"/>
      <c r="BG1110" s="230"/>
    </row>
    <row r="1111" spans="4:59">
      <c r="D1111" s="230"/>
      <c r="G1111" s="230"/>
      <c r="H1111" s="230"/>
      <c r="I1111" s="230"/>
      <c r="J1111" s="230"/>
      <c r="K1111" s="230"/>
      <c r="L1111" s="230"/>
      <c r="M1111" s="230"/>
      <c r="N1111" s="230"/>
      <c r="S1111" s="230"/>
      <c r="V1111" s="230"/>
      <c r="W1111" s="230"/>
      <c r="X1111" s="230"/>
      <c r="Y1111" s="230"/>
      <c r="Z1111" s="230"/>
      <c r="AA1111" s="230"/>
      <c r="AB1111" s="230"/>
      <c r="AC1111" s="230"/>
      <c r="AD1111" s="230"/>
      <c r="AH1111" s="230"/>
      <c r="AK1111" s="230"/>
      <c r="AL1111" s="230"/>
      <c r="AM1111" s="230"/>
      <c r="AN1111" s="230"/>
      <c r="AO1111" s="230"/>
      <c r="AP1111" s="230"/>
      <c r="AQ1111" s="230"/>
      <c r="AR1111" s="230"/>
      <c r="AW1111" s="230"/>
      <c r="AZ1111" s="230"/>
      <c r="BA1111" s="230"/>
      <c r="BB1111" s="230"/>
      <c r="BC1111" s="230"/>
      <c r="BD1111" s="230"/>
      <c r="BE1111" s="230"/>
      <c r="BF1111" s="230"/>
      <c r="BG1111" s="230"/>
    </row>
    <row r="1112" spans="4:59">
      <c r="D1112" s="230"/>
      <c r="G1112" s="230"/>
      <c r="H1112" s="230"/>
      <c r="I1112" s="230"/>
      <c r="J1112" s="230"/>
      <c r="K1112" s="230"/>
      <c r="L1112" s="230"/>
      <c r="M1112" s="230"/>
      <c r="N1112" s="230"/>
      <c r="S1112" s="230"/>
      <c r="V1112" s="230"/>
      <c r="W1112" s="230"/>
      <c r="X1112" s="230"/>
      <c r="Y1112" s="230"/>
      <c r="Z1112" s="230"/>
      <c r="AA1112" s="230"/>
      <c r="AB1112" s="230"/>
      <c r="AC1112" s="230"/>
      <c r="AD1112" s="230"/>
      <c r="AH1112" s="230"/>
      <c r="AK1112" s="230"/>
      <c r="AL1112" s="230"/>
      <c r="AM1112" s="230"/>
      <c r="AN1112" s="230"/>
      <c r="AO1112" s="230"/>
      <c r="AP1112" s="230"/>
      <c r="AQ1112" s="230"/>
      <c r="AR1112" s="230"/>
      <c r="AW1112" s="230"/>
      <c r="AZ1112" s="230"/>
      <c r="BA1112" s="230"/>
      <c r="BB1112" s="230"/>
      <c r="BC1112" s="230"/>
      <c r="BD1112" s="230"/>
      <c r="BE1112" s="230"/>
      <c r="BF1112" s="230"/>
      <c r="BG1112" s="230"/>
    </row>
    <row r="1113" spans="4:59">
      <c r="D1113" s="230"/>
      <c r="G1113" s="230"/>
      <c r="H1113" s="230"/>
      <c r="I1113" s="230"/>
      <c r="J1113" s="230"/>
      <c r="K1113" s="230"/>
      <c r="L1113" s="230"/>
      <c r="M1113" s="230"/>
      <c r="N1113" s="230"/>
      <c r="S1113" s="230"/>
      <c r="V1113" s="230"/>
      <c r="W1113" s="230"/>
      <c r="X1113" s="230"/>
      <c r="Y1113" s="230"/>
      <c r="Z1113" s="230"/>
      <c r="AA1113" s="230"/>
      <c r="AB1113" s="230"/>
      <c r="AC1113" s="230"/>
      <c r="AD1113" s="230"/>
      <c r="AH1113" s="230"/>
      <c r="AK1113" s="230"/>
      <c r="AL1113" s="230"/>
      <c r="AM1113" s="230"/>
      <c r="AN1113" s="230"/>
      <c r="AO1113" s="230"/>
      <c r="AP1113" s="230"/>
      <c r="AQ1113" s="230"/>
      <c r="AR1113" s="230"/>
      <c r="AW1113" s="230"/>
      <c r="AZ1113" s="230"/>
      <c r="BA1113" s="230"/>
      <c r="BB1113" s="230"/>
      <c r="BC1113" s="230"/>
      <c r="BD1113" s="230"/>
      <c r="BE1113" s="230"/>
      <c r="BF1113" s="230"/>
      <c r="BG1113" s="230"/>
    </row>
    <row r="1114" spans="4:59">
      <c r="D1114" s="230"/>
      <c r="G1114" s="230"/>
      <c r="H1114" s="230"/>
      <c r="I1114" s="230"/>
      <c r="J1114" s="230"/>
      <c r="K1114" s="230"/>
      <c r="L1114" s="230"/>
      <c r="M1114" s="230"/>
      <c r="N1114" s="230"/>
      <c r="S1114" s="230"/>
      <c r="V1114" s="230"/>
      <c r="W1114" s="230"/>
      <c r="X1114" s="230"/>
      <c r="Y1114" s="230"/>
      <c r="Z1114" s="230"/>
      <c r="AA1114" s="230"/>
      <c r="AB1114" s="230"/>
      <c r="AC1114" s="230"/>
      <c r="AD1114" s="230"/>
      <c r="AH1114" s="230"/>
      <c r="AK1114" s="230"/>
      <c r="AL1114" s="230"/>
      <c r="AM1114" s="230"/>
      <c r="AN1114" s="230"/>
      <c r="AO1114" s="230"/>
      <c r="AP1114" s="230"/>
      <c r="AQ1114" s="230"/>
      <c r="AR1114" s="230"/>
      <c r="AW1114" s="230"/>
      <c r="AZ1114" s="230"/>
      <c r="BA1114" s="230"/>
      <c r="BB1114" s="230"/>
      <c r="BC1114" s="230"/>
      <c r="BD1114" s="230"/>
      <c r="BE1114" s="230"/>
      <c r="BF1114" s="230"/>
      <c r="BG1114" s="230"/>
    </row>
    <row r="1115" spans="4:59">
      <c r="D1115" s="230"/>
      <c r="G1115" s="230"/>
      <c r="H1115" s="230"/>
      <c r="I1115" s="230"/>
      <c r="J1115" s="230"/>
      <c r="K1115" s="230"/>
      <c r="L1115" s="230"/>
      <c r="M1115" s="230"/>
      <c r="N1115" s="230"/>
      <c r="S1115" s="230"/>
      <c r="V1115" s="230"/>
      <c r="W1115" s="230"/>
      <c r="X1115" s="230"/>
      <c r="Y1115" s="230"/>
      <c r="Z1115" s="230"/>
      <c r="AA1115" s="230"/>
      <c r="AB1115" s="230"/>
      <c r="AC1115" s="230"/>
      <c r="AD1115" s="230"/>
      <c r="AH1115" s="230"/>
      <c r="AK1115" s="230"/>
      <c r="AL1115" s="230"/>
      <c r="AM1115" s="230"/>
      <c r="AN1115" s="230"/>
      <c r="AO1115" s="230"/>
      <c r="AP1115" s="230"/>
      <c r="AQ1115" s="230"/>
      <c r="AR1115" s="230"/>
      <c r="AW1115" s="230"/>
      <c r="AZ1115" s="230"/>
      <c r="BA1115" s="230"/>
      <c r="BB1115" s="230"/>
      <c r="BC1115" s="230"/>
      <c r="BD1115" s="230"/>
      <c r="BE1115" s="230"/>
      <c r="BF1115" s="230"/>
      <c r="BG1115" s="230"/>
    </row>
    <row r="1116" spans="4:59">
      <c r="D1116" s="230"/>
      <c r="G1116" s="230"/>
      <c r="H1116" s="230"/>
      <c r="I1116" s="230"/>
      <c r="J1116" s="230"/>
      <c r="K1116" s="230"/>
      <c r="L1116" s="230"/>
      <c r="M1116" s="230"/>
      <c r="N1116" s="230"/>
      <c r="S1116" s="230"/>
      <c r="V1116" s="230"/>
      <c r="W1116" s="230"/>
      <c r="X1116" s="230"/>
      <c r="Y1116" s="230"/>
      <c r="Z1116" s="230"/>
      <c r="AA1116" s="230"/>
      <c r="AB1116" s="230"/>
      <c r="AC1116" s="230"/>
      <c r="AD1116" s="230"/>
      <c r="AH1116" s="230"/>
      <c r="AK1116" s="230"/>
      <c r="AL1116" s="230"/>
      <c r="AM1116" s="230"/>
      <c r="AN1116" s="230"/>
      <c r="AO1116" s="230"/>
      <c r="AP1116" s="230"/>
      <c r="AQ1116" s="230"/>
      <c r="AR1116" s="230"/>
      <c r="AW1116" s="230"/>
      <c r="AZ1116" s="230"/>
      <c r="BA1116" s="230"/>
      <c r="BB1116" s="230"/>
      <c r="BC1116" s="230"/>
      <c r="BD1116" s="230"/>
      <c r="BE1116" s="230"/>
      <c r="BF1116" s="230"/>
      <c r="BG1116" s="230"/>
    </row>
    <row r="1117" spans="4:59">
      <c r="D1117" s="230"/>
      <c r="G1117" s="230"/>
      <c r="H1117" s="230"/>
      <c r="I1117" s="230"/>
      <c r="J1117" s="230"/>
      <c r="K1117" s="230"/>
      <c r="L1117" s="230"/>
      <c r="M1117" s="230"/>
      <c r="N1117" s="230"/>
      <c r="S1117" s="230"/>
      <c r="V1117" s="230"/>
      <c r="W1117" s="230"/>
      <c r="X1117" s="230"/>
      <c r="Y1117" s="230"/>
      <c r="Z1117" s="230"/>
      <c r="AA1117" s="230"/>
      <c r="AB1117" s="230"/>
      <c r="AC1117" s="230"/>
      <c r="AD1117" s="230"/>
      <c r="AH1117" s="230"/>
      <c r="AK1117" s="230"/>
      <c r="AL1117" s="230"/>
      <c r="AM1117" s="230"/>
      <c r="AN1117" s="230"/>
      <c r="AO1117" s="230"/>
      <c r="AP1117" s="230"/>
      <c r="AQ1117" s="230"/>
      <c r="AR1117" s="230"/>
      <c r="AW1117" s="230"/>
      <c r="AZ1117" s="230"/>
      <c r="BA1117" s="230"/>
      <c r="BB1117" s="230"/>
      <c r="BC1117" s="230"/>
      <c r="BD1117" s="230"/>
      <c r="BE1117" s="230"/>
      <c r="BF1117" s="230"/>
      <c r="BG1117" s="230"/>
    </row>
    <row r="1118" spans="4:59">
      <c r="D1118" s="230"/>
      <c r="G1118" s="230"/>
      <c r="H1118" s="230"/>
      <c r="I1118" s="230"/>
      <c r="J1118" s="230"/>
      <c r="K1118" s="230"/>
      <c r="L1118" s="230"/>
      <c r="M1118" s="230"/>
      <c r="N1118" s="230"/>
      <c r="S1118" s="230"/>
      <c r="V1118" s="230"/>
      <c r="W1118" s="230"/>
      <c r="X1118" s="230"/>
      <c r="Y1118" s="230"/>
      <c r="Z1118" s="230"/>
      <c r="AA1118" s="230"/>
      <c r="AB1118" s="230"/>
      <c r="AC1118" s="230"/>
      <c r="AD1118" s="230"/>
      <c r="AH1118" s="230"/>
      <c r="AK1118" s="230"/>
      <c r="AL1118" s="230"/>
      <c r="AM1118" s="230"/>
      <c r="AN1118" s="230"/>
      <c r="AO1118" s="230"/>
      <c r="AP1118" s="230"/>
      <c r="AQ1118" s="230"/>
      <c r="AR1118" s="230"/>
      <c r="AW1118" s="230"/>
      <c r="AZ1118" s="230"/>
      <c r="BA1118" s="230"/>
      <c r="BB1118" s="230"/>
      <c r="BC1118" s="230"/>
      <c r="BD1118" s="230"/>
      <c r="BE1118" s="230"/>
      <c r="BF1118" s="230"/>
      <c r="BG1118" s="230"/>
    </row>
    <row r="1119" spans="4:59">
      <c r="D1119" s="230"/>
      <c r="G1119" s="230"/>
      <c r="H1119" s="230"/>
      <c r="I1119" s="230"/>
      <c r="J1119" s="230"/>
      <c r="K1119" s="230"/>
      <c r="L1119" s="230"/>
      <c r="M1119" s="230"/>
      <c r="N1119" s="230"/>
      <c r="S1119" s="230"/>
      <c r="V1119" s="230"/>
      <c r="W1119" s="230"/>
      <c r="X1119" s="230"/>
      <c r="Y1119" s="230"/>
      <c r="Z1119" s="230"/>
      <c r="AA1119" s="230"/>
      <c r="AB1119" s="230"/>
      <c r="AC1119" s="230"/>
      <c r="AD1119" s="230"/>
      <c r="AH1119" s="230"/>
      <c r="AK1119" s="230"/>
      <c r="AL1119" s="230"/>
      <c r="AM1119" s="230"/>
      <c r="AN1119" s="230"/>
      <c r="AO1119" s="230"/>
      <c r="AP1119" s="230"/>
      <c r="AQ1119" s="230"/>
      <c r="AR1119" s="230"/>
      <c r="AW1119" s="230"/>
      <c r="AZ1119" s="230"/>
      <c r="BA1119" s="230"/>
      <c r="BB1119" s="230"/>
      <c r="BC1119" s="230"/>
      <c r="BD1119" s="230"/>
      <c r="BE1119" s="230"/>
      <c r="BF1119" s="230"/>
      <c r="BG1119" s="230"/>
    </row>
    <row r="1120" spans="4:59">
      <c r="D1120" s="230"/>
      <c r="G1120" s="230"/>
      <c r="H1120" s="230"/>
      <c r="I1120" s="230"/>
      <c r="J1120" s="230"/>
      <c r="K1120" s="230"/>
      <c r="L1120" s="230"/>
      <c r="M1120" s="230"/>
      <c r="N1120" s="230"/>
      <c r="S1120" s="230"/>
      <c r="V1120" s="230"/>
      <c r="W1120" s="230"/>
      <c r="X1120" s="230"/>
      <c r="Y1120" s="230"/>
      <c r="Z1120" s="230"/>
      <c r="AA1120" s="230"/>
      <c r="AB1120" s="230"/>
      <c r="AC1120" s="230"/>
      <c r="AD1120" s="230"/>
      <c r="AH1120" s="230"/>
      <c r="AK1120" s="230"/>
      <c r="AL1120" s="230"/>
      <c r="AM1120" s="230"/>
      <c r="AN1120" s="230"/>
      <c r="AO1120" s="230"/>
      <c r="AP1120" s="230"/>
      <c r="AQ1120" s="230"/>
      <c r="AR1120" s="230"/>
      <c r="AW1120" s="230"/>
      <c r="AZ1120" s="230"/>
      <c r="BA1120" s="230"/>
      <c r="BB1120" s="230"/>
      <c r="BC1120" s="230"/>
      <c r="BD1120" s="230"/>
      <c r="BE1120" s="230"/>
      <c r="BF1120" s="230"/>
      <c r="BG1120" s="230"/>
    </row>
    <row r="1121" spans="4:59">
      <c r="D1121" s="230"/>
      <c r="G1121" s="230"/>
      <c r="H1121" s="230"/>
      <c r="I1121" s="230"/>
      <c r="J1121" s="230"/>
      <c r="K1121" s="230"/>
      <c r="L1121" s="230"/>
      <c r="M1121" s="230"/>
      <c r="N1121" s="230"/>
      <c r="S1121" s="230"/>
      <c r="V1121" s="230"/>
      <c r="W1121" s="230"/>
      <c r="X1121" s="230"/>
      <c r="Y1121" s="230"/>
      <c r="Z1121" s="230"/>
      <c r="AA1121" s="230"/>
      <c r="AB1121" s="230"/>
      <c r="AC1121" s="230"/>
      <c r="AD1121" s="230"/>
      <c r="AH1121" s="230"/>
      <c r="AK1121" s="230"/>
      <c r="AL1121" s="230"/>
      <c r="AM1121" s="230"/>
      <c r="AN1121" s="230"/>
      <c r="AO1121" s="230"/>
      <c r="AP1121" s="230"/>
      <c r="AQ1121" s="230"/>
      <c r="AR1121" s="230"/>
      <c r="AW1121" s="230"/>
      <c r="AZ1121" s="230"/>
      <c r="BA1121" s="230"/>
      <c r="BB1121" s="230"/>
      <c r="BC1121" s="230"/>
      <c r="BD1121" s="230"/>
      <c r="BE1121" s="230"/>
      <c r="BF1121" s="230"/>
      <c r="BG1121" s="230"/>
    </row>
    <row r="1122" spans="4:59">
      <c r="D1122" s="230"/>
      <c r="G1122" s="230"/>
      <c r="H1122" s="230"/>
      <c r="I1122" s="230"/>
      <c r="J1122" s="230"/>
      <c r="K1122" s="230"/>
      <c r="L1122" s="230"/>
      <c r="M1122" s="230"/>
      <c r="N1122" s="230"/>
      <c r="S1122" s="230"/>
      <c r="V1122" s="230"/>
      <c r="W1122" s="230"/>
      <c r="X1122" s="230"/>
      <c r="Y1122" s="230"/>
      <c r="Z1122" s="230"/>
      <c r="AA1122" s="230"/>
      <c r="AB1122" s="230"/>
      <c r="AC1122" s="230"/>
      <c r="AD1122" s="230"/>
      <c r="AH1122" s="230"/>
      <c r="AK1122" s="230"/>
      <c r="AL1122" s="230"/>
      <c r="AM1122" s="230"/>
      <c r="AN1122" s="230"/>
      <c r="AO1122" s="230"/>
      <c r="AP1122" s="230"/>
      <c r="AQ1122" s="230"/>
      <c r="AR1122" s="230"/>
      <c r="AW1122" s="230"/>
      <c r="AZ1122" s="230"/>
      <c r="BA1122" s="230"/>
      <c r="BB1122" s="230"/>
      <c r="BC1122" s="230"/>
      <c r="BD1122" s="230"/>
      <c r="BE1122" s="230"/>
      <c r="BF1122" s="230"/>
      <c r="BG1122" s="230"/>
    </row>
    <row r="1123" spans="4:59">
      <c r="D1123" s="230"/>
      <c r="G1123" s="230"/>
      <c r="H1123" s="230"/>
      <c r="I1123" s="230"/>
      <c r="J1123" s="230"/>
      <c r="K1123" s="230"/>
      <c r="L1123" s="230"/>
      <c r="M1123" s="230"/>
      <c r="N1123" s="230"/>
      <c r="S1123" s="230"/>
      <c r="V1123" s="230"/>
      <c r="W1123" s="230"/>
      <c r="X1123" s="230"/>
      <c r="Y1123" s="230"/>
      <c r="Z1123" s="230"/>
      <c r="AA1123" s="230"/>
      <c r="AB1123" s="230"/>
      <c r="AC1123" s="230"/>
      <c r="AD1123" s="230"/>
      <c r="AH1123" s="230"/>
      <c r="AK1123" s="230"/>
      <c r="AL1123" s="230"/>
      <c r="AM1123" s="230"/>
      <c r="AN1123" s="230"/>
      <c r="AO1123" s="230"/>
      <c r="AP1123" s="230"/>
      <c r="AQ1123" s="230"/>
      <c r="AR1123" s="230"/>
      <c r="AW1123" s="230"/>
      <c r="AZ1123" s="230"/>
      <c r="BA1123" s="230"/>
      <c r="BB1123" s="230"/>
      <c r="BC1123" s="230"/>
      <c r="BD1123" s="230"/>
      <c r="BE1123" s="230"/>
      <c r="BF1123" s="230"/>
      <c r="BG1123" s="230"/>
    </row>
    <row r="1124" spans="4:59">
      <c r="D1124" s="230"/>
      <c r="G1124" s="230"/>
      <c r="H1124" s="230"/>
      <c r="I1124" s="230"/>
      <c r="J1124" s="230"/>
      <c r="K1124" s="230"/>
      <c r="L1124" s="230"/>
      <c r="M1124" s="230"/>
      <c r="N1124" s="230"/>
      <c r="S1124" s="230"/>
      <c r="V1124" s="230"/>
      <c r="W1124" s="230"/>
      <c r="X1124" s="230"/>
      <c r="Y1124" s="230"/>
      <c r="Z1124" s="230"/>
      <c r="AA1124" s="230"/>
      <c r="AB1124" s="230"/>
      <c r="AC1124" s="230"/>
      <c r="AD1124" s="230"/>
      <c r="AH1124" s="230"/>
      <c r="AK1124" s="230"/>
      <c r="AL1124" s="230"/>
      <c r="AM1124" s="230"/>
      <c r="AN1124" s="230"/>
      <c r="AO1124" s="230"/>
      <c r="AP1124" s="230"/>
      <c r="AQ1124" s="230"/>
      <c r="AR1124" s="230"/>
      <c r="AW1124" s="230"/>
      <c r="AZ1124" s="230"/>
      <c r="BA1124" s="230"/>
      <c r="BB1124" s="230"/>
      <c r="BC1124" s="230"/>
      <c r="BD1124" s="230"/>
      <c r="BE1124" s="230"/>
      <c r="BF1124" s="230"/>
      <c r="BG1124" s="230"/>
    </row>
    <row r="1125" spans="4:59">
      <c r="D1125" s="230"/>
      <c r="G1125" s="230"/>
      <c r="H1125" s="230"/>
      <c r="I1125" s="230"/>
      <c r="J1125" s="230"/>
      <c r="K1125" s="230"/>
      <c r="L1125" s="230"/>
      <c r="M1125" s="230"/>
      <c r="N1125" s="230"/>
      <c r="S1125" s="230"/>
      <c r="V1125" s="230"/>
      <c r="W1125" s="230"/>
      <c r="X1125" s="230"/>
      <c r="Y1125" s="230"/>
      <c r="Z1125" s="230"/>
      <c r="AA1125" s="230"/>
      <c r="AB1125" s="230"/>
      <c r="AC1125" s="230"/>
      <c r="AD1125" s="230"/>
      <c r="AH1125" s="230"/>
      <c r="AK1125" s="230"/>
      <c r="AL1125" s="230"/>
      <c r="AM1125" s="230"/>
      <c r="AN1125" s="230"/>
      <c r="AO1125" s="230"/>
      <c r="AP1125" s="230"/>
      <c r="AQ1125" s="230"/>
      <c r="AR1125" s="230"/>
      <c r="AW1125" s="230"/>
      <c r="AZ1125" s="230"/>
      <c r="BA1125" s="230"/>
      <c r="BB1125" s="230"/>
      <c r="BC1125" s="230"/>
      <c r="BD1125" s="230"/>
      <c r="BE1125" s="230"/>
      <c r="BF1125" s="230"/>
      <c r="BG1125" s="230"/>
    </row>
    <row r="1126" spans="4:59">
      <c r="D1126" s="230"/>
      <c r="G1126" s="230"/>
      <c r="H1126" s="230"/>
      <c r="I1126" s="230"/>
      <c r="J1126" s="230"/>
      <c r="K1126" s="230"/>
      <c r="L1126" s="230"/>
      <c r="M1126" s="230"/>
      <c r="N1126" s="230"/>
      <c r="S1126" s="230"/>
      <c r="V1126" s="230"/>
      <c r="W1126" s="230"/>
      <c r="X1126" s="230"/>
      <c r="Y1126" s="230"/>
      <c r="Z1126" s="230"/>
      <c r="AA1126" s="230"/>
      <c r="AB1126" s="230"/>
      <c r="AC1126" s="230"/>
      <c r="AD1126" s="230"/>
      <c r="AH1126" s="230"/>
      <c r="AK1126" s="230"/>
      <c r="AL1126" s="230"/>
      <c r="AM1126" s="230"/>
      <c r="AN1126" s="230"/>
      <c r="AO1126" s="230"/>
      <c r="AP1126" s="230"/>
      <c r="AQ1126" s="230"/>
      <c r="AR1126" s="230"/>
      <c r="AW1126" s="230"/>
      <c r="AZ1126" s="230"/>
      <c r="BA1126" s="230"/>
      <c r="BB1126" s="230"/>
      <c r="BC1126" s="230"/>
      <c r="BD1126" s="230"/>
      <c r="BE1126" s="230"/>
      <c r="BF1126" s="230"/>
      <c r="BG1126" s="230"/>
    </row>
    <row r="1127" spans="4:59">
      <c r="D1127" s="230"/>
      <c r="G1127" s="230"/>
      <c r="H1127" s="230"/>
      <c r="I1127" s="230"/>
      <c r="J1127" s="230"/>
      <c r="K1127" s="230"/>
      <c r="L1127" s="230"/>
      <c r="M1127" s="230"/>
      <c r="N1127" s="230"/>
      <c r="S1127" s="230"/>
      <c r="V1127" s="230"/>
      <c r="W1127" s="230"/>
      <c r="X1127" s="230"/>
      <c r="Y1127" s="230"/>
      <c r="Z1127" s="230"/>
      <c r="AA1127" s="230"/>
      <c r="AB1127" s="230"/>
      <c r="AC1127" s="230"/>
      <c r="AD1127" s="230"/>
      <c r="AH1127" s="230"/>
      <c r="AK1127" s="230"/>
      <c r="AL1127" s="230"/>
      <c r="AM1127" s="230"/>
      <c r="AN1127" s="230"/>
      <c r="AO1127" s="230"/>
      <c r="AP1127" s="230"/>
      <c r="AQ1127" s="230"/>
      <c r="AR1127" s="230"/>
      <c r="AW1127" s="230"/>
      <c r="AZ1127" s="230"/>
      <c r="BA1127" s="230"/>
      <c r="BB1127" s="230"/>
      <c r="BC1127" s="230"/>
      <c r="BD1127" s="230"/>
      <c r="BE1127" s="230"/>
      <c r="BF1127" s="230"/>
      <c r="BG1127" s="230"/>
    </row>
    <row r="1128" spans="4:59">
      <c r="D1128" s="230"/>
      <c r="G1128" s="230"/>
      <c r="H1128" s="230"/>
      <c r="I1128" s="230"/>
      <c r="J1128" s="230"/>
      <c r="K1128" s="230"/>
      <c r="L1128" s="230"/>
      <c r="M1128" s="230"/>
      <c r="N1128" s="230"/>
      <c r="S1128" s="230"/>
      <c r="V1128" s="230"/>
      <c r="W1128" s="230"/>
      <c r="X1128" s="230"/>
      <c r="Y1128" s="230"/>
      <c r="Z1128" s="230"/>
      <c r="AA1128" s="230"/>
      <c r="AB1128" s="230"/>
      <c r="AC1128" s="230"/>
      <c r="AD1128" s="230"/>
      <c r="AH1128" s="230"/>
      <c r="AK1128" s="230"/>
      <c r="AL1128" s="230"/>
      <c r="AM1128" s="230"/>
      <c r="AN1128" s="230"/>
      <c r="AO1128" s="230"/>
      <c r="AP1128" s="230"/>
      <c r="AQ1128" s="230"/>
      <c r="AR1128" s="230"/>
      <c r="AW1128" s="230"/>
      <c r="AZ1128" s="230"/>
      <c r="BA1128" s="230"/>
      <c r="BB1128" s="230"/>
      <c r="BC1128" s="230"/>
      <c r="BD1128" s="230"/>
      <c r="BE1128" s="230"/>
      <c r="BF1128" s="230"/>
      <c r="BG1128" s="230"/>
    </row>
    <row r="1129" spans="4:59">
      <c r="D1129" s="230"/>
      <c r="G1129" s="230"/>
      <c r="H1129" s="230"/>
      <c r="I1129" s="230"/>
      <c r="J1129" s="230"/>
      <c r="K1129" s="230"/>
      <c r="L1129" s="230"/>
      <c r="M1129" s="230"/>
      <c r="N1129" s="230"/>
      <c r="S1129" s="230"/>
      <c r="V1129" s="230"/>
      <c r="W1129" s="230"/>
      <c r="X1129" s="230"/>
      <c r="Y1129" s="230"/>
      <c r="Z1129" s="230"/>
      <c r="AA1129" s="230"/>
      <c r="AB1129" s="230"/>
      <c r="AC1129" s="230"/>
      <c r="AD1129" s="230"/>
      <c r="AH1129" s="230"/>
      <c r="AK1129" s="230"/>
      <c r="AL1129" s="230"/>
      <c r="AM1129" s="230"/>
      <c r="AN1129" s="230"/>
      <c r="AO1129" s="230"/>
      <c r="AP1129" s="230"/>
      <c r="AQ1129" s="230"/>
      <c r="AR1129" s="230"/>
      <c r="AW1129" s="230"/>
      <c r="AZ1129" s="230"/>
      <c r="BA1129" s="230"/>
      <c r="BB1129" s="230"/>
      <c r="BC1129" s="230"/>
      <c r="BD1129" s="230"/>
      <c r="BE1129" s="230"/>
      <c r="BF1129" s="230"/>
      <c r="BG1129" s="230"/>
    </row>
    <row r="1130" spans="4:59">
      <c r="D1130" s="230"/>
      <c r="G1130" s="230"/>
      <c r="H1130" s="230"/>
      <c r="I1130" s="230"/>
      <c r="J1130" s="230"/>
      <c r="K1130" s="230"/>
      <c r="L1130" s="230"/>
      <c r="M1130" s="230"/>
      <c r="N1130" s="230"/>
      <c r="S1130" s="230"/>
      <c r="V1130" s="230"/>
      <c r="W1130" s="230"/>
      <c r="X1130" s="230"/>
      <c r="Y1130" s="230"/>
      <c r="Z1130" s="230"/>
      <c r="AA1130" s="230"/>
      <c r="AB1130" s="230"/>
      <c r="AC1130" s="230"/>
      <c r="AD1130" s="230"/>
      <c r="AH1130" s="230"/>
      <c r="AK1130" s="230"/>
      <c r="AL1130" s="230"/>
      <c r="AM1130" s="230"/>
      <c r="AN1130" s="230"/>
      <c r="AO1130" s="230"/>
      <c r="AP1130" s="230"/>
      <c r="AQ1130" s="230"/>
      <c r="AR1130" s="230"/>
      <c r="AW1130" s="230"/>
      <c r="AZ1130" s="230"/>
      <c r="BA1130" s="230"/>
      <c r="BB1130" s="230"/>
      <c r="BC1130" s="230"/>
      <c r="BD1130" s="230"/>
      <c r="BE1130" s="230"/>
      <c r="BF1130" s="230"/>
      <c r="BG1130" s="230"/>
    </row>
    <row r="1131" spans="4:59">
      <c r="D1131" s="230"/>
      <c r="G1131" s="230"/>
      <c r="H1131" s="230"/>
      <c r="I1131" s="230"/>
      <c r="J1131" s="230"/>
      <c r="K1131" s="230"/>
      <c r="L1131" s="230"/>
      <c r="M1131" s="230"/>
      <c r="N1131" s="230"/>
      <c r="S1131" s="230"/>
      <c r="V1131" s="230"/>
      <c r="W1131" s="230"/>
      <c r="X1131" s="230"/>
      <c r="Y1131" s="230"/>
      <c r="Z1131" s="230"/>
      <c r="AA1131" s="230"/>
      <c r="AB1131" s="230"/>
      <c r="AC1131" s="230"/>
      <c r="AD1131" s="230"/>
      <c r="AH1131" s="230"/>
      <c r="AK1131" s="230"/>
      <c r="AL1131" s="230"/>
      <c r="AM1131" s="230"/>
      <c r="AN1131" s="230"/>
      <c r="AO1131" s="230"/>
      <c r="AP1131" s="230"/>
      <c r="AQ1131" s="230"/>
      <c r="AR1131" s="230"/>
      <c r="AW1131" s="230"/>
      <c r="AZ1131" s="230"/>
      <c r="BA1131" s="230"/>
      <c r="BB1131" s="230"/>
      <c r="BC1131" s="230"/>
      <c r="BD1131" s="230"/>
      <c r="BE1131" s="230"/>
      <c r="BF1131" s="230"/>
      <c r="BG1131" s="230"/>
    </row>
    <row r="1132" spans="4:59">
      <c r="D1132" s="230"/>
      <c r="G1132" s="230"/>
      <c r="H1132" s="230"/>
      <c r="I1132" s="230"/>
      <c r="J1132" s="230"/>
      <c r="K1132" s="230"/>
      <c r="L1132" s="230"/>
      <c r="M1132" s="230"/>
      <c r="N1132" s="230"/>
      <c r="S1132" s="230"/>
      <c r="V1132" s="230"/>
      <c r="W1132" s="230"/>
      <c r="X1132" s="230"/>
      <c r="Y1132" s="230"/>
      <c r="Z1132" s="230"/>
      <c r="AA1132" s="230"/>
      <c r="AB1132" s="230"/>
      <c r="AC1132" s="230"/>
      <c r="AD1132" s="230"/>
      <c r="AH1132" s="230"/>
      <c r="AK1132" s="230"/>
      <c r="AL1132" s="230"/>
      <c r="AM1132" s="230"/>
      <c r="AN1132" s="230"/>
      <c r="AO1132" s="230"/>
      <c r="AP1132" s="230"/>
      <c r="AQ1132" s="230"/>
      <c r="AR1132" s="230"/>
      <c r="AW1132" s="230"/>
      <c r="AZ1132" s="230"/>
      <c r="BA1132" s="230"/>
      <c r="BB1132" s="230"/>
      <c r="BC1132" s="230"/>
      <c r="BD1132" s="230"/>
      <c r="BE1132" s="230"/>
      <c r="BF1132" s="230"/>
      <c r="BG1132" s="230"/>
    </row>
    <row r="1133" spans="4:59">
      <c r="D1133" s="230"/>
      <c r="G1133" s="230"/>
      <c r="H1133" s="230"/>
      <c r="I1133" s="230"/>
      <c r="J1133" s="230"/>
      <c r="K1133" s="230"/>
      <c r="L1133" s="230"/>
      <c r="M1133" s="230"/>
      <c r="N1133" s="230"/>
      <c r="S1133" s="230"/>
      <c r="V1133" s="230"/>
      <c r="W1133" s="230"/>
      <c r="X1133" s="230"/>
      <c r="Y1133" s="230"/>
      <c r="Z1133" s="230"/>
      <c r="AA1133" s="230"/>
      <c r="AB1133" s="230"/>
      <c r="AC1133" s="230"/>
      <c r="AD1133" s="230"/>
      <c r="AH1133" s="230"/>
      <c r="AK1133" s="230"/>
      <c r="AL1133" s="230"/>
      <c r="AM1133" s="230"/>
      <c r="AN1133" s="230"/>
      <c r="AO1133" s="230"/>
      <c r="AP1133" s="230"/>
      <c r="AQ1133" s="230"/>
      <c r="AR1133" s="230"/>
      <c r="AW1133" s="230"/>
      <c r="AZ1133" s="230"/>
      <c r="BA1133" s="230"/>
      <c r="BB1133" s="230"/>
      <c r="BC1133" s="230"/>
      <c r="BD1133" s="230"/>
      <c r="BE1133" s="230"/>
      <c r="BF1133" s="230"/>
      <c r="BG1133" s="230"/>
    </row>
    <row r="1134" spans="4:59">
      <c r="D1134" s="230"/>
      <c r="G1134" s="230"/>
      <c r="H1134" s="230"/>
      <c r="I1134" s="230"/>
      <c r="J1134" s="230"/>
      <c r="K1134" s="230"/>
      <c r="L1134" s="230"/>
      <c r="M1134" s="230"/>
      <c r="N1134" s="230"/>
      <c r="S1134" s="230"/>
      <c r="V1134" s="230"/>
      <c r="W1134" s="230"/>
      <c r="X1134" s="230"/>
      <c r="Y1134" s="230"/>
      <c r="Z1134" s="230"/>
      <c r="AA1134" s="230"/>
      <c r="AB1134" s="230"/>
      <c r="AC1134" s="230"/>
      <c r="AD1134" s="230"/>
      <c r="AH1134" s="230"/>
      <c r="AK1134" s="230"/>
      <c r="AL1134" s="230"/>
      <c r="AM1134" s="230"/>
      <c r="AN1134" s="230"/>
      <c r="AO1134" s="230"/>
      <c r="AP1134" s="230"/>
      <c r="AQ1134" s="230"/>
      <c r="AR1134" s="230"/>
      <c r="AW1134" s="230"/>
      <c r="AZ1134" s="230"/>
      <c r="BA1134" s="230"/>
      <c r="BB1134" s="230"/>
      <c r="BC1134" s="230"/>
      <c r="BD1134" s="230"/>
      <c r="BE1134" s="230"/>
      <c r="BF1134" s="230"/>
      <c r="BG1134" s="230"/>
    </row>
    <row r="1135" spans="4:59">
      <c r="D1135" s="230"/>
      <c r="G1135" s="230"/>
      <c r="H1135" s="230"/>
      <c r="I1135" s="230"/>
      <c r="J1135" s="230"/>
      <c r="K1135" s="230"/>
      <c r="L1135" s="230"/>
      <c r="M1135" s="230"/>
      <c r="N1135" s="230"/>
      <c r="S1135" s="230"/>
      <c r="V1135" s="230"/>
      <c r="W1135" s="230"/>
      <c r="X1135" s="230"/>
      <c r="Y1135" s="230"/>
      <c r="Z1135" s="230"/>
      <c r="AA1135" s="230"/>
      <c r="AB1135" s="230"/>
      <c r="AC1135" s="230"/>
      <c r="AD1135" s="230"/>
      <c r="AH1135" s="230"/>
      <c r="AK1135" s="230"/>
      <c r="AL1135" s="230"/>
      <c r="AM1135" s="230"/>
      <c r="AN1135" s="230"/>
      <c r="AO1135" s="230"/>
      <c r="AP1135" s="230"/>
      <c r="AQ1135" s="230"/>
      <c r="AR1135" s="230"/>
      <c r="AW1135" s="230"/>
      <c r="AZ1135" s="230"/>
      <c r="BA1135" s="230"/>
      <c r="BB1135" s="230"/>
      <c r="BC1135" s="230"/>
      <c r="BD1135" s="230"/>
      <c r="BE1135" s="230"/>
      <c r="BF1135" s="230"/>
      <c r="BG1135" s="230"/>
    </row>
    <row r="1136" spans="4:59">
      <c r="D1136" s="230"/>
      <c r="G1136" s="230"/>
      <c r="H1136" s="230"/>
      <c r="I1136" s="230"/>
      <c r="J1136" s="230"/>
      <c r="K1136" s="230"/>
      <c r="L1136" s="230"/>
      <c r="M1136" s="230"/>
      <c r="N1136" s="230"/>
      <c r="S1136" s="230"/>
      <c r="V1136" s="230"/>
      <c r="W1136" s="230"/>
      <c r="X1136" s="230"/>
      <c r="Y1136" s="230"/>
      <c r="Z1136" s="230"/>
      <c r="AA1136" s="230"/>
      <c r="AB1136" s="230"/>
      <c r="AC1136" s="230"/>
      <c r="AD1136" s="230"/>
      <c r="AH1136" s="230"/>
      <c r="AK1136" s="230"/>
      <c r="AL1136" s="230"/>
      <c r="AM1136" s="230"/>
      <c r="AN1136" s="230"/>
      <c r="AO1136" s="230"/>
      <c r="AP1136" s="230"/>
      <c r="AQ1136" s="230"/>
      <c r="AR1136" s="230"/>
      <c r="AW1136" s="230"/>
      <c r="AZ1136" s="230"/>
      <c r="BA1136" s="230"/>
      <c r="BB1136" s="230"/>
      <c r="BC1136" s="230"/>
      <c r="BD1136" s="230"/>
      <c r="BE1136" s="230"/>
      <c r="BF1136" s="230"/>
      <c r="BG1136" s="230"/>
    </row>
    <row r="1137" spans="4:59">
      <c r="D1137" s="230"/>
      <c r="G1137" s="230"/>
      <c r="H1137" s="230"/>
      <c r="I1137" s="230"/>
      <c r="J1137" s="230"/>
      <c r="K1137" s="230"/>
      <c r="L1137" s="230"/>
      <c r="M1137" s="230"/>
      <c r="N1137" s="230"/>
      <c r="S1137" s="230"/>
      <c r="V1137" s="230"/>
      <c r="W1137" s="230"/>
      <c r="X1137" s="230"/>
      <c r="Y1137" s="230"/>
      <c r="Z1137" s="230"/>
      <c r="AA1137" s="230"/>
      <c r="AB1137" s="230"/>
      <c r="AC1137" s="230"/>
      <c r="AD1137" s="230"/>
      <c r="AH1137" s="230"/>
      <c r="AK1137" s="230"/>
      <c r="AL1137" s="230"/>
      <c r="AM1137" s="230"/>
      <c r="AN1137" s="230"/>
      <c r="AO1137" s="230"/>
      <c r="AP1137" s="230"/>
      <c r="AQ1137" s="230"/>
      <c r="AR1137" s="230"/>
      <c r="AW1137" s="230"/>
      <c r="AZ1137" s="230"/>
      <c r="BA1137" s="230"/>
      <c r="BB1137" s="230"/>
      <c r="BC1137" s="230"/>
      <c r="BD1137" s="230"/>
      <c r="BE1137" s="230"/>
      <c r="BF1137" s="230"/>
      <c r="BG1137" s="230"/>
    </row>
    <row r="1138" spans="4:59">
      <c r="D1138" s="230"/>
      <c r="G1138" s="230"/>
      <c r="H1138" s="230"/>
      <c r="I1138" s="230"/>
      <c r="J1138" s="230"/>
      <c r="K1138" s="230"/>
      <c r="L1138" s="230"/>
      <c r="M1138" s="230"/>
      <c r="N1138" s="230"/>
      <c r="S1138" s="230"/>
      <c r="V1138" s="230"/>
      <c r="W1138" s="230"/>
      <c r="X1138" s="230"/>
      <c r="Y1138" s="230"/>
      <c r="Z1138" s="230"/>
      <c r="AA1138" s="230"/>
      <c r="AB1138" s="230"/>
      <c r="AC1138" s="230"/>
      <c r="AD1138" s="230"/>
      <c r="AH1138" s="230"/>
      <c r="AK1138" s="230"/>
      <c r="AL1138" s="230"/>
      <c r="AM1138" s="230"/>
      <c r="AN1138" s="230"/>
      <c r="AO1138" s="230"/>
      <c r="AP1138" s="230"/>
      <c r="AQ1138" s="230"/>
      <c r="AR1138" s="230"/>
      <c r="AW1138" s="230"/>
      <c r="AZ1138" s="230"/>
      <c r="BA1138" s="230"/>
      <c r="BB1138" s="230"/>
      <c r="BC1138" s="230"/>
      <c r="BD1138" s="230"/>
      <c r="BE1138" s="230"/>
      <c r="BF1138" s="230"/>
      <c r="BG1138" s="230"/>
    </row>
    <row r="1139" spans="4:59">
      <c r="D1139" s="230"/>
      <c r="G1139" s="230"/>
      <c r="H1139" s="230"/>
      <c r="I1139" s="230"/>
      <c r="J1139" s="230"/>
      <c r="K1139" s="230"/>
      <c r="L1139" s="230"/>
      <c r="M1139" s="230"/>
      <c r="N1139" s="230"/>
      <c r="S1139" s="230"/>
      <c r="V1139" s="230"/>
      <c r="W1139" s="230"/>
      <c r="X1139" s="230"/>
      <c r="Y1139" s="230"/>
      <c r="Z1139" s="230"/>
      <c r="AA1139" s="230"/>
      <c r="AB1139" s="230"/>
      <c r="AC1139" s="230"/>
      <c r="AD1139" s="230"/>
      <c r="AH1139" s="230"/>
      <c r="AK1139" s="230"/>
      <c r="AL1139" s="230"/>
      <c r="AM1139" s="230"/>
      <c r="AN1139" s="230"/>
      <c r="AO1139" s="230"/>
      <c r="AP1139" s="230"/>
      <c r="AQ1139" s="230"/>
      <c r="AR1139" s="230"/>
      <c r="AW1139" s="230"/>
      <c r="AZ1139" s="230"/>
      <c r="BA1139" s="230"/>
      <c r="BB1139" s="230"/>
      <c r="BC1139" s="230"/>
      <c r="BD1139" s="230"/>
      <c r="BE1139" s="230"/>
      <c r="BF1139" s="230"/>
      <c r="BG1139" s="230"/>
    </row>
    <row r="1140" spans="4:59">
      <c r="D1140" s="230"/>
      <c r="G1140" s="230"/>
      <c r="H1140" s="230"/>
      <c r="I1140" s="230"/>
      <c r="J1140" s="230"/>
      <c r="K1140" s="230"/>
      <c r="L1140" s="230"/>
      <c r="M1140" s="230"/>
      <c r="N1140" s="230"/>
      <c r="S1140" s="230"/>
      <c r="V1140" s="230"/>
      <c r="W1140" s="230"/>
      <c r="X1140" s="230"/>
      <c r="Y1140" s="230"/>
      <c r="Z1140" s="230"/>
      <c r="AA1140" s="230"/>
      <c r="AB1140" s="230"/>
      <c r="AC1140" s="230"/>
      <c r="AD1140" s="230"/>
      <c r="AH1140" s="230"/>
      <c r="AK1140" s="230"/>
      <c r="AL1140" s="230"/>
      <c r="AM1140" s="230"/>
      <c r="AN1140" s="230"/>
      <c r="AO1140" s="230"/>
      <c r="AP1140" s="230"/>
      <c r="AQ1140" s="230"/>
      <c r="AR1140" s="230"/>
      <c r="AW1140" s="230"/>
      <c r="AZ1140" s="230"/>
      <c r="BA1140" s="230"/>
      <c r="BB1140" s="230"/>
      <c r="BC1140" s="230"/>
      <c r="BD1140" s="230"/>
      <c r="BE1140" s="230"/>
      <c r="BF1140" s="230"/>
      <c r="BG1140" s="230"/>
    </row>
    <row r="1141" spans="4:59">
      <c r="D1141" s="230"/>
      <c r="G1141" s="230"/>
      <c r="H1141" s="230"/>
      <c r="I1141" s="230"/>
      <c r="J1141" s="230"/>
      <c r="K1141" s="230"/>
      <c r="L1141" s="230"/>
      <c r="M1141" s="230"/>
      <c r="N1141" s="230"/>
      <c r="S1141" s="230"/>
      <c r="V1141" s="230"/>
      <c r="W1141" s="230"/>
      <c r="X1141" s="230"/>
      <c r="Y1141" s="230"/>
      <c r="Z1141" s="230"/>
      <c r="AA1141" s="230"/>
      <c r="AB1141" s="230"/>
      <c r="AC1141" s="230"/>
      <c r="AD1141" s="230"/>
      <c r="AH1141" s="230"/>
      <c r="AK1141" s="230"/>
      <c r="AL1141" s="230"/>
      <c r="AM1141" s="230"/>
      <c r="AN1141" s="230"/>
      <c r="AO1141" s="230"/>
      <c r="AP1141" s="230"/>
      <c r="AQ1141" s="230"/>
      <c r="AR1141" s="230"/>
      <c r="AW1141" s="230"/>
      <c r="AZ1141" s="230"/>
      <c r="BA1141" s="230"/>
      <c r="BB1141" s="230"/>
      <c r="BC1141" s="230"/>
      <c r="BD1141" s="230"/>
      <c r="BE1141" s="230"/>
      <c r="BF1141" s="230"/>
      <c r="BG1141" s="230"/>
    </row>
    <row r="1142" spans="4:59">
      <c r="D1142" s="230"/>
      <c r="G1142" s="230"/>
      <c r="H1142" s="230"/>
      <c r="I1142" s="230"/>
      <c r="J1142" s="230"/>
      <c r="K1142" s="230"/>
      <c r="L1142" s="230"/>
      <c r="M1142" s="230"/>
      <c r="N1142" s="230"/>
      <c r="S1142" s="230"/>
      <c r="V1142" s="230"/>
      <c r="W1142" s="230"/>
      <c r="X1142" s="230"/>
      <c r="Y1142" s="230"/>
      <c r="Z1142" s="230"/>
      <c r="AA1142" s="230"/>
      <c r="AB1142" s="230"/>
      <c r="AC1142" s="230"/>
      <c r="AD1142" s="230"/>
      <c r="AH1142" s="230"/>
      <c r="AK1142" s="230"/>
      <c r="AL1142" s="230"/>
      <c r="AM1142" s="230"/>
      <c r="AN1142" s="230"/>
      <c r="AO1142" s="230"/>
      <c r="AP1142" s="230"/>
      <c r="AQ1142" s="230"/>
      <c r="AR1142" s="230"/>
      <c r="AW1142" s="230"/>
      <c r="AZ1142" s="230"/>
      <c r="BA1142" s="230"/>
      <c r="BB1142" s="230"/>
      <c r="BC1142" s="230"/>
      <c r="BD1142" s="230"/>
      <c r="BE1142" s="230"/>
      <c r="BF1142" s="230"/>
      <c r="BG1142" s="230"/>
    </row>
    <row r="1143" spans="4:59">
      <c r="D1143" s="230"/>
      <c r="G1143" s="230"/>
      <c r="H1143" s="230"/>
      <c r="I1143" s="230"/>
      <c r="J1143" s="230"/>
      <c r="K1143" s="230"/>
      <c r="L1143" s="230"/>
      <c r="M1143" s="230"/>
      <c r="N1143" s="230"/>
      <c r="S1143" s="230"/>
      <c r="V1143" s="230"/>
      <c r="W1143" s="230"/>
      <c r="X1143" s="230"/>
      <c r="Y1143" s="230"/>
      <c r="Z1143" s="230"/>
      <c r="AA1143" s="230"/>
      <c r="AB1143" s="230"/>
      <c r="AC1143" s="230"/>
      <c r="AD1143" s="230"/>
      <c r="AH1143" s="230"/>
      <c r="AK1143" s="230"/>
      <c r="AL1143" s="230"/>
      <c r="AM1143" s="230"/>
      <c r="AN1143" s="230"/>
      <c r="AO1143" s="230"/>
      <c r="AP1143" s="230"/>
      <c r="AQ1143" s="230"/>
      <c r="AR1143" s="230"/>
      <c r="AW1143" s="230"/>
      <c r="AZ1143" s="230"/>
      <c r="BA1143" s="230"/>
      <c r="BB1143" s="230"/>
      <c r="BC1143" s="230"/>
      <c r="BD1143" s="230"/>
      <c r="BE1143" s="230"/>
      <c r="BF1143" s="230"/>
      <c r="BG1143" s="230"/>
    </row>
    <row r="1144" spans="4:59">
      <c r="D1144" s="230"/>
      <c r="G1144" s="230"/>
      <c r="H1144" s="230"/>
      <c r="I1144" s="230"/>
      <c r="J1144" s="230"/>
      <c r="K1144" s="230"/>
      <c r="L1144" s="230"/>
      <c r="M1144" s="230"/>
      <c r="N1144" s="230"/>
      <c r="S1144" s="230"/>
      <c r="V1144" s="230"/>
      <c r="W1144" s="230"/>
      <c r="X1144" s="230"/>
      <c r="Y1144" s="230"/>
      <c r="Z1144" s="230"/>
      <c r="AA1144" s="230"/>
      <c r="AB1144" s="230"/>
      <c r="AC1144" s="230"/>
      <c r="AD1144" s="230"/>
      <c r="AH1144" s="230"/>
      <c r="AK1144" s="230"/>
      <c r="AL1144" s="230"/>
      <c r="AM1144" s="230"/>
      <c r="AN1144" s="230"/>
      <c r="AO1144" s="230"/>
      <c r="AP1144" s="230"/>
      <c r="AQ1144" s="230"/>
      <c r="AR1144" s="230"/>
      <c r="AW1144" s="230"/>
      <c r="AZ1144" s="230"/>
      <c r="BA1144" s="230"/>
      <c r="BB1144" s="230"/>
      <c r="BC1144" s="230"/>
      <c r="BD1144" s="230"/>
      <c r="BE1144" s="230"/>
      <c r="BF1144" s="230"/>
      <c r="BG1144" s="230"/>
    </row>
    <row r="1145" spans="4:59">
      <c r="D1145" s="230"/>
      <c r="G1145" s="230"/>
      <c r="H1145" s="230"/>
      <c r="I1145" s="230"/>
      <c r="J1145" s="230"/>
      <c r="K1145" s="230"/>
      <c r="L1145" s="230"/>
      <c r="M1145" s="230"/>
      <c r="N1145" s="230"/>
      <c r="S1145" s="230"/>
      <c r="V1145" s="230"/>
      <c r="W1145" s="230"/>
      <c r="X1145" s="230"/>
      <c r="Y1145" s="230"/>
      <c r="Z1145" s="230"/>
      <c r="AA1145" s="230"/>
      <c r="AB1145" s="230"/>
      <c r="AC1145" s="230"/>
      <c r="AD1145" s="230"/>
      <c r="AH1145" s="230"/>
      <c r="AK1145" s="230"/>
      <c r="AL1145" s="230"/>
      <c r="AM1145" s="230"/>
      <c r="AN1145" s="230"/>
      <c r="AO1145" s="230"/>
      <c r="AP1145" s="230"/>
      <c r="AQ1145" s="230"/>
      <c r="AR1145" s="230"/>
      <c r="AW1145" s="230"/>
      <c r="AZ1145" s="230"/>
      <c r="BA1145" s="230"/>
      <c r="BB1145" s="230"/>
      <c r="BC1145" s="230"/>
      <c r="BD1145" s="230"/>
      <c r="BE1145" s="230"/>
      <c r="BF1145" s="230"/>
      <c r="BG1145" s="230"/>
    </row>
    <row r="1146" spans="4:59">
      <c r="D1146" s="230"/>
      <c r="G1146" s="230"/>
      <c r="H1146" s="230"/>
      <c r="I1146" s="230"/>
      <c r="J1146" s="230"/>
      <c r="K1146" s="230"/>
      <c r="L1146" s="230"/>
      <c r="M1146" s="230"/>
      <c r="N1146" s="230"/>
      <c r="S1146" s="230"/>
      <c r="V1146" s="230"/>
      <c r="W1146" s="230"/>
      <c r="X1146" s="230"/>
      <c r="Y1146" s="230"/>
      <c r="Z1146" s="230"/>
      <c r="AA1146" s="230"/>
      <c r="AB1146" s="230"/>
      <c r="AC1146" s="230"/>
      <c r="AD1146" s="230"/>
      <c r="AH1146" s="230"/>
      <c r="AK1146" s="230"/>
      <c r="AL1146" s="230"/>
      <c r="AM1146" s="230"/>
      <c r="AN1146" s="230"/>
      <c r="AO1146" s="230"/>
      <c r="AP1146" s="230"/>
      <c r="AQ1146" s="230"/>
      <c r="AR1146" s="230"/>
      <c r="AW1146" s="230"/>
      <c r="AZ1146" s="230"/>
      <c r="BA1146" s="230"/>
      <c r="BB1146" s="230"/>
      <c r="BC1146" s="230"/>
      <c r="BD1146" s="230"/>
      <c r="BE1146" s="230"/>
      <c r="BF1146" s="230"/>
      <c r="BG1146" s="230"/>
    </row>
    <row r="1147" spans="4:59">
      <c r="D1147" s="230"/>
      <c r="G1147" s="230"/>
      <c r="H1147" s="230"/>
      <c r="I1147" s="230"/>
      <c r="J1147" s="230"/>
      <c r="K1147" s="230"/>
      <c r="L1147" s="230"/>
      <c r="M1147" s="230"/>
      <c r="N1147" s="230"/>
      <c r="S1147" s="230"/>
      <c r="V1147" s="230"/>
      <c r="W1147" s="230"/>
      <c r="X1147" s="230"/>
      <c r="Y1147" s="230"/>
      <c r="Z1147" s="230"/>
      <c r="AA1147" s="230"/>
      <c r="AB1147" s="230"/>
      <c r="AC1147" s="230"/>
      <c r="AD1147" s="230"/>
      <c r="AH1147" s="230"/>
      <c r="AK1147" s="230"/>
      <c r="AL1147" s="230"/>
      <c r="AM1147" s="230"/>
      <c r="AN1147" s="230"/>
      <c r="AO1147" s="230"/>
      <c r="AP1147" s="230"/>
      <c r="AQ1147" s="230"/>
      <c r="AR1147" s="230"/>
      <c r="AW1147" s="230"/>
      <c r="AZ1147" s="230"/>
      <c r="BA1147" s="230"/>
      <c r="BB1147" s="230"/>
      <c r="BC1147" s="230"/>
      <c r="BD1147" s="230"/>
      <c r="BE1147" s="230"/>
      <c r="BF1147" s="230"/>
      <c r="BG1147" s="230"/>
    </row>
    <row r="1148" spans="4:59">
      <c r="D1148" s="230"/>
      <c r="G1148" s="230"/>
      <c r="H1148" s="230"/>
      <c r="I1148" s="230"/>
      <c r="J1148" s="230"/>
      <c r="K1148" s="230"/>
      <c r="L1148" s="230"/>
      <c r="M1148" s="230"/>
      <c r="N1148" s="230"/>
      <c r="S1148" s="230"/>
      <c r="V1148" s="230"/>
      <c r="W1148" s="230"/>
      <c r="X1148" s="230"/>
      <c r="Y1148" s="230"/>
      <c r="Z1148" s="230"/>
      <c r="AA1148" s="230"/>
      <c r="AB1148" s="230"/>
      <c r="AC1148" s="230"/>
      <c r="AD1148" s="230"/>
      <c r="AH1148" s="230"/>
      <c r="AK1148" s="230"/>
      <c r="AL1148" s="230"/>
      <c r="AM1148" s="230"/>
      <c r="AN1148" s="230"/>
      <c r="AO1148" s="230"/>
      <c r="AP1148" s="230"/>
      <c r="AQ1148" s="230"/>
      <c r="AR1148" s="230"/>
      <c r="AW1148" s="230"/>
      <c r="AZ1148" s="230"/>
      <c r="BA1148" s="230"/>
      <c r="BB1148" s="230"/>
      <c r="BC1148" s="230"/>
      <c r="BD1148" s="230"/>
      <c r="BE1148" s="230"/>
      <c r="BF1148" s="230"/>
      <c r="BG1148" s="230"/>
    </row>
    <row r="1149" spans="4:59">
      <c r="D1149" s="230"/>
      <c r="G1149" s="230"/>
      <c r="H1149" s="230"/>
      <c r="I1149" s="230"/>
      <c r="J1149" s="230"/>
      <c r="K1149" s="230"/>
      <c r="L1149" s="230"/>
      <c r="M1149" s="230"/>
      <c r="N1149" s="230"/>
      <c r="S1149" s="230"/>
      <c r="V1149" s="230"/>
      <c r="W1149" s="230"/>
      <c r="X1149" s="230"/>
      <c r="Y1149" s="230"/>
      <c r="Z1149" s="230"/>
      <c r="AA1149" s="230"/>
      <c r="AB1149" s="230"/>
      <c r="AC1149" s="230"/>
      <c r="AD1149" s="230"/>
      <c r="AH1149" s="230"/>
      <c r="AK1149" s="230"/>
      <c r="AL1149" s="230"/>
      <c r="AM1149" s="230"/>
      <c r="AN1149" s="230"/>
      <c r="AO1149" s="230"/>
      <c r="AP1149" s="230"/>
      <c r="AQ1149" s="230"/>
      <c r="AR1149" s="230"/>
      <c r="AW1149" s="230"/>
      <c r="AZ1149" s="230"/>
      <c r="BA1149" s="230"/>
      <c r="BB1149" s="230"/>
      <c r="BC1149" s="230"/>
      <c r="BD1149" s="230"/>
      <c r="BE1149" s="230"/>
      <c r="BF1149" s="230"/>
      <c r="BG1149" s="230"/>
    </row>
    <row r="1150" spans="4:59">
      <c r="D1150" s="230"/>
      <c r="G1150" s="230"/>
      <c r="H1150" s="230"/>
      <c r="I1150" s="230"/>
      <c r="J1150" s="230"/>
      <c r="K1150" s="230"/>
      <c r="L1150" s="230"/>
      <c r="M1150" s="230"/>
      <c r="N1150" s="230"/>
      <c r="S1150" s="230"/>
      <c r="V1150" s="230"/>
      <c r="W1150" s="230"/>
      <c r="X1150" s="230"/>
      <c r="Y1150" s="230"/>
      <c r="Z1150" s="230"/>
      <c r="AA1150" s="230"/>
      <c r="AB1150" s="230"/>
      <c r="AC1150" s="230"/>
      <c r="AD1150" s="230"/>
      <c r="AH1150" s="230"/>
      <c r="AK1150" s="230"/>
      <c r="AL1150" s="230"/>
      <c r="AM1150" s="230"/>
      <c r="AN1150" s="230"/>
      <c r="AO1150" s="230"/>
      <c r="AP1150" s="230"/>
      <c r="AQ1150" s="230"/>
      <c r="AR1150" s="230"/>
      <c r="AW1150" s="230"/>
      <c r="AZ1150" s="230"/>
      <c r="BA1150" s="230"/>
      <c r="BB1150" s="230"/>
      <c r="BC1150" s="230"/>
      <c r="BD1150" s="230"/>
      <c r="BE1150" s="230"/>
      <c r="BF1150" s="230"/>
      <c r="BG1150" s="230"/>
    </row>
    <row r="1151" spans="4:59">
      <c r="D1151" s="230"/>
      <c r="G1151" s="230"/>
      <c r="H1151" s="230"/>
      <c r="I1151" s="230"/>
      <c r="J1151" s="230"/>
      <c r="K1151" s="230"/>
      <c r="L1151" s="230"/>
      <c r="M1151" s="230"/>
      <c r="N1151" s="230"/>
      <c r="S1151" s="230"/>
      <c r="V1151" s="230"/>
      <c r="W1151" s="230"/>
      <c r="X1151" s="230"/>
      <c r="Y1151" s="230"/>
      <c r="Z1151" s="230"/>
      <c r="AA1151" s="230"/>
      <c r="AB1151" s="230"/>
      <c r="AC1151" s="230"/>
      <c r="AD1151" s="230"/>
      <c r="AH1151" s="230"/>
      <c r="AK1151" s="230"/>
      <c r="AL1151" s="230"/>
      <c r="AM1151" s="230"/>
      <c r="AN1151" s="230"/>
      <c r="AO1151" s="230"/>
      <c r="AP1151" s="230"/>
      <c r="AQ1151" s="230"/>
      <c r="AR1151" s="230"/>
      <c r="AW1151" s="230"/>
      <c r="AZ1151" s="230"/>
      <c r="BA1151" s="230"/>
      <c r="BB1151" s="230"/>
      <c r="BC1151" s="230"/>
      <c r="BD1151" s="230"/>
      <c r="BE1151" s="230"/>
      <c r="BF1151" s="230"/>
      <c r="BG1151" s="230"/>
    </row>
    <row r="1152" spans="4:59">
      <c r="D1152" s="230"/>
      <c r="G1152" s="230"/>
      <c r="H1152" s="230"/>
      <c r="I1152" s="230"/>
      <c r="J1152" s="230"/>
      <c r="K1152" s="230"/>
      <c r="L1152" s="230"/>
      <c r="M1152" s="230"/>
      <c r="N1152" s="230"/>
      <c r="S1152" s="230"/>
      <c r="V1152" s="230"/>
      <c r="W1152" s="230"/>
      <c r="X1152" s="230"/>
      <c r="Y1152" s="230"/>
      <c r="Z1152" s="230"/>
      <c r="AA1152" s="230"/>
      <c r="AB1152" s="230"/>
      <c r="AC1152" s="230"/>
      <c r="AD1152" s="230"/>
      <c r="AH1152" s="230"/>
      <c r="AK1152" s="230"/>
      <c r="AL1152" s="230"/>
      <c r="AM1152" s="230"/>
      <c r="AN1152" s="230"/>
      <c r="AO1152" s="230"/>
      <c r="AP1152" s="230"/>
      <c r="AQ1152" s="230"/>
      <c r="AR1152" s="230"/>
      <c r="AW1152" s="230"/>
      <c r="AZ1152" s="230"/>
      <c r="BA1152" s="230"/>
      <c r="BB1152" s="230"/>
      <c r="BC1152" s="230"/>
      <c r="BD1152" s="230"/>
      <c r="BE1152" s="230"/>
      <c r="BF1152" s="230"/>
      <c r="BG1152" s="230"/>
    </row>
    <row r="1153" spans="4:59">
      <c r="D1153" s="230"/>
      <c r="G1153" s="230"/>
      <c r="H1153" s="230"/>
      <c r="I1153" s="230"/>
      <c r="J1153" s="230"/>
      <c r="K1153" s="230"/>
      <c r="L1153" s="230"/>
      <c r="M1153" s="230"/>
      <c r="N1153" s="230"/>
      <c r="S1153" s="230"/>
      <c r="V1153" s="230"/>
      <c r="W1153" s="230"/>
      <c r="X1153" s="230"/>
      <c r="Y1153" s="230"/>
      <c r="Z1153" s="230"/>
      <c r="AA1153" s="230"/>
      <c r="AB1153" s="230"/>
      <c r="AC1153" s="230"/>
      <c r="AD1153" s="230"/>
      <c r="AH1153" s="230"/>
      <c r="AK1153" s="230"/>
      <c r="AL1153" s="230"/>
      <c r="AM1153" s="230"/>
      <c r="AN1153" s="230"/>
      <c r="AO1153" s="230"/>
      <c r="AP1153" s="230"/>
      <c r="AQ1153" s="230"/>
      <c r="AR1153" s="230"/>
      <c r="AW1153" s="230"/>
      <c r="AZ1153" s="230"/>
      <c r="BA1153" s="230"/>
      <c r="BB1153" s="230"/>
      <c r="BC1153" s="230"/>
      <c r="BD1153" s="230"/>
      <c r="BE1153" s="230"/>
      <c r="BF1153" s="230"/>
      <c r="BG1153" s="230"/>
    </row>
    <row r="1154" spans="4:59">
      <c r="D1154" s="230"/>
      <c r="G1154" s="230"/>
      <c r="H1154" s="230"/>
      <c r="I1154" s="230"/>
      <c r="J1154" s="230"/>
      <c r="K1154" s="230"/>
      <c r="L1154" s="230"/>
      <c r="M1154" s="230"/>
      <c r="N1154" s="230"/>
      <c r="S1154" s="230"/>
      <c r="V1154" s="230"/>
      <c r="W1154" s="230"/>
      <c r="X1154" s="230"/>
      <c r="Y1154" s="230"/>
      <c r="Z1154" s="230"/>
      <c r="AA1154" s="230"/>
      <c r="AB1154" s="230"/>
      <c r="AC1154" s="230"/>
      <c r="AD1154" s="230"/>
      <c r="AH1154" s="230"/>
      <c r="AK1154" s="230"/>
      <c r="AL1154" s="230"/>
      <c r="AM1154" s="230"/>
      <c r="AN1154" s="230"/>
      <c r="AO1154" s="230"/>
      <c r="AP1154" s="230"/>
      <c r="AQ1154" s="230"/>
      <c r="AR1154" s="230"/>
      <c r="AW1154" s="230"/>
      <c r="AZ1154" s="230"/>
      <c r="BA1154" s="230"/>
      <c r="BB1154" s="230"/>
      <c r="BC1154" s="230"/>
      <c r="BD1154" s="230"/>
      <c r="BE1154" s="230"/>
      <c r="BF1154" s="230"/>
      <c r="BG1154" s="230"/>
    </row>
    <row r="1155" spans="4:59">
      <c r="D1155" s="230"/>
      <c r="G1155" s="230"/>
      <c r="H1155" s="230"/>
      <c r="I1155" s="230"/>
      <c r="J1155" s="230"/>
      <c r="K1155" s="230"/>
      <c r="L1155" s="230"/>
      <c r="M1155" s="230"/>
      <c r="N1155" s="230"/>
      <c r="S1155" s="230"/>
      <c r="V1155" s="230"/>
      <c r="W1155" s="230"/>
      <c r="X1155" s="230"/>
      <c r="Y1155" s="230"/>
      <c r="Z1155" s="230"/>
      <c r="AA1155" s="230"/>
      <c r="AB1155" s="230"/>
      <c r="AC1155" s="230"/>
      <c r="AD1155" s="230"/>
      <c r="AH1155" s="230"/>
      <c r="AK1155" s="230"/>
      <c r="AL1155" s="230"/>
      <c r="AM1155" s="230"/>
      <c r="AN1155" s="230"/>
      <c r="AO1155" s="230"/>
      <c r="AP1155" s="230"/>
      <c r="AQ1155" s="230"/>
      <c r="AR1155" s="230"/>
      <c r="AW1155" s="230"/>
      <c r="AZ1155" s="230"/>
      <c r="BA1155" s="230"/>
      <c r="BB1155" s="230"/>
      <c r="BC1155" s="230"/>
      <c r="BD1155" s="230"/>
      <c r="BE1155" s="230"/>
      <c r="BF1155" s="230"/>
      <c r="BG1155" s="230"/>
    </row>
    <row r="1156" spans="4:59">
      <c r="D1156" s="230"/>
      <c r="G1156" s="230"/>
      <c r="H1156" s="230"/>
      <c r="I1156" s="230"/>
      <c r="J1156" s="230"/>
      <c r="K1156" s="230"/>
      <c r="L1156" s="230"/>
      <c r="M1156" s="230"/>
      <c r="N1156" s="230"/>
      <c r="S1156" s="230"/>
      <c r="V1156" s="230"/>
      <c r="W1156" s="230"/>
      <c r="X1156" s="230"/>
      <c r="Y1156" s="230"/>
      <c r="Z1156" s="230"/>
      <c r="AA1156" s="230"/>
      <c r="AB1156" s="230"/>
      <c r="AC1156" s="230"/>
      <c r="AD1156" s="230"/>
      <c r="AH1156" s="230"/>
      <c r="AK1156" s="230"/>
      <c r="AL1156" s="230"/>
      <c r="AM1156" s="230"/>
      <c r="AN1156" s="230"/>
      <c r="AO1156" s="230"/>
      <c r="AP1156" s="230"/>
      <c r="AQ1156" s="230"/>
      <c r="AR1156" s="230"/>
      <c r="AW1156" s="230"/>
      <c r="AZ1156" s="230"/>
      <c r="BA1156" s="230"/>
      <c r="BB1156" s="230"/>
      <c r="BC1156" s="230"/>
      <c r="BD1156" s="230"/>
      <c r="BE1156" s="230"/>
      <c r="BF1156" s="230"/>
      <c r="BG1156" s="230"/>
    </row>
    <row r="1157" spans="4:59">
      <c r="D1157" s="230"/>
      <c r="G1157" s="230"/>
      <c r="H1157" s="230"/>
      <c r="I1157" s="230"/>
      <c r="J1157" s="230"/>
      <c r="K1157" s="230"/>
      <c r="L1157" s="230"/>
      <c r="M1157" s="230"/>
      <c r="N1157" s="230"/>
      <c r="S1157" s="230"/>
      <c r="V1157" s="230"/>
      <c r="W1157" s="230"/>
      <c r="X1157" s="230"/>
      <c r="Y1157" s="230"/>
      <c r="Z1157" s="230"/>
      <c r="AA1157" s="230"/>
      <c r="AB1157" s="230"/>
      <c r="AC1157" s="230"/>
      <c r="AD1157" s="230"/>
      <c r="AH1157" s="230"/>
      <c r="AK1157" s="230"/>
      <c r="AL1157" s="230"/>
      <c r="AM1157" s="230"/>
      <c r="AN1157" s="230"/>
      <c r="AO1157" s="230"/>
      <c r="AP1157" s="230"/>
      <c r="AQ1157" s="230"/>
      <c r="AR1157" s="230"/>
      <c r="AW1157" s="230"/>
      <c r="AZ1157" s="230"/>
      <c r="BA1157" s="230"/>
      <c r="BB1157" s="230"/>
      <c r="BC1157" s="230"/>
      <c r="BD1157" s="230"/>
      <c r="BE1157" s="230"/>
      <c r="BF1157" s="230"/>
      <c r="BG1157" s="230"/>
    </row>
    <row r="1158" spans="4:59">
      <c r="D1158" s="230"/>
      <c r="G1158" s="230"/>
      <c r="H1158" s="230"/>
      <c r="I1158" s="230"/>
      <c r="J1158" s="230"/>
      <c r="K1158" s="230"/>
      <c r="L1158" s="230"/>
      <c r="M1158" s="230"/>
      <c r="N1158" s="230"/>
      <c r="S1158" s="230"/>
      <c r="V1158" s="230"/>
      <c r="W1158" s="230"/>
      <c r="X1158" s="230"/>
      <c r="Y1158" s="230"/>
      <c r="Z1158" s="230"/>
      <c r="AA1158" s="230"/>
      <c r="AB1158" s="230"/>
      <c r="AC1158" s="230"/>
      <c r="AD1158" s="230"/>
      <c r="AH1158" s="230"/>
      <c r="AK1158" s="230"/>
      <c r="AL1158" s="230"/>
      <c r="AM1158" s="230"/>
      <c r="AN1158" s="230"/>
      <c r="AO1158" s="230"/>
      <c r="AP1158" s="230"/>
      <c r="AQ1158" s="230"/>
      <c r="AR1158" s="230"/>
      <c r="AW1158" s="230"/>
      <c r="AZ1158" s="230"/>
      <c r="BA1158" s="230"/>
      <c r="BB1158" s="230"/>
      <c r="BC1158" s="230"/>
      <c r="BD1158" s="230"/>
      <c r="BE1158" s="230"/>
      <c r="BF1158" s="230"/>
      <c r="BG1158" s="230"/>
    </row>
    <row r="1159" spans="4:59">
      <c r="D1159" s="230"/>
      <c r="G1159" s="230"/>
      <c r="H1159" s="230"/>
      <c r="I1159" s="230"/>
      <c r="J1159" s="230"/>
      <c r="K1159" s="230"/>
      <c r="L1159" s="230"/>
      <c r="M1159" s="230"/>
      <c r="N1159" s="230"/>
      <c r="S1159" s="230"/>
      <c r="V1159" s="230"/>
      <c r="W1159" s="230"/>
      <c r="X1159" s="230"/>
      <c r="Y1159" s="230"/>
      <c r="Z1159" s="230"/>
      <c r="AA1159" s="230"/>
      <c r="AB1159" s="230"/>
      <c r="AC1159" s="230"/>
      <c r="AD1159" s="230"/>
      <c r="AH1159" s="230"/>
      <c r="AK1159" s="230"/>
      <c r="AL1159" s="230"/>
      <c r="AM1159" s="230"/>
      <c r="AN1159" s="230"/>
      <c r="AO1159" s="230"/>
      <c r="AP1159" s="230"/>
      <c r="AQ1159" s="230"/>
      <c r="AR1159" s="230"/>
      <c r="AW1159" s="230"/>
      <c r="AZ1159" s="230"/>
      <c r="BA1159" s="230"/>
      <c r="BB1159" s="230"/>
      <c r="BC1159" s="230"/>
      <c r="BD1159" s="230"/>
      <c r="BE1159" s="230"/>
      <c r="BF1159" s="230"/>
      <c r="BG1159" s="230"/>
    </row>
    <row r="1160" spans="4:59">
      <c r="D1160" s="230"/>
      <c r="G1160" s="230"/>
      <c r="H1160" s="230"/>
      <c r="I1160" s="230"/>
      <c r="J1160" s="230"/>
      <c r="K1160" s="230"/>
      <c r="L1160" s="230"/>
      <c r="M1160" s="230"/>
      <c r="N1160" s="230"/>
      <c r="S1160" s="230"/>
      <c r="V1160" s="230"/>
      <c r="W1160" s="230"/>
      <c r="X1160" s="230"/>
      <c r="Y1160" s="230"/>
      <c r="Z1160" s="230"/>
      <c r="AA1160" s="230"/>
      <c r="AB1160" s="230"/>
      <c r="AC1160" s="230"/>
      <c r="AD1160" s="230"/>
      <c r="AH1160" s="230"/>
      <c r="AK1160" s="230"/>
      <c r="AL1160" s="230"/>
      <c r="AM1160" s="230"/>
      <c r="AN1160" s="230"/>
      <c r="AO1160" s="230"/>
      <c r="AP1160" s="230"/>
      <c r="AQ1160" s="230"/>
      <c r="AR1160" s="230"/>
      <c r="AW1160" s="230"/>
      <c r="AZ1160" s="230"/>
      <c r="BA1160" s="230"/>
      <c r="BB1160" s="230"/>
      <c r="BC1160" s="230"/>
      <c r="BD1160" s="230"/>
      <c r="BE1160" s="230"/>
      <c r="BF1160" s="230"/>
      <c r="BG1160" s="230"/>
    </row>
    <row r="1161" spans="4:59">
      <c r="D1161" s="230"/>
      <c r="G1161" s="230"/>
      <c r="H1161" s="230"/>
      <c r="I1161" s="230"/>
      <c r="J1161" s="230"/>
      <c r="K1161" s="230"/>
      <c r="L1161" s="230"/>
      <c r="M1161" s="230"/>
      <c r="N1161" s="230"/>
      <c r="S1161" s="230"/>
      <c r="V1161" s="230"/>
      <c r="W1161" s="230"/>
      <c r="X1161" s="230"/>
      <c r="Y1161" s="230"/>
      <c r="Z1161" s="230"/>
      <c r="AA1161" s="230"/>
      <c r="AB1161" s="230"/>
      <c r="AC1161" s="230"/>
      <c r="AD1161" s="230"/>
      <c r="AH1161" s="230"/>
      <c r="AK1161" s="230"/>
      <c r="AL1161" s="230"/>
      <c r="AM1161" s="230"/>
      <c r="AN1161" s="230"/>
      <c r="AO1161" s="230"/>
      <c r="AP1161" s="230"/>
      <c r="AQ1161" s="230"/>
      <c r="AR1161" s="230"/>
      <c r="AW1161" s="230"/>
      <c r="AZ1161" s="230"/>
      <c r="BA1161" s="230"/>
      <c r="BB1161" s="230"/>
      <c r="BC1161" s="230"/>
      <c r="BD1161" s="230"/>
      <c r="BE1161" s="230"/>
      <c r="BF1161" s="230"/>
      <c r="BG1161" s="230"/>
    </row>
    <row r="1162" spans="4:59">
      <c r="D1162" s="230"/>
      <c r="G1162" s="230"/>
      <c r="H1162" s="230"/>
      <c r="I1162" s="230"/>
      <c r="J1162" s="230"/>
      <c r="K1162" s="230"/>
      <c r="L1162" s="230"/>
      <c r="M1162" s="230"/>
      <c r="N1162" s="230"/>
      <c r="S1162" s="230"/>
      <c r="V1162" s="230"/>
      <c r="W1162" s="230"/>
      <c r="X1162" s="230"/>
      <c r="Y1162" s="230"/>
      <c r="Z1162" s="230"/>
      <c r="AA1162" s="230"/>
      <c r="AB1162" s="230"/>
      <c r="AC1162" s="230"/>
      <c r="AD1162" s="230"/>
      <c r="AH1162" s="230"/>
      <c r="AK1162" s="230"/>
      <c r="AL1162" s="230"/>
      <c r="AM1162" s="230"/>
      <c r="AN1162" s="230"/>
      <c r="AO1162" s="230"/>
      <c r="AP1162" s="230"/>
      <c r="AQ1162" s="230"/>
      <c r="AR1162" s="230"/>
      <c r="AW1162" s="230"/>
      <c r="AZ1162" s="230"/>
      <c r="BA1162" s="230"/>
      <c r="BB1162" s="230"/>
      <c r="BC1162" s="230"/>
      <c r="BD1162" s="230"/>
      <c r="BE1162" s="230"/>
      <c r="BF1162" s="230"/>
      <c r="BG1162" s="230"/>
    </row>
    <row r="1163" spans="4:59">
      <c r="D1163" s="230"/>
      <c r="G1163" s="230"/>
      <c r="H1163" s="230"/>
      <c r="I1163" s="230"/>
      <c r="J1163" s="230"/>
      <c r="K1163" s="230"/>
      <c r="L1163" s="230"/>
      <c r="M1163" s="230"/>
      <c r="N1163" s="230"/>
      <c r="S1163" s="230"/>
      <c r="V1163" s="230"/>
      <c r="W1163" s="230"/>
      <c r="X1163" s="230"/>
      <c r="Y1163" s="230"/>
      <c r="Z1163" s="230"/>
      <c r="AA1163" s="230"/>
      <c r="AB1163" s="230"/>
      <c r="AC1163" s="230"/>
      <c r="AD1163" s="230"/>
      <c r="AH1163" s="230"/>
      <c r="AK1163" s="230"/>
      <c r="AL1163" s="230"/>
      <c r="AM1163" s="230"/>
      <c r="AN1163" s="230"/>
      <c r="AO1163" s="230"/>
      <c r="AP1163" s="230"/>
      <c r="AQ1163" s="230"/>
      <c r="AR1163" s="230"/>
      <c r="AW1163" s="230"/>
      <c r="AZ1163" s="230"/>
      <c r="BA1163" s="230"/>
      <c r="BB1163" s="230"/>
      <c r="BC1163" s="230"/>
      <c r="BD1163" s="230"/>
      <c r="BE1163" s="230"/>
      <c r="BF1163" s="230"/>
      <c r="BG1163" s="230"/>
    </row>
    <row r="1164" spans="4:59">
      <c r="D1164" s="230"/>
      <c r="G1164" s="230"/>
      <c r="H1164" s="230"/>
      <c r="I1164" s="230"/>
      <c r="J1164" s="230"/>
      <c r="K1164" s="230"/>
      <c r="L1164" s="230"/>
      <c r="M1164" s="230"/>
      <c r="N1164" s="230"/>
      <c r="S1164" s="230"/>
      <c r="V1164" s="230"/>
      <c r="W1164" s="230"/>
      <c r="X1164" s="230"/>
      <c r="Y1164" s="230"/>
      <c r="Z1164" s="230"/>
      <c r="AA1164" s="230"/>
      <c r="AB1164" s="230"/>
      <c r="AC1164" s="230"/>
      <c r="AD1164" s="230"/>
      <c r="AH1164" s="230"/>
      <c r="AK1164" s="230"/>
      <c r="AL1164" s="230"/>
      <c r="AM1164" s="230"/>
      <c r="AN1164" s="230"/>
      <c r="AO1164" s="230"/>
      <c r="AP1164" s="230"/>
      <c r="AQ1164" s="230"/>
      <c r="AR1164" s="230"/>
      <c r="AW1164" s="230"/>
      <c r="AZ1164" s="230"/>
      <c r="BA1164" s="230"/>
      <c r="BB1164" s="230"/>
      <c r="BC1164" s="230"/>
      <c r="BD1164" s="230"/>
      <c r="BE1164" s="230"/>
      <c r="BF1164" s="230"/>
      <c r="BG1164" s="230"/>
    </row>
    <row r="1165" spans="4:59">
      <c r="D1165" s="230"/>
      <c r="G1165" s="230"/>
      <c r="H1165" s="230"/>
      <c r="I1165" s="230"/>
      <c r="J1165" s="230"/>
      <c r="K1165" s="230"/>
      <c r="L1165" s="230"/>
      <c r="M1165" s="230"/>
      <c r="N1165" s="230"/>
      <c r="S1165" s="230"/>
      <c r="V1165" s="230"/>
      <c r="W1165" s="230"/>
      <c r="X1165" s="230"/>
      <c r="Y1165" s="230"/>
      <c r="Z1165" s="230"/>
      <c r="AA1165" s="230"/>
      <c r="AB1165" s="230"/>
      <c r="AC1165" s="230"/>
      <c r="AD1165" s="230"/>
      <c r="AH1165" s="230"/>
      <c r="AK1165" s="230"/>
      <c r="AL1165" s="230"/>
      <c r="AM1165" s="230"/>
      <c r="AN1165" s="230"/>
      <c r="AO1165" s="230"/>
      <c r="AP1165" s="230"/>
      <c r="AQ1165" s="230"/>
      <c r="AR1165" s="230"/>
      <c r="AW1165" s="230"/>
      <c r="AZ1165" s="230"/>
      <c r="BA1165" s="230"/>
      <c r="BB1165" s="230"/>
      <c r="BC1165" s="230"/>
      <c r="BD1165" s="230"/>
      <c r="BE1165" s="230"/>
      <c r="BF1165" s="230"/>
      <c r="BG1165" s="230"/>
    </row>
    <row r="1166" spans="4:59">
      <c r="D1166" s="230"/>
      <c r="G1166" s="230"/>
      <c r="H1166" s="230"/>
      <c r="I1166" s="230"/>
      <c r="J1166" s="230"/>
      <c r="K1166" s="230"/>
      <c r="L1166" s="230"/>
      <c r="M1166" s="230"/>
      <c r="N1166" s="230"/>
      <c r="S1166" s="230"/>
      <c r="V1166" s="230"/>
      <c r="W1166" s="230"/>
      <c r="X1166" s="230"/>
      <c r="Y1166" s="230"/>
      <c r="Z1166" s="230"/>
      <c r="AA1166" s="230"/>
      <c r="AB1166" s="230"/>
      <c r="AC1166" s="230"/>
      <c r="AD1166" s="230"/>
      <c r="AH1166" s="230"/>
      <c r="AK1166" s="230"/>
      <c r="AL1166" s="230"/>
      <c r="AM1166" s="230"/>
      <c r="AN1166" s="230"/>
      <c r="AO1166" s="230"/>
      <c r="AP1166" s="230"/>
      <c r="AQ1166" s="230"/>
      <c r="AR1166" s="230"/>
      <c r="AW1166" s="230"/>
      <c r="AZ1166" s="230"/>
      <c r="BA1166" s="230"/>
      <c r="BB1166" s="230"/>
      <c r="BC1166" s="230"/>
      <c r="BD1166" s="230"/>
      <c r="BE1166" s="230"/>
      <c r="BF1166" s="230"/>
      <c r="BG1166" s="230"/>
    </row>
    <row r="1167" spans="4:59">
      <c r="D1167" s="230"/>
      <c r="G1167" s="230"/>
      <c r="H1167" s="230"/>
      <c r="I1167" s="230"/>
      <c r="J1167" s="230"/>
      <c r="K1167" s="230"/>
      <c r="L1167" s="230"/>
      <c r="M1167" s="230"/>
      <c r="N1167" s="230"/>
      <c r="S1167" s="230"/>
      <c r="V1167" s="230"/>
      <c r="W1167" s="230"/>
      <c r="X1167" s="230"/>
      <c r="Y1167" s="230"/>
      <c r="Z1167" s="230"/>
      <c r="AA1167" s="230"/>
      <c r="AB1167" s="230"/>
      <c r="AC1167" s="230"/>
      <c r="AD1167" s="230"/>
      <c r="AH1167" s="230"/>
      <c r="AK1167" s="230"/>
      <c r="AL1167" s="230"/>
      <c r="AM1167" s="230"/>
      <c r="AN1167" s="230"/>
      <c r="AO1167" s="230"/>
      <c r="AP1167" s="230"/>
      <c r="AQ1167" s="230"/>
      <c r="AR1167" s="230"/>
      <c r="AW1167" s="230"/>
      <c r="AZ1167" s="230"/>
      <c r="BA1167" s="230"/>
      <c r="BB1167" s="230"/>
      <c r="BC1167" s="230"/>
      <c r="BD1167" s="230"/>
      <c r="BE1167" s="230"/>
      <c r="BF1167" s="230"/>
      <c r="BG1167" s="230"/>
    </row>
    <row r="1168" spans="4:59">
      <c r="D1168" s="230"/>
      <c r="G1168" s="230"/>
      <c r="H1168" s="230"/>
      <c r="I1168" s="230"/>
      <c r="J1168" s="230"/>
      <c r="K1168" s="230"/>
      <c r="L1168" s="230"/>
      <c r="M1168" s="230"/>
      <c r="N1168" s="230"/>
      <c r="S1168" s="230"/>
      <c r="V1168" s="230"/>
      <c r="W1168" s="230"/>
      <c r="X1168" s="230"/>
      <c r="Y1168" s="230"/>
      <c r="Z1168" s="230"/>
      <c r="AA1168" s="230"/>
      <c r="AB1168" s="230"/>
      <c r="AC1168" s="230"/>
      <c r="AD1168" s="230"/>
      <c r="AH1168" s="230"/>
      <c r="AK1168" s="230"/>
      <c r="AL1168" s="230"/>
      <c r="AM1168" s="230"/>
      <c r="AN1168" s="230"/>
      <c r="AO1168" s="230"/>
      <c r="AP1168" s="230"/>
      <c r="AQ1168" s="230"/>
      <c r="AR1168" s="230"/>
      <c r="AW1168" s="230"/>
      <c r="AZ1168" s="230"/>
      <c r="BA1168" s="230"/>
      <c r="BB1168" s="230"/>
      <c r="BC1168" s="230"/>
      <c r="BD1168" s="230"/>
      <c r="BE1168" s="230"/>
      <c r="BF1168" s="230"/>
      <c r="BG1168" s="230"/>
    </row>
    <row r="1169" spans="4:59">
      <c r="D1169" s="230"/>
      <c r="G1169" s="230"/>
      <c r="H1169" s="230"/>
      <c r="I1169" s="230"/>
      <c r="J1169" s="230"/>
      <c r="K1169" s="230"/>
      <c r="L1169" s="230"/>
      <c r="M1169" s="230"/>
      <c r="N1169" s="230"/>
      <c r="S1169" s="230"/>
      <c r="V1169" s="230"/>
      <c r="W1169" s="230"/>
      <c r="X1169" s="230"/>
      <c r="Y1169" s="230"/>
      <c r="Z1169" s="230"/>
      <c r="AA1169" s="230"/>
      <c r="AB1169" s="230"/>
      <c r="AC1169" s="230"/>
      <c r="AD1169" s="230"/>
      <c r="AH1169" s="230"/>
      <c r="AK1169" s="230"/>
      <c r="AL1169" s="230"/>
      <c r="AM1169" s="230"/>
      <c r="AN1169" s="230"/>
      <c r="AO1169" s="230"/>
      <c r="AP1169" s="230"/>
      <c r="AQ1169" s="230"/>
      <c r="AR1169" s="230"/>
      <c r="AW1169" s="230"/>
      <c r="AZ1169" s="230"/>
      <c r="BA1169" s="230"/>
      <c r="BB1169" s="230"/>
      <c r="BC1169" s="230"/>
      <c r="BD1169" s="230"/>
      <c r="BE1169" s="230"/>
      <c r="BF1169" s="230"/>
      <c r="BG1169" s="230"/>
    </row>
    <row r="1170" spans="4:59">
      <c r="D1170" s="230"/>
      <c r="G1170" s="230"/>
      <c r="H1170" s="230"/>
      <c r="I1170" s="230"/>
      <c r="J1170" s="230"/>
      <c r="K1170" s="230"/>
      <c r="L1170" s="230"/>
      <c r="M1170" s="230"/>
      <c r="N1170" s="230"/>
      <c r="S1170" s="230"/>
      <c r="V1170" s="230"/>
      <c r="W1170" s="230"/>
      <c r="X1170" s="230"/>
      <c r="Y1170" s="230"/>
      <c r="Z1170" s="230"/>
      <c r="AA1170" s="230"/>
      <c r="AB1170" s="230"/>
      <c r="AC1170" s="230"/>
      <c r="AD1170" s="230"/>
      <c r="AH1170" s="230"/>
      <c r="AK1170" s="230"/>
      <c r="AL1170" s="230"/>
      <c r="AM1170" s="230"/>
      <c r="AN1170" s="230"/>
      <c r="AO1170" s="230"/>
      <c r="AP1170" s="230"/>
      <c r="AQ1170" s="230"/>
      <c r="AR1170" s="230"/>
      <c r="AW1170" s="230"/>
      <c r="AZ1170" s="230"/>
      <c r="BA1170" s="230"/>
      <c r="BB1170" s="230"/>
      <c r="BC1170" s="230"/>
      <c r="BD1170" s="230"/>
      <c r="BE1170" s="230"/>
      <c r="BF1170" s="230"/>
      <c r="BG1170" s="230"/>
    </row>
    <row r="1171" spans="4:59">
      <c r="D1171" s="230"/>
      <c r="G1171" s="230"/>
      <c r="H1171" s="230"/>
      <c r="I1171" s="230"/>
      <c r="J1171" s="230"/>
      <c r="K1171" s="230"/>
      <c r="L1171" s="230"/>
      <c r="M1171" s="230"/>
      <c r="N1171" s="230"/>
      <c r="S1171" s="230"/>
      <c r="V1171" s="230"/>
      <c r="W1171" s="230"/>
      <c r="X1171" s="230"/>
      <c r="Y1171" s="230"/>
      <c r="Z1171" s="230"/>
      <c r="AA1171" s="230"/>
      <c r="AB1171" s="230"/>
      <c r="AC1171" s="230"/>
      <c r="AD1171" s="230"/>
      <c r="AH1171" s="230"/>
      <c r="AK1171" s="230"/>
      <c r="AL1171" s="230"/>
      <c r="AM1171" s="230"/>
      <c r="AN1171" s="230"/>
      <c r="AO1171" s="230"/>
      <c r="AP1171" s="230"/>
      <c r="AQ1171" s="230"/>
      <c r="AR1171" s="230"/>
      <c r="AW1171" s="230"/>
      <c r="AZ1171" s="230"/>
      <c r="BA1171" s="230"/>
      <c r="BB1171" s="230"/>
      <c r="BC1171" s="230"/>
      <c r="BD1171" s="230"/>
      <c r="BE1171" s="230"/>
      <c r="BF1171" s="230"/>
      <c r="BG1171" s="230"/>
    </row>
    <row r="1172" spans="4:59">
      <c r="D1172" s="230"/>
      <c r="G1172" s="230"/>
      <c r="H1172" s="230"/>
      <c r="I1172" s="230"/>
      <c r="J1172" s="230"/>
      <c r="K1172" s="230"/>
      <c r="L1172" s="230"/>
      <c r="M1172" s="230"/>
      <c r="N1172" s="230"/>
      <c r="S1172" s="230"/>
      <c r="V1172" s="230"/>
      <c r="W1172" s="230"/>
      <c r="X1172" s="230"/>
      <c r="Y1172" s="230"/>
      <c r="Z1172" s="230"/>
      <c r="AA1172" s="230"/>
      <c r="AB1172" s="230"/>
      <c r="AC1172" s="230"/>
      <c r="AD1172" s="230"/>
      <c r="AH1172" s="230"/>
      <c r="AK1172" s="230"/>
      <c r="AL1172" s="230"/>
      <c r="AM1172" s="230"/>
      <c r="AN1172" s="230"/>
      <c r="AO1172" s="230"/>
      <c r="AP1172" s="230"/>
      <c r="AQ1172" s="230"/>
      <c r="AR1172" s="230"/>
      <c r="AW1172" s="230"/>
      <c r="AZ1172" s="230"/>
      <c r="BA1172" s="230"/>
      <c r="BB1172" s="230"/>
      <c r="BC1172" s="230"/>
      <c r="BD1172" s="230"/>
      <c r="BE1172" s="230"/>
      <c r="BF1172" s="230"/>
      <c r="BG1172" s="230"/>
    </row>
    <row r="1173" spans="4:59">
      <c r="D1173" s="230"/>
      <c r="G1173" s="230"/>
      <c r="H1173" s="230"/>
      <c r="I1173" s="230"/>
      <c r="J1173" s="230"/>
      <c r="K1173" s="230"/>
      <c r="L1173" s="230"/>
      <c r="M1173" s="230"/>
      <c r="N1173" s="230"/>
      <c r="S1173" s="230"/>
      <c r="V1173" s="230"/>
      <c r="W1173" s="230"/>
      <c r="X1173" s="230"/>
      <c r="Y1173" s="230"/>
      <c r="Z1173" s="230"/>
      <c r="AA1173" s="230"/>
      <c r="AB1173" s="230"/>
      <c r="AC1173" s="230"/>
      <c r="AD1173" s="230"/>
      <c r="AH1173" s="230"/>
      <c r="AK1173" s="230"/>
      <c r="AL1173" s="230"/>
      <c r="AM1173" s="230"/>
      <c r="AN1173" s="230"/>
      <c r="AO1173" s="230"/>
      <c r="AP1173" s="230"/>
      <c r="AQ1173" s="230"/>
      <c r="AR1173" s="230"/>
      <c r="AW1173" s="230"/>
      <c r="AZ1173" s="230"/>
      <c r="BA1173" s="230"/>
      <c r="BB1173" s="230"/>
      <c r="BC1173" s="230"/>
      <c r="BD1173" s="230"/>
      <c r="BE1173" s="230"/>
      <c r="BF1173" s="230"/>
      <c r="BG1173" s="230"/>
    </row>
    <row r="1174" spans="4:59">
      <c r="D1174" s="230"/>
      <c r="G1174" s="230"/>
      <c r="H1174" s="230"/>
      <c r="I1174" s="230"/>
      <c r="J1174" s="230"/>
      <c r="K1174" s="230"/>
      <c r="L1174" s="230"/>
      <c r="M1174" s="230"/>
      <c r="N1174" s="230"/>
      <c r="S1174" s="230"/>
      <c r="V1174" s="230"/>
      <c r="W1174" s="230"/>
      <c r="X1174" s="230"/>
      <c r="Y1174" s="230"/>
      <c r="Z1174" s="230"/>
      <c r="AA1174" s="230"/>
      <c r="AB1174" s="230"/>
      <c r="AC1174" s="230"/>
      <c r="AD1174" s="230"/>
      <c r="AH1174" s="230"/>
      <c r="AK1174" s="230"/>
      <c r="AL1174" s="230"/>
      <c r="AM1174" s="230"/>
      <c r="AN1174" s="230"/>
      <c r="AO1174" s="230"/>
      <c r="AP1174" s="230"/>
      <c r="AQ1174" s="230"/>
      <c r="AR1174" s="230"/>
      <c r="AW1174" s="230"/>
      <c r="AZ1174" s="230"/>
      <c r="BA1174" s="230"/>
      <c r="BB1174" s="230"/>
      <c r="BC1174" s="230"/>
      <c r="BD1174" s="230"/>
      <c r="BE1174" s="230"/>
      <c r="BF1174" s="230"/>
      <c r="BG1174" s="230"/>
    </row>
    <row r="1175" spans="4:59">
      <c r="D1175" s="230"/>
      <c r="G1175" s="230"/>
      <c r="H1175" s="230"/>
      <c r="I1175" s="230"/>
      <c r="J1175" s="230"/>
      <c r="K1175" s="230"/>
      <c r="L1175" s="230"/>
      <c r="M1175" s="230"/>
      <c r="N1175" s="230"/>
      <c r="S1175" s="230"/>
      <c r="V1175" s="230"/>
      <c r="W1175" s="230"/>
      <c r="X1175" s="230"/>
      <c r="Y1175" s="230"/>
      <c r="Z1175" s="230"/>
      <c r="AA1175" s="230"/>
      <c r="AB1175" s="230"/>
      <c r="AC1175" s="230"/>
      <c r="AD1175" s="230"/>
      <c r="AH1175" s="230"/>
      <c r="AK1175" s="230"/>
      <c r="AL1175" s="230"/>
      <c r="AM1175" s="230"/>
      <c r="AN1175" s="230"/>
      <c r="AO1175" s="230"/>
      <c r="AP1175" s="230"/>
      <c r="AQ1175" s="230"/>
      <c r="AR1175" s="230"/>
      <c r="AW1175" s="230"/>
      <c r="AZ1175" s="230"/>
      <c r="BA1175" s="230"/>
      <c r="BB1175" s="230"/>
      <c r="BC1175" s="230"/>
      <c r="BD1175" s="230"/>
      <c r="BE1175" s="230"/>
      <c r="BF1175" s="230"/>
      <c r="BG1175" s="230"/>
    </row>
    <row r="1176" spans="4:59">
      <c r="D1176" s="230"/>
      <c r="G1176" s="230"/>
      <c r="H1176" s="230"/>
      <c r="I1176" s="230"/>
      <c r="J1176" s="230"/>
      <c r="K1176" s="230"/>
      <c r="L1176" s="230"/>
      <c r="M1176" s="230"/>
      <c r="N1176" s="230"/>
      <c r="S1176" s="230"/>
      <c r="V1176" s="230"/>
      <c r="W1176" s="230"/>
      <c r="X1176" s="230"/>
      <c r="Y1176" s="230"/>
      <c r="Z1176" s="230"/>
      <c r="AA1176" s="230"/>
      <c r="AB1176" s="230"/>
      <c r="AC1176" s="230"/>
      <c r="AD1176" s="230"/>
      <c r="AH1176" s="230"/>
      <c r="AK1176" s="230"/>
      <c r="AL1176" s="230"/>
      <c r="AM1176" s="230"/>
      <c r="AN1176" s="230"/>
      <c r="AO1176" s="230"/>
      <c r="AP1176" s="230"/>
      <c r="AQ1176" s="230"/>
      <c r="AR1176" s="230"/>
      <c r="AW1176" s="230"/>
      <c r="AZ1176" s="230"/>
      <c r="BA1176" s="230"/>
      <c r="BB1176" s="230"/>
      <c r="BC1176" s="230"/>
      <c r="BD1176" s="230"/>
      <c r="BE1176" s="230"/>
      <c r="BF1176" s="230"/>
      <c r="BG1176" s="230"/>
    </row>
    <row r="1177" spans="4:59">
      <c r="D1177" s="230"/>
      <c r="G1177" s="230"/>
      <c r="H1177" s="230"/>
      <c r="I1177" s="230"/>
      <c r="J1177" s="230"/>
      <c r="K1177" s="230"/>
      <c r="L1177" s="230"/>
      <c r="M1177" s="230"/>
      <c r="N1177" s="230"/>
      <c r="S1177" s="230"/>
      <c r="V1177" s="230"/>
      <c r="W1177" s="230"/>
      <c r="X1177" s="230"/>
      <c r="Y1177" s="230"/>
      <c r="Z1177" s="230"/>
      <c r="AA1177" s="230"/>
      <c r="AB1177" s="230"/>
      <c r="AC1177" s="230"/>
      <c r="AD1177" s="230"/>
      <c r="AH1177" s="230"/>
      <c r="AK1177" s="230"/>
      <c r="AL1177" s="230"/>
      <c r="AM1177" s="230"/>
      <c r="AN1177" s="230"/>
      <c r="AO1177" s="230"/>
      <c r="AP1177" s="230"/>
      <c r="AQ1177" s="230"/>
      <c r="AR1177" s="230"/>
      <c r="AW1177" s="230"/>
      <c r="AZ1177" s="230"/>
      <c r="BA1177" s="230"/>
      <c r="BB1177" s="230"/>
      <c r="BC1177" s="230"/>
      <c r="BD1177" s="230"/>
      <c r="BE1177" s="230"/>
      <c r="BF1177" s="230"/>
      <c r="BG1177" s="230"/>
    </row>
    <row r="1178" spans="4:59">
      <c r="D1178" s="230"/>
      <c r="G1178" s="230"/>
      <c r="H1178" s="230"/>
      <c r="I1178" s="230"/>
      <c r="J1178" s="230"/>
      <c r="K1178" s="230"/>
      <c r="L1178" s="230"/>
      <c r="M1178" s="230"/>
      <c r="N1178" s="230"/>
      <c r="S1178" s="230"/>
      <c r="V1178" s="230"/>
      <c r="W1178" s="230"/>
      <c r="X1178" s="230"/>
      <c r="Y1178" s="230"/>
      <c r="Z1178" s="230"/>
      <c r="AA1178" s="230"/>
      <c r="AB1178" s="230"/>
      <c r="AC1178" s="230"/>
      <c r="AD1178" s="230"/>
      <c r="AH1178" s="230"/>
      <c r="AK1178" s="230"/>
      <c r="AL1178" s="230"/>
      <c r="AM1178" s="230"/>
      <c r="AN1178" s="230"/>
      <c r="AO1178" s="230"/>
      <c r="AP1178" s="230"/>
      <c r="AQ1178" s="230"/>
      <c r="AR1178" s="230"/>
      <c r="AW1178" s="230"/>
      <c r="AZ1178" s="230"/>
      <c r="BA1178" s="230"/>
      <c r="BB1178" s="230"/>
      <c r="BC1178" s="230"/>
      <c r="BD1178" s="230"/>
      <c r="BE1178" s="230"/>
      <c r="BF1178" s="230"/>
      <c r="BG1178" s="230"/>
    </row>
    <row r="1179" spans="4:59">
      <c r="D1179" s="230"/>
      <c r="G1179" s="230"/>
      <c r="H1179" s="230"/>
      <c r="I1179" s="230"/>
      <c r="J1179" s="230"/>
      <c r="K1179" s="230"/>
      <c r="L1179" s="230"/>
      <c r="M1179" s="230"/>
      <c r="N1179" s="230"/>
      <c r="S1179" s="230"/>
      <c r="V1179" s="230"/>
      <c r="W1179" s="230"/>
      <c r="X1179" s="230"/>
      <c r="Y1179" s="230"/>
      <c r="Z1179" s="230"/>
      <c r="AA1179" s="230"/>
      <c r="AB1179" s="230"/>
      <c r="AC1179" s="230"/>
      <c r="AD1179" s="230"/>
      <c r="AH1179" s="230"/>
      <c r="AK1179" s="230"/>
      <c r="AL1179" s="230"/>
      <c r="AM1179" s="230"/>
      <c r="AN1179" s="230"/>
      <c r="AO1179" s="230"/>
      <c r="AP1179" s="230"/>
      <c r="AQ1179" s="230"/>
      <c r="AR1179" s="230"/>
      <c r="AW1179" s="230"/>
      <c r="AZ1179" s="230"/>
      <c r="BA1179" s="230"/>
      <c r="BB1179" s="230"/>
      <c r="BC1179" s="230"/>
      <c r="BD1179" s="230"/>
      <c r="BE1179" s="230"/>
      <c r="BF1179" s="230"/>
      <c r="BG1179" s="230"/>
    </row>
    <row r="1180" spans="4:59">
      <c r="D1180" s="230"/>
      <c r="G1180" s="230"/>
      <c r="H1180" s="230"/>
      <c r="I1180" s="230"/>
      <c r="J1180" s="230"/>
      <c r="K1180" s="230"/>
      <c r="L1180" s="230"/>
      <c r="M1180" s="230"/>
      <c r="N1180" s="230"/>
      <c r="S1180" s="230"/>
      <c r="V1180" s="230"/>
      <c r="W1180" s="230"/>
      <c r="X1180" s="230"/>
      <c r="Y1180" s="230"/>
      <c r="Z1180" s="230"/>
      <c r="AA1180" s="230"/>
      <c r="AB1180" s="230"/>
      <c r="AC1180" s="230"/>
      <c r="AD1180" s="230"/>
      <c r="AH1180" s="230"/>
      <c r="AK1180" s="230"/>
      <c r="AL1180" s="230"/>
      <c r="AM1180" s="230"/>
      <c r="AN1180" s="230"/>
      <c r="AO1180" s="230"/>
      <c r="AP1180" s="230"/>
      <c r="AQ1180" s="230"/>
      <c r="AR1180" s="230"/>
      <c r="AW1180" s="230"/>
      <c r="AZ1180" s="230"/>
      <c r="BA1180" s="230"/>
      <c r="BB1180" s="230"/>
      <c r="BC1180" s="230"/>
      <c r="BD1180" s="230"/>
      <c r="BE1180" s="230"/>
      <c r="BF1180" s="230"/>
      <c r="BG1180" s="230"/>
    </row>
    <row r="1181" spans="4:59">
      <c r="D1181" s="230"/>
      <c r="G1181" s="230"/>
      <c r="H1181" s="230"/>
      <c r="I1181" s="230"/>
      <c r="J1181" s="230"/>
      <c r="K1181" s="230"/>
      <c r="L1181" s="230"/>
      <c r="M1181" s="230"/>
      <c r="N1181" s="230"/>
      <c r="S1181" s="230"/>
      <c r="V1181" s="230"/>
      <c r="W1181" s="230"/>
      <c r="X1181" s="230"/>
      <c r="Y1181" s="230"/>
      <c r="Z1181" s="230"/>
      <c r="AA1181" s="230"/>
      <c r="AB1181" s="230"/>
      <c r="AC1181" s="230"/>
      <c r="AD1181" s="230"/>
      <c r="AH1181" s="230"/>
      <c r="AK1181" s="230"/>
      <c r="AL1181" s="230"/>
      <c r="AM1181" s="230"/>
      <c r="AN1181" s="230"/>
      <c r="AO1181" s="230"/>
      <c r="AP1181" s="230"/>
      <c r="AQ1181" s="230"/>
      <c r="AR1181" s="230"/>
      <c r="AW1181" s="230"/>
      <c r="AZ1181" s="230"/>
      <c r="BA1181" s="230"/>
      <c r="BB1181" s="230"/>
      <c r="BC1181" s="230"/>
      <c r="BD1181" s="230"/>
      <c r="BE1181" s="230"/>
      <c r="BF1181" s="230"/>
      <c r="BG1181" s="230"/>
    </row>
    <row r="1182" spans="4:59">
      <c r="D1182" s="230"/>
      <c r="G1182" s="230"/>
      <c r="H1182" s="230"/>
      <c r="I1182" s="230"/>
      <c r="J1182" s="230"/>
      <c r="K1182" s="230"/>
      <c r="L1182" s="230"/>
      <c r="M1182" s="230"/>
      <c r="N1182" s="230"/>
      <c r="S1182" s="230"/>
      <c r="V1182" s="230"/>
      <c r="W1182" s="230"/>
      <c r="X1182" s="230"/>
      <c r="Y1182" s="230"/>
      <c r="Z1182" s="230"/>
      <c r="AA1182" s="230"/>
      <c r="AB1182" s="230"/>
      <c r="AC1182" s="230"/>
      <c r="AD1182" s="230"/>
      <c r="AH1182" s="230"/>
      <c r="AK1182" s="230"/>
      <c r="AL1182" s="230"/>
      <c r="AM1182" s="230"/>
      <c r="AN1182" s="230"/>
      <c r="AO1182" s="230"/>
      <c r="AP1182" s="230"/>
      <c r="AQ1182" s="230"/>
      <c r="AR1182" s="230"/>
      <c r="AW1182" s="230"/>
      <c r="AZ1182" s="230"/>
      <c r="BA1182" s="230"/>
      <c r="BB1182" s="230"/>
      <c r="BC1182" s="230"/>
      <c r="BD1182" s="230"/>
      <c r="BE1182" s="230"/>
      <c r="BF1182" s="230"/>
      <c r="BG1182" s="230"/>
    </row>
    <row r="1183" spans="4:59">
      <c r="D1183" s="230"/>
      <c r="G1183" s="230"/>
      <c r="H1183" s="230"/>
      <c r="I1183" s="230"/>
      <c r="J1183" s="230"/>
      <c r="K1183" s="230"/>
      <c r="L1183" s="230"/>
      <c r="M1183" s="230"/>
      <c r="N1183" s="230"/>
      <c r="S1183" s="230"/>
      <c r="V1183" s="230"/>
      <c r="W1183" s="230"/>
      <c r="X1183" s="230"/>
      <c r="Y1183" s="230"/>
      <c r="Z1183" s="230"/>
      <c r="AA1183" s="230"/>
      <c r="AB1183" s="230"/>
      <c r="AC1183" s="230"/>
      <c r="AD1183" s="230"/>
      <c r="AH1183" s="230"/>
      <c r="AK1183" s="230"/>
      <c r="AL1183" s="230"/>
      <c r="AM1183" s="230"/>
      <c r="AN1183" s="230"/>
      <c r="AO1183" s="230"/>
      <c r="AP1183" s="230"/>
      <c r="AQ1183" s="230"/>
      <c r="AR1183" s="230"/>
      <c r="AW1183" s="230"/>
      <c r="AZ1183" s="230"/>
      <c r="BA1183" s="230"/>
      <c r="BB1183" s="230"/>
      <c r="BC1183" s="230"/>
      <c r="BD1183" s="230"/>
      <c r="BE1183" s="230"/>
      <c r="BF1183" s="230"/>
      <c r="BG1183" s="230"/>
    </row>
    <row r="1184" spans="4:59">
      <c r="D1184" s="230"/>
      <c r="G1184" s="230"/>
      <c r="H1184" s="230"/>
      <c r="I1184" s="230"/>
      <c r="J1184" s="230"/>
      <c r="K1184" s="230"/>
      <c r="L1184" s="230"/>
      <c r="M1184" s="230"/>
      <c r="N1184" s="230"/>
      <c r="S1184" s="230"/>
      <c r="V1184" s="230"/>
      <c r="W1184" s="230"/>
      <c r="X1184" s="230"/>
      <c r="Y1184" s="230"/>
      <c r="Z1184" s="230"/>
      <c r="AA1184" s="230"/>
      <c r="AB1184" s="230"/>
      <c r="AC1184" s="230"/>
      <c r="AD1184" s="230"/>
      <c r="AH1184" s="230"/>
      <c r="AK1184" s="230"/>
      <c r="AL1184" s="230"/>
      <c r="AM1184" s="230"/>
      <c r="AN1184" s="230"/>
      <c r="AO1184" s="230"/>
      <c r="AP1184" s="230"/>
      <c r="AQ1184" s="230"/>
      <c r="AR1184" s="230"/>
      <c r="AW1184" s="230"/>
      <c r="AZ1184" s="230"/>
      <c r="BA1184" s="230"/>
      <c r="BB1184" s="230"/>
      <c r="BC1184" s="230"/>
      <c r="BD1184" s="230"/>
      <c r="BE1184" s="230"/>
      <c r="BF1184" s="230"/>
      <c r="BG1184" s="230"/>
    </row>
    <row r="1185" spans="4:59">
      <c r="D1185" s="230"/>
      <c r="G1185" s="230"/>
      <c r="H1185" s="230"/>
      <c r="I1185" s="230"/>
      <c r="J1185" s="230"/>
      <c r="K1185" s="230"/>
      <c r="L1185" s="230"/>
      <c r="M1185" s="230"/>
      <c r="N1185" s="230"/>
      <c r="S1185" s="230"/>
      <c r="V1185" s="230"/>
      <c r="W1185" s="230"/>
      <c r="X1185" s="230"/>
      <c r="Y1185" s="230"/>
      <c r="Z1185" s="230"/>
      <c r="AA1185" s="230"/>
      <c r="AB1185" s="230"/>
      <c r="AC1185" s="230"/>
      <c r="AD1185" s="230"/>
      <c r="AH1185" s="230"/>
      <c r="AK1185" s="230"/>
      <c r="AL1185" s="230"/>
      <c r="AM1185" s="230"/>
      <c r="AN1185" s="230"/>
      <c r="AO1185" s="230"/>
      <c r="AP1185" s="230"/>
      <c r="AQ1185" s="230"/>
      <c r="AR1185" s="230"/>
      <c r="AW1185" s="230"/>
      <c r="AZ1185" s="230"/>
      <c r="BA1185" s="230"/>
      <c r="BB1185" s="230"/>
      <c r="BC1185" s="230"/>
      <c r="BD1185" s="230"/>
      <c r="BE1185" s="230"/>
      <c r="BF1185" s="230"/>
      <c r="BG1185" s="230"/>
    </row>
    <row r="1186" spans="4:59">
      <c r="D1186" s="230"/>
      <c r="G1186" s="230"/>
      <c r="H1186" s="230"/>
      <c r="I1186" s="230"/>
      <c r="J1186" s="230"/>
      <c r="K1186" s="230"/>
      <c r="L1186" s="230"/>
      <c r="M1186" s="230"/>
      <c r="N1186" s="230"/>
      <c r="S1186" s="230"/>
      <c r="V1186" s="230"/>
      <c r="W1186" s="230"/>
      <c r="X1186" s="230"/>
      <c r="Y1186" s="230"/>
      <c r="Z1186" s="230"/>
      <c r="AA1186" s="230"/>
      <c r="AB1186" s="230"/>
      <c r="AC1186" s="230"/>
      <c r="AD1186" s="230"/>
      <c r="AH1186" s="230"/>
      <c r="AK1186" s="230"/>
      <c r="AL1186" s="230"/>
      <c r="AM1186" s="230"/>
      <c r="AN1186" s="230"/>
      <c r="AO1186" s="230"/>
      <c r="AP1186" s="230"/>
      <c r="AQ1186" s="230"/>
      <c r="AR1186" s="230"/>
      <c r="AW1186" s="230"/>
      <c r="AZ1186" s="230"/>
      <c r="BA1186" s="230"/>
      <c r="BB1186" s="230"/>
      <c r="BC1186" s="230"/>
      <c r="BD1186" s="230"/>
      <c r="BE1186" s="230"/>
      <c r="BF1186" s="230"/>
      <c r="BG1186" s="230"/>
    </row>
    <row r="1187" spans="4:59">
      <c r="D1187" s="230"/>
      <c r="G1187" s="230"/>
      <c r="H1187" s="230"/>
      <c r="I1187" s="230"/>
      <c r="J1187" s="230"/>
      <c r="K1187" s="230"/>
      <c r="L1187" s="230"/>
      <c r="M1187" s="230"/>
      <c r="N1187" s="230"/>
      <c r="S1187" s="230"/>
      <c r="V1187" s="230"/>
      <c r="W1187" s="230"/>
      <c r="X1187" s="230"/>
      <c r="Y1187" s="230"/>
      <c r="Z1187" s="230"/>
      <c r="AA1187" s="230"/>
      <c r="AB1187" s="230"/>
      <c r="AC1187" s="230"/>
      <c r="AD1187" s="230"/>
      <c r="AH1187" s="230"/>
      <c r="AK1187" s="230"/>
      <c r="AL1187" s="230"/>
      <c r="AM1187" s="230"/>
      <c r="AN1187" s="230"/>
      <c r="AO1187" s="230"/>
      <c r="AP1187" s="230"/>
      <c r="AQ1187" s="230"/>
      <c r="AR1187" s="230"/>
      <c r="AW1187" s="230"/>
      <c r="AZ1187" s="230"/>
      <c r="BA1187" s="230"/>
      <c r="BB1187" s="230"/>
      <c r="BC1187" s="230"/>
      <c r="BD1187" s="230"/>
      <c r="BE1187" s="230"/>
      <c r="BF1187" s="230"/>
      <c r="BG1187" s="230"/>
    </row>
    <row r="1188" spans="4:59">
      <c r="D1188" s="230"/>
      <c r="G1188" s="230"/>
      <c r="H1188" s="230"/>
      <c r="I1188" s="230"/>
      <c r="J1188" s="230"/>
      <c r="K1188" s="230"/>
      <c r="L1188" s="230"/>
      <c r="M1188" s="230"/>
      <c r="N1188" s="230"/>
      <c r="S1188" s="230"/>
      <c r="V1188" s="230"/>
      <c r="W1188" s="230"/>
      <c r="X1188" s="230"/>
      <c r="Y1188" s="230"/>
      <c r="Z1188" s="230"/>
      <c r="AA1188" s="230"/>
      <c r="AB1188" s="230"/>
      <c r="AC1188" s="230"/>
      <c r="AD1188" s="230"/>
      <c r="AH1188" s="230"/>
      <c r="AK1188" s="230"/>
      <c r="AL1188" s="230"/>
      <c r="AM1188" s="230"/>
      <c r="AN1188" s="230"/>
      <c r="AO1188" s="230"/>
      <c r="AP1188" s="230"/>
      <c r="AQ1188" s="230"/>
      <c r="AR1188" s="230"/>
      <c r="AW1188" s="230"/>
      <c r="AZ1188" s="230"/>
      <c r="BA1188" s="230"/>
      <c r="BB1188" s="230"/>
      <c r="BC1188" s="230"/>
      <c r="BD1188" s="230"/>
      <c r="BE1188" s="230"/>
      <c r="BF1188" s="230"/>
      <c r="BG1188" s="230"/>
    </row>
    <row r="1189" spans="4:59">
      <c r="D1189" s="230"/>
      <c r="G1189" s="230"/>
      <c r="H1189" s="230"/>
      <c r="I1189" s="230"/>
      <c r="J1189" s="230"/>
      <c r="K1189" s="230"/>
      <c r="L1189" s="230"/>
      <c r="M1189" s="230"/>
      <c r="N1189" s="230"/>
      <c r="S1189" s="230"/>
      <c r="V1189" s="230"/>
      <c r="W1189" s="230"/>
      <c r="X1189" s="230"/>
      <c r="Y1189" s="230"/>
      <c r="Z1189" s="230"/>
      <c r="AA1189" s="230"/>
      <c r="AB1189" s="230"/>
      <c r="AC1189" s="230"/>
      <c r="AD1189" s="230"/>
      <c r="AH1189" s="230"/>
      <c r="AK1189" s="230"/>
      <c r="AL1189" s="230"/>
      <c r="AM1189" s="230"/>
      <c r="AN1189" s="230"/>
      <c r="AO1189" s="230"/>
      <c r="AP1189" s="230"/>
      <c r="AQ1189" s="230"/>
      <c r="AR1189" s="230"/>
      <c r="AW1189" s="230"/>
      <c r="AZ1189" s="230"/>
      <c r="BA1189" s="230"/>
      <c r="BB1189" s="230"/>
      <c r="BC1189" s="230"/>
      <c r="BD1189" s="230"/>
      <c r="BE1189" s="230"/>
      <c r="BF1189" s="230"/>
      <c r="BG1189" s="230"/>
    </row>
    <row r="1190" spans="4:59">
      <c r="D1190" s="230"/>
      <c r="G1190" s="230"/>
      <c r="H1190" s="230"/>
      <c r="I1190" s="230"/>
      <c r="J1190" s="230"/>
      <c r="K1190" s="230"/>
      <c r="L1190" s="230"/>
      <c r="M1190" s="230"/>
      <c r="N1190" s="230"/>
      <c r="S1190" s="230"/>
      <c r="V1190" s="230"/>
      <c r="W1190" s="230"/>
      <c r="X1190" s="230"/>
      <c r="Y1190" s="230"/>
      <c r="Z1190" s="230"/>
      <c r="AA1190" s="230"/>
      <c r="AB1190" s="230"/>
      <c r="AC1190" s="230"/>
      <c r="AD1190" s="230"/>
      <c r="AH1190" s="230"/>
      <c r="AK1190" s="230"/>
      <c r="AL1190" s="230"/>
      <c r="AM1190" s="230"/>
      <c r="AN1190" s="230"/>
      <c r="AO1190" s="230"/>
      <c r="AP1190" s="230"/>
      <c r="AQ1190" s="230"/>
      <c r="AR1190" s="230"/>
      <c r="AW1190" s="230"/>
      <c r="AZ1190" s="230"/>
      <c r="BA1190" s="230"/>
      <c r="BB1190" s="230"/>
      <c r="BC1190" s="230"/>
      <c r="BD1190" s="230"/>
      <c r="BE1190" s="230"/>
      <c r="BF1190" s="230"/>
      <c r="BG1190" s="230"/>
    </row>
    <row r="1191" spans="4:59">
      <c r="D1191" s="230"/>
      <c r="G1191" s="230"/>
      <c r="H1191" s="230"/>
      <c r="I1191" s="230"/>
      <c r="J1191" s="230"/>
      <c r="K1191" s="230"/>
      <c r="L1191" s="230"/>
      <c r="M1191" s="230"/>
      <c r="N1191" s="230"/>
      <c r="S1191" s="230"/>
      <c r="V1191" s="230"/>
      <c r="W1191" s="230"/>
      <c r="X1191" s="230"/>
      <c r="Y1191" s="230"/>
      <c r="Z1191" s="230"/>
      <c r="AA1191" s="230"/>
      <c r="AB1191" s="230"/>
      <c r="AC1191" s="230"/>
      <c r="AD1191" s="230"/>
      <c r="AH1191" s="230"/>
      <c r="AK1191" s="230"/>
      <c r="AL1191" s="230"/>
      <c r="AM1191" s="230"/>
      <c r="AN1191" s="230"/>
      <c r="AO1191" s="230"/>
      <c r="AP1191" s="230"/>
      <c r="AQ1191" s="230"/>
      <c r="AR1191" s="230"/>
      <c r="AW1191" s="230"/>
      <c r="AZ1191" s="230"/>
      <c r="BA1191" s="230"/>
      <c r="BB1191" s="230"/>
      <c r="BC1191" s="230"/>
      <c r="BD1191" s="230"/>
      <c r="BE1191" s="230"/>
      <c r="BF1191" s="230"/>
      <c r="BG1191" s="230"/>
    </row>
    <row r="1192" spans="4:59">
      <c r="D1192" s="230"/>
      <c r="G1192" s="230"/>
      <c r="H1192" s="230"/>
      <c r="I1192" s="230"/>
      <c r="J1192" s="230"/>
      <c r="K1192" s="230"/>
      <c r="L1192" s="230"/>
      <c r="M1192" s="230"/>
      <c r="N1192" s="230"/>
      <c r="S1192" s="230"/>
      <c r="V1192" s="230"/>
      <c r="W1192" s="230"/>
      <c r="X1192" s="230"/>
      <c r="Y1192" s="230"/>
      <c r="Z1192" s="230"/>
      <c r="AA1192" s="230"/>
      <c r="AB1192" s="230"/>
      <c r="AC1192" s="230"/>
      <c r="AD1192" s="230"/>
      <c r="AH1192" s="230"/>
      <c r="AK1192" s="230"/>
      <c r="AL1192" s="230"/>
      <c r="AM1192" s="230"/>
      <c r="AN1192" s="230"/>
      <c r="AO1192" s="230"/>
      <c r="AP1192" s="230"/>
      <c r="AQ1192" s="230"/>
      <c r="AR1192" s="230"/>
      <c r="AW1192" s="230"/>
      <c r="AZ1192" s="230"/>
      <c r="BA1192" s="230"/>
      <c r="BB1192" s="230"/>
      <c r="BC1192" s="230"/>
      <c r="BD1192" s="230"/>
      <c r="BE1192" s="230"/>
      <c r="BF1192" s="230"/>
      <c r="BG1192" s="230"/>
    </row>
    <row r="1193" spans="4:59">
      <c r="D1193" s="230"/>
      <c r="G1193" s="230"/>
      <c r="H1193" s="230"/>
      <c r="I1193" s="230"/>
      <c r="J1193" s="230"/>
      <c r="K1193" s="230"/>
      <c r="L1193" s="230"/>
      <c r="M1193" s="230"/>
      <c r="N1193" s="230"/>
      <c r="S1193" s="230"/>
      <c r="V1193" s="230"/>
      <c r="W1193" s="230"/>
      <c r="X1193" s="230"/>
      <c r="Y1193" s="230"/>
      <c r="Z1193" s="230"/>
      <c r="AA1193" s="230"/>
      <c r="AB1193" s="230"/>
      <c r="AC1193" s="230"/>
      <c r="AD1193" s="230"/>
      <c r="AH1193" s="230"/>
      <c r="AK1193" s="230"/>
      <c r="AL1193" s="230"/>
      <c r="AM1193" s="230"/>
      <c r="AN1193" s="230"/>
      <c r="AO1193" s="230"/>
      <c r="AP1193" s="230"/>
      <c r="AQ1193" s="230"/>
      <c r="AR1193" s="230"/>
      <c r="AW1193" s="230"/>
      <c r="AZ1193" s="230"/>
      <c r="BA1193" s="230"/>
      <c r="BB1193" s="230"/>
      <c r="BC1193" s="230"/>
      <c r="BD1193" s="230"/>
      <c r="BE1193" s="230"/>
      <c r="BF1193" s="230"/>
      <c r="BG1193" s="230"/>
    </row>
    <row r="1194" spans="4:59">
      <c r="D1194" s="230"/>
      <c r="G1194" s="230"/>
      <c r="H1194" s="230"/>
      <c r="I1194" s="230"/>
      <c r="J1194" s="230"/>
      <c r="K1194" s="230"/>
      <c r="L1194" s="230"/>
      <c r="M1194" s="230"/>
      <c r="N1194" s="230"/>
      <c r="S1194" s="230"/>
      <c r="V1194" s="230"/>
      <c r="W1194" s="230"/>
      <c r="X1194" s="230"/>
      <c r="Y1194" s="230"/>
      <c r="Z1194" s="230"/>
      <c r="AA1194" s="230"/>
      <c r="AB1194" s="230"/>
      <c r="AC1194" s="230"/>
      <c r="AD1194" s="230"/>
      <c r="AH1194" s="230"/>
      <c r="AK1194" s="230"/>
      <c r="AL1194" s="230"/>
      <c r="AM1194" s="230"/>
      <c r="AN1194" s="230"/>
      <c r="AO1194" s="230"/>
      <c r="AP1194" s="230"/>
      <c r="AQ1194" s="230"/>
      <c r="AR1194" s="230"/>
      <c r="AW1194" s="230"/>
      <c r="AZ1194" s="230"/>
      <c r="BA1194" s="230"/>
      <c r="BB1194" s="230"/>
      <c r="BC1194" s="230"/>
      <c r="BD1194" s="230"/>
      <c r="BE1194" s="230"/>
      <c r="BF1194" s="230"/>
      <c r="BG1194" s="230"/>
    </row>
    <row r="1195" spans="4:59">
      <c r="D1195" s="230"/>
      <c r="G1195" s="230"/>
      <c r="H1195" s="230"/>
      <c r="I1195" s="230"/>
      <c r="J1195" s="230"/>
      <c r="K1195" s="230"/>
      <c r="L1195" s="230"/>
      <c r="M1195" s="230"/>
      <c r="N1195" s="230"/>
      <c r="S1195" s="230"/>
      <c r="V1195" s="230"/>
      <c r="W1195" s="230"/>
      <c r="X1195" s="230"/>
      <c r="Y1195" s="230"/>
      <c r="Z1195" s="230"/>
      <c r="AA1195" s="230"/>
      <c r="AB1195" s="230"/>
      <c r="AC1195" s="230"/>
      <c r="AD1195" s="230"/>
      <c r="AH1195" s="230"/>
      <c r="AK1195" s="230"/>
      <c r="AL1195" s="230"/>
      <c r="AM1195" s="230"/>
      <c r="AN1195" s="230"/>
      <c r="AO1195" s="230"/>
      <c r="AP1195" s="230"/>
      <c r="AQ1195" s="230"/>
      <c r="AR1195" s="230"/>
      <c r="AW1195" s="230"/>
      <c r="AZ1195" s="230"/>
      <c r="BA1195" s="230"/>
      <c r="BB1195" s="230"/>
      <c r="BC1195" s="230"/>
      <c r="BD1195" s="230"/>
      <c r="BE1195" s="230"/>
      <c r="BF1195" s="230"/>
      <c r="BG1195" s="230"/>
    </row>
    <row r="1196" spans="4:59">
      <c r="D1196" s="230"/>
      <c r="G1196" s="230"/>
      <c r="H1196" s="230"/>
      <c r="I1196" s="230"/>
      <c r="J1196" s="230"/>
      <c r="K1196" s="230"/>
      <c r="L1196" s="230"/>
      <c r="M1196" s="230"/>
      <c r="N1196" s="230"/>
      <c r="S1196" s="230"/>
      <c r="V1196" s="230"/>
      <c r="W1196" s="230"/>
      <c r="X1196" s="230"/>
      <c r="Y1196" s="230"/>
      <c r="Z1196" s="230"/>
      <c r="AA1196" s="230"/>
      <c r="AB1196" s="230"/>
      <c r="AC1196" s="230"/>
      <c r="AD1196" s="230"/>
      <c r="AH1196" s="230"/>
      <c r="AK1196" s="230"/>
      <c r="AL1196" s="230"/>
      <c r="AM1196" s="230"/>
      <c r="AN1196" s="230"/>
      <c r="AO1196" s="230"/>
      <c r="AP1196" s="230"/>
      <c r="AQ1196" s="230"/>
      <c r="AR1196" s="230"/>
      <c r="AW1196" s="230"/>
      <c r="AZ1196" s="230"/>
      <c r="BA1196" s="230"/>
      <c r="BB1196" s="230"/>
      <c r="BC1196" s="230"/>
      <c r="BD1196" s="230"/>
      <c r="BE1196" s="230"/>
      <c r="BF1196" s="230"/>
      <c r="BG1196" s="230"/>
    </row>
    <row r="1197" spans="4:59">
      <c r="D1197" s="230"/>
      <c r="G1197" s="230"/>
      <c r="H1197" s="230"/>
      <c r="I1197" s="230"/>
      <c r="J1197" s="230"/>
      <c r="K1197" s="230"/>
      <c r="L1197" s="230"/>
      <c r="M1197" s="230"/>
      <c r="N1197" s="230"/>
      <c r="S1197" s="230"/>
      <c r="V1197" s="230"/>
      <c r="W1197" s="230"/>
      <c r="X1197" s="230"/>
      <c r="Y1197" s="230"/>
      <c r="Z1197" s="230"/>
      <c r="AA1197" s="230"/>
      <c r="AB1197" s="230"/>
      <c r="AC1197" s="230"/>
      <c r="AD1197" s="230"/>
      <c r="AH1197" s="230"/>
      <c r="AK1197" s="230"/>
      <c r="AL1197" s="230"/>
      <c r="AM1197" s="230"/>
      <c r="AN1197" s="230"/>
      <c r="AO1197" s="230"/>
      <c r="AP1197" s="230"/>
      <c r="AQ1197" s="230"/>
      <c r="AR1197" s="230"/>
      <c r="AW1197" s="230"/>
      <c r="AZ1197" s="230"/>
      <c r="BA1197" s="230"/>
      <c r="BB1197" s="230"/>
      <c r="BC1197" s="230"/>
      <c r="BD1197" s="230"/>
      <c r="BE1197" s="230"/>
      <c r="BF1197" s="230"/>
      <c r="BG1197" s="230"/>
    </row>
    <row r="1198" spans="4:59">
      <c r="D1198" s="230"/>
      <c r="G1198" s="230"/>
      <c r="H1198" s="230"/>
      <c r="I1198" s="230"/>
      <c r="J1198" s="230"/>
      <c r="K1198" s="230"/>
      <c r="L1198" s="230"/>
      <c r="M1198" s="230"/>
      <c r="N1198" s="230"/>
      <c r="S1198" s="230"/>
      <c r="V1198" s="230"/>
      <c r="W1198" s="230"/>
      <c r="X1198" s="230"/>
      <c r="Y1198" s="230"/>
      <c r="Z1198" s="230"/>
      <c r="AA1198" s="230"/>
      <c r="AB1198" s="230"/>
      <c r="AC1198" s="230"/>
      <c r="AD1198" s="230"/>
      <c r="AH1198" s="230"/>
      <c r="AK1198" s="230"/>
      <c r="AL1198" s="230"/>
      <c r="AM1198" s="230"/>
      <c r="AN1198" s="230"/>
      <c r="AO1198" s="230"/>
      <c r="AP1198" s="230"/>
      <c r="AQ1198" s="230"/>
      <c r="AR1198" s="230"/>
      <c r="AW1198" s="230"/>
      <c r="AZ1198" s="230"/>
      <c r="BA1198" s="230"/>
      <c r="BB1198" s="230"/>
      <c r="BC1198" s="230"/>
      <c r="BD1198" s="230"/>
      <c r="BE1198" s="230"/>
      <c r="BF1198" s="230"/>
      <c r="BG1198" s="230"/>
    </row>
    <row r="1199" spans="4:59">
      <c r="D1199" s="230"/>
      <c r="G1199" s="230"/>
      <c r="H1199" s="230"/>
      <c r="I1199" s="230"/>
      <c r="J1199" s="230"/>
      <c r="K1199" s="230"/>
      <c r="L1199" s="230"/>
      <c r="M1199" s="230"/>
      <c r="N1199" s="230"/>
      <c r="S1199" s="230"/>
      <c r="V1199" s="230"/>
      <c r="W1199" s="230"/>
      <c r="X1199" s="230"/>
      <c r="Y1199" s="230"/>
      <c r="Z1199" s="230"/>
      <c r="AA1199" s="230"/>
      <c r="AB1199" s="230"/>
      <c r="AC1199" s="230"/>
      <c r="AD1199" s="230"/>
      <c r="AH1199" s="230"/>
      <c r="AK1199" s="230"/>
      <c r="AL1199" s="230"/>
      <c r="AM1199" s="230"/>
      <c r="AN1199" s="230"/>
      <c r="AO1199" s="230"/>
      <c r="AP1199" s="230"/>
      <c r="AQ1199" s="230"/>
      <c r="AR1199" s="230"/>
      <c r="AW1199" s="230"/>
      <c r="AZ1199" s="230"/>
      <c r="BA1199" s="230"/>
      <c r="BB1199" s="230"/>
      <c r="BC1199" s="230"/>
      <c r="BD1199" s="230"/>
      <c r="BE1199" s="230"/>
      <c r="BF1199" s="230"/>
      <c r="BG1199" s="230"/>
    </row>
    <row r="1200" spans="4:59">
      <c r="D1200" s="230"/>
      <c r="G1200" s="230"/>
      <c r="H1200" s="230"/>
      <c r="I1200" s="230"/>
      <c r="J1200" s="230"/>
      <c r="K1200" s="230"/>
      <c r="L1200" s="230"/>
      <c r="M1200" s="230"/>
      <c r="N1200" s="230"/>
      <c r="S1200" s="230"/>
      <c r="V1200" s="230"/>
      <c r="W1200" s="230"/>
      <c r="X1200" s="230"/>
      <c r="Y1200" s="230"/>
      <c r="Z1200" s="230"/>
      <c r="AA1200" s="230"/>
      <c r="AB1200" s="230"/>
      <c r="AC1200" s="230"/>
      <c r="AD1200" s="230"/>
      <c r="AH1200" s="230"/>
      <c r="AK1200" s="230"/>
      <c r="AL1200" s="230"/>
      <c r="AM1200" s="230"/>
      <c r="AN1200" s="230"/>
      <c r="AO1200" s="230"/>
      <c r="AP1200" s="230"/>
      <c r="AQ1200" s="230"/>
      <c r="AR1200" s="230"/>
      <c r="AW1200" s="230"/>
      <c r="AZ1200" s="230"/>
      <c r="BA1200" s="230"/>
      <c r="BB1200" s="230"/>
      <c r="BC1200" s="230"/>
      <c r="BD1200" s="230"/>
      <c r="BE1200" s="230"/>
      <c r="BF1200" s="230"/>
      <c r="BG1200" s="230"/>
    </row>
    <row r="1201" spans="4:59">
      <c r="D1201" s="230"/>
      <c r="G1201" s="230"/>
      <c r="H1201" s="230"/>
      <c r="I1201" s="230"/>
      <c r="J1201" s="230"/>
      <c r="K1201" s="230"/>
      <c r="L1201" s="230"/>
      <c r="M1201" s="230"/>
      <c r="N1201" s="230"/>
      <c r="S1201" s="230"/>
      <c r="V1201" s="230"/>
      <c r="W1201" s="230"/>
      <c r="X1201" s="230"/>
      <c r="Y1201" s="230"/>
      <c r="Z1201" s="230"/>
      <c r="AA1201" s="230"/>
      <c r="AB1201" s="230"/>
      <c r="AC1201" s="230"/>
      <c r="AD1201" s="230"/>
      <c r="AH1201" s="230"/>
      <c r="AK1201" s="230"/>
      <c r="AL1201" s="230"/>
      <c r="AM1201" s="230"/>
      <c r="AN1201" s="230"/>
      <c r="AO1201" s="230"/>
      <c r="AP1201" s="230"/>
      <c r="AQ1201" s="230"/>
      <c r="AR1201" s="230"/>
      <c r="AW1201" s="230"/>
      <c r="AZ1201" s="230"/>
      <c r="BA1201" s="230"/>
      <c r="BB1201" s="230"/>
      <c r="BC1201" s="230"/>
      <c r="BD1201" s="230"/>
      <c r="BE1201" s="230"/>
      <c r="BF1201" s="230"/>
      <c r="BG1201" s="230"/>
    </row>
    <row r="1202" spans="4:59">
      <c r="D1202" s="230"/>
      <c r="G1202" s="230"/>
      <c r="H1202" s="230"/>
      <c r="I1202" s="230"/>
      <c r="J1202" s="230"/>
      <c r="K1202" s="230"/>
      <c r="L1202" s="230"/>
      <c r="M1202" s="230"/>
      <c r="N1202" s="230"/>
      <c r="S1202" s="230"/>
      <c r="V1202" s="230"/>
      <c r="W1202" s="230"/>
      <c r="X1202" s="230"/>
      <c r="Y1202" s="230"/>
      <c r="Z1202" s="230"/>
      <c r="AA1202" s="230"/>
      <c r="AB1202" s="230"/>
      <c r="AC1202" s="230"/>
      <c r="AD1202" s="230"/>
      <c r="AH1202" s="230"/>
      <c r="AK1202" s="230"/>
      <c r="AL1202" s="230"/>
      <c r="AM1202" s="230"/>
      <c r="AN1202" s="230"/>
      <c r="AO1202" s="230"/>
      <c r="AP1202" s="230"/>
      <c r="AQ1202" s="230"/>
      <c r="AR1202" s="230"/>
      <c r="AW1202" s="230"/>
      <c r="AZ1202" s="230"/>
      <c r="BA1202" s="230"/>
      <c r="BB1202" s="230"/>
      <c r="BC1202" s="230"/>
      <c r="BD1202" s="230"/>
      <c r="BE1202" s="230"/>
      <c r="BF1202" s="230"/>
      <c r="BG1202" s="230"/>
    </row>
    <row r="1203" spans="4:59">
      <c r="D1203" s="230"/>
      <c r="G1203" s="230"/>
      <c r="H1203" s="230"/>
      <c r="I1203" s="230"/>
      <c r="J1203" s="230"/>
      <c r="K1203" s="230"/>
      <c r="L1203" s="230"/>
      <c r="M1203" s="230"/>
      <c r="N1203" s="230"/>
      <c r="S1203" s="230"/>
      <c r="V1203" s="230"/>
      <c r="W1203" s="230"/>
      <c r="X1203" s="230"/>
      <c r="Y1203" s="230"/>
      <c r="Z1203" s="230"/>
      <c r="AA1203" s="230"/>
      <c r="AB1203" s="230"/>
      <c r="AC1203" s="230"/>
      <c r="AD1203" s="230"/>
      <c r="AH1203" s="230"/>
      <c r="AK1203" s="230"/>
      <c r="AL1203" s="230"/>
      <c r="AM1203" s="230"/>
      <c r="AN1203" s="230"/>
      <c r="AO1203" s="230"/>
      <c r="AP1203" s="230"/>
      <c r="AQ1203" s="230"/>
      <c r="AR1203" s="230"/>
      <c r="AW1203" s="230"/>
      <c r="AZ1203" s="230"/>
      <c r="BA1203" s="230"/>
      <c r="BB1203" s="230"/>
      <c r="BC1203" s="230"/>
      <c r="BD1203" s="230"/>
      <c r="BE1203" s="230"/>
      <c r="BF1203" s="230"/>
      <c r="BG1203" s="230"/>
    </row>
    <row r="1204" spans="4:59">
      <c r="D1204" s="230"/>
      <c r="G1204" s="230"/>
      <c r="H1204" s="230"/>
      <c r="I1204" s="230"/>
      <c r="J1204" s="230"/>
      <c r="K1204" s="230"/>
      <c r="L1204" s="230"/>
      <c r="M1204" s="230"/>
      <c r="N1204" s="230"/>
      <c r="S1204" s="230"/>
      <c r="V1204" s="230"/>
      <c r="W1204" s="230"/>
      <c r="X1204" s="230"/>
      <c r="Y1204" s="230"/>
      <c r="Z1204" s="230"/>
      <c r="AA1204" s="230"/>
      <c r="AB1204" s="230"/>
      <c r="AC1204" s="230"/>
      <c r="AD1204" s="230"/>
      <c r="AH1204" s="230"/>
      <c r="AK1204" s="230"/>
      <c r="AL1204" s="230"/>
      <c r="AM1204" s="230"/>
      <c r="AN1204" s="230"/>
      <c r="AO1204" s="230"/>
      <c r="AP1204" s="230"/>
      <c r="AQ1204" s="230"/>
      <c r="AR1204" s="230"/>
      <c r="AW1204" s="230"/>
      <c r="AZ1204" s="230"/>
      <c r="BA1204" s="230"/>
      <c r="BB1204" s="230"/>
      <c r="BC1204" s="230"/>
      <c r="BD1204" s="230"/>
      <c r="BE1204" s="230"/>
      <c r="BF1204" s="230"/>
      <c r="BG1204" s="230"/>
    </row>
    <row r="1205" spans="4:59">
      <c r="D1205" s="230"/>
      <c r="G1205" s="230"/>
      <c r="H1205" s="230"/>
      <c r="I1205" s="230"/>
      <c r="J1205" s="230"/>
      <c r="K1205" s="230"/>
      <c r="L1205" s="230"/>
      <c r="M1205" s="230"/>
      <c r="N1205" s="230"/>
      <c r="S1205" s="230"/>
      <c r="V1205" s="230"/>
      <c r="W1205" s="230"/>
      <c r="X1205" s="230"/>
      <c r="Y1205" s="230"/>
      <c r="Z1205" s="230"/>
      <c r="AA1205" s="230"/>
      <c r="AB1205" s="230"/>
      <c r="AC1205" s="230"/>
      <c r="AD1205" s="230"/>
      <c r="AH1205" s="230"/>
      <c r="AK1205" s="230"/>
      <c r="AL1205" s="230"/>
      <c r="AM1205" s="230"/>
      <c r="AN1205" s="230"/>
      <c r="AO1205" s="230"/>
      <c r="AP1205" s="230"/>
      <c r="AQ1205" s="230"/>
      <c r="AR1205" s="230"/>
      <c r="AW1205" s="230"/>
      <c r="AZ1205" s="230"/>
      <c r="BA1205" s="230"/>
      <c r="BB1205" s="230"/>
      <c r="BC1205" s="230"/>
      <c r="BD1205" s="230"/>
      <c r="BE1205" s="230"/>
      <c r="BF1205" s="230"/>
      <c r="BG1205" s="230"/>
    </row>
    <row r="1206" spans="4:59">
      <c r="D1206" s="230"/>
      <c r="G1206" s="230"/>
      <c r="H1206" s="230"/>
      <c r="I1206" s="230"/>
      <c r="J1206" s="230"/>
      <c r="K1206" s="230"/>
      <c r="L1206" s="230"/>
      <c r="M1206" s="230"/>
      <c r="N1206" s="230"/>
      <c r="S1206" s="230"/>
      <c r="V1206" s="230"/>
      <c r="W1206" s="230"/>
      <c r="X1206" s="230"/>
      <c r="Y1206" s="230"/>
      <c r="Z1206" s="230"/>
      <c r="AA1206" s="230"/>
      <c r="AB1206" s="230"/>
      <c r="AC1206" s="230"/>
      <c r="AD1206" s="230"/>
      <c r="AH1206" s="230"/>
      <c r="AK1206" s="230"/>
      <c r="AL1206" s="230"/>
      <c r="AM1206" s="230"/>
      <c r="AN1206" s="230"/>
      <c r="AO1206" s="230"/>
      <c r="AP1206" s="230"/>
      <c r="AQ1206" s="230"/>
      <c r="AR1206" s="230"/>
      <c r="AW1206" s="230"/>
      <c r="AZ1206" s="230"/>
      <c r="BA1206" s="230"/>
      <c r="BB1206" s="230"/>
      <c r="BC1206" s="230"/>
      <c r="BD1206" s="230"/>
      <c r="BE1206" s="230"/>
      <c r="BF1206" s="230"/>
      <c r="BG1206" s="230"/>
    </row>
    <row r="1207" spans="4:59">
      <c r="D1207" s="230"/>
      <c r="G1207" s="230"/>
      <c r="H1207" s="230"/>
      <c r="I1207" s="230"/>
      <c r="J1207" s="230"/>
      <c r="K1207" s="230"/>
      <c r="L1207" s="230"/>
      <c r="M1207" s="230"/>
      <c r="N1207" s="230"/>
      <c r="S1207" s="230"/>
      <c r="V1207" s="230"/>
      <c r="W1207" s="230"/>
      <c r="X1207" s="230"/>
      <c r="Y1207" s="230"/>
      <c r="Z1207" s="230"/>
      <c r="AA1207" s="230"/>
      <c r="AB1207" s="230"/>
      <c r="AC1207" s="230"/>
      <c r="AD1207" s="230"/>
      <c r="AH1207" s="230"/>
      <c r="AK1207" s="230"/>
      <c r="AL1207" s="230"/>
      <c r="AM1207" s="230"/>
      <c r="AN1207" s="230"/>
      <c r="AO1207" s="230"/>
      <c r="AP1207" s="230"/>
      <c r="AQ1207" s="230"/>
      <c r="AR1207" s="230"/>
      <c r="AW1207" s="230"/>
      <c r="AZ1207" s="230"/>
      <c r="BA1207" s="230"/>
      <c r="BB1207" s="230"/>
      <c r="BC1207" s="230"/>
      <c r="BD1207" s="230"/>
      <c r="BE1207" s="230"/>
      <c r="BF1207" s="230"/>
      <c r="BG1207" s="230"/>
    </row>
    <row r="1208" spans="4:59">
      <c r="D1208" s="230"/>
      <c r="G1208" s="230"/>
      <c r="H1208" s="230"/>
      <c r="I1208" s="230"/>
      <c r="J1208" s="230"/>
      <c r="K1208" s="230"/>
      <c r="L1208" s="230"/>
      <c r="M1208" s="230"/>
      <c r="N1208" s="230"/>
      <c r="S1208" s="230"/>
      <c r="V1208" s="230"/>
      <c r="W1208" s="230"/>
      <c r="X1208" s="230"/>
      <c r="Y1208" s="230"/>
      <c r="Z1208" s="230"/>
      <c r="AA1208" s="230"/>
      <c r="AB1208" s="230"/>
      <c r="AC1208" s="230"/>
      <c r="AD1208" s="230"/>
      <c r="AH1208" s="230"/>
      <c r="AK1208" s="230"/>
      <c r="AL1208" s="230"/>
      <c r="AM1208" s="230"/>
      <c r="AN1208" s="230"/>
      <c r="AO1208" s="230"/>
      <c r="AP1208" s="230"/>
      <c r="AQ1208" s="230"/>
      <c r="AR1208" s="230"/>
      <c r="AW1208" s="230"/>
      <c r="AZ1208" s="230"/>
      <c r="BA1208" s="230"/>
      <c r="BB1208" s="230"/>
      <c r="BC1208" s="230"/>
      <c r="BD1208" s="230"/>
      <c r="BE1208" s="230"/>
      <c r="BF1208" s="230"/>
      <c r="BG1208" s="230"/>
    </row>
    <row r="1209" spans="4:59">
      <c r="D1209" s="230"/>
      <c r="G1209" s="230"/>
      <c r="H1209" s="230"/>
      <c r="I1209" s="230"/>
      <c r="J1209" s="230"/>
      <c r="K1209" s="230"/>
      <c r="L1209" s="230"/>
      <c r="M1209" s="230"/>
      <c r="N1209" s="230"/>
      <c r="S1209" s="230"/>
      <c r="V1209" s="230"/>
      <c r="W1209" s="230"/>
      <c r="X1209" s="230"/>
      <c r="Y1209" s="230"/>
      <c r="Z1209" s="230"/>
      <c r="AA1209" s="230"/>
      <c r="AB1209" s="230"/>
      <c r="AC1209" s="230"/>
      <c r="AD1209" s="230"/>
      <c r="AH1209" s="230"/>
      <c r="AK1209" s="230"/>
      <c r="AL1209" s="230"/>
      <c r="AM1209" s="230"/>
      <c r="AN1209" s="230"/>
      <c r="AO1209" s="230"/>
      <c r="AP1209" s="230"/>
      <c r="AQ1209" s="230"/>
      <c r="AR1209" s="230"/>
      <c r="AW1209" s="230"/>
      <c r="AZ1209" s="230"/>
      <c r="BA1209" s="230"/>
      <c r="BB1209" s="230"/>
      <c r="BC1209" s="230"/>
      <c r="BD1209" s="230"/>
      <c r="BE1209" s="230"/>
      <c r="BF1209" s="230"/>
      <c r="BG1209" s="230"/>
    </row>
    <row r="1210" spans="4:59">
      <c r="D1210" s="230"/>
      <c r="G1210" s="230"/>
      <c r="H1210" s="230"/>
      <c r="I1210" s="230"/>
      <c r="J1210" s="230"/>
      <c r="K1210" s="230"/>
      <c r="L1210" s="230"/>
      <c r="M1210" s="230"/>
      <c r="N1210" s="230"/>
      <c r="S1210" s="230"/>
      <c r="V1210" s="230"/>
      <c r="W1210" s="230"/>
      <c r="X1210" s="230"/>
      <c r="Y1210" s="230"/>
      <c r="Z1210" s="230"/>
      <c r="AA1210" s="230"/>
      <c r="AB1210" s="230"/>
      <c r="AC1210" s="230"/>
      <c r="AD1210" s="230"/>
      <c r="AH1210" s="230"/>
      <c r="AK1210" s="230"/>
      <c r="AL1210" s="230"/>
      <c r="AM1210" s="230"/>
      <c r="AN1210" s="230"/>
      <c r="AO1210" s="230"/>
      <c r="AP1210" s="230"/>
      <c r="AQ1210" s="230"/>
      <c r="AR1210" s="230"/>
      <c r="AW1210" s="230"/>
      <c r="AZ1210" s="230"/>
      <c r="BA1210" s="230"/>
      <c r="BB1210" s="230"/>
      <c r="BC1210" s="230"/>
      <c r="BD1210" s="230"/>
      <c r="BE1210" s="230"/>
      <c r="BF1210" s="230"/>
      <c r="BG1210" s="230"/>
    </row>
    <row r="1211" spans="4:59">
      <c r="D1211" s="230"/>
      <c r="G1211" s="230"/>
      <c r="H1211" s="230"/>
      <c r="I1211" s="230"/>
      <c r="J1211" s="230"/>
      <c r="K1211" s="230"/>
      <c r="L1211" s="230"/>
      <c r="M1211" s="230"/>
      <c r="N1211" s="230"/>
      <c r="S1211" s="230"/>
      <c r="V1211" s="230"/>
      <c r="W1211" s="230"/>
      <c r="X1211" s="230"/>
      <c r="Y1211" s="230"/>
      <c r="Z1211" s="230"/>
      <c r="AA1211" s="230"/>
      <c r="AB1211" s="230"/>
      <c r="AC1211" s="230"/>
      <c r="AD1211" s="230"/>
      <c r="AH1211" s="230"/>
      <c r="AK1211" s="230"/>
      <c r="AL1211" s="230"/>
      <c r="AM1211" s="230"/>
      <c r="AN1211" s="230"/>
      <c r="AO1211" s="230"/>
      <c r="AP1211" s="230"/>
      <c r="AQ1211" s="230"/>
      <c r="AR1211" s="230"/>
      <c r="AW1211" s="230"/>
      <c r="AZ1211" s="230"/>
      <c r="BA1211" s="230"/>
      <c r="BB1211" s="230"/>
      <c r="BC1211" s="230"/>
      <c r="BD1211" s="230"/>
      <c r="BE1211" s="230"/>
      <c r="BF1211" s="230"/>
      <c r="BG1211" s="230"/>
    </row>
    <row r="1212" spans="4:59">
      <c r="D1212" s="230"/>
      <c r="G1212" s="230"/>
      <c r="H1212" s="230"/>
      <c r="I1212" s="230"/>
      <c r="J1212" s="230"/>
      <c r="K1212" s="230"/>
      <c r="L1212" s="230"/>
      <c r="M1212" s="230"/>
      <c r="N1212" s="230"/>
      <c r="S1212" s="230"/>
      <c r="V1212" s="230"/>
      <c r="W1212" s="230"/>
      <c r="X1212" s="230"/>
      <c r="Y1212" s="230"/>
      <c r="Z1212" s="230"/>
      <c r="AA1212" s="230"/>
      <c r="AB1212" s="230"/>
      <c r="AC1212" s="230"/>
      <c r="AD1212" s="230"/>
      <c r="AH1212" s="230"/>
      <c r="AK1212" s="230"/>
      <c r="AL1212" s="230"/>
      <c r="AM1212" s="230"/>
      <c r="AN1212" s="230"/>
      <c r="AO1212" s="230"/>
      <c r="AP1212" s="230"/>
      <c r="AQ1212" s="230"/>
      <c r="AR1212" s="230"/>
      <c r="AW1212" s="230"/>
      <c r="AZ1212" s="230"/>
      <c r="BA1212" s="230"/>
      <c r="BB1212" s="230"/>
      <c r="BC1212" s="230"/>
      <c r="BD1212" s="230"/>
      <c r="BE1212" s="230"/>
      <c r="BF1212" s="230"/>
      <c r="BG1212" s="230"/>
    </row>
    <row r="1213" spans="4:59">
      <c r="D1213" s="230"/>
      <c r="G1213" s="230"/>
      <c r="H1213" s="230"/>
      <c r="I1213" s="230"/>
      <c r="J1213" s="230"/>
      <c r="K1213" s="230"/>
      <c r="L1213" s="230"/>
      <c r="M1213" s="230"/>
      <c r="N1213" s="230"/>
      <c r="S1213" s="230"/>
      <c r="V1213" s="230"/>
      <c r="W1213" s="230"/>
      <c r="X1213" s="230"/>
      <c r="Y1213" s="230"/>
      <c r="Z1213" s="230"/>
      <c r="AA1213" s="230"/>
      <c r="AB1213" s="230"/>
      <c r="AC1213" s="230"/>
      <c r="AD1213" s="230"/>
      <c r="AH1213" s="230"/>
      <c r="AK1213" s="230"/>
      <c r="AL1213" s="230"/>
      <c r="AM1213" s="230"/>
      <c r="AN1213" s="230"/>
      <c r="AO1213" s="230"/>
      <c r="AP1213" s="230"/>
      <c r="AQ1213" s="230"/>
      <c r="AR1213" s="230"/>
      <c r="AW1213" s="230"/>
      <c r="AZ1213" s="230"/>
      <c r="BA1213" s="230"/>
      <c r="BB1213" s="230"/>
      <c r="BC1213" s="230"/>
      <c r="BD1213" s="230"/>
      <c r="BE1213" s="230"/>
      <c r="BF1213" s="230"/>
      <c r="BG1213" s="230"/>
    </row>
    <row r="1214" spans="4:59">
      <c r="D1214" s="230"/>
      <c r="G1214" s="230"/>
      <c r="H1214" s="230"/>
      <c r="I1214" s="230"/>
      <c r="J1214" s="230"/>
      <c r="K1214" s="230"/>
      <c r="L1214" s="230"/>
      <c r="M1214" s="230"/>
      <c r="N1214" s="230"/>
      <c r="S1214" s="230"/>
      <c r="V1214" s="230"/>
      <c r="W1214" s="230"/>
      <c r="X1214" s="230"/>
      <c r="Y1214" s="230"/>
      <c r="Z1214" s="230"/>
      <c r="AA1214" s="230"/>
      <c r="AB1214" s="230"/>
      <c r="AC1214" s="230"/>
      <c r="AD1214" s="230"/>
      <c r="AH1214" s="230"/>
      <c r="AK1214" s="230"/>
      <c r="AL1214" s="230"/>
      <c r="AM1214" s="230"/>
      <c r="AN1214" s="230"/>
      <c r="AO1214" s="230"/>
      <c r="AP1214" s="230"/>
      <c r="AQ1214" s="230"/>
      <c r="AR1214" s="230"/>
      <c r="AW1214" s="230"/>
      <c r="AZ1214" s="230"/>
      <c r="BA1214" s="230"/>
      <c r="BB1214" s="230"/>
      <c r="BC1214" s="230"/>
      <c r="BD1214" s="230"/>
      <c r="BE1214" s="230"/>
      <c r="BF1214" s="230"/>
      <c r="BG1214" s="230"/>
    </row>
    <row r="1215" spans="4:59">
      <c r="D1215" s="230"/>
      <c r="G1215" s="230"/>
      <c r="H1215" s="230"/>
      <c r="I1215" s="230"/>
      <c r="J1215" s="230"/>
      <c r="K1215" s="230"/>
      <c r="L1215" s="230"/>
      <c r="M1215" s="230"/>
      <c r="N1215" s="230"/>
      <c r="S1215" s="230"/>
      <c r="V1215" s="230"/>
      <c r="W1215" s="230"/>
      <c r="X1215" s="230"/>
      <c r="Y1215" s="230"/>
      <c r="Z1215" s="230"/>
      <c r="AA1215" s="230"/>
      <c r="AB1215" s="230"/>
      <c r="AC1215" s="230"/>
      <c r="AD1215" s="230"/>
      <c r="AH1215" s="230"/>
      <c r="AK1215" s="230"/>
      <c r="AL1215" s="230"/>
      <c r="AM1215" s="230"/>
      <c r="AN1215" s="230"/>
      <c r="AO1215" s="230"/>
      <c r="AP1215" s="230"/>
      <c r="AQ1215" s="230"/>
      <c r="AR1215" s="230"/>
      <c r="AW1215" s="230"/>
      <c r="AZ1215" s="230"/>
      <c r="BA1215" s="230"/>
      <c r="BB1215" s="230"/>
      <c r="BC1215" s="230"/>
      <c r="BD1215" s="230"/>
      <c r="BE1215" s="230"/>
      <c r="BF1215" s="230"/>
      <c r="BG1215" s="230"/>
    </row>
    <row r="1216" spans="4:59">
      <c r="D1216" s="230"/>
      <c r="G1216" s="230"/>
      <c r="H1216" s="230"/>
      <c r="I1216" s="230"/>
      <c r="J1216" s="230"/>
      <c r="K1216" s="230"/>
      <c r="L1216" s="230"/>
      <c r="M1216" s="230"/>
      <c r="N1216" s="230"/>
      <c r="S1216" s="230"/>
      <c r="V1216" s="230"/>
      <c r="W1216" s="230"/>
      <c r="X1216" s="230"/>
      <c r="Y1216" s="230"/>
      <c r="Z1216" s="230"/>
      <c r="AA1216" s="230"/>
      <c r="AB1216" s="230"/>
      <c r="AC1216" s="230"/>
      <c r="AD1216" s="230"/>
      <c r="AH1216" s="230"/>
      <c r="AK1216" s="230"/>
      <c r="AL1216" s="230"/>
      <c r="AM1216" s="230"/>
      <c r="AN1216" s="230"/>
      <c r="AO1216" s="230"/>
      <c r="AP1216" s="230"/>
      <c r="AQ1216" s="230"/>
      <c r="AR1216" s="230"/>
      <c r="AW1216" s="230"/>
      <c r="AZ1216" s="230"/>
      <c r="BA1216" s="230"/>
      <c r="BB1216" s="230"/>
      <c r="BC1216" s="230"/>
      <c r="BD1216" s="230"/>
      <c r="BE1216" s="230"/>
      <c r="BF1216" s="230"/>
      <c r="BG1216" s="230"/>
    </row>
    <row r="1217" spans="4:59">
      <c r="D1217" s="230"/>
      <c r="G1217" s="230"/>
      <c r="H1217" s="230"/>
      <c r="I1217" s="230"/>
      <c r="J1217" s="230"/>
      <c r="K1217" s="230"/>
      <c r="L1217" s="230"/>
      <c r="M1217" s="230"/>
      <c r="N1217" s="230"/>
      <c r="S1217" s="230"/>
      <c r="V1217" s="230"/>
      <c r="W1217" s="230"/>
      <c r="X1217" s="230"/>
      <c r="Y1217" s="230"/>
      <c r="Z1217" s="230"/>
      <c r="AA1217" s="230"/>
      <c r="AB1217" s="230"/>
      <c r="AC1217" s="230"/>
      <c r="AD1217" s="230"/>
      <c r="AH1217" s="230"/>
      <c r="AK1217" s="230"/>
      <c r="AL1217" s="230"/>
      <c r="AM1217" s="230"/>
      <c r="AN1217" s="230"/>
      <c r="AO1217" s="230"/>
      <c r="AP1217" s="230"/>
      <c r="AQ1217" s="230"/>
      <c r="AR1217" s="230"/>
      <c r="AW1217" s="230"/>
      <c r="AZ1217" s="230"/>
      <c r="BA1217" s="230"/>
      <c r="BB1217" s="230"/>
      <c r="BC1217" s="230"/>
      <c r="BD1217" s="230"/>
      <c r="BE1217" s="230"/>
      <c r="BF1217" s="230"/>
      <c r="BG1217" s="230"/>
    </row>
    <row r="1218" spans="4:59">
      <c r="D1218" s="230"/>
      <c r="G1218" s="230"/>
      <c r="H1218" s="230"/>
      <c r="I1218" s="230"/>
      <c r="J1218" s="230"/>
      <c r="K1218" s="230"/>
      <c r="L1218" s="230"/>
      <c r="M1218" s="230"/>
      <c r="N1218" s="230"/>
      <c r="S1218" s="230"/>
      <c r="V1218" s="230"/>
      <c r="W1218" s="230"/>
      <c r="X1218" s="230"/>
      <c r="Y1218" s="230"/>
      <c r="Z1218" s="230"/>
      <c r="AA1218" s="230"/>
      <c r="AB1218" s="230"/>
      <c r="AC1218" s="230"/>
      <c r="AD1218" s="230"/>
      <c r="AH1218" s="230"/>
      <c r="AK1218" s="230"/>
      <c r="AL1218" s="230"/>
      <c r="AM1218" s="230"/>
      <c r="AN1218" s="230"/>
      <c r="AO1218" s="230"/>
      <c r="AP1218" s="230"/>
      <c r="AQ1218" s="230"/>
      <c r="AR1218" s="230"/>
      <c r="AW1218" s="230"/>
      <c r="AZ1218" s="230"/>
      <c r="BA1218" s="230"/>
      <c r="BB1218" s="230"/>
      <c r="BC1218" s="230"/>
      <c r="BD1218" s="230"/>
      <c r="BE1218" s="230"/>
      <c r="BF1218" s="230"/>
      <c r="BG1218" s="230"/>
    </row>
    <row r="1219" spans="4:59">
      <c r="D1219" s="230"/>
      <c r="G1219" s="230"/>
      <c r="H1219" s="230"/>
      <c r="I1219" s="230"/>
      <c r="J1219" s="230"/>
      <c r="K1219" s="230"/>
      <c r="L1219" s="230"/>
      <c r="M1219" s="230"/>
      <c r="N1219" s="230"/>
      <c r="S1219" s="230"/>
      <c r="V1219" s="230"/>
      <c r="W1219" s="230"/>
      <c r="X1219" s="230"/>
      <c r="Y1219" s="230"/>
      <c r="Z1219" s="230"/>
      <c r="AA1219" s="230"/>
      <c r="AB1219" s="230"/>
      <c r="AC1219" s="230"/>
      <c r="AD1219" s="230"/>
      <c r="AH1219" s="230"/>
      <c r="AK1219" s="230"/>
      <c r="AL1219" s="230"/>
      <c r="AM1219" s="230"/>
      <c r="AN1219" s="230"/>
      <c r="AO1219" s="230"/>
      <c r="AP1219" s="230"/>
      <c r="AQ1219" s="230"/>
      <c r="AR1219" s="230"/>
      <c r="AW1219" s="230"/>
      <c r="AZ1219" s="230"/>
      <c r="BA1219" s="230"/>
      <c r="BB1219" s="230"/>
      <c r="BC1219" s="230"/>
      <c r="BD1219" s="230"/>
      <c r="BE1219" s="230"/>
      <c r="BF1219" s="230"/>
      <c r="BG1219" s="230"/>
    </row>
    <row r="1220" spans="4:59">
      <c r="D1220" s="230"/>
      <c r="G1220" s="230"/>
      <c r="H1220" s="230"/>
      <c r="I1220" s="230"/>
      <c r="J1220" s="230"/>
      <c r="K1220" s="230"/>
      <c r="L1220" s="230"/>
      <c r="M1220" s="230"/>
      <c r="N1220" s="230"/>
      <c r="S1220" s="230"/>
      <c r="V1220" s="230"/>
      <c r="W1220" s="230"/>
      <c r="X1220" s="230"/>
      <c r="Y1220" s="230"/>
      <c r="Z1220" s="230"/>
      <c r="AA1220" s="230"/>
      <c r="AB1220" s="230"/>
      <c r="AC1220" s="230"/>
      <c r="AD1220" s="230"/>
      <c r="AH1220" s="230"/>
      <c r="AK1220" s="230"/>
      <c r="AL1220" s="230"/>
      <c r="AM1220" s="230"/>
      <c r="AN1220" s="230"/>
      <c r="AO1220" s="230"/>
      <c r="AP1220" s="230"/>
      <c r="AQ1220" s="230"/>
      <c r="AR1220" s="230"/>
      <c r="AW1220" s="230"/>
      <c r="AZ1220" s="230"/>
      <c r="BA1220" s="230"/>
      <c r="BB1220" s="230"/>
      <c r="BC1220" s="230"/>
      <c r="BD1220" s="230"/>
      <c r="BE1220" s="230"/>
      <c r="BF1220" s="230"/>
      <c r="BG1220" s="230"/>
    </row>
    <row r="1221" spans="4:59">
      <c r="D1221" s="230"/>
      <c r="G1221" s="230"/>
      <c r="H1221" s="230"/>
      <c r="I1221" s="230"/>
      <c r="J1221" s="230"/>
      <c r="K1221" s="230"/>
      <c r="L1221" s="230"/>
      <c r="M1221" s="230"/>
      <c r="N1221" s="230"/>
      <c r="S1221" s="230"/>
      <c r="V1221" s="230"/>
      <c r="W1221" s="230"/>
      <c r="X1221" s="230"/>
      <c r="Y1221" s="230"/>
      <c r="Z1221" s="230"/>
      <c r="AA1221" s="230"/>
      <c r="AB1221" s="230"/>
      <c r="AC1221" s="230"/>
      <c r="AD1221" s="230"/>
      <c r="AH1221" s="230"/>
      <c r="AK1221" s="230"/>
      <c r="AL1221" s="230"/>
      <c r="AM1221" s="230"/>
      <c r="AN1221" s="230"/>
      <c r="AO1221" s="230"/>
      <c r="AP1221" s="230"/>
      <c r="AQ1221" s="230"/>
      <c r="AR1221" s="230"/>
      <c r="AW1221" s="230"/>
      <c r="AZ1221" s="230"/>
      <c r="BA1221" s="230"/>
      <c r="BB1221" s="230"/>
      <c r="BC1221" s="230"/>
      <c r="BD1221" s="230"/>
      <c r="BE1221" s="230"/>
      <c r="BF1221" s="230"/>
      <c r="BG1221" s="230"/>
    </row>
    <row r="1222" spans="4:59">
      <c r="D1222" s="230"/>
      <c r="G1222" s="230"/>
      <c r="H1222" s="230"/>
      <c r="I1222" s="230"/>
      <c r="J1222" s="230"/>
      <c r="K1222" s="230"/>
      <c r="L1222" s="230"/>
      <c r="M1222" s="230"/>
      <c r="N1222" s="230"/>
      <c r="S1222" s="230"/>
      <c r="V1222" s="230"/>
      <c r="W1222" s="230"/>
      <c r="X1222" s="230"/>
      <c r="Y1222" s="230"/>
      <c r="Z1222" s="230"/>
      <c r="AA1222" s="230"/>
      <c r="AB1222" s="230"/>
      <c r="AC1222" s="230"/>
      <c r="AD1222" s="230"/>
      <c r="AH1222" s="230"/>
      <c r="AK1222" s="230"/>
      <c r="AL1222" s="230"/>
      <c r="AM1222" s="230"/>
      <c r="AN1222" s="230"/>
      <c r="AO1222" s="230"/>
      <c r="AP1222" s="230"/>
      <c r="AQ1222" s="230"/>
      <c r="AR1222" s="230"/>
      <c r="AW1222" s="230"/>
      <c r="AZ1222" s="230"/>
      <c r="BA1222" s="230"/>
      <c r="BB1222" s="230"/>
      <c r="BC1222" s="230"/>
      <c r="BD1222" s="230"/>
      <c r="BE1222" s="230"/>
      <c r="BF1222" s="230"/>
      <c r="BG1222" s="230"/>
    </row>
    <row r="1223" spans="4:59">
      <c r="D1223" s="230"/>
      <c r="G1223" s="230"/>
      <c r="H1223" s="230"/>
      <c r="I1223" s="230"/>
      <c r="J1223" s="230"/>
      <c r="K1223" s="230"/>
      <c r="L1223" s="230"/>
      <c r="M1223" s="230"/>
      <c r="N1223" s="230"/>
      <c r="S1223" s="230"/>
      <c r="V1223" s="230"/>
      <c r="W1223" s="230"/>
      <c r="X1223" s="230"/>
      <c r="Y1223" s="230"/>
      <c r="Z1223" s="230"/>
      <c r="AA1223" s="230"/>
      <c r="AB1223" s="230"/>
      <c r="AC1223" s="230"/>
      <c r="AD1223" s="230"/>
      <c r="AH1223" s="230"/>
      <c r="AK1223" s="230"/>
      <c r="AL1223" s="230"/>
      <c r="AM1223" s="230"/>
      <c r="AN1223" s="230"/>
      <c r="AO1223" s="230"/>
      <c r="AP1223" s="230"/>
      <c r="AQ1223" s="230"/>
      <c r="AR1223" s="230"/>
      <c r="AW1223" s="230"/>
      <c r="AZ1223" s="230"/>
      <c r="BA1223" s="230"/>
      <c r="BB1223" s="230"/>
      <c r="BC1223" s="230"/>
      <c r="BD1223" s="230"/>
      <c r="BE1223" s="230"/>
      <c r="BF1223" s="230"/>
      <c r="BG1223" s="230"/>
    </row>
    <row r="1224" spans="4:59">
      <c r="D1224" s="230"/>
      <c r="G1224" s="230"/>
      <c r="H1224" s="230"/>
      <c r="I1224" s="230"/>
      <c r="J1224" s="230"/>
      <c r="K1224" s="230"/>
      <c r="L1224" s="230"/>
      <c r="M1224" s="230"/>
      <c r="N1224" s="230"/>
      <c r="S1224" s="230"/>
      <c r="V1224" s="230"/>
      <c r="W1224" s="230"/>
      <c r="X1224" s="230"/>
      <c r="Y1224" s="230"/>
      <c r="Z1224" s="230"/>
      <c r="AA1224" s="230"/>
      <c r="AB1224" s="230"/>
      <c r="AC1224" s="230"/>
      <c r="AD1224" s="230"/>
      <c r="AH1224" s="230"/>
      <c r="AK1224" s="230"/>
      <c r="AL1224" s="230"/>
      <c r="AM1224" s="230"/>
      <c r="AN1224" s="230"/>
      <c r="AO1224" s="230"/>
      <c r="AP1224" s="230"/>
      <c r="AQ1224" s="230"/>
      <c r="AR1224" s="230"/>
      <c r="AW1224" s="230"/>
      <c r="AZ1224" s="230"/>
      <c r="BA1224" s="230"/>
      <c r="BB1224" s="230"/>
      <c r="BC1224" s="230"/>
      <c r="BD1224" s="230"/>
      <c r="BE1224" s="230"/>
      <c r="BF1224" s="230"/>
      <c r="BG1224" s="230"/>
    </row>
    <row r="1225" spans="4:59">
      <c r="D1225" s="230"/>
      <c r="G1225" s="230"/>
      <c r="H1225" s="230"/>
      <c r="I1225" s="230"/>
      <c r="J1225" s="230"/>
      <c r="K1225" s="230"/>
      <c r="L1225" s="230"/>
      <c r="M1225" s="230"/>
      <c r="N1225" s="230"/>
      <c r="S1225" s="230"/>
      <c r="V1225" s="230"/>
      <c r="W1225" s="230"/>
      <c r="X1225" s="230"/>
      <c r="Y1225" s="230"/>
      <c r="Z1225" s="230"/>
      <c r="AA1225" s="230"/>
      <c r="AB1225" s="230"/>
      <c r="AC1225" s="230"/>
      <c r="AD1225" s="230"/>
      <c r="AH1225" s="230"/>
      <c r="AK1225" s="230"/>
      <c r="AL1225" s="230"/>
      <c r="AM1225" s="230"/>
      <c r="AN1225" s="230"/>
      <c r="AO1225" s="230"/>
      <c r="AP1225" s="230"/>
      <c r="AQ1225" s="230"/>
      <c r="AR1225" s="230"/>
      <c r="AW1225" s="230"/>
      <c r="AZ1225" s="230"/>
      <c r="BA1225" s="230"/>
      <c r="BB1225" s="230"/>
      <c r="BC1225" s="230"/>
      <c r="BD1225" s="230"/>
      <c r="BE1225" s="230"/>
      <c r="BF1225" s="230"/>
      <c r="BG1225" s="230"/>
    </row>
    <row r="1226" spans="4:59">
      <c r="D1226" s="230"/>
      <c r="G1226" s="230"/>
      <c r="H1226" s="230"/>
      <c r="I1226" s="230"/>
      <c r="J1226" s="230"/>
      <c r="K1226" s="230"/>
      <c r="L1226" s="230"/>
      <c r="M1226" s="230"/>
      <c r="N1226" s="230"/>
      <c r="S1226" s="230"/>
      <c r="V1226" s="230"/>
      <c r="W1226" s="230"/>
      <c r="X1226" s="230"/>
      <c r="Y1226" s="230"/>
      <c r="Z1226" s="230"/>
      <c r="AA1226" s="230"/>
      <c r="AB1226" s="230"/>
      <c r="AC1226" s="230"/>
      <c r="AD1226" s="230"/>
      <c r="AH1226" s="230"/>
      <c r="AK1226" s="230"/>
      <c r="AL1226" s="230"/>
      <c r="AM1226" s="230"/>
      <c r="AN1226" s="230"/>
      <c r="AO1226" s="230"/>
      <c r="AP1226" s="230"/>
      <c r="AQ1226" s="230"/>
      <c r="AR1226" s="230"/>
      <c r="AW1226" s="230"/>
      <c r="AZ1226" s="230"/>
      <c r="BA1226" s="230"/>
      <c r="BB1226" s="230"/>
      <c r="BC1226" s="230"/>
      <c r="BD1226" s="230"/>
      <c r="BE1226" s="230"/>
      <c r="BF1226" s="230"/>
      <c r="BG1226" s="230"/>
    </row>
    <row r="1227" spans="4:59">
      <c r="D1227" s="230"/>
      <c r="G1227" s="230"/>
      <c r="H1227" s="230"/>
      <c r="I1227" s="230"/>
      <c r="J1227" s="230"/>
      <c r="K1227" s="230"/>
      <c r="L1227" s="230"/>
      <c r="M1227" s="230"/>
      <c r="N1227" s="230"/>
      <c r="S1227" s="230"/>
      <c r="V1227" s="230"/>
      <c r="W1227" s="230"/>
      <c r="X1227" s="230"/>
      <c r="Y1227" s="230"/>
      <c r="Z1227" s="230"/>
      <c r="AA1227" s="230"/>
      <c r="AB1227" s="230"/>
      <c r="AC1227" s="230"/>
      <c r="AD1227" s="230"/>
      <c r="AH1227" s="230"/>
      <c r="AK1227" s="230"/>
      <c r="AL1227" s="230"/>
      <c r="AM1227" s="230"/>
      <c r="AN1227" s="230"/>
      <c r="AO1227" s="230"/>
      <c r="AP1227" s="230"/>
      <c r="AQ1227" s="230"/>
      <c r="AR1227" s="230"/>
      <c r="AW1227" s="230"/>
      <c r="AZ1227" s="230"/>
      <c r="BA1227" s="230"/>
      <c r="BB1227" s="230"/>
      <c r="BC1227" s="230"/>
      <c r="BD1227" s="230"/>
      <c r="BE1227" s="230"/>
      <c r="BF1227" s="230"/>
      <c r="BG1227" s="230"/>
    </row>
    <row r="1228" spans="4:59">
      <c r="D1228" s="230"/>
      <c r="G1228" s="230"/>
      <c r="H1228" s="230"/>
      <c r="I1228" s="230"/>
      <c r="J1228" s="230"/>
      <c r="K1228" s="230"/>
      <c r="L1228" s="230"/>
      <c r="M1228" s="230"/>
      <c r="N1228" s="230"/>
      <c r="S1228" s="230"/>
      <c r="V1228" s="230"/>
      <c r="W1228" s="230"/>
      <c r="X1228" s="230"/>
      <c r="Y1228" s="230"/>
      <c r="Z1228" s="230"/>
      <c r="AA1228" s="230"/>
      <c r="AB1228" s="230"/>
      <c r="AC1228" s="230"/>
      <c r="AD1228" s="230"/>
      <c r="AH1228" s="230"/>
      <c r="AK1228" s="230"/>
      <c r="AL1228" s="230"/>
      <c r="AM1228" s="230"/>
      <c r="AN1228" s="230"/>
      <c r="AO1228" s="230"/>
      <c r="AP1228" s="230"/>
      <c r="AQ1228" s="230"/>
      <c r="AR1228" s="230"/>
      <c r="AW1228" s="230"/>
      <c r="AZ1228" s="230"/>
      <c r="BA1228" s="230"/>
      <c r="BB1228" s="230"/>
      <c r="BC1228" s="230"/>
      <c r="BD1228" s="230"/>
      <c r="BE1228" s="230"/>
      <c r="BF1228" s="230"/>
      <c r="BG1228" s="230"/>
    </row>
    <row r="1229" spans="4:59">
      <c r="D1229" s="230"/>
      <c r="G1229" s="230"/>
      <c r="H1229" s="230"/>
      <c r="I1229" s="230"/>
      <c r="J1229" s="230"/>
      <c r="K1229" s="230"/>
      <c r="L1229" s="230"/>
      <c r="M1229" s="230"/>
      <c r="N1229" s="230"/>
      <c r="S1229" s="230"/>
      <c r="V1229" s="230"/>
      <c r="W1229" s="230"/>
      <c r="X1229" s="230"/>
      <c r="Y1229" s="230"/>
      <c r="Z1229" s="230"/>
      <c r="AA1229" s="230"/>
      <c r="AB1229" s="230"/>
      <c r="AC1229" s="230"/>
      <c r="AD1229" s="230"/>
      <c r="AH1229" s="230"/>
      <c r="AK1229" s="230"/>
      <c r="AL1229" s="230"/>
      <c r="AM1229" s="230"/>
      <c r="AN1229" s="230"/>
      <c r="AO1229" s="230"/>
      <c r="AP1229" s="230"/>
      <c r="AQ1229" s="230"/>
      <c r="AR1229" s="230"/>
      <c r="AW1229" s="230"/>
      <c r="AZ1229" s="230"/>
      <c r="BA1229" s="230"/>
      <c r="BB1229" s="230"/>
      <c r="BC1229" s="230"/>
      <c r="BD1229" s="230"/>
      <c r="BE1229" s="230"/>
      <c r="BF1229" s="230"/>
      <c r="BG1229" s="230"/>
    </row>
    <row r="1230" spans="4:59">
      <c r="D1230" s="230"/>
      <c r="G1230" s="230"/>
      <c r="H1230" s="230"/>
      <c r="I1230" s="230"/>
      <c r="J1230" s="230"/>
      <c r="K1230" s="230"/>
      <c r="L1230" s="230"/>
      <c r="M1230" s="230"/>
      <c r="N1230" s="230"/>
      <c r="S1230" s="230"/>
      <c r="V1230" s="230"/>
      <c r="W1230" s="230"/>
      <c r="X1230" s="230"/>
      <c r="Y1230" s="230"/>
      <c r="Z1230" s="230"/>
      <c r="AA1230" s="230"/>
      <c r="AB1230" s="230"/>
      <c r="AC1230" s="230"/>
      <c r="AD1230" s="230"/>
      <c r="AH1230" s="230"/>
      <c r="AK1230" s="230"/>
      <c r="AL1230" s="230"/>
      <c r="AM1230" s="230"/>
      <c r="AN1230" s="230"/>
      <c r="AO1230" s="230"/>
      <c r="AP1230" s="230"/>
      <c r="AQ1230" s="230"/>
      <c r="AR1230" s="230"/>
      <c r="AW1230" s="230"/>
      <c r="AZ1230" s="230"/>
      <c r="BA1230" s="230"/>
      <c r="BB1230" s="230"/>
      <c r="BC1230" s="230"/>
      <c r="BD1230" s="230"/>
      <c r="BE1230" s="230"/>
      <c r="BF1230" s="230"/>
      <c r="BG1230" s="230"/>
    </row>
    <row r="1231" spans="4:59">
      <c r="D1231" s="230"/>
      <c r="G1231" s="230"/>
      <c r="H1231" s="230"/>
      <c r="I1231" s="230"/>
      <c r="J1231" s="230"/>
      <c r="K1231" s="230"/>
      <c r="L1231" s="230"/>
      <c r="M1231" s="230"/>
      <c r="N1231" s="230"/>
      <c r="S1231" s="230"/>
      <c r="V1231" s="230"/>
      <c r="W1231" s="230"/>
      <c r="X1231" s="230"/>
      <c r="Y1231" s="230"/>
      <c r="Z1231" s="230"/>
      <c r="AA1231" s="230"/>
      <c r="AB1231" s="230"/>
      <c r="AC1231" s="230"/>
      <c r="AD1231" s="230"/>
      <c r="AH1231" s="230"/>
      <c r="AK1231" s="230"/>
      <c r="AL1231" s="230"/>
      <c r="AM1231" s="230"/>
      <c r="AN1231" s="230"/>
      <c r="AO1231" s="230"/>
      <c r="AP1231" s="230"/>
      <c r="AQ1231" s="230"/>
      <c r="AR1231" s="230"/>
      <c r="AW1231" s="230"/>
      <c r="AZ1231" s="230"/>
      <c r="BA1231" s="230"/>
      <c r="BB1231" s="230"/>
      <c r="BC1231" s="230"/>
      <c r="BD1231" s="230"/>
      <c r="BE1231" s="230"/>
      <c r="BF1231" s="230"/>
      <c r="BG1231" s="230"/>
    </row>
    <row r="1232" spans="4:59">
      <c r="D1232" s="230"/>
      <c r="G1232" s="230"/>
      <c r="H1232" s="230"/>
      <c r="I1232" s="230"/>
      <c r="J1232" s="230"/>
      <c r="K1232" s="230"/>
      <c r="L1232" s="230"/>
      <c r="M1232" s="230"/>
      <c r="N1232" s="230"/>
      <c r="S1232" s="230"/>
      <c r="V1232" s="230"/>
      <c r="W1232" s="230"/>
      <c r="X1232" s="230"/>
      <c r="Y1232" s="230"/>
      <c r="Z1232" s="230"/>
      <c r="AA1232" s="230"/>
      <c r="AB1232" s="230"/>
      <c r="AC1232" s="230"/>
      <c r="AD1232" s="230"/>
      <c r="AH1232" s="230"/>
      <c r="AK1232" s="230"/>
      <c r="AL1232" s="230"/>
      <c r="AM1232" s="230"/>
      <c r="AN1232" s="230"/>
      <c r="AO1232" s="230"/>
      <c r="AP1232" s="230"/>
      <c r="AQ1232" s="230"/>
      <c r="AR1232" s="230"/>
      <c r="AW1232" s="230"/>
      <c r="AZ1232" s="230"/>
      <c r="BA1232" s="230"/>
      <c r="BB1232" s="230"/>
      <c r="BC1232" s="230"/>
      <c r="BD1232" s="230"/>
      <c r="BE1232" s="230"/>
      <c r="BF1232" s="230"/>
      <c r="BG1232" s="230"/>
    </row>
    <row r="1233" spans="4:59">
      <c r="D1233" s="230"/>
      <c r="G1233" s="230"/>
      <c r="H1233" s="230"/>
      <c r="I1233" s="230"/>
      <c r="J1233" s="230"/>
      <c r="K1233" s="230"/>
      <c r="L1233" s="230"/>
      <c r="M1233" s="230"/>
      <c r="N1233" s="230"/>
      <c r="S1233" s="230"/>
      <c r="V1233" s="230"/>
      <c r="W1233" s="230"/>
      <c r="X1233" s="230"/>
      <c r="Y1233" s="230"/>
      <c r="Z1233" s="230"/>
      <c r="AA1233" s="230"/>
      <c r="AB1233" s="230"/>
      <c r="AC1233" s="230"/>
      <c r="AD1233" s="230"/>
      <c r="AH1233" s="230"/>
      <c r="AK1233" s="230"/>
      <c r="AL1233" s="230"/>
      <c r="AM1233" s="230"/>
      <c r="AN1233" s="230"/>
      <c r="AO1233" s="230"/>
      <c r="AP1233" s="230"/>
      <c r="AQ1233" s="230"/>
      <c r="AR1233" s="230"/>
      <c r="AW1233" s="230"/>
      <c r="AZ1233" s="230"/>
      <c r="BA1233" s="230"/>
      <c r="BB1233" s="230"/>
      <c r="BC1233" s="230"/>
      <c r="BD1233" s="230"/>
      <c r="BE1233" s="230"/>
      <c r="BF1233" s="230"/>
      <c r="BG1233" s="230"/>
    </row>
    <row r="1234" spans="4:59">
      <c r="D1234" s="230"/>
      <c r="G1234" s="230"/>
      <c r="H1234" s="230"/>
      <c r="I1234" s="230"/>
      <c r="J1234" s="230"/>
      <c r="K1234" s="230"/>
      <c r="L1234" s="230"/>
      <c r="M1234" s="230"/>
      <c r="N1234" s="230"/>
      <c r="S1234" s="230"/>
      <c r="V1234" s="230"/>
      <c r="W1234" s="230"/>
      <c r="X1234" s="230"/>
      <c r="Y1234" s="230"/>
      <c r="Z1234" s="230"/>
      <c r="AA1234" s="230"/>
      <c r="AB1234" s="230"/>
      <c r="AC1234" s="230"/>
      <c r="AD1234" s="230"/>
      <c r="AH1234" s="230"/>
      <c r="AK1234" s="230"/>
      <c r="AL1234" s="230"/>
      <c r="AM1234" s="230"/>
      <c r="AN1234" s="230"/>
      <c r="AO1234" s="230"/>
      <c r="AP1234" s="230"/>
      <c r="AQ1234" s="230"/>
      <c r="AR1234" s="230"/>
      <c r="AW1234" s="230"/>
      <c r="AZ1234" s="230"/>
      <c r="BA1234" s="230"/>
      <c r="BB1234" s="230"/>
      <c r="BC1234" s="230"/>
      <c r="BD1234" s="230"/>
      <c r="BE1234" s="230"/>
      <c r="BF1234" s="230"/>
      <c r="BG1234" s="230"/>
    </row>
    <row r="1235" spans="4:59">
      <c r="D1235" s="230"/>
      <c r="G1235" s="230"/>
      <c r="H1235" s="230"/>
      <c r="I1235" s="230"/>
      <c r="J1235" s="230"/>
      <c r="K1235" s="230"/>
      <c r="L1235" s="230"/>
      <c r="M1235" s="230"/>
      <c r="N1235" s="230"/>
      <c r="S1235" s="230"/>
      <c r="V1235" s="230"/>
      <c r="W1235" s="230"/>
      <c r="X1235" s="230"/>
      <c r="Y1235" s="230"/>
      <c r="Z1235" s="230"/>
      <c r="AA1235" s="230"/>
      <c r="AB1235" s="230"/>
      <c r="AC1235" s="230"/>
      <c r="AD1235" s="230"/>
      <c r="AH1235" s="230"/>
      <c r="AK1235" s="230"/>
      <c r="AL1235" s="230"/>
      <c r="AM1235" s="230"/>
      <c r="AN1235" s="230"/>
      <c r="AO1235" s="230"/>
      <c r="AP1235" s="230"/>
      <c r="AQ1235" s="230"/>
      <c r="AR1235" s="230"/>
      <c r="AW1235" s="230"/>
      <c r="AZ1235" s="230"/>
      <c r="BA1235" s="230"/>
      <c r="BB1235" s="230"/>
      <c r="BC1235" s="230"/>
      <c r="BD1235" s="230"/>
      <c r="BE1235" s="230"/>
      <c r="BF1235" s="230"/>
      <c r="BG1235" s="230"/>
    </row>
    <row r="1236" spans="4:59">
      <c r="D1236" s="230"/>
      <c r="G1236" s="230"/>
      <c r="H1236" s="230"/>
      <c r="I1236" s="230"/>
      <c r="J1236" s="230"/>
      <c r="K1236" s="230"/>
      <c r="L1236" s="230"/>
      <c r="M1236" s="230"/>
      <c r="N1236" s="230"/>
      <c r="S1236" s="230"/>
      <c r="V1236" s="230"/>
      <c r="W1236" s="230"/>
      <c r="X1236" s="230"/>
      <c r="Y1236" s="230"/>
      <c r="Z1236" s="230"/>
      <c r="AA1236" s="230"/>
      <c r="AB1236" s="230"/>
      <c r="AC1236" s="230"/>
      <c r="AD1236" s="230"/>
      <c r="AH1236" s="230"/>
      <c r="AK1236" s="230"/>
      <c r="AL1236" s="230"/>
      <c r="AM1236" s="230"/>
      <c r="AN1236" s="230"/>
      <c r="AO1236" s="230"/>
      <c r="AP1236" s="230"/>
      <c r="AQ1236" s="230"/>
      <c r="AR1236" s="230"/>
      <c r="AW1236" s="230"/>
      <c r="AZ1236" s="230"/>
      <c r="BA1236" s="230"/>
      <c r="BB1236" s="230"/>
      <c r="BC1236" s="230"/>
      <c r="BD1236" s="230"/>
      <c r="BE1236" s="230"/>
      <c r="BF1236" s="230"/>
      <c r="BG1236" s="230"/>
    </row>
    <row r="1237" spans="4:59">
      <c r="D1237" s="230"/>
      <c r="G1237" s="230"/>
      <c r="H1237" s="230"/>
      <c r="I1237" s="230"/>
      <c r="J1237" s="230"/>
      <c r="K1237" s="230"/>
      <c r="L1237" s="230"/>
      <c r="M1237" s="230"/>
      <c r="N1237" s="230"/>
      <c r="S1237" s="230"/>
      <c r="V1237" s="230"/>
      <c r="W1237" s="230"/>
      <c r="X1237" s="230"/>
      <c r="Y1237" s="230"/>
      <c r="Z1237" s="230"/>
      <c r="AA1237" s="230"/>
      <c r="AB1237" s="230"/>
      <c r="AC1237" s="230"/>
      <c r="AD1237" s="230"/>
      <c r="AH1237" s="230"/>
      <c r="AK1237" s="230"/>
      <c r="AL1237" s="230"/>
      <c r="AM1237" s="230"/>
      <c r="AN1237" s="230"/>
      <c r="AO1237" s="230"/>
      <c r="AP1237" s="230"/>
      <c r="AQ1237" s="230"/>
      <c r="AR1237" s="230"/>
      <c r="AW1237" s="230"/>
      <c r="AZ1237" s="230"/>
      <c r="BA1237" s="230"/>
      <c r="BB1237" s="230"/>
      <c r="BC1237" s="230"/>
      <c r="BD1237" s="230"/>
      <c r="BE1237" s="230"/>
      <c r="BF1237" s="230"/>
      <c r="BG1237" s="230"/>
    </row>
    <row r="1238" spans="4:59">
      <c r="D1238" s="230"/>
      <c r="G1238" s="230"/>
      <c r="H1238" s="230"/>
      <c r="I1238" s="230"/>
      <c r="J1238" s="230"/>
      <c r="K1238" s="230"/>
      <c r="L1238" s="230"/>
      <c r="M1238" s="230"/>
      <c r="N1238" s="230"/>
      <c r="S1238" s="230"/>
      <c r="V1238" s="230"/>
      <c r="W1238" s="230"/>
      <c r="X1238" s="230"/>
      <c r="Y1238" s="230"/>
      <c r="Z1238" s="230"/>
      <c r="AA1238" s="230"/>
      <c r="AB1238" s="230"/>
      <c r="AC1238" s="230"/>
      <c r="AD1238" s="230"/>
      <c r="AH1238" s="230"/>
      <c r="AK1238" s="230"/>
      <c r="AL1238" s="230"/>
      <c r="AM1238" s="230"/>
      <c r="AN1238" s="230"/>
      <c r="AO1238" s="230"/>
      <c r="AP1238" s="230"/>
      <c r="AQ1238" s="230"/>
      <c r="AR1238" s="230"/>
      <c r="AW1238" s="230"/>
      <c r="AZ1238" s="230"/>
      <c r="BA1238" s="230"/>
      <c r="BB1238" s="230"/>
      <c r="BC1238" s="230"/>
      <c r="BD1238" s="230"/>
      <c r="BE1238" s="230"/>
      <c r="BF1238" s="230"/>
      <c r="BG1238" s="230"/>
    </row>
    <row r="1239" spans="4:59">
      <c r="D1239" s="230"/>
      <c r="G1239" s="230"/>
      <c r="H1239" s="230"/>
      <c r="I1239" s="230"/>
      <c r="J1239" s="230"/>
      <c r="K1239" s="230"/>
      <c r="L1239" s="230"/>
      <c r="M1239" s="230"/>
      <c r="N1239" s="230"/>
      <c r="S1239" s="230"/>
      <c r="V1239" s="230"/>
      <c r="W1239" s="230"/>
      <c r="X1239" s="230"/>
      <c r="Y1239" s="230"/>
      <c r="Z1239" s="230"/>
      <c r="AA1239" s="230"/>
      <c r="AB1239" s="230"/>
      <c r="AC1239" s="230"/>
      <c r="AD1239" s="230"/>
      <c r="AH1239" s="230"/>
      <c r="AK1239" s="230"/>
      <c r="AL1239" s="230"/>
      <c r="AM1239" s="230"/>
      <c r="AN1239" s="230"/>
      <c r="AO1239" s="230"/>
      <c r="AP1239" s="230"/>
      <c r="AQ1239" s="230"/>
      <c r="AR1239" s="230"/>
      <c r="AW1239" s="230"/>
      <c r="AZ1239" s="230"/>
      <c r="BA1239" s="230"/>
      <c r="BB1239" s="230"/>
      <c r="BC1239" s="230"/>
      <c r="BD1239" s="230"/>
      <c r="BE1239" s="230"/>
      <c r="BF1239" s="230"/>
      <c r="BG1239" s="230"/>
    </row>
    <row r="1240" spans="4:59">
      <c r="D1240" s="230"/>
      <c r="G1240" s="230"/>
      <c r="H1240" s="230"/>
      <c r="I1240" s="230"/>
      <c r="J1240" s="230"/>
      <c r="K1240" s="230"/>
      <c r="L1240" s="230"/>
      <c r="M1240" s="230"/>
      <c r="N1240" s="230"/>
      <c r="S1240" s="230"/>
      <c r="V1240" s="230"/>
      <c r="W1240" s="230"/>
      <c r="X1240" s="230"/>
      <c r="Y1240" s="230"/>
      <c r="Z1240" s="230"/>
      <c r="AA1240" s="230"/>
      <c r="AB1240" s="230"/>
      <c r="AC1240" s="230"/>
      <c r="AD1240" s="230"/>
      <c r="AH1240" s="230"/>
      <c r="AK1240" s="230"/>
      <c r="AL1240" s="230"/>
      <c r="AM1240" s="230"/>
      <c r="AN1240" s="230"/>
      <c r="AO1240" s="230"/>
      <c r="AP1240" s="230"/>
      <c r="AQ1240" s="230"/>
      <c r="AR1240" s="230"/>
      <c r="AW1240" s="230"/>
      <c r="AZ1240" s="230"/>
      <c r="BA1240" s="230"/>
      <c r="BB1240" s="230"/>
      <c r="BC1240" s="230"/>
      <c r="BD1240" s="230"/>
      <c r="BE1240" s="230"/>
      <c r="BF1240" s="230"/>
      <c r="BG1240" s="230"/>
    </row>
    <row r="1241" spans="4:59">
      <c r="D1241" s="230"/>
      <c r="G1241" s="230"/>
      <c r="H1241" s="230"/>
      <c r="I1241" s="230"/>
      <c r="J1241" s="230"/>
      <c r="K1241" s="230"/>
      <c r="L1241" s="230"/>
      <c r="M1241" s="230"/>
      <c r="N1241" s="230"/>
      <c r="S1241" s="230"/>
      <c r="V1241" s="230"/>
      <c r="W1241" s="230"/>
      <c r="X1241" s="230"/>
      <c r="Y1241" s="230"/>
      <c r="Z1241" s="230"/>
      <c r="AA1241" s="230"/>
      <c r="AB1241" s="230"/>
      <c r="AC1241" s="230"/>
      <c r="AD1241" s="230"/>
      <c r="AH1241" s="230"/>
      <c r="AK1241" s="230"/>
      <c r="AL1241" s="230"/>
      <c r="AM1241" s="230"/>
      <c r="AN1241" s="230"/>
      <c r="AO1241" s="230"/>
      <c r="AP1241" s="230"/>
      <c r="AQ1241" s="230"/>
      <c r="AR1241" s="230"/>
      <c r="AW1241" s="230"/>
      <c r="AZ1241" s="230"/>
      <c r="BA1241" s="230"/>
      <c r="BB1241" s="230"/>
      <c r="BC1241" s="230"/>
      <c r="BD1241" s="230"/>
      <c r="BE1241" s="230"/>
      <c r="BF1241" s="230"/>
      <c r="BG1241" s="230"/>
    </row>
    <row r="1242" spans="4:59">
      <c r="D1242" s="230"/>
      <c r="G1242" s="230"/>
      <c r="H1242" s="230"/>
      <c r="I1242" s="230"/>
      <c r="J1242" s="230"/>
      <c r="K1242" s="230"/>
      <c r="L1242" s="230"/>
      <c r="M1242" s="230"/>
      <c r="N1242" s="230"/>
      <c r="S1242" s="230"/>
      <c r="V1242" s="230"/>
      <c r="W1242" s="230"/>
      <c r="X1242" s="230"/>
      <c r="Y1242" s="230"/>
      <c r="Z1242" s="230"/>
      <c r="AA1242" s="230"/>
      <c r="AB1242" s="230"/>
      <c r="AC1242" s="230"/>
      <c r="AD1242" s="230"/>
      <c r="AH1242" s="230"/>
      <c r="AK1242" s="230"/>
      <c r="AL1242" s="230"/>
      <c r="AM1242" s="230"/>
      <c r="AN1242" s="230"/>
      <c r="AO1242" s="230"/>
      <c r="AP1242" s="230"/>
      <c r="AQ1242" s="230"/>
      <c r="AR1242" s="230"/>
      <c r="AW1242" s="230"/>
      <c r="AZ1242" s="230"/>
      <c r="BA1242" s="230"/>
      <c r="BB1242" s="230"/>
      <c r="BC1242" s="230"/>
      <c r="BD1242" s="230"/>
      <c r="BE1242" s="230"/>
      <c r="BF1242" s="230"/>
      <c r="BG1242" s="230"/>
    </row>
    <row r="1243" spans="4:59">
      <c r="D1243" s="230"/>
      <c r="G1243" s="230"/>
      <c r="H1243" s="230"/>
      <c r="I1243" s="230"/>
      <c r="J1243" s="230"/>
      <c r="K1243" s="230"/>
      <c r="L1243" s="230"/>
      <c r="M1243" s="230"/>
      <c r="N1243" s="230"/>
      <c r="S1243" s="230"/>
      <c r="V1243" s="230"/>
      <c r="W1243" s="230"/>
      <c r="X1243" s="230"/>
      <c r="Y1243" s="230"/>
      <c r="Z1243" s="230"/>
      <c r="AA1243" s="230"/>
      <c r="AB1243" s="230"/>
      <c r="AC1243" s="230"/>
      <c r="AD1243" s="230"/>
      <c r="AH1243" s="230"/>
      <c r="AK1243" s="230"/>
      <c r="AL1243" s="230"/>
      <c r="AM1243" s="230"/>
      <c r="AN1243" s="230"/>
      <c r="AO1243" s="230"/>
      <c r="AP1243" s="230"/>
      <c r="AQ1243" s="230"/>
      <c r="AR1243" s="230"/>
      <c r="AW1243" s="230"/>
      <c r="AZ1243" s="230"/>
      <c r="BA1243" s="230"/>
      <c r="BB1243" s="230"/>
      <c r="BC1243" s="230"/>
      <c r="BD1243" s="230"/>
      <c r="BE1243" s="230"/>
      <c r="BF1243" s="230"/>
      <c r="BG1243" s="230"/>
    </row>
    <row r="1244" spans="4:59">
      <c r="D1244" s="230"/>
      <c r="G1244" s="230"/>
      <c r="H1244" s="230"/>
      <c r="I1244" s="230"/>
      <c r="J1244" s="230"/>
      <c r="K1244" s="230"/>
      <c r="L1244" s="230"/>
      <c r="M1244" s="230"/>
      <c r="N1244" s="230"/>
      <c r="S1244" s="230"/>
      <c r="V1244" s="230"/>
      <c r="W1244" s="230"/>
      <c r="X1244" s="230"/>
      <c r="Y1244" s="230"/>
      <c r="Z1244" s="230"/>
      <c r="AA1244" s="230"/>
      <c r="AB1244" s="230"/>
      <c r="AC1244" s="230"/>
      <c r="AD1244" s="230"/>
      <c r="AH1244" s="230"/>
      <c r="AK1244" s="230"/>
      <c r="AL1244" s="230"/>
      <c r="AM1244" s="230"/>
      <c r="AN1244" s="230"/>
      <c r="AO1244" s="230"/>
      <c r="AP1244" s="230"/>
      <c r="AQ1244" s="230"/>
      <c r="AR1244" s="230"/>
      <c r="AW1244" s="230"/>
      <c r="AZ1244" s="230"/>
      <c r="BA1244" s="230"/>
      <c r="BB1244" s="230"/>
      <c r="BC1244" s="230"/>
      <c r="BD1244" s="230"/>
      <c r="BE1244" s="230"/>
      <c r="BF1244" s="230"/>
      <c r="BG1244" s="230"/>
    </row>
    <row r="1245" spans="4:59">
      <c r="D1245" s="230"/>
      <c r="G1245" s="230"/>
      <c r="H1245" s="230"/>
      <c r="I1245" s="230"/>
      <c r="J1245" s="230"/>
      <c r="K1245" s="230"/>
      <c r="L1245" s="230"/>
      <c r="M1245" s="230"/>
      <c r="N1245" s="230"/>
      <c r="S1245" s="230"/>
      <c r="V1245" s="230"/>
      <c r="W1245" s="230"/>
      <c r="X1245" s="230"/>
      <c r="Y1245" s="230"/>
      <c r="Z1245" s="230"/>
      <c r="AA1245" s="230"/>
      <c r="AB1245" s="230"/>
      <c r="AC1245" s="230"/>
      <c r="AD1245" s="230"/>
      <c r="AH1245" s="230"/>
      <c r="AK1245" s="230"/>
      <c r="AL1245" s="230"/>
      <c r="AM1245" s="230"/>
      <c r="AN1245" s="230"/>
      <c r="AO1245" s="230"/>
      <c r="AP1245" s="230"/>
      <c r="AQ1245" s="230"/>
      <c r="AR1245" s="230"/>
      <c r="AW1245" s="230"/>
      <c r="AZ1245" s="230"/>
      <c r="BA1245" s="230"/>
      <c r="BB1245" s="230"/>
      <c r="BC1245" s="230"/>
      <c r="BD1245" s="230"/>
      <c r="BE1245" s="230"/>
      <c r="BF1245" s="230"/>
      <c r="BG1245" s="230"/>
    </row>
    <row r="1246" spans="4:59">
      <c r="D1246" s="230"/>
      <c r="G1246" s="230"/>
      <c r="H1246" s="230"/>
      <c r="I1246" s="230"/>
      <c r="J1246" s="230"/>
      <c r="K1246" s="230"/>
      <c r="L1246" s="230"/>
      <c r="M1246" s="230"/>
      <c r="N1246" s="230"/>
      <c r="S1246" s="230"/>
      <c r="V1246" s="230"/>
      <c r="W1246" s="230"/>
      <c r="X1246" s="230"/>
      <c r="Y1246" s="230"/>
      <c r="Z1246" s="230"/>
      <c r="AA1246" s="230"/>
      <c r="AB1246" s="230"/>
      <c r="AC1246" s="230"/>
      <c r="AD1246" s="230"/>
      <c r="AH1246" s="230"/>
      <c r="AK1246" s="230"/>
      <c r="AL1246" s="230"/>
      <c r="AM1246" s="230"/>
      <c r="AN1246" s="230"/>
      <c r="AO1246" s="230"/>
      <c r="AP1246" s="230"/>
      <c r="AQ1246" s="230"/>
      <c r="AR1246" s="230"/>
      <c r="AW1246" s="230"/>
      <c r="AZ1246" s="230"/>
      <c r="BA1246" s="230"/>
      <c r="BB1246" s="230"/>
      <c r="BC1246" s="230"/>
      <c r="BD1246" s="230"/>
      <c r="BE1246" s="230"/>
      <c r="BF1246" s="230"/>
      <c r="BG1246" s="230"/>
    </row>
    <row r="1247" spans="4:59">
      <c r="D1247" s="230"/>
      <c r="G1247" s="230"/>
      <c r="H1247" s="230"/>
      <c r="I1247" s="230"/>
      <c r="J1247" s="230"/>
      <c r="K1247" s="230"/>
      <c r="L1247" s="230"/>
      <c r="M1247" s="230"/>
      <c r="N1247" s="230"/>
      <c r="S1247" s="230"/>
      <c r="V1247" s="230"/>
      <c r="W1247" s="230"/>
      <c r="X1247" s="230"/>
      <c r="Y1247" s="230"/>
      <c r="Z1247" s="230"/>
      <c r="AA1247" s="230"/>
      <c r="AB1247" s="230"/>
      <c r="AC1247" s="230"/>
      <c r="AD1247" s="230"/>
      <c r="AH1247" s="230"/>
      <c r="AK1247" s="230"/>
      <c r="AL1247" s="230"/>
      <c r="AM1247" s="230"/>
      <c r="AN1247" s="230"/>
      <c r="AO1247" s="230"/>
      <c r="AP1247" s="230"/>
      <c r="AQ1247" s="230"/>
      <c r="AR1247" s="230"/>
      <c r="AW1247" s="230"/>
      <c r="AZ1247" s="230"/>
      <c r="BA1247" s="230"/>
      <c r="BB1247" s="230"/>
      <c r="BC1247" s="230"/>
      <c r="BD1247" s="230"/>
      <c r="BE1247" s="230"/>
      <c r="BF1247" s="230"/>
      <c r="BG1247" s="230"/>
    </row>
    <row r="1248" spans="4:59">
      <c r="D1248" s="230"/>
      <c r="G1248" s="230"/>
      <c r="H1248" s="230"/>
      <c r="I1248" s="230"/>
      <c r="J1248" s="230"/>
      <c r="K1248" s="230"/>
      <c r="L1248" s="230"/>
      <c r="M1248" s="230"/>
      <c r="N1248" s="230"/>
      <c r="S1248" s="230"/>
      <c r="V1248" s="230"/>
      <c r="W1248" s="230"/>
      <c r="X1248" s="230"/>
      <c r="Y1248" s="230"/>
      <c r="Z1248" s="230"/>
      <c r="AA1248" s="230"/>
      <c r="AB1248" s="230"/>
      <c r="AC1248" s="230"/>
      <c r="AD1248" s="230"/>
      <c r="AH1248" s="230"/>
      <c r="AK1248" s="230"/>
      <c r="AL1248" s="230"/>
      <c r="AM1248" s="230"/>
      <c r="AN1248" s="230"/>
      <c r="AO1248" s="230"/>
      <c r="AP1248" s="230"/>
      <c r="AQ1248" s="230"/>
      <c r="AR1248" s="230"/>
      <c r="AW1248" s="230"/>
      <c r="AZ1248" s="230"/>
      <c r="BA1248" s="230"/>
      <c r="BB1248" s="230"/>
      <c r="BC1248" s="230"/>
      <c r="BD1248" s="230"/>
      <c r="BE1248" s="230"/>
      <c r="BF1248" s="230"/>
      <c r="BG1248" s="230"/>
    </row>
    <row r="1249" spans="4:59">
      <c r="D1249" s="230"/>
      <c r="G1249" s="230"/>
      <c r="H1249" s="230"/>
      <c r="I1249" s="230"/>
      <c r="J1249" s="230"/>
      <c r="K1249" s="230"/>
      <c r="L1249" s="230"/>
      <c r="M1249" s="230"/>
      <c r="N1249" s="230"/>
      <c r="S1249" s="230"/>
      <c r="V1249" s="230"/>
      <c r="W1249" s="230"/>
      <c r="X1249" s="230"/>
      <c r="Y1249" s="230"/>
      <c r="Z1249" s="230"/>
      <c r="AA1249" s="230"/>
      <c r="AB1249" s="230"/>
      <c r="AC1249" s="230"/>
      <c r="AD1249" s="230"/>
      <c r="AH1249" s="230"/>
      <c r="AK1249" s="230"/>
      <c r="AL1249" s="230"/>
      <c r="AM1249" s="230"/>
      <c r="AN1249" s="230"/>
      <c r="AO1249" s="230"/>
      <c r="AP1249" s="230"/>
      <c r="AQ1249" s="230"/>
      <c r="AR1249" s="230"/>
      <c r="AW1249" s="230"/>
      <c r="AZ1249" s="230"/>
      <c r="BA1249" s="230"/>
      <c r="BB1249" s="230"/>
      <c r="BC1249" s="230"/>
      <c r="BD1249" s="230"/>
      <c r="BE1249" s="230"/>
      <c r="BF1249" s="230"/>
      <c r="BG1249" s="230"/>
    </row>
    <row r="1250" spans="4:59">
      <c r="D1250" s="230"/>
      <c r="G1250" s="230"/>
      <c r="H1250" s="230"/>
      <c r="I1250" s="230"/>
      <c r="J1250" s="230"/>
      <c r="K1250" s="230"/>
      <c r="L1250" s="230"/>
      <c r="M1250" s="230"/>
      <c r="N1250" s="230"/>
      <c r="S1250" s="230"/>
      <c r="V1250" s="230"/>
      <c r="W1250" s="230"/>
      <c r="X1250" s="230"/>
      <c r="Y1250" s="230"/>
      <c r="Z1250" s="230"/>
      <c r="AA1250" s="230"/>
      <c r="AB1250" s="230"/>
      <c r="AC1250" s="230"/>
      <c r="AD1250" s="230"/>
      <c r="AH1250" s="230"/>
      <c r="AK1250" s="230"/>
      <c r="AL1250" s="230"/>
      <c r="AM1250" s="230"/>
      <c r="AN1250" s="230"/>
      <c r="AO1250" s="230"/>
      <c r="AP1250" s="230"/>
      <c r="AQ1250" s="230"/>
      <c r="AR1250" s="230"/>
      <c r="AW1250" s="230"/>
      <c r="AZ1250" s="230"/>
      <c r="BA1250" s="230"/>
      <c r="BB1250" s="230"/>
      <c r="BC1250" s="230"/>
      <c r="BD1250" s="230"/>
      <c r="BE1250" s="230"/>
      <c r="BF1250" s="230"/>
      <c r="BG1250" s="230"/>
    </row>
    <row r="1251" spans="4:59">
      <c r="D1251" s="230"/>
      <c r="G1251" s="230"/>
      <c r="H1251" s="230"/>
      <c r="I1251" s="230"/>
      <c r="J1251" s="230"/>
      <c r="K1251" s="230"/>
      <c r="L1251" s="230"/>
      <c r="M1251" s="230"/>
      <c r="N1251" s="230"/>
      <c r="S1251" s="230"/>
      <c r="V1251" s="230"/>
      <c r="W1251" s="230"/>
      <c r="X1251" s="230"/>
      <c r="Y1251" s="230"/>
      <c r="Z1251" s="230"/>
      <c r="AA1251" s="230"/>
      <c r="AB1251" s="230"/>
      <c r="AC1251" s="230"/>
      <c r="AD1251" s="230"/>
      <c r="AH1251" s="230"/>
      <c r="AK1251" s="230"/>
      <c r="AL1251" s="230"/>
      <c r="AM1251" s="230"/>
      <c r="AN1251" s="230"/>
      <c r="AO1251" s="230"/>
      <c r="AP1251" s="230"/>
      <c r="AQ1251" s="230"/>
      <c r="AR1251" s="230"/>
      <c r="AW1251" s="230"/>
      <c r="AZ1251" s="230"/>
      <c r="BA1251" s="230"/>
      <c r="BB1251" s="230"/>
      <c r="BC1251" s="230"/>
      <c r="BD1251" s="230"/>
      <c r="BE1251" s="230"/>
      <c r="BF1251" s="230"/>
      <c r="BG1251" s="230"/>
    </row>
    <row r="1252" spans="4:59">
      <c r="D1252" s="230"/>
      <c r="G1252" s="230"/>
      <c r="H1252" s="230"/>
      <c r="I1252" s="230"/>
      <c r="J1252" s="230"/>
      <c r="K1252" s="230"/>
      <c r="L1252" s="230"/>
      <c r="M1252" s="230"/>
      <c r="N1252" s="230"/>
      <c r="S1252" s="230"/>
      <c r="V1252" s="230"/>
      <c r="W1252" s="230"/>
      <c r="X1252" s="230"/>
      <c r="Y1252" s="230"/>
      <c r="Z1252" s="230"/>
      <c r="AA1252" s="230"/>
      <c r="AB1252" s="230"/>
      <c r="AC1252" s="230"/>
      <c r="AD1252" s="230"/>
      <c r="AH1252" s="230"/>
      <c r="AK1252" s="230"/>
      <c r="AL1252" s="230"/>
      <c r="AM1252" s="230"/>
      <c r="AN1252" s="230"/>
      <c r="AO1252" s="230"/>
      <c r="AP1252" s="230"/>
      <c r="AQ1252" s="230"/>
      <c r="AR1252" s="230"/>
      <c r="AW1252" s="230"/>
      <c r="AZ1252" s="230"/>
      <c r="BA1252" s="230"/>
      <c r="BB1252" s="230"/>
      <c r="BC1252" s="230"/>
      <c r="BD1252" s="230"/>
      <c r="BE1252" s="230"/>
      <c r="BF1252" s="230"/>
      <c r="BG1252" s="230"/>
    </row>
    <row r="1253" spans="4:59">
      <c r="D1253" s="230"/>
      <c r="G1253" s="230"/>
      <c r="H1253" s="230"/>
      <c r="I1253" s="230"/>
      <c r="J1253" s="230"/>
      <c r="K1253" s="230"/>
      <c r="L1253" s="230"/>
      <c r="M1253" s="230"/>
      <c r="N1253" s="230"/>
      <c r="S1253" s="230"/>
      <c r="V1253" s="230"/>
      <c r="W1253" s="230"/>
      <c r="X1253" s="230"/>
      <c r="Y1253" s="230"/>
      <c r="Z1253" s="230"/>
      <c r="AA1253" s="230"/>
      <c r="AB1253" s="230"/>
      <c r="AC1253" s="230"/>
      <c r="AD1253" s="230"/>
      <c r="AH1253" s="230"/>
      <c r="AK1253" s="230"/>
      <c r="AL1253" s="230"/>
      <c r="AM1253" s="230"/>
      <c r="AN1253" s="230"/>
      <c r="AO1253" s="230"/>
      <c r="AP1253" s="230"/>
      <c r="AQ1253" s="230"/>
      <c r="AR1253" s="230"/>
      <c r="AW1253" s="230"/>
      <c r="AZ1253" s="230"/>
      <c r="BA1253" s="230"/>
      <c r="BB1253" s="230"/>
      <c r="BC1253" s="230"/>
      <c r="BD1253" s="230"/>
      <c r="BE1253" s="230"/>
      <c r="BF1253" s="230"/>
      <c r="BG1253" s="230"/>
    </row>
    <row r="1254" spans="4:59">
      <c r="D1254" s="230"/>
      <c r="G1254" s="230"/>
      <c r="H1254" s="230"/>
      <c r="I1254" s="230"/>
      <c r="J1254" s="230"/>
      <c r="K1254" s="230"/>
      <c r="L1254" s="230"/>
      <c r="M1254" s="230"/>
      <c r="N1254" s="230"/>
      <c r="S1254" s="230"/>
      <c r="V1254" s="230"/>
      <c r="W1254" s="230"/>
      <c r="X1254" s="230"/>
      <c r="Y1254" s="230"/>
      <c r="Z1254" s="230"/>
      <c r="AA1254" s="230"/>
      <c r="AB1254" s="230"/>
      <c r="AC1254" s="230"/>
      <c r="AD1254" s="230"/>
      <c r="AH1254" s="230"/>
      <c r="AK1254" s="230"/>
      <c r="AL1254" s="230"/>
      <c r="AM1254" s="230"/>
      <c r="AN1254" s="230"/>
      <c r="AO1254" s="230"/>
      <c r="AP1254" s="230"/>
      <c r="AQ1254" s="230"/>
      <c r="AR1254" s="230"/>
      <c r="AW1254" s="230"/>
      <c r="AZ1254" s="230"/>
      <c r="BA1254" s="230"/>
      <c r="BB1254" s="230"/>
      <c r="BC1254" s="230"/>
      <c r="BD1254" s="230"/>
      <c r="BE1254" s="230"/>
      <c r="BF1254" s="230"/>
      <c r="BG1254" s="230"/>
    </row>
    <row r="1255" spans="4:59">
      <c r="D1255" s="230"/>
      <c r="G1255" s="230"/>
      <c r="H1255" s="230"/>
      <c r="I1255" s="230"/>
      <c r="J1255" s="230"/>
      <c r="K1255" s="230"/>
      <c r="L1255" s="230"/>
      <c r="M1255" s="230"/>
      <c r="N1255" s="230"/>
      <c r="S1255" s="230"/>
      <c r="V1255" s="230"/>
      <c r="W1255" s="230"/>
      <c r="X1255" s="230"/>
      <c r="Y1255" s="230"/>
      <c r="Z1255" s="230"/>
      <c r="AA1255" s="230"/>
      <c r="AB1255" s="230"/>
      <c r="AC1255" s="230"/>
      <c r="AD1255" s="230"/>
      <c r="AH1255" s="230"/>
      <c r="AK1255" s="230"/>
      <c r="AL1255" s="230"/>
      <c r="AM1255" s="230"/>
      <c r="AN1255" s="230"/>
      <c r="AO1255" s="230"/>
      <c r="AP1255" s="230"/>
      <c r="AQ1255" s="230"/>
      <c r="AR1255" s="230"/>
      <c r="AW1255" s="230"/>
      <c r="AZ1255" s="230"/>
      <c r="BA1255" s="230"/>
      <c r="BB1255" s="230"/>
      <c r="BC1255" s="230"/>
      <c r="BD1255" s="230"/>
      <c r="BE1255" s="230"/>
      <c r="BF1255" s="230"/>
      <c r="BG1255" s="230"/>
    </row>
    <row r="1256" spans="4:59">
      <c r="D1256" s="230"/>
      <c r="G1256" s="230"/>
      <c r="H1256" s="230"/>
      <c r="I1256" s="230"/>
      <c r="J1256" s="230"/>
      <c r="K1256" s="230"/>
      <c r="L1256" s="230"/>
      <c r="M1256" s="230"/>
      <c r="N1256" s="230"/>
      <c r="S1256" s="230"/>
      <c r="V1256" s="230"/>
      <c r="W1256" s="230"/>
      <c r="X1256" s="230"/>
      <c r="Y1256" s="230"/>
      <c r="Z1256" s="230"/>
      <c r="AA1256" s="230"/>
      <c r="AB1256" s="230"/>
      <c r="AC1256" s="230"/>
      <c r="AD1256" s="230"/>
      <c r="AH1256" s="230"/>
      <c r="AK1256" s="230"/>
      <c r="AL1256" s="230"/>
      <c r="AM1256" s="230"/>
      <c r="AN1256" s="230"/>
      <c r="AO1256" s="230"/>
      <c r="AP1256" s="230"/>
      <c r="AQ1256" s="230"/>
      <c r="AR1256" s="230"/>
      <c r="AW1256" s="230"/>
      <c r="AZ1256" s="230"/>
      <c r="BA1256" s="230"/>
      <c r="BB1256" s="230"/>
      <c r="BC1256" s="230"/>
      <c r="BD1256" s="230"/>
      <c r="BE1256" s="230"/>
      <c r="BF1256" s="230"/>
      <c r="BG1256" s="230"/>
    </row>
    <row r="1257" spans="4:59">
      <c r="D1257" s="230"/>
      <c r="G1257" s="230"/>
      <c r="H1257" s="230"/>
      <c r="I1257" s="230"/>
      <c r="J1257" s="230"/>
      <c r="K1257" s="230"/>
      <c r="L1257" s="230"/>
      <c r="M1257" s="230"/>
      <c r="N1257" s="230"/>
      <c r="S1257" s="230"/>
      <c r="V1257" s="230"/>
      <c r="W1257" s="230"/>
      <c r="X1257" s="230"/>
      <c r="Y1257" s="230"/>
      <c r="Z1257" s="230"/>
      <c r="AA1257" s="230"/>
      <c r="AB1257" s="230"/>
      <c r="AC1257" s="230"/>
      <c r="AD1257" s="230"/>
      <c r="AH1257" s="230"/>
      <c r="AK1257" s="230"/>
      <c r="AL1257" s="230"/>
      <c r="AM1257" s="230"/>
      <c r="AN1257" s="230"/>
      <c r="AO1257" s="230"/>
      <c r="AP1257" s="230"/>
      <c r="AQ1257" s="230"/>
      <c r="AR1257" s="230"/>
      <c r="AW1257" s="230"/>
      <c r="AZ1257" s="230"/>
      <c r="BA1257" s="230"/>
      <c r="BB1257" s="230"/>
      <c r="BC1257" s="230"/>
      <c r="BD1257" s="230"/>
      <c r="BE1257" s="230"/>
      <c r="BF1257" s="230"/>
      <c r="BG1257" s="230"/>
    </row>
    <row r="1258" spans="4:59">
      <c r="D1258" s="230"/>
      <c r="G1258" s="230"/>
      <c r="H1258" s="230"/>
      <c r="I1258" s="230"/>
      <c r="J1258" s="230"/>
      <c r="K1258" s="230"/>
      <c r="L1258" s="230"/>
      <c r="M1258" s="230"/>
      <c r="N1258" s="230"/>
      <c r="S1258" s="230"/>
      <c r="V1258" s="230"/>
      <c r="W1258" s="230"/>
      <c r="X1258" s="230"/>
      <c r="Y1258" s="230"/>
      <c r="Z1258" s="230"/>
      <c r="AA1258" s="230"/>
      <c r="AB1258" s="230"/>
      <c r="AC1258" s="230"/>
      <c r="AD1258" s="230"/>
      <c r="AH1258" s="230"/>
      <c r="AK1258" s="230"/>
      <c r="AL1258" s="230"/>
      <c r="AM1258" s="230"/>
      <c r="AN1258" s="230"/>
      <c r="AO1258" s="230"/>
      <c r="AP1258" s="230"/>
      <c r="AQ1258" s="230"/>
      <c r="AR1258" s="230"/>
      <c r="AW1258" s="230"/>
      <c r="AZ1258" s="230"/>
      <c r="BA1258" s="230"/>
      <c r="BB1258" s="230"/>
      <c r="BC1258" s="230"/>
      <c r="BD1258" s="230"/>
      <c r="BE1258" s="230"/>
      <c r="BF1258" s="230"/>
      <c r="BG1258" s="230"/>
    </row>
    <row r="1259" spans="4:59">
      <c r="D1259" s="230"/>
      <c r="G1259" s="230"/>
      <c r="H1259" s="230"/>
      <c r="I1259" s="230"/>
      <c r="J1259" s="230"/>
      <c r="K1259" s="230"/>
      <c r="L1259" s="230"/>
      <c r="M1259" s="230"/>
      <c r="N1259" s="230"/>
      <c r="S1259" s="230"/>
      <c r="V1259" s="230"/>
      <c r="W1259" s="230"/>
      <c r="X1259" s="230"/>
      <c r="Y1259" s="230"/>
      <c r="Z1259" s="230"/>
      <c r="AA1259" s="230"/>
      <c r="AB1259" s="230"/>
      <c r="AC1259" s="230"/>
      <c r="AD1259" s="230"/>
      <c r="AH1259" s="230"/>
      <c r="AK1259" s="230"/>
      <c r="AL1259" s="230"/>
      <c r="AM1259" s="230"/>
      <c r="AN1259" s="230"/>
      <c r="AO1259" s="230"/>
      <c r="AP1259" s="230"/>
      <c r="AQ1259" s="230"/>
      <c r="AR1259" s="230"/>
      <c r="AW1259" s="230"/>
      <c r="AZ1259" s="230"/>
      <c r="BA1259" s="230"/>
      <c r="BB1259" s="230"/>
      <c r="BC1259" s="230"/>
      <c r="BD1259" s="230"/>
      <c r="BE1259" s="230"/>
      <c r="BF1259" s="230"/>
      <c r="BG1259" s="230"/>
    </row>
    <row r="1260" spans="4:59">
      <c r="D1260" s="230"/>
      <c r="G1260" s="230"/>
      <c r="H1260" s="230"/>
      <c r="I1260" s="230"/>
      <c r="J1260" s="230"/>
      <c r="K1260" s="230"/>
      <c r="L1260" s="230"/>
      <c r="M1260" s="230"/>
      <c r="N1260" s="230"/>
      <c r="S1260" s="230"/>
      <c r="V1260" s="230"/>
      <c r="W1260" s="230"/>
      <c r="X1260" s="230"/>
      <c r="Y1260" s="230"/>
      <c r="Z1260" s="230"/>
      <c r="AA1260" s="230"/>
      <c r="AB1260" s="230"/>
      <c r="AC1260" s="230"/>
      <c r="AD1260" s="230"/>
      <c r="AH1260" s="230"/>
      <c r="AK1260" s="230"/>
      <c r="AL1260" s="230"/>
      <c r="AM1260" s="230"/>
      <c r="AN1260" s="230"/>
      <c r="AO1260" s="230"/>
      <c r="AP1260" s="230"/>
      <c r="AQ1260" s="230"/>
      <c r="AR1260" s="230"/>
      <c r="AW1260" s="230"/>
      <c r="AZ1260" s="230"/>
      <c r="BA1260" s="230"/>
      <c r="BB1260" s="230"/>
      <c r="BC1260" s="230"/>
      <c r="BD1260" s="230"/>
      <c r="BE1260" s="230"/>
      <c r="BF1260" s="230"/>
      <c r="BG1260" s="230"/>
    </row>
    <row r="1261" spans="4:59">
      <c r="D1261" s="230"/>
      <c r="G1261" s="230"/>
      <c r="H1261" s="230"/>
      <c r="I1261" s="230"/>
      <c r="J1261" s="230"/>
      <c r="K1261" s="230"/>
      <c r="L1261" s="230"/>
      <c r="M1261" s="230"/>
      <c r="N1261" s="230"/>
      <c r="S1261" s="230"/>
      <c r="V1261" s="230"/>
      <c r="W1261" s="230"/>
      <c r="X1261" s="230"/>
      <c r="Y1261" s="230"/>
      <c r="Z1261" s="230"/>
      <c r="AA1261" s="230"/>
      <c r="AB1261" s="230"/>
      <c r="AC1261" s="230"/>
      <c r="AD1261" s="230"/>
      <c r="AH1261" s="230"/>
      <c r="AK1261" s="230"/>
      <c r="AL1261" s="230"/>
      <c r="AM1261" s="230"/>
      <c r="AN1261" s="230"/>
      <c r="AO1261" s="230"/>
      <c r="AP1261" s="230"/>
      <c r="AQ1261" s="230"/>
      <c r="AR1261" s="230"/>
      <c r="AW1261" s="230"/>
      <c r="AZ1261" s="230"/>
      <c r="BA1261" s="230"/>
      <c r="BB1261" s="230"/>
      <c r="BC1261" s="230"/>
      <c r="BD1261" s="230"/>
      <c r="BE1261" s="230"/>
      <c r="BF1261" s="230"/>
      <c r="BG1261" s="230"/>
    </row>
    <row r="1262" spans="4:59">
      <c r="D1262" s="230"/>
      <c r="G1262" s="230"/>
      <c r="H1262" s="230"/>
      <c r="I1262" s="230"/>
      <c r="J1262" s="230"/>
      <c r="K1262" s="230"/>
      <c r="L1262" s="230"/>
      <c r="M1262" s="230"/>
      <c r="N1262" s="230"/>
      <c r="S1262" s="230"/>
      <c r="V1262" s="230"/>
      <c r="W1262" s="230"/>
      <c r="X1262" s="230"/>
      <c r="Y1262" s="230"/>
      <c r="Z1262" s="230"/>
      <c r="AA1262" s="230"/>
      <c r="AB1262" s="230"/>
      <c r="AC1262" s="230"/>
      <c r="AD1262" s="230"/>
      <c r="AH1262" s="230"/>
      <c r="AK1262" s="230"/>
      <c r="AL1262" s="230"/>
      <c r="AM1262" s="230"/>
      <c r="AN1262" s="230"/>
      <c r="AO1262" s="230"/>
      <c r="AP1262" s="230"/>
      <c r="AQ1262" s="230"/>
      <c r="AR1262" s="230"/>
      <c r="AW1262" s="230"/>
      <c r="AZ1262" s="230"/>
      <c r="BA1262" s="230"/>
      <c r="BB1262" s="230"/>
      <c r="BC1262" s="230"/>
      <c r="BD1262" s="230"/>
      <c r="BE1262" s="230"/>
      <c r="BF1262" s="230"/>
      <c r="BG1262" s="230"/>
    </row>
    <row r="1263" spans="4:59">
      <c r="D1263" s="230"/>
      <c r="G1263" s="230"/>
      <c r="H1263" s="230"/>
      <c r="I1263" s="230"/>
      <c r="J1263" s="230"/>
      <c r="K1263" s="230"/>
      <c r="L1263" s="230"/>
      <c r="M1263" s="230"/>
      <c r="N1263" s="230"/>
      <c r="S1263" s="230"/>
      <c r="V1263" s="230"/>
      <c r="W1263" s="230"/>
      <c r="X1263" s="230"/>
      <c r="Y1263" s="230"/>
      <c r="Z1263" s="230"/>
      <c r="AA1263" s="230"/>
      <c r="AB1263" s="230"/>
      <c r="AC1263" s="230"/>
      <c r="AD1263" s="230"/>
      <c r="AH1263" s="230"/>
      <c r="AK1263" s="230"/>
      <c r="AL1263" s="230"/>
      <c r="AM1263" s="230"/>
      <c r="AN1263" s="230"/>
      <c r="AO1263" s="230"/>
      <c r="AP1263" s="230"/>
      <c r="AQ1263" s="230"/>
      <c r="AR1263" s="230"/>
      <c r="AW1263" s="230"/>
      <c r="AZ1263" s="230"/>
      <c r="BA1263" s="230"/>
      <c r="BB1263" s="230"/>
      <c r="BC1263" s="230"/>
      <c r="BD1263" s="230"/>
      <c r="BE1263" s="230"/>
      <c r="BF1263" s="230"/>
      <c r="BG1263" s="230"/>
    </row>
    <row r="1264" spans="4:59">
      <c r="D1264" s="230"/>
      <c r="G1264" s="230"/>
      <c r="H1264" s="230"/>
      <c r="I1264" s="230"/>
      <c r="J1264" s="230"/>
      <c r="K1264" s="230"/>
      <c r="L1264" s="230"/>
      <c r="M1264" s="230"/>
      <c r="N1264" s="230"/>
      <c r="S1264" s="230"/>
      <c r="V1264" s="230"/>
      <c r="W1264" s="230"/>
      <c r="X1264" s="230"/>
      <c r="Y1264" s="230"/>
      <c r="Z1264" s="230"/>
      <c r="AA1264" s="230"/>
      <c r="AB1264" s="230"/>
      <c r="AC1264" s="230"/>
      <c r="AD1264" s="230"/>
      <c r="AH1264" s="230"/>
      <c r="AK1264" s="230"/>
      <c r="AL1264" s="230"/>
      <c r="AM1264" s="230"/>
      <c r="AN1264" s="230"/>
      <c r="AO1264" s="230"/>
      <c r="AP1264" s="230"/>
      <c r="AQ1264" s="230"/>
      <c r="AR1264" s="230"/>
      <c r="AW1264" s="230"/>
      <c r="AZ1264" s="230"/>
      <c r="BA1264" s="230"/>
      <c r="BB1264" s="230"/>
      <c r="BC1264" s="230"/>
      <c r="BD1264" s="230"/>
      <c r="BE1264" s="230"/>
      <c r="BF1264" s="230"/>
      <c r="BG1264" s="230"/>
    </row>
    <row r="1265" spans="4:59">
      <c r="D1265" s="230"/>
      <c r="G1265" s="230"/>
      <c r="H1265" s="230"/>
      <c r="I1265" s="230"/>
      <c r="J1265" s="230"/>
      <c r="K1265" s="230"/>
      <c r="L1265" s="230"/>
      <c r="M1265" s="230"/>
      <c r="N1265" s="230"/>
      <c r="S1265" s="230"/>
      <c r="V1265" s="230"/>
      <c r="W1265" s="230"/>
      <c r="X1265" s="230"/>
      <c r="Y1265" s="230"/>
      <c r="Z1265" s="230"/>
      <c r="AA1265" s="230"/>
      <c r="AB1265" s="230"/>
      <c r="AC1265" s="230"/>
      <c r="AD1265" s="230"/>
      <c r="AH1265" s="230"/>
      <c r="AK1265" s="230"/>
      <c r="AL1265" s="230"/>
      <c r="AM1265" s="230"/>
      <c r="AN1265" s="230"/>
      <c r="AO1265" s="230"/>
      <c r="AP1265" s="230"/>
      <c r="AQ1265" s="230"/>
      <c r="AR1265" s="230"/>
      <c r="AW1265" s="230"/>
      <c r="AZ1265" s="230"/>
      <c r="BA1265" s="230"/>
      <c r="BB1265" s="230"/>
      <c r="BC1265" s="230"/>
      <c r="BD1265" s="230"/>
      <c r="BE1265" s="230"/>
      <c r="BF1265" s="230"/>
      <c r="BG1265" s="230"/>
    </row>
    <row r="1266" spans="4:59">
      <c r="D1266" s="230"/>
      <c r="G1266" s="230"/>
      <c r="H1266" s="230"/>
      <c r="I1266" s="230"/>
      <c r="J1266" s="230"/>
      <c r="K1266" s="230"/>
      <c r="L1266" s="230"/>
      <c r="M1266" s="230"/>
      <c r="N1266" s="230"/>
      <c r="S1266" s="230"/>
      <c r="V1266" s="230"/>
      <c r="W1266" s="230"/>
      <c r="X1266" s="230"/>
      <c r="Y1266" s="230"/>
      <c r="Z1266" s="230"/>
      <c r="AA1266" s="230"/>
      <c r="AB1266" s="230"/>
      <c r="AC1266" s="230"/>
      <c r="AD1266" s="230"/>
      <c r="AH1266" s="230"/>
      <c r="AK1266" s="230"/>
      <c r="AL1266" s="230"/>
      <c r="AM1266" s="230"/>
      <c r="AN1266" s="230"/>
      <c r="AO1266" s="230"/>
      <c r="AP1266" s="230"/>
      <c r="AQ1266" s="230"/>
      <c r="AR1266" s="230"/>
      <c r="AW1266" s="230"/>
      <c r="AZ1266" s="230"/>
      <c r="BA1266" s="230"/>
      <c r="BB1266" s="230"/>
      <c r="BC1266" s="230"/>
      <c r="BD1266" s="230"/>
      <c r="BE1266" s="230"/>
      <c r="BF1266" s="230"/>
      <c r="BG1266" s="230"/>
    </row>
    <row r="1267" spans="4:59">
      <c r="D1267" s="230"/>
      <c r="G1267" s="230"/>
      <c r="H1267" s="230"/>
      <c r="I1267" s="230"/>
      <c r="J1267" s="230"/>
      <c r="K1267" s="230"/>
      <c r="L1267" s="230"/>
      <c r="M1267" s="230"/>
      <c r="N1267" s="230"/>
      <c r="S1267" s="230"/>
      <c r="V1267" s="230"/>
      <c r="W1267" s="230"/>
      <c r="X1267" s="230"/>
      <c r="Y1267" s="230"/>
      <c r="Z1267" s="230"/>
      <c r="AA1267" s="230"/>
      <c r="AB1267" s="230"/>
      <c r="AC1267" s="230"/>
      <c r="AD1267" s="230"/>
      <c r="AH1267" s="230"/>
      <c r="AK1267" s="230"/>
      <c r="AL1267" s="230"/>
      <c r="AM1267" s="230"/>
      <c r="AN1267" s="230"/>
      <c r="AO1267" s="230"/>
      <c r="AP1267" s="230"/>
      <c r="AQ1267" s="230"/>
      <c r="AR1267" s="230"/>
      <c r="AW1267" s="230"/>
      <c r="AZ1267" s="230"/>
      <c r="BA1267" s="230"/>
      <c r="BB1267" s="230"/>
      <c r="BC1267" s="230"/>
      <c r="BD1267" s="230"/>
      <c r="BE1267" s="230"/>
      <c r="BF1267" s="230"/>
      <c r="BG1267" s="230"/>
    </row>
    <row r="1268" spans="4:59">
      <c r="D1268" s="230"/>
      <c r="G1268" s="230"/>
      <c r="H1268" s="230"/>
      <c r="I1268" s="230"/>
      <c r="J1268" s="230"/>
      <c r="K1268" s="230"/>
      <c r="L1268" s="230"/>
      <c r="M1268" s="230"/>
      <c r="N1268" s="230"/>
      <c r="S1268" s="230"/>
      <c r="V1268" s="230"/>
      <c r="W1268" s="230"/>
      <c r="X1268" s="230"/>
      <c r="Y1268" s="230"/>
      <c r="Z1268" s="230"/>
      <c r="AA1268" s="230"/>
      <c r="AB1268" s="230"/>
      <c r="AC1268" s="230"/>
      <c r="AD1268" s="230"/>
      <c r="AH1268" s="230"/>
      <c r="AK1268" s="230"/>
      <c r="AL1268" s="230"/>
      <c r="AM1268" s="230"/>
      <c r="AN1268" s="230"/>
      <c r="AO1268" s="230"/>
      <c r="AP1268" s="230"/>
      <c r="AQ1268" s="230"/>
      <c r="AR1268" s="230"/>
      <c r="AW1268" s="230"/>
      <c r="AZ1268" s="230"/>
      <c r="BA1268" s="230"/>
      <c r="BB1268" s="230"/>
      <c r="BC1268" s="230"/>
      <c r="BD1268" s="230"/>
      <c r="BE1268" s="230"/>
      <c r="BF1268" s="230"/>
      <c r="BG1268" s="230"/>
    </row>
    <row r="1269" spans="4:59">
      <c r="D1269" s="230"/>
      <c r="G1269" s="230"/>
      <c r="H1269" s="230"/>
      <c r="I1269" s="230"/>
      <c r="J1269" s="230"/>
      <c r="K1269" s="230"/>
      <c r="L1269" s="230"/>
      <c r="M1269" s="230"/>
      <c r="N1269" s="230"/>
      <c r="S1269" s="230"/>
      <c r="V1269" s="230"/>
      <c r="W1269" s="230"/>
      <c r="X1269" s="230"/>
      <c r="Y1269" s="230"/>
      <c r="Z1269" s="230"/>
      <c r="AA1269" s="230"/>
      <c r="AB1269" s="230"/>
      <c r="AC1269" s="230"/>
      <c r="AD1269" s="230"/>
      <c r="AH1269" s="230"/>
      <c r="AK1269" s="230"/>
      <c r="AL1269" s="230"/>
      <c r="AM1269" s="230"/>
      <c r="AN1269" s="230"/>
      <c r="AO1269" s="230"/>
      <c r="AP1269" s="230"/>
      <c r="AQ1269" s="230"/>
      <c r="AR1269" s="230"/>
      <c r="AW1269" s="230"/>
      <c r="AZ1269" s="230"/>
      <c r="BA1269" s="230"/>
      <c r="BB1269" s="230"/>
      <c r="BC1269" s="230"/>
      <c r="BD1269" s="230"/>
      <c r="BE1269" s="230"/>
      <c r="BF1269" s="230"/>
      <c r="BG1269" s="230"/>
    </row>
    <row r="1270" spans="4:59">
      <c r="D1270" s="230"/>
      <c r="G1270" s="230"/>
      <c r="H1270" s="230"/>
      <c r="I1270" s="230"/>
      <c r="J1270" s="230"/>
      <c r="K1270" s="230"/>
      <c r="L1270" s="230"/>
      <c r="M1270" s="230"/>
      <c r="N1270" s="230"/>
      <c r="S1270" s="230"/>
      <c r="V1270" s="230"/>
      <c r="W1270" s="230"/>
      <c r="X1270" s="230"/>
      <c r="Y1270" s="230"/>
      <c r="Z1270" s="230"/>
      <c r="AA1270" s="230"/>
      <c r="AB1270" s="230"/>
      <c r="AC1270" s="230"/>
      <c r="AD1270" s="230"/>
      <c r="AH1270" s="230"/>
      <c r="AK1270" s="230"/>
      <c r="AL1270" s="230"/>
      <c r="AM1270" s="230"/>
      <c r="AN1270" s="230"/>
      <c r="AO1270" s="230"/>
      <c r="AP1270" s="230"/>
      <c r="AQ1270" s="230"/>
      <c r="AR1270" s="230"/>
      <c r="AW1270" s="230"/>
      <c r="AZ1270" s="230"/>
      <c r="BA1270" s="230"/>
      <c r="BB1270" s="230"/>
      <c r="BC1270" s="230"/>
      <c r="BD1270" s="230"/>
      <c r="BE1270" s="230"/>
      <c r="BF1270" s="230"/>
      <c r="BG1270" s="230"/>
    </row>
    <row r="1271" spans="4:59">
      <c r="D1271" s="230"/>
      <c r="G1271" s="230"/>
      <c r="H1271" s="230"/>
      <c r="I1271" s="230"/>
      <c r="J1271" s="230"/>
      <c r="K1271" s="230"/>
      <c r="L1271" s="230"/>
      <c r="M1271" s="230"/>
      <c r="N1271" s="230"/>
      <c r="S1271" s="230"/>
      <c r="V1271" s="230"/>
      <c r="W1271" s="230"/>
      <c r="X1271" s="230"/>
      <c r="Y1271" s="230"/>
      <c r="Z1271" s="230"/>
      <c r="AA1271" s="230"/>
      <c r="AB1271" s="230"/>
      <c r="AC1271" s="230"/>
      <c r="AD1271" s="230"/>
      <c r="AH1271" s="230"/>
      <c r="AK1271" s="230"/>
      <c r="AL1271" s="230"/>
      <c r="AM1271" s="230"/>
      <c r="AN1271" s="230"/>
      <c r="AO1271" s="230"/>
      <c r="AP1271" s="230"/>
      <c r="AQ1271" s="230"/>
      <c r="AR1271" s="230"/>
      <c r="AW1271" s="230"/>
      <c r="AZ1271" s="230"/>
      <c r="BA1271" s="230"/>
      <c r="BB1271" s="230"/>
      <c r="BC1271" s="230"/>
      <c r="BD1271" s="230"/>
      <c r="BE1271" s="230"/>
      <c r="BF1271" s="230"/>
      <c r="BG1271" s="230"/>
    </row>
    <row r="1272" spans="4:59">
      <c r="D1272" s="230"/>
      <c r="G1272" s="230"/>
      <c r="H1272" s="230"/>
      <c r="I1272" s="230"/>
      <c r="J1272" s="230"/>
      <c r="K1272" s="230"/>
      <c r="L1272" s="230"/>
      <c r="M1272" s="230"/>
      <c r="N1272" s="230"/>
      <c r="S1272" s="230"/>
      <c r="V1272" s="230"/>
      <c r="W1272" s="230"/>
      <c r="X1272" s="230"/>
      <c r="Y1272" s="230"/>
      <c r="Z1272" s="230"/>
      <c r="AA1272" s="230"/>
      <c r="AB1272" s="230"/>
      <c r="AC1272" s="230"/>
      <c r="AD1272" s="230"/>
      <c r="AH1272" s="230"/>
      <c r="AK1272" s="230"/>
      <c r="AL1272" s="230"/>
      <c r="AM1272" s="230"/>
      <c r="AN1272" s="230"/>
      <c r="AO1272" s="230"/>
      <c r="AP1272" s="230"/>
      <c r="AQ1272" s="230"/>
      <c r="AR1272" s="230"/>
      <c r="AW1272" s="230"/>
      <c r="AZ1272" s="230"/>
      <c r="BA1272" s="230"/>
      <c r="BB1272" s="230"/>
      <c r="BC1272" s="230"/>
      <c r="BD1272" s="230"/>
      <c r="BE1272" s="230"/>
      <c r="BF1272" s="230"/>
      <c r="BG1272" s="230"/>
    </row>
    <row r="1273" spans="4:59">
      <c r="D1273" s="230"/>
      <c r="G1273" s="230"/>
      <c r="H1273" s="230"/>
      <c r="I1273" s="230"/>
      <c r="J1273" s="230"/>
      <c r="K1273" s="230"/>
      <c r="L1273" s="230"/>
      <c r="M1273" s="230"/>
      <c r="N1273" s="230"/>
      <c r="S1273" s="230"/>
      <c r="V1273" s="230"/>
      <c r="W1273" s="230"/>
      <c r="X1273" s="230"/>
      <c r="Y1273" s="230"/>
      <c r="Z1273" s="230"/>
      <c r="AA1273" s="230"/>
      <c r="AB1273" s="230"/>
      <c r="AC1273" s="230"/>
      <c r="AD1273" s="230"/>
      <c r="AH1273" s="230"/>
      <c r="AK1273" s="230"/>
      <c r="AL1273" s="230"/>
      <c r="AM1273" s="230"/>
      <c r="AN1273" s="230"/>
      <c r="AO1273" s="230"/>
      <c r="AP1273" s="230"/>
      <c r="AQ1273" s="230"/>
      <c r="AR1273" s="230"/>
      <c r="AW1273" s="230"/>
      <c r="AZ1273" s="230"/>
      <c r="BA1273" s="230"/>
      <c r="BB1273" s="230"/>
      <c r="BC1273" s="230"/>
      <c r="BD1273" s="230"/>
      <c r="BE1273" s="230"/>
      <c r="BF1273" s="230"/>
      <c r="BG1273" s="230"/>
    </row>
    <row r="1274" spans="4:59">
      <c r="D1274" s="230"/>
      <c r="G1274" s="230"/>
      <c r="H1274" s="230"/>
      <c r="I1274" s="230"/>
      <c r="J1274" s="230"/>
      <c r="K1274" s="230"/>
      <c r="L1274" s="230"/>
      <c r="M1274" s="230"/>
      <c r="N1274" s="230"/>
      <c r="S1274" s="230"/>
      <c r="V1274" s="230"/>
      <c r="W1274" s="230"/>
      <c r="X1274" s="230"/>
      <c r="Y1274" s="230"/>
      <c r="Z1274" s="230"/>
      <c r="AA1274" s="230"/>
      <c r="AB1274" s="230"/>
      <c r="AC1274" s="230"/>
      <c r="AD1274" s="230"/>
      <c r="AH1274" s="230"/>
      <c r="AK1274" s="230"/>
      <c r="AL1274" s="230"/>
      <c r="AM1274" s="230"/>
      <c r="AN1274" s="230"/>
      <c r="AO1274" s="230"/>
      <c r="AP1274" s="230"/>
      <c r="AQ1274" s="230"/>
      <c r="AR1274" s="230"/>
      <c r="AW1274" s="230"/>
      <c r="AZ1274" s="230"/>
      <c r="BA1274" s="230"/>
      <c r="BB1274" s="230"/>
      <c r="BC1274" s="230"/>
      <c r="BD1274" s="230"/>
      <c r="BE1274" s="230"/>
      <c r="BF1274" s="230"/>
      <c r="BG1274" s="230"/>
    </row>
    <row r="1275" spans="4:59">
      <c r="D1275" s="230"/>
      <c r="G1275" s="230"/>
      <c r="H1275" s="230"/>
      <c r="I1275" s="230"/>
      <c r="J1275" s="230"/>
      <c r="K1275" s="230"/>
      <c r="L1275" s="230"/>
      <c r="M1275" s="230"/>
      <c r="N1275" s="230"/>
      <c r="S1275" s="230"/>
      <c r="V1275" s="230"/>
      <c r="W1275" s="230"/>
      <c r="X1275" s="230"/>
      <c r="Y1275" s="230"/>
      <c r="Z1275" s="230"/>
      <c r="AA1275" s="230"/>
      <c r="AB1275" s="230"/>
      <c r="AC1275" s="230"/>
      <c r="AD1275" s="230"/>
      <c r="AH1275" s="230"/>
      <c r="AK1275" s="230"/>
      <c r="AL1275" s="230"/>
      <c r="AM1275" s="230"/>
      <c r="AN1275" s="230"/>
      <c r="AO1275" s="230"/>
      <c r="AP1275" s="230"/>
      <c r="AQ1275" s="230"/>
      <c r="AR1275" s="230"/>
      <c r="AW1275" s="230"/>
      <c r="AZ1275" s="230"/>
      <c r="BA1275" s="230"/>
      <c r="BB1275" s="230"/>
      <c r="BC1275" s="230"/>
      <c r="BD1275" s="230"/>
      <c r="BE1275" s="230"/>
      <c r="BF1275" s="230"/>
      <c r="BG1275" s="230"/>
    </row>
    <row r="1276" spans="4:59">
      <c r="D1276" s="230"/>
      <c r="G1276" s="230"/>
      <c r="H1276" s="230"/>
      <c r="I1276" s="230"/>
      <c r="J1276" s="230"/>
      <c r="K1276" s="230"/>
      <c r="L1276" s="230"/>
      <c r="M1276" s="230"/>
      <c r="N1276" s="230"/>
      <c r="S1276" s="230"/>
      <c r="V1276" s="230"/>
      <c r="W1276" s="230"/>
      <c r="X1276" s="230"/>
      <c r="Y1276" s="230"/>
      <c r="Z1276" s="230"/>
      <c r="AA1276" s="230"/>
      <c r="AB1276" s="230"/>
      <c r="AC1276" s="230"/>
      <c r="AD1276" s="230"/>
      <c r="AH1276" s="230"/>
      <c r="AK1276" s="230"/>
      <c r="AL1276" s="230"/>
      <c r="AM1276" s="230"/>
      <c r="AN1276" s="230"/>
      <c r="AO1276" s="230"/>
      <c r="AP1276" s="230"/>
      <c r="AQ1276" s="230"/>
      <c r="AR1276" s="230"/>
      <c r="AW1276" s="230"/>
      <c r="AZ1276" s="230"/>
      <c r="BA1276" s="230"/>
      <c r="BB1276" s="230"/>
      <c r="BC1276" s="230"/>
      <c r="BD1276" s="230"/>
      <c r="BE1276" s="230"/>
      <c r="BF1276" s="230"/>
      <c r="BG1276" s="230"/>
    </row>
    <row r="1277" spans="4:59">
      <c r="D1277" s="230"/>
      <c r="G1277" s="230"/>
      <c r="H1277" s="230"/>
      <c r="I1277" s="230"/>
      <c r="J1277" s="230"/>
      <c r="K1277" s="230"/>
      <c r="L1277" s="230"/>
      <c r="M1277" s="230"/>
      <c r="N1277" s="230"/>
      <c r="S1277" s="230"/>
      <c r="V1277" s="230"/>
      <c r="W1277" s="230"/>
      <c r="X1277" s="230"/>
      <c r="Y1277" s="230"/>
      <c r="Z1277" s="230"/>
      <c r="AA1277" s="230"/>
      <c r="AB1277" s="230"/>
      <c r="AC1277" s="230"/>
      <c r="AD1277" s="230"/>
      <c r="AH1277" s="230"/>
      <c r="AK1277" s="230"/>
      <c r="AL1277" s="230"/>
      <c r="AM1277" s="230"/>
      <c r="AN1277" s="230"/>
      <c r="AO1277" s="230"/>
      <c r="AP1277" s="230"/>
      <c r="AQ1277" s="230"/>
      <c r="AR1277" s="230"/>
      <c r="AW1277" s="230"/>
      <c r="AZ1277" s="230"/>
      <c r="BA1277" s="230"/>
      <c r="BB1277" s="230"/>
      <c r="BC1277" s="230"/>
      <c r="BD1277" s="230"/>
      <c r="BE1277" s="230"/>
      <c r="BF1277" s="230"/>
      <c r="BG1277" s="230"/>
    </row>
    <row r="1278" spans="4:59">
      <c r="D1278" s="230"/>
      <c r="G1278" s="230"/>
      <c r="H1278" s="230"/>
      <c r="I1278" s="230"/>
      <c r="J1278" s="230"/>
      <c r="K1278" s="230"/>
      <c r="L1278" s="230"/>
      <c r="M1278" s="230"/>
      <c r="N1278" s="230"/>
      <c r="S1278" s="230"/>
      <c r="V1278" s="230"/>
      <c r="W1278" s="230"/>
      <c r="X1278" s="230"/>
      <c r="Y1278" s="230"/>
      <c r="Z1278" s="230"/>
      <c r="AA1278" s="230"/>
      <c r="AB1278" s="230"/>
      <c r="AC1278" s="230"/>
      <c r="AD1278" s="230"/>
      <c r="AH1278" s="230"/>
      <c r="AK1278" s="230"/>
      <c r="AL1278" s="230"/>
      <c r="AM1278" s="230"/>
      <c r="AN1278" s="230"/>
      <c r="AO1278" s="230"/>
      <c r="AP1278" s="230"/>
      <c r="AQ1278" s="230"/>
      <c r="AR1278" s="230"/>
      <c r="AW1278" s="230"/>
      <c r="AZ1278" s="230"/>
      <c r="BA1278" s="230"/>
      <c r="BB1278" s="230"/>
      <c r="BC1278" s="230"/>
      <c r="BD1278" s="230"/>
      <c r="BE1278" s="230"/>
      <c r="BF1278" s="230"/>
      <c r="BG1278" s="230"/>
    </row>
    <row r="1279" spans="4:59">
      <c r="D1279" s="230"/>
      <c r="G1279" s="230"/>
      <c r="H1279" s="230"/>
      <c r="I1279" s="230"/>
      <c r="J1279" s="230"/>
      <c r="K1279" s="230"/>
      <c r="L1279" s="230"/>
      <c r="M1279" s="230"/>
      <c r="N1279" s="230"/>
      <c r="S1279" s="230"/>
      <c r="V1279" s="230"/>
      <c r="W1279" s="230"/>
      <c r="X1279" s="230"/>
      <c r="Y1279" s="230"/>
      <c r="Z1279" s="230"/>
      <c r="AA1279" s="230"/>
      <c r="AB1279" s="230"/>
      <c r="AC1279" s="230"/>
      <c r="AD1279" s="230"/>
      <c r="AH1279" s="230"/>
      <c r="AK1279" s="230"/>
      <c r="AL1279" s="230"/>
      <c r="AM1279" s="230"/>
      <c r="AN1279" s="230"/>
      <c r="AO1279" s="230"/>
      <c r="AP1279" s="230"/>
      <c r="AQ1279" s="230"/>
      <c r="AR1279" s="230"/>
      <c r="AW1279" s="230"/>
      <c r="AZ1279" s="230"/>
      <c r="BA1279" s="230"/>
      <c r="BB1279" s="230"/>
      <c r="BC1279" s="230"/>
      <c r="BD1279" s="230"/>
      <c r="BE1279" s="230"/>
      <c r="BF1279" s="230"/>
      <c r="BG1279" s="230"/>
    </row>
    <row r="1280" spans="4:59">
      <c r="D1280" s="230"/>
      <c r="G1280" s="230"/>
      <c r="H1280" s="230"/>
      <c r="I1280" s="230"/>
      <c r="J1280" s="230"/>
      <c r="K1280" s="230"/>
      <c r="L1280" s="230"/>
      <c r="M1280" s="230"/>
      <c r="N1280" s="230"/>
      <c r="S1280" s="230"/>
      <c r="V1280" s="230"/>
      <c r="W1280" s="230"/>
      <c r="X1280" s="230"/>
      <c r="Y1280" s="230"/>
      <c r="Z1280" s="230"/>
      <c r="AA1280" s="230"/>
      <c r="AB1280" s="230"/>
      <c r="AC1280" s="230"/>
      <c r="AD1280" s="230"/>
      <c r="AH1280" s="230"/>
      <c r="AK1280" s="230"/>
      <c r="AL1280" s="230"/>
      <c r="AM1280" s="230"/>
      <c r="AN1280" s="230"/>
      <c r="AO1280" s="230"/>
      <c r="AP1280" s="230"/>
      <c r="AQ1280" s="230"/>
      <c r="AR1280" s="230"/>
      <c r="AW1280" s="230"/>
      <c r="AZ1280" s="230"/>
      <c r="BA1280" s="230"/>
      <c r="BB1280" s="230"/>
      <c r="BC1280" s="230"/>
      <c r="BD1280" s="230"/>
      <c r="BE1280" s="230"/>
      <c r="BF1280" s="230"/>
      <c r="BG1280" s="230"/>
    </row>
    <row r="1281" spans="4:59">
      <c r="D1281" s="230"/>
      <c r="G1281" s="230"/>
      <c r="H1281" s="230"/>
      <c r="I1281" s="230"/>
      <c r="J1281" s="230"/>
      <c r="K1281" s="230"/>
      <c r="L1281" s="230"/>
      <c r="M1281" s="230"/>
      <c r="N1281" s="230"/>
      <c r="S1281" s="230"/>
      <c r="V1281" s="230"/>
      <c r="W1281" s="230"/>
      <c r="X1281" s="230"/>
      <c r="Y1281" s="230"/>
      <c r="Z1281" s="230"/>
      <c r="AA1281" s="230"/>
      <c r="AB1281" s="230"/>
      <c r="AC1281" s="230"/>
      <c r="AD1281" s="230"/>
      <c r="AH1281" s="230"/>
      <c r="AK1281" s="230"/>
      <c r="AL1281" s="230"/>
      <c r="AM1281" s="230"/>
      <c r="AN1281" s="230"/>
      <c r="AO1281" s="230"/>
      <c r="AP1281" s="230"/>
      <c r="AQ1281" s="230"/>
      <c r="AR1281" s="230"/>
      <c r="AW1281" s="230"/>
      <c r="AZ1281" s="230"/>
      <c r="BA1281" s="230"/>
      <c r="BB1281" s="230"/>
      <c r="BC1281" s="230"/>
      <c r="BD1281" s="230"/>
      <c r="BE1281" s="230"/>
      <c r="BF1281" s="230"/>
      <c r="BG1281" s="230"/>
    </row>
    <row r="1282" spans="4:59">
      <c r="D1282" s="230"/>
      <c r="G1282" s="230"/>
      <c r="H1282" s="230"/>
      <c r="I1282" s="230"/>
      <c r="J1282" s="230"/>
      <c r="K1282" s="230"/>
      <c r="L1282" s="230"/>
      <c r="M1282" s="230"/>
      <c r="N1282" s="230"/>
      <c r="S1282" s="230"/>
      <c r="V1282" s="230"/>
      <c r="W1282" s="230"/>
      <c r="X1282" s="230"/>
      <c r="Y1282" s="230"/>
      <c r="Z1282" s="230"/>
      <c r="AA1282" s="230"/>
      <c r="AB1282" s="230"/>
      <c r="AC1282" s="230"/>
      <c r="AD1282" s="230"/>
      <c r="AH1282" s="230"/>
      <c r="AK1282" s="230"/>
      <c r="AL1282" s="230"/>
      <c r="AM1282" s="230"/>
      <c r="AN1282" s="230"/>
      <c r="AO1282" s="230"/>
      <c r="AP1282" s="230"/>
      <c r="AQ1282" s="230"/>
      <c r="AR1282" s="230"/>
      <c r="AW1282" s="230"/>
      <c r="AZ1282" s="230"/>
      <c r="BA1282" s="230"/>
      <c r="BB1282" s="230"/>
      <c r="BC1282" s="230"/>
      <c r="BD1282" s="230"/>
      <c r="BE1282" s="230"/>
      <c r="BF1282" s="230"/>
      <c r="BG1282" s="230"/>
    </row>
    <row r="1283" spans="4:59">
      <c r="D1283" s="230"/>
      <c r="G1283" s="230"/>
      <c r="H1283" s="230"/>
      <c r="I1283" s="230"/>
      <c r="J1283" s="230"/>
      <c r="K1283" s="230"/>
      <c r="L1283" s="230"/>
      <c r="M1283" s="230"/>
      <c r="N1283" s="230"/>
      <c r="S1283" s="230"/>
      <c r="V1283" s="230"/>
      <c r="W1283" s="230"/>
      <c r="X1283" s="230"/>
      <c r="Y1283" s="230"/>
      <c r="Z1283" s="230"/>
      <c r="AA1283" s="230"/>
      <c r="AB1283" s="230"/>
      <c r="AC1283" s="230"/>
      <c r="AD1283" s="230"/>
      <c r="AH1283" s="230"/>
      <c r="AK1283" s="230"/>
      <c r="AL1283" s="230"/>
      <c r="AM1283" s="230"/>
      <c r="AN1283" s="230"/>
      <c r="AO1283" s="230"/>
      <c r="AP1283" s="230"/>
      <c r="AQ1283" s="230"/>
      <c r="AR1283" s="230"/>
      <c r="AW1283" s="230"/>
      <c r="AZ1283" s="230"/>
      <c r="BA1283" s="230"/>
      <c r="BB1283" s="230"/>
      <c r="BC1283" s="230"/>
      <c r="BD1283" s="230"/>
      <c r="BE1283" s="230"/>
      <c r="BF1283" s="230"/>
      <c r="BG1283" s="230"/>
    </row>
    <row r="1284" spans="4:59">
      <c r="D1284" s="230"/>
      <c r="G1284" s="230"/>
      <c r="H1284" s="230"/>
      <c r="I1284" s="230"/>
      <c r="J1284" s="230"/>
      <c r="K1284" s="230"/>
      <c r="L1284" s="230"/>
      <c r="M1284" s="230"/>
      <c r="N1284" s="230"/>
      <c r="S1284" s="230"/>
      <c r="V1284" s="230"/>
      <c r="W1284" s="230"/>
      <c r="X1284" s="230"/>
      <c r="Y1284" s="230"/>
      <c r="Z1284" s="230"/>
      <c r="AA1284" s="230"/>
      <c r="AB1284" s="230"/>
      <c r="AC1284" s="230"/>
      <c r="AD1284" s="230"/>
      <c r="AH1284" s="230"/>
      <c r="AK1284" s="230"/>
      <c r="AL1284" s="230"/>
      <c r="AM1284" s="230"/>
      <c r="AN1284" s="230"/>
      <c r="AO1284" s="230"/>
      <c r="AP1284" s="230"/>
      <c r="AQ1284" s="230"/>
      <c r="AR1284" s="230"/>
      <c r="AW1284" s="230"/>
      <c r="AZ1284" s="230"/>
      <c r="BA1284" s="230"/>
      <c r="BB1284" s="230"/>
      <c r="BC1284" s="230"/>
      <c r="BD1284" s="230"/>
      <c r="BE1284" s="230"/>
      <c r="BF1284" s="230"/>
      <c r="BG1284" s="230"/>
    </row>
    <row r="1285" spans="4:59">
      <c r="D1285" s="230"/>
      <c r="G1285" s="230"/>
      <c r="H1285" s="230"/>
      <c r="I1285" s="230"/>
      <c r="J1285" s="230"/>
      <c r="K1285" s="230"/>
      <c r="L1285" s="230"/>
      <c r="M1285" s="230"/>
      <c r="N1285" s="230"/>
      <c r="S1285" s="230"/>
      <c r="V1285" s="230"/>
      <c r="W1285" s="230"/>
      <c r="X1285" s="230"/>
      <c r="Y1285" s="230"/>
      <c r="Z1285" s="230"/>
      <c r="AA1285" s="230"/>
      <c r="AB1285" s="230"/>
      <c r="AC1285" s="230"/>
      <c r="AD1285" s="230"/>
      <c r="AH1285" s="230"/>
      <c r="AK1285" s="230"/>
      <c r="AL1285" s="230"/>
      <c r="AM1285" s="230"/>
      <c r="AN1285" s="230"/>
      <c r="AO1285" s="230"/>
      <c r="AP1285" s="230"/>
      <c r="AQ1285" s="230"/>
      <c r="AR1285" s="230"/>
      <c r="AW1285" s="230"/>
      <c r="AZ1285" s="230"/>
      <c r="BA1285" s="230"/>
      <c r="BB1285" s="230"/>
      <c r="BC1285" s="230"/>
      <c r="BD1285" s="230"/>
      <c r="BE1285" s="230"/>
      <c r="BF1285" s="230"/>
      <c r="BG1285" s="230"/>
    </row>
    <row r="1286" spans="4:59">
      <c r="D1286" s="230"/>
      <c r="G1286" s="230"/>
      <c r="H1286" s="230"/>
      <c r="I1286" s="230"/>
      <c r="J1286" s="230"/>
      <c r="K1286" s="230"/>
      <c r="L1286" s="230"/>
      <c r="M1286" s="230"/>
      <c r="N1286" s="230"/>
      <c r="S1286" s="230"/>
      <c r="V1286" s="230"/>
      <c r="W1286" s="230"/>
      <c r="X1286" s="230"/>
      <c r="Y1286" s="230"/>
      <c r="Z1286" s="230"/>
      <c r="AA1286" s="230"/>
      <c r="AB1286" s="230"/>
      <c r="AC1286" s="230"/>
      <c r="AD1286" s="230"/>
      <c r="AH1286" s="230"/>
      <c r="AK1286" s="230"/>
      <c r="AL1286" s="230"/>
      <c r="AM1286" s="230"/>
      <c r="AN1286" s="230"/>
      <c r="AO1286" s="230"/>
      <c r="AP1286" s="230"/>
      <c r="AQ1286" s="230"/>
      <c r="AR1286" s="230"/>
      <c r="AW1286" s="230"/>
      <c r="AZ1286" s="230"/>
      <c r="BA1286" s="230"/>
      <c r="BB1286" s="230"/>
      <c r="BC1286" s="230"/>
      <c r="BD1286" s="230"/>
      <c r="BE1286" s="230"/>
      <c r="BF1286" s="230"/>
      <c r="BG1286" s="230"/>
    </row>
    <row r="1287" spans="4:59">
      <c r="D1287" s="230"/>
      <c r="G1287" s="230"/>
      <c r="H1287" s="230"/>
      <c r="I1287" s="230"/>
      <c r="J1287" s="230"/>
      <c r="K1287" s="230"/>
      <c r="L1287" s="230"/>
      <c r="M1287" s="230"/>
      <c r="N1287" s="230"/>
      <c r="S1287" s="230"/>
      <c r="V1287" s="230"/>
      <c r="W1287" s="230"/>
      <c r="X1287" s="230"/>
      <c r="Y1287" s="230"/>
      <c r="Z1287" s="230"/>
      <c r="AA1287" s="230"/>
      <c r="AB1287" s="230"/>
      <c r="AC1287" s="230"/>
      <c r="AD1287" s="230"/>
      <c r="AH1287" s="230"/>
      <c r="AK1287" s="230"/>
      <c r="AL1287" s="230"/>
      <c r="AM1287" s="230"/>
      <c r="AN1287" s="230"/>
      <c r="AO1287" s="230"/>
      <c r="AP1287" s="230"/>
      <c r="AQ1287" s="230"/>
      <c r="AR1287" s="230"/>
      <c r="AW1287" s="230"/>
      <c r="AZ1287" s="230"/>
      <c r="BA1287" s="230"/>
      <c r="BB1287" s="230"/>
      <c r="BC1287" s="230"/>
      <c r="BD1287" s="230"/>
      <c r="BE1287" s="230"/>
      <c r="BF1287" s="230"/>
      <c r="BG1287" s="230"/>
    </row>
    <row r="1288" spans="4:59">
      <c r="D1288" s="230"/>
      <c r="G1288" s="230"/>
      <c r="H1288" s="230"/>
      <c r="I1288" s="230"/>
      <c r="J1288" s="230"/>
      <c r="K1288" s="230"/>
      <c r="L1288" s="230"/>
      <c r="M1288" s="230"/>
      <c r="N1288" s="230"/>
      <c r="S1288" s="230"/>
      <c r="V1288" s="230"/>
      <c r="W1288" s="230"/>
      <c r="X1288" s="230"/>
      <c r="Y1288" s="230"/>
      <c r="Z1288" s="230"/>
      <c r="AA1288" s="230"/>
      <c r="AB1288" s="230"/>
      <c r="AC1288" s="230"/>
      <c r="AD1288" s="230"/>
      <c r="AH1288" s="230"/>
      <c r="AK1288" s="230"/>
      <c r="AL1288" s="230"/>
      <c r="AM1288" s="230"/>
      <c r="AN1288" s="230"/>
      <c r="AO1288" s="230"/>
      <c r="AP1288" s="230"/>
      <c r="AQ1288" s="230"/>
      <c r="AR1288" s="230"/>
      <c r="AW1288" s="230"/>
      <c r="AZ1288" s="230"/>
      <c r="BA1288" s="230"/>
      <c r="BB1288" s="230"/>
      <c r="BC1288" s="230"/>
      <c r="BD1288" s="230"/>
      <c r="BE1288" s="230"/>
      <c r="BF1288" s="230"/>
      <c r="BG1288" s="230"/>
    </row>
    <row r="1289" spans="4:59">
      <c r="D1289" s="230"/>
      <c r="G1289" s="230"/>
      <c r="H1289" s="230"/>
      <c r="I1289" s="230"/>
      <c r="J1289" s="230"/>
      <c r="K1289" s="230"/>
      <c r="L1289" s="230"/>
      <c r="M1289" s="230"/>
      <c r="N1289" s="230"/>
      <c r="S1289" s="230"/>
      <c r="V1289" s="230"/>
      <c r="W1289" s="230"/>
      <c r="X1289" s="230"/>
      <c r="Y1289" s="230"/>
      <c r="Z1289" s="230"/>
      <c r="AA1289" s="230"/>
      <c r="AB1289" s="230"/>
      <c r="AC1289" s="230"/>
      <c r="AD1289" s="230"/>
      <c r="AH1289" s="230"/>
      <c r="AK1289" s="230"/>
      <c r="AL1289" s="230"/>
      <c r="AM1289" s="230"/>
      <c r="AN1289" s="230"/>
      <c r="AO1289" s="230"/>
      <c r="AP1289" s="230"/>
      <c r="AQ1289" s="230"/>
      <c r="AR1289" s="230"/>
      <c r="AW1289" s="230"/>
      <c r="AZ1289" s="230"/>
      <c r="BA1289" s="230"/>
      <c r="BB1289" s="230"/>
      <c r="BC1289" s="230"/>
      <c r="BD1289" s="230"/>
      <c r="BE1289" s="230"/>
      <c r="BF1289" s="230"/>
      <c r="BG1289" s="230"/>
    </row>
    <row r="1290" spans="4:59">
      <c r="D1290" s="230"/>
      <c r="G1290" s="230"/>
      <c r="H1290" s="230"/>
      <c r="I1290" s="230"/>
      <c r="J1290" s="230"/>
      <c r="K1290" s="230"/>
      <c r="L1290" s="230"/>
      <c r="M1290" s="230"/>
      <c r="N1290" s="230"/>
      <c r="S1290" s="230"/>
      <c r="V1290" s="230"/>
      <c r="W1290" s="230"/>
      <c r="X1290" s="230"/>
      <c r="Y1290" s="230"/>
      <c r="Z1290" s="230"/>
      <c r="AA1290" s="230"/>
      <c r="AB1290" s="230"/>
      <c r="AC1290" s="230"/>
      <c r="AD1290" s="230"/>
      <c r="AH1290" s="230"/>
      <c r="AK1290" s="230"/>
      <c r="AL1290" s="230"/>
      <c r="AM1290" s="230"/>
      <c r="AN1290" s="230"/>
      <c r="AO1290" s="230"/>
      <c r="AP1290" s="230"/>
      <c r="AQ1290" s="230"/>
      <c r="AR1290" s="230"/>
      <c r="AW1290" s="230"/>
      <c r="AZ1290" s="230"/>
      <c r="BA1290" s="230"/>
      <c r="BB1290" s="230"/>
      <c r="BC1290" s="230"/>
      <c r="BD1290" s="230"/>
      <c r="BE1290" s="230"/>
      <c r="BF1290" s="230"/>
      <c r="BG1290" s="230"/>
    </row>
    <row r="1291" spans="4:59">
      <c r="D1291" s="230"/>
      <c r="G1291" s="230"/>
      <c r="H1291" s="230"/>
      <c r="I1291" s="230"/>
      <c r="J1291" s="230"/>
      <c r="K1291" s="230"/>
      <c r="L1291" s="230"/>
      <c r="M1291" s="230"/>
      <c r="N1291" s="230"/>
      <c r="S1291" s="230"/>
      <c r="V1291" s="230"/>
      <c r="W1291" s="230"/>
      <c r="X1291" s="230"/>
      <c r="Y1291" s="230"/>
      <c r="Z1291" s="230"/>
      <c r="AA1291" s="230"/>
      <c r="AB1291" s="230"/>
      <c r="AC1291" s="230"/>
      <c r="AD1291" s="230"/>
      <c r="AH1291" s="230"/>
      <c r="AK1291" s="230"/>
      <c r="AL1291" s="230"/>
      <c r="AM1291" s="230"/>
      <c r="AN1291" s="230"/>
      <c r="AO1291" s="230"/>
      <c r="AP1291" s="230"/>
      <c r="AQ1291" s="230"/>
      <c r="AR1291" s="230"/>
      <c r="AW1291" s="230"/>
      <c r="AZ1291" s="230"/>
      <c r="BA1291" s="230"/>
      <c r="BB1291" s="230"/>
      <c r="BC1291" s="230"/>
      <c r="BD1291" s="230"/>
      <c r="BE1291" s="230"/>
      <c r="BF1291" s="230"/>
      <c r="BG1291" s="230"/>
    </row>
    <row r="1292" spans="4:59">
      <c r="D1292" s="230"/>
      <c r="G1292" s="230"/>
      <c r="H1292" s="230"/>
      <c r="I1292" s="230"/>
      <c r="J1292" s="230"/>
      <c r="K1292" s="230"/>
      <c r="L1292" s="230"/>
      <c r="M1292" s="230"/>
      <c r="N1292" s="230"/>
      <c r="S1292" s="230"/>
      <c r="V1292" s="230"/>
      <c r="W1292" s="230"/>
      <c r="X1292" s="230"/>
      <c r="Y1292" s="230"/>
      <c r="Z1292" s="230"/>
      <c r="AA1292" s="230"/>
      <c r="AB1292" s="230"/>
      <c r="AC1292" s="230"/>
      <c r="AD1292" s="230"/>
      <c r="AH1292" s="230"/>
      <c r="AK1292" s="230"/>
      <c r="AL1292" s="230"/>
      <c r="AM1292" s="230"/>
      <c r="AN1292" s="230"/>
      <c r="AO1292" s="230"/>
      <c r="AP1292" s="230"/>
      <c r="AQ1292" s="230"/>
      <c r="AR1292" s="230"/>
      <c r="AW1292" s="230"/>
      <c r="AZ1292" s="230"/>
      <c r="BA1292" s="230"/>
      <c r="BB1292" s="230"/>
      <c r="BC1292" s="230"/>
      <c r="BD1292" s="230"/>
      <c r="BE1292" s="230"/>
      <c r="BF1292" s="230"/>
      <c r="BG1292" s="230"/>
    </row>
    <row r="1293" spans="4:59">
      <c r="D1293" s="230"/>
      <c r="G1293" s="230"/>
      <c r="H1293" s="230"/>
      <c r="I1293" s="230"/>
      <c r="J1293" s="230"/>
      <c r="K1293" s="230"/>
      <c r="L1293" s="230"/>
      <c r="M1293" s="230"/>
      <c r="N1293" s="230"/>
      <c r="S1293" s="230"/>
      <c r="V1293" s="230"/>
      <c r="W1293" s="230"/>
      <c r="X1293" s="230"/>
      <c r="Y1293" s="230"/>
      <c r="Z1293" s="230"/>
      <c r="AA1293" s="230"/>
      <c r="AB1293" s="230"/>
      <c r="AC1293" s="230"/>
      <c r="AD1293" s="230"/>
      <c r="AH1293" s="230"/>
      <c r="AK1293" s="230"/>
      <c r="AL1293" s="230"/>
      <c r="AM1293" s="230"/>
      <c r="AN1293" s="230"/>
      <c r="AO1293" s="230"/>
      <c r="AP1293" s="230"/>
      <c r="AQ1293" s="230"/>
      <c r="AR1293" s="230"/>
      <c r="AW1293" s="230"/>
      <c r="AZ1293" s="230"/>
      <c r="BA1293" s="230"/>
      <c r="BB1293" s="230"/>
      <c r="BC1293" s="230"/>
      <c r="BD1293" s="230"/>
      <c r="BE1293" s="230"/>
      <c r="BF1293" s="230"/>
      <c r="BG1293" s="230"/>
    </row>
    <row r="1294" spans="4:59">
      <c r="D1294" s="230"/>
      <c r="G1294" s="230"/>
      <c r="H1294" s="230"/>
      <c r="I1294" s="230"/>
      <c r="J1294" s="230"/>
      <c r="K1294" s="230"/>
      <c r="L1294" s="230"/>
      <c r="M1294" s="230"/>
      <c r="N1294" s="230"/>
      <c r="S1294" s="230"/>
      <c r="V1294" s="230"/>
      <c r="W1294" s="230"/>
      <c r="X1294" s="230"/>
      <c r="Y1294" s="230"/>
      <c r="Z1294" s="230"/>
      <c r="AA1294" s="230"/>
      <c r="AB1294" s="230"/>
      <c r="AC1294" s="230"/>
      <c r="AD1294" s="230"/>
      <c r="AH1294" s="230"/>
      <c r="AK1294" s="230"/>
      <c r="AL1294" s="230"/>
      <c r="AM1294" s="230"/>
      <c r="AN1294" s="230"/>
      <c r="AO1294" s="230"/>
      <c r="AP1294" s="230"/>
      <c r="AQ1294" s="230"/>
      <c r="AR1294" s="230"/>
      <c r="AW1294" s="230"/>
      <c r="AZ1294" s="230"/>
      <c r="BA1294" s="230"/>
      <c r="BB1294" s="230"/>
      <c r="BC1294" s="230"/>
      <c r="BD1294" s="230"/>
      <c r="BE1294" s="230"/>
      <c r="BF1294" s="230"/>
      <c r="BG1294" s="230"/>
    </row>
    <row r="1295" spans="4:59">
      <c r="D1295" s="230"/>
      <c r="G1295" s="230"/>
      <c r="H1295" s="230"/>
      <c r="I1295" s="230"/>
      <c r="J1295" s="230"/>
      <c r="K1295" s="230"/>
      <c r="L1295" s="230"/>
      <c r="M1295" s="230"/>
      <c r="N1295" s="230"/>
      <c r="S1295" s="230"/>
      <c r="V1295" s="230"/>
      <c r="W1295" s="230"/>
      <c r="X1295" s="230"/>
      <c r="Y1295" s="230"/>
      <c r="Z1295" s="230"/>
      <c r="AA1295" s="230"/>
      <c r="AB1295" s="230"/>
      <c r="AC1295" s="230"/>
      <c r="AD1295" s="230"/>
      <c r="AH1295" s="230"/>
      <c r="AK1295" s="230"/>
      <c r="AL1295" s="230"/>
      <c r="AM1295" s="230"/>
      <c r="AN1295" s="230"/>
      <c r="AO1295" s="230"/>
      <c r="AP1295" s="230"/>
      <c r="AQ1295" s="230"/>
      <c r="AR1295" s="230"/>
      <c r="AW1295" s="230"/>
      <c r="AZ1295" s="230"/>
      <c r="BA1295" s="230"/>
      <c r="BB1295" s="230"/>
      <c r="BC1295" s="230"/>
      <c r="BD1295" s="230"/>
      <c r="BE1295" s="230"/>
      <c r="BF1295" s="230"/>
      <c r="BG1295" s="230"/>
    </row>
    <row r="1296" spans="4:59">
      <c r="D1296" s="230"/>
      <c r="G1296" s="230"/>
      <c r="H1296" s="230"/>
      <c r="I1296" s="230"/>
      <c r="J1296" s="230"/>
      <c r="K1296" s="230"/>
      <c r="L1296" s="230"/>
      <c r="M1296" s="230"/>
      <c r="N1296" s="230"/>
      <c r="S1296" s="230"/>
      <c r="V1296" s="230"/>
      <c r="W1296" s="230"/>
      <c r="X1296" s="230"/>
      <c r="Y1296" s="230"/>
      <c r="Z1296" s="230"/>
      <c r="AA1296" s="230"/>
      <c r="AB1296" s="230"/>
      <c r="AC1296" s="230"/>
      <c r="AD1296" s="230"/>
      <c r="AH1296" s="230"/>
      <c r="AK1296" s="230"/>
      <c r="AL1296" s="230"/>
      <c r="AM1296" s="230"/>
      <c r="AN1296" s="230"/>
      <c r="AO1296" s="230"/>
      <c r="AP1296" s="230"/>
      <c r="AQ1296" s="230"/>
      <c r="AR1296" s="230"/>
      <c r="AW1296" s="230"/>
      <c r="AZ1296" s="230"/>
      <c r="BA1296" s="230"/>
      <c r="BB1296" s="230"/>
      <c r="BC1296" s="230"/>
      <c r="BD1296" s="230"/>
      <c r="BE1296" s="230"/>
      <c r="BF1296" s="230"/>
      <c r="BG1296" s="230"/>
    </row>
    <row r="1297" spans="4:59">
      <c r="D1297" s="230"/>
      <c r="G1297" s="230"/>
      <c r="H1297" s="230"/>
      <c r="I1297" s="230"/>
      <c r="J1297" s="230"/>
      <c r="K1297" s="230"/>
      <c r="L1297" s="230"/>
      <c r="M1297" s="230"/>
      <c r="N1297" s="230"/>
      <c r="S1297" s="230"/>
      <c r="V1297" s="230"/>
      <c r="W1297" s="230"/>
      <c r="X1297" s="230"/>
      <c r="Y1297" s="230"/>
      <c r="Z1297" s="230"/>
      <c r="AA1297" s="230"/>
      <c r="AB1297" s="230"/>
      <c r="AC1297" s="230"/>
      <c r="AD1297" s="230"/>
      <c r="AH1297" s="230"/>
      <c r="AK1297" s="230"/>
      <c r="AL1297" s="230"/>
      <c r="AM1297" s="230"/>
      <c r="AN1297" s="230"/>
      <c r="AO1297" s="230"/>
      <c r="AP1297" s="230"/>
      <c r="AQ1297" s="230"/>
      <c r="AR1297" s="230"/>
      <c r="AW1297" s="230"/>
      <c r="AZ1297" s="230"/>
      <c r="BA1297" s="230"/>
      <c r="BB1297" s="230"/>
      <c r="BC1297" s="230"/>
      <c r="BD1297" s="230"/>
      <c r="BE1297" s="230"/>
      <c r="BF1297" s="230"/>
      <c r="BG1297" s="230"/>
    </row>
    <row r="1298" spans="4:59">
      <c r="D1298" s="230"/>
      <c r="G1298" s="230"/>
      <c r="H1298" s="230"/>
      <c r="I1298" s="230"/>
      <c r="J1298" s="230"/>
      <c r="K1298" s="230"/>
      <c r="L1298" s="230"/>
      <c r="M1298" s="230"/>
      <c r="N1298" s="230"/>
      <c r="S1298" s="230"/>
      <c r="V1298" s="230"/>
      <c r="W1298" s="230"/>
      <c r="X1298" s="230"/>
      <c r="Y1298" s="230"/>
      <c r="Z1298" s="230"/>
      <c r="AA1298" s="230"/>
      <c r="AB1298" s="230"/>
      <c r="AC1298" s="230"/>
      <c r="AD1298" s="230"/>
      <c r="AH1298" s="230"/>
      <c r="AK1298" s="230"/>
      <c r="AL1298" s="230"/>
      <c r="AM1298" s="230"/>
      <c r="AN1298" s="230"/>
      <c r="AO1298" s="230"/>
      <c r="AP1298" s="230"/>
      <c r="AQ1298" s="230"/>
      <c r="AR1298" s="230"/>
      <c r="AW1298" s="230"/>
      <c r="AZ1298" s="230"/>
      <c r="BA1298" s="230"/>
      <c r="BB1298" s="230"/>
      <c r="BC1298" s="230"/>
      <c r="BD1298" s="230"/>
      <c r="BE1298" s="230"/>
      <c r="BF1298" s="230"/>
      <c r="BG1298" s="230"/>
    </row>
    <row r="1299" spans="4:59">
      <c r="D1299" s="230"/>
      <c r="G1299" s="230"/>
      <c r="H1299" s="230"/>
      <c r="I1299" s="230"/>
      <c r="J1299" s="230"/>
      <c r="K1299" s="230"/>
      <c r="L1299" s="230"/>
      <c r="M1299" s="230"/>
      <c r="N1299" s="230"/>
      <c r="S1299" s="230"/>
      <c r="V1299" s="230"/>
      <c r="W1299" s="230"/>
      <c r="X1299" s="230"/>
      <c r="Y1299" s="230"/>
      <c r="Z1299" s="230"/>
      <c r="AA1299" s="230"/>
      <c r="AB1299" s="230"/>
      <c r="AC1299" s="230"/>
      <c r="AD1299" s="230"/>
      <c r="AH1299" s="230"/>
      <c r="AK1299" s="230"/>
      <c r="AL1299" s="230"/>
      <c r="AM1299" s="230"/>
      <c r="AN1299" s="230"/>
      <c r="AO1299" s="230"/>
      <c r="AP1299" s="230"/>
      <c r="AQ1299" s="230"/>
      <c r="AR1299" s="230"/>
      <c r="AW1299" s="230"/>
      <c r="AZ1299" s="230"/>
      <c r="BA1299" s="230"/>
      <c r="BB1299" s="230"/>
      <c r="BC1299" s="230"/>
      <c r="BD1299" s="230"/>
      <c r="BE1299" s="230"/>
      <c r="BF1299" s="230"/>
      <c r="BG1299" s="230"/>
    </row>
    <row r="1300" spans="4:59">
      <c r="D1300" s="230"/>
      <c r="G1300" s="230"/>
      <c r="H1300" s="230"/>
      <c r="I1300" s="230"/>
      <c r="J1300" s="230"/>
      <c r="K1300" s="230"/>
      <c r="L1300" s="230"/>
      <c r="M1300" s="230"/>
      <c r="N1300" s="230"/>
      <c r="S1300" s="230"/>
      <c r="V1300" s="230"/>
      <c r="W1300" s="230"/>
      <c r="X1300" s="230"/>
      <c r="Y1300" s="230"/>
      <c r="Z1300" s="230"/>
      <c r="AA1300" s="230"/>
      <c r="AB1300" s="230"/>
      <c r="AC1300" s="230"/>
      <c r="AD1300" s="230"/>
      <c r="AH1300" s="230"/>
      <c r="AK1300" s="230"/>
      <c r="AL1300" s="230"/>
      <c r="AM1300" s="230"/>
      <c r="AN1300" s="230"/>
      <c r="AO1300" s="230"/>
      <c r="AP1300" s="230"/>
      <c r="AQ1300" s="230"/>
      <c r="AR1300" s="230"/>
      <c r="AW1300" s="230"/>
      <c r="AZ1300" s="230"/>
      <c r="BA1300" s="230"/>
      <c r="BB1300" s="230"/>
      <c r="BC1300" s="230"/>
      <c r="BD1300" s="230"/>
      <c r="BE1300" s="230"/>
      <c r="BF1300" s="230"/>
      <c r="BG1300" s="230"/>
    </row>
    <row r="1301" spans="4:59">
      <c r="D1301" s="230"/>
      <c r="G1301" s="230"/>
      <c r="H1301" s="230"/>
      <c r="I1301" s="230"/>
      <c r="J1301" s="230"/>
      <c r="K1301" s="230"/>
      <c r="L1301" s="230"/>
      <c r="M1301" s="230"/>
      <c r="N1301" s="230"/>
      <c r="S1301" s="230"/>
      <c r="V1301" s="230"/>
      <c r="W1301" s="230"/>
      <c r="X1301" s="230"/>
      <c r="Y1301" s="230"/>
      <c r="Z1301" s="230"/>
      <c r="AA1301" s="230"/>
      <c r="AB1301" s="230"/>
      <c r="AC1301" s="230"/>
      <c r="AD1301" s="230"/>
      <c r="AH1301" s="230"/>
      <c r="AK1301" s="230"/>
      <c r="AL1301" s="230"/>
      <c r="AM1301" s="230"/>
      <c r="AN1301" s="230"/>
      <c r="AO1301" s="230"/>
      <c r="AP1301" s="230"/>
      <c r="AQ1301" s="230"/>
      <c r="AR1301" s="230"/>
      <c r="AW1301" s="230"/>
      <c r="AZ1301" s="230"/>
      <c r="BA1301" s="230"/>
      <c r="BB1301" s="230"/>
      <c r="BC1301" s="230"/>
      <c r="BD1301" s="230"/>
      <c r="BE1301" s="230"/>
      <c r="BF1301" s="230"/>
      <c r="BG1301" s="230"/>
    </row>
    <row r="1302" spans="4:59">
      <c r="D1302" s="230"/>
      <c r="G1302" s="230"/>
      <c r="H1302" s="230"/>
      <c r="I1302" s="230"/>
      <c r="J1302" s="230"/>
      <c r="K1302" s="230"/>
      <c r="L1302" s="230"/>
      <c r="M1302" s="230"/>
      <c r="N1302" s="230"/>
      <c r="S1302" s="230"/>
      <c r="V1302" s="230"/>
      <c r="W1302" s="230"/>
      <c r="X1302" s="230"/>
      <c r="Y1302" s="230"/>
      <c r="Z1302" s="230"/>
      <c r="AA1302" s="230"/>
      <c r="AB1302" s="230"/>
      <c r="AC1302" s="230"/>
      <c r="AD1302" s="230"/>
      <c r="AH1302" s="230"/>
      <c r="AK1302" s="230"/>
      <c r="AL1302" s="230"/>
      <c r="AM1302" s="230"/>
      <c r="AN1302" s="230"/>
      <c r="AO1302" s="230"/>
      <c r="AP1302" s="230"/>
      <c r="AQ1302" s="230"/>
      <c r="AR1302" s="230"/>
      <c r="AW1302" s="230"/>
      <c r="AZ1302" s="230"/>
      <c r="BA1302" s="230"/>
      <c r="BB1302" s="230"/>
      <c r="BC1302" s="230"/>
      <c r="BD1302" s="230"/>
      <c r="BE1302" s="230"/>
      <c r="BF1302" s="230"/>
      <c r="BG1302" s="230"/>
    </row>
    <row r="1303" spans="4:59">
      <c r="D1303" s="230"/>
      <c r="G1303" s="230"/>
      <c r="H1303" s="230"/>
      <c r="I1303" s="230"/>
      <c r="J1303" s="230"/>
      <c r="K1303" s="230"/>
      <c r="L1303" s="230"/>
      <c r="M1303" s="230"/>
      <c r="N1303" s="230"/>
      <c r="S1303" s="230"/>
      <c r="V1303" s="230"/>
      <c r="W1303" s="230"/>
      <c r="X1303" s="230"/>
      <c r="Y1303" s="230"/>
      <c r="Z1303" s="230"/>
      <c r="AA1303" s="230"/>
      <c r="AB1303" s="230"/>
      <c r="AC1303" s="230"/>
      <c r="AD1303" s="230"/>
      <c r="AH1303" s="230"/>
      <c r="AK1303" s="230"/>
      <c r="AL1303" s="230"/>
      <c r="AM1303" s="230"/>
      <c r="AN1303" s="230"/>
      <c r="AO1303" s="230"/>
      <c r="AP1303" s="230"/>
      <c r="AQ1303" s="230"/>
      <c r="AR1303" s="230"/>
      <c r="AW1303" s="230"/>
      <c r="AZ1303" s="230"/>
      <c r="BA1303" s="230"/>
      <c r="BB1303" s="230"/>
      <c r="BC1303" s="230"/>
      <c r="BD1303" s="230"/>
      <c r="BE1303" s="230"/>
      <c r="BF1303" s="230"/>
      <c r="BG1303" s="230"/>
    </row>
    <row r="1304" spans="4:59">
      <c r="D1304" s="230"/>
      <c r="G1304" s="230"/>
      <c r="H1304" s="230"/>
      <c r="I1304" s="230"/>
      <c r="J1304" s="230"/>
      <c r="K1304" s="230"/>
      <c r="L1304" s="230"/>
      <c r="M1304" s="230"/>
      <c r="N1304" s="230"/>
      <c r="S1304" s="230"/>
      <c r="V1304" s="230"/>
      <c r="W1304" s="230"/>
      <c r="X1304" s="230"/>
      <c r="Y1304" s="230"/>
      <c r="Z1304" s="230"/>
      <c r="AA1304" s="230"/>
      <c r="AB1304" s="230"/>
      <c r="AC1304" s="230"/>
      <c r="AD1304" s="230"/>
      <c r="AH1304" s="230"/>
      <c r="AK1304" s="230"/>
      <c r="AL1304" s="230"/>
      <c r="AM1304" s="230"/>
      <c r="AN1304" s="230"/>
      <c r="AO1304" s="230"/>
      <c r="AP1304" s="230"/>
      <c r="AQ1304" s="230"/>
      <c r="AR1304" s="230"/>
      <c r="AW1304" s="230"/>
      <c r="AZ1304" s="230"/>
      <c r="BA1304" s="230"/>
      <c r="BB1304" s="230"/>
      <c r="BC1304" s="230"/>
      <c r="BD1304" s="230"/>
      <c r="BE1304" s="230"/>
      <c r="BF1304" s="230"/>
      <c r="BG1304" s="230"/>
    </row>
    <row r="1305" spans="4:59">
      <c r="D1305" s="230"/>
      <c r="G1305" s="230"/>
      <c r="H1305" s="230"/>
      <c r="I1305" s="230"/>
      <c r="J1305" s="230"/>
      <c r="K1305" s="230"/>
      <c r="L1305" s="230"/>
      <c r="M1305" s="230"/>
      <c r="N1305" s="230"/>
      <c r="S1305" s="230"/>
      <c r="V1305" s="230"/>
      <c r="W1305" s="230"/>
      <c r="X1305" s="230"/>
      <c r="Y1305" s="230"/>
      <c r="Z1305" s="230"/>
      <c r="AA1305" s="230"/>
      <c r="AB1305" s="230"/>
      <c r="AC1305" s="230"/>
      <c r="AD1305" s="230"/>
      <c r="AH1305" s="230"/>
      <c r="AK1305" s="230"/>
      <c r="AL1305" s="230"/>
      <c r="AM1305" s="230"/>
      <c r="AN1305" s="230"/>
      <c r="AO1305" s="230"/>
      <c r="AP1305" s="230"/>
      <c r="AQ1305" s="230"/>
      <c r="AR1305" s="230"/>
      <c r="AW1305" s="230"/>
      <c r="AZ1305" s="230"/>
      <c r="BA1305" s="230"/>
      <c r="BB1305" s="230"/>
      <c r="BC1305" s="230"/>
      <c r="BD1305" s="230"/>
      <c r="BE1305" s="230"/>
      <c r="BF1305" s="230"/>
      <c r="BG1305" s="230"/>
    </row>
    <row r="1306" spans="4:59">
      <c r="D1306" s="230"/>
      <c r="G1306" s="230"/>
      <c r="H1306" s="230"/>
      <c r="I1306" s="230"/>
      <c r="J1306" s="230"/>
      <c r="K1306" s="230"/>
      <c r="L1306" s="230"/>
      <c r="M1306" s="230"/>
      <c r="N1306" s="230"/>
      <c r="S1306" s="230"/>
      <c r="V1306" s="230"/>
      <c r="W1306" s="230"/>
      <c r="X1306" s="230"/>
      <c r="Y1306" s="230"/>
      <c r="Z1306" s="230"/>
      <c r="AA1306" s="230"/>
      <c r="AB1306" s="230"/>
      <c r="AC1306" s="230"/>
      <c r="AD1306" s="230"/>
      <c r="AH1306" s="230"/>
      <c r="AK1306" s="230"/>
      <c r="AL1306" s="230"/>
      <c r="AM1306" s="230"/>
      <c r="AN1306" s="230"/>
      <c r="AO1306" s="230"/>
      <c r="AP1306" s="230"/>
      <c r="AQ1306" s="230"/>
      <c r="AR1306" s="230"/>
      <c r="AW1306" s="230"/>
      <c r="AZ1306" s="230"/>
      <c r="BA1306" s="230"/>
      <c r="BB1306" s="230"/>
      <c r="BC1306" s="230"/>
      <c r="BD1306" s="230"/>
      <c r="BE1306" s="230"/>
      <c r="BF1306" s="230"/>
      <c r="BG1306" s="230"/>
    </row>
    <row r="1307" spans="4:59">
      <c r="D1307" s="230"/>
      <c r="G1307" s="230"/>
      <c r="H1307" s="230"/>
      <c r="I1307" s="230"/>
      <c r="J1307" s="230"/>
      <c r="K1307" s="230"/>
      <c r="L1307" s="230"/>
      <c r="M1307" s="230"/>
      <c r="N1307" s="230"/>
      <c r="S1307" s="230"/>
      <c r="V1307" s="230"/>
      <c r="W1307" s="230"/>
      <c r="X1307" s="230"/>
      <c r="Y1307" s="230"/>
      <c r="Z1307" s="230"/>
      <c r="AA1307" s="230"/>
      <c r="AB1307" s="230"/>
      <c r="AC1307" s="230"/>
      <c r="AD1307" s="230"/>
      <c r="AH1307" s="230"/>
      <c r="AK1307" s="230"/>
      <c r="AL1307" s="230"/>
      <c r="AM1307" s="230"/>
      <c r="AN1307" s="230"/>
      <c r="AO1307" s="230"/>
      <c r="AP1307" s="230"/>
      <c r="AQ1307" s="230"/>
      <c r="AR1307" s="230"/>
      <c r="AW1307" s="230"/>
      <c r="AZ1307" s="230"/>
      <c r="BA1307" s="230"/>
      <c r="BB1307" s="230"/>
      <c r="BC1307" s="230"/>
      <c r="BD1307" s="230"/>
      <c r="BE1307" s="230"/>
      <c r="BF1307" s="230"/>
      <c r="BG1307" s="230"/>
    </row>
    <row r="1308" spans="4:59">
      <c r="D1308" s="230"/>
      <c r="G1308" s="230"/>
      <c r="H1308" s="230"/>
      <c r="I1308" s="230"/>
      <c r="J1308" s="230"/>
      <c r="K1308" s="230"/>
      <c r="L1308" s="230"/>
      <c r="M1308" s="230"/>
      <c r="N1308" s="230"/>
      <c r="S1308" s="230"/>
      <c r="V1308" s="230"/>
      <c r="W1308" s="230"/>
      <c r="X1308" s="230"/>
      <c r="Y1308" s="230"/>
      <c r="Z1308" s="230"/>
      <c r="AA1308" s="230"/>
      <c r="AB1308" s="230"/>
      <c r="AC1308" s="230"/>
      <c r="AD1308" s="230"/>
      <c r="AH1308" s="230"/>
      <c r="AK1308" s="230"/>
      <c r="AL1308" s="230"/>
      <c r="AM1308" s="230"/>
      <c r="AN1308" s="230"/>
      <c r="AO1308" s="230"/>
      <c r="AP1308" s="230"/>
      <c r="AQ1308" s="230"/>
      <c r="AR1308" s="230"/>
      <c r="AW1308" s="230"/>
      <c r="AZ1308" s="230"/>
      <c r="BA1308" s="230"/>
      <c r="BB1308" s="230"/>
      <c r="BC1308" s="230"/>
      <c r="BD1308" s="230"/>
      <c r="BE1308" s="230"/>
      <c r="BF1308" s="230"/>
      <c r="BG1308" s="230"/>
    </row>
    <row r="1309" spans="4:59">
      <c r="D1309" s="230"/>
      <c r="G1309" s="230"/>
      <c r="H1309" s="230"/>
      <c r="I1309" s="230"/>
      <c r="J1309" s="230"/>
      <c r="K1309" s="230"/>
      <c r="L1309" s="230"/>
      <c r="M1309" s="230"/>
      <c r="N1309" s="230"/>
      <c r="S1309" s="230"/>
      <c r="V1309" s="230"/>
      <c r="W1309" s="230"/>
      <c r="X1309" s="230"/>
      <c r="Y1309" s="230"/>
      <c r="Z1309" s="230"/>
      <c r="AA1309" s="230"/>
      <c r="AB1309" s="230"/>
      <c r="AC1309" s="230"/>
      <c r="AD1309" s="230"/>
      <c r="AH1309" s="230"/>
      <c r="AK1309" s="230"/>
      <c r="AL1309" s="230"/>
      <c r="AM1309" s="230"/>
      <c r="AN1309" s="230"/>
      <c r="AO1309" s="230"/>
      <c r="AP1309" s="230"/>
      <c r="AQ1309" s="230"/>
      <c r="AR1309" s="230"/>
      <c r="AW1309" s="230"/>
      <c r="AZ1309" s="230"/>
      <c r="BA1309" s="230"/>
      <c r="BB1309" s="230"/>
      <c r="BC1309" s="230"/>
      <c r="BD1309" s="230"/>
      <c r="BE1309" s="230"/>
      <c r="BF1309" s="230"/>
      <c r="BG1309" s="230"/>
    </row>
    <row r="1310" spans="4:59">
      <c r="D1310" s="230"/>
      <c r="G1310" s="230"/>
      <c r="H1310" s="230"/>
      <c r="I1310" s="230"/>
      <c r="J1310" s="230"/>
      <c r="K1310" s="230"/>
      <c r="L1310" s="230"/>
      <c r="M1310" s="230"/>
      <c r="N1310" s="230"/>
      <c r="S1310" s="230"/>
      <c r="V1310" s="230"/>
      <c r="W1310" s="230"/>
      <c r="X1310" s="230"/>
      <c r="Y1310" s="230"/>
      <c r="Z1310" s="230"/>
      <c r="AA1310" s="230"/>
      <c r="AB1310" s="230"/>
      <c r="AC1310" s="230"/>
      <c r="AD1310" s="230"/>
      <c r="AH1310" s="230"/>
      <c r="AK1310" s="230"/>
      <c r="AL1310" s="230"/>
      <c r="AM1310" s="230"/>
      <c r="AN1310" s="230"/>
      <c r="AO1310" s="230"/>
      <c r="AP1310" s="230"/>
      <c r="AQ1310" s="230"/>
      <c r="AR1310" s="230"/>
      <c r="AW1310" s="230"/>
      <c r="AZ1310" s="230"/>
      <c r="BA1310" s="230"/>
      <c r="BB1310" s="230"/>
      <c r="BC1310" s="230"/>
      <c r="BD1310" s="230"/>
      <c r="BE1310" s="230"/>
      <c r="BF1310" s="230"/>
      <c r="BG1310" s="230"/>
    </row>
    <row r="1311" spans="4:59">
      <c r="D1311" s="230"/>
      <c r="G1311" s="230"/>
      <c r="H1311" s="230"/>
      <c r="I1311" s="230"/>
      <c r="J1311" s="230"/>
      <c r="K1311" s="230"/>
      <c r="L1311" s="230"/>
      <c r="M1311" s="230"/>
      <c r="N1311" s="230"/>
      <c r="S1311" s="230"/>
      <c r="V1311" s="230"/>
      <c r="W1311" s="230"/>
      <c r="X1311" s="230"/>
      <c r="Y1311" s="230"/>
      <c r="Z1311" s="230"/>
      <c r="AA1311" s="230"/>
      <c r="AB1311" s="230"/>
      <c r="AC1311" s="230"/>
      <c r="AD1311" s="230"/>
      <c r="AH1311" s="230"/>
      <c r="AK1311" s="230"/>
      <c r="AL1311" s="230"/>
      <c r="AM1311" s="230"/>
      <c r="AN1311" s="230"/>
      <c r="AO1311" s="230"/>
      <c r="AP1311" s="230"/>
      <c r="AQ1311" s="230"/>
      <c r="AR1311" s="230"/>
      <c r="AW1311" s="230"/>
      <c r="AZ1311" s="230"/>
      <c r="BA1311" s="230"/>
      <c r="BB1311" s="230"/>
      <c r="BC1311" s="230"/>
      <c r="BD1311" s="230"/>
      <c r="BE1311" s="230"/>
      <c r="BF1311" s="230"/>
      <c r="BG1311" s="230"/>
    </row>
    <row r="1312" spans="4:59">
      <c r="D1312" s="230"/>
      <c r="G1312" s="230"/>
      <c r="H1312" s="230"/>
      <c r="I1312" s="230"/>
      <c r="J1312" s="230"/>
      <c r="K1312" s="230"/>
      <c r="L1312" s="230"/>
      <c r="M1312" s="230"/>
      <c r="N1312" s="230"/>
      <c r="S1312" s="230"/>
      <c r="V1312" s="230"/>
      <c r="W1312" s="230"/>
      <c r="X1312" s="230"/>
      <c r="Y1312" s="230"/>
      <c r="Z1312" s="230"/>
      <c r="AA1312" s="230"/>
      <c r="AB1312" s="230"/>
      <c r="AC1312" s="230"/>
      <c r="AD1312" s="230"/>
      <c r="AH1312" s="230"/>
      <c r="AK1312" s="230"/>
      <c r="AL1312" s="230"/>
      <c r="AM1312" s="230"/>
      <c r="AN1312" s="230"/>
      <c r="AO1312" s="230"/>
      <c r="AP1312" s="230"/>
      <c r="AQ1312" s="230"/>
      <c r="AR1312" s="230"/>
      <c r="AW1312" s="230"/>
      <c r="AZ1312" s="230"/>
      <c r="BA1312" s="230"/>
      <c r="BB1312" s="230"/>
      <c r="BC1312" s="230"/>
      <c r="BD1312" s="230"/>
      <c r="BE1312" s="230"/>
      <c r="BF1312" s="230"/>
      <c r="BG1312" s="230"/>
    </row>
    <row r="1313" spans="4:59">
      <c r="D1313" s="230"/>
      <c r="G1313" s="230"/>
      <c r="H1313" s="230"/>
      <c r="I1313" s="230"/>
      <c r="J1313" s="230"/>
      <c r="K1313" s="230"/>
      <c r="L1313" s="230"/>
      <c r="M1313" s="230"/>
      <c r="N1313" s="230"/>
      <c r="S1313" s="230"/>
      <c r="V1313" s="230"/>
      <c r="W1313" s="230"/>
      <c r="X1313" s="230"/>
      <c r="Y1313" s="230"/>
      <c r="Z1313" s="230"/>
      <c r="AA1313" s="230"/>
      <c r="AB1313" s="230"/>
      <c r="AC1313" s="230"/>
      <c r="AD1313" s="230"/>
      <c r="AH1313" s="230"/>
      <c r="AK1313" s="230"/>
      <c r="AL1313" s="230"/>
      <c r="AM1313" s="230"/>
      <c r="AN1313" s="230"/>
      <c r="AO1313" s="230"/>
      <c r="AP1313" s="230"/>
      <c r="AQ1313" s="230"/>
      <c r="AR1313" s="230"/>
      <c r="AW1313" s="230"/>
      <c r="AZ1313" s="230"/>
      <c r="BA1313" s="230"/>
      <c r="BB1313" s="230"/>
      <c r="BC1313" s="230"/>
      <c r="BD1313" s="230"/>
      <c r="BE1313" s="230"/>
      <c r="BF1313" s="230"/>
      <c r="BG1313" s="230"/>
    </row>
    <row r="1314" spans="4:59">
      <c r="D1314" s="230"/>
      <c r="G1314" s="230"/>
      <c r="H1314" s="230"/>
      <c r="I1314" s="230"/>
      <c r="J1314" s="230"/>
      <c r="K1314" s="230"/>
      <c r="L1314" s="230"/>
      <c r="M1314" s="230"/>
      <c r="N1314" s="230"/>
      <c r="S1314" s="230"/>
      <c r="V1314" s="230"/>
      <c r="W1314" s="230"/>
      <c r="X1314" s="230"/>
      <c r="Y1314" s="230"/>
      <c r="Z1314" s="230"/>
      <c r="AA1314" s="230"/>
      <c r="AB1314" s="230"/>
      <c r="AC1314" s="230"/>
      <c r="AD1314" s="230"/>
      <c r="AH1314" s="230"/>
      <c r="AK1314" s="230"/>
      <c r="AL1314" s="230"/>
      <c r="AM1314" s="230"/>
      <c r="AN1314" s="230"/>
      <c r="AO1314" s="230"/>
      <c r="AP1314" s="230"/>
      <c r="AQ1314" s="230"/>
      <c r="AR1314" s="230"/>
      <c r="AW1314" s="230"/>
      <c r="AZ1314" s="230"/>
      <c r="BA1314" s="230"/>
      <c r="BB1314" s="230"/>
      <c r="BC1314" s="230"/>
      <c r="BD1314" s="230"/>
      <c r="BE1314" s="230"/>
      <c r="BF1314" s="230"/>
      <c r="BG1314" s="230"/>
    </row>
    <row r="1315" spans="4:59">
      <c r="D1315" s="230"/>
      <c r="G1315" s="230"/>
      <c r="H1315" s="230"/>
      <c r="I1315" s="230"/>
      <c r="J1315" s="230"/>
      <c r="K1315" s="230"/>
      <c r="L1315" s="230"/>
      <c r="M1315" s="230"/>
      <c r="N1315" s="230"/>
      <c r="S1315" s="230"/>
      <c r="V1315" s="230"/>
      <c r="W1315" s="230"/>
      <c r="X1315" s="230"/>
      <c r="Y1315" s="230"/>
      <c r="Z1315" s="230"/>
      <c r="AA1315" s="230"/>
      <c r="AB1315" s="230"/>
      <c r="AC1315" s="230"/>
      <c r="AD1315" s="230"/>
      <c r="AH1315" s="230"/>
      <c r="AK1315" s="230"/>
      <c r="AL1315" s="230"/>
      <c r="AM1315" s="230"/>
      <c r="AN1315" s="230"/>
      <c r="AO1315" s="230"/>
      <c r="AP1315" s="230"/>
      <c r="AQ1315" s="230"/>
      <c r="AR1315" s="230"/>
      <c r="AW1315" s="230"/>
      <c r="AZ1315" s="230"/>
      <c r="BA1315" s="230"/>
      <c r="BB1315" s="230"/>
      <c r="BC1315" s="230"/>
      <c r="BD1315" s="230"/>
      <c r="BE1315" s="230"/>
      <c r="BF1315" s="230"/>
      <c r="BG1315" s="230"/>
    </row>
    <row r="1316" spans="4:59">
      <c r="D1316" s="230"/>
      <c r="G1316" s="230"/>
      <c r="H1316" s="230"/>
      <c r="I1316" s="230"/>
      <c r="J1316" s="230"/>
      <c r="K1316" s="230"/>
      <c r="L1316" s="230"/>
      <c r="M1316" s="230"/>
      <c r="N1316" s="230"/>
      <c r="S1316" s="230"/>
      <c r="V1316" s="230"/>
      <c r="W1316" s="230"/>
      <c r="X1316" s="230"/>
      <c r="Y1316" s="230"/>
      <c r="Z1316" s="230"/>
      <c r="AA1316" s="230"/>
      <c r="AB1316" s="230"/>
      <c r="AC1316" s="230"/>
      <c r="AD1316" s="230"/>
      <c r="AH1316" s="230"/>
      <c r="AK1316" s="230"/>
      <c r="AL1316" s="230"/>
      <c r="AM1316" s="230"/>
      <c r="AN1316" s="230"/>
      <c r="AO1316" s="230"/>
      <c r="AP1316" s="230"/>
      <c r="AQ1316" s="230"/>
      <c r="AR1316" s="230"/>
      <c r="AW1316" s="230"/>
      <c r="AZ1316" s="230"/>
      <c r="BA1316" s="230"/>
      <c r="BB1316" s="230"/>
      <c r="BC1316" s="230"/>
      <c r="BD1316" s="230"/>
      <c r="BE1316" s="230"/>
      <c r="BF1316" s="230"/>
      <c r="BG1316" s="230"/>
    </row>
    <row r="1317" spans="4:59">
      <c r="D1317" s="230"/>
      <c r="G1317" s="230"/>
      <c r="H1317" s="230"/>
      <c r="I1317" s="230"/>
      <c r="J1317" s="230"/>
      <c r="K1317" s="230"/>
      <c r="L1317" s="230"/>
      <c r="M1317" s="230"/>
      <c r="N1317" s="230"/>
      <c r="S1317" s="230"/>
      <c r="V1317" s="230"/>
      <c r="W1317" s="230"/>
      <c r="X1317" s="230"/>
      <c r="Y1317" s="230"/>
      <c r="Z1317" s="230"/>
      <c r="AA1317" s="230"/>
      <c r="AB1317" s="230"/>
      <c r="AC1317" s="230"/>
      <c r="AD1317" s="230"/>
      <c r="AH1317" s="230"/>
      <c r="AK1317" s="230"/>
      <c r="AL1317" s="230"/>
      <c r="AM1317" s="230"/>
      <c r="AN1317" s="230"/>
      <c r="AO1317" s="230"/>
      <c r="AP1317" s="230"/>
      <c r="AQ1317" s="230"/>
      <c r="AR1317" s="230"/>
      <c r="AW1317" s="230"/>
      <c r="AZ1317" s="230"/>
      <c r="BA1317" s="230"/>
      <c r="BB1317" s="230"/>
      <c r="BC1317" s="230"/>
      <c r="BD1317" s="230"/>
      <c r="BE1317" s="230"/>
      <c r="BF1317" s="230"/>
      <c r="BG1317" s="230"/>
    </row>
    <row r="1318" spans="4:59">
      <c r="D1318" s="230"/>
      <c r="G1318" s="230"/>
      <c r="H1318" s="230"/>
      <c r="I1318" s="230"/>
      <c r="J1318" s="230"/>
      <c r="K1318" s="230"/>
      <c r="L1318" s="230"/>
      <c r="M1318" s="230"/>
      <c r="N1318" s="230"/>
      <c r="S1318" s="230"/>
      <c r="V1318" s="230"/>
      <c r="W1318" s="230"/>
      <c r="X1318" s="230"/>
      <c r="Y1318" s="230"/>
      <c r="Z1318" s="230"/>
      <c r="AA1318" s="230"/>
      <c r="AB1318" s="230"/>
      <c r="AC1318" s="230"/>
      <c r="AD1318" s="230"/>
      <c r="AH1318" s="230"/>
      <c r="AK1318" s="230"/>
      <c r="AL1318" s="230"/>
      <c r="AM1318" s="230"/>
      <c r="AN1318" s="230"/>
      <c r="AO1318" s="230"/>
      <c r="AP1318" s="230"/>
      <c r="AQ1318" s="230"/>
      <c r="AR1318" s="230"/>
      <c r="AW1318" s="230"/>
      <c r="AZ1318" s="230"/>
      <c r="BA1318" s="230"/>
      <c r="BB1318" s="230"/>
      <c r="BC1318" s="230"/>
      <c r="BD1318" s="230"/>
      <c r="BE1318" s="230"/>
      <c r="BF1318" s="230"/>
      <c r="BG1318" s="230"/>
    </row>
    <row r="1319" spans="4:59">
      <c r="D1319" s="230"/>
      <c r="G1319" s="230"/>
      <c r="H1319" s="230"/>
      <c r="I1319" s="230"/>
      <c r="J1319" s="230"/>
      <c r="K1319" s="230"/>
      <c r="L1319" s="230"/>
      <c r="M1319" s="230"/>
      <c r="N1319" s="230"/>
      <c r="S1319" s="230"/>
      <c r="V1319" s="230"/>
      <c r="W1319" s="230"/>
      <c r="X1319" s="230"/>
      <c r="Y1319" s="230"/>
      <c r="Z1319" s="230"/>
      <c r="AA1319" s="230"/>
      <c r="AB1319" s="230"/>
      <c r="AC1319" s="230"/>
      <c r="AD1319" s="230"/>
      <c r="AH1319" s="230"/>
      <c r="AK1319" s="230"/>
      <c r="AL1319" s="230"/>
      <c r="AM1319" s="230"/>
      <c r="AN1319" s="230"/>
      <c r="AO1319" s="230"/>
      <c r="AP1319" s="230"/>
      <c r="AQ1319" s="230"/>
      <c r="AR1319" s="230"/>
      <c r="AW1319" s="230"/>
      <c r="AZ1319" s="230"/>
      <c r="BA1319" s="230"/>
      <c r="BB1319" s="230"/>
      <c r="BC1319" s="230"/>
      <c r="BD1319" s="230"/>
      <c r="BE1319" s="230"/>
      <c r="BF1319" s="230"/>
      <c r="BG1319" s="230"/>
    </row>
    <row r="1320" spans="4:59">
      <c r="D1320" s="230"/>
      <c r="G1320" s="230"/>
      <c r="H1320" s="230"/>
      <c r="I1320" s="230"/>
      <c r="J1320" s="230"/>
      <c r="K1320" s="230"/>
      <c r="L1320" s="230"/>
      <c r="M1320" s="230"/>
      <c r="N1320" s="230"/>
      <c r="S1320" s="230"/>
      <c r="V1320" s="230"/>
      <c r="W1320" s="230"/>
      <c r="X1320" s="230"/>
      <c r="Y1320" s="230"/>
      <c r="Z1320" s="230"/>
      <c r="AA1320" s="230"/>
      <c r="AB1320" s="230"/>
      <c r="AC1320" s="230"/>
      <c r="AD1320" s="230"/>
      <c r="AH1320" s="230"/>
      <c r="AK1320" s="230"/>
      <c r="AL1320" s="230"/>
      <c r="AM1320" s="230"/>
      <c r="AN1320" s="230"/>
      <c r="AO1320" s="230"/>
      <c r="AP1320" s="230"/>
      <c r="AQ1320" s="230"/>
      <c r="AR1320" s="230"/>
      <c r="AW1320" s="230"/>
      <c r="AZ1320" s="230"/>
      <c r="BA1320" s="230"/>
      <c r="BB1320" s="230"/>
      <c r="BC1320" s="230"/>
      <c r="BD1320" s="230"/>
      <c r="BE1320" s="230"/>
      <c r="BF1320" s="230"/>
      <c r="BG1320" s="230"/>
    </row>
    <row r="1321" spans="4:59">
      <c r="D1321" s="230"/>
      <c r="G1321" s="230"/>
      <c r="H1321" s="230"/>
      <c r="I1321" s="230"/>
      <c r="J1321" s="230"/>
      <c r="K1321" s="230"/>
      <c r="L1321" s="230"/>
      <c r="M1321" s="230"/>
      <c r="N1321" s="230"/>
      <c r="S1321" s="230"/>
      <c r="V1321" s="230"/>
      <c r="W1321" s="230"/>
      <c r="X1321" s="230"/>
      <c r="Y1321" s="230"/>
      <c r="Z1321" s="230"/>
      <c r="AA1321" s="230"/>
      <c r="AB1321" s="230"/>
      <c r="AC1321" s="230"/>
      <c r="AD1321" s="230"/>
      <c r="AH1321" s="230"/>
      <c r="AK1321" s="230"/>
      <c r="AL1321" s="230"/>
      <c r="AM1321" s="230"/>
      <c r="AN1321" s="230"/>
      <c r="AO1321" s="230"/>
      <c r="AP1321" s="230"/>
      <c r="AQ1321" s="230"/>
      <c r="AR1321" s="230"/>
      <c r="AW1321" s="230"/>
      <c r="AZ1321" s="230"/>
      <c r="BA1321" s="230"/>
      <c r="BB1321" s="230"/>
      <c r="BC1321" s="230"/>
      <c r="BD1321" s="230"/>
      <c r="BE1321" s="230"/>
      <c r="BF1321" s="230"/>
      <c r="BG1321" s="230"/>
    </row>
    <row r="1322" spans="4:59">
      <c r="D1322" s="230"/>
      <c r="G1322" s="230"/>
      <c r="H1322" s="230"/>
      <c r="I1322" s="230"/>
      <c r="J1322" s="230"/>
      <c r="K1322" s="230"/>
      <c r="L1322" s="230"/>
      <c r="M1322" s="230"/>
      <c r="N1322" s="230"/>
      <c r="S1322" s="230"/>
      <c r="V1322" s="230"/>
      <c r="W1322" s="230"/>
      <c r="X1322" s="230"/>
      <c r="Y1322" s="230"/>
      <c r="Z1322" s="230"/>
      <c r="AA1322" s="230"/>
      <c r="AB1322" s="230"/>
      <c r="AC1322" s="230"/>
      <c r="AD1322" s="230"/>
      <c r="AH1322" s="230"/>
      <c r="AK1322" s="230"/>
      <c r="AL1322" s="230"/>
      <c r="AM1322" s="230"/>
      <c r="AN1322" s="230"/>
      <c r="AO1322" s="230"/>
      <c r="AP1322" s="230"/>
      <c r="AQ1322" s="230"/>
      <c r="AR1322" s="230"/>
      <c r="AW1322" s="230"/>
      <c r="AZ1322" s="230"/>
      <c r="BA1322" s="230"/>
      <c r="BB1322" s="230"/>
      <c r="BC1322" s="230"/>
      <c r="BD1322" s="230"/>
      <c r="BE1322" s="230"/>
      <c r="BF1322" s="230"/>
      <c r="BG1322" s="230"/>
    </row>
    <row r="1323" spans="4:59">
      <c r="D1323" s="230"/>
      <c r="G1323" s="230"/>
      <c r="H1323" s="230"/>
      <c r="I1323" s="230"/>
      <c r="J1323" s="230"/>
      <c r="K1323" s="230"/>
      <c r="L1323" s="230"/>
      <c r="M1323" s="230"/>
      <c r="N1323" s="230"/>
      <c r="S1323" s="230"/>
      <c r="V1323" s="230"/>
      <c r="W1323" s="230"/>
      <c r="X1323" s="230"/>
      <c r="Y1323" s="230"/>
      <c r="Z1323" s="230"/>
      <c r="AA1323" s="230"/>
      <c r="AB1323" s="230"/>
      <c r="AC1323" s="230"/>
      <c r="AD1323" s="230"/>
      <c r="AH1323" s="230"/>
      <c r="AK1323" s="230"/>
      <c r="AL1323" s="230"/>
      <c r="AM1323" s="230"/>
      <c r="AN1323" s="230"/>
      <c r="AO1323" s="230"/>
      <c r="AP1323" s="230"/>
      <c r="AQ1323" s="230"/>
      <c r="AR1323" s="230"/>
      <c r="AW1323" s="230"/>
      <c r="AZ1323" s="230"/>
      <c r="BA1323" s="230"/>
      <c r="BB1323" s="230"/>
      <c r="BC1323" s="230"/>
      <c r="BD1323" s="230"/>
      <c r="BE1323" s="230"/>
      <c r="BF1323" s="230"/>
      <c r="BG1323" s="230"/>
    </row>
    <row r="1324" spans="4:59">
      <c r="D1324" s="230"/>
      <c r="G1324" s="230"/>
      <c r="H1324" s="230"/>
      <c r="I1324" s="230"/>
      <c r="J1324" s="230"/>
      <c r="K1324" s="230"/>
      <c r="L1324" s="230"/>
      <c r="M1324" s="230"/>
      <c r="N1324" s="230"/>
      <c r="S1324" s="230"/>
      <c r="V1324" s="230"/>
      <c r="W1324" s="230"/>
      <c r="X1324" s="230"/>
      <c r="Y1324" s="230"/>
      <c r="Z1324" s="230"/>
      <c r="AA1324" s="230"/>
      <c r="AB1324" s="230"/>
      <c r="AC1324" s="230"/>
      <c r="AD1324" s="230"/>
      <c r="AH1324" s="230"/>
      <c r="AK1324" s="230"/>
      <c r="AL1324" s="230"/>
      <c r="AM1324" s="230"/>
      <c r="AN1324" s="230"/>
      <c r="AO1324" s="230"/>
      <c r="AP1324" s="230"/>
      <c r="AQ1324" s="230"/>
      <c r="AR1324" s="230"/>
      <c r="AW1324" s="230"/>
      <c r="AZ1324" s="230"/>
      <c r="BA1324" s="230"/>
      <c r="BB1324" s="230"/>
      <c r="BC1324" s="230"/>
      <c r="BD1324" s="230"/>
      <c r="BE1324" s="230"/>
      <c r="BF1324" s="230"/>
      <c r="BG1324" s="230"/>
    </row>
    <row r="1325" spans="4:59">
      <c r="D1325" s="230"/>
      <c r="G1325" s="230"/>
      <c r="H1325" s="230"/>
      <c r="I1325" s="230"/>
      <c r="J1325" s="230"/>
      <c r="K1325" s="230"/>
      <c r="L1325" s="230"/>
      <c r="M1325" s="230"/>
      <c r="N1325" s="230"/>
      <c r="S1325" s="230"/>
      <c r="V1325" s="230"/>
      <c r="W1325" s="230"/>
      <c r="X1325" s="230"/>
      <c r="Y1325" s="230"/>
      <c r="Z1325" s="230"/>
      <c r="AA1325" s="230"/>
      <c r="AB1325" s="230"/>
      <c r="AC1325" s="230"/>
      <c r="AD1325" s="230"/>
      <c r="AH1325" s="230"/>
      <c r="AK1325" s="230"/>
      <c r="AL1325" s="230"/>
      <c r="AM1325" s="230"/>
      <c r="AN1325" s="230"/>
      <c r="AO1325" s="230"/>
      <c r="AP1325" s="230"/>
      <c r="AQ1325" s="230"/>
      <c r="AR1325" s="230"/>
      <c r="AW1325" s="230"/>
      <c r="AZ1325" s="230"/>
      <c r="BA1325" s="230"/>
      <c r="BB1325" s="230"/>
      <c r="BC1325" s="230"/>
      <c r="BD1325" s="230"/>
      <c r="BE1325" s="230"/>
      <c r="BF1325" s="230"/>
      <c r="BG1325" s="230"/>
    </row>
    <row r="1326" spans="4:59">
      <c r="D1326" s="230"/>
      <c r="G1326" s="230"/>
      <c r="H1326" s="230"/>
      <c r="I1326" s="230"/>
      <c r="J1326" s="230"/>
      <c r="K1326" s="230"/>
      <c r="L1326" s="230"/>
      <c r="M1326" s="230"/>
      <c r="N1326" s="230"/>
      <c r="S1326" s="230"/>
      <c r="V1326" s="230"/>
      <c r="W1326" s="230"/>
      <c r="X1326" s="230"/>
      <c r="Y1326" s="230"/>
      <c r="Z1326" s="230"/>
      <c r="AA1326" s="230"/>
      <c r="AB1326" s="230"/>
      <c r="AC1326" s="230"/>
      <c r="AD1326" s="230"/>
      <c r="AH1326" s="230"/>
      <c r="AK1326" s="230"/>
      <c r="AL1326" s="230"/>
      <c r="AM1326" s="230"/>
      <c r="AN1326" s="230"/>
      <c r="AO1326" s="230"/>
      <c r="AP1326" s="230"/>
      <c r="AQ1326" s="230"/>
      <c r="AR1326" s="230"/>
      <c r="AW1326" s="230"/>
      <c r="AZ1326" s="230"/>
      <c r="BA1326" s="230"/>
      <c r="BB1326" s="230"/>
      <c r="BC1326" s="230"/>
      <c r="BD1326" s="230"/>
      <c r="BE1326" s="230"/>
      <c r="BF1326" s="230"/>
      <c r="BG1326" s="230"/>
    </row>
    <row r="1327" spans="4:59">
      <c r="D1327" s="230"/>
      <c r="G1327" s="230"/>
      <c r="H1327" s="230"/>
      <c r="I1327" s="230"/>
      <c r="J1327" s="230"/>
      <c r="K1327" s="230"/>
      <c r="L1327" s="230"/>
      <c r="M1327" s="230"/>
      <c r="N1327" s="230"/>
      <c r="S1327" s="230"/>
      <c r="V1327" s="230"/>
      <c r="W1327" s="230"/>
      <c r="X1327" s="230"/>
      <c r="Y1327" s="230"/>
      <c r="Z1327" s="230"/>
      <c r="AA1327" s="230"/>
      <c r="AB1327" s="230"/>
      <c r="AC1327" s="230"/>
      <c r="AD1327" s="230"/>
      <c r="AH1327" s="230"/>
      <c r="AK1327" s="230"/>
      <c r="AL1327" s="230"/>
      <c r="AM1327" s="230"/>
      <c r="AN1327" s="230"/>
      <c r="AO1327" s="230"/>
      <c r="AP1327" s="230"/>
      <c r="AQ1327" s="230"/>
      <c r="AR1327" s="230"/>
      <c r="AW1327" s="230"/>
      <c r="AZ1327" s="230"/>
      <c r="BA1327" s="230"/>
      <c r="BB1327" s="230"/>
      <c r="BC1327" s="230"/>
      <c r="BD1327" s="230"/>
      <c r="BE1327" s="230"/>
      <c r="BF1327" s="230"/>
      <c r="BG1327" s="230"/>
    </row>
    <row r="1328" spans="4:59">
      <c r="D1328" s="230"/>
      <c r="G1328" s="230"/>
      <c r="H1328" s="230"/>
      <c r="I1328" s="230"/>
      <c r="J1328" s="230"/>
      <c r="K1328" s="230"/>
      <c r="L1328" s="230"/>
      <c r="M1328" s="230"/>
      <c r="N1328" s="230"/>
      <c r="S1328" s="230"/>
      <c r="V1328" s="230"/>
      <c r="W1328" s="230"/>
      <c r="X1328" s="230"/>
      <c r="Y1328" s="230"/>
      <c r="Z1328" s="230"/>
      <c r="AA1328" s="230"/>
      <c r="AB1328" s="230"/>
      <c r="AC1328" s="230"/>
      <c r="AD1328" s="230"/>
      <c r="AH1328" s="230"/>
      <c r="AK1328" s="230"/>
      <c r="AL1328" s="230"/>
      <c r="AM1328" s="230"/>
      <c r="AN1328" s="230"/>
      <c r="AO1328" s="230"/>
      <c r="AP1328" s="230"/>
      <c r="AQ1328" s="230"/>
      <c r="AR1328" s="230"/>
      <c r="AW1328" s="230"/>
      <c r="AZ1328" s="230"/>
      <c r="BA1328" s="230"/>
      <c r="BB1328" s="230"/>
      <c r="BC1328" s="230"/>
      <c r="BD1328" s="230"/>
      <c r="BE1328" s="230"/>
      <c r="BF1328" s="230"/>
      <c r="BG1328" s="230"/>
    </row>
    <row r="1329" spans="4:59">
      <c r="D1329" s="230"/>
      <c r="G1329" s="230"/>
      <c r="H1329" s="230"/>
      <c r="I1329" s="230"/>
      <c r="J1329" s="230"/>
      <c r="K1329" s="230"/>
      <c r="L1329" s="230"/>
      <c r="M1329" s="230"/>
      <c r="N1329" s="230"/>
      <c r="S1329" s="230"/>
      <c r="V1329" s="230"/>
      <c r="W1329" s="230"/>
      <c r="X1329" s="230"/>
      <c r="Y1329" s="230"/>
      <c r="Z1329" s="230"/>
      <c r="AA1329" s="230"/>
      <c r="AB1329" s="230"/>
      <c r="AC1329" s="230"/>
      <c r="AD1329" s="230"/>
      <c r="AH1329" s="230"/>
      <c r="AK1329" s="230"/>
      <c r="AL1329" s="230"/>
      <c r="AM1329" s="230"/>
      <c r="AN1329" s="230"/>
      <c r="AO1329" s="230"/>
      <c r="AP1329" s="230"/>
      <c r="AQ1329" s="230"/>
      <c r="AR1329" s="230"/>
      <c r="AW1329" s="230"/>
      <c r="AZ1329" s="230"/>
      <c r="BA1329" s="230"/>
      <c r="BB1329" s="230"/>
      <c r="BC1329" s="230"/>
      <c r="BD1329" s="230"/>
      <c r="BE1329" s="230"/>
      <c r="BF1329" s="230"/>
      <c r="BG1329" s="230"/>
    </row>
    <row r="1330" spans="4:59">
      <c r="D1330" s="230"/>
      <c r="G1330" s="230"/>
      <c r="H1330" s="230"/>
      <c r="I1330" s="230"/>
      <c r="J1330" s="230"/>
      <c r="K1330" s="230"/>
      <c r="L1330" s="230"/>
      <c r="M1330" s="230"/>
      <c r="N1330" s="230"/>
      <c r="S1330" s="230"/>
      <c r="V1330" s="230"/>
      <c r="W1330" s="230"/>
      <c r="X1330" s="230"/>
      <c r="Y1330" s="230"/>
      <c r="Z1330" s="230"/>
      <c r="AA1330" s="230"/>
      <c r="AB1330" s="230"/>
      <c r="AC1330" s="230"/>
      <c r="AD1330" s="230"/>
      <c r="AH1330" s="230"/>
      <c r="AK1330" s="230"/>
      <c r="AL1330" s="230"/>
      <c r="AM1330" s="230"/>
      <c r="AN1330" s="230"/>
      <c r="AO1330" s="230"/>
      <c r="AP1330" s="230"/>
      <c r="AQ1330" s="230"/>
      <c r="AR1330" s="230"/>
      <c r="AW1330" s="230"/>
      <c r="AZ1330" s="230"/>
      <c r="BA1330" s="230"/>
      <c r="BB1330" s="230"/>
      <c r="BC1330" s="230"/>
      <c r="BD1330" s="230"/>
      <c r="BE1330" s="230"/>
      <c r="BF1330" s="230"/>
      <c r="BG1330" s="230"/>
    </row>
    <row r="1331" spans="4:59">
      <c r="D1331" s="230"/>
      <c r="G1331" s="230"/>
      <c r="H1331" s="230"/>
      <c r="I1331" s="230"/>
      <c r="J1331" s="230"/>
      <c r="K1331" s="230"/>
      <c r="L1331" s="230"/>
      <c r="M1331" s="230"/>
      <c r="N1331" s="230"/>
      <c r="S1331" s="230"/>
      <c r="V1331" s="230"/>
      <c r="W1331" s="230"/>
      <c r="X1331" s="230"/>
      <c r="Y1331" s="230"/>
      <c r="Z1331" s="230"/>
      <c r="AA1331" s="230"/>
      <c r="AB1331" s="230"/>
      <c r="AC1331" s="230"/>
      <c r="AD1331" s="230"/>
      <c r="AH1331" s="230"/>
      <c r="AK1331" s="230"/>
      <c r="AL1331" s="230"/>
      <c r="AM1331" s="230"/>
      <c r="AN1331" s="230"/>
      <c r="AO1331" s="230"/>
      <c r="AP1331" s="230"/>
      <c r="AQ1331" s="230"/>
      <c r="AR1331" s="230"/>
      <c r="AW1331" s="230"/>
      <c r="AZ1331" s="230"/>
      <c r="BA1331" s="230"/>
      <c r="BB1331" s="230"/>
      <c r="BC1331" s="230"/>
      <c r="BD1331" s="230"/>
      <c r="BE1331" s="230"/>
      <c r="BF1331" s="230"/>
      <c r="BG1331" s="230"/>
    </row>
    <row r="1332" spans="4:59">
      <c r="D1332" s="230"/>
      <c r="G1332" s="230"/>
      <c r="H1332" s="230"/>
      <c r="I1332" s="230"/>
      <c r="J1332" s="230"/>
      <c r="K1332" s="230"/>
      <c r="L1332" s="230"/>
      <c r="M1332" s="230"/>
      <c r="N1332" s="230"/>
      <c r="S1332" s="230"/>
      <c r="V1332" s="230"/>
      <c r="W1332" s="230"/>
      <c r="X1332" s="230"/>
      <c r="Y1332" s="230"/>
      <c r="Z1332" s="230"/>
      <c r="AA1332" s="230"/>
      <c r="AB1332" s="230"/>
      <c r="AC1332" s="230"/>
      <c r="AD1332" s="230"/>
      <c r="AH1332" s="230"/>
      <c r="AK1332" s="230"/>
      <c r="AL1332" s="230"/>
      <c r="AM1332" s="230"/>
      <c r="AN1332" s="230"/>
      <c r="AO1332" s="230"/>
      <c r="AP1332" s="230"/>
      <c r="AQ1332" s="230"/>
      <c r="AR1332" s="230"/>
      <c r="AW1332" s="230"/>
      <c r="AZ1332" s="230"/>
      <c r="BA1332" s="230"/>
      <c r="BB1332" s="230"/>
      <c r="BC1332" s="230"/>
      <c r="BD1332" s="230"/>
      <c r="BE1332" s="230"/>
      <c r="BF1332" s="230"/>
      <c r="BG1332" s="230"/>
    </row>
    <row r="1333" spans="4:59">
      <c r="D1333" s="230"/>
      <c r="G1333" s="230"/>
      <c r="H1333" s="230"/>
      <c r="I1333" s="230"/>
      <c r="J1333" s="230"/>
      <c r="K1333" s="230"/>
      <c r="L1333" s="230"/>
      <c r="M1333" s="230"/>
      <c r="N1333" s="230"/>
      <c r="S1333" s="230"/>
      <c r="V1333" s="230"/>
      <c r="W1333" s="230"/>
      <c r="X1333" s="230"/>
      <c r="Y1333" s="230"/>
      <c r="Z1333" s="230"/>
      <c r="AA1333" s="230"/>
      <c r="AB1333" s="230"/>
      <c r="AC1333" s="230"/>
      <c r="AD1333" s="230"/>
      <c r="AH1333" s="230"/>
      <c r="AK1333" s="230"/>
      <c r="AL1333" s="230"/>
      <c r="AM1333" s="230"/>
      <c r="AN1333" s="230"/>
      <c r="AO1333" s="230"/>
      <c r="AP1333" s="230"/>
      <c r="AQ1333" s="230"/>
      <c r="AR1333" s="230"/>
      <c r="AW1333" s="230"/>
      <c r="AZ1333" s="230"/>
      <c r="BA1333" s="230"/>
      <c r="BB1333" s="230"/>
      <c r="BC1333" s="230"/>
      <c r="BD1333" s="230"/>
      <c r="BE1333" s="230"/>
      <c r="BF1333" s="230"/>
      <c r="BG1333" s="230"/>
    </row>
    <row r="1334" spans="4:59">
      <c r="D1334" s="230"/>
      <c r="G1334" s="230"/>
      <c r="H1334" s="230"/>
      <c r="I1334" s="230"/>
      <c r="J1334" s="230"/>
      <c r="K1334" s="230"/>
      <c r="L1334" s="230"/>
      <c r="M1334" s="230"/>
      <c r="N1334" s="230"/>
      <c r="S1334" s="230"/>
      <c r="V1334" s="230"/>
      <c r="W1334" s="230"/>
      <c r="X1334" s="230"/>
      <c r="Y1334" s="230"/>
      <c r="Z1334" s="230"/>
      <c r="AA1334" s="230"/>
      <c r="AB1334" s="230"/>
      <c r="AC1334" s="230"/>
      <c r="AD1334" s="230"/>
      <c r="AH1334" s="230"/>
      <c r="AK1334" s="230"/>
      <c r="AL1334" s="230"/>
      <c r="AM1334" s="230"/>
      <c r="AN1334" s="230"/>
      <c r="AO1334" s="230"/>
      <c r="AP1334" s="230"/>
      <c r="AQ1334" s="230"/>
      <c r="AR1334" s="230"/>
      <c r="AW1334" s="230"/>
      <c r="AZ1334" s="230"/>
      <c r="BA1334" s="230"/>
      <c r="BB1334" s="230"/>
      <c r="BC1334" s="230"/>
      <c r="BD1334" s="230"/>
      <c r="BE1334" s="230"/>
      <c r="BF1334" s="230"/>
      <c r="BG1334" s="230"/>
    </row>
    <row r="1335" spans="4:59">
      <c r="D1335" s="230"/>
      <c r="G1335" s="230"/>
      <c r="H1335" s="230"/>
      <c r="I1335" s="230"/>
      <c r="J1335" s="230"/>
      <c r="K1335" s="230"/>
      <c r="L1335" s="230"/>
      <c r="M1335" s="230"/>
      <c r="N1335" s="230"/>
      <c r="S1335" s="230"/>
      <c r="V1335" s="230"/>
      <c r="W1335" s="230"/>
      <c r="X1335" s="230"/>
      <c r="Y1335" s="230"/>
      <c r="Z1335" s="230"/>
      <c r="AA1335" s="230"/>
      <c r="AB1335" s="230"/>
      <c r="AC1335" s="230"/>
      <c r="AD1335" s="230"/>
      <c r="AH1335" s="230"/>
      <c r="AK1335" s="230"/>
      <c r="AL1335" s="230"/>
      <c r="AM1335" s="230"/>
      <c r="AN1335" s="230"/>
      <c r="AO1335" s="230"/>
      <c r="AP1335" s="230"/>
      <c r="AQ1335" s="230"/>
      <c r="AR1335" s="230"/>
      <c r="AW1335" s="230"/>
      <c r="AZ1335" s="230"/>
      <c r="BA1335" s="230"/>
      <c r="BB1335" s="230"/>
      <c r="BC1335" s="230"/>
      <c r="BD1335" s="230"/>
      <c r="BE1335" s="230"/>
      <c r="BF1335" s="230"/>
      <c r="BG1335" s="230"/>
    </row>
    <row r="1336" spans="4:59">
      <c r="D1336" s="230"/>
      <c r="G1336" s="230"/>
      <c r="H1336" s="230"/>
      <c r="I1336" s="230"/>
      <c r="J1336" s="230"/>
      <c r="K1336" s="230"/>
      <c r="L1336" s="230"/>
      <c r="M1336" s="230"/>
      <c r="N1336" s="230"/>
      <c r="S1336" s="230"/>
      <c r="V1336" s="230"/>
      <c r="W1336" s="230"/>
      <c r="X1336" s="230"/>
      <c r="Y1336" s="230"/>
      <c r="Z1336" s="230"/>
      <c r="AA1336" s="230"/>
      <c r="AB1336" s="230"/>
      <c r="AC1336" s="230"/>
      <c r="AD1336" s="230"/>
      <c r="AH1336" s="230"/>
      <c r="AK1336" s="230"/>
      <c r="AL1336" s="230"/>
      <c r="AM1336" s="230"/>
      <c r="AN1336" s="230"/>
      <c r="AO1336" s="230"/>
      <c r="AP1336" s="230"/>
      <c r="AQ1336" s="230"/>
      <c r="AR1336" s="230"/>
      <c r="AW1336" s="230"/>
      <c r="AZ1336" s="230"/>
      <c r="BA1336" s="230"/>
      <c r="BB1336" s="230"/>
      <c r="BC1336" s="230"/>
      <c r="BD1336" s="230"/>
      <c r="BE1336" s="230"/>
      <c r="BF1336" s="230"/>
      <c r="BG1336" s="230"/>
    </row>
    <row r="1337" spans="4:59">
      <c r="D1337" s="230"/>
      <c r="G1337" s="230"/>
      <c r="H1337" s="230"/>
      <c r="I1337" s="230"/>
      <c r="J1337" s="230"/>
      <c r="K1337" s="230"/>
      <c r="L1337" s="230"/>
      <c r="M1337" s="230"/>
      <c r="N1337" s="230"/>
      <c r="S1337" s="230"/>
      <c r="V1337" s="230"/>
      <c r="W1337" s="230"/>
      <c r="X1337" s="230"/>
      <c r="Y1337" s="230"/>
      <c r="Z1337" s="230"/>
      <c r="AA1337" s="230"/>
      <c r="AB1337" s="230"/>
      <c r="AC1337" s="230"/>
      <c r="AD1337" s="230"/>
      <c r="AH1337" s="230"/>
      <c r="AK1337" s="230"/>
      <c r="AL1337" s="230"/>
      <c r="AM1337" s="230"/>
      <c r="AN1337" s="230"/>
      <c r="AO1337" s="230"/>
      <c r="AP1337" s="230"/>
      <c r="AQ1337" s="230"/>
      <c r="AR1337" s="230"/>
      <c r="AW1337" s="230"/>
      <c r="AZ1337" s="230"/>
      <c r="BA1337" s="230"/>
      <c r="BB1337" s="230"/>
      <c r="BC1337" s="230"/>
      <c r="BD1337" s="230"/>
      <c r="BE1337" s="230"/>
      <c r="BF1337" s="230"/>
      <c r="BG1337" s="230"/>
    </row>
    <row r="1338" spans="4:59">
      <c r="D1338" s="230"/>
      <c r="G1338" s="230"/>
      <c r="H1338" s="230"/>
      <c r="I1338" s="230"/>
      <c r="J1338" s="230"/>
      <c r="K1338" s="230"/>
      <c r="L1338" s="230"/>
      <c r="M1338" s="230"/>
      <c r="N1338" s="230"/>
      <c r="S1338" s="230"/>
      <c r="V1338" s="230"/>
      <c r="W1338" s="230"/>
      <c r="X1338" s="230"/>
      <c r="Y1338" s="230"/>
      <c r="Z1338" s="230"/>
      <c r="AA1338" s="230"/>
      <c r="AB1338" s="230"/>
      <c r="AC1338" s="230"/>
      <c r="AD1338" s="230"/>
      <c r="AH1338" s="230"/>
      <c r="AK1338" s="230"/>
      <c r="AL1338" s="230"/>
      <c r="AM1338" s="230"/>
      <c r="AN1338" s="230"/>
      <c r="AO1338" s="230"/>
      <c r="AP1338" s="230"/>
      <c r="AQ1338" s="230"/>
      <c r="AR1338" s="230"/>
      <c r="AW1338" s="230"/>
      <c r="AZ1338" s="230"/>
      <c r="BA1338" s="230"/>
      <c r="BB1338" s="230"/>
      <c r="BC1338" s="230"/>
      <c r="BD1338" s="230"/>
      <c r="BE1338" s="230"/>
      <c r="BF1338" s="230"/>
      <c r="BG1338" s="230"/>
    </row>
    <row r="1339" spans="4:59">
      <c r="D1339" s="230"/>
      <c r="G1339" s="230"/>
      <c r="H1339" s="230"/>
      <c r="I1339" s="230"/>
      <c r="J1339" s="230"/>
      <c r="K1339" s="230"/>
      <c r="L1339" s="230"/>
      <c r="M1339" s="230"/>
      <c r="N1339" s="230"/>
      <c r="S1339" s="230"/>
      <c r="V1339" s="230"/>
      <c r="W1339" s="230"/>
      <c r="X1339" s="230"/>
      <c r="Y1339" s="230"/>
      <c r="Z1339" s="230"/>
      <c r="AA1339" s="230"/>
      <c r="AB1339" s="230"/>
      <c r="AC1339" s="230"/>
      <c r="AD1339" s="230"/>
      <c r="AH1339" s="230"/>
      <c r="AK1339" s="230"/>
      <c r="AL1339" s="230"/>
      <c r="AM1339" s="230"/>
      <c r="AN1339" s="230"/>
      <c r="AO1339" s="230"/>
      <c r="AP1339" s="230"/>
      <c r="AQ1339" s="230"/>
      <c r="AR1339" s="230"/>
      <c r="AW1339" s="230"/>
      <c r="AZ1339" s="230"/>
      <c r="BA1339" s="230"/>
      <c r="BB1339" s="230"/>
      <c r="BC1339" s="230"/>
      <c r="BD1339" s="230"/>
      <c r="BE1339" s="230"/>
      <c r="BF1339" s="230"/>
      <c r="BG1339" s="230"/>
    </row>
    <row r="1340" spans="4:59">
      <c r="D1340" s="230"/>
      <c r="G1340" s="230"/>
      <c r="H1340" s="230"/>
      <c r="I1340" s="230"/>
      <c r="J1340" s="230"/>
      <c r="K1340" s="230"/>
      <c r="L1340" s="230"/>
      <c r="M1340" s="230"/>
      <c r="N1340" s="230"/>
      <c r="S1340" s="230"/>
      <c r="V1340" s="230"/>
      <c r="W1340" s="230"/>
      <c r="X1340" s="230"/>
      <c r="Y1340" s="230"/>
      <c r="Z1340" s="230"/>
      <c r="AA1340" s="230"/>
      <c r="AB1340" s="230"/>
      <c r="AC1340" s="230"/>
      <c r="AD1340" s="230"/>
      <c r="AH1340" s="230"/>
      <c r="AK1340" s="230"/>
      <c r="AL1340" s="230"/>
      <c r="AM1340" s="230"/>
      <c r="AN1340" s="230"/>
      <c r="AO1340" s="230"/>
      <c r="AP1340" s="230"/>
      <c r="AQ1340" s="230"/>
      <c r="AR1340" s="230"/>
      <c r="AW1340" s="230"/>
      <c r="AZ1340" s="230"/>
      <c r="BA1340" s="230"/>
      <c r="BB1340" s="230"/>
      <c r="BC1340" s="230"/>
      <c r="BD1340" s="230"/>
      <c r="BE1340" s="230"/>
      <c r="BF1340" s="230"/>
      <c r="BG1340" s="230"/>
    </row>
    <row r="1341" spans="4:59">
      <c r="D1341" s="230"/>
      <c r="G1341" s="230"/>
      <c r="H1341" s="230"/>
      <c r="I1341" s="230"/>
      <c r="J1341" s="230"/>
      <c r="K1341" s="230"/>
      <c r="L1341" s="230"/>
      <c r="M1341" s="230"/>
      <c r="N1341" s="230"/>
      <c r="S1341" s="230"/>
      <c r="V1341" s="230"/>
      <c r="W1341" s="230"/>
      <c r="X1341" s="230"/>
      <c r="Y1341" s="230"/>
      <c r="Z1341" s="230"/>
      <c r="AA1341" s="230"/>
      <c r="AB1341" s="230"/>
      <c r="AC1341" s="230"/>
      <c r="AD1341" s="230"/>
      <c r="AH1341" s="230"/>
      <c r="AK1341" s="230"/>
      <c r="AL1341" s="230"/>
      <c r="AM1341" s="230"/>
      <c r="AN1341" s="230"/>
      <c r="AO1341" s="230"/>
      <c r="AP1341" s="230"/>
      <c r="AQ1341" s="230"/>
      <c r="AR1341" s="230"/>
      <c r="AW1341" s="230"/>
      <c r="AZ1341" s="230"/>
      <c r="BA1341" s="230"/>
      <c r="BB1341" s="230"/>
      <c r="BC1341" s="230"/>
      <c r="BD1341" s="230"/>
      <c r="BE1341" s="230"/>
      <c r="BF1341" s="230"/>
      <c r="BG1341" s="230"/>
    </row>
    <row r="1342" spans="4:59">
      <c r="D1342" s="230"/>
      <c r="G1342" s="230"/>
      <c r="H1342" s="230"/>
      <c r="I1342" s="230"/>
      <c r="J1342" s="230"/>
      <c r="K1342" s="230"/>
      <c r="L1342" s="230"/>
      <c r="M1342" s="230"/>
      <c r="N1342" s="230"/>
      <c r="S1342" s="230"/>
      <c r="V1342" s="230"/>
      <c r="W1342" s="230"/>
      <c r="X1342" s="230"/>
      <c r="Y1342" s="230"/>
      <c r="Z1342" s="230"/>
      <c r="AA1342" s="230"/>
      <c r="AB1342" s="230"/>
      <c r="AC1342" s="230"/>
      <c r="AD1342" s="230"/>
      <c r="AH1342" s="230"/>
      <c r="AK1342" s="230"/>
      <c r="AL1342" s="230"/>
      <c r="AM1342" s="230"/>
      <c r="AN1342" s="230"/>
      <c r="AO1342" s="230"/>
      <c r="AP1342" s="230"/>
      <c r="AQ1342" s="230"/>
      <c r="AR1342" s="230"/>
      <c r="AW1342" s="230"/>
      <c r="AZ1342" s="230"/>
      <c r="BA1342" s="230"/>
      <c r="BB1342" s="230"/>
      <c r="BC1342" s="230"/>
      <c r="BD1342" s="230"/>
      <c r="BE1342" s="230"/>
      <c r="BF1342" s="230"/>
      <c r="BG1342" s="230"/>
    </row>
    <row r="1343" spans="4:59">
      <c r="D1343" s="230"/>
      <c r="G1343" s="230"/>
      <c r="H1343" s="230"/>
      <c r="I1343" s="230"/>
      <c r="J1343" s="230"/>
      <c r="K1343" s="230"/>
      <c r="L1343" s="230"/>
      <c r="M1343" s="230"/>
      <c r="N1343" s="230"/>
      <c r="S1343" s="230"/>
      <c r="V1343" s="230"/>
      <c r="W1343" s="230"/>
      <c r="X1343" s="230"/>
      <c r="Y1343" s="230"/>
      <c r="Z1343" s="230"/>
      <c r="AA1343" s="230"/>
      <c r="AB1343" s="230"/>
      <c r="AC1343" s="230"/>
      <c r="AD1343" s="230"/>
      <c r="AH1343" s="230"/>
      <c r="AK1343" s="230"/>
      <c r="AL1343" s="230"/>
      <c r="AM1343" s="230"/>
      <c r="AN1343" s="230"/>
      <c r="AO1343" s="230"/>
      <c r="AP1343" s="230"/>
      <c r="AQ1343" s="230"/>
      <c r="AR1343" s="230"/>
      <c r="AW1343" s="230"/>
      <c r="AZ1343" s="230"/>
      <c r="BA1343" s="230"/>
      <c r="BB1343" s="230"/>
      <c r="BC1343" s="230"/>
      <c r="BD1343" s="230"/>
      <c r="BE1343" s="230"/>
      <c r="BF1343" s="230"/>
      <c r="BG1343" s="230"/>
    </row>
    <row r="1344" spans="4:59">
      <c r="D1344" s="230"/>
      <c r="G1344" s="230"/>
      <c r="H1344" s="230"/>
      <c r="I1344" s="230"/>
      <c r="J1344" s="230"/>
      <c r="K1344" s="230"/>
      <c r="L1344" s="230"/>
      <c r="M1344" s="230"/>
      <c r="N1344" s="230"/>
      <c r="S1344" s="230"/>
      <c r="V1344" s="230"/>
      <c r="W1344" s="230"/>
      <c r="X1344" s="230"/>
      <c r="Y1344" s="230"/>
      <c r="Z1344" s="230"/>
      <c r="AA1344" s="230"/>
      <c r="AB1344" s="230"/>
      <c r="AC1344" s="230"/>
      <c r="AD1344" s="230"/>
      <c r="AH1344" s="230"/>
      <c r="AK1344" s="230"/>
      <c r="AL1344" s="230"/>
      <c r="AM1344" s="230"/>
      <c r="AN1344" s="230"/>
      <c r="AO1344" s="230"/>
      <c r="AP1344" s="230"/>
      <c r="AQ1344" s="230"/>
      <c r="AR1344" s="230"/>
      <c r="AW1344" s="230"/>
      <c r="AZ1344" s="230"/>
      <c r="BA1344" s="230"/>
      <c r="BB1344" s="230"/>
      <c r="BC1344" s="230"/>
      <c r="BD1344" s="230"/>
      <c r="BE1344" s="230"/>
      <c r="BF1344" s="230"/>
      <c r="BG1344" s="230"/>
    </row>
    <row r="1345" spans="4:59">
      <c r="D1345" s="230"/>
      <c r="G1345" s="230"/>
      <c r="H1345" s="230"/>
      <c r="I1345" s="230"/>
      <c r="J1345" s="230"/>
      <c r="K1345" s="230"/>
      <c r="L1345" s="230"/>
      <c r="M1345" s="230"/>
      <c r="N1345" s="230"/>
      <c r="S1345" s="230"/>
      <c r="V1345" s="230"/>
      <c r="W1345" s="230"/>
      <c r="X1345" s="230"/>
      <c r="Y1345" s="230"/>
      <c r="Z1345" s="230"/>
      <c r="AA1345" s="230"/>
      <c r="AB1345" s="230"/>
      <c r="AC1345" s="230"/>
      <c r="AD1345" s="230"/>
      <c r="AH1345" s="230"/>
      <c r="AK1345" s="230"/>
      <c r="AL1345" s="230"/>
      <c r="AM1345" s="230"/>
      <c r="AN1345" s="230"/>
      <c r="AO1345" s="230"/>
      <c r="AP1345" s="230"/>
      <c r="AQ1345" s="230"/>
      <c r="AR1345" s="230"/>
      <c r="AW1345" s="230"/>
      <c r="AZ1345" s="230"/>
      <c r="BA1345" s="230"/>
      <c r="BB1345" s="230"/>
      <c r="BC1345" s="230"/>
      <c r="BD1345" s="230"/>
      <c r="BE1345" s="230"/>
      <c r="BF1345" s="230"/>
      <c r="BG1345" s="230"/>
    </row>
    <row r="1346" spans="4:59">
      <c r="D1346" s="230"/>
      <c r="G1346" s="230"/>
      <c r="H1346" s="230"/>
      <c r="I1346" s="230"/>
      <c r="J1346" s="230"/>
      <c r="K1346" s="230"/>
      <c r="L1346" s="230"/>
      <c r="M1346" s="230"/>
      <c r="N1346" s="230"/>
      <c r="S1346" s="230"/>
      <c r="V1346" s="230"/>
      <c r="W1346" s="230"/>
      <c r="X1346" s="230"/>
      <c r="Y1346" s="230"/>
      <c r="Z1346" s="230"/>
      <c r="AA1346" s="230"/>
      <c r="AB1346" s="230"/>
      <c r="AC1346" s="230"/>
      <c r="AD1346" s="230"/>
      <c r="AH1346" s="230"/>
      <c r="AK1346" s="230"/>
      <c r="AL1346" s="230"/>
      <c r="AM1346" s="230"/>
      <c r="AN1346" s="230"/>
      <c r="AO1346" s="230"/>
      <c r="AP1346" s="230"/>
      <c r="AQ1346" s="230"/>
      <c r="AR1346" s="230"/>
      <c r="AW1346" s="230"/>
      <c r="AZ1346" s="230"/>
      <c r="BA1346" s="230"/>
      <c r="BB1346" s="230"/>
      <c r="BC1346" s="230"/>
      <c r="BD1346" s="230"/>
      <c r="BE1346" s="230"/>
      <c r="BF1346" s="230"/>
      <c r="BG1346" s="230"/>
    </row>
    <row r="1347" spans="4:59">
      <c r="D1347" s="230"/>
      <c r="G1347" s="230"/>
      <c r="H1347" s="230"/>
      <c r="I1347" s="230"/>
      <c r="J1347" s="230"/>
      <c r="K1347" s="230"/>
      <c r="L1347" s="230"/>
      <c r="M1347" s="230"/>
      <c r="N1347" s="230"/>
      <c r="S1347" s="230"/>
      <c r="V1347" s="230"/>
      <c r="W1347" s="230"/>
      <c r="X1347" s="230"/>
      <c r="Y1347" s="230"/>
      <c r="Z1347" s="230"/>
      <c r="AA1347" s="230"/>
      <c r="AB1347" s="230"/>
      <c r="AC1347" s="230"/>
      <c r="AD1347" s="230"/>
      <c r="AH1347" s="230"/>
      <c r="AK1347" s="230"/>
      <c r="AL1347" s="230"/>
      <c r="AM1347" s="230"/>
      <c r="AN1347" s="230"/>
      <c r="AO1347" s="230"/>
      <c r="AP1347" s="230"/>
      <c r="AQ1347" s="230"/>
      <c r="AR1347" s="230"/>
      <c r="AW1347" s="230"/>
      <c r="AZ1347" s="230"/>
      <c r="BA1347" s="230"/>
      <c r="BB1347" s="230"/>
      <c r="BC1347" s="230"/>
      <c r="BD1347" s="230"/>
      <c r="BE1347" s="230"/>
      <c r="BF1347" s="230"/>
      <c r="BG1347" s="230"/>
    </row>
    <row r="1348" spans="4:59">
      <c r="D1348" s="230"/>
      <c r="G1348" s="230"/>
      <c r="H1348" s="230"/>
      <c r="I1348" s="230"/>
      <c r="J1348" s="230"/>
      <c r="K1348" s="230"/>
      <c r="L1348" s="230"/>
      <c r="M1348" s="230"/>
      <c r="N1348" s="230"/>
      <c r="S1348" s="230"/>
      <c r="V1348" s="230"/>
      <c r="W1348" s="230"/>
      <c r="X1348" s="230"/>
      <c r="Y1348" s="230"/>
      <c r="Z1348" s="230"/>
      <c r="AA1348" s="230"/>
      <c r="AB1348" s="230"/>
      <c r="AC1348" s="230"/>
      <c r="AD1348" s="230"/>
      <c r="AH1348" s="230"/>
      <c r="AK1348" s="230"/>
      <c r="AL1348" s="230"/>
      <c r="AM1348" s="230"/>
      <c r="AN1348" s="230"/>
      <c r="AO1348" s="230"/>
      <c r="AP1348" s="230"/>
      <c r="AQ1348" s="230"/>
      <c r="AR1348" s="230"/>
      <c r="AW1348" s="230"/>
      <c r="AZ1348" s="230"/>
      <c r="BA1348" s="230"/>
      <c r="BB1348" s="230"/>
      <c r="BC1348" s="230"/>
      <c r="BD1348" s="230"/>
      <c r="BE1348" s="230"/>
      <c r="BF1348" s="230"/>
      <c r="BG1348" s="230"/>
    </row>
    <row r="1349" spans="4:59">
      <c r="D1349" s="230"/>
      <c r="G1349" s="230"/>
      <c r="H1349" s="230"/>
      <c r="I1349" s="230"/>
      <c r="J1349" s="230"/>
      <c r="K1349" s="230"/>
      <c r="L1349" s="230"/>
      <c r="M1349" s="230"/>
      <c r="N1349" s="230"/>
      <c r="S1349" s="230"/>
      <c r="V1349" s="230"/>
      <c r="W1349" s="230"/>
      <c r="X1349" s="230"/>
      <c r="Y1349" s="230"/>
      <c r="Z1349" s="230"/>
      <c r="AA1349" s="230"/>
      <c r="AB1349" s="230"/>
      <c r="AC1349" s="230"/>
      <c r="AD1349" s="230"/>
      <c r="AH1349" s="230"/>
      <c r="AK1349" s="230"/>
      <c r="AL1349" s="230"/>
      <c r="AM1349" s="230"/>
      <c r="AN1349" s="230"/>
      <c r="AO1349" s="230"/>
      <c r="AP1349" s="230"/>
      <c r="AQ1349" s="230"/>
      <c r="AR1349" s="230"/>
      <c r="AW1349" s="230"/>
      <c r="AZ1349" s="230"/>
      <c r="BA1349" s="230"/>
      <c r="BB1349" s="230"/>
      <c r="BC1349" s="230"/>
      <c r="BD1349" s="230"/>
      <c r="BE1349" s="230"/>
      <c r="BF1349" s="230"/>
      <c r="BG1349" s="230"/>
    </row>
    <row r="1350" spans="4:59">
      <c r="D1350" s="230"/>
      <c r="G1350" s="230"/>
      <c r="H1350" s="230"/>
      <c r="I1350" s="230"/>
      <c r="J1350" s="230"/>
      <c r="K1350" s="230"/>
      <c r="L1350" s="230"/>
      <c r="M1350" s="230"/>
      <c r="N1350" s="230"/>
      <c r="S1350" s="230"/>
      <c r="V1350" s="230"/>
      <c r="W1350" s="230"/>
      <c r="X1350" s="230"/>
      <c r="Y1350" s="230"/>
      <c r="Z1350" s="230"/>
      <c r="AA1350" s="230"/>
      <c r="AB1350" s="230"/>
      <c r="AC1350" s="230"/>
      <c r="AD1350" s="230"/>
      <c r="AH1350" s="230"/>
      <c r="AK1350" s="230"/>
      <c r="AL1350" s="230"/>
      <c r="AM1350" s="230"/>
      <c r="AN1350" s="230"/>
      <c r="AO1350" s="230"/>
      <c r="AP1350" s="230"/>
      <c r="AQ1350" s="230"/>
      <c r="AR1350" s="230"/>
      <c r="AW1350" s="230"/>
      <c r="AZ1350" s="230"/>
      <c r="BA1350" s="230"/>
      <c r="BB1350" s="230"/>
      <c r="BC1350" s="230"/>
      <c r="BD1350" s="230"/>
      <c r="BE1350" s="230"/>
      <c r="BF1350" s="230"/>
      <c r="BG1350" s="230"/>
    </row>
    <row r="1351" spans="4:59">
      <c r="D1351" s="230"/>
      <c r="G1351" s="230"/>
      <c r="H1351" s="230"/>
      <c r="I1351" s="230"/>
      <c r="J1351" s="230"/>
      <c r="K1351" s="230"/>
      <c r="L1351" s="230"/>
      <c r="M1351" s="230"/>
      <c r="N1351" s="230"/>
      <c r="S1351" s="230"/>
      <c r="V1351" s="230"/>
      <c r="W1351" s="230"/>
      <c r="X1351" s="230"/>
      <c r="Y1351" s="230"/>
      <c r="Z1351" s="230"/>
      <c r="AA1351" s="230"/>
      <c r="AB1351" s="230"/>
      <c r="AC1351" s="230"/>
      <c r="AD1351" s="230"/>
      <c r="AH1351" s="230"/>
      <c r="AK1351" s="230"/>
      <c r="AL1351" s="230"/>
      <c r="AM1351" s="230"/>
      <c r="AN1351" s="230"/>
      <c r="AO1351" s="230"/>
      <c r="AP1351" s="230"/>
      <c r="AQ1351" s="230"/>
      <c r="AR1351" s="230"/>
      <c r="AW1351" s="230"/>
      <c r="AZ1351" s="230"/>
      <c r="BA1351" s="230"/>
      <c r="BB1351" s="230"/>
      <c r="BC1351" s="230"/>
      <c r="BD1351" s="230"/>
      <c r="BE1351" s="230"/>
      <c r="BF1351" s="230"/>
      <c r="BG1351" s="230"/>
    </row>
    <row r="1352" spans="4:59">
      <c r="D1352" s="230"/>
      <c r="G1352" s="230"/>
      <c r="H1352" s="230"/>
      <c r="I1352" s="230"/>
      <c r="J1352" s="230"/>
      <c r="K1352" s="230"/>
      <c r="L1352" s="230"/>
      <c r="M1352" s="230"/>
      <c r="N1352" s="230"/>
      <c r="S1352" s="230"/>
      <c r="V1352" s="230"/>
      <c r="W1352" s="230"/>
      <c r="X1352" s="230"/>
      <c r="Y1352" s="230"/>
      <c r="Z1352" s="230"/>
      <c r="AA1352" s="230"/>
      <c r="AB1352" s="230"/>
      <c r="AC1352" s="230"/>
      <c r="AD1352" s="230"/>
      <c r="AH1352" s="230"/>
      <c r="AK1352" s="230"/>
      <c r="AL1352" s="230"/>
      <c r="AM1352" s="230"/>
      <c r="AN1352" s="230"/>
      <c r="AO1352" s="230"/>
      <c r="AP1352" s="230"/>
      <c r="AQ1352" s="230"/>
      <c r="AR1352" s="230"/>
      <c r="AW1352" s="230"/>
      <c r="AZ1352" s="230"/>
      <c r="BA1352" s="230"/>
      <c r="BB1352" s="230"/>
      <c r="BC1352" s="230"/>
      <c r="BD1352" s="230"/>
      <c r="BE1352" s="230"/>
      <c r="BF1352" s="230"/>
      <c r="BG1352" s="230"/>
    </row>
    <row r="1353" spans="4:59">
      <c r="D1353" s="230"/>
      <c r="G1353" s="230"/>
      <c r="H1353" s="230"/>
      <c r="I1353" s="230"/>
      <c r="J1353" s="230"/>
      <c r="K1353" s="230"/>
      <c r="L1353" s="230"/>
      <c r="M1353" s="230"/>
      <c r="N1353" s="230"/>
      <c r="S1353" s="230"/>
      <c r="V1353" s="230"/>
      <c r="W1353" s="230"/>
      <c r="X1353" s="230"/>
      <c r="Y1353" s="230"/>
      <c r="Z1353" s="230"/>
      <c r="AA1353" s="230"/>
      <c r="AB1353" s="230"/>
      <c r="AC1353" s="230"/>
      <c r="AD1353" s="230"/>
      <c r="AH1353" s="230"/>
      <c r="AK1353" s="230"/>
      <c r="AL1353" s="230"/>
      <c r="AM1353" s="230"/>
      <c r="AN1353" s="230"/>
      <c r="AO1353" s="230"/>
      <c r="AP1353" s="230"/>
      <c r="AQ1353" s="230"/>
      <c r="AR1353" s="230"/>
      <c r="AW1353" s="230"/>
      <c r="AZ1353" s="230"/>
      <c r="BA1353" s="230"/>
      <c r="BB1353" s="230"/>
      <c r="BC1353" s="230"/>
      <c r="BD1353" s="230"/>
      <c r="BE1353" s="230"/>
      <c r="BF1353" s="230"/>
      <c r="BG1353" s="230"/>
    </row>
    <row r="1354" spans="4:59">
      <c r="D1354" s="230"/>
      <c r="G1354" s="230"/>
      <c r="H1354" s="230"/>
      <c r="I1354" s="230"/>
      <c r="J1354" s="230"/>
      <c r="K1354" s="230"/>
      <c r="L1354" s="230"/>
      <c r="M1354" s="230"/>
      <c r="N1354" s="230"/>
      <c r="S1354" s="230"/>
      <c r="V1354" s="230"/>
      <c r="W1354" s="230"/>
      <c r="X1354" s="230"/>
      <c r="Y1354" s="230"/>
      <c r="Z1354" s="230"/>
      <c r="AA1354" s="230"/>
      <c r="AB1354" s="230"/>
      <c r="AC1354" s="230"/>
      <c r="AD1354" s="230"/>
      <c r="AH1354" s="230"/>
      <c r="AK1354" s="230"/>
      <c r="AL1354" s="230"/>
      <c r="AM1354" s="230"/>
      <c r="AN1354" s="230"/>
      <c r="AO1354" s="230"/>
      <c r="AP1354" s="230"/>
      <c r="AQ1354" s="230"/>
      <c r="AR1354" s="230"/>
      <c r="AW1354" s="230"/>
      <c r="AZ1354" s="230"/>
      <c r="BA1354" s="230"/>
      <c r="BB1354" s="230"/>
      <c r="BC1354" s="230"/>
      <c r="BD1354" s="230"/>
      <c r="BE1354" s="230"/>
      <c r="BF1354" s="230"/>
      <c r="BG1354" s="230"/>
    </row>
    <row r="1355" spans="4:59">
      <c r="D1355" s="230"/>
      <c r="G1355" s="230"/>
      <c r="H1355" s="230"/>
      <c r="I1355" s="230"/>
      <c r="J1355" s="230"/>
      <c r="K1355" s="230"/>
      <c r="L1355" s="230"/>
      <c r="M1355" s="230"/>
      <c r="N1355" s="230"/>
      <c r="S1355" s="230"/>
      <c r="V1355" s="230"/>
      <c r="W1355" s="230"/>
      <c r="X1355" s="230"/>
      <c r="Y1355" s="230"/>
      <c r="Z1355" s="230"/>
      <c r="AA1355" s="230"/>
      <c r="AB1355" s="230"/>
      <c r="AC1355" s="230"/>
      <c r="AD1355" s="230"/>
      <c r="AH1355" s="230"/>
      <c r="AK1355" s="230"/>
      <c r="AL1355" s="230"/>
      <c r="AM1355" s="230"/>
      <c r="AN1355" s="230"/>
      <c r="AO1355" s="230"/>
      <c r="AP1355" s="230"/>
      <c r="AQ1355" s="230"/>
      <c r="AR1355" s="230"/>
      <c r="AW1355" s="230"/>
      <c r="AZ1355" s="230"/>
      <c r="BA1355" s="230"/>
      <c r="BB1355" s="230"/>
      <c r="BC1355" s="230"/>
      <c r="BD1355" s="230"/>
      <c r="BE1355" s="230"/>
      <c r="BF1355" s="230"/>
      <c r="BG1355" s="230"/>
    </row>
    <row r="1356" spans="4:59">
      <c r="D1356" s="230"/>
      <c r="G1356" s="230"/>
      <c r="H1356" s="230"/>
      <c r="I1356" s="230"/>
      <c r="J1356" s="230"/>
      <c r="K1356" s="230"/>
      <c r="L1356" s="230"/>
      <c r="M1356" s="230"/>
      <c r="N1356" s="230"/>
      <c r="S1356" s="230"/>
      <c r="V1356" s="230"/>
      <c r="W1356" s="230"/>
      <c r="X1356" s="230"/>
      <c r="Y1356" s="230"/>
      <c r="Z1356" s="230"/>
      <c r="AA1356" s="230"/>
      <c r="AB1356" s="230"/>
      <c r="AC1356" s="230"/>
      <c r="AD1356" s="230"/>
      <c r="AH1356" s="230"/>
      <c r="AK1356" s="230"/>
      <c r="AL1356" s="230"/>
      <c r="AM1356" s="230"/>
      <c r="AN1356" s="230"/>
      <c r="AO1356" s="230"/>
      <c r="AP1356" s="230"/>
      <c r="AQ1356" s="230"/>
      <c r="AR1356" s="230"/>
      <c r="AW1356" s="230"/>
      <c r="AZ1356" s="230"/>
      <c r="BA1356" s="230"/>
      <c r="BB1356" s="230"/>
      <c r="BC1356" s="230"/>
      <c r="BD1356" s="230"/>
      <c r="BE1356" s="230"/>
      <c r="BF1356" s="230"/>
      <c r="BG1356" s="230"/>
    </row>
    <row r="1357" spans="4:59">
      <c r="D1357" s="230"/>
      <c r="G1357" s="230"/>
      <c r="H1357" s="230"/>
      <c r="I1357" s="230"/>
      <c r="J1357" s="230"/>
      <c r="K1357" s="230"/>
      <c r="L1357" s="230"/>
      <c r="M1357" s="230"/>
      <c r="N1357" s="230"/>
      <c r="S1357" s="230"/>
      <c r="V1357" s="230"/>
      <c r="W1357" s="230"/>
      <c r="X1357" s="230"/>
      <c r="Y1357" s="230"/>
      <c r="Z1357" s="230"/>
      <c r="AA1357" s="230"/>
      <c r="AB1357" s="230"/>
      <c r="AC1357" s="230"/>
      <c r="AD1357" s="230"/>
      <c r="AH1357" s="230"/>
      <c r="AK1357" s="230"/>
      <c r="AL1357" s="230"/>
      <c r="AM1357" s="230"/>
      <c r="AN1357" s="230"/>
      <c r="AO1357" s="230"/>
      <c r="AP1357" s="230"/>
      <c r="AQ1357" s="230"/>
      <c r="AR1357" s="230"/>
      <c r="AW1357" s="230"/>
      <c r="AZ1357" s="230"/>
      <c r="BA1357" s="230"/>
      <c r="BB1357" s="230"/>
      <c r="BC1357" s="230"/>
      <c r="BD1357" s="230"/>
      <c r="BE1357" s="230"/>
      <c r="BF1357" s="230"/>
      <c r="BG1357" s="230"/>
    </row>
    <row r="1358" spans="4:59">
      <c r="D1358" s="230"/>
      <c r="G1358" s="230"/>
      <c r="H1358" s="230"/>
      <c r="I1358" s="230"/>
      <c r="J1358" s="230"/>
      <c r="K1358" s="230"/>
      <c r="L1358" s="230"/>
      <c r="M1358" s="230"/>
      <c r="N1358" s="230"/>
      <c r="S1358" s="230"/>
      <c r="V1358" s="230"/>
      <c r="W1358" s="230"/>
      <c r="X1358" s="230"/>
      <c r="Y1358" s="230"/>
      <c r="Z1358" s="230"/>
      <c r="AA1358" s="230"/>
      <c r="AB1358" s="230"/>
      <c r="AC1358" s="230"/>
      <c r="AD1358" s="230"/>
      <c r="AH1358" s="230"/>
      <c r="AK1358" s="230"/>
      <c r="AL1358" s="230"/>
      <c r="AM1358" s="230"/>
      <c r="AN1358" s="230"/>
      <c r="AO1358" s="230"/>
      <c r="AP1358" s="230"/>
      <c r="AQ1358" s="230"/>
      <c r="AR1358" s="230"/>
      <c r="AW1358" s="230"/>
      <c r="AZ1358" s="230"/>
      <c r="BA1358" s="230"/>
      <c r="BB1358" s="230"/>
      <c r="BC1358" s="230"/>
      <c r="BD1358" s="230"/>
      <c r="BE1358" s="230"/>
      <c r="BF1358" s="230"/>
      <c r="BG1358" s="230"/>
    </row>
    <row r="1359" spans="4:59">
      <c r="D1359" s="230"/>
      <c r="G1359" s="230"/>
      <c r="H1359" s="230"/>
      <c r="I1359" s="230"/>
      <c r="J1359" s="230"/>
      <c r="K1359" s="230"/>
      <c r="L1359" s="230"/>
      <c r="M1359" s="230"/>
      <c r="N1359" s="230"/>
      <c r="S1359" s="230"/>
      <c r="V1359" s="230"/>
      <c r="W1359" s="230"/>
      <c r="X1359" s="230"/>
      <c r="Y1359" s="230"/>
      <c r="Z1359" s="230"/>
      <c r="AA1359" s="230"/>
      <c r="AB1359" s="230"/>
      <c r="AC1359" s="230"/>
      <c r="AD1359" s="230"/>
      <c r="AH1359" s="230"/>
      <c r="AK1359" s="230"/>
      <c r="AL1359" s="230"/>
      <c r="AM1359" s="230"/>
      <c r="AN1359" s="230"/>
      <c r="AO1359" s="230"/>
      <c r="AP1359" s="230"/>
      <c r="AQ1359" s="230"/>
      <c r="AR1359" s="230"/>
      <c r="AW1359" s="230"/>
      <c r="AZ1359" s="230"/>
      <c r="BA1359" s="230"/>
      <c r="BB1359" s="230"/>
      <c r="BC1359" s="230"/>
      <c r="BD1359" s="230"/>
      <c r="BE1359" s="230"/>
      <c r="BF1359" s="230"/>
      <c r="BG1359" s="230"/>
    </row>
    <row r="1360" spans="4:59">
      <c r="D1360" s="230"/>
      <c r="G1360" s="230"/>
      <c r="H1360" s="230"/>
      <c r="I1360" s="230"/>
      <c r="J1360" s="230"/>
      <c r="K1360" s="230"/>
      <c r="L1360" s="230"/>
      <c r="M1360" s="230"/>
      <c r="N1360" s="230"/>
      <c r="S1360" s="230"/>
      <c r="V1360" s="230"/>
      <c r="W1360" s="230"/>
      <c r="X1360" s="230"/>
      <c r="Y1360" s="230"/>
      <c r="Z1360" s="230"/>
      <c r="AA1360" s="230"/>
      <c r="AB1360" s="230"/>
      <c r="AC1360" s="230"/>
      <c r="AD1360" s="230"/>
      <c r="AH1360" s="230"/>
      <c r="AK1360" s="230"/>
      <c r="AL1360" s="230"/>
      <c r="AM1360" s="230"/>
      <c r="AN1360" s="230"/>
      <c r="AO1360" s="230"/>
      <c r="AP1360" s="230"/>
      <c r="AQ1360" s="230"/>
      <c r="AR1360" s="230"/>
      <c r="AW1360" s="230"/>
      <c r="AZ1360" s="230"/>
      <c r="BA1360" s="230"/>
      <c r="BB1360" s="230"/>
      <c r="BC1360" s="230"/>
      <c r="BD1360" s="230"/>
      <c r="BE1360" s="230"/>
      <c r="BF1360" s="230"/>
      <c r="BG1360" s="230"/>
    </row>
    <row r="1361" spans="4:59">
      <c r="D1361" s="230"/>
      <c r="G1361" s="230"/>
      <c r="H1361" s="230"/>
      <c r="I1361" s="230"/>
      <c r="J1361" s="230"/>
      <c r="K1361" s="230"/>
      <c r="L1361" s="230"/>
      <c r="M1361" s="230"/>
      <c r="N1361" s="230"/>
      <c r="S1361" s="230"/>
      <c r="V1361" s="230"/>
      <c r="W1361" s="230"/>
      <c r="X1361" s="230"/>
      <c r="Y1361" s="230"/>
      <c r="Z1361" s="230"/>
      <c r="AA1361" s="230"/>
      <c r="AB1361" s="230"/>
      <c r="AC1361" s="230"/>
      <c r="AD1361" s="230"/>
      <c r="AH1361" s="230"/>
      <c r="AK1361" s="230"/>
      <c r="AL1361" s="230"/>
      <c r="AM1361" s="230"/>
      <c r="AN1361" s="230"/>
      <c r="AO1361" s="230"/>
      <c r="AP1361" s="230"/>
      <c r="AQ1361" s="230"/>
      <c r="AR1361" s="230"/>
      <c r="AW1361" s="230"/>
      <c r="AZ1361" s="230"/>
      <c r="BA1361" s="230"/>
      <c r="BB1361" s="230"/>
      <c r="BC1361" s="230"/>
      <c r="BD1361" s="230"/>
      <c r="BE1361" s="230"/>
      <c r="BF1361" s="230"/>
      <c r="BG1361" s="230"/>
    </row>
    <row r="1362" spans="4:59">
      <c r="D1362" s="230"/>
      <c r="G1362" s="230"/>
      <c r="H1362" s="230"/>
      <c r="I1362" s="230"/>
      <c r="J1362" s="230"/>
      <c r="K1362" s="230"/>
      <c r="L1362" s="230"/>
      <c r="M1362" s="230"/>
      <c r="N1362" s="230"/>
      <c r="S1362" s="230"/>
      <c r="V1362" s="230"/>
      <c r="W1362" s="230"/>
      <c r="X1362" s="230"/>
      <c r="Y1362" s="230"/>
      <c r="Z1362" s="230"/>
      <c r="AA1362" s="230"/>
      <c r="AB1362" s="230"/>
      <c r="AC1362" s="230"/>
      <c r="AD1362" s="230"/>
      <c r="AH1362" s="230"/>
      <c r="AK1362" s="230"/>
      <c r="AL1362" s="230"/>
      <c r="AM1362" s="230"/>
      <c r="AN1362" s="230"/>
      <c r="AO1362" s="230"/>
      <c r="AP1362" s="230"/>
      <c r="AQ1362" s="230"/>
      <c r="AR1362" s="230"/>
      <c r="AW1362" s="230"/>
      <c r="AZ1362" s="230"/>
      <c r="BA1362" s="230"/>
      <c r="BB1362" s="230"/>
      <c r="BC1362" s="230"/>
      <c r="BD1362" s="230"/>
      <c r="BE1362" s="230"/>
      <c r="BF1362" s="230"/>
      <c r="BG1362" s="230"/>
    </row>
    <row r="1363" spans="4:59">
      <c r="D1363" s="230"/>
      <c r="G1363" s="230"/>
      <c r="H1363" s="230"/>
      <c r="I1363" s="230"/>
      <c r="J1363" s="230"/>
      <c r="K1363" s="230"/>
      <c r="L1363" s="230"/>
      <c r="M1363" s="230"/>
      <c r="N1363" s="230"/>
      <c r="S1363" s="230"/>
      <c r="V1363" s="230"/>
      <c r="W1363" s="230"/>
      <c r="X1363" s="230"/>
      <c r="Y1363" s="230"/>
      <c r="Z1363" s="230"/>
      <c r="AA1363" s="230"/>
      <c r="AB1363" s="230"/>
      <c r="AC1363" s="230"/>
      <c r="AD1363" s="230"/>
      <c r="AH1363" s="230"/>
      <c r="AK1363" s="230"/>
      <c r="AL1363" s="230"/>
      <c r="AM1363" s="230"/>
      <c r="AN1363" s="230"/>
      <c r="AO1363" s="230"/>
      <c r="AP1363" s="230"/>
      <c r="AQ1363" s="230"/>
      <c r="AR1363" s="230"/>
      <c r="AW1363" s="230"/>
      <c r="AZ1363" s="230"/>
      <c r="BA1363" s="230"/>
      <c r="BB1363" s="230"/>
      <c r="BC1363" s="230"/>
      <c r="BD1363" s="230"/>
      <c r="BE1363" s="230"/>
      <c r="BF1363" s="230"/>
      <c r="BG1363" s="230"/>
    </row>
    <row r="1364" spans="4:59">
      <c r="D1364" s="230"/>
      <c r="G1364" s="230"/>
      <c r="H1364" s="230"/>
      <c r="I1364" s="230"/>
      <c r="J1364" s="230"/>
      <c r="K1364" s="230"/>
      <c r="L1364" s="230"/>
      <c r="M1364" s="230"/>
      <c r="N1364" s="230"/>
      <c r="S1364" s="230"/>
      <c r="V1364" s="230"/>
      <c r="W1364" s="230"/>
      <c r="X1364" s="230"/>
      <c r="Y1364" s="230"/>
      <c r="Z1364" s="230"/>
      <c r="AA1364" s="230"/>
      <c r="AB1364" s="230"/>
      <c r="AC1364" s="230"/>
      <c r="AD1364" s="230"/>
      <c r="AH1364" s="230"/>
      <c r="AK1364" s="230"/>
      <c r="AL1364" s="230"/>
      <c r="AM1364" s="230"/>
      <c r="AN1364" s="230"/>
      <c r="AO1364" s="230"/>
      <c r="AP1364" s="230"/>
      <c r="AQ1364" s="230"/>
      <c r="AR1364" s="230"/>
      <c r="AW1364" s="230"/>
      <c r="AZ1364" s="230"/>
      <c r="BA1364" s="230"/>
      <c r="BB1364" s="230"/>
      <c r="BC1364" s="230"/>
      <c r="BD1364" s="230"/>
      <c r="BE1364" s="230"/>
      <c r="BF1364" s="230"/>
      <c r="BG1364" s="230"/>
    </row>
    <row r="1365" spans="4:59">
      <c r="D1365" s="230"/>
      <c r="G1365" s="230"/>
      <c r="H1365" s="230"/>
      <c r="I1365" s="230"/>
      <c r="J1365" s="230"/>
      <c r="K1365" s="230"/>
      <c r="L1365" s="230"/>
      <c r="M1365" s="230"/>
      <c r="N1365" s="230"/>
      <c r="S1365" s="230"/>
      <c r="V1365" s="230"/>
      <c r="W1365" s="230"/>
      <c r="X1365" s="230"/>
      <c r="Y1365" s="230"/>
      <c r="Z1365" s="230"/>
      <c r="AA1365" s="230"/>
      <c r="AB1365" s="230"/>
      <c r="AC1365" s="230"/>
      <c r="AD1365" s="230"/>
      <c r="AH1365" s="230"/>
      <c r="AK1365" s="230"/>
      <c r="AL1365" s="230"/>
      <c r="AM1365" s="230"/>
      <c r="AN1365" s="230"/>
      <c r="AO1365" s="230"/>
      <c r="AP1365" s="230"/>
      <c r="AQ1365" s="230"/>
      <c r="AR1365" s="230"/>
      <c r="AW1365" s="230"/>
      <c r="AZ1365" s="230"/>
      <c r="BA1365" s="230"/>
      <c r="BB1365" s="230"/>
      <c r="BC1365" s="230"/>
      <c r="BD1365" s="230"/>
      <c r="BE1365" s="230"/>
      <c r="BF1365" s="230"/>
      <c r="BG1365" s="230"/>
    </row>
    <row r="1366" spans="4:59">
      <c r="D1366" s="230"/>
      <c r="G1366" s="230"/>
      <c r="H1366" s="230"/>
      <c r="I1366" s="230"/>
      <c r="J1366" s="230"/>
      <c r="K1366" s="230"/>
      <c r="L1366" s="230"/>
      <c r="M1366" s="230"/>
      <c r="N1366" s="230"/>
      <c r="S1366" s="230"/>
      <c r="V1366" s="230"/>
      <c r="W1366" s="230"/>
      <c r="X1366" s="230"/>
      <c r="Y1366" s="230"/>
      <c r="Z1366" s="230"/>
      <c r="AA1366" s="230"/>
      <c r="AB1366" s="230"/>
      <c r="AC1366" s="230"/>
      <c r="AD1366" s="230"/>
      <c r="AH1366" s="230"/>
      <c r="AK1366" s="230"/>
      <c r="AL1366" s="230"/>
      <c r="AM1366" s="230"/>
      <c r="AN1366" s="230"/>
      <c r="AO1366" s="230"/>
      <c r="AP1366" s="230"/>
      <c r="AQ1366" s="230"/>
      <c r="AR1366" s="230"/>
      <c r="AW1366" s="230"/>
      <c r="AZ1366" s="230"/>
      <c r="BA1366" s="230"/>
      <c r="BB1366" s="230"/>
      <c r="BC1366" s="230"/>
      <c r="BD1366" s="230"/>
      <c r="BE1366" s="230"/>
      <c r="BF1366" s="230"/>
      <c r="BG1366" s="230"/>
    </row>
    <row r="1367" spans="4:59">
      <c r="D1367" s="230"/>
      <c r="G1367" s="230"/>
      <c r="H1367" s="230"/>
      <c r="I1367" s="230"/>
      <c r="J1367" s="230"/>
      <c r="K1367" s="230"/>
      <c r="L1367" s="230"/>
      <c r="M1367" s="230"/>
      <c r="N1367" s="230"/>
      <c r="S1367" s="230"/>
      <c r="V1367" s="230"/>
      <c r="W1367" s="230"/>
      <c r="X1367" s="230"/>
      <c r="Y1367" s="230"/>
      <c r="Z1367" s="230"/>
      <c r="AA1367" s="230"/>
      <c r="AB1367" s="230"/>
      <c r="AC1367" s="230"/>
      <c r="AD1367" s="230"/>
      <c r="AH1367" s="230"/>
      <c r="AK1367" s="230"/>
      <c r="AL1367" s="230"/>
      <c r="AM1367" s="230"/>
      <c r="AN1367" s="230"/>
      <c r="AO1367" s="230"/>
      <c r="AP1367" s="230"/>
      <c r="AQ1367" s="230"/>
      <c r="AR1367" s="230"/>
      <c r="AW1367" s="230"/>
      <c r="AZ1367" s="230"/>
      <c r="BA1367" s="230"/>
      <c r="BB1367" s="230"/>
      <c r="BC1367" s="230"/>
      <c r="BD1367" s="230"/>
      <c r="BE1367" s="230"/>
      <c r="BF1367" s="230"/>
      <c r="BG1367" s="230"/>
    </row>
    <row r="1368" spans="4:59">
      <c r="D1368" s="230"/>
      <c r="G1368" s="230"/>
      <c r="H1368" s="230"/>
      <c r="I1368" s="230"/>
      <c r="J1368" s="230"/>
      <c r="K1368" s="230"/>
      <c r="L1368" s="230"/>
      <c r="M1368" s="230"/>
      <c r="N1368" s="230"/>
      <c r="S1368" s="230"/>
      <c r="V1368" s="230"/>
      <c r="W1368" s="230"/>
      <c r="X1368" s="230"/>
      <c r="Y1368" s="230"/>
      <c r="Z1368" s="230"/>
      <c r="AA1368" s="230"/>
      <c r="AB1368" s="230"/>
      <c r="AC1368" s="230"/>
      <c r="AD1368" s="230"/>
      <c r="AH1368" s="230"/>
      <c r="AK1368" s="230"/>
      <c r="AL1368" s="230"/>
      <c r="AM1368" s="230"/>
      <c r="AN1368" s="230"/>
      <c r="AO1368" s="230"/>
      <c r="AP1368" s="230"/>
      <c r="AQ1368" s="230"/>
      <c r="AR1368" s="230"/>
      <c r="AW1368" s="230"/>
      <c r="AZ1368" s="230"/>
      <c r="BA1368" s="230"/>
      <c r="BB1368" s="230"/>
      <c r="BC1368" s="230"/>
      <c r="BD1368" s="230"/>
      <c r="BE1368" s="230"/>
      <c r="BF1368" s="230"/>
      <c r="BG1368" s="230"/>
    </row>
    <row r="1369" spans="4:59">
      <c r="D1369" s="230"/>
      <c r="G1369" s="230"/>
      <c r="H1369" s="230"/>
      <c r="I1369" s="230"/>
      <c r="J1369" s="230"/>
      <c r="K1369" s="230"/>
      <c r="L1369" s="230"/>
      <c r="M1369" s="230"/>
      <c r="N1369" s="230"/>
      <c r="S1369" s="230"/>
      <c r="V1369" s="230"/>
      <c r="W1369" s="230"/>
      <c r="X1369" s="230"/>
      <c r="Y1369" s="230"/>
      <c r="Z1369" s="230"/>
      <c r="AA1369" s="230"/>
      <c r="AB1369" s="230"/>
      <c r="AC1369" s="230"/>
      <c r="AD1369" s="230"/>
      <c r="AH1369" s="230"/>
      <c r="AK1369" s="230"/>
      <c r="AL1369" s="230"/>
      <c r="AM1369" s="230"/>
      <c r="AN1369" s="230"/>
      <c r="AO1369" s="230"/>
      <c r="AP1369" s="230"/>
      <c r="AQ1369" s="230"/>
      <c r="AR1369" s="230"/>
      <c r="AW1369" s="230"/>
      <c r="AZ1369" s="230"/>
      <c r="BA1369" s="230"/>
      <c r="BB1369" s="230"/>
      <c r="BC1369" s="230"/>
      <c r="BD1369" s="230"/>
      <c r="BE1369" s="230"/>
      <c r="BF1369" s="230"/>
      <c r="BG1369" s="230"/>
    </row>
    <row r="1370" spans="4:59">
      <c r="D1370" s="230"/>
      <c r="G1370" s="230"/>
      <c r="H1370" s="230"/>
      <c r="I1370" s="230"/>
      <c r="J1370" s="230"/>
      <c r="K1370" s="230"/>
      <c r="L1370" s="230"/>
      <c r="M1370" s="230"/>
      <c r="N1370" s="230"/>
      <c r="S1370" s="230"/>
      <c r="V1370" s="230"/>
      <c r="W1370" s="230"/>
      <c r="X1370" s="230"/>
      <c r="Y1370" s="230"/>
      <c r="Z1370" s="230"/>
      <c r="AA1370" s="230"/>
      <c r="AB1370" s="230"/>
      <c r="AC1370" s="230"/>
      <c r="AD1370" s="230"/>
      <c r="AH1370" s="230"/>
      <c r="AK1370" s="230"/>
      <c r="AL1370" s="230"/>
      <c r="AM1370" s="230"/>
      <c r="AN1370" s="230"/>
      <c r="AO1370" s="230"/>
      <c r="AP1370" s="230"/>
      <c r="AQ1370" s="230"/>
      <c r="AR1370" s="230"/>
      <c r="AW1370" s="230"/>
      <c r="AZ1370" s="230"/>
      <c r="BA1370" s="230"/>
      <c r="BB1370" s="230"/>
      <c r="BC1370" s="230"/>
      <c r="BD1370" s="230"/>
      <c r="BE1370" s="230"/>
      <c r="BF1370" s="230"/>
      <c r="BG1370" s="230"/>
    </row>
    <row r="1371" spans="4:59">
      <c r="D1371" s="230"/>
      <c r="G1371" s="230"/>
      <c r="H1371" s="230"/>
      <c r="I1371" s="230"/>
      <c r="J1371" s="230"/>
      <c r="K1371" s="230"/>
      <c r="L1371" s="230"/>
      <c r="M1371" s="230"/>
      <c r="N1371" s="230"/>
      <c r="S1371" s="230"/>
      <c r="V1371" s="230"/>
      <c r="W1371" s="230"/>
      <c r="X1371" s="230"/>
      <c r="Y1371" s="230"/>
      <c r="Z1371" s="230"/>
      <c r="AA1371" s="230"/>
      <c r="AB1371" s="230"/>
      <c r="AC1371" s="230"/>
      <c r="AD1371" s="230"/>
      <c r="AH1371" s="230"/>
      <c r="AK1371" s="230"/>
      <c r="AL1371" s="230"/>
      <c r="AM1371" s="230"/>
      <c r="AN1371" s="230"/>
      <c r="AO1371" s="230"/>
      <c r="AP1371" s="230"/>
      <c r="AQ1371" s="230"/>
      <c r="AR1371" s="230"/>
      <c r="AW1371" s="230"/>
      <c r="AZ1371" s="230"/>
      <c r="BA1371" s="230"/>
      <c r="BB1371" s="230"/>
      <c r="BC1371" s="230"/>
      <c r="BD1371" s="230"/>
      <c r="BE1371" s="230"/>
      <c r="BF1371" s="230"/>
      <c r="BG1371" s="230"/>
    </row>
    <row r="1372" spans="4:59">
      <c r="D1372" s="230"/>
      <c r="G1372" s="230"/>
      <c r="H1372" s="230"/>
      <c r="I1372" s="230"/>
      <c r="J1372" s="230"/>
      <c r="K1372" s="230"/>
      <c r="L1372" s="230"/>
      <c r="M1372" s="230"/>
      <c r="N1372" s="230"/>
      <c r="S1372" s="230"/>
      <c r="V1372" s="230"/>
      <c r="W1372" s="230"/>
      <c r="X1372" s="230"/>
      <c r="Y1372" s="230"/>
      <c r="Z1372" s="230"/>
      <c r="AA1372" s="230"/>
      <c r="AB1372" s="230"/>
      <c r="AC1372" s="230"/>
      <c r="AD1372" s="230"/>
      <c r="AH1372" s="230"/>
      <c r="AK1372" s="230"/>
      <c r="AL1372" s="230"/>
      <c r="AM1372" s="230"/>
      <c r="AN1372" s="230"/>
      <c r="AO1372" s="230"/>
      <c r="AP1372" s="230"/>
      <c r="AQ1372" s="230"/>
      <c r="AR1372" s="230"/>
      <c r="AW1372" s="230"/>
      <c r="AZ1372" s="230"/>
      <c r="BA1372" s="230"/>
      <c r="BB1372" s="230"/>
      <c r="BC1372" s="230"/>
      <c r="BD1372" s="230"/>
      <c r="BE1372" s="230"/>
      <c r="BF1372" s="230"/>
      <c r="BG1372" s="230"/>
    </row>
    <row r="1373" spans="4:59">
      <c r="D1373" s="230"/>
      <c r="G1373" s="230"/>
      <c r="H1373" s="230"/>
      <c r="I1373" s="230"/>
      <c r="J1373" s="230"/>
      <c r="K1373" s="230"/>
      <c r="L1373" s="230"/>
      <c r="M1373" s="230"/>
      <c r="N1373" s="230"/>
      <c r="S1373" s="230"/>
      <c r="V1373" s="230"/>
      <c r="W1373" s="230"/>
      <c r="X1373" s="230"/>
      <c r="Y1373" s="230"/>
      <c r="Z1373" s="230"/>
      <c r="AA1373" s="230"/>
      <c r="AB1373" s="230"/>
      <c r="AC1373" s="230"/>
      <c r="AD1373" s="230"/>
      <c r="AH1373" s="230"/>
      <c r="AK1373" s="230"/>
      <c r="AL1373" s="230"/>
      <c r="AM1373" s="230"/>
      <c r="AN1373" s="230"/>
      <c r="AO1373" s="230"/>
      <c r="AP1373" s="230"/>
      <c r="AQ1373" s="230"/>
      <c r="AR1373" s="230"/>
      <c r="AW1373" s="230"/>
      <c r="AZ1373" s="230"/>
      <c r="BA1373" s="230"/>
      <c r="BB1373" s="230"/>
      <c r="BC1373" s="230"/>
      <c r="BD1373" s="230"/>
      <c r="BE1373" s="230"/>
      <c r="BF1373" s="230"/>
      <c r="BG1373" s="230"/>
    </row>
    <row r="1374" spans="4:59">
      <c r="D1374" s="230"/>
      <c r="G1374" s="230"/>
      <c r="H1374" s="230"/>
      <c r="I1374" s="230"/>
      <c r="J1374" s="230"/>
      <c r="K1374" s="230"/>
      <c r="L1374" s="230"/>
      <c r="M1374" s="230"/>
      <c r="N1374" s="230"/>
      <c r="S1374" s="230"/>
      <c r="V1374" s="230"/>
      <c r="W1374" s="230"/>
      <c r="X1374" s="230"/>
      <c r="Y1374" s="230"/>
      <c r="Z1374" s="230"/>
      <c r="AA1374" s="230"/>
      <c r="AB1374" s="230"/>
      <c r="AC1374" s="230"/>
      <c r="AD1374" s="230"/>
      <c r="AH1374" s="230"/>
      <c r="AK1374" s="230"/>
      <c r="AL1374" s="230"/>
      <c r="AM1374" s="230"/>
      <c r="AN1374" s="230"/>
      <c r="AO1374" s="230"/>
      <c r="AP1374" s="230"/>
      <c r="AQ1374" s="230"/>
      <c r="AR1374" s="230"/>
      <c r="AW1374" s="230"/>
      <c r="AZ1374" s="230"/>
      <c r="BA1374" s="230"/>
      <c r="BB1374" s="230"/>
      <c r="BC1374" s="230"/>
      <c r="BD1374" s="230"/>
      <c r="BE1374" s="230"/>
      <c r="BF1374" s="230"/>
      <c r="BG1374" s="230"/>
    </row>
    <row r="1375" spans="4:59">
      <c r="D1375" s="230"/>
      <c r="G1375" s="230"/>
      <c r="H1375" s="230"/>
      <c r="I1375" s="230"/>
      <c r="J1375" s="230"/>
      <c r="K1375" s="230"/>
      <c r="L1375" s="230"/>
      <c r="M1375" s="230"/>
      <c r="N1375" s="230"/>
      <c r="S1375" s="230"/>
      <c r="V1375" s="230"/>
      <c r="W1375" s="230"/>
      <c r="X1375" s="230"/>
      <c r="Y1375" s="230"/>
      <c r="Z1375" s="230"/>
      <c r="AA1375" s="230"/>
      <c r="AB1375" s="230"/>
      <c r="AC1375" s="230"/>
      <c r="AD1375" s="230"/>
      <c r="AH1375" s="230"/>
      <c r="AK1375" s="230"/>
      <c r="AL1375" s="230"/>
      <c r="AM1375" s="230"/>
      <c r="AN1375" s="230"/>
      <c r="AO1375" s="230"/>
      <c r="AP1375" s="230"/>
      <c r="AQ1375" s="230"/>
      <c r="AR1375" s="230"/>
      <c r="AW1375" s="230"/>
      <c r="AZ1375" s="230"/>
      <c r="BA1375" s="230"/>
      <c r="BB1375" s="230"/>
      <c r="BC1375" s="230"/>
      <c r="BD1375" s="230"/>
      <c r="BE1375" s="230"/>
      <c r="BF1375" s="230"/>
      <c r="BG1375" s="230"/>
    </row>
    <row r="1376" spans="4:59">
      <c r="D1376" s="230"/>
      <c r="G1376" s="230"/>
      <c r="H1376" s="230"/>
      <c r="I1376" s="230"/>
      <c r="J1376" s="230"/>
      <c r="K1376" s="230"/>
      <c r="L1376" s="230"/>
      <c r="M1376" s="230"/>
      <c r="N1376" s="230"/>
      <c r="S1376" s="230"/>
      <c r="V1376" s="230"/>
      <c r="W1376" s="230"/>
      <c r="X1376" s="230"/>
      <c r="Y1376" s="230"/>
      <c r="Z1376" s="230"/>
      <c r="AA1376" s="230"/>
      <c r="AB1376" s="230"/>
      <c r="AC1376" s="230"/>
      <c r="AD1376" s="230"/>
      <c r="AH1376" s="230"/>
      <c r="AK1376" s="230"/>
      <c r="AL1376" s="230"/>
      <c r="AM1376" s="230"/>
      <c r="AN1376" s="230"/>
      <c r="AO1376" s="230"/>
      <c r="AP1376" s="230"/>
      <c r="AQ1376" s="230"/>
      <c r="AR1376" s="230"/>
      <c r="AW1376" s="230"/>
      <c r="AZ1376" s="230"/>
      <c r="BA1376" s="230"/>
      <c r="BB1376" s="230"/>
      <c r="BC1376" s="230"/>
      <c r="BD1376" s="230"/>
      <c r="BE1376" s="230"/>
      <c r="BF1376" s="230"/>
      <c r="BG1376" s="230"/>
    </row>
    <row r="1377" spans="4:59">
      <c r="D1377" s="230"/>
      <c r="G1377" s="230"/>
      <c r="H1377" s="230"/>
      <c r="I1377" s="230"/>
      <c r="J1377" s="230"/>
      <c r="K1377" s="230"/>
      <c r="L1377" s="230"/>
      <c r="M1377" s="230"/>
      <c r="N1377" s="230"/>
      <c r="S1377" s="230"/>
      <c r="V1377" s="230"/>
      <c r="W1377" s="230"/>
      <c r="X1377" s="230"/>
      <c r="Y1377" s="230"/>
      <c r="Z1377" s="230"/>
      <c r="AA1377" s="230"/>
      <c r="AB1377" s="230"/>
      <c r="AC1377" s="230"/>
      <c r="AD1377" s="230"/>
      <c r="AH1377" s="230"/>
      <c r="AK1377" s="230"/>
      <c r="AL1377" s="230"/>
      <c r="AM1377" s="230"/>
      <c r="AN1377" s="230"/>
      <c r="AO1377" s="230"/>
      <c r="AP1377" s="230"/>
      <c r="AQ1377" s="230"/>
      <c r="AR1377" s="230"/>
      <c r="AW1377" s="230"/>
      <c r="AZ1377" s="230"/>
      <c r="BA1377" s="230"/>
      <c r="BB1377" s="230"/>
      <c r="BC1377" s="230"/>
      <c r="BD1377" s="230"/>
      <c r="BE1377" s="230"/>
      <c r="BF1377" s="230"/>
      <c r="BG1377" s="230"/>
    </row>
    <row r="1378" spans="4:59">
      <c r="D1378" s="230"/>
      <c r="G1378" s="230"/>
      <c r="H1378" s="230"/>
      <c r="I1378" s="230"/>
      <c r="J1378" s="230"/>
      <c r="K1378" s="230"/>
      <c r="L1378" s="230"/>
      <c r="M1378" s="230"/>
      <c r="N1378" s="230"/>
      <c r="S1378" s="230"/>
      <c r="V1378" s="230"/>
      <c r="W1378" s="230"/>
      <c r="X1378" s="230"/>
      <c r="Y1378" s="230"/>
      <c r="Z1378" s="230"/>
      <c r="AA1378" s="230"/>
      <c r="AB1378" s="230"/>
      <c r="AC1378" s="230"/>
      <c r="AD1378" s="230"/>
      <c r="AH1378" s="230"/>
      <c r="AK1378" s="230"/>
      <c r="AL1378" s="230"/>
      <c r="AM1378" s="230"/>
      <c r="AN1378" s="230"/>
      <c r="AO1378" s="230"/>
      <c r="AP1378" s="230"/>
      <c r="AQ1378" s="230"/>
      <c r="AR1378" s="230"/>
      <c r="AW1378" s="230"/>
      <c r="AZ1378" s="230"/>
      <c r="BA1378" s="230"/>
      <c r="BB1378" s="230"/>
      <c r="BC1378" s="230"/>
      <c r="BD1378" s="230"/>
      <c r="BE1378" s="230"/>
      <c r="BF1378" s="230"/>
      <c r="BG1378" s="230"/>
    </row>
    <row r="1379" spans="4:59">
      <c r="D1379" s="230"/>
      <c r="G1379" s="230"/>
      <c r="H1379" s="230"/>
      <c r="I1379" s="230"/>
      <c r="J1379" s="230"/>
      <c r="K1379" s="230"/>
      <c r="L1379" s="230"/>
      <c r="M1379" s="230"/>
      <c r="N1379" s="230"/>
      <c r="S1379" s="230"/>
      <c r="V1379" s="230"/>
      <c r="W1379" s="230"/>
      <c r="X1379" s="230"/>
      <c r="Y1379" s="230"/>
      <c r="Z1379" s="230"/>
      <c r="AA1379" s="230"/>
      <c r="AB1379" s="230"/>
      <c r="AC1379" s="230"/>
      <c r="AD1379" s="230"/>
      <c r="AH1379" s="230"/>
      <c r="AK1379" s="230"/>
      <c r="AL1379" s="230"/>
      <c r="AM1379" s="230"/>
      <c r="AN1379" s="230"/>
      <c r="AO1379" s="230"/>
      <c r="AP1379" s="230"/>
      <c r="AQ1379" s="230"/>
      <c r="AR1379" s="230"/>
      <c r="AW1379" s="230"/>
      <c r="AZ1379" s="230"/>
      <c r="BA1379" s="230"/>
      <c r="BB1379" s="230"/>
      <c r="BC1379" s="230"/>
      <c r="BD1379" s="230"/>
      <c r="BE1379" s="230"/>
      <c r="BF1379" s="230"/>
      <c r="BG1379" s="230"/>
    </row>
    <row r="1380" spans="4:59">
      <c r="D1380" s="230"/>
      <c r="G1380" s="230"/>
      <c r="H1380" s="230"/>
      <c r="I1380" s="230"/>
      <c r="J1380" s="230"/>
      <c r="K1380" s="230"/>
      <c r="L1380" s="230"/>
      <c r="M1380" s="230"/>
      <c r="N1380" s="230"/>
      <c r="S1380" s="230"/>
      <c r="V1380" s="230"/>
      <c r="W1380" s="230"/>
      <c r="X1380" s="230"/>
      <c r="Y1380" s="230"/>
      <c r="Z1380" s="230"/>
      <c r="AA1380" s="230"/>
      <c r="AB1380" s="230"/>
      <c r="AC1380" s="230"/>
      <c r="AD1380" s="230"/>
      <c r="AH1380" s="230"/>
      <c r="AK1380" s="230"/>
      <c r="AL1380" s="230"/>
      <c r="AM1380" s="230"/>
      <c r="AN1380" s="230"/>
      <c r="AO1380" s="230"/>
      <c r="AP1380" s="230"/>
      <c r="AQ1380" s="230"/>
      <c r="AR1380" s="230"/>
      <c r="AW1380" s="230"/>
      <c r="AZ1380" s="230"/>
      <c r="BA1380" s="230"/>
      <c r="BB1380" s="230"/>
      <c r="BC1380" s="230"/>
      <c r="BD1380" s="230"/>
      <c r="BE1380" s="230"/>
      <c r="BF1380" s="230"/>
      <c r="BG1380" s="230"/>
    </row>
    <row r="1381" spans="4:59">
      <c r="D1381" s="230"/>
      <c r="G1381" s="230"/>
      <c r="H1381" s="230"/>
      <c r="I1381" s="230"/>
      <c r="J1381" s="230"/>
      <c r="K1381" s="230"/>
      <c r="L1381" s="230"/>
      <c r="M1381" s="230"/>
      <c r="N1381" s="230"/>
      <c r="S1381" s="230"/>
      <c r="V1381" s="230"/>
      <c r="W1381" s="230"/>
      <c r="X1381" s="230"/>
      <c r="Y1381" s="230"/>
      <c r="Z1381" s="230"/>
      <c r="AA1381" s="230"/>
      <c r="AB1381" s="230"/>
      <c r="AC1381" s="230"/>
      <c r="AD1381" s="230"/>
      <c r="AH1381" s="230"/>
      <c r="AK1381" s="230"/>
      <c r="AL1381" s="230"/>
      <c r="AM1381" s="230"/>
      <c r="AN1381" s="230"/>
      <c r="AO1381" s="230"/>
      <c r="AP1381" s="230"/>
      <c r="AQ1381" s="230"/>
      <c r="AR1381" s="230"/>
      <c r="AW1381" s="230"/>
      <c r="AZ1381" s="230"/>
      <c r="BA1381" s="230"/>
      <c r="BB1381" s="230"/>
      <c r="BC1381" s="230"/>
      <c r="BD1381" s="230"/>
      <c r="BE1381" s="230"/>
      <c r="BF1381" s="230"/>
      <c r="BG1381" s="230"/>
    </row>
    <row r="1382" spans="4:59">
      <c r="D1382" s="230"/>
      <c r="G1382" s="230"/>
      <c r="H1382" s="230"/>
      <c r="I1382" s="230"/>
      <c r="J1382" s="230"/>
      <c r="K1382" s="230"/>
      <c r="L1382" s="230"/>
      <c r="M1382" s="230"/>
      <c r="N1382" s="230"/>
      <c r="S1382" s="230"/>
      <c r="V1382" s="230"/>
      <c r="W1382" s="230"/>
      <c r="X1382" s="230"/>
      <c r="Y1382" s="230"/>
      <c r="Z1382" s="230"/>
      <c r="AA1382" s="230"/>
      <c r="AB1382" s="230"/>
      <c r="AC1382" s="230"/>
      <c r="AD1382" s="230"/>
      <c r="AH1382" s="230"/>
      <c r="AK1382" s="230"/>
      <c r="AL1382" s="230"/>
      <c r="AM1382" s="230"/>
      <c r="AN1382" s="230"/>
      <c r="AO1382" s="230"/>
      <c r="AP1382" s="230"/>
      <c r="AQ1382" s="230"/>
      <c r="AR1382" s="230"/>
      <c r="AW1382" s="230"/>
      <c r="AZ1382" s="230"/>
      <c r="BA1382" s="230"/>
      <c r="BB1382" s="230"/>
      <c r="BC1382" s="230"/>
      <c r="BD1382" s="230"/>
      <c r="BE1382" s="230"/>
      <c r="BF1382" s="230"/>
      <c r="BG1382" s="230"/>
    </row>
    <row r="1383" spans="4:59">
      <c r="D1383" s="230"/>
      <c r="G1383" s="230"/>
      <c r="H1383" s="230"/>
      <c r="I1383" s="230"/>
      <c r="J1383" s="230"/>
      <c r="K1383" s="230"/>
      <c r="L1383" s="230"/>
      <c r="M1383" s="230"/>
      <c r="N1383" s="230"/>
      <c r="S1383" s="230"/>
      <c r="V1383" s="230"/>
      <c r="W1383" s="230"/>
      <c r="X1383" s="230"/>
      <c r="Y1383" s="230"/>
      <c r="Z1383" s="230"/>
      <c r="AA1383" s="230"/>
      <c r="AB1383" s="230"/>
      <c r="AC1383" s="230"/>
      <c r="AD1383" s="230"/>
      <c r="AH1383" s="230"/>
      <c r="AK1383" s="230"/>
      <c r="AL1383" s="230"/>
      <c r="AM1383" s="230"/>
      <c r="AN1383" s="230"/>
      <c r="AO1383" s="230"/>
      <c r="AP1383" s="230"/>
      <c r="AQ1383" s="230"/>
      <c r="AR1383" s="230"/>
      <c r="AW1383" s="230"/>
      <c r="AZ1383" s="230"/>
      <c r="BA1383" s="230"/>
      <c r="BB1383" s="230"/>
      <c r="BC1383" s="230"/>
      <c r="BD1383" s="230"/>
      <c r="BE1383" s="230"/>
      <c r="BF1383" s="230"/>
      <c r="BG1383" s="230"/>
    </row>
    <row r="1384" spans="4:59">
      <c r="D1384" s="230"/>
      <c r="G1384" s="230"/>
      <c r="H1384" s="230"/>
      <c r="I1384" s="230"/>
      <c r="J1384" s="230"/>
      <c r="K1384" s="230"/>
      <c r="L1384" s="230"/>
      <c r="M1384" s="230"/>
      <c r="N1384" s="230"/>
      <c r="S1384" s="230"/>
      <c r="V1384" s="230"/>
      <c r="W1384" s="230"/>
      <c r="X1384" s="230"/>
      <c r="Y1384" s="230"/>
      <c r="Z1384" s="230"/>
      <c r="AA1384" s="230"/>
      <c r="AB1384" s="230"/>
      <c r="AC1384" s="230"/>
      <c r="AD1384" s="230"/>
      <c r="AH1384" s="230"/>
      <c r="AK1384" s="230"/>
      <c r="AL1384" s="230"/>
      <c r="AM1384" s="230"/>
      <c r="AN1384" s="230"/>
      <c r="AO1384" s="230"/>
      <c r="AP1384" s="230"/>
      <c r="AQ1384" s="230"/>
      <c r="AR1384" s="230"/>
      <c r="AW1384" s="230"/>
      <c r="AZ1384" s="230"/>
      <c r="BA1384" s="230"/>
      <c r="BB1384" s="230"/>
      <c r="BC1384" s="230"/>
      <c r="BD1384" s="230"/>
      <c r="BE1384" s="230"/>
      <c r="BF1384" s="230"/>
      <c r="BG1384" s="230"/>
    </row>
    <row r="1385" spans="4:59">
      <c r="D1385" s="230"/>
      <c r="G1385" s="230"/>
      <c r="H1385" s="230"/>
      <c r="I1385" s="230"/>
      <c r="J1385" s="230"/>
      <c r="K1385" s="230"/>
      <c r="L1385" s="230"/>
      <c r="M1385" s="230"/>
      <c r="N1385" s="230"/>
      <c r="S1385" s="230"/>
      <c r="V1385" s="230"/>
      <c r="W1385" s="230"/>
      <c r="X1385" s="230"/>
      <c r="Y1385" s="230"/>
      <c r="Z1385" s="230"/>
      <c r="AA1385" s="230"/>
      <c r="AB1385" s="230"/>
      <c r="AC1385" s="230"/>
      <c r="AD1385" s="230"/>
      <c r="AH1385" s="230"/>
      <c r="AK1385" s="230"/>
      <c r="AL1385" s="230"/>
      <c r="AM1385" s="230"/>
      <c r="AN1385" s="230"/>
      <c r="AO1385" s="230"/>
      <c r="AP1385" s="230"/>
      <c r="AQ1385" s="230"/>
      <c r="AR1385" s="230"/>
      <c r="AW1385" s="230"/>
      <c r="AZ1385" s="230"/>
      <c r="BA1385" s="230"/>
      <c r="BB1385" s="230"/>
      <c r="BC1385" s="230"/>
      <c r="BD1385" s="230"/>
      <c r="BE1385" s="230"/>
      <c r="BF1385" s="230"/>
      <c r="BG1385" s="230"/>
    </row>
    <row r="1386" spans="4:59">
      <c r="D1386" s="230"/>
      <c r="G1386" s="230"/>
      <c r="H1386" s="230"/>
      <c r="I1386" s="230"/>
      <c r="J1386" s="230"/>
      <c r="K1386" s="230"/>
      <c r="L1386" s="230"/>
      <c r="M1386" s="230"/>
      <c r="N1386" s="230"/>
      <c r="S1386" s="230"/>
      <c r="V1386" s="230"/>
      <c r="W1386" s="230"/>
      <c r="X1386" s="230"/>
      <c r="Y1386" s="230"/>
      <c r="Z1386" s="230"/>
      <c r="AA1386" s="230"/>
      <c r="AB1386" s="230"/>
      <c r="AC1386" s="230"/>
      <c r="AD1386" s="230"/>
      <c r="AH1386" s="230"/>
      <c r="AK1386" s="230"/>
      <c r="AL1386" s="230"/>
      <c r="AM1386" s="230"/>
      <c r="AN1386" s="230"/>
      <c r="AO1386" s="230"/>
      <c r="AP1386" s="230"/>
      <c r="AQ1386" s="230"/>
      <c r="AR1386" s="230"/>
      <c r="AW1386" s="230"/>
      <c r="AZ1386" s="230"/>
      <c r="BA1386" s="230"/>
      <c r="BB1386" s="230"/>
      <c r="BC1386" s="230"/>
      <c r="BD1386" s="230"/>
      <c r="BE1386" s="230"/>
      <c r="BF1386" s="230"/>
      <c r="BG1386" s="230"/>
    </row>
    <row r="1387" spans="4:59">
      <c r="D1387" s="230"/>
      <c r="G1387" s="230"/>
      <c r="H1387" s="230"/>
      <c r="I1387" s="230"/>
      <c r="J1387" s="230"/>
      <c r="K1387" s="230"/>
      <c r="L1387" s="230"/>
      <c r="M1387" s="230"/>
      <c r="N1387" s="230"/>
      <c r="S1387" s="230"/>
      <c r="V1387" s="230"/>
      <c r="W1387" s="230"/>
      <c r="X1387" s="230"/>
      <c r="Y1387" s="230"/>
      <c r="Z1387" s="230"/>
      <c r="AA1387" s="230"/>
      <c r="AB1387" s="230"/>
      <c r="AC1387" s="230"/>
      <c r="AD1387" s="230"/>
      <c r="AH1387" s="230"/>
      <c r="AK1387" s="230"/>
      <c r="AL1387" s="230"/>
      <c r="AM1387" s="230"/>
      <c r="AN1387" s="230"/>
      <c r="AO1387" s="230"/>
      <c r="AP1387" s="230"/>
      <c r="AQ1387" s="230"/>
      <c r="AR1387" s="230"/>
      <c r="AW1387" s="230"/>
      <c r="AZ1387" s="230"/>
      <c r="BA1387" s="230"/>
      <c r="BB1387" s="230"/>
      <c r="BC1387" s="230"/>
      <c r="BD1387" s="230"/>
      <c r="BE1387" s="230"/>
      <c r="BF1387" s="230"/>
      <c r="BG1387" s="230"/>
    </row>
    <row r="1388" spans="4:59">
      <c r="D1388" s="230"/>
      <c r="G1388" s="230"/>
      <c r="H1388" s="230"/>
      <c r="I1388" s="230"/>
      <c r="J1388" s="230"/>
      <c r="K1388" s="230"/>
      <c r="L1388" s="230"/>
      <c r="M1388" s="230"/>
      <c r="N1388" s="230"/>
      <c r="S1388" s="230"/>
      <c r="V1388" s="230"/>
      <c r="W1388" s="230"/>
      <c r="X1388" s="230"/>
      <c r="Y1388" s="230"/>
      <c r="Z1388" s="230"/>
      <c r="AA1388" s="230"/>
      <c r="AB1388" s="230"/>
      <c r="AC1388" s="230"/>
      <c r="AD1388" s="230"/>
      <c r="AH1388" s="230"/>
      <c r="AK1388" s="230"/>
      <c r="AL1388" s="230"/>
      <c r="AM1388" s="230"/>
      <c r="AN1388" s="230"/>
      <c r="AO1388" s="230"/>
      <c r="AP1388" s="230"/>
      <c r="AQ1388" s="230"/>
      <c r="AR1388" s="230"/>
      <c r="AW1388" s="230"/>
      <c r="AZ1388" s="230"/>
      <c r="BA1388" s="230"/>
      <c r="BB1388" s="230"/>
      <c r="BC1388" s="230"/>
      <c r="BD1388" s="230"/>
      <c r="BE1388" s="230"/>
      <c r="BF1388" s="230"/>
      <c r="BG1388" s="230"/>
    </row>
    <row r="1389" spans="4:59">
      <c r="D1389" s="230"/>
      <c r="G1389" s="230"/>
      <c r="H1389" s="230"/>
      <c r="I1389" s="230"/>
      <c r="J1389" s="230"/>
      <c r="K1389" s="230"/>
      <c r="L1389" s="230"/>
      <c r="M1389" s="230"/>
      <c r="N1389" s="230"/>
      <c r="S1389" s="230"/>
      <c r="V1389" s="230"/>
      <c r="W1389" s="230"/>
      <c r="X1389" s="230"/>
      <c r="Y1389" s="230"/>
      <c r="Z1389" s="230"/>
      <c r="AA1389" s="230"/>
      <c r="AB1389" s="230"/>
      <c r="AC1389" s="230"/>
      <c r="AD1389" s="230"/>
      <c r="AH1389" s="230"/>
      <c r="AK1389" s="230"/>
      <c r="AL1389" s="230"/>
      <c r="AM1389" s="230"/>
      <c r="AN1389" s="230"/>
      <c r="AO1389" s="230"/>
      <c r="AP1389" s="230"/>
      <c r="AQ1389" s="230"/>
      <c r="AR1389" s="230"/>
      <c r="AW1389" s="230"/>
      <c r="AZ1389" s="230"/>
      <c r="BA1389" s="230"/>
      <c r="BB1389" s="230"/>
      <c r="BC1389" s="230"/>
      <c r="BD1389" s="230"/>
      <c r="BE1389" s="230"/>
      <c r="BF1389" s="230"/>
      <c r="BG1389" s="230"/>
    </row>
    <row r="1390" spans="4:59">
      <c r="D1390" s="230"/>
      <c r="G1390" s="230"/>
      <c r="H1390" s="230"/>
      <c r="I1390" s="230"/>
      <c r="J1390" s="230"/>
      <c r="K1390" s="230"/>
      <c r="L1390" s="230"/>
      <c r="M1390" s="230"/>
      <c r="N1390" s="230"/>
      <c r="S1390" s="230"/>
      <c r="V1390" s="230"/>
      <c r="W1390" s="230"/>
      <c r="X1390" s="230"/>
      <c r="Y1390" s="230"/>
      <c r="Z1390" s="230"/>
      <c r="AA1390" s="230"/>
      <c r="AB1390" s="230"/>
      <c r="AC1390" s="230"/>
      <c r="AD1390" s="230"/>
      <c r="AH1390" s="230"/>
      <c r="AK1390" s="230"/>
      <c r="AL1390" s="230"/>
      <c r="AM1390" s="230"/>
      <c r="AN1390" s="230"/>
      <c r="AO1390" s="230"/>
      <c r="AP1390" s="230"/>
      <c r="AQ1390" s="230"/>
      <c r="AR1390" s="230"/>
      <c r="AW1390" s="230"/>
      <c r="AZ1390" s="230"/>
      <c r="BA1390" s="230"/>
      <c r="BB1390" s="230"/>
      <c r="BC1390" s="230"/>
      <c r="BD1390" s="230"/>
      <c r="BE1390" s="230"/>
      <c r="BF1390" s="230"/>
      <c r="BG1390" s="230"/>
    </row>
    <row r="1391" spans="4:59">
      <c r="D1391" s="230"/>
      <c r="G1391" s="230"/>
      <c r="H1391" s="230"/>
      <c r="I1391" s="230"/>
      <c r="J1391" s="230"/>
      <c r="K1391" s="230"/>
      <c r="L1391" s="230"/>
      <c r="M1391" s="230"/>
      <c r="N1391" s="230"/>
      <c r="S1391" s="230"/>
      <c r="V1391" s="230"/>
      <c r="W1391" s="230"/>
      <c r="X1391" s="230"/>
      <c r="Y1391" s="230"/>
      <c r="Z1391" s="230"/>
      <c r="AA1391" s="230"/>
      <c r="AB1391" s="230"/>
      <c r="AC1391" s="230"/>
      <c r="AD1391" s="230"/>
      <c r="AH1391" s="230"/>
      <c r="AK1391" s="230"/>
      <c r="AL1391" s="230"/>
      <c r="AM1391" s="230"/>
      <c r="AN1391" s="230"/>
      <c r="AO1391" s="230"/>
      <c r="AP1391" s="230"/>
      <c r="AQ1391" s="230"/>
      <c r="AR1391" s="230"/>
      <c r="AW1391" s="230"/>
      <c r="AZ1391" s="230"/>
      <c r="BA1391" s="230"/>
      <c r="BB1391" s="230"/>
      <c r="BC1391" s="230"/>
      <c r="BD1391" s="230"/>
      <c r="BE1391" s="230"/>
      <c r="BF1391" s="230"/>
      <c r="BG1391" s="230"/>
    </row>
    <row r="1392" spans="4:59">
      <c r="D1392" s="230"/>
      <c r="G1392" s="230"/>
      <c r="H1392" s="230"/>
      <c r="I1392" s="230"/>
      <c r="J1392" s="230"/>
      <c r="K1392" s="230"/>
      <c r="L1392" s="230"/>
      <c r="M1392" s="230"/>
      <c r="N1392" s="230"/>
      <c r="S1392" s="230"/>
      <c r="V1392" s="230"/>
      <c r="W1392" s="230"/>
      <c r="X1392" s="230"/>
      <c r="Y1392" s="230"/>
      <c r="Z1392" s="230"/>
      <c r="AA1392" s="230"/>
      <c r="AB1392" s="230"/>
      <c r="AC1392" s="230"/>
      <c r="AD1392" s="230"/>
      <c r="AH1392" s="230"/>
      <c r="AK1392" s="230"/>
      <c r="AL1392" s="230"/>
      <c r="AM1392" s="230"/>
      <c r="AN1392" s="230"/>
      <c r="AO1392" s="230"/>
      <c r="AP1392" s="230"/>
      <c r="AQ1392" s="230"/>
      <c r="AR1392" s="230"/>
      <c r="AW1392" s="230"/>
      <c r="AZ1392" s="230"/>
      <c r="BA1392" s="230"/>
      <c r="BB1392" s="230"/>
      <c r="BC1392" s="230"/>
      <c r="BD1392" s="230"/>
      <c r="BE1392" s="230"/>
      <c r="BF1392" s="230"/>
      <c r="BG1392" s="230"/>
    </row>
    <row r="1393" spans="4:59">
      <c r="D1393" s="230"/>
      <c r="G1393" s="230"/>
      <c r="H1393" s="230"/>
      <c r="I1393" s="230"/>
      <c r="J1393" s="230"/>
      <c r="K1393" s="230"/>
      <c r="L1393" s="230"/>
      <c r="M1393" s="230"/>
      <c r="N1393" s="230"/>
      <c r="S1393" s="230"/>
      <c r="V1393" s="230"/>
      <c r="W1393" s="230"/>
      <c r="X1393" s="230"/>
      <c r="Y1393" s="230"/>
      <c r="Z1393" s="230"/>
      <c r="AA1393" s="230"/>
      <c r="AB1393" s="230"/>
      <c r="AC1393" s="230"/>
      <c r="AD1393" s="230"/>
      <c r="AH1393" s="230"/>
      <c r="AK1393" s="230"/>
      <c r="AL1393" s="230"/>
      <c r="AM1393" s="230"/>
      <c r="AN1393" s="230"/>
      <c r="AO1393" s="230"/>
      <c r="AP1393" s="230"/>
      <c r="AQ1393" s="230"/>
      <c r="AR1393" s="230"/>
      <c r="AW1393" s="230"/>
      <c r="AZ1393" s="230"/>
      <c r="BA1393" s="230"/>
      <c r="BB1393" s="230"/>
      <c r="BC1393" s="230"/>
      <c r="BD1393" s="230"/>
      <c r="BE1393" s="230"/>
      <c r="BF1393" s="230"/>
      <c r="BG1393" s="230"/>
    </row>
    <row r="1394" spans="4:59">
      <c r="D1394" s="230"/>
      <c r="G1394" s="230"/>
      <c r="H1394" s="230"/>
      <c r="I1394" s="230"/>
      <c r="J1394" s="230"/>
      <c r="K1394" s="230"/>
      <c r="L1394" s="230"/>
      <c r="M1394" s="230"/>
      <c r="N1394" s="230"/>
      <c r="S1394" s="230"/>
      <c r="V1394" s="230"/>
      <c r="W1394" s="230"/>
      <c r="X1394" s="230"/>
      <c r="Y1394" s="230"/>
      <c r="Z1394" s="230"/>
      <c r="AA1394" s="230"/>
      <c r="AB1394" s="230"/>
      <c r="AC1394" s="230"/>
      <c r="AD1394" s="230"/>
      <c r="AH1394" s="230"/>
      <c r="AK1394" s="230"/>
      <c r="AL1394" s="230"/>
      <c r="AM1394" s="230"/>
      <c r="AN1394" s="230"/>
      <c r="AO1394" s="230"/>
      <c r="AP1394" s="230"/>
      <c r="AQ1394" s="230"/>
      <c r="AR1394" s="230"/>
      <c r="AW1394" s="230"/>
      <c r="AZ1394" s="230"/>
      <c r="BA1394" s="230"/>
      <c r="BB1394" s="230"/>
      <c r="BC1394" s="230"/>
      <c r="BD1394" s="230"/>
      <c r="BE1394" s="230"/>
      <c r="BF1394" s="230"/>
      <c r="BG1394" s="230"/>
    </row>
    <row r="1395" spans="4:59">
      <c r="D1395" s="230"/>
      <c r="G1395" s="230"/>
      <c r="H1395" s="230"/>
      <c r="I1395" s="230"/>
      <c r="J1395" s="230"/>
      <c r="K1395" s="230"/>
      <c r="L1395" s="230"/>
      <c r="M1395" s="230"/>
      <c r="N1395" s="230"/>
      <c r="S1395" s="230"/>
      <c r="V1395" s="230"/>
      <c r="W1395" s="230"/>
      <c r="X1395" s="230"/>
      <c r="Y1395" s="230"/>
      <c r="Z1395" s="230"/>
      <c r="AA1395" s="230"/>
      <c r="AB1395" s="230"/>
      <c r="AC1395" s="230"/>
      <c r="AD1395" s="230"/>
      <c r="AH1395" s="230"/>
      <c r="AK1395" s="230"/>
      <c r="AL1395" s="230"/>
      <c r="AM1395" s="230"/>
      <c r="AN1395" s="230"/>
      <c r="AO1395" s="230"/>
      <c r="AP1395" s="230"/>
      <c r="AQ1395" s="230"/>
      <c r="AR1395" s="230"/>
      <c r="AW1395" s="230"/>
      <c r="AZ1395" s="230"/>
      <c r="BA1395" s="230"/>
      <c r="BB1395" s="230"/>
      <c r="BC1395" s="230"/>
      <c r="BD1395" s="230"/>
      <c r="BE1395" s="230"/>
      <c r="BF1395" s="230"/>
      <c r="BG1395" s="230"/>
    </row>
    <row r="1396" spans="4:59">
      <c r="D1396" s="230"/>
      <c r="G1396" s="230"/>
      <c r="H1396" s="230"/>
      <c r="I1396" s="230"/>
      <c r="J1396" s="230"/>
      <c r="K1396" s="230"/>
      <c r="L1396" s="230"/>
      <c r="M1396" s="230"/>
      <c r="N1396" s="230"/>
      <c r="S1396" s="230"/>
      <c r="V1396" s="230"/>
      <c r="W1396" s="230"/>
      <c r="X1396" s="230"/>
      <c r="Y1396" s="230"/>
      <c r="Z1396" s="230"/>
      <c r="AA1396" s="230"/>
      <c r="AB1396" s="230"/>
      <c r="AC1396" s="230"/>
      <c r="AD1396" s="230"/>
      <c r="AH1396" s="230"/>
      <c r="AK1396" s="230"/>
      <c r="AL1396" s="230"/>
      <c r="AM1396" s="230"/>
      <c r="AN1396" s="230"/>
      <c r="AO1396" s="230"/>
      <c r="AP1396" s="230"/>
      <c r="AQ1396" s="230"/>
      <c r="AR1396" s="230"/>
      <c r="AW1396" s="230"/>
      <c r="AZ1396" s="230"/>
      <c r="BA1396" s="230"/>
      <c r="BB1396" s="230"/>
      <c r="BC1396" s="230"/>
      <c r="BD1396" s="230"/>
      <c r="BE1396" s="230"/>
      <c r="BF1396" s="230"/>
      <c r="BG1396" s="230"/>
    </row>
    <row r="1397" spans="4:59">
      <c r="D1397" s="230"/>
      <c r="G1397" s="230"/>
      <c r="H1397" s="230"/>
      <c r="I1397" s="230"/>
      <c r="J1397" s="230"/>
      <c r="K1397" s="230"/>
      <c r="L1397" s="230"/>
      <c r="M1397" s="230"/>
      <c r="N1397" s="230"/>
      <c r="S1397" s="230"/>
      <c r="V1397" s="230"/>
      <c r="W1397" s="230"/>
      <c r="X1397" s="230"/>
      <c r="Y1397" s="230"/>
      <c r="Z1397" s="230"/>
      <c r="AA1397" s="230"/>
      <c r="AB1397" s="230"/>
      <c r="AC1397" s="230"/>
      <c r="AD1397" s="230"/>
      <c r="AH1397" s="230"/>
      <c r="AK1397" s="230"/>
      <c r="AL1397" s="230"/>
      <c r="AM1397" s="230"/>
      <c r="AN1397" s="230"/>
      <c r="AO1397" s="230"/>
      <c r="AP1397" s="230"/>
      <c r="AQ1397" s="230"/>
      <c r="AR1397" s="230"/>
      <c r="AW1397" s="230"/>
      <c r="AZ1397" s="230"/>
      <c r="BA1397" s="230"/>
      <c r="BB1397" s="230"/>
      <c r="BC1397" s="230"/>
      <c r="BD1397" s="230"/>
      <c r="BE1397" s="230"/>
      <c r="BF1397" s="230"/>
      <c r="BG1397" s="230"/>
    </row>
    <row r="1398" spans="4:59">
      <c r="D1398" s="230"/>
      <c r="G1398" s="230"/>
      <c r="H1398" s="230"/>
      <c r="I1398" s="230"/>
      <c r="J1398" s="230"/>
      <c r="K1398" s="230"/>
      <c r="L1398" s="230"/>
      <c r="M1398" s="230"/>
      <c r="N1398" s="230"/>
      <c r="S1398" s="230"/>
      <c r="V1398" s="230"/>
      <c r="W1398" s="230"/>
      <c r="X1398" s="230"/>
      <c r="Y1398" s="230"/>
      <c r="Z1398" s="230"/>
      <c r="AA1398" s="230"/>
      <c r="AB1398" s="230"/>
      <c r="AC1398" s="230"/>
      <c r="AD1398" s="230"/>
      <c r="AH1398" s="230"/>
      <c r="AK1398" s="230"/>
      <c r="AL1398" s="230"/>
      <c r="AM1398" s="230"/>
      <c r="AN1398" s="230"/>
      <c r="AO1398" s="230"/>
      <c r="AP1398" s="230"/>
      <c r="AQ1398" s="230"/>
      <c r="AR1398" s="230"/>
      <c r="AW1398" s="230"/>
      <c r="AZ1398" s="230"/>
      <c r="BA1398" s="230"/>
      <c r="BB1398" s="230"/>
      <c r="BC1398" s="230"/>
      <c r="BD1398" s="230"/>
      <c r="BE1398" s="230"/>
      <c r="BF1398" s="230"/>
      <c r="BG1398" s="230"/>
    </row>
    <row r="1399" spans="4:59">
      <c r="D1399" s="230"/>
      <c r="G1399" s="230"/>
      <c r="H1399" s="230"/>
      <c r="I1399" s="230"/>
      <c r="J1399" s="230"/>
      <c r="K1399" s="230"/>
      <c r="L1399" s="230"/>
      <c r="M1399" s="230"/>
      <c r="N1399" s="230"/>
      <c r="S1399" s="230"/>
      <c r="V1399" s="230"/>
      <c r="W1399" s="230"/>
      <c r="X1399" s="230"/>
      <c r="Y1399" s="230"/>
      <c r="Z1399" s="230"/>
      <c r="AA1399" s="230"/>
      <c r="AB1399" s="230"/>
      <c r="AC1399" s="230"/>
      <c r="AD1399" s="230"/>
      <c r="AH1399" s="230"/>
      <c r="AK1399" s="230"/>
      <c r="AL1399" s="230"/>
      <c r="AM1399" s="230"/>
      <c r="AN1399" s="230"/>
      <c r="AO1399" s="230"/>
      <c r="AP1399" s="230"/>
      <c r="AQ1399" s="230"/>
      <c r="AR1399" s="230"/>
      <c r="AW1399" s="230"/>
      <c r="AZ1399" s="230"/>
      <c r="BA1399" s="230"/>
      <c r="BB1399" s="230"/>
      <c r="BC1399" s="230"/>
      <c r="BD1399" s="230"/>
      <c r="BE1399" s="230"/>
      <c r="BF1399" s="230"/>
      <c r="BG1399" s="230"/>
    </row>
    <row r="1400" spans="4:59">
      <c r="D1400" s="230"/>
      <c r="G1400" s="230"/>
      <c r="H1400" s="230"/>
      <c r="I1400" s="230"/>
      <c r="J1400" s="230"/>
      <c r="K1400" s="230"/>
      <c r="L1400" s="230"/>
      <c r="M1400" s="230"/>
      <c r="N1400" s="230"/>
      <c r="S1400" s="230"/>
      <c r="V1400" s="230"/>
      <c r="W1400" s="230"/>
      <c r="X1400" s="230"/>
      <c r="Y1400" s="230"/>
      <c r="Z1400" s="230"/>
      <c r="AA1400" s="230"/>
      <c r="AB1400" s="230"/>
      <c r="AC1400" s="230"/>
      <c r="AD1400" s="230"/>
      <c r="AH1400" s="230"/>
      <c r="AK1400" s="230"/>
      <c r="AL1400" s="230"/>
      <c r="AM1400" s="230"/>
      <c r="AN1400" s="230"/>
      <c r="AO1400" s="230"/>
      <c r="AP1400" s="230"/>
      <c r="AQ1400" s="230"/>
      <c r="AR1400" s="230"/>
      <c r="AW1400" s="230"/>
      <c r="AZ1400" s="230"/>
      <c r="BA1400" s="230"/>
      <c r="BB1400" s="230"/>
      <c r="BC1400" s="230"/>
      <c r="BD1400" s="230"/>
      <c r="BE1400" s="230"/>
      <c r="BF1400" s="230"/>
      <c r="BG1400" s="230"/>
    </row>
    <row r="1401" spans="4:59">
      <c r="D1401" s="230"/>
      <c r="G1401" s="230"/>
      <c r="H1401" s="230"/>
      <c r="I1401" s="230"/>
      <c r="J1401" s="230"/>
      <c r="K1401" s="230"/>
      <c r="L1401" s="230"/>
      <c r="M1401" s="230"/>
      <c r="N1401" s="230"/>
      <c r="S1401" s="230"/>
      <c r="V1401" s="230"/>
      <c r="W1401" s="230"/>
      <c r="X1401" s="230"/>
      <c r="Y1401" s="230"/>
      <c r="Z1401" s="230"/>
      <c r="AA1401" s="230"/>
      <c r="AB1401" s="230"/>
      <c r="AC1401" s="230"/>
      <c r="AD1401" s="230"/>
      <c r="AH1401" s="230"/>
      <c r="AK1401" s="230"/>
      <c r="AL1401" s="230"/>
      <c r="AM1401" s="230"/>
      <c r="AN1401" s="230"/>
      <c r="AO1401" s="230"/>
      <c r="AP1401" s="230"/>
      <c r="AQ1401" s="230"/>
      <c r="AR1401" s="230"/>
      <c r="AW1401" s="230"/>
      <c r="AZ1401" s="230"/>
      <c r="BA1401" s="230"/>
      <c r="BB1401" s="230"/>
      <c r="BC1401" s="230"/>
      <c r="BD1401" s="230"/>
      <c r="BE1401" s="230"/>
      <c r="BF1401" s="230"/>
      <c r="BG1401" s="230"/>
    </row>
    <row r="1402" spans="4:59">
      <c r="D1402" s="230"/>
      <c r="G1402" s="230"/>
      <c r="H1402" s="230"/>
      <c r="I1402" s="230"/>
      <c r="J1402" s="230"/>
      <c r="K1402" s="230"/>
      <c r="L1402" s="230"/>
      <c r="M1402" s="230"/>
      <c r="N1402" s="230"/>
      <c r="S1402" s="230"/>
      <c r="V1402" s="230"/>
      <c r="W1402" s="230"/>
      <c r="X1402" s="230"/>
      <c r="Y1402" s="230"/>
      <c r="Z1402" s="230"/>
      <c r="AA1402" s="230"/>
      <c r="AB1402" s="230"/>
      <c r="AC1402" s="230"/>
      <c r="AD1402" s="230"/>
      <c r="AH1402" s="230"/>
      <c r="AK1402" s="230"/>
      <c r="AL1402" s="230"/>
      <c r="AM1402" s="230"/>
      <c r="AN1402" s="230"/>
      <c r="AO1402" s="230"/>
      <c r="AP1402" s="230"/>
      <c r="AQ1402" s="230"/>
      <c r="AR1402" s="230"/>
      <c r="AW1402" s="230"/>
      <c r="AZ1402" s="230"/>
      <c r="BA1402" s="230"/>
      <c r="BB1402" s="230"/>
      <c r="BC1402" s="230"/>
      <c r="BD1402" s="230"/>
      <c r="BE1402" s="230"/>
      <c r="BF1402" s="230"/>
      <c r="BG1402" s="230"/>
    </row>
    <row r="1403" spans="4:59">
      <c r="D1403" s="230"/>
      <c r="G1403" s="230"/>
      <c r="H1403" s="230"/>
      <c r="I1403" s="230"/>
      <c r="J1403" s="230"/>
      <c r="K1403" s="230"/>
      <c r="L1403" s="230"/>
      <c r="M1403" s="230"/>
      <c r="N1403" s="230"/>
      <c r="S1403" s="230"/>
      <c r="V1403" s="230"/>
      <c r="W1403" s="230"/>
      <c r="X1403" s="230"/>
      <c r="Y1403" s="230"/>
      <c r="Z1403" s="230"/>
      <c r="AA1403" s="230"/>
      <c r="AB1403" s="230"/>
      <c r="AC1403" s="230"/>
      <c r="AD1403" s="230"/>
      <c r="AH1403" s="230"/>
      <c r="AK1403" s="230"/>
      <c r="AL1403" s="230"/>
      <c r="AM1403" s="230"/>
      <c r="AN1403" s="230"/>
      <c r="AO1403" s="230"/>
      <c r="AP1403" s="230"/>
      <c r="AQ1403" s="230"/>
      <c r="AR1403" s="230"/>
      <c r="AW1403" s="230"/>
      <c r="AZ1403" s="230"/>
      <c r="BA1403" s="230"/>
      <c r="BB1403" s="230"/>
      <c r="BC1403" s="230"/>
      <c r="BD1403" s="230"/>
      <c r="BE1403" s="230"/>
      <c r="BF1403" s="230"/>
      <c r="BG1403" s="230"/>
    </row>
    <row r="1404" spans="4:59">
      <c r="D1404" s="230"/>
      <c r="G1404" s="230"/>
      <c r="H1404" s="230"/>
      <c r="I1404" s="230"/>
      <c r="J1404" s="230"/>
      <c r="K1404" s="230"/>
      <c r="L1404" s="230"/>
      <c r="M1404" s="230"/>
      <c r="N1404" s="230"/>
      <c r="S1404" s="230"/>
      <c r="V1404" s="230"/>
      <c r="W1404" s="230"/>
      <c r="X1404" s="230"/>
      <c r="Y1404" s="230"/>
      <c r="Z1404" s="230"/>
      <c r="AA1404" s="230"/>
      <c r="AB1404" s="230"/>
      <c r="AC1404" s="230"/>
      <c r="AD1404" s="230"/>
      <c r="AH1404" s="230"/>
      <c r="AK1404" s="230"/>
      <c r="AL1404" s="230"/>
      <c r="AM1404" s="230"/>
      <c r="AN1404" s="230"/>
      <c r="AO1404" s="230"/>
      <c r="AP1404" s="230"/>
      <c r="AQ1404" s="230"/>
      <c r="AR1404" s="230"/>
      <c r="AW1404" s="230"/>
      <c r="AZ1404" s="230"/>
      <c r="BA1404" s="230"/>
      <c r="BB1404" s="230"/>
      <c r="BC1404" s="230"/>
      <c r="BD1404" s="230"/>
      <c r="BE1404" s="230"/>
      <c r="BF1404" s="230"/>
      <c r="BG1404" s="230"/>
    </row>
    <row r="1405" spans="4:59">
      <c r="D1405" s="230"/>
      <c r="G1405" s="230"/>
      <c r="H1405" s="230"/>
      <c r="I1405" s="230"/>
      <c r="J1405" s="230"/>
      <c r="K1405" s="230"/>
      <c r="L1405" s="230"/>
      <c r="M1405" s="230"/>
      <c r="N1405" s="230"/>
      <c r="S1405" s="230"/>
      <c r="V1405" s="230"/>
      <c r="W1405" s="230"/>
      <c r="X1405" s="230"/>
      <c r="Y1405" s="230"/>
      <c r="Z1405" s="230"/>
      <c r="AA1405" s="230"/>
      <c r="AB1405" s="230"/>
      <c r="AC1405" s="230"/>
      <c r="AD1405" s="230"/>
      <c r="AH1405" s="230"/>
      <c r="AK1405" s="230"/>
      <c r="AL1405" s="230"/>
      <c r="AM1405" s="230"/>
      <c r="AN1405" s="230"/>
      <c r="AO1405" s="230"/>
      <c r="AP1405" s="230"/>
      <c r="AQ1405" s="230"/>
      <c r="AR1405" s="230"/>
      <c r="AW1405" s="230"/>
      <c r="AZ1405" s="230"/>
      <c r="BA1405" s="230"/>
      <c r="BB1405" s="230"/>
      <c r="BC1405" s="230"/>
      <c r="BD1405" s="230"/>
      <c r="BE1405" s="230"/>
      <c r="BF1405" s="230"/>
      <c r="BG1405" s="230"/>
    </row>
    <row r="1406" spans="4:59">
      <c r="D1406" s="230"/>
      <c r="G1406" s="230"/>
      <c r="H1406" s="230"/>
      <c r="I1406" s="230"/>
      <c r="J1406" s="230"/>
      <c r="K1406" s="230"/>
      <c r="L1406" s="230"/>
      <c r="M1406" s="230"/>
      <c r="N1406" s="230"/>
      <c r="S1406" s="230"/>
      <c r="V1406" s="230"/>
      <c r="W1406" s="230"/>
      <c r="X1406" s="230"/>
      <c r="Y1406" s="230"/>
      <c r="Z1406" s="230"/>
      <c r="AA1406" s="230"/>
      <c r="AB1406" s="230"/>
      <c r="AC1406" s="230"/>
      <c r="AD1406" s="230"/>
      <c r="AH1406" s="230"/>
      <c r="AK1406" s="230"/>
      <c r="AL1406" s="230"/>
      <c r="AM1406" s="230"/>
      <c r="AN1406" s="230"/>
      <c r="AO1406" s="230"/>
      <c r="AP1406" s="230"/>
      <c r="AQ1406" s="230"/>
      <c r="AR1406" s="230"/>
      <c r="AW1406" s="230"/>
      <c r="AZ1406" s="230"/>
      <c r="BA1406" s="230"/>
      <c r="BB1406" s="230"/>
      <c r="BC1406" s="230"/>
      <c r="BD1406" s="230"/>
      <c r="BE1406" s="230"/>
      <c r="BF1406" s="230"/>
      <c r="BG1406" s="230"/>
    </row>
    <row r="1407" spans="4:59">
      <c r="D1407" s="230"/>
      <c r="G1407" s="230"/>
      <c r="H1407" s="230"/>
      <c r="I1407" s="230"/>
      <c r="J1407" s="230"/>
      <c r="K1407" s="230"/>
      <c r="L1407" s="230"/>
      <c r="M1407" s="230"/>
      <c r="N1407" s="230"/>
      <c r="S1407" s="230"/>
      <c r="V1407" s="230"/>
      <c r="W1407" s="230"/>
      <c r="X1407" s="230"/>
      <c r="Y1407" s="230"/>
      <c r="Z1407" s="230"/>
      <c r="AA1407" s="230"/>
      <c r="AB1407" s="230"/>
      <c r="AC1407" s="230"/>
      <c r="AD1407" s="230"/>
      <c r="AH1407" s="230"/>
      <c r="AK1407" s="230"/>
      <c r="AL1407" s="230"/>
      <c r="AM1407" s="230"/>
      <c r="AN1407" s="230"/>
      <c r="AO1407" s="230"/>
      <c r="AP1407" s="230"/>
      <c r="AQ1407" s="230"/>
      <c r="AR1407" s="230"/>
      <c r="AW1407" s="230"/>
      <c r="AZ1407" s="230"/>
      <c r="BA1407" s="230"/>
      <c r="BB1407" s="230"/>
      <c r="BC1407" s="230"/>
      <c r="BD1407" s="230"/>
      <c r="BE1407" s="230"/>
      <c r="BF1407" s="230"/>
      <c r="BG1407" s="230"/>
    </row>
    <row r="1408" spans="4:59">
      <c r="D1408" s="230"/>
      <c r="G1408" s="230"/>
      <c r="H1408" s="230"/>
      <c r="I1408" s="230"/>
      <c r="J1408" s="230"/>
      <c r="K1408" s="230"/>
      <c r="L1408" s="230"/>
      <c r="M1408" s="230"/>
      <c r="N1408" s="230"/>
      <c r="S1408" s="230"/>
      <c r="V1408" s="230"/>
      <c r="W1408" s="230"/>
      <c r="X1408" s="230"/>
      <c r="Y1408" s="230"/>
      <c r="Z1408" s="230"/>
      <c r="AA1408" s="230"/>
      <c r="AB1408" s="230"/>
      <c r="AC1408" s="230"/>
      <c r="AD1408" s="230"/>
      <c r="AH1408" s="230"/>
      <c r="AK1408" s="230"/>
      <c r="AL1408" s="230"/>
      <c r="AM1408" s="230"/>
      <c r="AN1408" s="230"/>
      <c r="AO1408" s="230"/>
      <c r="AP1408" s="230"/>
      <c r="AQ1408" s="230"/>
      <c r="AR1408" s="230"/>
      <c r="AW1408" s="230"/>
      <c r="AZ1408" s="230"/>
      <c r="BA1408" s="230"/>
      <c r="BB1408" s="230"/>
      <c r="BC1408" s="230"/>
      <c r="BD1408" s="230"/>
      <c r="BE1408" s="230"/>
      <c r="BF1408" s="230"/>
      <c r="BG1408" s="230"/>
    </row>
    <row r="1409" spans="4:59">
      <c r="D1409" s="230"/>
      <c r="G1409" s="230"/>
      <c r="H1409" s="230"/>
      <c r="I1409" s="230"/>
      <c r="J1409" s="230"/>
      <c r="K1409" s="230"/>
      <c r="L1409" s="230"/>
      <c r="M1409" s="230"/>
      <c r="N1409" s="230"/>
      <c r="S1409" s="230"/>
      <c r="V1409" s="230"/>
      <c r="W1409" s="230"/>
      <c r="X1409" s="230"/>
      <c r="Y1409" s="230"/>
      <c r="Z1409" s="230"/>
      <c r="AA1409" s="230"/>
      <c r="AB1409" s="230"/>
      <c r="AC1409" s="230"/>
      <c r="AD1409" s="230"/>
      <c r="AH1409" s="230"/>
      <c r="AK1409" s="230"/>
      <c r="AL1409" s="230"/>
      <c r="AM1409" s="230"/>
      <c r="AN1409" s="230"/>
      <c r="AO1409" s="230"/>
      <c r="AP1409" s="230"/>
      <c r="AQ1409" s="230"/>
      <c r="AR1409" s="230"/>
      <c r="AW1409" s="230"/>
      <c r="AZ1409" s="230"/>
      <c r="BA1409" s="230"/>
      <c r="BB1409" s="230"/>
      <c r="BC1409" s="230"/>
      <c r="BD1409" s="230"/>
      <c r="BE1409" s="230"/>
      <c r="BF1409" s="230"/>
      <c r="BG1409" s="230"/>
    </row>
    <row r="1410" spans="4:59">
      <c r="D1410" s="230"/>
      <c r="G1410" s="230"/>
      <c r="H1410" s="230"/>
      <c r="I1410" s="230"/>
      <c r="J1410" s="230"/>
      <c r="K1410" s="230"/>
      <c r="L1410" s="230"/>
      <c r="M1410" s="230"/>
      <c r="N1410" s="230"/>
      <c r="S1410" s="230"/>
      <c r="V1410" s="230"/>
      <c r="W1410" s="230"/>
      <c r="X1410" s="230"/>
      <c r="Y1410" s="230"/>
      <c r="Z1410" s="230"/>
      <c r="AA1410" s="230"/>
      <c r="AB1410" s="230"/>
      <c r="AC1410" s="230"/>
      <c r="AD1410" s="230"/>
      <c r="AH1410" s="230"/>
      <c r="AK1410" s="230"/>
      <c r="AL1410" s="230"/>
      <c r="AM1410" s="230"/>
      <c r="AN1410" s="230"/>
      <c r="AO1410" s="230"/>
      <c r="AP1410" s="230"/>
      <c r="AQ1410" s="230"/>
      <c r="AR1410" s="230"/>
      <c r="AW1410" s="230"/>
      <c r="AZ1410" s="230"/>
      <c r="BA1410" s="230"/>
      <c r="BB1410" s="230"/>
      <c r="BC1410" s="230"/>
      <c r="BD1410" s="230"/>
      <c r="BE1410" s="230"/>
      <c r="BF1410" s="230"/>
      <c r="BG1410" s="230"/>
    </row>
    <row r="1411" spans="4:59">
      <c r="D1411" s="230"/>
      <c r="G1411" s="230"/>
      <c r="H1411" s="230"/>
      <c r="I1411" s="230"/>
      <c r="J1411" s="230"/>
      <c r="K1411" s="230"/>
      <c r="L1411" s="230"/>
      <c r="M1411" s="230"/>
      <c r="N1411" s="230"/>
      <c r="S1411" s="230"/>
      <c r="V1411" s="230"/>
      <c r="W1411" s="230"/>
      <c r="X1411" s="230"/>
      <c r="Y1411" s="230"/>
      <c r="Z1411" s="230"/>
      <c r="AA1411" s="230"/>
      <c r="AB1411" s="230"/>
      <c r="AC1411" s="230"/>
      <c r="AD1411" s="230"/>
      <c r="AH1411" s="230"/>
      <c r="AK1411" s="230"/>
      <c r="AL1411" s="230"/>
      <c r="AM1411" s="230"/>
      <c r="AN1411" s="230"/>
      <c r="AO1411" s="230"/>
      <c r="AP1411" s="230"/>
      <c r="AQ1411" s="230"/>
      <c r="AR1411" s="230"/>
      <c r="AW1411" s="230"/>
      <c r="AZ1411" s="230"/>
      <c r="BA1411" s="230"/>
      <c r="BB1411" s="230"/>
      <c r="BC1411" s="230"/>
      <c r="BD1411" s="230"/>
      <c r="BE1411" s="230"/>
      <c r="BF1411" s="230"/>
      <c r="BG1411" s="230"/>
    </row>
    <row r="1412" spans="4:59">
      <c r="D1412" s="230"/>
      <c r="G1412" s="230"/>
      <c r="H1412" s="230"/>
      <c r="I1412" s="230"/>
      <c r="J1412" s="230"/>
      <c r="K1412" s="230"/>
      <c r="L1412" s="230"/>
      <c r="M1412" s="230"/>
      <c r="N1412" s="230"/>
      <c r="S1412" s="230"/>
      <c r="V1412" s="230"/>
      <c r="W1412" s="230"/>
      <c r="X1412" s="230"/>
      <c r="Y1412" s="230"/>
      <c r="Z1412" s="230"/>
      <c r="AA1412" s="230"/>
      <c r="AB1412" s="230"/>
      <c r="AC1412" s="230"/>
      <c r="AD1412" s="230"/>
      <c r="AH1412" s="230"/>
      <c r="AK1412" s="230"/>
      <c r="AL1412" s="230"/>
      <c r="AM1412" s="230"/>
      <c r="AN1412" s="230"/>
      <c r="AO1412" s="230"/>
      <c r="AP1412" s="230"/>
      <c r="AQ1412" s="230"/>
      <c r="AR1412" s="230"/>
      <c r="AW1412" s="230"/>
      <c r="AZ1412" s="230"/>
      <c r="BA1412" s="230"/>
      <c r="BB1412" s="230"/>
      <c r="BC1412" s="230"/>
      <c r="BD1412" s="230"/>
      <c r="BE1412" s="230"/>
      <c r="BF1412" s="230"/>
      <c r="BG1412" s="230"/>
    </row>
    <row r="1413" spans="4:59">
      <c r="D1413" s="230"/>
      <c r="G1413" s="230"/>
      <c r="H1413" s="230"/>
      <c r="I1413" s="230"/>
      <c r="J1413" s="230"/>
      <c r="K1413" s="230"/>
      <c r="L1413" s="230"/>
      <c r="M1413" s="230"/>
      <c r="N1413" s="230"/>
      <c r="S1413" s="230"/>
      <c r="V1413" s="230"/>
      <c r="W1413" s="230"/>
      <c r="X1413" s="230"/>
      <c r="Y1413" s="230"/>
      <c r="Z1413" s="230"/>
      <c r="AA1413" s="230"/>
      <c r="AB1413" s="230"/>
      <c r="AC1413" s="230"/>
      <c r="AD1413" s="230"/>
      <c r="AH1413" s="230"/>
      <c r="AK1413" s="230"/>
      <c r="AL1413" s="230"/>
      <c r="AM1413" s="230"/>
      <c r="AN1413" s="230"/>
      <c r="AO1413" s="230"/>
      <c r="AP1413" s="230"/>
      <c r="AQ1413" s="230"/>
      <c r="AR1413" s="230"/>
      <c r="AW1413" s="230"/>
      <c r="AZ1413" s="230"/>
      <c r="BA1413" s="230"/>
      <c r="BB1413" s="230"/>
      <c r="BC1413" s="230"/>
      <c r="BD1413" s="230"/>
      <c r="BE1413" s="230"/>
      <c r="BF1413" s="230"/>
      <c r="BG1413" s="230"/>
    </row>
    <row r="1414" spans="4:59">
      <c r="D1414" s="230"/>
      <c r="G1414" s="230"/>
      <c r="H1414" s="230"/>
      <c r="I1414" s="230"/>
      <c r="J1414" s="230"/>
      <c r="K1414" s="230"/>
      <c r="L1414" s="230"/>
      <c r="M1414" s="230"/>
      <c r="N1414" s="230"/>
      <c r="S1414" s="230"/>
      <c r="V1414" s="230"/>
      <c r="W1414" s="230"/>
      <c r="X1414" s="230"/>
      <c r="Y1414" s="230"/>
      <c r="Z1414" s="230"/>
      <c r="AA1414" s="230"/>
      <c r="AB1414" s="230"/>
      <c r="AC1414" s="230"/>
      <c r="AD1414" s="230"/>
      <c r="AH1414" s="230"/>
      <c r="AK1414" s="230"/>
      <c r="AL1414" s="230"/>
      <c r="AM1414" s="230"/>
      <c r="AN1414" s="230"/>
      <c r="AO1414" s="230"/>
      <c r="AP1414" s="230"/>
      <c r="AQ1414" s="230"/>
      <c r="AR1414" s="230"/>
      <c r="AW1414" s="230"/>
      <c r="AZ1414" s="230"/>
      <c r="BA1414" s="230"/>
      <c r="BB1414" s="230"/>
      <c r="BC1414" s="230"/>
      <c r="BD1414" s="230"/>
      <c r="BE1414" s="230"/>
      <c r="BF1414" s="230"/>
      <c r="BG1414" s="230"/>
    </row>
    <row r="1415" spans="4:59">
      <c r="D1415" s="230"/>
      <c r="G1415" s="230"/>
      <c r="H1415" s="230"/>
      <c r="I1415" s="230"/>
      <c r="J1415" s="230"/>
      <c r="K1415" s="230"/>
      <c r="L1415" s="230"/>
      <c r="M1415" s="230"/>
      <c r="N1415" s="230"/>
      <c r="S1415" s="230"/>
      <c r="V1415" s="230"/>
      <c r="W1415" s="230"/>
      <c r="X1415" s="230"/>
      <c r="Y1415" s="230"/>
      <c r="Z1415" s="230"/>
      <c r="AA1415" s="230"/>
      <c r="AB1415" s="230"/>
      <c r="AC1415" s="230"/>
      <c r="AD1415" s="230"/>
      <c r="AH1415" s="230"/>
      <c r="AK1415" s="230"/>
      <c r="AL1415" s="230"/>
      <c r="AM1415" s="230"/>
      <c r="AN1415" s="230"/>
      <c r="AO1415" s="230"/>
      <c r="AP1415" s="230"/>
      <c r="AQ1415" s="230"/>
      <c r="AR1415" s="230"/>
      <c r="AW1415" s="230"/>
      <c r="AZ1415" s="230"/>
      <c r="BA1415" s="230"/>
      <c r="BB1415" s="230"/>
      <c r="BC1415" s="230"/>
      <c r="BD1415" s="230"/>
      <c r="BE1415" s="230"/>
      <c r="BF1415" s="230"/>
      <c r="BG1415" s="230"/>
    </row>
    <row r="1416" spans="4:59">
      <c r="D1416" s="230"/>
      <c r="G1416" s="230"/>
      <c r="H1416" s="230"/>
      <c r="I1416" s="230"/>
      <c r="J1416" s="230"/>
      <c r="K1416" s="230"/>
      <c r="L1416" s="230"/>
      <c r="M1416" s="230"/>
      <c r="N1416" s="230"/>
      <c r="S1416" s="230"/>
      <c r="V1416" s="230"/>
      <c r="W1416" s="230"/>
      <c r="X1416" s="230"/>
      <c r="Y1416" s="230"/>
      <c r="Z1416" s="230"/>
      <c r="AA1416" s="230"/>
      <c r="AB1416" s="230"/>
      <c r="AC1416" s="230"/>
      <c r="AD1416" s="230"/>
      <c r="AH1416" s="230"/>
      <c r="AK1416" s="230"/>
      <c r="AL1416" s="230"/>
      <c r="AM1416" s="230"/>
      <c r="AN1416" s="230"/>
      <c r="AO1416" s="230"/>
      <c r="AP1416" s="230"/>
      <c r="AQ1416" s="230"/>
      <c r="AR1416" s="230"/>
      <c r="AW1416" s="230"/>
      <c r="AZ1416" s="230"/>
      <c r="BA1416" s="230"/>
      <c r="BB1416" s="230"/>
      <c r="BC1416" s="230"/>
      <c r="BD1416" s="230"/>
      <c r="BE1416" s="230"/>
      <c r="BF1416" s="230"/>
      <c r="BG1416" s="230"/>
    </row>
    <row r="1417" spans="4:59">
      <c r="D1417" s="230"/>
      <c r="G1417" s="230"/>
      <c r="H1417" s="230"/>
      <c r="I1417" s="230"/>
      <c r="J1417" s="230"/>
      <c r="K1417" s="230"/>
      <c r="L1417" s="230"/>
      <c r="M1417" s="230"/>
      <c r="N1417" s="230"/>
      <c r="S1417" s="230"/>
      <c r="V1417" s="230"/>
      <c r="W1417" s="230"/>
      <c r="X1417" s="230"/>
      <c r="Y1417" s="230"/>
      <c r="Z1417" s="230"/>
      <c r="AA1417" s="230"/>
      <c r="AB1417" s="230"/>
      <c r="AC1417" s="230"/>
      <c r="AD1417" s="230"/>
      <c r="AH1417" s="230"/>
      <c r="AK1417" s="230"/>
      <c r="AL1417" s="230"/>
      <c r="AM1417" s="230"/>
      <c r="AN1417" s="230"/>
      <c r="AO1417" s="230"/>
      <c r="AP1417" s="230"/>
      <c r="AQ1417" s="230"/>
      <c r="AR1417" s="230"/>
      <c r="AW1417" s="230"/>
      <c r="AZ1417" s="230"/>
      <c r="BA1417" s="230"/>
      <c r="BB1417" s="230"/>
      <c r="BC1417" s="230"/>
      <c r="BD1417" s="230"/>
      <c r="BE1417" s="230"/>
      <c r="BF1417" s="230"/>
      <c r="BG1417" s="230"/>
    </row>
    <row r="1418" spans="4:59">
      <c r="D1418" s="230"/>
      <c r="G1418" s="230"/>
      <c r="H1418" s="230"/>
      <c r="I1418" s="230"/>
      <c r="J1418" s="230"/>
      <c r="K1418" s="230"/>
      <c r="L1418" s="230"/>
      <c r="M1418" s="230"/>
      <c r="N1418" s="230"/>
      <c r="S1418" s="230"/>
      <c r="V1418" s="230"/>
      <c r="W1418" s="230"/>
      <c r="X1418" s="230"/>
      <c r="Y1418" s="230"/>
      <c r="Z1418" s="230"/>
      <c r="AA1418" s="230"/>
      <c r="AB1418" s="230"/>
      <c r="AC1418" s="230"/>
      <c r="AD1418" s="230"/>
      <c r="AH1418" s="230"/>
      <c r="AK1418" s="230"/>
      <c r="AL1418" s="230"/>
      <c r="AM1418" s="230"/>
      <c r="AN1418" s="230"/>
      <c r="AO1418" s="230"/>
      <c r="AP1418" s="230"/>
      <c r="AQ1418" s="230"/>
      <c r="AR1418" s="230"/>
      <c r="AW1418" s="230"/>
      <c r="AZ1418" s="230"/>
      <c r="BA1418" s="230"/>
      <c r="BB1418" s="230"/>
      <c r="BC1418" s="230"/>
      <c r="BD1418" s="230"/>
      <c r="BE1418" s="230"/>
      <c r="BF1418" s="230"/>
      <c r="BG1418" s="230"/>
    </row>
    <row r="1419" spans="4:59">
      <c r="D1419" s="230"/>
      <c r="G1419" s="230"/>
      <c r="H1419" s="230"/>
      <c r="I1419" s="230"/>
      <c r="J1419" s="230"/>
      <c r="K1419" s="230"/>
      <c r="L1419" s="230"/>
      <c r="M1419" s="230"/>
      <c r="N1419" s="230"/>
      <c r="S1419" s="230"/>
      <c r="V1419" s="230"/>
      <c r="W1419" s="230"/>
      <c r="X1419" s="230"/>
      <c r="Y1419" s="230"/>
      <c r="Z1419" s="230"/>
      <c r="AA1419" s="230"/>
      <c r="AB1419" s="230"/>
      <c r="AC1419" s="230"/>
      <c r="AD1419" s="230"/>
      <c r="AH1419" s="230"/>
      <c r="AK1419" s="230"/>
      <c r="AL1419" s="230"/>
      <c r="AM1419" s="230"/>
      <c r="AN1419" s="230"/>
      <c r="AO1419" s="230"/>
      <c r="AP1419" s="230"/>
      <c r="AQ1419" s="230"/>
      <c r="AR1419" s="230"/>
      <c r="AW1419" s="230"/>
      <c r="AZ1419" s="230"/>
      <c r="BA1419" s="230"/>
      <c r="BB1419" s="230"/>
      <c r="BC1419" s="230"/>
      <c r="BD1419" s="230"/>
      <c r="BE1419" s="230"/>
      <c r="BF1419" s="230"/>
      <c r="BG1419" s="230"/>
    </row>
    <row r="1420" spans="4:59">
      <c r="D1420" s="230"/>
      <c r="G1420" s="230"/>
      <c r="H1420" s="230"/>
      <c r="I1420" s="230"/>
      <c r="J1420" s="230"/>
      <c r="K1420" s="230"/>
      <c r="L1420" s="230"/>
      <c r="M1420" s="230"/>
      <c r="N1420" s="230"/>
      <c r="S1420" s="230"/>
      <c r="V1420" s="230"/>
      <c r="W1420" s="230"/>
      <c r="X1420" s="230"/>
      <c r="Y1420" s="230"/>
      <c r="Z1420" s="230"/>
      <c r="AA1420" s="230"/>
      <c r="AB1420" s="230"/>
      <c r="AC1420" s="230"/>
      <c r="AD1420" s="230"/>
      <c r="AH1420" s="230"/>
      <c r="AK1420" s="230"/>
      <c r="AL1420" s="230"/>
      <c r="AM1420" s="230"/>
      <c r="AN1420" s="230"/>
      <c r="AO1420" s="230"/>
      <c r="AP1420" s="230"/>
      <c r="AQ1420" s="230"/>
      <c r="AR1420" s="230"/>
      <c r="AW1420" s="230"/>
      <c r="AZ1420" s="230"/>
      <c r="BA1420" s="230"/>
      <c r="BB1420" s="230"/>
      <c r="BC1420" s="230"/>
      <c r="BD1420" s="230"/>
      <c r="BE1420" s="230"/>
      <c r="BF1420" s="230"/>
      <c r="BG1420" s="230"/>
    </row>
    <row r="1421" spans="4:59">
      <c r="D1421" s="230"/>
      <c r="G1421" s="230"/>
      <c r="H1421" s="230"/>
      <c r="I1421" s="230"/>
      <c r="J1421" s="230"/>
      <c r="K1421" s="230"/>
      <c r="L1421" s="230"/>
      <c r="M1421" s="230"/>
      <c r="N1421" s="230"/>
      <c r="S1421" s="230"/>
      <c r="V1421" s="230"/>
      <c r="W1421" s="230"/>
      <c r="X1421" s="230"/>
      <c r="Y1421" s="230"/>
      <c r="Z1421" s="230"/>
      <c r="AA1421" s="230"/>
      <c r="AB1421" s="230"/>
      <c r="AC1421" s="230"/>
      <c r="AD1421" s="230"/>
      <c r="AH1421" s="230"/>
      <c r="AK1421" s="230"/>
      <c r="AL1421" s="230"/>
      <c r="AM1421" s="230"/>
      <c r="AN1421" s="230"/>
      <c r="AO1421" s="230"/>
      <c r="AP1421" s="230"/>
      <c r="AQ1421" s="230"/>
      <c r="AR1421" s="230"/>
      <c r="AW1421" s="230"/>
      <c r="AZ1421" s="230"/>
      <c r="BA1421" s="230"/>
      <c r="BB1421" s="230"/>
      <c r="BC1421" s="230"/>
      <c r="BD1421" s="230"/>
      <c r="BE1421" s="230"/>
      <c r="BF1421" s="230"/>
      <c r="BG1421" s="230"/>
    </row>
    <row r="1422" spans="4:59">
      <c r="D1422" s="230"/>
      <c r="G1422" s="230"/>
      <c r="H1422" s="230"/>
      <c r="I1422" s="230"/>
      <c r="J1422" s="230"/>
      <c r="K1422" s="230"/>
      <c r="L1422" s="230"/>
      <c r="M1422" s="230"/>
      <c r="N1422" s="230"/>
      <c r="S1422" s="230"/>
      <c r="V1422" s="230"/>
      <c r="W1422" s="230"/>
      <c r="X1422" s="230"/>
      <c r="Y1422" s="230"/>
      <c r="Z1422" s="230"/>
      <c r="AA1422" s="230"/>
      <c r="AB1422" s="230"/>
      <c r="AC1422" s="230"/>
      <c r="AD1422" s="230"/>
      <c r="AH1422" s="230"/>
      <c r="AK1422" s="230"/>
      <c r="AL1422" s="230"/>
      <c r="AM1422" s="230"/>
      <c r="AN1422" s="230"/>
      <c r="AO1422" s="230"/>
      <c r="AP1422" s="230"/>
      <c r="AQ1422" s="230"/>
      <c r="AR1422" s="230"/>
      <c r="AW1422" s="230"/>
      <c r="AZ1422" s="230"/>
      <c r="BA1422" s="230"/>
      <c r="BB1422" s="230"/>
      <c r="BC1422" s="230"/>
      <c r="BD1422" s="230"/>
      <c r="BE1422" s="230"/>
      <c r="BF1422" s="230"/>
      <c r="BG1422" s="230"/>
    </row>
    <row r="1423" spans="4:59">
      <c r="D1423" s="230"/>
      <c r="G1423" s="230"/>
      <c r="H1423" s="230"/>
      <c r="I1423" s="230"/>
      <c r="J1423" s="230"/>
      <c r="K1423" s="230"/>
      <c r="L1423" s="230"/>
      <c r="M1423" s="230"/>
      <c r="N1423" s="230"/>
      <c r="S1423" s="230"/>
      <c r="V1423" s="230"/>
      <c r="W1423" s="230"/>
      <c r="X1423" s="230"/>
      <c r="Y1423" s="230"/>
      <c r="Z1423" s="230"/>
      <c r="AA1423" s="230"/>
      <c r="AB1423" s="230"/>
      <c r="AC1423" s="230"/>
      <c r="AD1423" s="230"/>
      <c r="AH1423" s="230"/>
      <c r="AK1423" s="230"/>
      <c r="AL1423" s="230"/>
      <c r="AM1423" s="230"/>
      <c r="AN1423" s="230"/>
      <c r="AO1423" s="230"/>
      <c r="AP1423" s="230"/>
      <c r="AQ1423" s="230"/>
      <c r="AR1423" s="230"/>
      <c r="AW1423" s="230"/>
      <c r="AZ1423" s="230"/>
      <c r="BA1423" s="230"/>
      <c r="BB1423" s="230"/>
      <c r="BC1423" s="230"/>
      <c r="BD1423" s="230"/>
      <c r="BE1423" s="230"/>
      <c r="BF1423" s="230"/>
      <c r="BG1423" s="230"/>
    </row>
    <row r="1424" spans="4:59">
      <c r="D1424" s="230"/>
      <c r="G1424" s="230"/>
      <c r="H1424" s="230"/>
      <c r="I1424" s="230"/>
      <c r="J1424" s="230"/>
      <c r="K1424" s="230"/>
      <c r="L1424" s="230"/>
      <c r="M1424" s="230"/>
      <c r="N1424" s="230"/>
      <c r="S1424" s="230"/>
      <c r="V1424" s="230"/>
      <c r="W1424" s="230"/>
      <c r="X1424" s="230"/>
      <c r="Y1424" s="230"/>
      <c r="Z1424" s="230"/>
      <c r="AA1424" s="230"/>
      <c r="AB1424" s="230"/>
      <c r="AC1424" s="230"/>
      <c r="AD1424" s="230"/>
      <c r="AH1424" s="230"/>
      <c r="AK1424" s="230"/>
      <c r="AL1424" s="230"/>
      <c r="AM1424" s="230"/>
      <c r="AN1424" s="230"/>
      <c r="AO1424" s="230"/>
      <c r="AP1424" s="230"/>
      <c r="AQ1424" s="230"/>
      <c r="AR1424" s="230"/>
      <c r="AW1424" s="230"/>
      <c r="AZ1424" s="230"/>
      <c r="BA1424" s="230"/>
      <c r="BB1424" s="230"/>
      <c r="BC1424" s="230"/>
      <c r="BD1424" s="230"/>
      <c r="BE1424" s="230"/>
      <c r="BF1424" s="230"/>
      <c r="BG1424" s="230"/>
    </row>
    <row r="1425" spans="4:59">
      <c r="D1425" s="230"/>
      <c r="G1425" s="230"/>
      <c r="H1425" s="230"/>
      <c r="I1425" s="230"/>
      <c r="J1425" s="230"/>
      <c r="K1425" s="230"/>
      <c r="L1425" s="230"/>
      <c r="M1425" s="230"/>
      <c r="N1425" s="230"/>
      <c r="S1425" s="230"/>
      <c r="V1425" s="230"/>
      <c r="W1425" s="230"/>
      <c r="X1425" s="230"/>
      <c r="Y1425" s="230"/>
      <c r="Z1425" s="230"/>
      <c r="AA1425" s="230"/>
      <c r="AB1425" s="230"/>
      <c r="AC1425" s="230"/>
      <c r="AD1425" s="230"/>
      <c r="AH1425" s="230"/>
      <c r="AK1425" s="230"/>
      <c r="AL1425" s="230"/>
      <c r="AM1425" s="230"/>
      <c r="AN1425" s="230"/>
      <c r="AO1425" s="230"/>
      <c r="AP1425" s="230"/>
      <c r="AQ1425" s="230"/>
      <c r="AR1425" s="230"/>
      <c r="AW1425" s="230"/>
      <c r="AZ1425" s="230"/>
      <c r="BA1425" s="230"/>
      <c r="BB1425" s="230"/>
      <c r="BC1425" s="230"/>
      <c r="BD1425" s="230"/>
      <c r="BE1425" s="230"/>
      <c r="BF1425" s="230"/>
      <c r="BG1425" s="230"/>
    </row>
    <row r="1426" spans="4:59">
      <c r="D1426" s="230"/>
      <c r="G1426" s="230"/>
      <c r="H1426" s="230"/>
      <c r="I1426" s="230"/>
      <c r="J1426" s="230"/>
      <c r="K1426" s="230"/>
      <c r="L1426" s="230"/>
      <c r="M1426" s="230"/>
      <c r="N1426" s="230"/>
      <c r="S1426" s="230"/>
      <c r="V1426" s="230"/>
      <c r="W1426" s="230"/>
      <c r="X1426" s="230"/>
      <c r="Y1426" s="230"/>
      <c r="Z1426" s="230"/>
      <c r="AA1426" s="230"/>
      <c r="AB1426" s="230"/>
      <c r="AC1426" s="230"/>
      <c r="AD1426" s="230"/>
      <c r="AH1426" s="230"/>
      <c r="AK1426" s="230"/>
      <c r="AL1426" s="230"/>
      <c r="AM1426" s="230"/>
      <c r="AN1426" s="230"/>
      <c r="AO1426" s="230"/>
      <c r="AP1426" s="230"/>
      <c r="AQ1426" s="230"/>
      <c r="AR1426" s="230"/>
      <c r="AW1426" s="230"/>
      <c r="AZ1426" s="230"/>
      <c r="BA1426" s="230"/>
      <c r="BB1426" s="230"/>
      <c r="BC1426" s="230"/>
      <c r="BD1426" s="230"/>
      <c r="BE1426" s="230"/>
      <c r="BF1426" s="230"/>
      <c r="BG1426" s="230"/>
    </row>
    <row r="1427" spans="4:59">
      <c r="D1427" s="230"/>
      <c r="G1427" s="230"/>
      <c r="H1427" s="230"/>
      <c r="I1427" s="230"/>
      <c r="J1427" s="230"/>
      <c r="K1427" s="230"/>
      <c r="L1427" s="230"/>
      <c r="M1427" s="230"/>
      <c r="N1427" s="230"/>
      <c r="S1427" s="230"/>
      <c r="V1427" s="230"/>
      <c r="W1427" s="230"/>
      <c r="X1427" s="230"/>
      <c r="Y1427" s="230"/>
      <c r="Z1427" s="230"/>
      <c r="AA1427" s="230"/>
      <c r="AB1427" s="230"/>
      <c r="AC1427" s="230"/>
      <c r="AD1427" s="230"/>
      <c r="AH1427" s="230"/>
      <c r="AK1427" s="230"/>
      <c r="AL1427" s="230"/>
      <c r="AM1427" s="230"/>
      <c r="AN1427" s="230"/>
      <c r="AO1427" s="230"/>
      <c r="AP1427" s="230"/>
      <c r="AQ1427" s="230"/>
      <c r="AR1427" s="230"/>
      <c r="AW1427" s="230"/>
      <c r="AZ1427" s="230"/>
      <c r="BA1427" s="230"/>
      <c r="BB1427" s="230"/>
      <c r="BC1427" s="230"/>
      <c r="BD1427" s="230"/>
      <c r="BE1427" s="230"/>
      <c r="BF1427" s="230"/>
      <c r="BG1427" s="230"/>
    </row>
    <row r="1428" spans="4:59">
      <c r="D1428" s="230"/>
      <c r="G1428" s="230"/>
      <c r="H1428" s="230"/>
      <c r="I1428" s="230"/>
      <c r="J1428" s="230"/>
      <c r="K1428" s="230"/>
      <c r="L1428" s="230"/>
      <c r="M1428" s="230"/>
      <c r="N1428" s="230"/>
      <c r="S1428" s="230"/>
      <c r="V1428" s="230"/>
      <c r="W1428" s="230"/>
      <c r="X1428" s="230"/>
      <c r="Y1428" s="230"/>
      <c r="Z1428" s="230"/>
      <c r="AA1428" s="230"/>
      <c r="AB1428" s="230"/>
      <c r="AC1428" s="230"/>
      <c r="AD1428" s="230"/>
      <c r="AH1428" s="230"/>
      <c r="AK1428" s="230"/>
      <c r="AL1428" s="230"/>
      <c r="AM1428" s="230"/>
      <c r="AN1428" s="230"/>
      <c r="AO1428" s="230"/>
      <c r="AP1428" s="230"/>
      <c r="AQ1428" s="230"/>
      <c r="AR1428" s="230"/>
      <c r="AW1428" s="230"/>
      <c r="AZ1428" s="230"/>
      <c r="BA1428" s="230"/>
      <c r="BB1428" s="230"/>
      <c r="BC1428" s="230"/>
      <c r="BD1428" s="230"/>
      <c r="BE1428" s="230"/>
      <c r="BF1428" s="230"/>
      <c r="BG1428" s="230"/>
    </row>
    <row r="1429" spans="4:59">
      <c r="D1429" s="230"/>
      <c r="G1429" s="230"/>
      <c r="H1429" s="230"/>
      <c r="I1429" s="230"/>
      <c r="J1429" s="230"/>
      <c r="K1429" s="230"/>
      <c r="L1429" s="230"/>
      <c r="M1429" s="230"/>
      <c r="N1429" s="230"/>
      <c r="S1429" s="230"/>
      <c r="V1429" s="230"/>
      <c r="W1429" s="230"/>
      <c r="X1429" s="230"/>
      <c r="Y1429" s="230"/>
      <c r="Z1429" s="230"/>
      <c r="AA1429" s="230"/>
      <c r="AB1429" s="230"/>
      <c r="AC1429" s="230"/>
      <c r="AD1429" s="230"/>
      <c r="AH1429" s="230"/>
      <c r="AK1429" s="230"/>
      <c r="AL1429" s="230"/>
      <c r="AM1429" s="230"/>
      <c r="AN1429" s="230"/>
      <c r="AO1429" s="230"/>
      <c r="AP1429" s="230"/>
      <c r="AQ1429" s="230"/>
      <c r="AR1429" s="230"/>
      <c r="AW1429" s="230"/>
      <c r="AZ1429" s="230"/>
      <c r="BA1429" s="230"/>
      <c r="BB1429" s="230"/>
      <c r="BC1429" s="230"/>
      <c r="BD1429" s="230"/>
      <c r="BE1429" s="230"/>
      <c r="BF1429" s="230"/>
      <c r="BG1429" s="230"/>
    </row>
    <row r="1430" spans="4:59">
      <c r="D1430" s="230"/>
      <c r="G1430" s="230"/>
      <c r="H1430" s="230"/>
      <c r="I1430" s="230"/>
      <c r="J1430" s="230"/>
      <c r="K1430" s="230"/>
      <c r="L1430" s="230"/>
      <c r="M1430" s="230"/>
      <c r="N1430" s="230"/>
      <c r="S1430" s="230"/>
      <c r="V1430" s="230"/>
      <c r="W1430" s="230"/>
      <c r="X1430" s="230"/>
      <c r="Y1430" s="230"/>
      <c r="Z1430" s="230"/>
      <c r="AA1430" s="230"/>
      <c r="AB1430" s="230"/>
      <c r="AC1430" s="230"/>
      <c r="AD1430" s="230"/>
      <c r="AH1430" s="230"/>
      <c r="AK1430" s="230"/>
      <c r="AL1430" s="230"/>
      <c r="AM1430" s="230"/>
      <c r="AN1430" s="230"/>
      <c r="AO1430" s="230"/>
      <c r="AP1430" s="230"/>
      <c r="AQ1430" s="230"/>
      <c r="AR1430" s="230"/>
      <c r="AW1430" s="230"/>
      <c r="AZ1430" s="230"/>
      <c r="BA1430" s="230"/>
      <c r="BB1430" s="230"/>
      <c r="BC1430" s="230"/>
      <c r="BD1430" s="230"/>
      <c r="BE1430" s="230"/>
      <c r="BF1430" s="230"/>
      <c r="BG1430" s="230"/>
    </row>
    <row r="1431" spans="4:59">
      <c r="D1431" s="230"/>
      <c r="G1431" s="230"/>
      <c r="H1431" s="230"/>
      <c r="I1431" s="230"/>
      <c r="J1431" s="230"/>
      <c r="K1431" s="230"/>
      <c r="L1431" s="230"/>
      <c r="M1431" s="230"/>
      <c r="N1431" s="230"/>
      <c r="S1431" s="230"/>
      <c r="V1431" s="230"/>
      <c r="W1431" s="230"/>
      <c r="X1431" s="230"/>
      <c r="Y1431" s="230"/>
      <c r="Z1431" s="230"/>
      <c r="AA1431" s="230"/>
      <c r="AB1431" s="230"/>
      <c r="AC1431" s="230"/>
      <c r="AD1431" s="230"/>
      <c r="AH1431" s="230"/>
      <c r="AK1431" s="230"/>
      <c r="AL1431" s="230"/>
      <c r="AM1431" s="230"/>
      <c r="AN1431" s="230"/>
      <c r="AO1431" s="230"/>
      <c r="AP1431" s="230"/>
      <c r="AQ1431" s="230"/>
      <c r="AR1431" s="230"/>
      <c r="AW1431" s="230"/>
      <c r="AZ1431" s="230"/>
      <c r="BA1431" s="230"/>
      <c r="BB1431" s="230"/>
      <c r="BC1431" s="230"/>
      <c r="BD1431" s="230"/>
      <c r="BE1431" s="230"/>
      <c r="BF1431" s="230"/>
      <c r="BG1431" s="230"/>
    </row>
    <row r="1432" spans="4:59">
      <c r="D1432" s="230"/>
      <c r="G1432" s="230"/>
      <c r="H1432" s="230"/>
      <c r="I1432" s="230"/>
      <c r="J1432" s="230"/>
      <c r="K1432" s="230"/>
      <c r="L1432" s="230"/>
      <c r="M1432" s="230"/>
      <c r="N1432" s="230"/>
      <c r="S1432" s="230"/>
      <c r="V1432" s="230"/>
      <c r="W1432" s="230"/>
      <c r="X1432" s="230"/>
      <c r="Y1432" s="230"/>
      <c r="Z1432" s="230"/>
      <c r="AA1432" s="230"/>
      <c r="AB1432" s="230"/>
      <c r="AC1432" s="230"/>
      <c r="AD1432" s="230"/>
      <c r="AH1432" s="230"/>
      <c r="AK1432" s="230"/>
      <c r="AL1432" s="230"/>
      <c r="AM1432" s="230"/>
      <c r="AN1432" s="230"/>
      <c r="AO1432" s="230"/>
      <c r="AP1432" s="230"/>
      <c r="AQ1432" s="230"/>
      <c r="AR1432" s="230"/>
      <c r="AW1432" s="230"/>
      <c r="AZ1432" s="230"/>
      <c r="BA1432" s="230"/>
      <c r="BB1432" s="230"/>
      <c r="BC1432" s="230"/>
      <c r="BD1432" s="230"/>
      <c r="BE1432" s="230"/>
      <c r="BF1432" s="230"/>
      <c r="BG1432" s="230"/>
    </row>
    <row r="1433" spans="4:59">
      <c r="D1433" s="230"/>
      <c r="G1433" s="230"/>
      <c r="H1433" s="230"/>
      <c r="I1433" s="230"/>
      <c r="J1433" s="230"/>
      <c r="K1433" s="230"/>
      <c r="L1433" s="230"/>
      <c r="M1433" s="230"/>
      <c r="N1433" s="230"/>
      <c r="S1433" s="230"/>
      <c r="V1433" s="230"/>
      <c r="W1433" s="230"/>
      <c r="X1433" s="230"/>
      <c r="Y1433" s="230"/>
      <c r="Z1433" s="230"/>
      <c r="AA1433" s="230"/>
      <c r="AB1433" s="230"/>
      <c r="AC1433" s="230"/>
      <c r="AD1433" s="230"/>
      <c r="AH1433" s="230"/>
      <c r="AK1433" s="230"/>
      <c r="AL1433" s="230"/>
      <c r="AM1433" s="230"/>
      <c r="AN1433" s="230"/>
      <c r="AO1433" s="230"/>
      <c r="AP1433" s="230"/>
      <c r="AQ1433" s="230"/>
      <c r="AR1433" s="230"/>
      <c r="AW1433" s="230"/>
      <c r="AZ1433" s="230"/>
      <c r="BA1433" s="230"/>
      <c r="BB1433" s="230"/>
      <c r="BC1433" s="230"/>
      <c r="BD1433" s="230"/>
      <c r="BE1433" s="230"/>
      <c r="BF1433" s="230"/>
      <c r="BG1433" s="230"/>
    </row>
    <row r="1434" spans="4:59">
      <c r="D1434" s="230"/>
      <c r="G1434" s="230"/>
      <c r="H1434" s="230"/>
      <c r="I1434" s="230"/>
      <c r="J1434" s="230"/>
      <c r="K1434" s="230"/>
      <c r="L1434" s="230"/>
      <c r="M1434" s="230"/>
      <c r="N1434" s="230"/>
      <c r="S1434" s="230"/>
      <c r="V1434" s="230"/>
      <c r="W1434" s="230"/>
      <c r="X1434" s="230"/>
      <c r="Y1434" s="230"/>
      <c r="Z1434" s="230"/>
      <c r="AA1434" s="230"/>
      <c r="AB1434" s="230"/>
      <c r="AC1434" s="230"/>
      <c r="AD1434" s="230"/>
      <c r="AH1434" s="230"/>
      <c r="AK1434" s="230"/>
      <c r="AL1434" s="230"/>
      <c r="AM1434" s="230"/>
      <c r="AN1434" s="230"/>
      <c r="AO1434" s="230"/>
      <c r="AP1434" s="230"/>
      <c r="AQ1434" s="230"/>
      <c r="AR1434" s="230"/>
      <c r="AW1434" s="230"/>
      <c r="AZ1434" s="230"/>
      <c r="BA1434" s="230"/>
      <c r="BB1434" s="230"/>
      <c r="BC1434" s="230"/>
      <c r="BD1434" s="230"/>
      <c r="BE1434" s="230"/>
      <c r="BF1434" s="230"/>
      <c r="BG1434" s="230"/>
    </row>
    <row r="1435" spans="4:59">
      <c r="D1435" s="230"/>
      <c r="G1435" s="230"/>
      <c r="H1435" s="230"/>
      <c r="I1435" s="230"/>
      <c r="J1435" s="230"/>
      <c r="K1435" s="230"/>
      <c r="L1435" s="230"/>
      <c r="M1435" s="230"/>
      <c r="N1435" s="230"/>
      <c r="S1435" s="230"/>
      <c r="V1435" s="230"/>
      <c r="W1435" s="230"/>
      <c r="X1435" s="230"/>
      <c r="Y1435" s="230"/>
      <c r="Z1435" s="230"/>
      <c r="AA1435" s="230"/>
      <c r="AB1435" s="230"/>
      <c r="AC1435" s="230"/>
      <c r="AD1435" s="230"/>
      <c r="AH1435" s="230"/>
      <c r="AK1435" s="230"/>
      <c r="AL1435" s="230"/>
      <c r="AM1435" s="230"/>
      <c r="AN1435" s="230"/>
      <c r="AO1435" s="230"/>
      <c r="AP1435" s="230"/>
      <c r="AQ1435" s="230"/>
      <c r="AR1435" s="230"/>
      <c r="AW1435" s="230"/>
      <c r="AZ1435" s="230"/>
      <c r="BA1435" s="230"/>
      <c r="BB1435" s="230"/>
      <c r="BC1435" s="230"/>
      <c r="BD1435" s="230"/>
      <c r="BE1435" s="230"/>
      <c r="BF1435" s="230"/>
      <c r="BG1435" s="230"/>
    </row>
    <row r="1436" spans="4:59">
      <c r="D1436" s="230"/>
      <c r="G1436" s="230"/>
      <c r="H1436" s="230"/>
      <c r="I1436" s="230"/>
      <c r="J1436" s="230"/>
      <c r="K1436" s="230"/>
      <c r="L1436" s="230"/>
      <c r="M1436" s="230"/>
      <c r="N1436" s="230"/>
      <c r="S1436" s="230"/>
      <c r="V1436" s="230"/>
      <c r="W1436" s="230"/>
      <c r="X1436" s="230"/>
      <c r="Y1436" s="230"/>
      <c r="Z1436" s="230"/>
      <c r="AA1436" s="230"/>
      <c r="AB1436" s="230"/>
      <c r="AC1436" s="230"/>
      <c r="AD1436" s="230"/>
      <c r="AH1436" s="230"/>
      <c r="AK1436" s="230"/>
      <c r="AL1436" s="230"/>
      <c r="AM1436" s="230"/>
      <c r="AN1436" s="230"/>
      <c r="AO1436" s="230"/>
      <c r="AP1436" s="230"/>
      <c r="AQ1436" s="230"/>
      <c r="AR1436" s="230"/>
      <c r="AW1436" s="230"/>
      <c r="AZ1436" s="230"/>
      <c r="BA1436" s="230"/>
      <c r="BB1436" s="230"/>
      <c r="BC1436" s="230"/>
      <c r="BD1436" s="230"/>
      <c r="BE1436" s="230"/>
      <c r="BF1436" s="230"/>
      <c r="BG1436" s="230"/>
    </row>
    <row r="1437" spans="4:59">
      <c r="D1437" s="230"/>
      <c r="G1437" s="230"/>
      <c r="H1437" s="230"/>
      <c r="I1437" s="230"/>
      <c r="J1437" s="230"/>
      <c r="K1437" s="230"/>
      <c r="L1437" s="230"/>
      <c r="M1437" s="230"/>
      <c r="N1437" s="230"/>
      <c r="S1437" s="230"/>
      <c r="V1437" s="230"/>
      <c r="W1437" s="230"/>
      <c r="X1437" s="230"/>
      <c r="Y1437" s="230"/>
      <c r="Z1437" s="230"/>
      <c r="AA1437" s="230"/>
      <c r="AB1437" s="230"/>
      <c r="AC1437" s="230"/>
      <c r="AD1437" s="230"/>
      <c r="AH1437" s="230"/>
      <c r="AK1437" s="230"/>
      <c r="AL1437" s="230"/>
      <c r="AM1437" s="230"/>
      <c r="AN1437" s="230"/>
      <c r="AO1437" s="230"/>
      <c r="AP1437" s="230"/>
      <c r="AQ1437" s="230"/>
      <c r="AR1437" s="230"/>
      <c r="AW1437" s="230"/>
      <c r="AZ1437" s="230"/>
      <c r="BA1437" s="230"/>
      <c r="BB1437" s="230"/>
      <c r="BC1437" s="230"/>
      <c r="BD1437" s="230"/>
      <c r="BE1437" s="230"/>
      <c r="BF1437" s="230"/>
      <c r="BG1437" s="230"/>
    </row>
    <row r="1438" spans="4:59">
      <c r="D1438" s="230"/>
      <c r="G1438" s="230"/>
      <c r="H1438" s="230"/>
      <c r="I1438" s="230"/>
      <c r="J1438" s="230"/>
      <c r="K1438" s="230"/>
      <c r="L1438" s="230"/>
      <c r="M1438" s="230"/>
      <c r="N1438" s="230"/>
      <c r="S1438" s="230"/>
      <c r="V1438" s="230"/>
      <c r="W1438" s="230"/>
      <c r="X1438" s="230"/>
      <c r="Y1438" s="230"/>
      <c r="Z1438" s="230"/>
      <c r="AA1438" s="230"/>
      <c r="AB1438" s="230"/>
      <c r="AC1438" s="230"/>
      <c r="AD1438" s="230"/>
      <c r="AH1438" s="230"/>
      <c r="AK1438" s="230"/>
      <c r="AL1438" s="230"/>
      <c r="AM1438" s="230"/>
      <c r="AN1438" s="230"/>
      <c r="AO1438" s="230"/>
      <c r="AP1438" s="230"/>
      <c r="AQ1438" s="230"/>
      <c r="AR1438" s="230"/>
      <c r="AW1438" s="230"/>
      <c r="AZ1438" s="230"/>
      <c r="BA1438" s="230"/>
      <c r="BB1438" s="230"/>
      <c r="BC1438" s="230"/>
      <c r="BD1438" s="230"/>
      <c r="BE1438" s="230"/>
      <c r="BF1438" s="230"/>
      <c r="BG1438" s="230"/>
    </row>
    <row r="1439" spans="4:59">
      <c r="D1439" s="230"/>
      <c r="G1439" s="230"/>
      <c r="H1439" s="230"/>
      <c r="I1439" s="230"/>
      <c r="J1439" s="230"/>
      <c r="K1439" s="230"/>
      <c r="L1439" s="230"/>
      <c r="M1439" s="230"/>
      <c r="N1439" s="230"/>
      <c r="S1439" s="230"/>
      <c r="V1439" s="230"/>
      <c r="W1439" s="230"/>
      <c r="X1439" s="230"/>
      <c r="Y1439" s="230"/>
      <c r="Z1439" s="230"/>
      <c r="AA1439" s="230"/>
      <c r="AB1439" s="230"/>
      <c r="AC1439" s="230"/>
      <c r="AD1439" s="230"/>
      <c r="AH1439" s="230"/>
      <c r="AK1439" s="230"/>
      <c r="AL1439" s="230"/>
      <c r="AM1439" s="230"/>
      <c r="AN1439" s="230"/>
      <c r="AO1439" s="230"/>
      <c r="AP1439" s="230"/>
      <c r="AQ1439" s="230"/>
      <c r="AR1439" s="230"/>
      <c r="AW1439" s="230"/>
      <c r="AZ1439" s="230"/>
      <c r="BA1439" s="230"/>
      <c r="BB1439" s="230"/>
      <c r="BC1439" s="230"/>
      <c r="BD1439" s="230"/>
      <c r="BE1439" s="230"/>
      <c r="BF1439" s="230"/>
      <c r="BG1439" s="230"/>
    </row>
    <row r="1440" spans="4:59">
      <c r="D1440" s="230"/>
      <c r="G1440" s="230"/>
      <c r="H1440" s="230"/>
      <c r="I1440" s="230"/>
      <c r="J1440" s="230"/>
      <c r="K1440" s="230"/>
      <c r="L1440" s="230"/>
      <c r="M1440" s="230"/>
      <c r="N1440" s="230"/>
      <c r="S1440" s="230"/>
      <c r="V1440" s="230"/>
      <c r="W1440" s="230"/>
      <c r="X1440" s="230"/>
      <c r="Y1440" s="230"/>
      <c r="Z1440" s="230"/>
      <c r="AA1440" s="230"/>
      <c r="AB1440" s="230"/>
      <c r="AC1440" s="230"/>
      <c r="AD1440" s="230"/>
      <c r="AH1440" s="230"/>
      <c r="AK1440" s="230"/>
      <c r="AL1440" s="230"/>
      <c r="AM1440" s="230"/>
      <c r="AN1440" s="230"/>
      <c r="AO1440" s="230"/>
      <c r="AP1440" s="230"/>
      <c r="AQ1440" s="230"/>
      <c r="AR1440" s="230"/>
      <c r="AW1440" s="230"/>
      <c r="AZ1440" s="230"/>
      <c r="BA1440" s="230"/>
      <c r="BB1440" s="230"/>
      <c r="BC1440" s="230"/>
      <c r="BD1440" s="230"/>
      <c r="BE1440" s="230"/>
      <c r="BF1440" s="230"/>
      <c r="BG1440" s="230"/>
    </row>
    <row r="1441" spans="4:59">
      <c r="D1441" s="230"/>
      <c r="G1441" s="230"/>
      <c r="H1441" s="230"/>
      <c r="I1441" s="230"/>
      <c r="J1441" s="230"/>
      <c r="K1441" s="230"/>
      <c r="L1441" s="230"/>
      <c r="M1441" s="230"/>
      <c r="N1441" s="230"/>
      <c r="S1441" s="230"/>
      <c r="V1441" s="230"/>
      <c r="W1441" s="230"/>
      <c r="X1441" s="230"/>
      <c r="Y1441" s="230"/>
      <c r="Z1441" s="230"/>
      <c r="AA1441" s="230"/>
      <c r="AB1441" s="230"/>
      <c r="AC1441" s="230"/>
      <c r="AD1441" s="230"/>
      <c r="AH1441" s="230"/>
      <c r="AK1441" s="230"/>
      <c r="AL1441" s="230"/>
      <c r="AM1441" s="230"/>
      <c r="AN1441" s="230"/>
      <c r="AO1441" s="230"/>
      <c r="AP1441" s="230"/>
      <c r="AQ1441" s="230"/>
      <c r="AR1441" s="230"/>
      <c r="AW1441" s="230"/>
      <c r="AZ1441" s="230"/>
      <c r="BA1441" s="230"/>
      <c r="BB1441" s="230"/>
      <c r="BC1441" s="230"/>
      <c r="BD1441" s="230"/>
      <c r="BE1441" s="230"/>
      <c r="BF1441" s="230"/>
      <c r="BG1441" s="230"/>
    </row>
    <row r="1442" spans="4:59">
      <c r="D1442" s="230"/>
      <c r="G1442" s="230"/>
      <c r="H1442" s="230"/>
      <c r="I1442" s="230"/>
      <c r="J1442" s="230"/>
      <c r="K1442" s="230"/>
      <c r="L1442" s="230"/>
      <c r="M1442" s="230"/>
      <c r="N1442" s="230"/>
      <c r="S1442" s="230"/>
      <c r="V1442" s="230"/>
      <c r="W1442" s="230"/>
      <c r="X1442" s="230"/>
      <c r="Y1442" s="230"/>
      <c r="Z1442" s="230"/>
      <c r="AA1442" s="230"/>
      <c r="AB1442" s="230"/>
      <c r="AC1442" s="230"/>
      <c r="AD1442" s="230"/>
      <c r="AH1442" s="230"/>
      <c r="AK1442" s="230"/>
      <c r="AL1442" s="230"/>
      <c r="AM1442" s="230"/>
      <c r="AN1442" s="230"/>
      <c r="AO1442" s="230"/>
      <c r="AP1442" s="230"/>
      <c r="AQ1442" s="230"/>
      <c r="AR1442" s="230"/>
      <c r="AW1442" s="230"/>
      <c r="AZ1442" s="230"/>
      <c r="BA1442" s="230"/>
      <c r="BB1442" s="230"/>
      <c r="BC1442" s="230"/>
      <c r="BD1442" s="230"/>
      <c r="BE1442" s="230"/>
      <c r="BF1442" s="230"/>
      <c r="BG1442" s="230"/>
    </row>
    <row r="1443" spans="4:59">
      <c r="D1443" s="230"/>
      <c r="G1443" s="230"/>
      <c r="H1443" s="230"/>
      <c r="I1443" s="230"/>
      <c r="J1443" s="230"/>
      <c r="K1443" s="230"/>
      <c r="L1443" s="230"/>
      <c r="M1443" s="230"/>
      <c r="N1443" s="230"/>
      <c r="S1443" s="230"/>
      <c r="V1443" s="230"/>
      <c r="W1443" s="230"/>
      <c r="X1443" s="230"/>
      <c r="Y1443" s="230"/>
      <c r="Z1443" s="230"/>
      <c r="AA1443" s="230"/>
      <c r="AB1443" s="230"/>
      <c r="AC1443" s="230"/>
      <c r="AD1443" s="230"/>
      <c r="AH1443" s="230"/>
      <c r="AK1443" s="230"/>
      <c r="AL1443" s="230"/>
      <c r="AM1443" s="230"/>
      <c r="AN1443" s="230"/>
      <c r="AO1443" s="230"/>
      <c r="AP1443" s="230"/>
      <c r="AQ1443" s="230"/>
      <c r="AR1443" s="230"/>
      <c r="AW1443" s="230"/>
      <c r="AZ1443" s="230"/>
      <c r="BA1443" s="230"/>
      <c r="BB1443" s="230"/>
      <c r="BC1443" s="230"/>
      <c r="BD1443" s="230"/>
      <c r="BE1443" s="230"/>
      <c r="BF1443" s="230"/>
      <c r="BG1443" s="230"/>
    </row>
    <row r="1444" spans="4:59">
      <c r="D1444" s="230"/>
      <c r="G1444" s="230"/>
      <c r="H1444" s="230"/>
      <c r="I1444" s="230"/>
      <c r="J1444" s="230"/>
      <c r="K1444" s="230"/>
      <c r="L1444" s="230"/>
      <c r="M1444" s="230"/>
      <c r="N1444" s="230"/>
      <c r="S1444" s="230"/>
      <c r="V1444" s="230"/>
      <c r="W1444" s="230"/>
      <c r="X1444" s="230"/>
      <c r="Y1444" s="230"/>
      <c r="Z1444" s="230"/>
      <c r="AA1444" s="230"/>
      <c r="AB1444" s="230"/>
      <c r="AC1444" s="230"/>
      <c r="AD1444" s="230"/>
      <c r="AH1444" s="230"/>
      <c r="AK1444" s="230"/>
      <c r="AL1444" s="230"/>
      <c r="AM1444" s="230"/>
      <c r="AN1444" s="230"/>
      <c r="AO1444" s="230"/>
      <c r="AP1444" s="230"/>
      <c r="AQ1444" s="230"/>
      <c r="AR1444" s="230"/>
      <c r="AW1444" s="230"/>
      <c r="AZ1444" s="230"/>
      <c r="BA1444" s="230"/>
      <c r="BB1444" s="230"/>
      <c r="BC1444" s="230"/>
      <c r="BD1444" s="230"/>
      <c r="BE1444" s="230"/>
      <c r="BF1444" s="230"/>
      <c r="BG1444" s="230"/>
    </row>
    <row r="1445" spans="4:59">
      <c r="D1445" s="230"/>
      <c r="G1445" s="230"/>
      <c r="H1445" s="230"/>
      <c r="I1445" s="230"/>
      <c r="J1445" s="230"/>
      <c r="K1445" s="230"/>
      <c r="L1445" s="230"/>
      <c r="M1445" s="230"/>
      <c r="N1445" s="230"/>
      <c r="S1445" s="230"/>
      <c r="V1445" s="230"/>
      <c r="W1445" s="230"/>
      <c r="X1445" s="230"/>
      <c r="Y1445" s="230"/>
      <c r="Z1445" s="230"/>
      <c r="AA1445" s="230"/>
      <c r="AB1445" s="230"/>
      <c r="AC1445" s="230"/>
      <c r="AD1445" s="230"/>
      <c r="AH1445" s="230"/>
      <c r="AK1445" s="230"/>
      <c r="AL1445" s="230"/>
      <c r="AM1445" s="230"/>
      <c r="AN1445" s="230"/>
      <c r="AO1445" s="230"/>
      <c r="AP1445" s="230"/>
      <c r="AQ1445" s="230"/>
      <c r="AR1445" s="230"/>
      <c r="AW1445" s="230"/>
      <c r="AZ1445" s="230"/>
      <c r="BA1445" s="230"/>
      <c r="BB1445" s="230"/>
      <c r="BC1445" s="230"/>
      <c r="BD1445" s="230"/>
      <c r="BE1445" s="230"/>
      <c r="BF1445" s="230"/>
      <c r="BG1445" s="230"/>
    </row>
    <row r="1446" spans="4:59">
      <c r="D1446" s="230"/>
      <c r="G1446" s="230"/>
      <c r="H1446" s="230"/>
      <c r="I1446" s="230"/>
      <c r="J1446" s="230"/>
      <c r="K1446" s="230"/>
      <c r="L1446" s="230"/>
      <c r="M1446" s="230"/>
      <c r="N1446" s="230"/>
      <c r="S1446" s="230"/>
      <c r="V1446" s="230"/>
      <c r="W1446" s="230"/>
      <c r="X1446" s="230"/>
      <c r="Y1446" s="230"/>
      <c r="Z1446" s="230"/>
      <c r="AA1446" s="230"/>
      <c r="AB1446" s="230"/>
      <c r="AC1446" s="230"/>
      <c r="AD1446" s="230"/>
      <c r="AH1446" s="230"/>
      <c r="AK1446" s="230"/>
      <c r="AL1446" s="230"/>
      <c r="AM1446" s="230"/>
      <c r="AN1446" s="230"/>
      <c r="AO1446" s="230"/>
      <c r="AP1446" s="230"/>
      <c r="AQ1446" s="230"/>
      <c r="AR1446" s="230"/>
      <c r="AW1446" s="230"/>
      <c r="AZ1446" s="230"/>
      <c r="BA1446" s="230"/>
      <c r="BB1446" s="230"/>
      <c r="BC1446" s="230"/>
      <c r="BD1446" s="230"/>
      <c r="BE1446" s="230"/>
      <c r="BF1446" s="230"/>
      <c r="BG1446" s="230"/>
    </row>
    <row r="1447" spans="4:59">
      <c r="D1447" s="230"/>
      <c r="G1447" s="230"/>
      <c r="H1447" s="230"/>
      <c r="I1447" s="230"/>
      <c r="J1447" s="230"/>
      <c r="K1447" s="230"/>
      <c r="L1447" s="230"/>
      <c r="M1447" s="230"/>
      <c r="N1447" s="230"/>
      <c r="S1447" s="230"/>
      <c r="V1447" s="230"/>
      <c r="W1447" s="230"/>
      <c r="X1447" s="230"/>
      <c r="Y1447" s="230"/>
      <c r="Z1447" s="230"/>
      <c r="AA1447" s="230"/>
      <c r="AB1447" s="230"/>
      <c r="AC1447" s="230"/>
      <c r="AD1447" s="230"/>
      <c r="AH1447" s="230"/>
      <c r="AK1447" s="230"/>
      <c r="AL1447" s="230"/>
      <c r="AM1447" s="230"/>
      <c r="AN1447" s="230"/>
      <c r="AO1447" s="230"/>
      <c r="AP1447" s="230"/>
      <c r="AQ1447" s="230"/>
      <c r="AR1447" s="230"/>
      <c r="AW1447" s="230"/>
      <c r="AZ1447" s="230"/>
      <c r="BA1447" s="230"/>
      <c r="BB1447" s="230"/>
      <c r="BC1447" s="230"/>
      <c r="BD1447" s="230"/>
      <c r="BE1447" s="230"/>
      <c r="BF1447" s="230"/>
      <c r="BG1447" s="230"/>
    </row>
    <row r="1448" spans="4:59">
      <c r="D1448" s="230"/>
      <c r="G1448" s="230"/>
      <c r="H1448" s="230"/>
      <c r="I1448" s="230"/>
      <c r="J1448" s="230"/>
      <c r="K1448" s="230"/>
      <c r="L1448" s="230"/>
      <c r="M1448" s="230"/>
      <c r="N1448" s="230"/>
      <c r="S1448" s="230"/>
      <c r="V1448" s="230"/>
      <c r="W1448" s="230"/>
      <c r="X1448" s="230"/>
      <c r="Y1448" s="230"/>
      <c r="Z1448" s="230"/>
      <c r="AA1448" s="230"/>
      <c r="AB1448" s="230"/>
      <c r="AC1448" s="230"/>
      <c r="AD1448" s="230"/>
      <c r="AH1448" s="230"/>
      <c r="AK1448" s="230"/>
      <c r="AL1448" s="230"/>
      <c r="AM1448" s="230"/>
      <c r="AN1448" s="230"/>
      <c r="AO1448" s="230"/>
      <c r="AP1448" s="230"/>
      <c r="AQ1448" s="230"/>
      <c r="AR1448" s="230"/>
      <c r="AW1448" s="230"/>
      <c r="AZ1448" s="230"/>
      <c r="BA1448" s="230"/>
      <c r="BB1448" s="230"/>
      <c r="BC1448" s="230"/>
      <c r="BD1448" s="230"/>
      <c r="BE1448" s="230"/>
      <c r="BF1448" s="230"/>
      <c r="BG1448" s="230"/>
    </row>
    <row r="1449" spans="4:59">
      <c r="D1449" s="230"/>
      <c r="G1449" s="230"/>
      <c r="H1449" s="230"/>
      <c r="I1449" s="230"/>
      <c r="J1449" s="230"/>
      <c r="K1449" s="230"/>
      <c r="L1449" s="230"/>
      <c r="M1449" s="230"/>
      <c r="N1449" s="230"/>
      <c r="S1449" s="230"/>
      <c r="V1449" s="230"/>
      <c r="W1449" s="230"/>
      <c r="X1449" s="230"/>
      <c r="Y1449" s="230"/>
      <c r="Z1449" s="230"/>
      <c r="AA1449" s="230"/>
      <c r="AB1449" s="230"/>
      <c r="AC1449" s="230"/>
      <c r="AD1449" s="230"/>
      <c r="AH1449" s="230"/>
      <c r="AK1449" s="230"/>
      <c r="AL1449" s="230"/>
      <c r="AM1449" s="230"/>
      <c r="AN1449" s="230"/>
      <c r="AO1449" s="230"/>
      <c r="AP1449" s="230"/>
      <c r="AQ1449" s="230"/>
      <c r="AR1449" s="230"/>
      <c r="AW1449" s="230"/>
      <c r="AZ1449" s="230"/>
      <c r="BA1449" s="230"/>
      <c r="BB1449" s="230"/>
      <c r="BC1449" s="230"/>
      <c r="BD1449" s="230"/>
      <c r="BE1449" s="230"/>
      <c r="BF1449" s="230"/>
      <c r="BG1449" s="230"/>
    </row>
    <row r="1450" spans="4:59">
      <c r="D1450" s="230"/>
      <c r="G1450" s="230"/>
      <c r="H1450" s="230"/>
      <c r="I1450" s="230"/>
      <c r="J1450" s="230"/>
      <c r="K1450" s="230"/>
      <c r="L1450" s="230"/>
      <c r="M1450" s="230"/>
      <c r="N1450" s="230"/>
      <c r="S1450" s="230"/>
      <c r="V1450" s="230"/>
      <c r="W1450" s="230"/>
      <c r="X1450" s="230"/>
      <c r="Y1450" s="230"/>
      <c r="Z1450" s="230"/>
      <c r="AA1450" s="230"/>
      <c r="AB1450" s="230"/>
      <c r="AC1450" s="230"/>
      <c r="AD1450" s="230"/>
      <c r="AH1450" s="230"/>
      <c r="AK1450" s="230"/>
      <c r="AL1450" s="230"/>
      <c r="AM1450" s="230"/>
      <c r="AN1450" s="230"/>
      <c r="AO1450" s="230"/>
      <c r="AP1450" s="230"/>
      <c r="AQ1450" s="230"/>
      <c r="AR1450" s="230"/>
      <c r="AW1450" s="230"/>
      <c r="AZ1450" s="230"/>
      <c r="BA1450" s="230"/>
      <c r="BB1450" s="230"/>
      <c r="BC1450" s="230"/>
      <c r="BD1450" s="230"/>
      <c r="BE1450" s="230"/>
      <c r="BF1450" s="230"/>
      <c r="BG1450" s="230"/>
    </row>
    <row r="1451" spans="4:59">
      <c r="D1451" s="230"/>
      <c r="G1451" s="230"/>
      <c r="H1451" s="230"/>
      <c r="I1451" s="230"/>
      <c r="J1451" s="230"/>
      <c r="K1451" s="230"/>
      <c r="L1451" s="230"/>
      <c r="M1451" s="230"/>
      <c r="N1451" s="230"/>
      <c r="S1451" s="230"/>
      <c r="V1451" s="230"/>
      <c r="W1451" s="230"/>
      <c r="X1451" s="230"/>
      <c r="Y1451" s="230"/>
      <c r="Z1451" s="230"/>
      <c r="AA1451" s="230"/>
      <c r="AB1451" s="230"/>
      <c r="AC1451" s="230"/>
      <c r="AD1451" s="230"/>
      <c r="AH1451" s="230"/>
      <c r="AK1451" s="230"/>
      <c r="AL1451" s="230"/>
      <c r="AM1451" s="230"/>
      <c r="AN1451" s="230"/>
      <c r="AO1451" s="230"/>
      <c r="AP1451" s="230"/>
      <c r="AQ1451" s="230"/>
      <c r="AR1451" s="230"/>
      <c r="AW1451" s="230"/>
      <c r="AZ1451" s="230"/>
      <c r="BA1451" s="230"/>
      <c r="BB1451" s="230"/>
      <c r="BC1451" s="230"/>
      <c r="BD1451" s="230"/>
      <c r="BE1451" s="230"/>
      <c r="BF1451" s="230"/>
      <c r="BG1451" s="230"/>
    </row>
    <row r="1452" spans="4:59">
      <c r="D1452" s="230"/>
      <c r="G1452" s="230"/>
      <c r="H1452" s="230"/>
      <c r="I1452" s="230"/>
      <c r="J1452" s="230"/>
      <c r="K1452" s="230"/>
      <c r="L1452" s="230"/>
      <c r="M1452" s="230"/>
      <c r="N1452" s="230"/>
      <c r="S1452" s="230"/>
      <c r="V1452" s="230"/>
      <c r="W1452" s="230"/>
      <c r="X1452" s="230"/>
      <c r="Y1452" s="230"/>
      <c r="Z1452" s="230"/>
      <c r="AA1452" s="230"/>
      <c r="AB1452" s="230"/>
      <c r="AC1452" s="230"/>
      <c r="AD1452" s="230"/>
      <c r="AH1452" s="230"/>
      <c r="AK1452" s="230"/>
      <c r="AL1452" s="230"/>
      <c r="AM1452" s="230"/>
      <c r="AN1452" s="230"/>
      <c r="AO1452" s="230"/>
      <c r="AP1452" s="230"/>
      <c r="AQ1452" s="230"/>
      <c r="AR1452" s="230"/>
      <c r="AW1452" s="230"/>
      <c r="AZ1452" s="230"/>
      <c r="BA1452" s="230"/>
      <c r="BB1452" s="230"/>
      <c r="BC1452" s="230"/>
      <c r="BD1452" s="230"/>
      <c r="BE1452" s="230"/>
      <c r="BF1452" s="230"/>
      <c r="BG1452" s="230"/>
    </row>
    <row r="1453" spans="4:59">
      <c r="D1453" s="230"/>
      <c r="G1453" s="230"/>
      <c r="H1453" s="230"/>
      <c r="I1453" s="230"/>
      <c r="J1453" s="230"/>
      <c r="K1453" s="230"/>
      <c r="L1453" s="230"/>
      <c r="M1453" s="230"/>
      <c r="N1453" s="230"/>
      <c r="S1453" s="230"/>
      <c r="V1453" s="230"/>
      <c r="W1453" s="230"/>
      <c r="X1453" s="230"/>
      <c r="Y1453" s="230"/>
      <c r="Z1453" s="230"/>
      <c r="AA1453" s="230"/>
      <c r="AB1453" s="230"/>
      <c r="AC1453" s="230"/>
      <c r="AD1453" s="230"/>
      <c r="AH1453" s="230"/>
      <c r="AK1453" s="230"/>
      <c r="AL1453" s="230"/>
      <c r="AM1453" s="230"/>
      <c r="AN1453" s="230"/>
      <c r="AO1453" s="230"/>
      <c r="AP1453" s="230"/>
      <c r="AQ1453" s="230"/>
      <c r="AR1453" s="230"/>
      <c r="AW1453" s="230"/>
      <c r="AZ1453" s="230"/>
      <c r="BA1453" s="230"/>
      <c r="BB1453" s="230"/>
      <c r="BC1453" s="230"/>
      <c r="BD1453" s="230"/>
      <c r="BE1453" s="230"/>
      <c r="BF1453" s="230"/>
      <c r="BG1453" s="230"/>
    </row>
    <row r="1454" spans="4:59">
      <c r="D1454" s="230"/>
      <c r="G1454" s="230"/>
      <c r="H1454" s="230"/>
      <c r="I1454" s="230"/>
      <c r="J1454" s="230"/>
      <c r="K1454" s="230"/>
      <c r="L1454" s="230"/>
      <c r="M1454" s="230"/>
      <c r="N1454" s="230"/>
      <c r="S1454" s="230"/>
      <c r="V1454" s="230"/>
      <c r="W1454" s="230"/>
      <c r="X1454" s="230"/>
      <c r="Y1454" s="230"/>
      <c r="Z1454" s="230"/>
      <c r="AA1454" s="230"/>
      <c r="AB1454" s="230"/>
      <c r="AC1454" s="230"/>
      <c r="AD1454" s="230"/>
      <c r="AH1454" s="230"/>
      <c r="AK1454" s="230"/>
      <c r="AL1454" s="230"/>
      <c r="AM1454" s="230"/>
      <c r="AN1454" s="230"/>
      <c r="AO1454" s="230"/>
      <c r="AP1454" s="230"/>
      <c r="AQ1454" s="230"/>
      <c r="AR1454" s="230"/>
      <c r="AW1454" s="230"/>
      <c r="AZ1454" s="230"/>
      <c r="BA1454" s="230"/>
      <c r="BB1454" s="230"/>
      <c r="BC1454" s="230"/>
      <c r="BD1454" s="230"/>
      <c r="BE1454" s="230"/>
      <c r="BF1454" s="230"/>
      <c r="BG1454" s="230"/>
    </row>
    <row r="1455" spans="4:59">
      <c r="D1455" s="230"/>
      <c r="G1455" s="230"/>
      <c r="H1455" s="230"/>
      <c r="I1455" s="230"/>
      <c r="J1455" s="230"/>
      <c r="K1455" s="230"/>
      <c r="L1455" s="230"/>
      <c r="M1455" s="230"/>
      <c r="N1455" s="230"/>
      <c r="S1455" s="230"/>
      <c r="V1455" s="230"/>
      <c r="W1455" s="230"/>
      <c r="X1455" s="230"/>
      <c r="Y1455" s="230"/>
      <c r="Z1455" s="230"/>
      <c r="AA1455" s="230"/>
      <c r="AB1455" s="230"/>
      <c r="AC1455" s="230"/>
      <c r="AD1455" s="230"/>
      <c r="AH1455" s="230"/>
      <c r="AK1455" s="230"/>
      <c r="AL1455" s="230"/>
      <c r="AM1455" s="230"/>
      <c r="AN1455" s="230"/>
      <c r="AO1455" s="230"/>
      <c r="AP1455" s="230"/>
      <c r="AQ1455" s="230"/>
      <c r="AR1455" s="230"/>
      <c r="AW1455" s="230"/>
      <c r="AZ1455" s="230"/>
      <c r="BA1455" s="230"/>
      <c r="BB1455" s="230"/>
      <c r="BC1455" s="230"/>
      <c r="BD1455" s="230"/>
      <c r="BE1455" s="230"/>
      <c r="BF1455" s="230"/>
      <c r="BG1455" s="230"/>
    </row>
    <row r="1456" spans="4:59">
      <c r="D1456" s="230"/>
      <c r="G1456" s="230"/>
      <c r="H1456" s="230"/>
      <c r="I1456" s="230"/>
      <c r="J1456" s="230"/>
      <c r="K1456" s="230"/>
      <c r="L1456" s="230"/>
      <c r="M1456" s="230"/>
      <c r="N1456" s="230"/>
      <c r="S1456" s="230"/>
      <c r="V1456" s="230"/>
      <c r="W1456" s="230"/>
      <c r="X1456" s="230"/>
      <c r="Y1456" s="230"/>
      <c r="Z1456" s="230"/>
      <c r="AA1456" s="230"/>
      <c r="AB1456" s="230"/>
      <c r="AC1456" s="230"/>
      <c r="AD1456" s="230"/>
      <c r="AH1456" s="230"/>
      <c r="AK1456" s="230"/>
      <c r="AL1456" s="230"/>
      <c r="AM1456" s="230"/>
      <c r="AN1456" s="230"/>
      <c r="AO1456" s="230"/>
      <c r="AP1456" s="230"/>
      <c r="AQ1456" s="230"/>
      <c r="AR1456" s="230"/>
      <c r="AW1456" s="230"/>
      <c r="AZ1456" s="230"/>
      <c r="BA1456" s="230"/>
      <c r="BB1456" s="230"/>
      <c r="BC1456" s="230"/>
      <c r="BD1456" s="230"/>
      <c r="BE1456" s="230"/>
      <c r="BF1456" s="230"/>
      <c r="BG1456" s="230"/>
    </row>
    <row r="1457" spans="4:59">
      <c r="D1457" s="230"/>
      <c r="G1457" s="230"/>
      <c r="H1457" s="230"/>
      <c r="I1457" s="230"/>
      <c r="J1457" s="230"/>
      <c r="K1457" s="230"/>
      <c r="L1457" s="230"/>
      <c r="M1457" s="230"/>
      <c r="N1457" s="230"/>
      <c r="S1457" s="230"/>
      <c r="V1457" s="230"/>
      <c r="W1457" s="230"/>
      <c r="X1457" s="230"/>
      <c r="Y1457" s="230"/>
      <c r="Z1457" s="230"/>
      <c r="AA1457" s="230"/>
      <c r="AB1457" s="230"/>
      <c r="AC1457" s="230"/>
      <c r="AD1457" s="230"/>
      <c r="AH1457" s="230"/>
      <c r="AK1457" s="230"/>
      <c r="AL1457" s="230"/>
      <c r="AM1457" s="230"/>
      <c r="AN1457" s="230"/>
      <c r="AO1457" s="230"/>
      <c r="AP1457" s="230"/>
      <c r="AQ1457" s="230"/>
      <c r="AR1457" s="230"/>
      <c r="AW1457" s="230"/>
      <c r="AZ1457" s="230"/>
      <c r="BA1457" s="230"/>
      <c r="BB1457" s="230"/>
      <c r="BC1457" s="230"/>
      <c r="BD1457" s="230"/>
      <c r="BE1457" s="230"/>
      <c r="BF1457" s="230"/>
      <c r="BG1457" s="230"/>
    </row>
    <row r="1458" spans="4:59">
      <c r="D1458" s="230"/>
      <c r="G1458" s="230"/>
      <c r="H1458" s="230"/>
      <c r="I1458" s="230"/>
      <c r="J1458" s="230"/>
      <c r="K1458" s="230"/>
      <c r="L1458" s="230"/>
      <c r="M1458" s="230"/>
      <c r="N1458" s="230"/>
      <c r="S1458" s="230"/>
      <c r="V1458" s="230"/>
      <c r="W1458" s="230"/>
      <c r="X1458" s="230"/>
      <c r="Y1458" s="230"/>
      <c r="Z1458" s="230"/>
      <c r="AA1458" s="230"/>
      <c r="AB1458" s="230"/>
      <c r="AC1458" s="230"/>
      <c r="AD1458" s="230"/>
      <c r="AH1458" s="230"/>
      <c r="AK1458" s="230"/>
      <c r="AL1458" s="230"/>
      <c r="AM1458" s="230"/>
      <c r="AN1458" s="230"/>
      <c r="AO1458" s="230"/>
      <c r="AP1458" s="230"/>
      <c r="AQ1458" s="230"/>
      <c r="AR1458" s="230"/>
      <c r="AW1458" s="230"/>
      <c r="AZ1458" s="230"/>
      <c r="BA1458" s="230"/>
      <c r="BB1458" s="230"/>
      <c r="BC1458" s="230"/>
      <c r="BD1458" s="230"/>
      <c r="BE1458" s="230"/>
      <c r="BF1458" s="230"/>
      <c r="BG1458" s="230"/>
    </row>
    <row r="1459" spans="4:59">
      <c r="D1459" s="230"/>
      <c r="G1459" s="230"/>
      <c r="H1459" s="230"/>
      <c r="I1459" s="230"/>
      <c r="J1459" s="230"/>
      <c r="K1459" s="230"/>
      <c r="L1459" s="230"/>
      <c r="M1459" s="230"/>
      <c r="N1459" s="230"/>
      <c r="S1459" s="230"/>
      <c r="V1459" s="230"/>
      <c r="W1459" s="230"/>
      <c r="X1459" s="230"/>
      <c r="Y1459" s="230"/>
      <c r="Z1459" s="230"/>
      <c r="AA1459" s="230"/>
      <c r="AB1459" s="230"/>
      <c r="AC1459" s="230"/>
      <c r="AD1459" s="230"/>
      <c r="AH1459" s="230"/>
      <c r="AK1459" s="230"/>
      <c r="AL1459" s="230"/>
      <c r="AM1459" s="230"/>
      <c r="AN1459" s="230"/>
      <c r="AO1459" s="230"/>
      <c r="AP1459" s="230"/>
      <c r="AQ1459" s="230"/>
      <c r="AR1459" s="230"/>
      <c r="AW1459" s="230"/>
      <c r="AZ1459" s="230"/>
      <c r="BA1459" s="230"/>
      <c r="BB1459" s="230"/>
      <c r="BC1459" s="230"/>
      <c r="BD1459" s="230"/>
      <c r="BE1459" s="230"/>
      <c r="BF1459" s="230"/>
      <c r="BG1459" s="230"/>
    </row>
    <row r="1460" spans="4:59">
      <c r="D1460" s="230"/>
      <c r="G1460" s="230"/>
      <c r="H1460" s="230"/>
      <c r="I1460" s="230"/>
      <c r="J1460" s="230"/>
      <c r="K1460" s="230"/>
      <c r="L1460" s="230"/>
      <c r="M1460" s="230"/>
      <c r="N1460" s="230"/>
      <c r="S1460" s="230"/>
      <c r="V1460" s="230"/>
      <c r="W1460" s="230"/>
      <c r="X1460" s="230"/>
      <c r="Y1460" s="230"/>
      <c r="Z1460" s="230"/>
      <c r="AA1460" s="230"/>
      <c r="AB1460" s="230"/>
      <c r="AC1460" s="230"/>
      <c r="AD1460" s="230"/>
      <c r="AH1460" s="230"/>
      <c r="AK1460" s="230"/>
      <c r="AL1460" s="230"/>
      <c r="AM1460" s="230"/>
      <c r="AN1460" s="230"/>
      <c r="AO1460" s="230"/>
      <c r="AP1460" s="230"/>
      <c r="AQ1460" s="230"/>
      <c r="AR1460" s="230"/>
      <c r="AW1460" s="230"/>
      <c r="AZ1460" s="230"/>
      <c r="BA1460" s="230"/>
      <c r="BB1460" s="230"/>
      <c r="BC1460" s="230"/>
      <c r="BD1460" s="230"/>
      <c r="BE1460" s="230"/>
      <c r="BF1460" s="230"/>
      <c r="BG1460" s="230"/>
    </row>
    <row r="1461" spans="4:59">
      <c r="D1461" s="230"/>
      <c r="G1461" s="230"/>
      <c r="H1461" s="230"/>
      <c r="I1461" s="230"/>
      <c r="J1461" s="230"/>
      <c r="K1461" s="230"/>
      <c r="L1461" s="230"/>
      <c r="M1461" s="230"/>
      <c r="N1461" s="230"/>
      <c r="S1461" s="230"/>
      <c r="V1461" s="230"/>
      <c r="W1461" s="230"/>
      <c r="X1461" s="230"/>
      <c r="Y1461" s="230"/>
      <c r="Z1461" s="230"/>
      <c r="AA1461" s="230"/>
      <c r="AB1461" s="230"/>
      <c r="AC1461" s="230"/>
      <c r="AD1461" s="230"/>
      <c r="AH1461" s="230"/>
      <c r="AK1461" s="230"/>
      <c r="AL1461" s="230"/>
      <c r="AM1461" s="230"/>
      <c r="AN1461" s="230"/>
      <c r="AO1461" s="230"/>
      <c r="AP1461" s="230"/>
      <c r="AQ1461" s="230"/>
      <c r="AR1461" s="230"/>
      <c r="AW1461" s="230"/>
      <c r="AZ1461" s="230"/>
      <c r="BA1461" s="230"/>
      <c r="BB1461" s="230"/>
      <c r="BC1461" s="230"/>
      <c r="BD1461" s="230"/>
      <c r="BE1461" s="230"/>
      <c r="BF1461" s="230"/>
      <c r="BG1461" s="230"/>
    </row>
    <row r="1462" spans="4:59">
      <c r="D1462" s="230"/>
      <c r="G1462" s="230"/>
      <c r="H1462" s="230"/>
      <c r="I1462" s="230"/>
      <c r="J1462" s="230"/>
      <c r="K1462" s="230"/>
      <c r="L1462" s="230"/>
      <c r="M1462" s="230"/>
      <c r="N1462" s="230"/>
      <c r="S1462" s="230"/>
      <c r="V1462" s="230"/>
      <c r="W1462" s="230"/>
      <c r="X1462" s="230"/>
      <c r="Y1462" s="230"/>
      <c r="Z1462" s="230"/>
      <c r="AA1462" s="230"/>
      <c r="AB1462" s="230"/>
      <c r="AC1462" s="230"/>
      <c r="AD1462" s="230"/>
      <c r="AH1462" s="230"/>
      <c r="AK1462" s="230"/>
      <c r="AL1462" s="230"/>
      <c r="AM1462" s="230"/>
      <c r="AN1462" s="230"/>
      <c r="AO1462" s="230"/>
      <c r="AP1462" s="230"/>
      <c r="AQ1462" s="230"/>
      <c r="AR1462" s="230"/>
      <c r="AW1462" s="230"/>
      <c r="AZ1462" s="230"/>
      <c r="BA1462" s="230"/>
      <c r="BB1462" s="230"/>
      <c r="BC1462" s="230"/>
      <c r="BD1462" s="230"/>
      <c r="BE1462" s="230"/>
      <c r="BF1462" s="230"/>
      <c r="BG1462" s="230"/>
    </row>
    <row r="1463" spans="4:59">
      <c r="D1463" s="230"/>
      <c r="G1463" s="230"/>
      <c r="H1463" s="230"/>
      <c r="I1463" s="230"/>
      <c r="J1463" s="230"/>
      <c r="K1463" s="230"/>
      <c r="L1463" s="230"/>
      <c r="M1463" s="230"/>
      <c r="N1463" s="230"/>
      <c r="S1463" s="230"/>
      <c r="V1463" s="230"/>
      <c r="W1463" s="230"/>
      <c r="X1463" s="230"/>
      <c r="Y1463" s="230"/>
      <c r="Z1463" s="230"/>
      <c r="AA1463" s="230"/>
      <c r="AB1463" s="230"/>
      <c r="AC1463" s="230"/>
      <c r="AD1463" s="230"/>
      <c r="AH1463" s="230"/>
      <c r="AK1463" s="230"/>
      <c r="AL1463" s="230"/>
      <c r="AM1463" s="230"/>
      <c r="AN1463" s="230"/>
      <c r="AO1463" s="230"/>
      <c r="AP1463" s="230"/>
      <c r="AQ1463" s="230"/>
      <c r="AR1463" s="230"/>
      <c r="AW1463" s="230"/>
      <c r="AZ1463" s="230"/>
      <c r="BA1463" s="230"/>
      <c r="BB1463" s="230"/>
      <c r="BC1463" s="230"/>
      <c r="BD1463" s="230"/>
      <c r="BE1463" s="230"/>
      <c r="BF1463" s="230"/>
      <c r="BG1463" s="230"/>
    </row>
    <row r="1464" spans="4:59">
      <c r="D1464" s="230"/>
      <c r="G1464" s="230"/>
      <c r="H1464" s="230"/>
      <c r="I1464" s="230"/>
      <c r="J1464" s="230"/>
      <c r="K1464" s="230"/>
      <c r="L1464" s="230"/>
      <c r="M1464" s="230"/>
      <c r="N1464" s="230"/>
      <c r="S1464" s="230"/>
      <c r="V1464" s="230"/>
      <c r="W1464" s="230"/>
      <c r="X1464" s="230"/>
      <c r="Y1464" s="230"/>
      <c r="Z1464" s="230"/>
      <c r="AA1464" s="230"/>
      <c r="AB1464" s="230"/>
      <c r="AC1464" s="230"/>
      <c r="AD1464" s="230"/>
      <c r="AH1464" s="230"/>
      <c r="AK1464" s="230"/>
      <c r="AL1464" s="230"/>
      <c r="AM1464" s="230"/>
      <c r="AN1464" s="230"/>
      <c r="AO1464" s="230"/>
      <c r="AP1464" s="230"/>
      <c r="AQ1464" s="230"/>
      <c r="AR1464" s="230"/>
      <c r="AW1464" s="230"/>
      <c r="AZ1464" s="230"/>
      <c r="BA1464" s="230"/>
      <c r="BB1464" s="230"/>
      <c r="BC1464" s="230"/>
      <c r="BD1464" s="230"/>
      <c r="BE1464" s="230"/>
      <c r="BF1464" s="230"/>
      <c r="BG1464" s="230"/>
    </row>
    <row r="1465" spans="4:59">
      <c r="D1465" s="230"/>
      <c r="G1465" s="230"/>
      <c r="H1465" s="230"/>
      <c r="I1465" s="230"/>
      <c r="J1465" s="230"/>
      <c r="K1465" s="230"/>
      <c r="L1465" s="230"/>
      <c r="M1465" s="230"/>
      <c r="N1465" s="230"/>
      <c r="S1465" s="230"/>
      <c r="V1465" s="230"/>
      <c r="W1465" s="230"/>
      <c r="X1465" s="230"/>
      <c r="Y1465" s="230"/>
      <c r="Z1465" s="230"/>
      <c r="AA1465" s="230"/>
      <c r="AB1465" s="230"/>
      <c r="AC1465" s="230"/>
      <c r="AD1465" s="230"/>
      <c r="AH1465" s="230"/>
      <c r="AK1465" s="230"/>
      <c r="AL1465" s="230"/>
      <c r="AM1465" s="230"/>
      <c r="AN1465" s="230"/>
      <c r="AO1465" s="230"/>
      <c r="AP1465" s="230"/>
      <c r="AQ1465" s="230"/>
      <c r="AR1465" s="230"/>
      <c r="AW1465" s="230"/>
      <c r="AZ1465" s="230"/>
      <c r="BA1465" s="230"/>
      <c r="BB1465" s="230"/>
      <c r="BC1465" s="230"/>
      <c r="BD1465" s="230"/>
      <c r="BE1465" s="230"/>
      <c r="BF1465" s="230"/>
      <c r="BG1465" s="230"/>
    </row>
    <row r="1466" spans="4:59">
      <c r="D1466" s="230"/>
      <c r="G1466" s="230"/>
      <c r="H1466" s="230"/>
      <c r="I1466" s="230"/>
      <c r="J1466" s="230"/>
      <c r="K1466" s="230"/>
      <c r="L1466" s="230"/>
      <c r="M1466" s="230"/>
      <c r="N1466" s="230"/>
      <c r="S1466" s="230"/>
      <c r="V1466" s="230"/>
      <c r="W1466" s="230"/>
      <c r="X1466" s="230"/>
      <c r="Y1466" s="230"/>
      <c r="Z1466" s="230"/>
      <c r="AA1466" s="230"/>
      <c r="AB1466" s="230"/>
      <c r="AC1466" s="230"/>
      <c r="AD1466" s="230"/>
      <c r="AH1466" s="230"/>
      <c r="AK1466" s="230"/>
      <c r="AL1466" s="230"/>
      <c r="AM1466" s="230"/>
      <c r="AN1466" s="230"/>
      <c r="AO1466" s="230"/>
      <c r="AP1466" s="230"/>
      <c r="AQ1466" s="230"/>
      <c r="AR1466" s="230"/>
      <c r="AW1466" s="230"/>
      <c r="AZ1466" s="230"/>
      <c r="BA1466" s="230"/>
      <c r="BB1466" s="230"/>
      <c r="BC1466" s="230"/>
      <c r="BD1466" s="230"/>
      <c r="BE1466" s="230"/>
      <c r="BF1466" s="230"/>
      <c r="BG1466" s="230"/>
    </row>
    <row r="1467" spans="4:59">
      <c r="D1467" s="230"/>
      <c r="G1467" s="230"/>
      <c r="H1467" s="230"/>
      <c r="I1467" s="230"/>
      <c r="J1467" s="230"/>
      <c r="K1467" s="230"/>
      <c r="L1467" s="230"/>
      <c r="M1467" s="230"/>
      <c r="N1467" s="230"/>
      <c r="S1467" s="230"/>
      <c r="V1467" s="230"/>
      <c r="W1467" s="230"/>
      <c r="X1467" s="230"/>
      <c r="Y1467" s="230"/>
      <c r="Z1467" s="230"/>
      <c r="AA1467" s="230"/>
      <c r="AB1467" s="230"/>
      <c r="AC1467" s="230"/>
      <c r="AD1467" s="230"/>
      <c r="AH1467" s="230"/>
      <c r="AK1467" s="230"/>
      <c r="AL1467" s="230"/>
      <c r="AM1467" s="230"/>
      <c r="AN1467" s="230"/>
      <c r="AO1467" s="230"/>
      <c r="AP1467" s="230"/>
      <c r="AQ1467" s="230"/>
      <c r="AR1467" s="230"/>
      <c r="AW1467" s="230"/>
      <c r="AZ1467" s="230"/>
      <c r="BA1467" s="230"/>
      <c r="BB1467" s="230"/>
      <c r="BC1467" s="230"/>
      <c r="BD1467" s="230"/>
      <c r="BE1467" s="230"/>
      <c r="BF1467" s="230"/>
      <c r="BG1467" s="230"/>
    </row>
    <row r="1468" spans="4:59">
      <c r="D1468" s="230"/>
      <c r="G1468" s="230"/>
      <c r="H1468" s="230"/>
      <c r="I1468" s="230"/>
      <c r="J1468" s="230"/>
      <c r="K1468" s="230"/>
      <c r="L1468" s="230"/>
      <c r="M1468" s="230"/>
      <c r="N1468" s="230"/>
      <c r="S1468" s="230"/>
      <c r="V1468" s="230"/>
      <c r="W1468" s="230"/>
      <c r="X1468" s="230"/>
      <c r="Y1468" s="230"/>
      <c r="Z1468" s="230"/>
      <c r="AA1468" s="230"/>
      <c r="AB1468" s="230"/>
      <c r="AC1468" s="230"/>
      <c r="AD1468" s="230"/>
      <c r="AH1468" s="230"/>
      <c r="AK1468" s="230"/>
      <c r="AL1468" s="230"/>
      <c r="AM1468" s="230"/>
      <c r="AN1468" s="230"/>
      <c r="AO1468" s="230"/>
      <c r="AP1468" s="230"/>
      <c r="AQ1468" s="230"/>
      <c r="AR1468" s="230"/>
      <c r="AW1468" s="230"/>
      <c r="AZ1468" s="230"/>
      <c r="BA1468" s="230"/>
      <c r="BB1468" s="230"/>
      <c r="BC1468" s="230"/>
      <c r="BD1468" s="230"/>
      <c r="BE1468" s="230"/>
      <c r="BF1468" s="230"/>
      <c r="BG1468" s="230"/>
    </row>
    <row r="1469" spans="4:59">
      <c r="D1469" s="230"/>
      <c r="G1469" s="230"/>
      <c r="H1469" s="230"/>
      <c r="I1469" s="230"/>
      <c r="J1469" s="230"/>
      <c r="K1469" s="230"/>
      <c r="L1469" s="230"/>
      <c r="M1469" s="230"/>
      <c r="N1469" s="230"/>
      <c r="S1469" s="230"/>
      <c r="V1469" s="230"/>
      <c r="W1469" s="230"/>
      <c r="X1469" s="230"/>
      <c r="Y1469" s="230"/>
      <c r="Z1469" s="230"/>
      <c r="AA1469" s="230"/>
      <c r="AB1469" s="230"/>
      <c r="AC1469" s="230"/>
      <c r="AD1469" s="230"/>
      <c r="AH1469" s="230"/>
      <c r="AK1469" s="230"/>
      <c r="AL1469" s="230"/>
      <c r="AM1469" s="230"/>
      <c r="AN1469" s="230"/>
      <c r="AO1469" s="230"/>
      <c r="AP1469" s="230"/>
      <c r="AQ1469" s="230"/>
      <c r="AR1469" s="230"/>
      <c r="AW1469" s="230"/>
      <c r="AZ1469" s="230"/>
      <c r="BA1469" s="230"/>
      <c r="BB1469" s="230"/>
      <c r="BC1469" s="230"/>
      <c r="BD1469" s="230"/>
      <c r="BE1469" s="230"/>
      <c r="BF1469" s="230"/>
      <c r="BG1469" s="230"/>
    </row>
    <row r="1470" spans="4:59">
      <c r="D1470" s="230"/>
      <c r="G1470" s="230"/>
      <c r="H1470" s="230"/>
      <c r="I1470" s="230"/>
      <c r="J1470" s="230"/>
      <c r="K1470" s="230"/>
      <c r="L1470" s="230"/>
      <c r="M1470" s="230"/>
      <c r="N1470" s="230"/>
      <c r="S1470" s="230"/>
      <c r="V1470" s="230"/>
      <c r="W1470" s="230"/>
      <c r="X1470" s="230"/>
      <c r="Y1470" s="230"/>
      <c r="Z1470" s="230"/>
      <c r="AA1470" s="230"/>
      <c r="AB1470" s="230"/>
      <c r="AC1470" s="230"/>
      <c r="AD1470" s="230"/>
      <c r="AH1470" s="230"/>
      <c r="AK1470" s="230"/>
      <c r="AL1470" s="230"/>
      <c r="AM1470" s="230"/>
      <c r="AN1470" s="230"/>
      <c r="AO1470" s="230"/>
      <c r="AP1470" s="230"/>
      <c r="AQ1470" s="230"/>
      <c r="AR1470" s="230"/>
      <c r="AW1470" s="230"/>
      <c r="AZ1470" s="230"/>
      <c r="BA1470" s="230"/>
      <c r="BB1470" s="230"/>
      <c r="BC1470" s="230"/>
      <c r="BD1470" s="230"/>
      <c r="BE1470" s="230"/>
      <c r="BF1470" s="230"/>
      <c r="BG1470" s="230"/>
    </row>
    <row r="1471" spans="4:59">
      <c r="D1471" s="230"/>
      <c r="G1471" s="230"/>
      <c r="H1471" s="230"/>
      <c r="I1471" s="230"/>
      <c r="J1471" s="230"/>
      <c r="K1471" s="230"/>
      <c r="L1471" s="230"/>
      <c r="M1471" s="230"/>
      <c r="N1471" s="230"/>
      <c r="S1471" s="230"/>
      <c r="V1471" s="230"/>
      <c r="W1471" s="230"/>
      <c r="X1471" s="230"/>
      <c r="Y1471" s="230"/>
      <c r="Z1471" s="230"/>
      <c r="AA1471" s="230"/>
      <c r="AB1471" s="230"/>
      <c r="AC1471" s="230"/>
      <c r="AD1471" s="230"/>
      <c r="AH1471" s="230"/>
      <c r="AK1471" s="230"/>
      <c r="AL1471" s="230"/>
      <c r="AM1471" s="230"/>
      <c r="AN1471" s="230"/>
      <c r="AO1471" s="230"/>
      <c r="AP1471" s="230"/>
      <c r="AQ1471" s="230"/>
      <c r="AR1471" s="230"/>
      <c r="AW1471" s="230"/>
      <c r="AZ1471" s="230"/>
      <c r="BA1471" s="230"/>
      <c r="BB1471" s="230"/>
      <c r="BC1471" s="230"/>
      <c r="BD1471" s="230"/>
      <c r="BE1471" s="230"/>
      <c r="BF1471" s="230"/>
      <c r="BG1471" s="230"/>
    </row>
    <row r="1472" spans="4:59">
      <c r="D1472" s="230"/>
      <c r="G1472" s="230"/>
      <c r="H1472" s="230"/>
      <c r="I1472" s="230"/>
      <c r="J1472" s="230"/>
      <c r="K1472" s="230"/>
      <c r="L1472" s="230"/>
      <c r="M1472" s="230"/>
      <c r="N1472" s="230"/>
      <c r="S1472" s="230"/>
      <c r="V1472" s="230"/>
      <c r="W1472" s="230"/>
      <c r="X1472" s="230"/>
      <c r="Y1472" s="230"/>
      <c r="Z1472" s="230"/>
      <c r="AA1472" s="230"/>
      <c r="AB1472" s="230"/>
      <c r="AC1472" s="230"/>
      <c r="AD1472" s="230"/>
      <c r="AH1472" s="230"/>
      <c r="AK1472" s="230"/>
      <c r="AL1472" s="230"/>
      <c r="AM1472" s="230"/>
      <c r="AN1472" s="230"/>
      <c r="AO1472" s="230"/>
      <c r="AP1472" s="230"/>
      <c r="AQ1472" s="230"/>
      <c r="AR1472" s="230"/>
      <c r="AW1472" s="230"/>
      <c r="AZ1472" s="230"/>
      <c r="BA1472" s="230"/>
      <c r="BB1472" s="230"/>
      <c r="BC1472" s="230"/>
      <c r="BD1472" s="230"/>
      <c r="BE1472" s="230"/>
      <c r="BF1472" s="230"/>
      <c r="BG1472" s="230"/>
    </row>
    <row r="1473" spans="4:59">
      <c r="D1473" s="230"/>
      <c r="G1473" s="230"/>
      <c r="H1473" s="230"/>
      <c r="I1473" s="230"/>
      <c r="J1473" s="230"/>
      <c r="K1473" s="230"/>
      <c r="L1473" s="230"/>
      <c r="M1473" s="230"/>
      <c r="N1473" s="230"/>
      <c r="S1473" s="230"/>
      <c r="V1473" s="230"/>
      <c r="W1473" s="230"/>
      <c r="X1473" s="230"/>
      <c r="Y1473" s="230"/>
      <c r="Z1473" s="230"/>
      <c r="AA1473" s="230"/>
      <c r="AB1473" s="230"/>
      <c r="AC1473" s="230"/>
      <c r="AD1473" s="230"/>
      <c r="AH1473" s="230"/>
      <c r="AK1473" s="230"/>
      <c r="AL1473" s="230"/>
      <c r="AM1473" s="230"/>
      <c r="AN1473" s="230"/>
      <c r="AO1473" s="230"/>
      <c r="AP1473" s="230"/>
      <c r="AQ1473" s="230"/>
      <c r="AR1473" s="230"/>
      <c r="AW1473" s="230"/>
      <c r="AZ1473" s="230"/>
      <c r="BA1473" s="230"/>
      <c r="BB1473" s="230"/>
      <c r="BC1473" s="230"/>
      <c r="BD1473" s="230"/>
      <c r="BE1473" s="230"/>
      <c r="BF1473" s="230"/>
      <c r="BG1473" s="230"/>
    </row>
    <row r="1474" spans="4:59">
      <c r="D1474" s="230"/>
      <c r="G1474" s="230"/>
      <c r="H1474" s="230"/>
      <c r="I1474" s="230"/>
      <c r="J1474" s="230"/>
      <c r="K1474" s="230"/>
      <c r="L1474" s="230"/>
      <c r="M1474" s="230"/>
      <c r="N1474" s="230"/>
      <c r="S1474" s="230"/>
      <c r="V1474" s="230"/>
      <c r="W1474" s="230"/>
      <c r="X1474" s="230"/>
      <c r="Y1474" s="230"/>
      <c r="Z1474" s="230"/>
      <c r="AA1474" s="230"/>
      <c r="AB1474" s="230"/>
      <c r="AC1474" s="230"/>
      <c r="AD1474" s="230"/>
      <c r="AH1474" s="230"/>
      <c r="AK1474" s="230"/>
      <c r="AL1474" s="230"/>
      <c r="AM1474" s="230"/>
      <c r="AN1474" s="230"/>
      <c r="AO1474" s="230"/>
      <c r="AP1474" s="230"/>
      <c r="AQ1474" s="230"/>
      <c r="AR1474" s="230"/>
      <c r="AW1474" s="230"/>
      <c r="AZ1474" s="230"/>
      <c r="BA1474" s="230"/>
      <c r="BB1474" s="230"/>
      <c r="BC1474" s="230"/>
      <c r="BD1474" s="230"/>
      <c r="BE1474" s="230"/>
      <c r="BF1474" s="230"/>
      <c r="BG1474" s="230"/>
    </row>
    <row r="1475" spans="4:59">
      <c r="D1475" s="230"/>
      <c r="G1475" s="230"/>
      <c r="H1475" s="230"/>
      <c r="I1475" s="230"/>
      <c r="J1475" s="230"/>
      <c r="K1475" s="230"/>
      <c r="L1475" s="230"/>
      <c r="M1475" s="230"/>
      <c r="N1475" s="230"/>
      <c r="S1475" s="230"/>
      <c r="V1475" s="230"/>
      <c r="W1475" s="230"/>
      <c r="X1475" s="230"/>
      <c r="Y1475" s="230"/>
      <c r="Z1475" s="230"/>
      <c r="AA1475" s="230"/>
      <c r="AB1475" s="230"/>
      <c r="AC1475" s="230"/>
      <c r="AD1475" s="230"/>
      <c r="AH1475" s="230"/>
      <c r="AK1475" s="230"/>
      <c r="AL1475" s="230"/>
      <c r="AM1475" s="230"/>
      <c r="AN1475" s="230"/>
      <c r="AO1475" s="230"/>
      <c r="AP1475" s="230"/>
      <c r="AQ1475" s="230"/>
      <c r="AR1475" s="230"/>
      <c r="AW1475" s="230"/>
      <c r="AZ1475" s="230"/>
      <c r="BA1475" s="230"/>
      <c r="BB1475" s="230"/>
      <c r="BC1475" s="230"/>
      <c r="BD1475" s="230"/>
      <c r="BE1475" s="230"/>
      <c r="BF1475" s="230"/>
      <c r="BG1475" s="230"/>
    </row>
    <row r="1476" spans="4:59">
      <c r="D1476" s="230"/>
      <c r="G1476" s="230"/>
      <c r="H1476" s="230"/>
      <c r="I1476" s="230"/>
      <c r="J1476" s="230"/>
      <c r="K1476" s="230"/>
      <c r="L1476" s="230"/>
      <c r="M1476" s="230"/>
      <c r="N1476" s="230"/>
      <c r="S1476" s="230"/>
      <c r="V1476" s="230"/>
      <c r="W1476" s="230"/>
      <c r="X1476" s="230"/>
      <c r="Y1476" s="230"/>
      <c r="Z1476" s="230"/>
      <c r="AA1476" s="230"/>
      <c r="AB1476" s="230"/>
      <c r="AC1476" s="230"/>
      <c r="AD1476" s="230"/>
      <c r="AH1476" s="230"/>
      <c r="AK1476" s="230"/>
      <c r="AL1476" s="230"/>
      <c r="AM1476" s="230"/>
      <c r="AN1476" s="230"/>
      <c r="AO1476" s="230"/>
      <c r="AP1476" s="230"/>
      <c r="AQ1476" s="230"/>
      <c r="AR1476" s="230"/>
      <c r="AW1476" s="230"/>
      <c r="AZ1476" s="230"/>
      <c r="BA1476" s="230"/>
      <c r="BB1476" s="230"/>
      <c r="BC1476" s="230"/>
      <c r="BD1476" s="230"/>
      <c r="BE1476" s="230"/>
      <c r="BF1476" s="230"/>
      <c r="BG1476" s="230"/>
    </row>
    <row r="1477" spans="4:59">
      <c r="D1477" s="230"/>
      <c r="G1477" s="230"/>
      <c r="H1477" s="230"/>
      <c r="I1477" s="230"/>
      <c r="J1477" s="230"/>
      <c r="K1477" s="230"/>
      <c r="L1477" s="230"/>
      <c r="M1477" s="230"/>
      <c r="N1477" s="230"/>
      <c r="S1477" s="230"/>
      <c r="V1477" s="230"/>
      <c r="W1477" s="230"/>
      <c r="X1477" s="230"/>
      <c r="Y1477" s="230"/>
      <c r="Z1477" s="230"/>
      <c r="AA1477" s="230"/>
      <c r="AB1477" s="230"/>
      <c r="AC1477" s="230"/>
      <c r="AD1477" s="230"/>
      <c r="AH1477" s="230"/>
      <c r="AK1477" s="230"/>
      <c r="AL1477" s="230"/>
      <c r="AM1477" s="230"/>
      <c r="AN1477" s="230"/>
      <c r="AO1477" s="230"/>
      <c r="AP1477" s="230"/>
      <c r="AQ1477" s="230"/>
      <c r="AR1477" s="230"/>
      <c r="AW1477" s="230"/>
      <c r="AZ1477" s="230"/>
      <c r="BA1477" s="230"/>
      <c r="BB1477" s="230"/>
      <c r="BC1477" s="230"/>
      <c r="BD1477" s="230"/>
      <c r="BE1477" s="230"/>
      <c r="BF1477" s="230"/>
      <c r="BG1477" s="230"/>
    </row>
    <row r="1478" spans="4:59">
      <c r="D1478" s="230"/>
      <c r="G1478" s="230"/>
      <c r="H1478" s="230"/>
      <c r="I1478" s="230"/>
      <c r="J1478" s="230"/>
      <c r="K1478" s="230"/>
      <c r="L1478" s="230"/>
      <c r="M1478" s="230"/>
      <c r="N1478" s="230"/>
      <c r="S1478" s="230"/>
      <c r="V1478" s="230"/>
      <c r="W1478" s="230"/>
      <c r="X1478" s="230"/>
      <c r="Y1478" s="230"/>
      <c r="Z1478" s="230"/>
      <c r="AA1478" s="230"/>
      <c r="AB1478" s="230"/>
      <c r="AC1478" s="230"/>
      <c r="AD1478" s="230"/>
      <c r="AH1478" s="230"/>
      <c r="AK1478" s="230"/>
      <c r="AL1478" s="230"/>
      <c r="AM1478" s="230"/>
      <c r="AN1478" s="230"/>
      <c r="AO1478" s="230"/>
      <c r="AP1478" s="230"/>
      <c r="AQ1478" s="230"/>
      <c r="AR1478" s="230"/>
      <c r="AW1478" s="230"/>
      <c r="AZ1478" s="230"/>
      <c r="BA1478" s="230"/>
      <c r="BB1478" s="230"/>
      <c r="BC1478" s="230"/>
      <c r="BD1478" s="230"/>
      <c r="BE1478" s="230"/>
      <c r="BF1478" s="230"/>
      <c r="BG1478" s="230"/>
    </row>
    <row r="1479" spans="4:59">
      <c r="D1479" s="230"/>
      <c r="G1479" s="230"/>
      <c r="H1479" s="230"/>
      <c r="I1479" s="230"/>
      <c r="J1479" s="230"/>
      <c r="K1479" s="230"/>
      <c r="L1479" s="230"/>
      <c r="M1479" s="230"/>
      <c r="N1479" s="230"/>
      <c r="S1479" s="230"/>
      <c r="V1479" s="230"/>
      <c r="W1479" s="230"/>
      <c r="X1479" s="230"/>
      <c r="Y1479" s="230"/>
      <c r="Z1479" s="230"/>
      <c r="AA1479" s="230"/>
      <c r="AB1479" s="230"/>
      <c r="AC1479" s="230"/>
      <c r="AD1479" s="230"/>
      <c r="AH1479" s="230"/>
      <c r="AK1479" s="230"/>
      <c r="AL1479" s="230"/>
      <c r="AM1479" s="230"/>
      <c r="AN1479" s="230"/>
      <c r="AO1479" s="230"/>
      <c r="AP1479" s="230"/>
      <c r="AQ1479" s="230"/>
      <c r="AR1479" s="230"/>
      <c r="AW1479" s="230"/>
      <c r="AZ1479" s="230"/>
      <c r="BA1479" s="230"/>
      <c r="BB1479" s="230"/>
      <c r="BC1479" s="230"/>
      <c r="BD1479" s="230"/>
      <c r="BE1479" s="230"/>
      <c r="BF1479" s="230"/>
      <c r="BG1479" s="230"/>
    </row>
    <row r="1480" spans="4:59">
      <c r="D1480" s="230"/>
      <c r="G1480" s="230"/>
      <c r="H1480" s="230"/>
      <c r="I1480" s="230"/>
      <c r="J1480" s="230"/>
      <c r="K1480" s="230"/>
      <c r="L1480" s="230"/>
      <c r="M1480" s="230"/>
      <c r="N1480" s="230"/>
      <c r="S1480" s="230"/>
      <c r="V1480" s="230"/>
      <c r="W1480" s="230"/>
      <c r="X1480" s="230"/>
      <c r="Y1480" s="230"/>
      <c r="Z1480" s="230"/>
      <c r="AA1480" s="230"/>
      <c r="AB1480" s="230"/>
      <c r="AC1480" s="230"/>
      <c r="AD1480" s="230"/>
      <c r="AH1480" s="230"/>
      <c r="AK1480" s="230"/>
      <c r="AL1480" s="230"/>
      <c r="AM1480" s="230"/>
      <c r="AN1480" s="230"/>
      <c r="AO1480" s="230"/>
      <c r="AP1480" s="230"/>
      <c r="AQ1480" s="230"/>
      <c r="AR1480" s="230"/>
      <c r="AW1480" s="230"/>
      <c r="AZ1480" s="230"/>
      <c r="BA1480" s="230"/>
      <c r="BB1480" s="230"/>
      <c r="BC1480" s="230"/>
      <c r="BD1480" s="230"/>
      <c r="BE1480" s="230"/>
      <c r="BF1480" s="230"/>
      <c r="BG1480" s="230"/>
    </row>
    <row r="1481" spans="4:59">
      <c r="D1481" s="230"/>
      <c r="G1481" s="230"/>
      <c r="H1481" s="230"/>
      <c r="I1481" s="230"/>
      <c r="J1481" s="230"/>
      <c r="K1481" s="230"/>
      <c r="L1481" s="230"/>
      <c r="M1481" s="230"/>
      <c r="N1481" s="230"/>
      <c r="S1481" s="230"/>
      <c r="V1481" s="230"/>
      <c r="W1481" s="230"/>
      <c r="X1481" s="230"/>
      <c r="Y1481" s="230"/>
      <c r="Z1481" s="230"/>
      <c r="AA1481" s="230"/>
      <c r="AB1481" s="230"/>
      <c r="AC1481" s="230"/>
      <c r="AD1481" s="230"/>
      <c r="AH1481" s="230"/>
      <c r="AK1481" s="230"/>
      <c r="AL1481" s="230"/>
      <c r="AM1481" s="230"/>
      <c r="AN1481" s="230"/>
      <c r="AO1481" s="230"/>
      <c r="AP1481" s="230"/>
      <c r="AQ1481" s="230"/>
      <c r="AR1481" s="230"/>
      <c r="AW1481" s="230"/>
      <c r="AZ1481" s="230"/>
      <c r="BA1481" s="230"/>
      <c r="BB1481" s="230"/>
      <c r="BC1481" s="230"/>
      <c r="BD1481" s="230"/>
      <c r="BE1481" s="230"/>
      <c r="BF1481" s="230"/>
      <c r="BG1481" s="230"/>
    </row>
    <row r="1482" spans="4:59">
      <c r="D1482" s="230"/>
      <c r="G1482" s="230"/>
      <c r="H1482" s="230"/>
      <c r="I1482" s="230"/>
      <c r="J1482" s="230"/>
      <c r="K1482" s="230"/>
      <c r="L1482" s="230"/>
      <c r="M1482" s="230"/>
      <c r="N1482" s="230"/>
      <c r="S1482" s="230"/>
      <c r="V1482" s="230"/>
      <c r="W1482" s="230"/>
      <c r="X1482" s="230"/>
      <c r="Y1482" s="230"/>
      <c r="Z1482" s="230"/>
      <c r="AA1482" s="230"/>
      <c r="AB1482" s="230"/>
      <c r="AC1482" s="230"/>
      <c r="AD1482" s="230"/>
      <c r="AH1482" s="230"/>
      <c r="AK1482" s="230"/>
      <c r="AL1482" s="230"/>
      <c r="AM1482" s="230"/>
      <c r="AN1482" s="230"/>
      <c r="AO1482" s="230"/>
      <c r="AP1482" s="230"/>
      <c r="AQ1482" s="230"/>
      <c r="AR1482" s="230"/>
      <c r="AW1482" s="230"/>
      <c r="AZ1482" s="230"/>
      <c r="BA1482" s="230"/>
      <c r="BB1482" s="230"/>
      <c r="BC1482" s="230"/>
      <c r="BD1482" s="230"/>
      <c r="BE1482" s="230"/>
      <c r="BF1482" s="230"/>
      <c r="BG1482" s="230"/>
    </row>
    <row r="1483" spans="4:59">
      <c r="D1483" s="230"/>
      <c r="G1483" s="230"/>
      <c r="H1483" s="230"/>
      <c r="I1483" s="230"/>
      <c r="J1483" s="230"/>
      <c r="K1483" s="230"/>
      <c r="L1483" s="230"/>
      <c r="M1483" s="230"/>
      <c r="N1483" s="230"/>
      <c r="S1483" s="230"/>
      <c r="V1483" s="230"/>
      <c r="W1483" s="230"/>
      <c r="X1483" s="230"/>
      <c r="Y1483" s="230"/>
      <c r="Z1483" s="230"/>
      <c r="AA1483" s="230"/>
      <c r="AB1483" s="230"/>
      <c r="AC1483" s="230"/>
      <c r="AD1483" s="230"/>
      <c r="AH1483" s="230"/>
      <c r="AK1483" s="230"/>
      <c r="AL1483" s="230"/>
      <c r="AM1483" s="230"/>
      <c r="AN1483" s="230"/>
      <c r="AO1483" s="230"/>
      <c r="AP1483" s="230"/>
      <c r="AQ1483" s="230"/>
      <c r="AR1483" s="230"/>
      <c r="AW1483" s="230"/>
      <c r="AZ1483" s="230"/>
      <c r="BA1483" s="230"/>
      <c r="BB1483" s="230"/>
      <c r="BC1483" s="230"/>
      <c r="BD1483" s="230"/>
      <c r="BE1483" s="230"/>
      <c r="BF1483" s="230"/>
      <c r="BG1483" s="230"/>
    </row>
    <row r="1484" spans="4:59">
      <c r="D1484" s="230"/>
      <c r="G1484" s="230"/>
      <c r="H1484" s="230"/>
      <c r="I1484" s="230"/>
      <c r="J1484" s="230"/>
      <c r="K1484" s="230"/>
      <c r="L1484" s="230"/>
      <c r="M1484" s="230"/>
      <c r="N1484" s="230"/>
      <c r="S1484" s="230"/>
      <c r="V1484" s="230"/>
      <c r="W1484" s="230"/>
      <c r="X1484" s="230"/>
      <c r="Y1484" s="230"/>
      <c r="Z1484" s="230"/>
      <c r="AA1484" s="230"/>
      <c r="AB1484" s="230"/>
      <c r="AC1484" s="230"/>
      <c r="AD1484" s="230"/>
      <c r="AH1484" s="230"/>
      <c r="AK1484" s="230"/>
      <c r="AL1484" s="230"/>
      <c r="AM1484" s="230"/>
      <c r="AN1484" s="230"/>
      <c r="AO1484" s="230"/>
      <c r="AP1484" s="230"/>
      <c r="AQ1484" s="230"/>
      <c r="AR1484" s="230"/>
      <c r="AW1484" s="230"/>
      <c r="AZ1484" s="230"/>
      <c r="BA1484" s="230"/>
      <c r="BB1484" s="230"/>
      <c r="BC1484" s="230"/>
      <c r="BD1484" s="230"/>
      <c r="BE1484" s="230"/>
      <c r="BF1484" s="230"/>
      <c r="BG1484" s="230"/>
    </row>
    <row r="1485" spans="4:59">
      <c r="D1485" s="230"/>
      <c r="G1485" s="230"/>
      <c r="H1485" s="230"/>
      <c r="I1485" s="230"/>
      <c r="J1485" s="230"/>
      <c r="K1485" s="230"/>
      <c r="L1485" s="230"/>
      <c r="M1485" s="230"/>
      <c r="N1485" s="230"/>
      <c r="S1485" s="230"/>
      <c r="V1485" s="230"/>
      <c r="W1485" s="230"/>
      <c r="X1485" s="230"/>
      <c r="Y1485" s="230"/>
      <c r="Z1485" s="230"/>
      <c r="AA1485" s="230"/>
      <c r="AB1485" s="230"/>
      <c r="AC1485" s="230"/>
      <c r="AD1485" s="230"/>
      <c r="AH1485" s="230"/>
      <c r="AK1485" s="230"/>
      <c r="AL1485" s="230"/>
      <c r="AM1485" s="230"/>
      <c r="AN1485" s="230"/>
      <c r="AO1485" s="230"/>
      <c r="AP1485" s="230"/>
      <c r="AQ1485" s="230"/>
      <c r="AR1485" s="230"/>
      <c r="AW1485" s="230"/>
      <c r="AZ1485" s="230"/>
      <c r="BA1485" s="230"/>
      <c r="BB1485" s="230"/>
      <c r="BC1485" s="230"/>
      <c r="BD1485" s="230"/>
      <c r="BE1485" s="230"/>
      <c r="BF1485" s="230"/>
      <c r="BG1485" s="230"/>
    </row>
    <row r="1486" spans="4:59">
      <c r="D1486" s="230"/>
      <c r="G1486" s="230"/>
      <c r="H1486" s="230"/>
      <c r="I1486" s="230"/>
      <c r="J1486" s="230"/>
      <c r="K1486" s="230"/>
      <c r="L1486" s="230"/>
      <c r="M1486" s="230"/>
      <c r="N1486" s="230"/>
      <c r="S1486" s="230"/>
      <c r="V1486" s="230"/>
      <c r="W1486" s="230"/>
      <c r="X1486" s="230"/>
      <c r="Y1486" s="230"/>
      <c r="Z1486" s="230"/>
      <c r="AA1486" s="230"/>
      <c r="AB1486" s="230"/>
      <c r="AC1486" s="230"/>
      <c r="AD1486" s="230"/>
      <c r="AH1486" s="230"/>
      <c r="AK1486" s="230"/>
      <c r="AL1486" s="230"/>
      <c r="AM1486" s="230"/>
      <c r="AN1486" s="230"/>
      <c r="AO1486" s="230"/>
      <c r="AP1486" s="230"/>
      <c r="AQ1486" s="230"/>
      <c r="AR1486" s="230"/>
      <c r="AW1486" s="230"/>
      <c r="AZ1486" s="230"/>
      <c r="BA1486" s="230"/>
      <c r="BB1486" s="230"/>
      <c r="BC1486" s="230"/>
      <c r="BD1486" s="230"/>
      <c r="BE1486" s="230"/>
      <c r="BF1486" s="230"/>
      <c r="BG1486" s="230"/>
    </row>
    <row r="1487" spans="4:59">
      <c r="D1487" s="230"/>
      <c r="G1487" s="230"/>
      <c r="H1487" s="230"/>
      <c r="I1487" s="230"/>
      <c r="J1487" s="230"/>
      <c r="K1487" s="230"/>
      <c r="L1487" s="230"/>
      <c r="M1487" s="230"/>
      <c r="N1487" s="230"/>
      <c r="S1487" s="230"/>
      <c r="V1487" s="230"/>
      <c r="W1487" s="230"/>
      <c r="X1487" s="230"/>
      <c r="Y1487" s="230"/>
      <c r="Z1487" s="230"/>
      <c r="AA1487" s="230"/>
      <c r="AB1487" s="230"/>
      <c r="AC1487" s="230"/>
      <c r="AD1487" s="230"/>
      <c r="AH1487" s="230"/>
      <c r="AK1487" s="230"/>
      <c r="AL1487" s="230"/>
      <c r="AM1487" s="230"/>
      <c r="AN1487" s="230"/>
      <c r="AO1487" s="230"/>
      <c r="AP1487" s="230"/>
      <c r="AQ1487" s="230"/>
      <c r="AR1487" s="230"/>
      <c r="AW1487" s="230"/>
      <c r="AZ1487" s="230"/>
      <c r="BA1487" s="230"/>
      <c r="BB1487" s="230"/>
      <c r="BC1487" s="230"/>
      <c r="BD1487" s="230"/>
      <c r="BE1487" s="230"/>
      <c r="BF1487" s="230"/>
      <c r="BG1487" s="230"/>
    </row>
    <row r="1488" spans="4:59">
      <c r="D1488" s="230"/>
      <c r="G1488" s="230"/>
      <c r="H1488" s="230"/>
      <c r="I1488" s="230"/>
      <c r="J1488" s="230"/>
      <c r="K1488" s="230"/>
      <c r="L1488" s="230"/>
      <c r="M1488" s="230"/>
      <c r="N1488" s="230"/>
      <c r="S1488" s="230"/>
      <c r="V1488" s="230"/>
      <c r="W1488" s="230"/>
      <c r="X1488" s="230"/>
      <c r="Y1488" s="230"/>
      <c r="Z1488" s="230"/>
      <c r="AA1488" s="230"/>
      <c r="AB1488" s="230"/>
      <c r="AC1488" s="230"/>
      <c r="AD1488" s="230"/>
      <c r="AH1488" s="230"/>
      <c r="AK1488" s="230"/>
      <c r="AL1488" s="230"/>
      <c r="AM1488" s="230"/>
      <c r="AN1488" s="230"/>
      <c r="AO1488" s="230"/>
      <c r="AP1488" s="230"/>
      <c r="AQ1488" s="230"/>
      <c r="AR1488" s="230"/>
      <c r="AW1488" s="230"/>
      <c r="AZ1488" s="230"/>
      <c r="BA1488" s="230"/>
      <c r="BB1488" s="230"/>
      <c r="BC1488" s="230"/>
      <c r="BD1488" s="230"/>
      <c r="BE1488" s="230"/>
      <c r="BF1488" s="230"/>
      <c r="BG1488" s="230"/>
    </row>
    <row r="1489" spans="4:59">
      <c r="D1489" s="230"/>
      <c r="G1489" s="230"/>
      <c r="H1489" s="230"/>
      <c r="I1489" s="230"/>
      <c r="J1489" s="230"/>
      <c r="K1489" s="230"/>
      <c r="L1489" s="230"/>
      <c r="M1489" s="230"/>
      <c r="N1489" s="230"/>
      <c r="S1489" s="230"/>
      <c r="V1489" s="230"/>
      <c r="W1489" s="230"/>
      <c r="X1489" s="230"/>
      <c r="Y1489" s="230"/>
      <c r="Z1489" s="230"/>
      <c r="AA1489" s="230"/>
      <c r="AB1489" s="230"/>
      <c r="AC1489" s="230"/>
      <c r="AD1489" s="230"/>
      <c r="AH1489" s="230"/>
      <c r="AK1489" s="230"/>
      <c r="AL1489" s="230"/>
      <c r="AM1489" s="230"/>
      <c r="AN1489" s="230"/>
      <c r="AO1489" s="230"/>
      <c r="AP1489" s="230"/>
      <c r="AQ1489" s="230"/>
      <c r="AR1489" s="230"/>
      <c r="AW1489" s="230"/>
      <c r="AZ1489" s="230"/>
      <c r="BA1489" s="230"/>
      <c r="BB1489" s="230"/>
      <c r="BC1489" s="230"/>
      <c r="BD1489" s="230"/>
      <c r="BE1489" s="230"/>
      <c r="BF1489" s="230"/>
      <c r="BG1489" s="230"/>
    </row>
    <row r="1490" spans="4:59">
      <c r="D1490" s="230"/>
      <c r="G1490" s="230"/>
      <c r="H1490" s="230"/>
      <c r="I1490" s="230"/>
      <c r="J1490" s="230"/>
      <c r="K1490" s="230"/>
      <c r="L1490" s="230"/>
      <c r="M1490" s="230"/>
      <c r="N1490" s="230"/>
      <c r="S1490" s="230"/>
      <c r="V1490" s="230"/>
      <c r="W1490" s="230"/>
      <c r="X1490" s="230"/>
      <c r="Y1490" s="230"/>
      <c r="Z1490" s="230"/>
      <c r="AA1490" s="230"/>
      <c r="AB1490" s="230"/>
      <c r="AC1490" s="230"/>
      <c r="AD1490" s="230"/>
      <c r="AH1490" s="230"/>
      <c r="AK1490" s="230"/>
      <c r="AL1490" s="230"/>
      <c r="AM1490" s="230"/>
      <c r="AN1490" s="230"/>
      <c r="AO1490" s="230"/>
      <c r="AP1490" s="230"/>
      <c r="AQ1490" s="230"/>
      <c r="AR1490" s="230"/>
      <c r="AW1490" s="230"/>
      <c r="AZ1490" s="230"/>
      <c r="BA1490" s="230"/>
      <c r="BB1490" s="230"/>
      <c r="BC1490" s="230"/>
      <c r="BD1490" s="230"/>
      <c r="BE1490" s="230"/>
      <c r="BF1490" s="230"/>
      <c r="BG1490" s="230"/>
    </row>
    <row r="1491" spans="4:59">
      <c r="D1491" s="230"/>
      <c r="G1491" s="230"/>
      <c r="H1491" s="230"/>
      <c r="I1491" s="230"/>
      <c r="J1491" s="230"/>
      <c r="K1491" s="230"/>
      <c r="L1491" s="230"/>
      <c r="M1491" s="230"/>
      <c r="N1491" s="230"/>
      <c r="S1491" s="230"/>
      <c r="V1491" s="230"/>
      <c r="W1491" s="230"/>
      <c r="X1491" s="230"/>
      <c r="Y1491" s="230"/>
      <c r="Z1491" s="230"/>
      <c r="AA1491" s="230"/>
      <c r="AB1491" s="230"/>
      <c r="AC1491" s="230"/>
      <c r="AD1491" s="230"/>
      <c r="AH1491" s="230"/>
      <c r="AK1491" s="230"/>
      <c r="AL1491" s="230"/>
      <c r="AM1491" s="230"/>
      <c r="AN1491" s="230"/>
      <c r="AO1491" s="230"/>
      <c r="AP1491" s="230"/>
      <c r="AQ1491" s="230"/>
      <c r="AR1491" s="230"/>
      <c r="AW1491" s="230"/>
      <c r="AZ1491" s="230"/>
      <c r="BA1491" s="230"/>
      <c r="BB1491" s="230"/>
      <c r="BC1491" s="230"/>
      <c r="BD1491" s="230"/>
      <c r="BE1491" s="230"/>
      <c r="BF1491" s="230"/>
      <c r="BG1491" s="230"/>
    </row>
    <row r="1492" spans="4:59">
      <c r="D1492" s="230"/>
      <c r="G1492" s="230"/>
      <c r="H1492" s="230"/>
      <c r="I1492" s="230"/>
      <c r="J1492" s="230"/>
      <c r="K1492" s="230"/>
      <c r="L1492" s="230"/>
      <c r="M1492" s="230"/>
      <c r="N1492" s="230"/>
      <c r="S1492" s="230"/>
      <c r="V1492" s="230"/>
      <c r="W1492" s="230"/>
      <c r="X1492" s="230"/>
      <c r="Y1492" s="230"/>
      <c r="Z1492" s="230"/>
      <c r="AA1492" s="230"/>
      <c r="AB1492" s="230"/>
      <c r="AC1492" s="230"/>
      <c r="AD1492" s="230"/>
      <c r="AH1492" s="230"/>
      <c r="AK1492" s="230"/>
      <c r="AL1492" s="230"/>
      <c r="AM1492" s="230"/>
      <c r="AN1492" s="230"/>
      <c r="AO1492" s="230"/>
      <c r="AP1492" s="230"/>
      <c r="AQ1492" s="230"/>
      <c r="AR1492" s="230"/>
      <c r="AW1492" s="230"/>
      <c r="AZ1492" s="230"/>
      <c r="BA1492" s="230"/>
      <c r="BB1492" s="230"/>
      <c r="BC1492" s="230"/>
      <c r="BD1492" s="230"/>
      <c r="BE1492" s="230"/>
      <c r="BF1492" s="230"/>
      <c r="BG1492" s="230"/>
    </row>
    <row r="1493" spans="4:59">
      <c r="D1493" s="230"/>
      <c r="G1493" s="230"/>
      <c r="H1493" s="230"/>
      <c r="I1493" s="230"/>
      <c r="J1493" s="230"/>
      <c r="K1493" s="230"/>
      <c r="L1493" s="230"/>
      <c r="M1493" s="230"/>
      <c r="N1493" s="230"/>
      <c r="S1493" s="230"/>
      <c r="V1493" s="230"/>
      <c r="W1493" s="230"/>
      <c r="X1493" s="230"/>
      <c r="Y1493" s="230"/>
      <c r="Z1493" s="230"/>
      <c r="AA1493" s="230"/>
      <c r="AB1493" s="230"/>
      <c r="AC1493" s="230"/>
      <c r="AD1493" s="230"/>
      <c r="AH1493" s="230"/>
      <c r="AK1493" s="230"/>
      <c r="AL1493" s="230"/>
      <c r="AM1493" s="230"/>
      <c r="AN1493" s="230"/>
      <c r="AO1493" s="230"/>
      <c r="AP1493" s="230"/>
      <c r="AQ1493" s="230"/>
      <c r="AR1493" s="230"/>
      <c r="AW1493" s="230"/>
      <c r="AZ1493" s="230"/>
      <c r="BA1493" s="230"/>
      <c r="BB1493" s="230"/>
      <c r="BC1493" s="230"/>
      <c r="BD1493" s="230"/>
      <c r="BE1493" s="230"/>
      <c r="BF1493" s="230"/>
      <c r="BG1493" s="230"/>
    </row>
    <row r="1494" spans="4:59">
      <c r="D1494" s="230"/>
      <c r="G1494" s="230"/>
      <c r="H1494" s="230"/>
      <c r="I1494" s="230"/>
      <c r="J1494" s="230"/>
      <c r="K1494" s="230"/>
      <c r="L1494" s="230"/>
      <c r="M1494" s="230"/>
      <c r="N1494" s="230"/>
      <c r="S1494" s="230"/>
      <c r="V1494" s="230"/>
      <c r="W1494" s="230"/>
      <c r="X1494" s="230"/>
      <c r="Y1494" s="230"/>
      <c r="Z1494" s="230"/>
      <c r="AA1494" s="230"/>
      <c r="AB1494" s="230"/>
      <c r="AC1494" s="230"/>
      <c r="AD1494" s="230"/>
      <c r="AH1494" s="230"/>
      <c r="AK1494" s="230"/>
      <c r="AL1494" s="230"/>
      <c r="AM1494" s="230"/>
      <c r="AN1494" s="230"/>
      <c r="AO1494" s="230"/>
      <c r="AP1494" s="230"/>
      <c r="AQ1494" s="230"/>
      <c r="AR1494" s="230"/>
      <c r="AW1494" s="230"/>
      <c r="AZ1494" s="230"/>
      <c r="BA1494" s="230"/>
      <c r="BB1494" s="230"/>
      <c r="BC1494" s="230"/>
      <c r="BD1494" s="230"/>
      <c r="BE1494" s="230"/>
      <c r="BF1494" s="230"/>
      <c r="BG1494" s="230"/>
    </row>
    <row r="1495" spans="4:59">
      <c r="D1495" s="230"/>
      <c r="G1495" s="230"/>
      <c r="H1495" s="230"/>
      <c r="I1495" s="230"/>
      <c r="J1495" s="230"/>
      <c r="K1495" s="230"/>
      <c r="L1495" s="230"/>
      <c r="M1495" s="230"/>
      <c r="N1495" s="230"/>
      <c r="S1495" s="230"/>
      <c r="V1495" s="230"/>
      <c r="W1495" s="230"/>
      <c r="X1495" s="230"/>
      <c r="Y1495" s="230"/>
      <c r="Z1495" s="230"/>
      <c r="AA1495" s="230"/>
      <c r="AB1495" s="230"/>
      <c r="AC1495" s="230"/>
      <c r="AD1495" s="230"/>
      <c r="AH1495" s="230"/>
      <c r="AK1495" s="230"/>
      <c r="AL1495" s="230"/>
      <c r="AM1495" s="230"/>
      <c r="AN1495" s="230"/>
      <c r="AO1495" s="230"/>
      <c r="AP1495" s="230"/>
      <c r="AQ1495" s="230"/>
      <c r="AR1495" s="230"/>
      <c r="AW1495" s="230"/>
      <c r="AZ1495" s="230"/>
      <c r="BA1495" s="230"/>
      <c r="BB1495" s="230"/>
      <c r="BC1495" s="230"/>
      <c r="BD1495" s="230"/>
      <c r="BE1495" s="230"/>
      <c r="BF1495" s="230"/>
      <c r="BG1495" s="230"/>
    </row>
    <row r="1496" spans="4:59">
      <c r="D1496" s="230"/>
      <c r="G1496" s="230"/>
      <c r="H1496" s="230"/>
      <c r="I1496" s="230"/>
      <c r="J1496" s="230"/>
      <c r="K1496" s="230"/>
      <c r="L1496" s="230"/>
      <c r="M1496" s="230"/>
      <c r="N1496" s="230"/>
      <c r="S1496" s="230"/>
      <c r="V1496" s="230"/>
      <c r="W1496" s="230"/>
      <c r="X1496" s="230"/>
      <c r="Y1496" s="230"/>
      <c r="Z1496" s="230"/>
      <c r="AA1496" s="230"/>
      <c r="AB1496" s="230"/>
      <c r="AC1496" s="230"/>
      <c r="AD1496" s="230"/>
      <c r="AH1496" s="230"/>
      <c r="AK1496" s="230"/>
      <c r="AL1496" s="230"/>
      <c r="AM1496" s="230"/>
      <c r="AN1496" s="230"/>
      <c r="AO1496" s="230"/>
      <c r="AP1496" s="230"/>
      <c r="AQ1496" s="230"/>
      <c r="AR1496" s="230"/>
      <c r="AW1496" s="230"/>
      <c r="AZ1496" s="230"/>
      <c r="BA1496" s="230"/>
      <c r="BB1496" s="230"/>
      <c r="BC1496" s="230"/>
      <c r="BD1496" s="230"/>
      <c r="BE1496" s="230"/>
      <c r="BF1496" s="230"/>
      <c r="BG1496" s="230"/>
    </row>
    <row r="1497" spans="4:59">
      <c r="D1497" s="230"/>
      <c r="G1497" s="230"/>
      <c r="H1497" s="230"/>
      <c r="I1497" s="230"/>
      <c r="J1497" s="230"/>
      <c r="K1497" s="230"/>
      <c r="L1497" s="230"/>
      <c r="M1497" s="230"/>
      <c r="N1497" s="230"/>
      <c r="S1497" s="230"/>
      <c r="V1497" s="230"/>
      <c r="W1497" s="230"/>
      <c r="X1497" s="230"/>
      <c r="Y1497" s="230"/>
      <c r="Z1497" s="230"/>
      <c r="AA1497" s="230"/>
      <c r="AB1497" s="230"/>
      <c r="AC1497" s="230"/>
      <c r="AD1497" s="230"/>
      <c r="AH1497" s="230"/>
      <c r="AK1497" s="230"/>
      <c r="AL1497" s="230"/>
      <c r="AM1497" s="230"/>
      <c r="AN1497" s="230"/>
      <c r="AO1497" s="230"/>
      <c r="AP1497" s="230"/>
      <c r="AQ1497" s="230"/>
      <c r="AR1497" s="230"/>
      <c r="AW1497" s="230"/>
      <c r="AZ1497" s="230"/>
      <c r="BA1497" s="230"/>
      <c r="BB1497" s="230"/>
      <c r="BC1497" s="230"/>
      <c r="BD1497" s="230"/>
      <c r="BE1497" s="230"/>
      <c r="BF1497" s="230"/>
      <c r="BG1497" s="230"/>
    </row>
    <row r="1498" spans="4:59">
      <c r="D1498" s="230"/>
      <c r="G1498" s="230"/>
      <c r="H1498" s="230"/>
      <c r="I1498" s="230"/>
      <c r="J1498" s="230"/>
      <c r="K1498" s="230"/>
      <c r="L1498" s="230"/>
      <c r="M1498" s="230"/>
      <c r="N1498" s="230"/>
      <c r="S1498" s="230"/>
      <c r="V1498" s="230"/>
      <c r="W1498" s="230"/>
      <c r="X1498" s="230"/>
      <c r="Y1498" s="230"/>
      <c r="Z1498" s="230"/>
      <c r="AA1498" s="230"/>
      <c r="AB1498" s="230"/>
      <c r="AC1498" s="230"/>
      <c r="AD1498" s="230"/>
      <c r="AH1498" s="230"/>
      <c r="AK1498" s="230"/>
      <c r="AL1498" s="230"/>
      <c r="AM1498" s="230"/>
      <c r="AN1498" s="230"/>
      <c r="AO1498" s="230"/>
      <c r="AP1498" s="230"/>
      <c r="AQ1498" s="230"/>
      <c r="AR1498" s="230"/>
      <c r="AW1498" s="230"/>
      <c r="AZ1498" s="230"/>
      <c r="BA1498" s="230"/>
      <c r="BB1498" s="230"/>
      <c r="BC1498" s="230"/>
      <c r="BD1498" s="230"/>
      <c r="BE1498" s="230"/>
      <c r="BF1498" s="230"/>
      <c r="BG1498" s="230"/>
    </row>
    <row r="1499" spans="4:59">
      <c r="D1499" s="230"/>
      <c r="G1499" s="230"/>
      <c r="H1499" s="230"/>
      <c r="I1499" s="230"/>
      <c r="J1499" s="230"/>
      <c r="K1499" s="230"/>
      <c r="L1499" s="230"/>
      <c r="M1499" s="230"/>
      <c r="N1499" s="230"/>
      <c r="S1499" s="230"/>
      <c r="V1499" s="230"/>
      <c r="W1499" s="230"/>
      <c r="X1499" s="230"/>
      <c r="Y1499" s="230"/>
      <c r="Z1499" s="230"/>
      <c r="AA1499" s="230"/>
      <c r="AB1499" s="230"/>
      <c r="AC1499" s="230"/>
      <c r="AD1499" s="230"/>
      <c r="AH1499" s="230"/>
      <c r="AK1499" s="230"/>
      <c r="AL1499" s="230"/>
      <c r="AM1499" s="230"/>
      <c r="AN1499" s="230"/>
      <c r="AO1499" s="230"/>
      <c r="AP1499" s="230"/>
      <c r="AQ1499" s="230"/>
      <c r="AR1499" s="230"/>
      <c r="AW1499" s="230"/>
      <c r="AZ1499" s="230"/>
      <c r="BA1499" s="230"/>
      <c r="BB1499" s="230"/>
      <c r="BC1499" s="230"/>
      <c r="BD1499" s="230"/>
      <c r="BE1499" s="230"/>
      <c r="BF1499" s="230"/>
      <c r="BG1499" s="230"/>
    </row>
    <row r="1500" spans="4:59">
      <c r="D1500" s="230"/>
      <c r="G1500" s="230"/>
      <c r="H1500" s="230"/>
      <c r="I1500" s="230"/>
      <c r="J1500" s="230"/>
      <c r="K1500" s="230"/>
      <c r="L1500" s="230"/>
      <c r="M1500" s="230"/>
      <c r="N1500" s="230"/>
      <c r="S1500" s="230"/>
      <c r="V1500" s="230"/>
      <c r="W1500" s="230"/>
      <c r="X1500" s="230"/>
      <c r="Y1500" s="230"/>
      <c r="Z1500" s="230"/>
      <c r="AA1500" s="230"/>
      <c r="AB1500" s="230"/>
      <c r="AC1500" s="230"/>
      <c r="AD1500" s="230"/>
      <c r="AH1500" s="230"/>
      <c r="AK1500" s="230"/>
      <c r="AL1500" s="230"/>
      <c r="AM1500" s="230"/>
      <c r="AN1500" s="230"/>
      <c r="AO1500" s="230"/>
      <c r="AP1500" s="230"/>
      <c r="AQ1500" s="230"/>
      <c r="AR1500" s="230"/>
      <c r="AW1500" s="230"/>
      <c r="AZ1500" s="230"/>
      <c r="BA1500" s="230"/>
      <c r="BB1500" s="230"/>
      <c r="BC1500" s="230"/>
      <c r="BD1500" s="230"/>
      <c r="BE1500" s="230"/>
      <c r="BF1500" s="230"/>
      <c r="BG1500" s="230"/>
    </row>
    <row r="1501" spans="4:59">
      <c r="D1501" s="230"/>
      <c r="G1501" s="230"/>
      <c r="H1501" s="230"/>
      <c r="I1501" s="230"/>
      <c r="J1501" s="230"/>
      <c r="K1501" s="230"/>
      <c r="L1501" s="230"/>
      <c r="M1501" s="230"/>
      <c r="N1501" s="230"/>
      <c r="S1501" s="230"/>
      <c r="V1501" s="230"/>
      <c r="W1501" s="230"/>
      <c r="X1501" s="230"/>
      <c r="Y1501" s="230"/>
      <c r="Z1501" s="230"/>
      <c r="AA1501" s="230"/>
      <c r="AB1501" s="230"/>
      <c r="AC1501" s="230"/>
      <c r="AD1501" s="230"/>
      <c r="AH1501" s="230"/>
      <c r="AK1501" s="230"/>
      <c r="AL1501" s="230"/>
      <c r="AM1501" s="230"/>
      <c r="AN1501" s="230"/>
      <c r="AO1501" s="230"/>
      <c r="AP1501" s="230"/>
      <c r="AQ1501" s="230"/>
      <c r="AR1501" s="230"/>
      <c r="AW1501" s="230"/>
      <c r="AZ1501" s="230"/>
      <c r="BA1501" s="230"/>
      <c r="BB1501" s="230"/>
      <c r="BC1501" s="230"/>
      <c r="BD1501" s="230"/>
      <c r="BE1501" s="230"/>
      <c r="BF1501" s="230"/>
      <c r="BG1501" s="230"/>
    </row>
    <row r="1502" spans="4:59">
      <c r="D1502" s="230"/>
      <c r="G1502" s="230"/>
      <c r="H1502" s="230"/>
      <c r="I1502" s="230"/>
      <c r="J1502" s="230"/>
      <c r="K1502" s="230"/>
      <c r="L1502" s="230"/>
      <c r="M1502" s="230"/>
      <c r="N1502" s="230"/>
      <c r="S1502" s="230"/>
      <c r="V1502" s="230"/>
      <c r="W1502" s="230"/>
      <c r="X1502" s="230"/>
      <c r="Y1502" s="230"/>
      <c r="Z1502" s="230"/>
      <c r="AA1502" s="230"/>
      <c r="AB1502" s="230"/>
      <c r="AC1502" s="230"/>
      <c r="AD1502" s="230"/>
      <c r="AH1502" s="230"/>
      <c r="AK1502" s="230"/>
      <c r="AL1502" s="230"/>
      <c r="AM1502" s="230"/>
      <c r="AN1502" s="230"/>
      <c r="AO1502" s="230"/>
      <c r="AP1502" s="230"/>
      <c r="AQ1502" s="230"/>
      <c r="AR1502" s="230"/>
      <c r="AW1502" s="230"/>
      <c r="AZ1502" s="230"/>
      <c r="BA1502" s="230"/>
      <c r="BB1502" s="230"/>
      <c r="BC1502" s="230"/>
      <c r="BD1502" s="230"/>
      <c r="BE1502" s="230"/>
      <c r="BF1502" s="230"/>
      <c r="BG1502" s="230"/>
    </row>
    <row r="1503" spans="4:59">
      <c r="D1503" s="230"/>
      <c r="G1503" s="230"/>
      <c r="H1503" s="230"/>
      <c r="I1503" s="230"/>
      <c r="J1503" s="230"/>
      <c r="K1503" s="230"/>
      <c r="L1503" s="230"/>
      <c r="M1503" s="230"/>
      <c r="N1503" s="230"/>
      <c r="S1503" s="230"/>
      <c r="V1503" s="230"/>
      <c r="W1503" s="230"/>
      <c r="X1503" s="230"/>
      <c r="Y1503" s="230"/>
      <c r="Z1503" s="230"/>
      <c r="AA1503" s="230"/>
      <c r="AB1503" s="230"/>
      <c r="AC1503" s="230"/>
      <c r="AD1503" s="230"/>
      <c r="AH1503" s="230"/>
      <c r="AK1503" s="230"/>
      <c r="AL1503" s="230"/>
      <c r="AM1503" s="230"/>
      <c r="AN1503" s="230"/>
      <c r="AO1503" s="230"/>
      <c r="AP1503" s="230"/>
      <c r="AQ1503" s="230"/>
      <c r="AR1503" s="230"/>
      <c r="AW1503" s="230"/>
      <c r="AZ1503" s="230"/>
      <c r="BA1503" s="230"/>
      <c r="BB1503" s="230"/>
      <c r="BC1503" s="230"/>
      <c r="BD1503" s="230"/>
      <c r="BE1503" s="230"/>
      <c r="BF1503" s="230"/>
      <c r="BG1503" s="230"/>
    </row>
    <row r="1504" spans="4:59">
      <c r="D1504" s="230"/>
      <c r="G1504" s="230"/>
      <c r="H1504" s="230"/>
      <c r="I1504" s="230"/>
      <c r="J1504" s="230"/>
      <c r="K1504" s="230"/>
      <c r="L1504" s="230"/>
      <c r="M1504" s="230"/>
      <c r="N1504" s="230"/>
      <c r="S1504" s="230"/>
      <c r="V1504" s="230"/>
      <c r="W1504" s="230"/>
      <c r="X1504" s="230"/>
      <c r="Y1504" s="230"/>
      <c r="Z1504" s="230"/>
      <c r="AA1504" s="230"/>
      <c r="AB1504" s="230"/>
      <c r="AC1504" s="230"/>
      <c r="AD1504" s="230"/>
      <c r="AH1504" s="230"/>
      <c r="AK1504" s="230"/>
      <c r="AL1504" s="230"/>
      <c r="AM1504" s="230"/>
      <c r="AN1504" s="230"/>
      <c r="AO1504" s="230"/>
      <c r="AP1504" s="230"/>
      <c r="AQ1504" s="230"/>
      <c r="AR1504" s="230"/>
      <c r="AW1504" s="230"/>
      <c r="AZ1504" s="230"/>
      <c r="BA1504" s="230"/>
      <c r="BB1504" s="230"/>
      <c r="BC1504" s="230"/>
      <c r="BD1504" s="230"/>
      <c r="BE1504" s="230"/>
      <c r="BF1504" s="230"/>
      <c r="BG1504" s="230"/>
    </row>
    <row r="1505" spans="4:59">
      <c r="D1505" s="230"/>
      <c r="G1505" s="230"/>
      <c r="H1505" s="230"/>
      <c r="I1505" s="230"/>
      <c r="J1505" s="230"/>
      <c r="K1505" s="230"/>
      <c r="L1505" s="230"/>
      <c r="M1505" s="230"/>
      <c r="N1505" s="230"/>
      <c r="S1505" s="230"/>
      <c r="V1505" s="230"/>
      <c r="W1505" s="230"/>
      <c r="X1505" s="230"/>
      <c r="Y1505" s="230"/>
      <c r="Z1505" s="230"/>
      <c r="AA1505" s="230"/>
      <c r="AB1505" s="230"/>
      <c r="AC1505" s="230"/>
      <c r="AD1505" s="230"/>
      <c r="AH1505" s="230"/>
      <c r="AK1505" s="230"/>
      <c r="AL1505" s="230"/>
      <c r="AM1505" s="230"/>
      <c r="AN1505" s="230"/>
      <c r="AO1505" s="230"/>
      <c r="AP1505" s="230"/>
      <c r="AQ1505" s="230"/>
      <c r="AR1505" s="230"/>
      <c r="AW1505" s="230"/>
      <c r="AZ1505" s="230"/>
      <c r="BA1505" s="230"/>
      <c r="BB1505" s="230"/>
      <c r="BC1505" s="230"/>
      <c r="BD1505" s="230"/>
      <c r="BE1505" s="230"/>
      <c r="BF1505" s="230"/>
      <c r="BG1505" s="230"/>
    </row>
    <row r="1506" spans="4:59">
      <c r="D1506" s="230"/>
      <c r="G1506" s="230"/>
      <c r="H1506" s="230"/>
      <c r="I1506" s="230"/>
      <c r="J1506" s="230"/>
      <c r="K1506" s="230"/>
      <c r="L1506" s="230"/>
      <c r="M1506" s="230"/>
      <c r="N1506" s="230"/>
      <c r="S1506" s="230"/>
      <c r="V1506" s="230"/>
      <c r="W1506" s="230"/>
      <c r="X1506" s="230"/>
      <c r="Y1506" s="230"/>
      <c r="Z1506" s="230"/>
      <c r="AA1506" s="230"/>
      <c r="AB1506" s="230"/>
      <c r="AC1506" s="230"/>
      <c r="AD1506" s="230"/>
      <c r="AH1506" s="230"/>
      <c r="AK1506" s="230"/>
      <c r="AL1506" s="230"/>
      <c r="AM1506" s="230"/>
      <c r="AN1506" s="230"/>
      <c r="AO1506" s="230"/>
      <c r="AP1506" s="230"/>
      <c r="AQ1506" s="230"/>
      <c r="AR1506" s="230"/>
      <c r="AW1506" s="230"/>
      <c r="AZ1506" s="230"/>
      <c r="BA1506" s="230"/>
      <c r="BB1506" s="230"/>
      <c r="BC1506" s="230"/>
      <c r="BD1506" s="230"/>
      <c r="BE1506" s="230"/>
      <c r="BF1506" s="230"/>
      <c r="BG1506" s="230"/>
    </row>
    <row r="1507" spans="4:59">
      <c r="D1507" s="230"/>
      <c r="G1507" s="230"/>
      <c r="H1507" s="230"/>
      <c r="I1507" s="230"/>
      <c r="J1507" s="230"/>
      <c r="K1507" s="230"/>
      <c r="L1507" s="230"/>
      <c r="M1507" s="230"/>
      <c r="N1507" s="230"/>
      <c r="S1507" s="230"/>
      <c r="V1507" s="230"/>
      <c r="W1507" s="230"/>
      <c r="X1507" s="230"/>
      <c r="Y1507" s="230"/>
      <c r="Z1507" s="230"/>
      <c r="AA1507" s="230"/>
      <c r="AB1507" s="230"/>
      <c r="AC1507" s="230"/>
      <c r="AD1507" s="230"/>
      <c r="AH1507" s="230"/>
      <c r="AK1507" s="230"/>
      <c r="AL1507" s="230"/>
      <c r="AM1507" s="230"/>
      <c r="AN1507" s="230"/>
      <c r="AO1507" s="230"/>
      <c r="AP1507" s="230"/>
      <c r="AQ1507" s="230"/>
      <c r="AR1507" s="230"/>
      <c r="AW1507" s="230"/>
      <c r="AZ1507" s="230"/>
      <c r="BA1507" s="230"/>
      <c r="BB1507" s="230"/>
      <c r="BC1507" s="230"/>
      <c r="BD1507" s="230"/>
      <c r="BE1507" s="230"/>
      <c r="BF1507" s="230"/>
      <c r="BG1507" s="230"/>
    </row>
    <row r="1508" spans="4:59">
      <c r="D1508" s="230"/>
      <c r="G1508" s="230"/>
      <c r="H1508" s="230"/>
      <c r="I1508" s="230"/>
      <c r="J1508" s="230"/>
      <c r="K1508" s="230"/>
      <c r="L1508" s="230"/>
      <c r="M1508" s="230"/>
      <c r="N1508" s="230"/>
      <c r="S1508" s="230"/>
      <c r="V1508" s="230"/>
      <c r="W1508" s="230"/>
      <c r="X1508" s="230"/>
      <c r="Y1508" s="230"/>
      <c r="Z1508" s="230"/>
      <c r="AA1508" s="230"/>
      <c r="AB1508" s="230"/>
      <c r="AC1508" s="230"/>
      <c r="AD1508" s="230"/>
      <c r="AH1508" s="230"/>
      <c r="AK1508" s="230"/>
      <c r="AL1508" s="230"/>
      <c r="AM1508" s="230"/>
      <c r="AN1508" s="230"/>
      <c r="AO1508" s="230"/>
      <c r="AP1508" s="230"/>
      <c r="AQ1508" s="230"/>
      <c r="AR1508" s="230"/>
      <c r="AW1508" s="230"/>
      <c r="AZ1508" s="230"/>
      <c r="BA1508" s="230"/>
      <c r="BB1508" s="230"/>
      <c r="BC1508" s="230"/>
      <c r="BD1508" s="230"/>
      <c r="BE1508" s="230"/>
      <c r="BF1508" s="230"/>
      <c r="BG1508" s="230"/>
    </row>
    <row r="1509" spans="4:59">
      <c r="D1509" s="230"/>
      <c r="G1509" s="230"/>
      <c r="H1509" s="230"/>
      <c r="I1509" s="230"/>
      <c r="J1509" s="230"/>
      <c r="K1509" s="230"/>
      <c r="L1509" s="230"/>
      <c r="M1509" s="230"/>
      <c r="N1509" s="230"/>
      <c r="S1509" s="230"/>
      <c r="V1509" s="230"/>
      <c r="W1509" s="230"/>
      <c r="X1509" s="230"/>
      <c r="Y1509" s="230"/>
      <c r="Z1509" s="230"/>
      <c r="AA1509" s="230"/>
      <c r="AB1509" s="230"/>
      <c r="AC1509" s="230"/>
      <c r="AD1509" s="230"/>
      <c r="AH1509" s="230"/>
      <c r="AK1509" s="230"/>
      <c r="AL1509" s="230"/>
      <c r="AM1509" s="230"/>
      <c r="AN1509" s="230"/>
      <c r="AO1509" s="230"/>
      <c r="AP1509" s="230"/>
      <c r="AQ1509" s="230"/>
      <c r="AR1509" s="230"/>
      <c r="AW1509" s="230"/>
      <c r="AZ1509" s="230"/>
      <c r="BA1509" s="230"/>
      <c r="BB1509" s="230"/>
      <c r="BC1509" s="230"/>
      <c r="BD1509" s="230"/>
      <c r="BE1509" s="230"/>
      <c r="BF1509" s="230"/>
      <c r="BG1509" s="230"/>
    </row>
    <row r="1510" spans="4:59">
      <c r="D1510" s="230"/>
      <c r="G1510" s="230"/>
      <c r="H1510" s="230"/>
      <c r="I1510" s="230"/>
      <c r="J1510" s="230"/>
      <c r="K1510" s="230"/>
      <c r="L1510" s="230"/>
      <c r="M1510" s="230"/>
      <c r="N1510" s="230"/>
      <c r="S1510" s="230"/>
      <c r="V1510" s="230"/>
      <c r="W1510" s="230"/>
      <c r="X1510" s="230"/>
      <c r="Y1510" s="230"/>
      <c r="Z1510" s="230"/>
      <c r="AA1510" s="230"/>
      <c r="AB1510" s="230"/>
      <c r="AC1510" s="230"/>
      <c r="AD1510" s="230"/>
      <c r="AH1510" s="230"/>
      <c r="AK1510" s="230"/>
      <c r="AL1510" s="230"/>
      <c r="AM1510" s="230"/>
      <c r="AN1510" s="230"/>
      <c r="AO1510" s="230"/>
      <c r="AP1510" s="230"/>
      <c r="AQ1510" s="230"/>
      <c r="AR1510" s="230"/>
      <c r="AW1510" s="230"/>
      <c r="AZ1510" s="230"/>
      <c r="BA1510" s="230"/>
      <c r="BB1510" s="230"/>
      <c r="BC1510" s="230"/>
      <c r="BD1510" s="230"/>
      <c r="BE1510" s="230"/>
      <c r="BF1510" s="230"/>
      <c r="BG1510" s="230"/>
    </row>
    <row r="1511" spans="4:59">
      <c r="D1511" s="230"/>
      <c r="G1511" s="230"/>
      <c r="H1511" s="230"/>
      <c r="I1511" s="230"/>
      <c r="J1511" s="230"/>
      <c r="K1511" s="230"/>
      <c r="L1511" s="230"/>
      <c r="M1511" s="230"/>
      <c r="N1511" s="230"/>
      <c r="S1511" s="230"/>
      <c r="V1511" s="230"/>
      <c r="W1511" s="230"/>
      <c r="X1511" s="230"/>
      <c r="Y1511" s="230"/>
      <c r="Z1511" s="230"/>
      <c r="AA1511" s="230"/>
      <c r="AB1511" s="230"/>
      <c r="AC1511" s="230"/>
      <c r="AD1511" s="230"/>
      <c r="AH1511" s="230"/>
      <c r="AK1511" s="230"/>
      <c r="AL1511" s="230"/>
      <c r="AM1511" s="230"/>
      <c r="AN1511" s="230"/>
      <c r="AO1511" s="230"/>
      <c r="AP1511" s="230"/>
      <c r="AQ1511" s="230"/>
      <c r="AR1511" s="230"/>
      <c r="AW1511" s="230"/>
      <c r="AZ1511" s="230"/>
      <c r="BA1511" s="230"/>
      <c r="BB1511" s="230"/>
      <c r="BC1511" s="230"/>
      <c r="BD1511" s="230"/>
      <c r="BE1511" s="230"/>
      <c r="BF1511" s="230"/>
      <c r="BG1511" s="230"/>
    </row>
    <row r="1512" spans="4:59">
      <c r="D1512" s="230"/>
      <c r="G1512" s="230"/>
      <c r="H1512" s="230"/>
      <c r="I1512" s="230"/>
      <c r="J1512" s="230"/>
      <c r="K1512" s="230"/>
      <c r="L1512" s="230"/>
      <c r="M1512" s="230"/>
      <c r="N1512" s="230"/>
      <c r="S1512" s="230"/>
      <c r="V1512" s="230"/>
      <c r="W1512" s="230"/>
      <c r="X1512" s="230"/>
      <c r="Y1512" s="230"/>
      <c r="Z1512" s="230"/>
      <c r="AA1512" s="230"/>
      <c r="AB1512" s="230"/>
      <c r="AC1512" s="230"/>
      <c r="AD1512" s="230"/>
      <c r="AH1512" s="230"/>
      <c r="AK1512" s="230"/>
      <c r="AL1512" s="230"/>
      <c r="AM1512" s="230"/>
      <c r="AN1512" s="230"/>
      <c r="AO1512" s="230"/>
      <c r="AP1512" s="230"/>
      <c r="AQ1512" s="230"/>
      <c r="AR1512" s="230"/>
      <c r="AW1512" s="230"/>
      <c r="AZ1512" s="230"/>
      <c r="BA1512" s="230"/>
      <c r="BB1512" s="230"/>
      <c r="BC1512" s="230"/>
      <c r="BD1512" s="230"/>
      <c r="BE1512" s="230"/>
      <c r="BF1512" s="230"/>
      <c r="BG1512" s="230"/>
    </row>
    <row r="1513" spans="4:59">
      <c r="D1513" s="230"/>
      <c r="G1513" s="230"/>
      <c r="H1513" s="230"/>
      <c r="I1513" s="230"/>
      <c r="J1513" s="230"/>
      <c r="K1513" s="230"/>
      <c r="L1513" s="230"/>
      <c r="M1513" s="230"/>
      <c r="N1513" s="230"/>
      <c r="S1513" s="230"/>
      <c r="V1513" s="230"/>
      <c r="W1513" s="230"/>
      <c r="X1513" s="230"/>
      <c r="Y1513" s="230"/>
      <c r="Z1513" s="230"/>
      <c r="AA1513" s="230"/>
      <c r="AB1513" s="230"/>
      <c r="AC1513" s="230"/>
      <c r="AD1513" s="230"/>
      <c r="AH1513" s="230"/>
      <c r="AK1513" s="230"/>
      <c r="AL1513" s="230"/>
      <c r="AM1513" s="230"/>
      <c r="AN1513" s="230"/>
      <c r="AO1513" s="230"/>
      <c r="AP1513" s="230"/>
      <c r="AQ1513" s="230"/>
      <c r="AR1513" s="230"/>
      <c r="AW1513" s="230"/>
      <c r="AZ1513" s="230"/>
      <c r="BA1513" s="230"/>
      <c r="BB1513" s="230"/>
      <c r="BC1513" s="230"/>
      <c r="BD1513" s="230"/>
      <c r="BE1513" s="230"/>
      <c r="BF1513" s="230"/>
      <c r="BG1513" s="230"/>
    </row>
    <row r="1514" spans="4:59">
      <c r="D1514" s="230"/>
      <c r="G1514" s="230"/>
      <c r="H1514" s="230"/>
      <c r="I1514" s="230"/>
      <c r="J1514" s="230"/>
      <c r="K1514" s="230"/>
      <c r="L1514" s="230"/>
      <c r="M1514" s="230"/>
      <c r="N1514" s="230"/>
      <c r="S1514" s="230"/>
      <c r="V1514" s="230"/>
      <c r="W1514" s="230"/>
      <c r="X1514" s="230"/>
      <c r="Y1514" s="230"/>
      <c r="Z1514" s="230"/>
      <c r="AA1514" s="230"/>
      <c r="AB1514" s="230"/>
      <c r="AC1514" s="230"/>
      <c r="AD1514" s="230"/>
      <c r="AH1514" s="230"/>
      <c r="AK1514" s="230"/>
      <c r="AL1514" s="230"/>
      <c r="AM1514" s="230"/>
      <c r="AN1514" s="230"/>
      <c r="AO1514" s="230"/>
      <c r="AP1514" s="230"/>
      <c r="AQ1514" s="230"/>
      <c r="AR1514" s="230"/>
      <c r="AW1514" s="230"/>
      <c r="AZ1514" s="230"/>
      <c r="BA1514" s="230"/>
      <c r="BB1514" s="230"/>
      <c r="BC1514" s="230"/>
      <c r="BD1514" s="230"/>
      <c r="BE1514" s="230"/>
      <c r="BF1514" s="230"/>
      <c r="BG1514" s="230"/>
    </row>
    <row r="1515" spans="4:59">
      <c r="D1515" s="230"/>
      <c r="G1515" s="230"/>
      <c r="H1515" s="230"/>
      <c r="I1515" s="230"/>
      <c r="J1515" s="230"/>
      <c r="K1515" s="230"/>
      <c r="L1515" s="230"/>
      <c r="M1515" s="230"/>
      <c r="N1515" s="230"/>
      <c r="S1515" s="230"/>
      <c r="V1515" s="230"/>
      <c r="W1515" s="230"/>
      <c r="X1515" s="230"/>
      <c r="Y1515" s="230"/>
      <c r="Z1515" s="230"/>
      <c r="AA1515" s="230"/>
      <c r="AB1515" s="230"/>
      <c r="AC1515" s="230"/>
      <c r="AD1515" s="230"/>
      <c r="AH1515" s="230"/>
      <c r="AK1515" s="230"/>
      <c r="AL1515" s="230"/>
      <c r="AM1515" s="230"/>
      <c r="AN1515" s="230"/>
      <c r="AO1515" s="230"/>
      <c r="AP1515" s="230"/>
      <c r="AQ1515" s="230"/>
      <c r="AR1515" s="230"/>
      <c r="AW1515" s="230"/>
      <c r="AZ1515" s="230"/>
      <c r="BA1515" s="230"/>
      <c r="BB1515" s="230"/>
      <c r="BC1515" s="230"/>
      <c r="BD1515" s="230"/>
      <c r="BE1515" s="230"/>
      <c r="BF1515" s="230"/>
      <c r="BG1515" s="230"/>
    </row>
    <row r="1516" spans="4:59">
      <c r="D1516" s="230"/>
      <c r="G1516" s="230"/>
      <c r="H1516" s="230"/>
      <c r="I1516" s="230"/>
      <c r="J1516" s="230"/>
      <c r="K1516" s="230"/>
      <c r="L1516" s="230"/>
      <c r="M1516" s="230"/>
      <c r="N1516" s="230"/>
      <c r="S1516" s="230"/>
      <c r="V1516" s="230"/>
      <c r="W1516" s="230"/>
      <c r="X1516" s="230"/>
      <c r="Y1516" s="230"/>
      <c r="Z1516" s="230"/>
      <c r="AA1516" s="230"/>
      <c r="AB1516" s="230"/>
      <c r="AC1516" s="230"/>
      <c r="AD1516" s="230"/>
      <c r="AH1516" s="230"/>
      <c r="AK1516" s="230"/>
      <c r="AL1516" s="230"/>
      <c r="AM1516" s="230"/>
      <c r="AN1516" s="230"/>
      <c r="AO1516" s="230"/>
      <c r="AP1516" s="230"/>
      <c r="AQ1516" s="230"/>
      <c r="AR1516" s="230"/>
      <c r="AW1516" s="230"/>
      <c r="AZ1516" s="230"/>
      <c r="BA1516" s="230"/>
      <c r="BB1516" s="230"/>
      <c r="BC1516" s="230"/>
      <c r="BD1516" s="230"/>
      <c r="BE1516" s="230"/>
      <c r="BF1516" s="230"/>
      <c r="BG1516" s="230"/>
    </row>
    <row r="1517" spans="4:59">
      <c r="D1517" s="230"/>
      <c r="G1517" s="230"/>
      <c r="H1517" s="230"/>
      <c r="I1517" s="230"/>
      <c r="J1517" s="230"/>
      <c r="K1517" s="230"/>
      <c r="L1517" s="230"/>
      <c r="M1517" s="230"/>
      <c r="N1517" s="230"/>
      <c r="S1517" s="230"/>
      <c r="V1517" s="230"/>
      <c r="W1517" s="230"/>
      <c r="X1517" s="230"/>
      <c r="Y1517" s="230"/>
      <c r="Z1517" s="230"/>
      <c r="AA1517" s="230"/>
      <c r="AB1517" s="230"/>
      <c r="AC1517" s="230"/>
      <c r="AD1517" s="230"/>
      <c r="AH1517" s="230"/>
      <c r="AK1517" s="230"/>
      <c r="AL1517" s="230"/>
      <c r="AM1517" s="230"/>
      <c r="AN1517" s="230"/>
      <c r="AO1517" s="230"/>
      <c r="AP1517" s="230"/>
      <c r="AQ1517" s="230"/>
      <c r="AR1517" s="230"/>
      <c r="AW1517" s="230"/>
      <c r="AZ1517" s="230"/>
      <c r="BA1517" s="230"/>
      <c r="BB1517" s="230"/>
      <c r="BC1517" s="230"/>
      <c r="BD1517" s="230"/>
      <c r="BE1517" s="230"/>
      <c r="BF1517" s="230"/>
      <c r="BG1517" s="230"/>
    </row>
    <row r="1518" spans="4:59">
      <c r="D1518" s="230"/>
      <c r="G1518" s="230"/>
      <c r="H1518" s="230"/>
      <c r="I1518" s="230"/>
      <c r="J1518" s="230"/>
      <c r="K1518" s="230"/>
      <c r="L1518" s="230"/>
      <c r="M1518" s="230"/>
      <c r="N1518" s="230"/>
      <c r="S1518" s="230"/>
      <c r="V1518" s="230"/>
      <c r="W1518" s="230"/>
      <c r="X1518" s="230"/>
      <c r="Y1518" s="230"/>
      <c r="Z1518" s="230"/>
      <c r="AA1518" s="230"/>
      <c r="AB1518" s="230"/>
      <c r="AC1518" s="230"/>
      <c r="AD1518" s="230"/>
      <c r="AH1518" s="230"/>
      <c r="AK1518" s="230"/>
      <c r="AL1518" s="230"/>
      <c r="AM1518" s="230"/>
      <c r="AN1518" s="230"/>
      <c r="AO1518" s="230"/>
      <c r="AP1518" s="230"/>
      <c r="AQ1518" s="230"/>
      <c r="AR1518" s="230"/>
      <c r="AW1518" s="230"/>
      <c r="AZ1518" s="230"/>
      <c r="BA1518" s="230"/>
      <c r="BB1518" s="230"/>
      <c r="BC1518" s="230"/>
      <c r="BD1518" s="230"/>
      <c r="BE1518" s="230"/>
      <c r="BF1518" s="230"/>
      <c r="BG1518" s="230"/>
    </row>
    <row r="1519" spans="4:59">
      <c r="D1519" s="230"/>
      <c r="G1519" s="230"/>
      <c r="H1519" s="230"/>
      <c r="I1519" s="230"/>
      <c r="J1519" s="230"/>
      <c r="K1519" s="230"/>
      <c r="L1519" s="230"/>
      <c r="M1519" s="230"/>
      <c r="N1519" s="230"/>
      <c r="S1519" s="230"/>
      <c r="V1519" s="230"/>
      <c r="W1519" s="230"/>
      <c r="X1519" s="230"/>
      <c r="Y1519" s="230"/>
      <c r="Z1519" s="230"/>
      <c r="AA1519" s="230"/>
      <c r="AB1519" s="230"/>
      <c r="AC1519" s="230"/>
      <c r="AD1519" s="230"/>
      <c r="AH1519" s="230"/>
      <c r="AK1519" s="230"/>
      <c r="AL1519" s="230"/>
      <c r="AM1519" s="230"/>
      <c r="AN1519" s="230"/>
      <c r="AO1519" s="230"/>
      <c r="AP1519" s="230"/>
      <c r="AQ1519" s="230"/>
      <c r="AR1519" s="230"/>
      <c r="AW1519" s="230"/>
      <c r="AZ1519" s="230"/>
      <c r="BA1519" s="230"/>
      <c r="BB1519" s="230"/>
      <c r="BC1519" s="230"/>
      <c r="BD1519" s="230"/>
      <c r="BE1519" s="230"/>
      <c r="BF1519" s="230"/>
      <c r="BG1519" s="230"/>
    </row>
    <row r="1520" spans="4:59">
      <c r="D1520" s="230"/>
      <c r="G1520" s="230"/>
      <c r="H1520" s="230"/>
      <c r="I1520" s="230"/>
      <c r="J1520" s="230"/>
      <c r="K1520" s="230"/>
      <c r="L1520" s="230"/>
      <c r="M1520" s="230"/>
      <c r="N1520" s="230"/>
      <c r="S1520" s="230"/>
      <c r="V1520" s="230"/>
      <c r="W1520" s="230"/>
      <c r="X1520" s="230"/>
      <c r="Y1520" s="230"/>
      <c r="Z1520" s="230"/>
      <c r="AA1520" s="230"/>
      <c r="AB1520" s="230"/>
      <c r="AC1520" s="230"/>
      <c r="AD1520" s="230"/>
      <c r="AH1520" s="230"/>
      <c r="AK1520" s="230"/>
      <c r="AL1520" s="230"/>
      <c r="AM1520" s="230"/>
      <c r="AN1520" s="230"/>
      <c r="AO1520" s="230"/>
      <c r="AP1520" s="230"/>
      <c r="AQ1520" s="230"/>
      <c r="AR1520" s="230"/>
      <c r="AW1520" s="230"/>
      <c r="AZ1520" s="230"/>
      <c r="BA1520" s="230"/>
      <c r="BB1520" s="230"/>
      <c r="BC1520" s="230"/>
      <c r="BD1520" s="230"/>
      <c r="BE1520" s="230"/>
      <c r="BF1520" s="230"/>
      <c r="BG1520" s="230"/>
    </row>
    <row r="1521" spans="4:59">
      <c r="D1521" s="230"/>
      <c r="G1521" s="230"/>
      <c r="H1521" s="230"/>
      <c r="I1521" s="230"/>
      <c r="J1521" s="230"/>
      <c r="K1521" s="230"/>
      <c r="L1521" s="230"/>
      <c r="M1521" s="230"/>
      <c r="N1521" s="230"/>
      <c r="S1521" s="230"/>
      <c r="V1521" s="230"/>
      <c r="W1521" s="230"/>
      <c r="X1521" s="230"/>
      <c r="Y1521" s="230"/>
      <c r="Z1521" s="230"/>
      <c r="AA1521" s="230"/>
      <c r="AB1521" s="230"/>
      <c r="AC1521" s="230"/>
      <c r="AD1521" s="230"/>
      <c r="AH1521" s="230"/>
      <c r="AK1521" s="230"/>
      <c r="AL1521" s="230"/>
      <c r="AM1521" s="230"/>
      <c r="AN1521" s="230"/>
      <c r="AO1521" s="230"/>
      <c r="AP1521" s="230"/>
      <c r="AQ1521" s="230"/>
      <c r="AR1521" s="230"/>
      <c r="AW1521" s="230"/>
      <c r="AZ1521" s="230"/>
      <c r="BA1521" s="230"/>
      <c r="BB1521" s="230"/>
      <c r="BC1521" s="230"/>
      <c r="BD1521" s="230"/>
      <c r="BE1521" s="230"/>
      <c r="BF1521" s="230"/>
      <c r="BG1521" s="230"/>
    </row>
    <row r="1522" spans="4:59">
      <c r="D1522" s="230"/>
      <c r="G1522" s="230"/>
      <c r="H1522" s="230"/>
      <c r="I1522" s="230"/>
      <c r="J1522" s="230"/>
      <c r="K1522" s="230"/>
      <c r="L1522" s="230"/>
      <c r="M1522" s="230"/>
      <c r="N1522" s="230"/>
      <c r="S1522" s="230"/>
      <c r="V1522" s="230"/>
      <c r="W1522" s="230"/>
      <c r="X1522" s="230"/>
      <c r="Y1522" s="230"/>
      <c r="Z1522" s="230"/>
      <c r="AA1522" s="230"/>
      <c r="AB1522" s="230"/>
      <c r="AC1522" s="230"/>
      <c r="AD1522" s="230"/>
      <c r="AH1522" s="230"/>
      <c r="AK1522" s="230"/>
      <c r="AL1522" s="230"/>
      <c r="AM1522" s="230"/>
      <c r="AN1522" s="230"/>
      <c r="AO1522" s="230"/>
      <c r="AP1522" s="230"/>
      <c r="AQ1522" s="230"/>
      <c r="AR1522" s="230"/>
      <c r="AW1522" s="230"/>
      <c r="AZ1522" s="230"/>
      <c r="BA1522" s="230"/>
      <c r="BB1522" s="230"/>
      <c r="BC1522" s="230"/>
      <c r="BD1522" s="230"/>
      <c r="BE1522" s="230"/>
      <c r="BF1522" s="230"/>
      <c r="BG1522" s="230"/>
    </row>
    <row r="1523" spans="4:59">
      <c r="D1523" s="230"/>
      <c r="G1523" s="230"/>
      <c r="H1523" s="230"/>
      <c r="I1523" s="230"/>
      <c r="J1523" s="230"/>
      <c r="K1523" s="230"/>
      <c r="L1523" s="230"/>
      <c r="M1523" s="230"/>
      <c r="N1523" s="230"/>
      <c r="S1523" s="230"/>
      <c r="V1523" s="230"/>
      <c r="W1523" s="230"/>
      <c r="X1523" s="230"/>
      <c r="Y1523" s="230"/>
      <c r="Z1523" s="230"/>
      <c r="AA1523" s="230"/>
      <c r="AB1523" s="230"/>
      <c r="AC1523" s="230"/>
      <c r="AD1523" s="230"/>
      <c r="AH1523" s="230"/>
      <c r="AK1523" s="230"/>
      <c r="AL1523" s="230"/>
      <c r="AM1523" s="230"/>
      <c r="AN1523" s="230"/>
      <c r="AO1523" s="230"/>
      <c r="AP1523" s="230"/>
      <c r="AQ1523" s="230"/>
      <c r="AR1523" s="230"/>
      <c r="AW1523" s="230"/>
      <c r="AZ1523" s="230"/>
      <c r="BA1523" s="230"/>
      <c r="BB1523" s="230"/>
      <c r="BC1523" s="230"/>
      <c r="BD1523" s="230"/>
      <c r="BE1523" s="230"/>
      <c r="BF1523" s="230"/>
      <c r="BG1523" s="230"/>
    </row>
    <row r="1524" spans="4:59">
      <c r="D1524" s="230"/>
      <c r="G1524" s="230"/>
      <c r="H1524" s="230"/>
      <c r="I1524" s="230"/>
      <c r="J1524" s="230"/>
      <c r="K1524" s="230"/>
      <c r="L1524" s="230"/>
      <c r="M1524" s="230"/>
      <c r="N1524" s="230"/>
      <c r="S1524" s="230"/>
      <c r="V1524" s="230"/>
      <c r="W1524" s="230"/>
      <c r="X1524" s="230"/>
      <c r="Y1524" s="230"/>
      <c r="Z1524" s="230"/>
      <c r="AA1524" s="230"/>
      <c r="AB1524" s="230"/>
      <c r="AC1524" s="230"/>
      <c r="AD1524" s="230"/>
      <c r="AH1524" s="230"/>
      <c r="AK1524" s="230"/>
      <c r="AL1524" s="230"/>
      <c r="AM1524" s="230"/>
      <c r="AN1524" s="230"/>
      <c r="AO1524" s="230"/>
      <c r="AP1524" s="230"/>
      <c r="AQ1524" s="230"/>
      <c r="AR1524" s="230"/>
      <c r="AW1524" s="230"/>
      <c r="AZ1524" s="230"/>
      <c r="BA1524" s="230"/>
      <c r="BB1524" s="230"/>
      <c r="BC1524" s="230"/>
      <c r="BD1524" s="230"/>
      <c r="BE1524" s="230"/>
      <c r="BF1524" s="230"/>
      <c r="BG1524" s="230"/>
    </row>
    <row r="1525" spans="4:59">
      <c r="D1525" s="230"/>
      <c r="G1525" s="230"/>
      <c r="H1525" s="230"/>
      <c r="I1525" s="230"/>
      <c r="J1525" s="230"/>
      <c r="K1525" s="230"/>
      <c r="L1525" s="230"/>
      <c r="M1525" s="230"/>
      <c r="N1525" s="230"/>
      <c r="S1525" s="230"/>
      <c r="V1525" s="230"/>
      <c r="W1525" s="230"/>
      <c r="X1525" s="230"/>
      <c r="Y1525" s="230"/>
      <c r="Z1525" s="230"/>
      <c r="AA1525" s="230"/>
      <c r="AB1525" s="230"/>
      <c r="AC1525" s="230"/>
      <c r="AD1525" s="230"/>
      <c r="AH1525" s="230"/>
      <c r="AK1525" s="230"/>
      <c r="AL1525" s="230"/>
      <c r="AM1525" s="230"/>
      <c r="AN1525" s="230"/>
      <c r="AO1525" s="230"/>
      <c r="AP1525" s="230"/>
      <c r="AQ1525" s="230"/>
      <c r="AR1525" s="230"/>
      <c r="AW1525" s="230"/>
      <c r="AZ1525" s="230"/>
      <c r="BA1525" s="230"/>
      <c r="BB1525" s="230"/>
      <c r="BC1525" s="230"/>
      <c r="BD1525" s="230"/>
      <c r="BE1525" s="230"/>
      <c r="BF1525" s="230"/>
      <c r="BG1525" s="230"/>
    </row>
    <row r="1526" spans="4:59">
      <c r="D1526" s="230"/>
      <c r="G1526" s="230"/>
      <c r="H1526" s="230"/>
      <c r="I1526" s="230"/>
      <c r="J1526" s="230"/>
      <c r="K1526" s="230"/>
      <c r="L1526" s="230"/>
      <c r="M1526" s="230"/>
      <c r="N1526" s="230"/>
      <c r="S1526" s="230"/>
      <c r="V1526" s="230"/>
      <c r="W1526" s="230"/>
      <c r="X1526" s="230"/>
      <c r="Y1526" s="230"/>
      <c r="Z1526" s="230"/>
      <c r="AA1526" s="230"/>
      <c r="AB1526" s="230"/>
      <c r="AC1526" s="230"/>
      <c r="AD1526" s="230"/>
      <c r="AH1526" s="230"/>
      <c r="AK1526" s="230"/>
      <c r="AL1526" s="230"/>
      <c r="AM1526" s="230"/>
      <c r="AN1526" s="230"/>
      <c r="AO1526" s="230"/>
      <c r="AP1526" s="230"/>
      <c r="AQ1526" s="230"/>
      <c r="AR1526" s="230"/>
      <c r="AW1526" s="230"/>
      <c r="AZ1526" s="230"/>
      <c r="BA1526" s="230"/>
      <c r="BB1526" s="230"/>
      <c r="BC1526" s="230"/>
      <c r="BD1526" s="230"/>
      <c r="BE1526" s="230"/>
      <c r="BF1526" s="230"/>
      <c r="BG1526" s="230"/>
    </row>
    <row r="1527" spans="4:59">
      <c r="D1527" s="230"/>
      <c r="G1527" s="230"/>
      <c r="H1527" s="230"/>
      <c r="I1527" s="230"/>
      <c r="J1527" s="230"/>
      <c r="K1527" s="230"/>
      <c r="L1527" s="230"/>
      <c r="M1527" s="230"/>
      <c r="N1527" s="230"/>
      <c r="S1527" s="230"/>
      <c r="V1527" s="230"/>
      <c r="W1527" s="230"/>
      <c r="X1527" s="230"/>
      <c r="Y1527" s="230"/>
      <c r="Z1527" s="230"/>
      <c r="AA1527" s="230"/>
      <c r="AB1527" s="230"/>
      <c r="AC1527" s="230"/>
      <c r="AD1527" s="230"/>
      <c r="AH1527" s="230"/>
      <c r="AK1527" s="230"/>
      <c r="AL1527" s="230"/>
      <c r="AM1527" s="230"/>
      <c r="AN1527" s="230"/>
      <c r="AO1527" s="230"/>
      <c r="AP1527" s="230"/>
      <c r="AQ1527" s="230"/>
      <c r="AR1527" s="230"/>
      <c r="AW1527" s="230"/>
      <c r="AZ1527" s="230"/>
      <c r="BA1527" s="230"/>
      <c r="BB1527" s="230"/>
      <c r="BC1527" s="230"/>
      <c r="BD1527" s="230"/>
      <c r="BE1527" s="230"/>
      <c r="BF1527" s="230"/>
      <c r="BG1527" s="230"/>
    </row>
    <row r="1528" spans="4:59">
      <c r="D1528" s="230"/>
      <c r="G1528" s="230"/>
      <c r="H1528" s="230"/>
      <c r="I1528" s="230"/>
      <c r="J1528" s="230"/>
      <c r="K1528" s="230"/>
      <c r="L1528" s="230"/>
      <c r="M1528" s="230"/>
      <c r="N1528" s="230"/>
      <c r="S1528" s="230"/>
      <c r="V1528" s="230"/>
      <c r="W1528" s="230"/>
      <c r="X1528" s="230"/>
      <c r="Y1528" s="230"/>
      <c r="Z1528" s="230"/>
      <c r="AA1528" s="230"/>
      <c r="AB1528" s="230"/>
      <c r="AC1528" s="230"/>
      <c r="AD1528" s="230"/>
      <c r="AH1528" s="230"/>
      <c r="AK1528" s="230"/>
      <c r="AL1528" s="230"/>
      <c r="AM1528" s="230"/>
      <c r="AN1528" s="230"/>
      <c r="AO1528" s="230"/>
      <c r="AP1528" s="230"/>
      <c r="AQ1528" s="230"/>
      <c r="AR1528" s="230"/>
      <c r="AW1528" s="230"/>
      <c r="AZ1528" s="230"/>
      <c r="BA1528" s="230"/>
      <c r="BB1528" s="230"/>
      <c r="BC1528" s="230"/>
      <c r="BD1528" s="230"/>
      <c r="BE1528" s="230"/>
      <c r="BF1528" s="230"/>
      <c r="BG1528" s="230"/>
    </row>
    <row r="1529" spans="4:59">
      <c r="D1529" s="230"/>
      <c r="G1529" s="230"/>
      <c r="H1529" s="230"/>
      <c r="I1529" s="230"/>
      <c r="J1529" s="230"/>
      <c r="K1529" s="230"/>
      <c r="L1529" s="230"/>
      <c r="M1529" s="230"/>
      <c r="N1529" s="230"/>
      <c r="S1529" s="230"/>
      <c r="V1529" s="230"/>
      <c r="W1529" s="230"/>
      <c r="X1529" s="230"/>
      <c r="Y1529" s="230"/>
      <c r="Z1529" s="230"/>
      <c r="AA1529" s="230"/>
      <c r="AB1529" s="230"/>
      <c r="AC1529" s="230"/>
      <c r="AD1529" s="230"/>
      <c r="AH1529" s="230"/>
      <c r="AK1529" s="230"/>
      <c r="AL1529" s="230"/>
      <c r="AM1529" s="230"/>
      <c r="AN1529" s="230"/>
      <c r="AO1529" s="230"/>
      <c r="AP1529" s="230"/>
      <c r="AQ1529" s="230"/>
      <c r="AR1529" s="230"/>
      <c r="AW1529" s="230"/>
      <c r="AZ1529" s="230"/>
      <c r="BA1529" s="230"/>
      <c r="BB1529" s="230"/>
      <c r="BC1529" s="230"/>
      <c r="BD1529" s="230"/>
      <c r="BE1529" s="230"/>
      <c r="BF1529" s="230"/>
      <c r="BG1529" s="230"/>
    </row>
    <row r="1530" spans="4:59">
      <c r="D1530" s="230"/>
      <c r="G1530" s="230"/>
      <c r="H1530" s="230"/>
      <c r="I1530" s="230"/>
      <c r="J1530" s="230"/>
      <c r="K1530" s="230"/>
      <c r="L1530" s="230"/>
      <c r="M1530" s="230"/>
      <c r="N1530" s="230"/>
      <c r="S1530" s="230"/>
      <c r="V1530" s="230"/>
      <c r="W1530" s="230"/>
      <c r="X1530" s="230"/>
      <c r="Y1530" s="230"/>
      <c r="Z1530" s="230"/>
      <c r="AA1530" s="230"/>
      <c r="AB1530" s="230"/>
      <c r="AC1530" s="230"/>
      <c r="AD1530" s="230"/>
      <c r="AH1530" s="230"/>
      <c r="AK1530" s="230"/>
      <c r="AL1530" s="230"/>
      <c r="AM1530" s="230"/>
      <c r="AN1530" s="230"/>
      <c r="AO1530" s="230"/>
      <c r="AP1530" s="230"/>
      <c r="AQ1530" s="230"/>
      <c r="AR1530" s="230"/>
      <c r="AW1530" s="230"/>
      <c r="AZ1530" s="230"/>
      <c r="BA1530" s="230"/>
      <c r="BB1530" s="230"/>
      <c r="BC1530" s="230"/>
      <c r="BD1530" s="230"/>
      <c r="BE1530" s="230"/>
      <c r="BF1530" s="230"/>
      <c r="BG1530" s="230"/>
    </row>
    <row r="1531" spans="4:59">
      <c r="D1531" s="230"/>
      <c r="G1531" s="230"/>
      <c r="H1531" s="230"/>
      <c r="I1531" s="230"/>
      <c r="J1531" s="230"/>
      <c r="K1531" s="230"/>
      <c r="L1531" s="230"/>
      <c r="M1531" s="230"/>
      <c r="N1531" s="230"/>
      <c r="S1531" s="230"/>
      <c r="V1531" s="230"/>
      <c r="W1531" s="230"/>
      <c r="X1531" s="230"/>
      <c r="Y1531" s="230"/>
      <c r="Z1531" s="230"/>
      <c r="AA1531" s="230"/>
      <c r="AB1531" s="230"/>
      <c r="AC1531" s="230"/>
      <c r="AD1531" s="230"/>
      <c r="AH1531" s="230"/>
      <c r="AK1531" s="230"/>
      <c r="AL1531" s="230"/>
      <c r="AM1531" s="230"/>
      <c r="AN1531" s="230"/>
      <c r="AO1531" s="230"/>
      <c r="AP1531" s="230"/>
      <c r="AQ1531" s="230"/>
      <c r="AR1531" s="230"/>
      <c r="AW1531" s="230"/>
      <c r="AZ1531" s="230"/>
      <c r="BA1531" s="230"/>
      <c r="BB1531" s="230"/>
      <c r="BC1531" s="230"/>
      <c r="BD1531" s="230"/>
      <c r="BE1531" s="230"/>
      <c r="BF1531" s="230"/>
      <c r="BG1531" s="230"/>
    </row>
    <row r="1532" spans="4:59">
      <c r="D1532" s="230"/>
      <c r="G1532" s="230"/>
      <c r="H1532" s="230"/>
      <c r="I1532" s="230"/>
      <c r="J1532" s="230"/>
      <c r="K1532" s="230"/>
      <c r="L1532" s="230"/>
      <c r="M1532" s="230"/>
      <c r="N1532" s="230"/>
      <c r="S1532" s="230"/>
      <c r="V1532" s="230"/>
      <c r="W1532" s="230"/>
      <c r="X1532" s="230"/>
      <c r="Y1532" s="230"/>
      <c r="Z1532" s="230"/>
      <c r="AA1532" s="230"/>
      <c r="AB1532" s="230"/>
      <c r="AC1532" s="230"/>
      <c r="AD1532" s="230"/>
      <c r="AH1532" s="230"/>
      <c r="AK1532" s="230"/>
      <c r="AL1532" s="230"/>
      <c r="AM1532" s="230"/>
      <c r="AN1532" s="230"/>
      <c r="AO1532" s="230"/>
      <c r="AP1532" s="230"/>
      <c r="AQ1532" s="230"/>
      <c r="AR1532" s="230"/>
      <c r="AW1532" s="230"/>
      <c r="AZ1532" s="230"/>
      <c r="BA1532" s="230"/>
      <c r="BB1532" s="230"/>
      <c r="BC1532" s="230"/>
      <c r="BD1532" s="230"/>
      <c r="BE1532" s="230"/>
      <c r="BF1532" s="230"/>
      <c r="BG1532" s="230"/>
    </row>
    <row r="1533" spans="4:59">
      <c r="D1533" s="230"/>
      <c r="G1533" s="230"/>
      <c r="H1533" s="230"/>
      <c r="I1533" s="230"/>
      <c r="J1533" s="230"/>
      <c r="K1533" s="230"/>
      <c r="L1533" s="230"/>
      <c r="M1533" s="230"/>
      <c r="N1533" s="230"/>
      <c r="S1533" s="230"/>
      <c r="V1533" s="230"/>
      <c r="W1533" s="230"/>
      <c r="X1533" s="230"/>
      <c r="Y1533" s="230"/>
      <c r="Z1533" s="230"/>
      <c r="AA1533" s="230"/>
      <c r="AB1533" s="230"/>
      <c r="AC1533" s="230"/>
      <c r="AD1533" s="230"/>
      <c r="AH1533" s="230"/>
      <c r="AK1533" s="230"/>
      <c r="AL1533" s="230"/>
      <c r="AM1533" s="230"/>
      <c r="AN1533" s="230"/>
      <c r="AO1533" s="230"/>
      <c r="AP1533" s="230"/>
      <c r="AQ1533" s="230"/>
      <c r="AR1533" s="230"/>
      <c r="AW1533" s="230"/>
      <c r="AZ1533" s="230"/>
      <c r="BA1533" s="230"/>
      <c r="BB1533" s="230"/>
      <c r="BC1533" s="230"/>
      <c r="BD1533" s="230"/>
      <c r="BE1533" s="230"/>
      <c r="BF1533" s="230"/>
      <c r="BG1533" s="230"/>
    </row>
    <row r="1534" spans="4:59">
      <c r="D1534" s="230"/>
      <c r="G1534" s="230"/>
      <c r="H1534" s="230"/>
      <c r="I1534" s="230"/>
      <c r="J1534" s="230"/>
      <c r="K1534" s="230"/>
      <c r="L1534" s="230"/>
      <c r="M1534" s="230"/>
      <c r="N1534" s="230"/>
      <c r="S1534" s="230"/>
      <c r="V1534" s="230"/>
      <c r="W1534" s="230"/>
      <c r="X1534" s="230"/>
      <c r="Y1534" s="230"/>
      <c r="Z1534" s="230"/>
      <c r="AA1534" s="230"/>
      <c r="AB1534" s="230"/>
      <c r="AC1534" s="230"/>
      <c r="AD1534" s="230"/>
      <c r="AH1534" s="230"/>
      <c r="AK1534" s="230"/>
      <c r="AL1534" s="230"/>
      <c r="AM1534" s="230"/>
      <c r="AN1534" s="230"/>
      <c r="AO1534" s="230"/>
      <c r="AP1534" s="230"/>
      <c r="AQ1534" s="230"/>
      <c r="AR1534" s="230"/>
      <c r="AW1534" s="230"/>
      <c r="AZ1534" s="230"/>
      <c r="BA1534" s="230"/>
      <c r="BB1534" s="230"/>
      <c r="BC1534" s="230"/>
      <c r="BD1534" s="230"/>
      <c r="BE1534" s="230"/>
      <c r="BF1534" s="230"/>
      <c r="BG1534" s="230"/>
    </row>
    <row r="1535" spans="4:59">
      <c r="D1535" s="230"/>
      <c r="G1535" s="230"/>
      <c r="H1535" s="230"/>
      <c r="I1535" s="230"/>
      <c r="J1535" s="230"/>
      <c r="K1535" s="230"/>
      <c r="L1535" s="230"/>
      <c r="M1535" s="230"/>
      <c r="N1535" s="230"/>
      <c r="S1535" s="230"/>
      <c r="V1535" s="230"/>
      <c r="W1535" s="230"/>
      <c r="X1535" s="230"/>
      <c r="Y1535" s="230"/>
      <c r="Z1535" s="230"/>
      <c r="AA1535" s="230"/>
      <c r="AB1535" s="230"/>
      <c r="AC1535" s="230"/>
      <c r="AD1535" s="230"/>
      <c r="AH1535" s="230"/>
      <c r="AK1535" s="230"/>
      <c r="AL1535" s="230"/>
      <c r="AM1535" s="230"/>
      <c r="AN1535" s="230"/>
      <c r="AO1535" s="230"/>
      <c r="AP1535" s="230"/>
      <c r="AQ1535" s="230"/>
      <c r="AR1535" s="230"/>
      <c r="AW1535" s="230"/>
      <c r="AZ1535" s="230"/>
      <c r="BA1535" s="230"/>
      <c r="BB1535" s="230"/>
      <c r="BC1535" s="230"/>
      <c r="BD1535" s="230"/>
      <c r="BE1535" s="230"/>
      <c r="BF1535" s="230"/>
      <c r="BG1535" s="230"/>
    </row>
    <row r="1536" spans="4:59">
      <c r="D1536" s="230"/>
      <c r="G1536" s="230"/>
      <c r="H1536" s="230"/>
      <c r="I1536" s="230"/>
      <c r="J1536" s="230"/>
      <c r="K1536" s="230"/>
      <c r="L1536" s="230"/>
      <c r="M1536" s="230"/>
      <c r="N1536" s="230"/>
      <c r="S1536" s="230"/>
      <c r="V1536" s="230"/>
      <c r="W1536" s="230"/>
      <c r="X1536" s="230"/>
      <c r="Y1536" s="230"/>
      <c r="Z1536" s="230"/>
      <c r="AA1536" s="230"/>
      <c r="AB1536" s="230"/>
      <c r="AC1536" s="230"/>
      <c r="AD1536" s="230"/>
      <c r="AH1536" s="230"/>
      <c r="AK1536" s="230"/>
      <c r="AL1536" s="230"/>
      <c r="AM1536" s="230"/>
      <c r="AN1536" s="230"/>
      <c r="AO1536" s="230"/>
      <c r="AP1536" s="230"/>
      <c r="AQ1536" s="230"/>
      <c r="AR1536" s="230"/>
      <c r="AW1536" s="230"/>
      <c r="AZ1536" s="230"/>
      <c r="BA1536" s="230"/>
      <c r="BB1536" s="230"/>
      <c r="BC1536" s="230"/>
      <c r="BD1536" s="230"/>
      <c r="BE1536" s="230"/>
      <c r="BF1536" s="230"/>
      <c r="BG1536" s="230"/>
    </row>
    <row r="1537" spans="4:59">
      <c r="D1537" s="230"/>
      <c r="G1537" s="230"/>
      <c r="H1537" s="230"/>
      <c r="I1537" s="230"/>
      <c r="J1537" s="230"/>
      <c r="K1537" s="230"/>
      <c r="L1537" s="230"/>
      <c r="M1537" s="230"/>
      <c r="N1537" s="230"/>
      <c r="S1537" s="230"/>
      <c r="V1537" s="230"/>
      <c r="W1537" s="230"/>
      <c r="X1537" s="230"/>
      <c r="Y1537" s="230"/>
      <c r="Z1537" s="230"/>
      <c r="AA1537" s="230"/>
      <c r="AB1537" s="230"/>
      <c r="AC1537" s="230"/>
      <c r="AD1537" s="230"/>
      <c r="AH1537" s="230"/>
      <c r="AK1537" s="230"/>
      <c r="AL1537" s="230"/>
      <c r="AM1537" s="230"/>
      <c r="AN1537" s="230"/>
      <c r="AO1537" s="230"/>
      <c r="AP1537" s="230"/>
      <c r="AQ1537" s="230"/>
      <c r="AR1537" s="230"/>
      <c r="AW1537" s="230"/>
      <c r="AZ1537" s="230"/>
      <c r="BA1537" s="230"/>
      <c r="BB1537" s="230"/>
      <c r="BC1537" s="230"/>
      <c r="BD1537" s="230"/>
      <c r="BE1537" s="230"/>
      <c r="BF1537" s="230"/>
      <c r="BG1537" s="230"/>
    </row>
    <row r="1538" spans="4:59">
      <c r="D1538" s="230"/>
      <c r="G1538" s="230"/>
      <c r="H1538" s="230"/>
      <c r="I1538" s="230"/>
      <c r="J1538" s="230"/>
      <c r="K1538" s="230"/>
      <c r="L1538" s="230"/>
      <c r="M1538" s="230"/>
      <c r="N1538" s="230"/>
      <c r="S1538" s="230"/>
      <c r="V1538" s="230"/>
      <c r="W1538" s="230"/>
      <c r="X1538" s="230"/>
      <c r="Y1538" s="230"/>
      <c r="Z1538" s="230"/>
      <c r="AA1538" s="230"/>
      <c r="AB1538" s="230"/>
      <c r="AC1538" s="230"/>
      <c r="AD1538" s="230"/>
      <c r="AH1538" s="230"/>
      <c r="AK1538" s="230"/>
      <c r="AL1538" s="230"/>
      <c r="AM1538" s="230"/>
      <c r="AN1538" s="230"/>
      <c r="AO1538" s="230"/>
      <c r="AP1538" s="230"/>
      <c r="AQ1538" s="230"/>
      <c r="AR1538" s="230"/>
      <c r="AW1538" s="230"/>
      <c r="AZ1538" s="230"/>
      <c r="BA1538" s="230"/>
      <c r="BB1538" s="230"/>
      <c r="BC1538" s="230"/>
      <c r="BD1538" s="230"/>
      <c r="BE1538" s="230"/>
      <c r="BF1538" s="230"/>
      <c r="BG1538" s="230"/>
    </row>
    <row r="1539" spans="4:59">
      <c r="D1539" s="230"/>
      <c r="G1539" s="230"/>
      <c r="H1539" s="230"/>
      <c r="I1539" s="230"/>
      <c r="J1539" s="230"/>
      <c r="K1539" s="230"/>
      <c r="L1539" s="230"/>
      <c r="M1539" s="230"/>
      <c r="N1539" s="230"/>
      <c r="S1539" s="230"/>
      <c r="V1539" s="230"/>
      <c r="W1539" s="230"/>
      <c r="X1539" s="230"/>
      <c r="Y1539" s="230"/>
      <c r="Z1539" s="230"/>
      <c r="AA1539" s="230"/>
      <c r="AB1539" s="230"/>
      <c r="AC1539" s="230"/>
      <c r="AD1539" s="230"/>
      <c r="AH1539" s="230"/>
      <c r="AK1539" s="230"/>
      <c r="AL1539" s="230"/>
      <c r="AM1539" s="230"/>
      <c r="AN1539" s="230"/>
      <c r="AO1539" s="230"/>
      <c r="AP1539" s="230"/>
      <c r="AQ1539" s="230"/>
      <c r="AR1539" s="230"/>
      <c r="AW1539" s="230"/>
      <c r="AZ1539" s="230"/>
      <c r="BA1539" s="230"/>
      <c r="BB1539" s="230"/>
      <c r="BC1539" s="230"/>
      <c r="BD1539" s="230"/>
      <c r="BE1539" s="230"/>
      <c r="BF1539" s="230"/>
      <c r="BG1539" s="230"/>
    </row>
    <row r="1540" spans="4:59">
      <c r="D1540" s="230"/>
      <c r="G1540" s="230"/>
      <c r="H1540" s="230"/>
      <c r="I1540" s="230"/>
      <c r="J1540" s="230"/>
      <c r="K1540" s="230"/>
      <c r="L1540" s="230"/>
      <c r="M1540" s="230"/>
      <c r="N1540" s="230"/>
      <c r="S1540" s="230"/>
      <c r="V1540" s="230"/>
      <c r="W1540" s="230"/>
      <c r="X1540" s="230"/>
      <c r="Y1540" s="230"/>
      <c r="Z1540" s="230"/>
      <c r="AA1540" s="230"/>
      <c r="AB1540" s="230"/>
      <c r="AC1540" s="230"/>
      <c r="AD1540" s="230"/>
      <c r="AH1540" s="230"/>
      <c r="AK1540" s="230"/>
      <c r="AL1540" s="230"/>
      <c r="AM1540" s="230"/>
      <c r="AN1540" s="230"/>
      <c r="AO1540" s="230"/>
      <c r="AP1540" s="230"/>
      <c r="AQ1540" s="230"/>
      <c r="AR1540" s="230"/>
      <c r="AW1540" s="230"/>
      <c r="AZ1540" s="230"/>
      <c r="BA1540" s="230"/>
      <c r="BB1540" s="230"/>
      <c r="BC1540" s="230"/>
      <c r="BD1540" s="230"/>
      <c r="BE1540" s="230"/>
      <c r="BF1540" s="230"/>
      <c r="BG1540" s="230"/>
    </row>
    <row r="1541" spans="4:59">
      <c r="D1541" s="230"/>
      <c r="G1541" s="230"/>
      <c r="H1541" s="230"/>
      <c r="I1541" s="230"/>
      <c r="J1541" s="230"/>
      <c r="K1541" s="230"/>
      <c r="L1541" s="230"/>
      <c r="M1541" s="230"/>
      <c r="N1541" s="230"/>
      <c r="S1541" s="230"/>
      <c r="V1541" s="230"/>
      <c r="W1541" s="230"/>
      <c r="X1541" s="230"/>
      <c r="Y1541" s="230"/>
      <c r="Z1541" s="230"/>
      <c r="AA1541" s="230"/>
      <c r="AB1541" s="230"/>
      <c r="AC1541" s="230"/>
      <c r="AD1541" s="230"/>
      <c r="AH1541" s="230"/>
      <c r="AK1541" s="230"/>
      <c r="AL1541" s="230"/>
      <c r="AM1541" s="230"/>
      <c r="AN1541" s="230"/>
      <c r="AO1541" s="230"/>
      <c r="AP1541" s="230"/>
      <c r="AQ1541" s="230"/>
      <c r="AR1541" s="230"/>
      <c r="AW1541" s="230"/>
      <c r="AZ1541" s="230"/>
      <c r="BA1541" s="230"/>
      <c r="BB1541" s="230"/>
      <c r="BC1541" s="230"/>
      <c r="BD1541" s="230"/>
      <c r="BE1541" s="230"/>
      <c r="BF1541" s="230"/>
      <c r="BG1541" s="230"/>
    </row>
    <row r="1542" spans="4:59">
      <c r="D1542" s="230"/>
      <c r="G1542" s="230"/>
      <c r="H1542" s="230"/>
      <c r="I1542" s="230"/>
      <c r="J1542" s="230"/>
      <c r="K1542" s="230"/>
      <c r="L1542" s="230"/>
      <c r="M1542" s="230"/>
      <c r="N1542" s="230"/>
      <c r="S1542" s="230"/>
      <c r="V1542" s="230"/>
      <c r="W1542" s="230"/>
      <c r="X1542" s="230"/>
      <c r="Y1542" s="230"/>
      <c r="Z1542" s="230"/>
      <c r="AA1542" s="230"/>
      <c r="AB1542" s="230"/>
      <c r="AC1542" s="230"/>
      <c r="AD1542" s="230"/>
      <c r="AH1542" s="230"/>
      <c r="AK1542" s="230"/>
      <c r="AL1542" s="230"/>
      <c r="AM1542" s="230"/>
      <c r="AN1542" s="230"/>
      <c r="AO1542" s="230"/>
      <c r="AP1542" s="230"/>
      <c r="AQ1542" s="230"/>
      <c r="AR1542" s="230"/>
      <c r="AW1542" s="230"/>
      <c r="AZ1542" s="230"/>
      <c r="BA1542" s="230"/>
      <c r="BB1542" s="230"/>
      <c r="BC1542" s="230"/>
      <c r="BD1542" s="230"/>
      <c r="BE1542" s="230"/>
      <c r="BF1542" s="230"/>
      <c r="BG1542" s="230"/>
    </row>
    <row r="1543" spans="4:59">
      <c r="D1543" s="230"/>
      <c r="G1543" s="230"/>
      <c r="H1543" s="230"/>
      <c r="I1543" s="230"/>
      <c r="J1543" s="230"/>
      <c r="K1543" s="230"/>
      <c r="L1543" s="230"/>
      <c r="M1543" s="230"/>
      <c r="N1543" s="230"/>
      <c r="S1543" s="230"/>
      <c r="V1543" s="230"/>
      <c r="W1543" s="230"/>
      <c r="X1543" s="230"/>
      <c r="Y1543" s="230"/>
      <c r="Z1543" s="230"/>
      <c r="AA1543" s="230"/>
      <c r="AB1543" s="230"/>
      <c r="AC1543" s="230"/>
      <c r="AD1543" s="230"/>
      <c r="AH1543" s="230"/>
      <c r="AK1543" s="230"/>
      <c r="AL1543" s="230"/>
      <c r="AM1543" s="230"/>
      <c r="AN1543" s="230"/>
      <c r="AO1543" s="230"/>
      <c r="AP1543" s="230"/>
      <c r="AQ1543" s="230"/>
      <c r="AR1543" s="230"/>
      <c r="AW1543" s="230"/>
      <c r="AZ1543" s="230"/>
      <c r="BA1543" s="230"/>
      <c r="BB1543" s="230"/>
      <c r="BC1543" s="230"/>
      <c r="BD1543" s="230"/>
      <c r="BE1543" s="230"/>
      <c r="BF1543" s="230"/>
      <c r="BG1543" s="230"/>
    </row>
    <row r="1544" spans="4:59">
      <c r="D1544" s="230"/>
      <c r="G1544" s="230"/>
      <c r="H1544" s="230"/>
      <c r="I1544" s="230"/>
      <c r="J1544" s="230"/>
      <c r="K1544" s="230"/>
      <c r="L1544" s="230"/>
      <c r="M1544" s="230"/>
      <c r="N1544" s="230"/>
      <c r="S1544" s="230"/>
      <c r="V1544" s="230"/>
      <c r="W1544" s="230"/>
      <c r="X1544" s="230"/>
      <c r="Y1544" s="230"/>
      <c r="Z1544" s="230"/>
      <c r="AA1544" s="230"/>
      <c r="AB1544" s="230"/>
      <c r="AC1544" s="230"/>
      <c r="AD1544" s="230"/>
      <c r="AH1544" s="230"/>
      <c r="AK1544" s="230"/>
      <c r="AL1544" s="230"/>
      <c r="AM1544" s="230"/>
      <c r="AN1544" s="230"/>
      <c r="AO1544" s="230"/>
      <c r="AP1544" s="230"/>
      <c r="AQ1544" s="230"/>
      <c r="AR1544" s="230"/>
      <c r="AW1544" s="230"/>
      <c r="AZ1544" s="230"/>
      <c r="BA1544" s="230"/>
      <c r="BB1544" s="230"/>
      <c r="BC1544" s="230"/>
      <c r="BD1544" s="230"/>
      <c r="BE1544" s="230"/>
      <c r="BF1544" s="230"/>
      <c r="BG1544" s="230"/>
    </row>
    <row r="1545" spans="4:59">
      <c r="D1545" s="230"/>
      <c r="G1545" s="230"/>
      <c r="H1545" s="230"/>
      <c r="I1545" s="230"/>
      <c r="J1545" s="230"/>
      <c r="K1545" s="230"/>
      <c r="L1545" s="230"/>
      <c r="M1545" s="230"/>
      <c r="N1545" s="230"/>
      <c r="S1545" s="230"/>
      <c r="V1545" s="230"/>
      <c r="W1545" s="230"/>
      <c r="X1545" s="230"/>
      <c r="Y1545" s="230"/>
      <c r="Z1545" s="230"/>
      <c r="AA1545" s="230"/>
      <c r="AB1545" s="230"/>
      <c r="AC1545" s="230"/>
      <c r="AD1545" s="230"/>
      <c r="AH1545" s="230"/>
      <c r="AK1545" s="230"/>
      <c r="AL1545" s="230"/>
      <c r="AM1545" s="230"/>
      <c r="AN1545" s="230"/>
      <c r="AO1545" s="230"/>
      <c r="AP1545" s="230"/>
      <c r="AQ1545" s="230"/>
      <c r="AR1545" s="230"/>
      <c r="AW1545" s="230"/>
      <c r="AZ1545" s="230"/>
      <c r="BA1545" s="230"/>
      <c r="BB1545" s="230"/>
      <c r="BC1545" s="230"/>
      <c r="BD1545" s="230"/>
      <c r="BE1545" s="230"/>
      <c r="BF1545" s="230"/>
      <c r="BG1545" s="230"/>
    </row>
    <row r="1546" spans="4:59">
      <c r="D1546" s="230"/>
      <c r="G1546" s="230"/>
      <c r="H1546" s="230"/>
      <c r="I1546" s="230"/>
      <c r="J1546" s="230"/>
      <c r="K1546" s="230"/>
      <c r="L1546" s="230"/>
      <c r="M1546" s="230"/>
      <c r="N1546" s="230"/>
      <c r="S1546" s="230"/>
      <c r="V1546" s="230"/>
      <c r="W1546" s="230"/>
      <c r="X1546" s="230"/>
      <c r="Y1546" s="230"/>
      <c r="Z1546" s="230"/>
      <c r="AA1546" s="230"/>
      <c r="AB1546" s="230"/>
      <c r="AC1546" s="230"/>
      <c r="AD1546" s="230"/>
      <c r="AH1546" s="230"/>
      <c r="AK1546" s="230"/>
      <c r="AL1546" s="230"/>
      <c r="AM1546" s="230"/>
      <c r="AN1546" s="230"/>
      <c r="AO1546" s="230"/>
      <c r="AP1546" s="230"/>
      <c r="AQ1546" s="230"/>
      <c r="AR1546" s="230"/>
      <c r="AW1546" s="230"/>
      <c r="AZ1546" s="230"/>
      <c r="BA1546" s="230"/>
      <c r="BB1546" s="230"/>
      <c r="BC1546" s="230"/>
      <c r="BD1546" s="230"/>
      <c r="BE1546" s="230"/>
      <c r="BF1546" s="230"/>
      <c r="BG1546" s="230"/>
    </row>
    <row r="1547" spans="4:59">
      <c r="D1547" s="230"/>
      <c r="G1547" s="230"/>
      <c r="H1547" s="230"/>
      <c r="I1547" s="230"/>
      <c r="J1547" s="230"/>
      <c r="K1547" s="230"/>
      <c r="L1547" s="230"/>
      <c r="M1547" s="230"/>
      <c r="N1547" s="230"/>
      <c r="S1547" s="230"/>
      <c r="V1547" s="230"/>
      <c r="W1547" s="230"/>
      <c r="X1547" s="230"/>
      <c r="Y1547" s="230"/>
      <c r="Z1547" s="230"/>
      <c r="AA1547" s="230"/>
      <c r="AB1547" s="230"/>
      <c r="AC1547" s="230"/>
      <c r="AD1547" s="230"/>
      <c r="AH1547" s="230"/>
      <c r="AK1547" s="230"/>
      <c r="AL1547" s="230"/>
      <c r="AM1547" s="230"/>
      <c r="AN1547" s="230"/>
      <c r="AO1547" s="230"/>
      <c r="AP1547" s="230"/>
      <c r="AQ1547" s="230"/>
      <c r="AR1547" s="230"/>
      <c r="AW1547" s="230"/>
      <c r="AZ1547" s="230"/>
      <c r="BA1547" s="230"/>
      <c r="BB1547" s="230"/>
      <c r="BC1547" s="230"/>
      <c r="BD1547" s="230"/>
      <c r="BE1547" s="230"/>
      <c r="BF1547" s="230"/>
      <c r="BG1547" s="230"/>
    </row>
    <row r="1548" spans="4:59">
      <c r="D1548" s="230"/>
      <c r="G1548" s="230"/>
      <c r="H1548" s="230"/>
      <c r="I1548" s="230"/>
      <c r="J1548" s="230"/>
      <c r="K1548" s="230"/>
      <c r="L1548" s="230"/>
      <c r="M1548" s="230"/>
      <c r="N1548" s="230"/>
      <c r="S1548" s="230"/>
      <c r="V1548" s="230"/>
      <c r="W1548" s="230"/>
      <c r="X1548" s="230"/>
      <c r="Y1548" s="230"/>
      <c r="Z1548" s="230"/>
      <c r="AA1548" s="230"/>
      <c r="AB1548" s="230"/>
      <c r="AC1548" s="230"/>
      <c r="AD1548" s="230"/>
      <c r="AH1548" s="230"/>
      <c r="AK1548" s="230"/>
      <c r="AL1548" s="230"/>
      <c r="AM1548" s="230"/>
      <c r="AN1548" s="230"/>
      <c r="AO1548" s="230"/>
      <c r="AP1548" s="230"/>
      <c r="AQ1548" s="230"/>
      <c r="AR1548" s="230"/>
      <c r="AW1548" s="230"/>
      <c r="AZ1548" s="230"/>
      <c r="BA1548" s="230"/>
      <c r="BB1548" s="230"/>
      <c r="BC1548" s="230"/>
      <c r="BD1548" s="230"/>
      <c r="BE1548" s="230"/>
      <c r="BF1548" s="230"/>
      <c r="BG1548" s="230"/>
    </row>
    <row r="1549" spans="4:59">
      <c r="D1549" s="230"/>
      <c r="G1549" s="230"/>
      <c r="H1549" s="230"/>
      <c r="I1549" s="230"/>
      <c r="J1549" s="230"/>
      <c r="K1549" s="230"/>
      <c r="L1549" s="230"/>
      <c r="M1549" s="230"/>
      <c r="N1549" s="230"/>
      <c r="S1549" s="230"/>
      <c r="V1549" s="230"/>
      <c r="W1549" s="230"/>
      <c r="X1549" s="230"/>
      <c r="Y1549" s="230"/>
      <c r="Z1549" s="230"/>
      <c r="AA1549" s="230"/>
      <c r="AB1549" s="230"/>
      <c r="AC1549" s="230"/>
      <c r="AD1549" s="230"/>
      <c r="AH1549" s="230"/>
      <c r="AK1549" s="230"/>
      <c r="AL1549" s="230"/>
      <c r="AM1549" s="230"/>
      <c r="AN1549" s="230"/>
      <c r="AO1549" s="230"/>
      <c r="AP1549" s="230"/>
      <c r="AQ1549" s="230"/>
      <c r="AR1549" s="230"/>
      <c r="AW1549" s="230"/>
      <c r="AZ1549" s="230"/>
      <c r="BA1549" s="230"/>
      <c r="BB1549" s="230"/>
      <c r="BC1549" s="230"/>
      <c r="BD1549" s="230"/>
      <c r="BE1549" s="230"/>
      <c r="BF1549" s="230"/>
      <c r="BG1549" s="230"/>
    </row>
    <row r="1550" spans="4:59">
      <c r="D1550" s="230"/>
      <c r="G1550" s="230"/>
      <c r="H1550" s="230"/>
      <c r="I1550" s="230"/>
      <c r="J1550" s="230"/>
      <c r="K1550" s="230"/>
      <c r="L1550" s="230"/>
      <c r="M1550" s="230"/>
      <c r="N1550" s="230"/>
      <c r="S1550" s="230"/>
      <c r="V1550" s="230"/>
      <c r="W1550" s="230"/>
      <c r="X1550" s="230"/>
      <c r="Y1550" s="230"/>
      <c r="Z1550" s="230"/>
      <c r="AA1550" s="230"/>
      <c r="AB1550" s="230"/>
      <c r="AC1550" s="230"/>
      <c r="AD1550" s="230"/>
      <c r="AH1550" s="230"/>
      <c r="AK1550" s="230"/>
      <c r="AL1550" s="230"/>
      <c r="AM1550" s="230"/>
      <c r="AN1550" s="230"/>
      <c r="AO1550" s="230"/>
      <c r="AP1550" s="230"/>
      <c r="AQ1550" s="230"/>
      <c r="AR1550" s="230"/>
      <c r="AW1550" s="230"/>
      <c r="AZ1550" s="230"/>
      <c r="BA1550" s="230"/>
      <c r="BB1550" s="230"/>
      <c r="BC1550" s="230"/>
      <c r="BD1550" s="230"/>
      <c r="BE1550" s="230"/>
      <c r="BF1550" s="230"/>
      <c r="BG1550" s="230"/>
    </row>
    <row r="1551" spans="4:59">
      <c r="D1551" s="230"/>
      <c r="G1551" s="230"/>
      <c r="H1551" s="230"/>
      <c r="I1551" s="230"/>
      <c r="J1551" s="230"/>
      <c r="K1551" s="230"/>
      <c r="L1551" s="230"/>
      <c r="M1551" s="230"/>
      <c r="N1551" s="230"/>
      <c r="S1551" s="230"/>
      <c r="V1551" s="230"/>
      <c r="W1551" s="230"/>
      <c r="X1551" s="230"/>
      <c r="Y1551" s="230"/>
      <c r="Z1551" s="230"/>
      <c r="AA1551" s="230"/>
      <c r="AB1551" s="230"/>
      <c r="AC1551" s="230"/>
      <c r="AD1551" s="230"/>
      <c r="AH1551" s="230"/>
      <c r="AK1551" s="230"/>
      <c r="AL1551" s="230"/>
      <c r="AM1551" s="230"/>
      <c r="AN1551" s="230"/>
      <c r="AO1551" s="230"/>
      <c r="AP1551" s="230"/>
      <c r="AQ1551" s="230"/>
      <c r="AR1551" s="230"/>
      <c r="AW1551" s="230"/>
      <c r="AZ1551" s="230"/>
      <c r="BA1551" s="230"/>
      <c r="BB1551" s="230"/>
      <c r="BC1551" s="230"/>
      <c r="BD1551" s="230"/>
      <c r="BE1551" s="230"/>
      <c r="BF1551" s="230"/>
      <c r="BG1551" s="230"/>
    </row>
    <row r="1552" spans="4:59">
      <c r="D1552" s="230"/>
      <c r="G1552" s="230"/>
      <c r="H1552" s="230"/>
      <c r="I1552" s="230"/>
      <c r="J1552" s="230"/>
      <c r="K1552" s="230"/>
      <c r="L1552" s="230"/>
      <c r="M1552" s="230"/>
      <c r="N1552" s="230"/>
      <c r="S1552" s="230"/>
      <c r="V1552" s="230"/>
      <c r="W1552" s="230"/>
      <c r="X1552" s="230"/>
      <c r="Y1552" s="230"/>
      <c r="Z1552" s="230"/>
      <c r="AA1552" s="230"/>
      <c r="AB1552" s="230"/>
      <c r="AC1552" s="230"/>
      <c r="AD1552" s="230"/>
      <c r="AH1552" s="230"/>
      <c r="AK1552" s="230"/>
      <c r="AL1552" s="230"/>
      <c r="AM1552" s="230"/>
      <c r="AN1552" s="230"/>
      <c r="AO1552" s="230"/>
      <c r="AP1552" s="230"/>
      <c r="AQ1552" s="230"/>
      <c r="AR1552" s="230"/>
      <c r="AW1552" s="230"/>
      <c r="AZ1552" s="230"/>
      <c r="BA1552" s="230"/>
      <c r="BB1552" s="230"/>
      <c r="BC1552" s="230"/>
      <c r="BD1552" s="230"/>
      <c r="BE1552" s="230"/>
      <c r="BF1552" s="230"/>
      <c r="BG1552" s="230"/>
    </row>
    <row r="1553" spans="4:59">
      <c r="D1553" s="230"/>
      <c r="G1553" s="230"/>
      <c r="H1553" s="230"/>
      <c r="I1553" s="230"/>
      <c r="J1553" s="230"/>
      <c r="K1553" s="230"/>
      <c r="L1553" s="230"/>
      <c r="M1553" s="230"/>
      <c r="N1553" s="230"/>
      <c r="S1553" s="230"/>
      <c r="V1553" s="230"/>
      <c r="W1553" s="230"/>
      <c r="X1553" s="230"/>
      <c r="Y1553" s="230"/>
      <c r="Z1553" s="230"/>
      <c r="AA1553" s="230"/>
      <c r="AB1553" s="230"/>
      <c r="AC1553" s="230"/>
      <c r="AD1553" s="230"/>
      <c r="AH1553" s="230"/>
      <c r="AK1553" s="230"/>
      <c r="AL1553" s="230"/>
      <c r="AM1553" s="230"/>
      <c r="AN1553" s="230"/>
      <c r="AO1553" s="230"/>
      <c r="AP1553" s="230"/>
      <c r="AQ1553" s="230"/>
      <c r="AR1553" s="230"/>
      <c r="AW1553" s="230"/>
      <c r="AZ1553" s="230"/>
      <c r="BA1553" s="230"/>
      <c r="BB1553" s="230"/>
      <c r="BC1553" s="230"/>
      <c r="BD1553" s="230"/>
      <c r="BE1553" s="230"/>
      <c r="BF1553" s="230"/>
      <c r="BG1553" s="230"/>
    </row>
    <row r="1554" spans="4:59">
      <c r="D1554" s="230"/>
      <c r="G1554" s="230"/>
      <c r="H1554" s="230"/>
      <c r="I1554" s="230"/>
      <c r="J1554" s="230"/>
      <c r="K1554" s="230"/>
      <c r="L1554" s="230"/>
      <c r="M1554" s="230"/>
      <c r="N1554" s="230"/>
      <c r="S1554" s="230"/>
      <c r="V1554" s="230"/>
      <c r="W1554" s="230"/>
      <c r="X1554" s="230"/>
      <c r="Y1554" s="230"/>
      <c r="Z1554" s="230"/>
      <c r="AA1554" s="230"/>
      <c r="AB1554" s="230"/>
      <c r="AC1554" s="230"/>
      <c r="AD1554" s="230"/>
      <c r="AH1554" s="230"/>
      <c r="AK1554" s="230"/>
      <c r="AL1554" s="230"/>
      <c r="AM1554" s="230"/>
      <c r="AN1554" s="230"/>
      <c r="AO1554" s="230"/>
      <c r="AP1554" s="230"/>
      <c r="AQ1554" s="230"/>
      <c r="AR1554" s="230"/>
      <c r="AW1554" s="230"/>
      <c r="AZ1554" s="230"/>
      <c r="BA1554" s="230"/>
      <c r="BB1554" s="230"/>
      <c r="BC1554" s="230"/>
      <c r="BD1554" s="230"/>
      <c r="BE1554" s="230"/>
      <c r="BF1554" s="230"/>
      <c r="BG1554" s="230"/>
    </row>
    <row r="1555" spans="4:59">
      <c r="D1555" s="230"/>
      <c r="G1555" s="230"/>
      <c r="H1555" s="230"/>
      <c r="I1555" s="230"/>
      <c r="J1555" s="230"/>
      <c r="K1555" s="230"/>
      <c r="L1555" s="230"/>
      <c r="M1555" s="230"/>
      <c r="N1555" s="230"/>
      <c r="S1555" s="230"/>
      <c r="V1555" s="230"/>
      <c r="W1555" s="230"/>
      <c r="X1555" s="230"/>
      <c r="Y1555" s="230"/>
      <c r="Z1555" s="230"/>
      <c r="AA1555" s="230"/>
      <c r="AB1555" s="230"/>
      <c r="AC1555" s="230"/>
      <c r="AD1555" s="230"/>
      <c r="AH1555" s="230"/>
      <c r="AK1555" s="230"/>
      <c r="AL1555" s="230"/>
      <c r="AM1555" s="230"/>
      <c r="AN1555" s="230"/>
      <c r="AO1555" s="230"/>
      <c r="AP1555" s="230"/>
      <c r="AQ1555" s="230"/>
      <c r="AR1555" s="230"/>
      <c r="AW1555" s="230"/>
      <c r="AZ1555" s="230"/>
      <c r="BA1555" s="230"/>
      <c r="BB1555" s="230"/>
      <c r="BC1555" s="230"/>
      <c r="BD1555" s="230"/>
      <c r="BE1555" s="230"/>
      <c r="BF1555" s="230"/>
      <c r="BG1555" s="230"/>
    </row>
    <row r="1556" spans="4:59">
      <c r="D1556" s="230"/>
      <c r="G1556" s="230"/>
      <c r="H1556" s="230"/>
      <c r="I1556" s="230"/>
      <c r="J1556" s="230"/>
      <c r="K1556" s="230"/>
      <c r="L1556" s="230"/>
      <c r="M1556" s="230"/>
      <c r="N1556" s="230"/>
      <c r="S1556" s="230"/>
      <c r="V1556" s="230"/>
      <c r="W1556" s="230"/>
      <c r="X1556" s="230"/>
      <c r="Y1556" s="230"/>
      <c r="Z1556" s="230"/>
      <c r="AA1556" s="230"/>
      <c r="AB1556" s="230"/>
      <c r="AC1556" s="230"/>
      <c r="AD1556" s="230"/>
      <c r="AH1556" s="230"/>
      <c r="AK1556" s="230"/>
      <c r="AL1556" s="230"/>
      <c r="AM1556" s="230"/>
      <c r="AN1556" s="230"/>
      <c r="AO1556" s="230"/>
      <c r="AP1556" s="230"/>
      <c r="AQ1556" s="230"/>
      <c r="AR1556" s="230"/>
      <c r="AW1556" s="230"/>
      <c r="AZ1556" s="230"/>
      <c r="BA1556" s="230"/>
      <c r="BB1556" s="230"/>
      <c r="BC1556" s="230"/>
      <c r="BD1556" s="230"/>
      <c r="BE1556" s="230"/>
      <c r="BF1556" s="230"/>
      <c r="BG1556" s="230"/>
    </row>
    <row r="1557" spans="4:59">
      <c r="D1557" s="230"/>
      <c r="G1557" s="230"/>
      <c r="H1557" s="230"/>
      <c r="I1557" s="230"/>
      <c r="J1557" s="230"/>
      <c r="K1557" s="230"/>
      <c r="L1557" s="230"/>
      <c r="M1557" s="230"/>
      <c r="N1557" s="230"/>
      <c r="S1557" s="230"/>
      <c r="V1557" s="230"/>
      <c r="W1557" s="230"/>
      <c r="X1557" s="230"/>
      <c r="Y1557" s="230"/>
      <c r="Z1557" s="230"/>
      <c r="AA1557" s="230"/>
      <c r="AB1557" s="230"/>
      <c r="AC1557" s="230"/>
      <c r="AD1557" s="230"/>
      <c r="AH1557" s="230"/>
      <c r="AK1557" s="230"/>
      <c r="AL1557" s="230"/>
      <c r="AM1557" s="230"/>
      <c r="AN1557" s="230"/>
      <c r="AO1557" s="230"/>
      <c r="AP1557" s="230"/>
      <c r="AQ1557" s="230"/>
      <c r="AR1557" s="230"/>
      <c r="AW1557" s="230"/>
      <c r="AZ1557" s="230"/>
      <c r="BA1557" s="230"/>
      <c r="BB1557" s="230"/>
      <c r="BC1557" s="230"/>
      <c r="BD1557" s="230"/>
      <c r="BE1557" s="230"/>
      <c r="BF1557" s="230"/>
      <c r="BG1557" s="230"/>
    </row>
    <row r="1558" spans="4:59">
      <c r="D1558" s="230"/>
      <c r="G1558" s="230"/>
      <c r="H1558" s="230"/>
      <c r="I1558" s="230"/>
      <c r="J1558" s="230"/>
      <c r="K1558" s="230"/>
      <c r="L1558" s="230"/>
      <c r="M1558" s="230"/>
      <c r="N1558" s="230"/>
      <c r="S1558" s="230"/>
      <c r="V1558" s="230"/>
      <c r="W1558" s="230"/>
      <c r="X1558" s="230"/>
      <c r="Y1558" s="230"/>
      <c r="Z1558" s="230"/>
      <c r="AA1558" s="230"/>
      <c r="AB1558" s="230"/>
      <c r="AC1558" s="230"/>
      <c r="AD1558" s="230"/>
      <c r="AH1558" s="230"/>
      <c r="AK1558" s="230"/>
      <c r="AL1558" s="230"/>
      <c r="AM1558" s="230"/>
      <c r="AN1558" s="230"/>
      <c r="AO1558" s="230"/>
      <c r="AP1558" s="230"/>
      <c r="AQ1558" s="230"/>
      <c r="AR1558" s="230"/>
      <c r="AW1558" s="230"/>
      <c r="AZ1558" s="230"/>
      <c r="BA1558" s="230"/>
      <c r="BB1558" s="230"/>
      <c r="BC1558" s="230"/>
      <c r="BD1558" s="230"/>
      <c r="BE1558" s="230"/>
      <c r="BF1558" s="230"/>
      <c r="BG1558" s="230"/>
    </row>
    <row r="1559" spans="4:59">
      <c r="D1559" s="230"/>
      <c r="G1559" s="230"/>
      <c r="H1559" s="230"/>
      <c r="I1559" s="230"/>
      <c r="J1559" s="230"/>
      <c r="K1559" s="230"/>
      <c r="L1559" s="230"/>
      <c r="M1559" s="230"/>
      <c r="N1559" s="230"/>
      <c r="S1559" s="230"/>
      <c r="V1559" s="230"/>
      <c r="W1559" s="230"/>
      <c r="X1559" s="230"/>
      <c r="Y1559" s="230"/>
      <c r="Z1559" s="230"/>
      <c r="AA1559" s="230"/>
      <c r="AB1559" s="230"/>
      <c r="AC1559" s="230"/>
      <c r="AD1559" s="230"/>
      <c r="AH1559" s="230"/>
      <c r="AK1559" s="230"/>
      <c r="AL1559" s="230"/>
      <c r="AM1559" s="230"/>
      <c r="AN1559" s="230"/>
      <c r="AO1559" s="230"/>
      <c r="AP1559" s="230"/>
      <c r="AQ1559" s="230"/>
      <c r="AR1559" s="230"/>
      <c r="AW1559" s="230"/>
      <c r="AZ1559" s="230"/>
      <c r="BA1559" s="230"/>
      <c r="BB1559" s="230"/>
      <c r="BC1559" s="230"/>
      <c r="BD1559" s="230"/>
      <c r="BE1559" s="230"/>
      <c r="BF1559" s="230"/>
      <c r="BG1559" s="230"/>
    </row>
    <row r="1560" spans="4:59">
      <c r="D1560" s="230"/>
      <c r="G1560" s="230"/>
      <c r="H1560" s="230"/>
      <c r="I1560" s="230"/>
      <c r="J1560" s="230"/>
      <c r="K1560" s="230"/>
      <c r="L1560" s="230"/>
      <c r="M1560" s="230"/>
      <c r="N1560" s="230"/>
      <c r="S1560" s="230"/>
      <c r="V1560" s="230"/>
      <c r="W1560" s="230"/>
      <c r="X1560" s="230"/>
      <c r="Y1560" s="230"/>
      <c r="Z1560" s="230"/>
      <c r="AA1560" s="230"/>
      <c r="AB1560" s="230"/>
      <c r="AC1560" s="230"/>
      <c r="AD1560" s="230"/>
      <c r="AH1560" s="230"/>
      <c r="AK1560" s="230"/>
      <c r="AL1560" s="230"/>
      <c r="AM1560" s="230"/>
      <c r="AN1560" s="230"/>
      <c r="AO1560" s="230"/>
      <c r="AP1560" s="230"/>
      <c r="AQ1560" s="230"/>
      <c r="AR1560" s="230"/>
      <c r="AW1560" s="230"/>
      <c r="AZ1560" s="230"/>
      <c r="BA1560" s="230"/>
      <c r="BB1560" s="230"/>
      <c r="BC1560" s="230"/>
      <c r="BD1560" s="230"/>
      <c r="BE1560" s="230"/>
      <c r="BF1560" s="230"/>
      <c r="BG1560" s="230"/>
    </row>
    <row r="1561" spans="4:59">
      <c r="D1561" s="230"/>
      <c r="G1561" s="230"/>
      <c r="H1561" s="230"/>
      <c r="I1561" s="230"/>
      <c r="J1561" s="230"/>
      <c r="K1561" s="230"/>
      <c r="L1561" s="230"/>
      <c r="M1561" s="230"/>
      <c r="N1561" s="230"/>
      <c r="S1561" s="230"/>
      <c r="V1561" s="230"/>
      <c r="W1561" s="230"/>
      <c r="X1561" s="230"/>
      <c r="Y1561" s="230"/>
      <c r="Z1561" s="230"/>
      <c r="AA1561" s="230"/>
      <c r="AB1561" s="230"/>
      <c r="AC1561" s="230"/>
      <c r="AD1561" s="230"/>
      <c r="AH1561" s="230"/>
      <c r="AK1561" s="230"/>
      <c r="AL1561" s="230"/>
      <c r="AM1561" s="230"/>
      <c r="AN1561" s="230"/>
      <c r="AO1561" s="230"/>
      <c r="AP1561" s="230"/>
      <c r="AQ1561" s="230"/>
      <c r="AR1561" s="230"/>
      <c r="AW1561" s="230"/>
      <c r="AZ1561" s="230"/>
      <c r="BA1561" s="230"/>
      <c r="BB1561" s="230"/>
      <c r="BC1561" s="230"/>
      <c r="BD1561" s="230"/>
      <c r="BE1561" s="230"/>
      <c r="BF1561" s="230"/>
      <c r="BG1561" s="230"/>
    </row>
    <row r="1562" spans="4:59">
      <c r="D1562" s="230"/>
      <c r="G1562" s="230"/>
      <c r="H1562" s="230"/>
      <c r="I1562" s="230"/>
      <c r="J1562" s="230"/>
      <c r="K1562" s="230"/>
      <c r="L1562" s="230"/>
      <c r="M1562" s="230"/>
      <c r="N1562" s="230"/>
      <c r="S1562" s="230"/>
      <c r="V1562" s="230"/>
      <c r="W1562" s="230"/>
      <c r="X1562" s="230"/>
      <c r="Y1562" s="230"/>
      <c r="Z1562" s="230"/>
      <c r="AA1562" s="230"/>
      <c r="AB1562" s="230"/>
      <c r="AC1562" s="230"/>
      <c r="AD1562" s="230"/>
      <c r="AH1562" s="230"/>
      <c r="AK1562" s="230"/>
      <c r="AL1562" s="230"/>
      <c r="AM1562" s="230"/>
      <c r="AN1562" s="230"/>
      <c r="AO1562" s="230"/>
      <c r="AP1562" s="230"/>
      <c r="AQ1562" s="230"/>
      <c r="AR1562" s="230"/>
      <c r="AW1562" s="230"/>
      <c r="AZ1562" s="230"/>
      <c r="BA1562" s="230"/>
      <c r="BB1562" s="230"/>
      <c r="BC1562" s="230"/>
      <c r="BD1562" s="230"/>
      <c r="BE1562" s="230"/>
      <c r="BF1562" s="230"/>
      <c r="BG1562" s="230"/>
    </row>
    <row r="1563" spans="4:59">
      <c r="D1563" s="230"/>
      <c r="G1563" s="230"/>
      <c r="H1563" s="230"/>
      <c r="I1563" s="230"/>
      <c r="J1563" s="230"/>
      <c r="K1563" s="230"/>
      <c r="L1563" s="230"/>
      <c r="M1563" s="230"/>
      <c r="N1563" s="230"/>
      <c r="S1563" s="230"/>
      <c r="V1563" s="230"/>
      <c r="W1563" s="230"/>
      <c r="X1563" s="230"/>
      <c r="Y1563" s="230"/>
      <c r="Z1563" s="230"/>
      <c r="AA1563" s="230"/>
      <c r="AB1563" s="230"/>
      <c r="AC1563" s="230"/>
      <c r="AD1563" s="230"/>
      <c r="AH1563" s="230"/>
      <c r="AK1563" s="230"/>
      <c r="AL1563" s="230"/>
      <c r="AM1563" s="230"/>
      <c r="AN1563" s="230"/>
      <c r="AO1563" s="230"/>
      <c r="AP1563" s="230"/>
      <c r="AQ1563" s="230"/>
      <c r="AR1563" s="230"/>
      <c r="AW1563" s="230"/>
      <c r="AZ1563" s="230"/>
      <c r="BA1563" s="230"/>
      <c r="BB1563" s="230"/>
      <c r="BC1563" s="230"/>
      <c r="BD1563" s="230"/>
      <c r="BE1563" s="230"/>
      <c r="BF1563" s="230"/>
      <c r="BG1563" s="230"/>
    </row>
    <row r="1564" spans="4:59">
      <c r="D1564" s="230"/>
      <c r="G1564" s="230"/>
      <c r="H1564" s="230"/>
      <c r="I1564" s="230"/>
      <c r="J1564" s="230"/>
      <c r="K1564" s="230"/>
      <c r="L1564" s="230"/>
      <c r="M1564" s="230"/>
      <c r="N1564" s="230"/>
      <c r="S1564" s="230"/>
      <c r="V1564" s="230"/>
      <c r="W1564" s="230"/>
      <c r="X1564" s="230"/>
      <c r="Y1564" s="230"/>
      <c r="Z1564" s="230"/>
      <c r="AA1564" s="230"/>
      <c r="AB1564" s="230"/>
      <c r="AC1564" s="230"/>
      <c r="AD1564" s="230"/>
      <c r="AH1564" s="230"/>
      <c r="AK1564" s="230"/>
      <c r="AL1564" s="230"/>
      <c r="AM1564" s="230"/>
      <c r="AN1564" s="230"/>
      <c r="AO1564" s="230"/>
      <c r="AP1564" s="230"/>
      <c r="AQ1564" s="230"/>
      <c r="AR1564" s="230"/>
      <c r="AW1564" s="230"/>
      <c r="AZ1564" s="230"/>
      <c r="BA1564" s="230"/>
      <c r="BB1564" s="230"/>
      <c r="BC1564" s="230"/>
      <c r="BD1564" s="230"/>
      <c r="BE1564" s="230"/>
      <c r="BF1564" s="230"/>
      <c r="BG1564" s="230"/>
    </row>
    <row r="1565" spans="4:59">
      <c r="D1565" s="230"/>
      <c r="G1565" s="230"/>
      <c r="H1565" s="230"/>
      <c r="I1565" s="230"/>
      <c r="J1565" s="230"/>
      <c r="K1565" s="230"/>
      <c r="L1565" s="230"/>
      <c r="M1565" s="230"/>
      <c r="N1565" s="230"/>
      <c r="S1565" s="230"/>
      <c r="V1565" s="230"/>
      <c r="W1565" s="230"/>
      <c r="X1565" s="230"/>
      <c r="Y1565" s="230"/>
      <c r="Z1565" s="230"/>
      <c r="AA1565" s="230"/>
      <c r="AB1565" s="230"/>
      <c r="AC1565" s="230"/>
      <c r="AD1565" s="230"/>
      <c r="AH1565" s="230"/>
      <c r="AK1565" s="230"/>
      <c r="AL1565" s="230"/>
      <c r="AM1565" s="230"/>
      <c r="AN1565" s="230"/>
      <c r="AO1565" s="230"/>
      <c r="AP1565" s="230"/>
      <c r="AQ1565" s="230"/>
      <c r="AR1565" s="230"/>
      <c r="AW1565" s="230"/>
      <c r="AZ1565" s="230"/>
      <c r="BA1565" s="230"/>
      <c r="BB1565" s="230"/>
      <c r="BC1565" s="230"/>
      <c r="BD1565" s="230"/>
      <c r="BE1565" s="230"/>
      <c r="BF1565" s="230"/>
      <c r="BG1565" s="230"/>
    </row>
    <row r="1566" spans="4:59">
      <c r="D1566" s="230"/>
      <c r="G1566" s="230"/>
      <c r="H1566" s="230"/>
      <c r="I1566" s="230"/>
      <c r="J1566" s="230"/>
      <c r="K1566" s="230"/>
      <c r="L1566" s="230"/>
      <c r="M1566" s="230"/>
      <c r="N1566" s="230"/>
      <c r="S1566" s="230"/>
      <c r="V1566" s="230"/>
      <c r="W1566" s="230"/>
      <c r="X1566" s="230"/>
      <c r="Y1566" s="230"/>
      <c r="Z1566" s="230"/>
      <c r="AA1566" s="230"/>
      <c r="AB1566" s="230"/>
      <c r="AC1566" s="230"/>
      <c r="AD1566" s="230"/>
      <c r="AH1566" s="230"/>
      <c r="AK1566" s="230"/>
      <c r="AL1566" s="230"/>
      <c r="AM1566" s="230"/>
      <c r="AN1566" s="230"/>
      <c r="AO1566" s="230"/>
      <c r="AP1566" s="230"/>
      <c r="AQ1566" s="230"/>
      <c r="AR1566" s="230"/>
      <c r="AW1566" s="230"/>
      <c r="AZ1566" s="230"/>
      <c r="BA1566" s="230"/>
      <c r="BB1566" s="230"/>
      <c r="BC1566" s="230"/>
      <c r="BD1566" s="230"/>
      <c r="BE1566" s="230"/>
      <c r="BF1566" s="230"/>
      <c r="BG1566" s="230"/>
    </row>
    <row r="1567" spans="4:59">
      <c r="D1567" s="230"/>
      <c r="G1567" s="230"/>
      <c r="H1567" s="230"/>
      <c r="I1567" s="230"/>
      <c r="J1567" s="230"/>
      <c r="K1567" s="230"/>
      <c r="L1567" s="230"/>
      <c r="M1567" s="230"/>
      <c r="N1567" s="230"/>
      <c r="S1567" s="230"/>
      <c r="V1567" s="230"/>
      <c r="W1567" s="230"/>
      <c r="X1567" s="230"/>
      <c r="Y1567" s="230"/>
      <c r="Z1567" s="230"/>
      <c r="AA1567" s="230"/>
      <c r="AB1567" s="230"/>
      <c r="AC1567" s="230"/>
      <c r="AD1567" s="230"/>
      <c r="AH1567" s="230"/>
      <c r="AK1567" s="230"/>
      <c r="AL1567" s="230"/>
      <c r="AM1567" s="230"/>
      <c r="AN1567" s="230"/>
      <c r="AO1567" s="230"/>
      <c r="AP1567" s="230"/>
      <c r="AQ1567" s="230"/>
      <c r="AR1567" s="230"/>
      <c r="AW1567" s="230"/>
      <c r="AZ1567" s="230"/>
      <c r="BA1567" s="230"/>
      <c r="BB1567" s="230"/>
      <c r="BC1567" s="230"/>
      <c r="BD1567" s="230"/>
      <c r="BE1567" s="230"/>
      <c r="BF1567" s="230"/>
      <c r="BG1567" s="230"/>
    </row>
    <row r="1568" spans="4:59">
      <c r="D1568" s="230"/>
      <c r="G1568" s="230"/>
      <c r="H1568" s="230"/>
      <c r="I1568" s="230"/>
      <c r="J1568" s="230"/>
      <c r="K1568" s="230"/>
      <c r="L1568" s="230"/>
      <c r="M1568" s="230"/>
      <c r="N1568" s="230"/>
      <c r="S1568" s="230"/>
      <c r="V1568" s="230"/>
      <c r="W1568" s="230"/>
      <c r="X1568" s="230"/>
      <c r="Y1568" s="230"/>
      <c r="Z1568" s="230"/>
      <c r="AA1568" s="230"/>
      <c r="AB1568" s="230"/>
      <c r="AC1568" s="230"/>
      <c r="AD1568" s="230"/>
      <c r="AH1568" s="230"/>
      <c r="AK1568" s="230"/>
      <c r="AL1568" s="230"/>
      <c r="AM1568" s="230"/>
      <c r="AN1568" s="230"/>
      <c r="AO1568" s="230"/>
      <c r="AP1568" s="230"/>
      <c r="AQ1568" s="230"/>
      <c r="AR1568" s="230"/>
      <c r="AW1568" s="230"/>
      <c r="AZ1568" s="230"/>
      <c r="BA1568" s="230"/>
      <c r="BB1568" s="230"/>
      <c r="BC1568" s="230"/>
      <c r="BD1568" s="230"/>
      <c r="BE1568" s="230"/>
      <c r="BF1568" s="230"/>
      <c r="BG1568" s="230"/>
    </row>
    <row r="1569" spans="4:59">
      <c r="D1569" s="230"/>
      <c r="G1569" s="230"/>
      <c r="H1569" s="230"/>
      <c r="I1569" s="230"/>
      <c r="J1569" s="230"/>
      <c r="K1569" s="230"/>
      <c r="L1569" s="230"/>
      <c r="M1569" s="230"/>
      <c r="N1569" s="230"/>
      <c r="S1569" s="230"/>
      <c r="V1569" s="230"/>
      <c r="W1569" s="230"/>
      <c r="X1569" s="230"/>
      <c r="Y1569" s="230"/>
      <c r="Z1569" s="230"/>
      <c r="AA1569" s="230"/>
      <c r="AB1569" s="230"/>
      <c r="AC1569" s="230"/>
      <c r="AD1569" s="230"/>
      <c r="AH1569" s="230"/>
      <c r="AK1569" s="230"/>
      <c r="AL1569" s="230"/>
      <c r="AM1569" s="230"/>
      <c r="AN1569" s="230"/>
      <c r="AO1569" s="230"/>
      <c r="AP1569" s="230"/>
      <c r="AQ1569" s="230"/>
      <c r="AR1569" s="230"/>
      <c r="AW1569" s="230"/>
      <c r="AZ1569" s="230"/>
      <c r="BA1569" s="230"/>
      <c r="BB1569" s="230"/>
      <c r="BC1569" s="230"/>
      <c r="BD1569" s="230"/>
      <c r="BE1569" s="230"/>
      <c r="BF1569" s="230"/>
      <c r="BG1569" s="230"/>
    </row>
    <row r="1570" spans="4:59">
      <c r="D1570" s="230"/>
      <c r="G1570" s="230"/>
      <c r="H1570" s="230"/>
      <c r="I1570" s="230"/>
      <c r="J1570" s="230"/>
      <c r="K1570" s="230"/>
      <c r="L1570" s="230"/>
      <c r="M1570" s="230"/>
      <c r="N1570" s="230"/>
      <c r="S1570" s="230"/>
      <c r="V1570" s="230"/>
      <c r="W1570" s="230"/>
      <c r="X1570" s="230"/>
      <c r="Y1570" s="230"/>
      <c r="Z1570" s="230"/>
      <c r="AA1570" s="230"/>
      <c r="AB1570" s="230"/>
      <c r="AC1570" s="230"/>
      <c r="AD1570" s="230"/>
      <c r="AH1570" s="230"/>
      <c r="AK1570" s="230"/>
      <c r="AL1570" s="230"/>
      <c r="AM1570" s="230"/>
      <c r="AN1570" s="230"/>
      <c r="AO1570" s="230"/>
      <c r="AP1570" s="230"/>
      <c r="AQ1570" s="230"/>
      <c r="AR1570" s="230"/>
      <c r="AW1570" s="230"/>
      <c r="AZ1570" s="230"/>
      <c r="BA1570" s="230"/>
      <c r="BB1570" s="230"/>
      <c r="BC1570" s="230"/>
      <c r="BD1570" s="230"/>
      <c r="BE1570" s="230"/>
      <c r="BF1570" s="230"/>
      <c r="BG1570" s="230"/>
    </row>
    <row r="1571" spans="4:59">
      <c r="D1571" s="230"/>
      <c r="G1571" s="230"/>
      <c r="H1571" s="230"/>
      <c r="I1571" s="230"/>
      <c r="J1571" s="230"/>
      <c r="K1571" s="230"/>
      <c r="L1571" s="230"/>
      <c r="M1571" s="230"/>
      <c r="N1571" s="230"/>
      <c r="S1571" s="230"/>
      <c r="V1571" s="230"/>
      <c r="W1571" s="230"/>
      <c r="X1571" s="230"/>
      <c r="Y1571" s="230"/>
      <c r="Z1571" s="230"/>
      <c r="AA1571" s="230"/>
      <c r="AB1571" s="230"/>
      <c r="AC1571" s="230"/>
      <c r="AD1571" s="230"/>
      <c r="AH1571" s="230"/>
      <c r="AK1571" s="230"/>
      <c r="AL1571" s="230"/>
      <c r="AM1571" s="230"/>
      <c r="AN1571" s="230"/>
      <c r="AO1571" s="230"/>
      <c r="AP1571" s="230"/>
      <c r="AQ1571" s="230"/>
      <c r="AR1571" s="230"/>
      <c r="AW1571" s="230"/>
      <c r="AZ1571" s="230"/>
      <c r="BA1571" s="230"/>
      <c r="BB1571" s="230"/>
      <c r="BC1571" s="230"/>
      <c r="BD1571" s="230"/>
      <c r="BE1571" s="230"/>
      <c r="BF1571" s="230"/>
      <c r="BG1571" s="230"/>
    </row>
    <row r="1572" spans="4:59">
      <c r="D1572" s="230"/>
      <c r="G1572" s="230"/>
      <c r="H1572" s="230"/>
      <c r="I1572" s="230"/>
      <c r="J1572" s="230"/>
      <c r="K1572" s="230"/>
      <c r="L1572" s="230"/>
      <c r="M1572" s="230"/>
      <c r="N1572" s="230"/>
      <c r="S1572" s="230"/>
      <c r="V1572" s="230"/>
      <c r="W1572" s="230"/>
      <c r="X1572" s="230"/>
      <c r="Y1572" s="230"/>
      <c r="Z1572" s="230"/>
      <c r="AA1572" s="230"/>
      <c r="AB1572" s="230"/>
      <c r="AC1572" s="230"/>
      <c r="AD1572" s="230"/>
      <c r="AH1572" s="230"/>
      <c r="AK1572" s="230"/>
      <c r="AL1572" s="230"/>
      <c r="AM1572" s="230"/>
      <c r="AN1572" s="230"/>
      <c r="AO1572" s="230"/>
      <c r="AP1572" s="230"/>
      <c r="AQ1572" s="230"/>
      <c r="AR1572" s="230"/>
      <c r="AW1572" s="230"/>
      <c r="AZ1572" s="230"/>
      <c r="BA1572" s="230"/>
      <c r="BB1572" s="230"/>
      <c r="BC1572" s="230"/>
      <c r="BD1572" s="230"/>
      <c r="BE1572" s="230"/>
      <c r="BF1572" s="230"/>
      <c r="BG1572" s="230"/>
    </row>
    <row r="1573" spans="4:59">
      <c r="D1573" s="230"/>
      <c r="G1573" s="230"/>
      <c r="H1573" s="230"/>
      <c r="I1573" s="230"/>
      <c r="J1573" s="230"/>
      <c r="K1573" s="230"/>
      <c r="L1573" s="230"/>
      <c r="M1573" s="230"/>
      <c r="N1573" s="230"/>
      <c r="S1573" s="230"/>
      <c r="V1573" s="230"/>
      <c r="W1573" s="230"/>
      <c r="X1573" s="230"/>
      <c r="Y1573" s="230"/>
      <c r="Z1573" s="230"/>
      <c r="AA1573" s="230"/>
      <c r="AB1573" s="230"/>
      <c r="AC1573" s="230"/>
      <c r="AD1573" s="230"/>
      <c r="AH1573" s="230"/>
      <c r="AK1573" s="230"/>
      <c r="AL1573" s="230"/>
      <c r="AM1573" s="230"/>
      <c r="AN1573" s="230"/>
      <c r="AO1573" s="230"/>
      <c r="AP1573" s="230"/>
      <c r="AQ1573" s="230"/>
      <c r="AR1573" s="230"/>
      <c r="AW1573" s="230"/>
      <c r="AZ1573" s="230"/>
      <c r="BA1573" s="230"/>
      <c r="BB1573" s="230"/>
      <c r="BC1573" s="230"/>
      <c r="BD1573" s="230"/>
      <c r="BE1573" s="230"/>
      <c r="BF1573" s="230"/>
      <c r="BG1573" s="230"/>
    </row>
    <row r="1574" spans="4:59">
      <c r="D1574" s="230"/>
      <c r="G1574" s="230"/>
      <c r="H1574" s="230"/>
      <c r="I1574" s="230"/>
      <c r="J1574" s="230"/>
      <c r="K1574" s="230"/>
      <c r="L1574" s="230"/>
      <c r="M1574" s="230"/>
      <c r="N1574" s="230"/>
      <c r="S1574" s="230"/>
      <c r="V1574" s="230"/>
      <c r="W1574" s="230"/>
      <c r="X1574" s="230"/>
      <c r="Y1574" s="230"/>
      <c r="Z1574" s="230"/>
      <c r="AA1574" s="230"/>
      <c r="AB1574" s="230"/>
      <c r="AC1574" s="230"/>
      <c r="AD1574" s="230"/>
      <c r="AH1574" s="230"/>
      <c r="AK1574" s="230"/>
      <c r="AL1574" s="230"/>
      <c r="AM1574" s="230"/>
      <c r="AN1574" s="230"/>
      <c r="AO1574" s="230"/>
      <c r="AP1574" s="230"/>
      <c r="AQ1574" s="230"/>
      <c r="AR1574" s="230"/>
      <c r="AW1574" s="230"/>
      <c r="AZ1574" s="230"/>
      <c r="BA1574" s="230"/>
      <c r="BB1574" s="230"/>
      <c r="BC1574" s="230"/>
      <c r="BD1574" s="230"/>
      <c r="BE1574" s="230"/>
      <c r="BF1574" s="230"/>
      <c r="BG1574" s="230"/>
    </row>
    <row r="1575" spans="4:59">
      <c r="D1575" s="230"/>
      <c r="G1575" s="230"/>
      <c r="H1575" s="230"/>
      <c r="I1575" s="230"/>
      <c r="J1575" s="230"/>
      <c r="K1575" s="230"/>
      <c r="L1575" s="230"/>
      <c r="M1575" s="230"/>
      <c r="N1575" s="230"/>
      <c r="S1575" s="230"/>
      <c r="V1575" s="230"/>
      <c r="W1575" s="230"/>
      <c r="X1575" s="230"/>
      <c r="Y1575" s="230"/>
      <c r="Z1575" s="230"/>
      <c r="AA1575" s="230"/>
      <c r="AB1575" s="230"/>
      <c r="AC1575" s="230"/>
      <c r="AD1575" s="230"/>
      <c r="AH1575" s="230"/>
      <c r="AK1575" s="230"/>
      <c r="AL1575" s="230"/>
      <c r="AM1575" s="230"/>
      <c r="AN1575" s="230"/>
      <c r="AO1575" s="230"/>
      <c r="AP1575" s="230"/>
      <c r="AQ1575" s="230"/>
      <c r="AR1575" s="230"/>
      <c r="AW1575" s="230"/>
      <c r="AZ1575" s="230"/>
      <c r="BA1575" s="230"/>
      <c r="BB1575" s="230"/>
      <c r="BC1575" s="230"/>
      <c r="BD1575" s="230"/>
      <c r="BE1575" s="230"/>
      <c r="BF1575" s="230"/>
      <c r="BG1575" s="230"/>
    </row>
    <row r="1576" spans="4:59">
      <c r="D1576" s="230"/>
      <c r="G1576" s="230"/>
      <c r="H1576" s="230"/>
      <c r="I1576" s="230"/>
      <c r="J1576" s="230"/>
      <c r="K1576" s="230"/>
      <c r="L1576" s="230"/>
      <c r="M1576" s="230"/>
      <c r="N1576" s="230"/>
      <c r="S1576" s="230"/>
      <c r="V1576" s="230"/>
      <c r="W1576" s="230"/>
      <c r="X1576" s="230"/>
      <c r="Y1576" s="230"/>
      <c r="Z1576" s="230"/>
      <c r="AA1576" s="230"/>
      <c r="AB1576" s="230"/>
      <c r="AC1576" s="230"/>
      <c r="AD1576" s="230"/>
      <c r="AH1576" s="230"/>
      <c r="AK1576" s="230"/>
      <c r="AL1576" s="230"/>
      <c r="AM1576" s="230"/>
      <c r="AN1576" s="230"/>
      <c r="AO1576" s="230"/>
      <c r="AP1576" s="230"/>
      <c r="AQ1576" s="230"/>
      <c r="AR1576" s="230"/>
      <c r="AW1576" s="230"/>
      <c r="AZ1576" s="230"/>
      <c r="BA1576" s="230"/>
      <c r="BB1576" s="230"/>
      <c r="BC1576" s="230"/>
      <c r="BD1576" s="230"/>
      <c r="BE1576" s="230"/>
      <c r="BF1576" s="230"/>
      <c r="BG1576" s="230"/>
    </row>
    <row r="1577" spans="4:59">
      <c r="D1577" s="230"/>
      <c r="G1577" s="230"/>
      <c r="H1577" s="230"/>
      <c r="I1577" s="230"/>
      <c r="J1577" s="230"/>
      <c r="K1577" s="230"/>
      <c r="L1577" s="230"/>
      <c r="M1577" s="230"/>
      <c r="N1577" s="230"/>
      <c r="S1577" s="230"/>
      <c r="V1577" s="230"/>
      <c r="W1577" s="230"/>
      <c r="X1577" s="230"/>
      <c r="Y1577" s="230"/>
      <c r="Z1577" s="230"/>
      <c r="AA1577" s="230"/>
      <c r="AB1577" s="230"/>
      <c r="AC1577" s="230"/>
      <c r="AD1577" s="230"/>
      <c r="AH1577" s="230"/>
      <c r="AK1577" s="230"/>
      <c r="AL1577" s="230"/>
      <c r="AM1577" s="230"/>
      <c r="AN1577" s="230"/>
      <c r="AO1577" s="230"/>
      <c r="AP1577" s="230"/>
      <c r="AQ1577" s="230"/>
      <c r="AR1577" s="230"/>
      <c r="AW1577" s="230"/>
      <c r="AZ1577" s="230"/>
      <c r="BA1577" s="230"/>
      <c r="BB1577" s="230"/>
      <c r="BC1577" s="230"/>
      <c r="BD1577" s="230"/>
      <c r="BE1577" s="230"/>
      <c r="BF1577" s="230"/>
      <c r="BG1577" s="230"/>
    </row>
    <row r="1578" spans="4:59">
      <c r="D1578" s="230"/>
      <c r="G1578" s="230"/>
      <c r="H1578" s="230"/>
      <c r="I1578" s="230"/>
      <c r="J1578" s="230"/>
      <c r="K1578" s="230"/>
      <c r="L1578" s="230"/>
      <c r="M1578" s="230"/>
      <c r="N1578" s="230"/>
      <c r="S1578" s="230"/>
      <c r="V1578" s="230"/>
      <c r="W1578" s="230"/>
      <c r="X1578" s="230"/>
      <c r="Y1578" s="230"/>
      <c r="Z1578" s="230"/>
      <c r="AA1578" s="230"/>
      <c r="AB1578" s="230"/>
      <c r="AC1578" s="230"/>
      <c r="AD1578" s="230"/>
      <c r="AH1578" s="230"/>
      <c r="AK1578" s="230"/>
      <c r="AL1578" s="230"/>
      <c r="AM1578" s="230"/>
      <c r="AN1578" s="230"/>
      <c r="AO1578" s="230"/>
      <c r="AP1578" s="230"/>
      <c r="AQ1578" s="230"/>
      <c r="AR1578" s="230"/>
      <c r="AW1578" s="230"/>
      <c r="AZ1578" s="230"/>
      <c r="BA1578" s="230"/>
      <c r="BB1578" s="230"/>
      <c r="BC1578" s="230"/>
      <c r="BD1578" s="230"/>
      <c r="BE1578" s="230"/>
      <c r="BF1578" s="230"/>
      <c r="BG1578" s="230"/>
    </row>
    <row r="1579" spans="4:59">
      <c r="D1579" s="230"/>
      <c r="G1579" s="230"/>
      <c r="H1579" s="230"/>
      <c r="I1579" s="230"/>
      <c r="J1579" s="230"/>
      <c r="K1579" s="230"/>
      <c r="L1579" s="230"/>
      <c r="M1579" s="230"/>
      <c r="N1579" s="230"/>
      <c r="S1579" s="230"/>
      <c r="V1579" s="230"/>
      <c r="W1579" s="230"/>
      <c r="X1579" s="230"/>
      <c r="Y1579" s="230"/>
      <c r="Z1579" s="230"/>
      <c r="AA1579" s="230"/>
      <c r="AB1579" s="230"/>
      <c r="AC1579" s="230"/>
      <c r="AD1579" s="230"/>
      <c r="AH1579" s="230"/>
      <c r="AK1579" s="230"/>
      <c r="AL1579" s="230"/>
      <c r="AM1579" s="230"/>
      <c r="AN1579" s="230"/>
      <c r="AO1579" s="230"/>
      <c r="AP1579" s="230"/>
      <c r="AQ1579" s="230"/>
      <c r="AR1579" s="230"/>
      <c r="AW1579" s="230"/>
      <c r="AZ1579" s="230"/>
      <c r="BA1579" s="230"/>
      <c r="BB1579" s="230"/>
      <c r="BC1579" s="230"/>
      <c r="BD1579" s="230"/>
      <c r="BE1579" s="230"/>
      <c r="BF1579" s="230"/>
      <c r="BG1579" s="230"/>
    </row>
    <row r="1580" spans="4:59">
      <c r="D1580" s="230"/>
      <c r="G1580" s="230"/>
      <c r="H1580" s="230"/>
      <c r="I1580" s="230"/>
      <c r="J1580" s="230"/>
      <c r="K1580" s="230"/>
      <c r="L1580" s="230"/>
      <c r="M1580" s="230"/>
      <c r="N1580" s="230"/>
      <c r="S1580" s="230"/>
      <c r="V1580" s="230"/>
      <c r="W1580" s="230"/>
      <c r="X1580" s="230"/>
      <c r="Y1580" s="230"/>
      <c r="Z1580" s="230"/>
      <c r="AA1580" s="230"/>
      <c r="AB1580" s="230"/>
      <c r="AC1580" s="230"/>
      <c r="AD1580" s="230"/>
      <c r="AH1580" s="230"/>
      <c r="AK1580" s="230"/>
      <c r="AL1580" s="230"/>
      <c r="AM1580" s="230"/>
      <c r="AN1580" s="230"/>
      <c r="AO1580" s="230"/>
      <c r="AP1580" s="230"/>
      <c r="AQ1580" s="230"/>
      <c r="AR1580" s="230"/>
      <c r="AW1580" s="230"/>
      <c r="AZ1580" s="230"/>
      <c r="BA1580" s="230"/>
      <c r="BB1580" s="230"/>
      <c r="BC1580" s="230"/>
      <c r="BD1580" s="230"/>
      <c r="BE1580" s="230"/>
      <c r="BF1580" s="230"/>
      <c r="BG1580" s="230"/>
    </row>
    <row r="1581" spans="4:59">
      <c r="D1581" s="230"/>
      <c r="G1581" s="230"/>
      <c r="H1581" s="230"/>
      <c r="I1581" s="230"/>
      <c r="J1581" s="230"/>
      <c r="K1581" s="230"/>
      <c r="L1581" s="230"/>
      <c r="M1581" s="230"/>
      <c r="N1581" s="230"/>
      <c r="S1581" s="230"/>
      <c r="V1581" s="230"/>
      <c r="W1581" s="230"/>
      <c r="X1581" s="230"/>
      <c r="Y1581" s="230"/>
      <c r="Z1581" s="230"/>
      <c r="AA1581" s="230"/>
      <c r="AB1581" s="230"/>
      <c r="AC1581" s="230"/>
      <c r="AD1581" s="230"/>
      <c r="AH1581" s="230"/>
      <c r="AK1581" s="230"/>
      <c r="AL1581" s="230"/>
      <c r="AM1581" s="230"/>
      <c r="AN1581" s="230"/>
      <c r="AO1581" s="230"/>
      <c r="AP1581" s="230"/>
      <c r="AQ1581" s="230"/>
      <c r="AR1581" s="230"/>
      <c r="AW1581" s="230"/>
      <c r="AZ1581" s="230"/>
      <c r="BA1581" s="230"/>
      <c r="BB1581" s="230"/>
      <c r="BC1581" s="230"/>
      <c r="BD1581" s="230"/>
      <c r="BE1581" s="230"/>
      <c r="BF1581" s="230"/>
      <c r="BG1581" s="230"/>
    </row>
    <row r="1582" spans="4:59">
      <c r="D1582" s="230"/>
      <c r="G1582" s="230"/>
      <c r="H1582" s="230"/>
      <c r="I1582" s="230"/>
      <c r="J1582" s="230"/>
      <c r="K1582" s="230"/>
      <c r="L1582" s="230"/>
      <c r="M1582" s="230"/>
      <c r="N1582" s="230"/>
      <c r="S1582" s="230"/>
      <c r="V1582" s="230"/>
      <c r="W1582" s="230"/>
      <c r="X1582" s="230"/>
      <c r="Y1582" s="230"/>
      <c r="Z1582" s="230"/>
      <c r="AA1582" s="230"/>
      <c r="AB1582" s="230"/>
      <c r="AC1582" s="230"/>
      <c r="AD1582" s="230"/>
      <c r="AH1582" s="230"/>
      <c r="AK1582" s="230"/>
      <c r="AL1582" s="230"/>
      <c r="AM1582" s="230"/>
      <c r="AN1582" s="230"/>
      <c r="AO1582" s="230"/>
      <c r="AP1582" s="230"/>
      <c r="AQ1582" s="230"/>
      <c r="AR1582" s="230"/>
      <c r="AW1582" s="230"/>
      <c r="AZ1582" s="230"/>
      <c r="BA1582" s="230"/>
      <c r="BB1582" s="230"/>
      <c r="BC1582" s="230"/>
      <c r="BD1582" s="230"/>
      <c r="BE1582" s="230"/>
      <c r="BF1582" s="230"/>
      <c r="BG1582" s="230"/>
    </row>
    <row r="1583" spans="4:59">
      <c r="D1583" s="230"/>
      <c r="G1583" s="230"/>
      <c r="H1583" s="230"/>
      <c r="I1583" s="230"/>
      <c r="J1583" s="230"/>
      <c r="K1583" s="230"/>
      <c r="L1583" s="230"/>
      <c r="M1583" s="230"/>
      <c r="N1583" s="230"/>
      <c r="S1583" s="230"/>
      <c r="V1583" s="230"/>
      <c r="W1583" s="230"/>
      <c r="X1583" s="230"/>
      <c r="Y1583" s="230"/>
      <c r="Z1583" s="230"/>
      <c r="AA1583" s="230"/>
      <c r="AB1583" s="230"/>
      <c r="AC1583" s="230"/>
      <c r="AD1583" s="230"/>
      <c r="AH1583" s="230"/>
      <c r="AK1583" s="230"/>
      <c r="AL1583" s="230"/>
      <c r="AM1583" s="230"/>
      <c r="AN1583" s="230"/>
      <c r="AO1583" s="230"/>
      <c r="AP1583" s="230"/>
      <c r="AQ1583" s="230"/>
      <c r="AR1583" s="230"/>
      <c r="AW1583" s="230"/>
      <c r="AZ1583" s="230"/>
      <c r="BA1583" s="230"/>
      <c r="BB1583" s="230"/>
      <c r="BC1583" s="230"/>
      <c r="BD1583" s="230"/>
      <c r="BE1583" s="230"/>
      <c r="BF1583" s="230"/>
      <c r="BG1583" s="230"/>
    </row>
    <row r="1584" spans="4:59">
      <c r="D1584" s="230"/>
      <c r="G1584" s="230"/>
      <c r="H1584" s="230"/>
      <c r="I1584" s="230"/>
      <c r="J1584" s="230"/>
      <c r="K1584" s="230"/>
      <c r="L1584" s="230"/>
      <c r="M1584" s="230"/>
      <c r="N1584" s="230"/>
      <c r="S1584" s="230"/>
      <c r="V1584" s="230"/>
      <c r="W1584" s="230"/>
      <c r="X1584" s="230"/>
      <c r="Y1584" s="230"/>
      <c r="Z1584" s="230"/>
      <c r="AA1584" s="230"/>
      <c r="AB1584" s="230"/>
      <c r="AC1584" s="230"/>
      <c r="AD1584" s="230"/>
      <c r="AH1584" s="230"/>
      <c r="AK1584" s="230"/>
      <c r="AL1584" s="230"/>
      <c r="AM1584" s="230"/>
      <c r="AN1584" s="230"/>
      <c r="AO1584" s="230"/>
      <c r="AP1584" s="230"/>
      <c r="AQ1584" s="230"/>
      <c r="AR1584" s="230"/>
      <c r="AW1584" s="230"/>
      <c r="AZ1584" s="230"/>
      <c r="BA1584" s="230"/>
      <c r="BB1584" s="230"/>
      <c r="BC1584" s="230"/>
      <c r="BD1584" s="230"/>
      <c r="BE1584" s="230"/>
      <c r="BF1584" s="230"/>
      <c r="BG1584" s="230"/>
    </row>
    <row r="1585" spans="4:59">
      <c r="D1585" s="230"/>
      <c r="G1585" s="230"/>
      <c r="H1585" s="230"/>
      <c r="I1585" s="230"/>
      <c r="J1585" s="230"/>
      <c r="K1585" s="230"/>
      <c r="L1585" s="230"/>
      <c r="M1585" s="230"/>
      <c r="N1585" s="230"/>
      <c r="S1585" s="230"/>
      <c r="V1585" s="230"/>
      <c r="W1585" s="230"/>
      <c r="X1585" s="230"/>
      <c r="Y1585" s="230"/>
      <c r="Z1585" s="230"/>
      <c r="AA1585" s="230"/>
      <c r="AB1585" s="230"/>
      <c r="AC1585" s="230"/>
      <c r="AD1585" s="230"/>
      <c r="AH1585" s="230"/>
      <c r="AK1585" s="230"/>
      <c r="AL1585" s="230"/>
      <c r="AM1585" s="230"/>
      <c r="AN1585" s="230"/>
      <c r="AO1585" s="230"/>
      <c r="AP1585" s="230"/>
      <c r="AQ1585" s="230"/>
      <c r="AR1585" s="230"/>
      <c r="AW1585" s="230"/>
      <c r="AZ1585" s="230"/>
      <c r="BA1585" s="230"/>
      <c r="BB1585" s="230"/>
      <c r="BC1585" s="230"/>
      <c r="BD1585" s="230"/>
      <c r="BE1585" s="230"/>
      <c r="BF1585" s="230"/>
      <c r="BG1585" s="230"/>
    </row>
    <row r="1586" spans="4:59">
      <c r="D1586" s="230"/>
      <c r="G1586" s="230"/>
      <c r="H1586" s="230"/>
      <c r="I1586" s="230"/>
      <c r="J1586" s="230"/>
      <c r="K1586" s="230"/>
      <c r="L1586" s="230"/>
      <c r="M1586" s="230"/>
      <c r="N1586" s="230"/>
      <c r="S1586" s="230"/>
      <c r="V1586" s="230"/>
      <c r="W1586" s="230"/>
      <c r="X1586" s="230"/>
      <c r="Y1586" s="230"/>
      <c r="Z1586" s="230"/>
      <c r="AA1586" s="230"/>
      <c r="AB1586" s="230"/>
      <c r="AC1586" s="230"/>
      <c r="AD1586" s="230"/>
      <c r="AH1586" s="230"/>
      <c r="AK1586" s="230"/>
      <c r="AL1586" s="230"/>
      <c r="AM1586" s="230"/>
      <c r="AN1586" s="230"/>
      <c r="AO1586" s="230"/>
      <c r="AP1586" s="230"/>
      <c r="AQ1586" s="230"/>
      <c r="AR1586" s="230"/>
      <c r="AW1586" s="230"/>
      <c r="AZ1586" s="230"/>
      <c r="BA1586" s="230"/>
      <c r="BB1586" s="230"/>
      <c r="BC1586" s="230"/>
      <c r="BD1586" s="230"/>
      <c r="BE1586" s="230"/>
      <c r="BF1586" s="230"/>
      <c r="BG1586" s="230"/>
    </row>
    <row r="1587" spans="4:59">
      <c r="D1587" s="230"/>
      <c r="G1587" s="230"/>
      <c r="H1587" s="230"/>
      <c r="I1587" s="230"/>
      <c r="J1587" s="230"/>
      <c r="K1587" s="230"/>
      <c r="L1587" s="230"/>
      <c r="M1587" s="230"/>
      <c r="N1587" s="230"/>
      <c r="S1587" s="230"/>
      <c r="V1587" s="230"/>
      <c r="W1587" s="230"/>
      <c r="X1587" s="230"/>
      <c r="Y1587" s="230"/>
      <c r="Z1587" s="230"/>
      <c r="AA1587" s="230"/>
      <c r="AB1587" s="230"/>
      <c r="AC1587" s="230"/>
      <c r="AD1587" s="230"/>
      <c r="AH1587" s="230"/>
      <c r="AK1587" s="230"/>
      <c r="AL1587" s="230"/>
      <c r="AM1587" s="230"/>
      <c r="AN1587" s="230"/>
      <c r="AO1587" s="230"/>
      <c r="AP1587" s="230"/>
      <c r="AQ1587" s="230"/>
      <c r="AR1587" s="230"/>
      <c r="AW1587" s="230"/>
      <c r="AZ1587" s="230"/>
      <c r="BA1587" s="230"/>
      <c r="BB1587" s="230"/>
      <c r="BC1587" s="230"/>
      <c r="BD1587" s="230"/>
      <c r="BE1587" s="230"/>
      <c r="BF1587" s="230"/>
      <c r="BG1587" s="230"/>
    </row>
    <row r="1588" spans="4:59">
      <c r="D1588" s="230"/>
      <c r="G1588" s="230"/>
      <c r="H1588" s="230"/>
      <c r="I1588" s="230"/>
      <c r="J1588" s="230"/>
      <c r="K1588" s="230"/>
      <c r="L1588" s="230"/>
      <c r="M1588" s="230"/>
      <c r="N1588" s="230"/>
      <c r="S1588" s="230"/>
      <c r="V1588" s="230"/>
      <c r="W1588" s="230"/>
      <c r="X1588" s="230"/>
      <c r="Y1588" s="230"/>
      <c r="Z1588" s="230"/>
      <c r="AA1588" s="230"/>
      <c r="AB1588" s="230"/>
      <c r="AC1588" s="230"/>
      <c r="AD1588" s="230"/>
      <c r="AH1588" s="230"/>
      <c r="AK1588" s="230"/>
      <c r="AL1588" s="230"/>
      <c r="AM1588" s="230"/>
      <c r="AN1588" s="230"/>
      <c r="AO1588" s="230"/>
      <c r="AP1588" s="230"/>
      <c r="AQ1588" s="230"/>
      <c r="AR1588" s="230"/>
      <c r="AW1588" s="230"/>
      <c r="AZ1588" s="230"/>
      <c r="BA1588" s="230"/>
      <c r="BB1588" s="230"/>
      <c r="BC1588" s="230"/>
      <c r="BD1588" s="230"/>
      <c r="BE1588" s="230"/>
      <c r="BF1588" s="230"/>
      <c r="BG1588" s="230"/>
    </row>
    <row r="1589" spans="4:59">
      <c r="D1589" s="230"/>
      <c r="G1589" s="230"/>
      <c r="H1589" s="230"/>
      <c r="I1589" s="230"/>
      <c r="J1589" s="230"/>
      <c r="K1589" s="230"/>
      <c r="L1589" s="230"/>
      <c r="M1589" s="230"/>
      <c r="N1589" s="230"/>
      <c r="S1589" s="230"/>
      <c r="V1589" s="230"/>
      <c r="W1589" s="230"/>
      <c r="X1589" s="230"/>
      <c r="Y1589" s="230"/>
      <c r="Z1589" s="230"/>
      <c r="AA1589" s="230"/>
      <c r="AB1589" s="230"/>
      <c r="AC1589" s="230"/>
      <c r="AD1589" s="230"/>
      <c r="AH1589" s="230"/>
      <c r="AK1589" s="230"/>
      <c r="AL1589" s="230"/>
      <c r="AM1589" s="230"/>
      <c r="AN1589" s="230"/>
      <c r="AO1589" s="230"/>
      <c r="AP1589" s="230"/>
      <c r="AQ1589" s="230"/>
      <c r="AR1589" s="230"/>
      <c r="AW1589" s="230"/>
      <c r="AZ1589" s="230"/>
      <c r="BA1589" s="230"/>
      <c r="BB1589" s="230"/>
      <c r="BC1589" s="230"/>
      <c r="BD1589" s="230"/>
      <c r="BE1589" s="230"/>
      <c r="BF1589" s="230"/>
      <c r="BG1589" s="230"/>
    </row>
    <row r="1590" spans="4:59">
      <c r="D1590" s="230"/>
      <c r="G1590" s="230"/>
      <c r="H1590" s="230"/>
      <c r="I1590" s="230"/>
      <c r="J1590" s="230"/>
      <c r="K1590" s="230"/>
      <c r="L1590" s="230"/>
      <c r="M1590" s="230"/>
      <c r="N1590" s="230"/>
      <c r="S1590" s="230"/>
      <c r="V1590" s="230"/>
      <c r="W1590" s="230"/>
      <c r="X1590" s="230"/>
      <c r="Y1590" s="230"/>
      <c r="Z1590" s="230"/>
      <c r="AA1590" s="230"/>
      <c r="AB1590" s="230"/>
      <c r="AC1590" s="230"/>
      <c r="AD1590" s="230"/>
      <c r="AH1590" s="230"/>
      <c r="AK1590" s="230"/>
      <c r="AL1590" s="230"/>
      <c r="AM1590" s="230"/>
      <c r="AN1590" s="230"/>
      <c r="AO1590" s="230"/>
      <c r="AP1590" s="230"/>
      <c r="AQ1590" s="230"/>
      <c r="AR1590" s="230"/>
      <c r="AW1590" s="230"/>
      <c r="AZ1590" s="230"/>
      <c r="BA1590" s="230"/>
      <c r="BB1590" s="230"/>
      <c r="BC1590" s="230"/>
      <c r="BD1590" s="230"/>
      <c r="BE1590" s="230"/>
      <c r="BF1590" s="230"/>
      <c r="BG1590" s="230"/>
    </row>
    <row r="1591" spans="4:59">
      <c r="D1591" s="230"/>
      <c r="G1591" s="230"/>
      <c r="H1591" s="230"/>
      <c r="I1591" s="230"/>
      <c r="J1591" s="230"/>
      <c r="K1591" s="230"/>
      <c r="L1591" s="230"/>
      <c r="M1591" s="230"/>
      <c r="N1591" s="230"/>
      <c r="S1591" s="230"/>
      <c r="V1591" s="230"/>
      <c r="W1591" s="230"/>
      <c r="X1591" s="230"/>
      <c r="Y1591" s="230"/>
      <c r="Z1591" s="230"/>
      <c r="AA1591" s="230"/>
      <c r="AB1591" s="230"/>
      <c r="AC1591" s="230"/>
      <c r="AD1591" s="230"/>
      <c r="AH1591" s="230"/>
      <c r="AK1591" s="230"/>
      <c r="AL1591" s="230"/>
      <c r="AM1591" s="230"/>
      <c r="AN1591" s="230"/>
      <c r="AO1591" s="230"/>
      <c r="AP1591" s="230"/>
      <c r="AQ1591" s="230"/>
      <c r="AR1591" s="230"/>
      <c r="AW1591" s="230"/>
      <c r="AZ1591" s="230"/>
      <c r="BA1591" s="230"/>
      <c r="BB1591" s="230"/>
      <c r="BC1591" s="230"/>
      <c r="BD1591" s="230"/>
      <c r="BE1591" s="230"/>
      <c r="BF1591" s="230"/>
      <c r="BG1591" s="230"/>
    </row>
    <row r="1592" spans="4:59">
      <c r="D1592" s="230"/>
      <c r="G1592" s="230"/>
      <c r="H1592" s="230"/>
      <c r="I1592" s="230"/>
      <c r="J1592" s="230"/>
      <c r="K1592" s="230"/>
      <c r="L1592" s="230"/>
      <c r="M1592" s="230"/>
      <c r="N1592" s="230"/>
      <c r="S1592" s="230"/>
      <c r="V1592" s="230"/>
      <c r="W1592" s="230"/>
      <c r="X1592" s="230"/>
      <c r="Y1592" s="230"/>
      <c r="Z1592" s="230"/>
      <c r="AA1592" s="230"/>
      <c r="AB1592" s="230"/>
      <c r="AC1592" s="230"/>
      <c r="AD1592" s="230"/>
      <c r="AH1592" s="230"/>
      <c r="AK1592" s="230"/>
      <c r="AL1592" s="230"/>
      <c r="AM1592" s="230"/>
      <c r="AN1592" s="230"/>
      <c r="AO1592" s="230"/>
      <c r="AP1592" s="230"/>
      <c r="AQ1592" s="230"/>
      <c r="AR1592" s="230"/>
      <c r="AW1592" s="230"/>
      <c r="AZ1592" s="230"/>
      <c r="BA1592" s="230"/>
      <c r="BB1592" s="230"/>
      <c r="BC1592" s="230"/>
      <c r="BD1592" s="230"/>
      <c r="BE1592" s="230"/>
      <c r="BF1592" s="230"/>
      <c r="BG1592" s="230"/>
    </row>
    <row r="1593" spans="4:59">
      <c r="D1593" s="230"/>
      <c r="G1593" s="230"/>
      <c r="H1593" s="230"/>
      <c r="I1593" s="230"/>
      <c r="J1593" s="230"/>
      <c r="K1593" s="230"/>
      <c r="L1593" s="230"/>
      <c r="M1593" s="230"/>
      <c r="N1593" s="230"/>
      <c r="S1593" s="230"/>
      <c r="V1593" s="230"/>
      <c r="W1593" s="230"/>
      <c r="X1593" s="230"/>
      <c r="Y1593" s="230"/>
      <c r="Z1593" s="230"/>
      <c r="AA1593" s="230"/>
      <c r="AB1593" s="230"/>
      <c r="AC1593" s="230"/>
      <c r="AD1593" s="230"/>
      <c r="AH1593" s="230"/>
      <c r="AK1593" s="230"/>
      <c r="AL1593" s="230"/>
      <c r="AM1593" s="230"/>
      <c r="AN1593" s="230"/>
      <c r="AO1593" s="230"/>
      <c r="AP1593" s="230"/>
      <c r="AQ1593" s="230"/>
      <c r="AR1593" s="230"/>
      <c r="AW1593" s="230"/>
      <c r="AZ1593" s="230"/>
      <c r="BA1593" s="230"/>
      <c r="BB1593" s="230"/>
      <c r="BC1593" s="230"/>
      <c r="BD1593" s="230"/>
      <c r="BE1593" s="230"/>
      <c r="BF1593" s="230"/>
      <c r="BG1593" s="230"/>
    </row>
    <row r="1594" spans="4:59">
      <c r="D1594" s="230"/>
      <c r="G1594" s="230"/>
      <c r="H1594" s="230"/>
      <c r="I1594" s="230"/>
      <c r="J1594" s="230"/>
      <c r="K1594" s="230"/>
      <c r="L1594" s="230"/>
      <c r="M1594" s="230"/>
      <c r="N1594" s="230"/>
      <c r="S1594" s="230"/>
      <c r="V1594" s="230"/>
      <c r="W1594" s="230"/>
      <c r="X1594" s="230"/>
      <c r="Y1594" s="230"/>
      <c r="Z1594" s="230"/>
      <c r="AA1594" s="230"/>
      <c r="AB1594" s="230"/>
      <c r="AC1594" s="230"/>
      <c r="AD1594" s="230"/>
      <c r="AH1594" s="230"/>
      <c r="AK1594" s="230"/>
      <c r="AL1594" s="230"/>
      <c r="AM1594" s="230"/>
      <c r="AN1594" s="230"/>
      <c r="AO1594" s="230"/>
      <c r="AP1594" s="230"/>
      <c r="AQ1594" s="230"/>
      <c r="AR1594" s="230"/>
      <c r="AW1594" s="230"/>
      <c r="AZ1594" s="230"/>
      <c r="BA1594" s="230"/>
      <c r="BB1594" s="230"/>
      <c r="BC1594" s="230"/>
      <c r="BD1594" s="230"/>
      <c r="BE1594" s="230"/>
      <c r="BF1594" s="230"/>
      <c r="BG1594" s="230"/>
    </row>
    <row r="1595" spans="4:59">
      <c r="D1595" s="230"/>
      <c r="G1595" s="230"/>
      <c r="H1595" s="230"/>
      <c r="I1595" s="230"/>
      <c r="J1595" s="230"/>
      <c r="K1595" s="230"/>
      <c r="L1595" s="230"/>
      <c r="M1595" s="230"/>
      <c r="N1595" s="230"/>
      <c r="S1595" s="230"/>
      <c r="V1595" s="230"/>
      <c r="W1595" s="230"/>
      <c r="X1595" s="230"/>
      <c r="Y1595" s="230"/>
      <c r="Z1595" s="230"/>
      <c r="AA1595" s="230"/>
      <c r="AB1595" s="230"/>
      <c r="AC1595" s="230"/>
      <c r="AD1595" s="230"/>
      <c r="AH1595" s="230"/>
      <c r="AK1595" s="230"/>
      <c r="AL1595" s="230"/>
      <c r="AM1595" s="230"/>
      <c r="AN1595" s="230"/>
      <c r="AO1595" s="230"/>
      <c r="AP1595" s="230"/>
      <c r="AQ1595" s="230"/>
      <c r="AR1595" s="230"/>
      <c r="AW1595" s="230"/>
      <c r="AZ1595" s="230"/>
      <c r="BA1595" s="230"/>
      <c r="BB1595" s="230"/>
      <c r="BC1595" s="230"/>
      <c r="BD1595" s="230"/>
      <c r="BE1595" s="230"/>
      <c r="BF1595" s="230"/>
      <c r="BG1595" s="230"/>
    </row>
    <row r="1596" spans="4:59">
      <c r="D1596" s="230"/>
      <c r="G1596" s="230"/>
      <c r="H1596" s="230"/>
      <c r="I1596" s="230"/>
      <c r="J1596" s="230"/>
      <c r="K1596" s="230"/>
      <c r="L1596" s="230"/>
      <c r="M1596" s="230"/>
      <c r="N1596" s="230"/>
      <c r="S1596" s="230"/>
      <c r="V1596" s="230"/>
      <c r="W1596" s="230"/>
      <c r="X1596" s="230"/>
      <c r="Y1596" s="230"/>
      <c r="Z1596" s="230"/>
      <c r="AA1596" s="230"/>
      <c r="AB1596" s="230"/>
      <c r="AC1596" s="230"/>
      <c r="AD1596" s="230"/>
      <c r="AH1596" s="230"/>
      <c r="AK1596" s="230"/>
      <c r="AL1596" s="230"/>
      <c r="AM1596" s="230"/>
      <c r="AN1596" s="230"/>
      <c r="AO1596" s="230"/>
      <c r="AP1596" s="230"/>
      <c r="AQ1596" s="230"/>
      <c r="AR1596" s="230"/>
      <c r="AW1596" s="230"/>
      <c r="AZ1596" s="230"/>
      <c r="BA1596" s="230"/>
      <c r="BB1596" s="230"/>
      <c r="BC1596" s="230"/>
      <c r="BD1596" s="230"/>
      <c r="BE1596" s="230"/>
      <c r="BF1596" s="230"/>
      <c r="BG1596" s="230"/>
    </row>
    <row r="1597" spans="4:59">
      <c r="D1597" s="230"/>
      <c r="G1597" s="230"/>
      <c r="H1597" s="230"/>
      <c r="I1597" s="230"/>
      <c r="J1597" s="230"/>
      <c r="K1597" s="230"/>
      <c r="L1597" s="230"/>
      <c r="M1597" s="230"/>
      <c r="N1597" s="230"/>
      <c r="S1597" s="230"/>
      <c r="V1597" s="230"/>
      <c r="W1597" s="230"/>
      <c r="X1597" s="230"/>
      <c r="Y1597" s="230"/>
      <c r="Z1597" s="230"/>
      <c r="AA1597" s="230"/>
      <c r="AB1597" s="230"/>
      <c r="AC1597" s="230"/>
      <c r="AD1597" s="230"/>
      <c r="AH1597" s="230"/>
      <c r="AK1597" s="230"/>
      <c r="AL1597" s="230"/>
      <c r="AM1597" s="230"/>
      <c r="AN1597" s="230"/>
      <c r="AO1597" s="230"/>
      <c r="AP1597" s="230"/>
      <c r="AQ1597" s="230"/>
      <c r="AR1597" s="230"/>
      <c r="AW1597" s="230"/>
      <c r="AZ1597" s="230"/>
      <c r="BA1597" s="230"/>
      <c r="BB1597" s="230"/>
      <c r="BC1597" s="230"/>
      <c r="BD1597" s="230"/>
      <c r="BE1597" s="230"/>
      <c r="BF1597" s="230"/>
      <c r="BG1597" s="230"/>
    </row>
    <row r="1598" spans="4:59">
      <c r="D1598" s="230"/>
      <c r="G1598" s="230"/>
      <c r="H1598" s="230"/>
      <c r="I1598" s="230"/>
      <c r="J1598" s="230"/>
      <c r="K1598" s="230"/>
      <c r="L1598" s="230"/>
      <c r="M1598" s="230"/>
      <c r="N1598" s="230"/>
      <c r="S1598" s="230"/>
      <c r="V1598" s="230"/>
      <c r="W1598" s="230"/>
      <c r="X1598" s="230"/>
      <c r="Y1598" s="230"/>
      <c r="Z1598" s="230"/>
      <c r="AA1598" s="230"/>
      <c r="AB1598" s="230"/>
      <c r="AC1598" s="230"/>
      <c r="AD1598" s="230"/>
      <c r="AH1598" s="230"/>
      <c r="AK1598" s="230"/>
      <c r="AL1598" s="230"/>
      <c r="AM1598" s="230"/>
      <c r="AN1598" s="230"/>
      <c r="AO1598" s="230"/>
      <c r="AP1598" s="230"/>
      <c r="AQ1598" s="230"/>
      <c r="AR1598" s="230"/>
      <c r="AW1598" s="230"/>
      <c r="AZ1598" s="230"/>
      <c r="BA1598" s="230"/>
      <c r="BB1598" s="230"/>
      <c r="BC1598" s="230"/>
      <c r="BD1598" s="230"/>
      <c r="BE1598" s="230"/>
      <c r="BF1598" s="230"/>
      <c r="BG1598" s="230"/>
    </row>
    <row r="1599" spans="4:59">
      <c r="D1599" s="230"/>
      <c r="G1599" s="230"/>
      <c r="H1599" s="230"/>
      <c r="I1599" s="230"/>
      <c r="J1599" s="230"/>
      <c r="K1599" s="230"/>
      <c r="L1599" s="230"/>
      <c r="M1599" s="230"/>
      <c r="N1599" s="230"/>
      <c r="S1599" s="230"/>
      <c r="V1599" s="230"/>
      <c r="W1599" s="230"/>
      <c r="X1599" s="230"/>
      <c r="Y1599" s="230"/>
      <c r="Z1599" s="230"/>
      <c r="AA1599" s="230"/>
      <c r="AB1599" s="230"/>
      <c r="AC1599" s="230"/>
      <c r="AD1599" s="230"/>
      <c r="AH1599" s="230"/>
      <c r="AK1599" s="230"/>
      <c r="AL1599" s="230"/>
      <c r="AM1599" s="230"/>
      <c r="AN1599" s="230"/>
      <c r="AO1599" s="230"/>
      <c r="AP1599" s="230"/>
      <c r="AQ1599" s="230"/>
      <c r="AR1599" s="230"/>
      <c r="AW1599" s="230"/>
      <c r="AZ1599" s="230"/>
      <c r="BA1599" s="230"/>
      <c r="BB1599" s="230"/>
      <c r="BC1599" s="230"/>
      <c r="BD1599" s="230"/>
      <c r="BE1599" s="230"/>
      <c r="BF1599" s="230"/>
      <c r="BG1599" s="230"/>
    </row>
    <row r="1600" spans="4:59">
      <c r="D1600" s="230"/>
      <c r="G1600" s="230"/>
      <c r="H1600" s="230"/>
      <c r="I1600" s="230"/>
      <c r="J1600" s="230"/>
      <c r="K1600" s="230"/>
      <c r="L1600" s="230"/>
      <c r="M1600" s="230"/>
      <c r="N1600" s="230"/>
      <c r="S1600" s="230"/>
      <c r="V1600" s="230"/>
      <c r="W1600" s="230"/>
      <c r="X1600" s="230"/>
      <c r="Y1600" s="230"/>
      <c r="Z1600" s="230"/>
      <c r="AA1600" s="230"/>
      <c r="AB1600" s="230"/>
      <c r="AC1600" s="230"/>
      <c r="AD1600" s="230"/>
      <c r="AH1600" s="230"/>
      <c r="AK1600" s="230"/>
      <c r="AL1600" s="230"/>
      <c r="AM1600" s="230"/>
      <c r="AN1600" s="230"/>
      <c r="AO1600" s="230"/>
      <c r="AP1600" s="230"/>
      <c r="AQ1600" s="230"/>
      <c r="AR1600" s="230"/>
      <c r="AW1600" s="230"/>
      <c r="AZ1600" s="230"/>
      <c r="BA1600" s="230"/>
      <c r="BB1600" s="230"/>
      <c r="BC1600" s="230"/>
      <c r="BD1600" s="230"/>
      <c r="BE1600" s="230"/>
      <c r="BF1600" s="230"/>
      <c r="BG1600" s="230"/>
    </row>
    <row r="1601" spans="4:59">
      <c r="D1601" s="230"/>
      <c r="G1601" s="230"/>
      <c r="H1601" s="230"/>
      <c r="I1601" s="230"/>
      <c r="J1601" s="230"/>
      <c r="K1601" s="230"/>
      <c r="L1601" s="230"/>
      <c r="M1601" s="230"/>
      <c r="N1601" s="230"/>
      <c r="S1601" s="230"/>
      <c r="V1601" s="230"/>
      <c r="W1601" s="230"/>
      <c r="X1601" s="230"/>
      <c r="Y1601" s="230"/>
      <c r="Z1601" s="230"/>
      <c r="AA1601" s="230"/>
      <c r="AB1601" s="230"/>
      <c r="AC1601" s="230"/>
      <c r="AD1601" s="230"/>
      <c r="AH1601" s="230"/>
      <c r="AK1601" s="230"/>
      <c r="AL1601" s="230"/>
      <c r="AM1601" s="230"/>
      <c r="AN1601" s="230"/>
      <c r="AO1601" s="230"/>
      <c r="AP1601" s="230"/>
      <c r="AQ1601" s="230"/>
      <c r="AR1601" s="230"/>
      <c r="AW1601" s="230"/>
      <c r="AZ1601" s="230"/>
      <c r="BA1601" s="230"/>
      <c r="BB1601" s="230"/>
      <c r="BC1601" s="230"/>
      <c r="BD1601" s="230"/>
      <c r="BE1601" s="230"/>
      <c r="BF1601" s="230"/>
      <c r="BG1601" s="230"/>
    </row>
    <row r="1602" spans="4:59">
      <c r="D1602" s="230"/>
      <c r="G1602" s="230"/>
      <c r="H1602" s="230"/>
      <c r="I1602" s="230"/>
      <c r="J1602" s="230"/>
      <c r="K1602" s="230"/>
      <c r="L1602" s="230"/>
      <c r="M1602" s="230"/>
      <c r="N1602" s="230"/>
      <c r="S1602" s="230"/>
      <c r="V1602" s="230"/>
      <c r="W1602" s="230"/>
      <c r="X1602" s="230"/>
      <c r="Y1602" s="230"/>
      <c r="Z1602" s="230"/>
      <c r="AA1602" s="230"/>
      <c r="AB1602" s="230"/>
      <c r="AC1602" s="230"/>
      <c r="AD1602" s="230"/>
      <c r="AH1602" s="230"/>
      <c r="AK1602" s="230"/>
      <c r="AL1602" s="230"/>
      <c r="AM1602" s="230"/>
      <c r="AN1602" s="230"/>
      <c r="AO1602" s="230"/>
      <c r="AP1602" s="230"/>
      <c r="AQ1602" s="230"/>
      <c r="AR1602" s="230"/>
      <c r="AW1602" s="230"/>
      <c r="AZ1602" s="230"/>
      <c r="BA1602" s="230"/>
      <c r="BB1602" s="230"/>
      <c r="BC1602" s="230"/>
      <c r="BD1602" s="230"/>
      <c r="BE1602" s="230"/>
      <c r="BF1602" s="230"/>
      <c r="BG1602" s="230"/>
    </row>
    <row r="1603" spans="4:59">
      <c r="D1603" s="230"/>
      <c r="G1603" s="230"/>
      <c r="H1603" s="230"/>
      <c r="I1603" s="230"/>
      <c r="J1603" s="230"/>
      <c r="K1603" s="230"/>
      <c r="L1603" s="230"/>
      <c r="M1603" s="230"/>
      <c r="N1603" s="230"/>
      <c r="S1603" s="230"/>
      <c r="V1603" s="230"/>
      <c r="W1603" s="230"/>
      <c r="X1603" s="230"/>
      <c r="Y1603" s="230"/>
      <c r="Z1603" s="230"/>
      <c r="AA1603" s="230"/>
      <c r="AB1603" s="230"/>
      <c r="AC1603" s="230"/>
      <c r="AD1603" s="230"/>
      <c r="AH1603" s="230"/>
      <c r="AK1603" s="230"/>
      <c r="AL1603" s="230"/>
      <c r="AM1603" s="230"/>
      <c r="AN1603" s="230"/>
      <c r="AO1603" s="230"/>
      <c r="AP1603" s="230"/>
      <c r="AQ1603" s="230"/>
      <c r="AR1603" s="230"/>
      <c r="AW1603" s="230"/>
      <c r="AZ1603" s="230"/>
      <c r="BA1603" s="230"/>
      <c r="BB1603" s="230"/>
      <c r="BC1603" s="230"/>
      <c r="BD1603" s="230"/>
      <c r="BE1603" s="230"/>
      <c r="BF1603" s="230"/>
      <c r="BG1603" s="230"/>
    </row>
    <row r="1604" spans="4:59">
      <c r="D1604" s="230"/>
      <c r="G1604" s="230"/>
      <c r="H1604" s="230"/>
      <c r="I1604" s="230"/>
      <c r="J1604" s="230"/>
      <c r="K1604" s="230"/>
      <c r="L1604" s="230"/>
      <c r="M1604" s="230"/>
      <c r="N1604" s="230"/>
      <c r="S1604" s="230"/>
      <c r="V1604" s="230"/>
      <c r="W1604" s="230"/>
      <c r="X1604" s="230"/>
      <c r="Y1604" s="230"/>
      <c r="Z1604" s="230"/>
      <c r="AA1604" s="230"/>
      <c r="AB1604" s="230"/>
      <c r="AC1604" s="230"/>
      <c r="AD1604" s="230"/>
      <c r="AH1604" s="230"/>
      <c r="AK1604" s="230"/>
      <c r="AL1604" s="230"/>
      <c r="AM1604" s="230"/>
      <c r="AN1604" s="230"/>
      <c r="AO1604" s="230"/>
      <c r="AP1604" s="230"/>
      <c r="AQ1604" s="230"/>
      <c r="AR1604" s="230"/>
      <c r="AW1604" s="230"/>
      <c r="AZ1604" s="230"/>
      <c r="BA1604" s="230"/>
      <c r="BB1604" s="230"/>
      <c r="BC1604" s="230"/>
      <c r="BD1604" s="230"/>
      <c r="BE1604" s="230"/>
      <c r="BF1604" s="230"/>
      <c r="BG1604" s="230"/>
    </row>
    <row r="1605" spans="4:59">
      <c r="D1605" s="230"/>
      <c r="G1605" s="230"/>
      <c r="H1605" s="230"/>
      <c r="I1605" s="230"/>
      <c r="J1605" s="230"/>
      <c r="K1605" s="230"/>
      <c r="L1605" s="230"/>
      <c r="M1605" s="230"/>
      <c r="N1605" s="230"/>
      <c r="S1605" s="230"/>
      <c r="V1605" s="230"/>
      <c r="W1605" s="230"/>
      <c r="X1605" s="230"/>
      <c r="Y1605" s="230"/>
      <c r="Z1605" s="230"/>
      <c r="AA1605" s="230"/>
      <c r="AB1605" s="230"/>
      <c r="AC1605" s="230"/>
      <c r="AD1605" s="230"/>
      <c r="AH1605" s="230"/>
      <c r="AK1605" s="230"/>
      <c r="AL1605" s="230"/>
      <c r="AM1605" s="230"/>
      <c r="AN1605" s="230"/>
      <c r="AO1605" s="230"/>
      <c r="AP1605" s="230"/>
      <c r="AQ1605" s="230"/>
      <c r="AR1605" s="230"/>
      <c r="AW1605" s="230"/>
      <c r="AZ1605" s="230"/>
      <c r="BA1605" s="230"/>
      <c r="BB1605" s="230"/>
      <c r="BC1605" s="230"/>
      <c r="BD1605" s="230"/>
      <c r="BE1605" s="230"/>
      <c r="BF1605" s="230"/>
      <c r="BG1605" s="230"/>
    </row>
    <row r="1606" spans="4:59">
      <c r="D1606" s="230"/>
      <c r="G1606" s="230"/>
      <c r="H1606" s="230"/>
      <c r="I1606" s="230"/>
      <c r="J1606" s="230"/>
      <c r="K1606" s="230"/>
      <c r="L1606" s="230"/>
      <c r="M1606" s="230"/>
      <c r="N1606" s="230"/>
      <c r="S1606" s="230"/>
      <c r="V1606" s="230"/>
      <c r="W1606" s="230"/>
      <c r="X1606" s="230"/>
      <c r="Y1606" s="230"/>
      <c r="Z1606" s="230"/>
      <c r="AA1606" s="230"/>
      <c r="AB1606" s="230"/>
      <c r="AC1606" s="230"/>
      <c r="AD1606" s="230"/>
      <c r="AH1606" s="230"/>
      <c r="AK1606" s="230"/>
      <c r="AL1606" s="230"/>
      <c r="AM1606" s="230"/>
      <c r="AN1606" s="230"/>
      <c r="AO1606" s="230"/>
      <c r="AP1606" s="230"/>
      <c r="AQ1606" s="230"/>
      <c r="AR1606" s="230"/>
      <c r="AW1606" s="230"/>
      <c r="AZ1606" s="230"/>
      <c r="BA1606" s="230"/>
      <c r="BB1606" s="230"/>
      <c r="BC1606" s="230"/>
      <c r="BD1606" s="230"/>
      <c r="BE1606" s="230"/>
      <c r="BF1606" s="230"/>
      <c r="BG1606" s="230"/>
    </row>
    <row r="1607" spans="4:59">
      <c r="D1607" s="230"/>
      <c r="G1607" s="230"/>
      <c r="H1607" s="230"/>
      <c r="I1607" s="230"/>
      <c r="J1607" s="230"/>
      <c r="K1607" s="230"/>
      <c r="L1607" s="230"/>
      <c r="M1607" s="230"/>
      <c r="N1607" s="230"/>
      <c r="S1607" s="230"/>
      <c r="V1607" s="230"/>
      <c r="W1607" s="230"/>
      <c r="X1607" s="230"/>
      <c r="Y1607" s="230"/>
      <c r="Z1607" s="230"/>
      <c r="AA1607" s="230"/>
      <c r="AB1607" s="230"/>
      <c r="AC1607" s="230"/>
      <c r="AD1607" s="230"/>
      <c r="AH1607" s="230"/>
      <c r="AK1607" s="230"/>
      <c r="AL1607" s="230"/>
      <c r="AM1607" s="230"/>
      <c r="AN1607" s="230"/>
      <c r="AO1607" s="230"/>
      <c r="AP1607" s="230"/>
      <c r="AQ1607" s="230"/>
      <c r="AR1607" s="230"/>
      <c r="AW1607" s="230"/>
      <c r="AZ1607" s="230"/>
      <c r="BA1607" s="230"/>
      <c r="BB1607" s="230"/>
      <c r="BC1607" s="230"/>
      <c r="BD1607" s="230"/>
      <c r="BE1607" s="230"/>
      <c r="BF1607" s="230"/>
      <c r="BG1607" s="230"/>
    </row>
    <row r="1608" spans="4:59">
      <c r="D1608" s="230"/>
      <c r="G1608" s="230"/>
      <c r="H1608" s="230"/>
      <c r="I1608" s="230"/>
      <c r="J1608" s="230"/>
      <c r="K1608" s="230"/>
      <c r="L1608" s="230"/>
      <c r="M1608" s="230"/>
      <c r="N1608" s="230"/>
      <c r="S1608" s="230"/>
      <c r="V1608" s="230"/>
      <c r="W1608" s="230"/>
      <c r="X1608" s="230"/>
      <c r="Y1608" s="230"/>
      <c r="Z1608" s="230"/>
      <c r="AA1608" s="230"/>
      <c r="AB1608" s="230"/>
      <c r="AC1608" s="230"/>
      <c r="AD1608" s="230"/>
      <c r="AH1608" s="230"/>
      <c r="AK1608" s="230"/>
      <c r="AL1608" s="230"/>
      <c r="AM1608" s="230"/>
      <c r="AN1608" s="230"/>
      <c r="AO1608" s="230"/>
      <c r="AP1608" s="230"/>
      <c r="AQ1608" s="230"/>
      <c r="AR1608" s="230"/>
      <c r="AW1608" s="230"/>
      <c r="AZ1608" s="230"/>
      <c r="BA1608" s="230"/>
      <c r="BB1608" s="230"/>
      <c r="BC1608" s="230"/>
      <c r="BD1608" s="230"/>
      <c r="BE1608" s="230"/>
      <c r="BF1608" s="230"/>
      <c r="BG1608" s="230"/>
    </row>
    <row r="1609" spans="4:59">
      <c r="D1609" s="230"/>
      <c r="G1609" s="230"/>
      <c r="H1609" s="230"/>
      <c r="I1609" s="230"/>
      <c r="J1609" s="230"/>
      <c r="K1609" s="230"/>
      <c r="L1609" s="230"/>
      <c r="M1609" s="230"/>
      <c r="N1609" s="230"/>
      <c r="S1609" s="230"/>
      <c r="V1609" s="230"/>
      <c r="W1609" s="230"/>
      <c r="X1609" s="230"/>
      <c r="Y1609" s="230"/>
      <c r="Z1609" s="230"/>
      <c r="AA1609" s="230"/>
      <c r="AB1609" s="230"/>
      <c r="AC1609" s="230"/>
      <c r="AD1609" s="230"/>
      <c r="AH1609" s="230"/>
      <c r="AK1609" s="230"/>
      <c r="AL1609" s="230"/>
      <c r="AM1609" s="230"/>
      <c r="AN1609" s="230"/>
      <c r="AO1609" s="230"/>
      <c r="AP1609" s="230"/>
      <c r="AQ1609" s="230"/>
      <c r="AR1609" s="230"/>
      <c r="AW1609" s="230"/>
      <c r="AZ1609" s="230"/>
      <c r="BA1609" s="230"/>
      <c r="BB1609" s="230"/>
      <c r="BC1609" s="230"/>
      <c r="BD1609" s="230"/>
      <c r="BE1609" s="230"/>
      <c r="BF1609" s="230"/>
      <c r="BG1609" s="230"/>
    </row>
    <row r="1610" spans="4:59">
      <c r="D1610" s="230"/>
      <c r="G1610" s="230"/>
      <c r="H1610" s="230"/>
      <c r="I1610" s="230"/>
      <c r="J1610" s="230"/>
      <c r="K1610" s="230"/>
      <c r="L1610" s="230"/>
      <c r="M1610" s="230"/>
      <c r="N1610" s="230"/>
      <c r="S1610" s="230"/>
      <c r="V1610" s="230"/>
      <c r="W1610" s="230"/>
      <c r="X1610" s="230"/>
      <c r="Y1610" s="230"/>
      <c r="Z1610" s="230"/>
      <c r="AA1610" s="230"/>
      <c r="AB1610" s="230"/>
      <c r="AC1610" s="230"/>
      <c r="AD1610" s="230"/>
      <c r="AH1610" s="230"/>
      <c r="AK1610" s="230"/>
      <c r="AL1610" s="230"/>
      <c r="AM1610" s="230"/>
      <c r="AN1610" s="230"/>
      <c r="AO1610" s="230"/>
      <c r="AP1610" s="230"/>
      <c r="AQ1610" s="230"/>
      <c r="AR1610" s="230"/>
      <c r="AW1610" s="230"/>
      <c r="AZ1610" s="230"/>
      <c r="BA1610" s="230"/>
      <c r="BB1610" s="230"/>
      <c r="BC1610" s="230"/>
      <c r="BD1610" s="230"/>
      <c r="BE1610" s="230"/>
      <c r="BF1610" s="230"/>
      <c r="BG1610" s="230"/>
    </row>
    <row r="1611" spans="4:59">
      <c r="D1611" s="230"/>
      <c r="G1611" s="230"/>
      <c r="H1611" s="230"/>
      <c r="I1611" s="230"/>
      <c r="J1611" s="230"/>
      <c r="K1611" s="230"/>
      <c r="L1611" s="230"/>
      <c r="M1611" s="230"/>
      <c r="N1611" s="230"/>
      <c r="S1611" s="230"/>
      <c r="V1611" s="230"/>
      <c r="W1611" s="230"/>
      <c r="X1611" s="230"/>
      <c r="Y1611" s="230"/>
      <c r="Z1611" s="230"/>
      <c r="AA1611" s="230"/>
      <c r="AB1611" s="230"/>
      <c r="AC1611" s="230"/>
      <c r="AD1611" s="230"/>
      <c r="AH1611" s="230"/>
      <c r="AK1611" s="230"/>
      <c r="AL1611" s="230"/>
      <c r="AM1611" s="230"/>
      <c r="AN1611" s="230"/>
      <c r="AO1611" s="230"/>
      <c r="AP1611" s="230"/>
      <c r="AQ1611" s="230"/>
      <c r="AR1611" s="230"/>
      <c r="AW1611" s="230"/>
      <c r="AZ1611" s="230"/>
      <c r="BA1611" s="230"/>
      <c r="BB1611" s="230"/>
      <c r="BC1611" s="230"/>
      <c r="BD1611" s="230"/>
      <c r="BE1611" s="230"/>
      <c r="BF1611" s="230"/>
      <c r="BG1611" s="230"/>
    </row>
    <row r="1612" spans="4:59">
      <c r="D1612" s="230"/>
      <c r="G1612" s="230"/>
      <c r="H1612" s="230"/>
      <c r="I1612" s="230"/>
      <c r="J1612" s="230"/>
      <c r="K1612" s="230"/>
      <c r="L1612" s="230"/>
      <c r="M1612" s="230"/>
      <c r="N1612" s="230"/>
      <c r="S1612" s="230"/>
      <c r="V1612" s="230"/>
      <c r="W1612" s="230"/>
      <c r="X1612" s="230"/>
      <c r="Y1612" s="230"/>
      <c r="Z1612" s="230"/>
      <c r="AA1612" s="230"/>
      <c r="AB1612" s="230"/>
      <c r="AC1612" s="230"/>
      <c r="AD1612" s="230"/>
      <c r="AH1612" s="230"/>
      <c r="AK1612" s="230"/>
      <c r="AL1612" s="230"/>
      <c r="AM1612" s="230"/>
      <c r="AN1612" s="230"/>
      <c r="AO1612" s="230"/>
      <c r="AP1612" s="230"/>
      <c r="AQ1612" s="230"/>
      <c r="AR1612" s="230"/>
      <c r="AW1612" s="230"/>
      <c r="AZ1612" s="230"/>
      <c r="BA1612" s="230"/>
      <c r="BB1612" s="230"/>
      <c r="BC1612" s="230"/>
      <c r="BD1612" s="230"/>
      <c r="BE1612" s="230"/>
      <c r="BF1612" s="230"/>
      <c r="BG1612" s="230"/>
    </row>
    <row r="1613" spans="4:59">
      <c r="D1613" s="230"/>
      <c r="G1613" s="230"/>
      <c r="H1613" s="230"/>
      <c r="I1613" s="230"/>
      <c r="J1613" s="230"/>
      <c r="K1613" s="230"/>
      <c r="L1613" s="230"/>
      <c r="M1613" s="230"/>
      <c r="N1613" s="230"/>
      <c r="S1613" s="230"/>
      <c r="V1613" s="230"/>
      <c r="W1613" s="230"/>
      <c r="X1613" s="230"/>
      <c r="Y1613" s="230"/>
      <c r="Z1613" s="230"/>
      <c r="AA1613" s="230"/>
      <c r="AB1613" s="230"/>
      <c r="AC1613" s="230"/>
      <c r="AD1613" s="230"/>
      <c r="AH1613" s="230"/>
      <c r="AK1613" s="230"/>
      <c r="AL1613" s="230"/>
      <c r="AM1613" s="230"/>
      <c r="AN1613" s="230"/>
      <c r="AO1613" s="230"/>
      <c r="AP1613" s="230"/>
      <c r="AQ1613" s="230"/>
      <c r="AR1613" s="230"/>
      <c r="AW1613" s="230"/>
      <c r="AZ1613" s="230"/>
      <c r="BA1613" s="230"/>
      <c r="BB1613" s="230"/>
      <c r="BC1613" s="230"/>
      <c r="BD1613" s="230"/>
      <c r="BE1613" s="230"/>
      <c r="BF1613" s="230"/>
      <c r="BG1613" s="230"/>
    </row>
    <row r="1614" spans="4:59">
      <c r="D1614" s="230"/>
      <c r="G1614" s="230"/>
      <c r="H1614" s="230"/>
      <c r="I1614" s="230"/>
      <c r="J1614" s="230"/>
      <c r="K1614" s="230"/>
      <c r="L1614" s="230"/>
      <c r="M1614" s="230"/>
      <c r="N1614" s="230"/>
      <c r="S1614" s="230"/>
      <c r="V1614" s="230"/>
      <c r="W1614" s="230"/>
      <c r="X1614" s="230"/>
      <c r="Y1614" s="230"/>
      <c r="Z1614" s="230"/>
      <c r="AA1614" s="230"/>
      <c r="AB1614" s="230"/>
      <c r="AC1614" s="230"/>
      <c r="AD1614" s="230"/>
      <c r="AH1614" s="230"/>
      <c r="AK1614" s="230"/>
      <c r="AL1614" s="230"/>
      <c r="AM1614" s="230"/>
      <c r="AN1614" s="230"/>
      <c r="AO1614" s="230"/>
      <c r="AP1614" s="230"/>
      <c r="AQ1614" s="230"/>
      <c r="AR1614" s="230"/>
      <c r="AW1614" s="230"/>
      <c r="AZ1614" s="230"/>
      <c r="BA1614" s="230"/>
      <c r="BB1614" s="230"/>
      <c r="BC1614" s="230"/>
      <c r="BD1614" s="230"/>
      <c r="BE1614" s="230"/>
      <c r="BF1614" s="230"/>
      <c r="BG1614" s="230"/>
    </row>
    <row r="1615" spans="4:59">
      <c r="D1615" s="230"/>
      <c r="G1615" s="230"/>
      <c r="H1615" s="230"/>
      <c r="I1615" s="230"/>
      <c r="J1615" s="230"/>
      <c r="K1615" s="230"/>
      <c r="L1615" s="230"/>
      <c r="M1615" s="230"/>
      <c r="N1615" s="230"/>
      <c r="S1615" s="230"/>
      <c r="V1615" s="230"/>
      <c r="W1615" s="230"/>
      <c r="X1615" s="230"/>
      <c r="Y1615" s="230"/>
      <c r="Z1615" s="230"/>
      <c r="AA1615" s="230"/>
      <c r="AB1615" s="230"/>
      <c r="AC1615" s="230"/>
      <c r="AD1615" s="230"/>
      <c r="AH1615" s="230"/>
      <c r="AK1615" s="230"/>
      <c r="AL1615" s="230"/>
      <c r="AM1615" s="230"/>
      <c r="AN1615" s="230"/>
      <c r="AO1615" s="230"/>
      <c r="AP1615" s="230"/>
      <c r="AQ1615" s="230"/>
      <c r="AR1615" s="230"/>
      <c r="AW1615" s="230"/>
      <c r="AZ1615" s="230"/>
      <c r="BA1615" s="230"/>
      <c r="BB1615" s="230"/>
      <c r="BC1615" s="230"/>
      <c r="BD1615" s="230"/>
      <c r="BE1615" s="230"/>
      <c r="BF1615" s="230"/>
      <c r="BG1615" s="230"/>
    </row>
    <row r="1616" spans="4:59">
      <c r="D1616" s="230"/>
      <c r="G1616" s="230"/>
      <c r="H1616" s="230"/>
      <c r="I1616" s="230"/>
      <c r="J1616" s="230"/>
      <c r="K1616" s="230"/>
      <c r="L1616" s="230"/>
      <c r="M1616" s="230"/>
      <c r="N1616" s="230"/>
      <c r="S1616" s="230"/>
      <c r="V1616" s="230"/>
      <c r="W1616" s="230"/>
      <c r="X1616" s="230"/>
      <c r="Y1616" s="230"/>
      <c r="Z1616" s="230"/>
      <c r="AA1616" s="230"/>
      <c r="AB1616" s="230"/>
      <c r="AC1616" s="230"/>
      <c r="AD1616" s="230"/>
      <c r="AH1616" s="230"/>
      <c r="AK1616" s="230"/>
      <c r="AL1616" s="230"/>
      <c r="AM1616" s="230"/>
      <c r="AN1616" s="230"/>
      <c r="AO1616" s="230"/>
      <c r="AP1616" s="230"/>
      <c r="AQ1616" s="230"/>
      <c r="AR1616" s="230"/>
      <c r="AW1616" s="230"/>
      <c r="AZ1616" s="230"/>
      <c r="BA1616" s="230"/>
      <c r="BB1616" s="230"/>
      <c r="BC1616" s="230"/>
      <c r="BD1616" s="230"/>
      <c r="BE1616" s="230"/>
      <c r="BF1616" s="230"/>
      <c r="BG1616" s="230"/>
    </row>
    <row r="1617" spans="4:59">
      <c r="D1617" s="230"/>
      <c r="G1617" s="230"/>
      <c r="H1617" s="230"/>
      <c r="I1617" s="230"/>
      <c r="J1617" s="230"/>
      <c r="K1617" s="230"/>
      <c r="L1617" s="230"/>
      <c r="M1617" s="230"/>
      <c r="N1617" s="230"/>
      <c r="S1617" s="230"/>
      <c r="V1617" s="230"/>
      <c r="W1617" s="230"/>
      <c r="X1617" s="230"/>
      <c r="Y1617" s="230"/>
      <c r="Z1617" s="230"/>
      <c r="AA1617" s="230"/>
      <c r="AB1617" s="230"/>
      <c r="AC1617" s="230"/>
      <c r="AD1617" s="230"/>
      <c r="AH1617" s="230"/>
      <c r="AK1617" s="230"/>
      <c r="AL1617" s="230"/>
      <c r="AM1617" s="230"/>
      <c r="AN1617" s="230"/>
      <c r="AO1617" s="230"/>
      <c r="AP1617" s="230"/>
      <c r="AQ1617" s="230"/>
      <c r="AR1617" s="230"/>
      <c r="AW1617" s="230"/>
      <c r="AZ1617" s="230"/>
      <c r="BA1617" s="230"/>
      <c r="BB1617" s="230"/>
      <c r="BC1617" s="230"/>
      <c r="BD1617" s="230"/>
      <c r="BE1617" s="230"/>
      <c r="BF1617" s="230"/>
      <c r="BG1617" s="230"/>
    </row>
    <row r="1618" spans="4:59">
      <c r="D1618" s="230"/>
      <c r="G1618" s="230"/>
      <c r="H1618" s="230"/>
      <c r="I1618" s="230"/>
      <c r="J1618" s="230"/>
      <c r="K1618" s="230"/>
      <c r="L1618" s="230"/>
      <c r="M1618" s="230"/>
      <c r="N1618" s="230"/>
      <c r="S1618" s="230"/>
      <c r="V1618" s="230"/>
      <c r="W1618" s="230"/>
      <c r="X1618" s="230"/>
      <c r="Y1618" s="230"/>
      <c r="Z1618" s="230"/>
      <c r="AA1618" s="230"/>
      <c r="AB1618" s="230"/>
      <c r="AC1618" s="230"/>
      <c r="AD1618" s="230"/>
      <c r="AH1618" s="230"/>
      <c r="AK1618" s="230"/>
      <c r="AL1618" s="230"/>
      <c r="AM1618" s="230"/>
      <c r="AN1618" s="230"/>
      <c r="AO1618" s="230"/>
      <c r="AP1618" s="230"/>
      <c r="AQ1618" s="230"/>
      <c r="AR1618" s="230"/>
      <c r="AW1618" s="230"/>
      <c r="AZ1618" s="230"/>
      <c r="BA1618" s="230"/>
      <c r="BB1618" s="230"/>
      <c r="BC1618" s="230"/>
      <c r="BD1618" s="230"/>
      <c r="BE1618" s="230"/>
      <c r="BF1618" s="230"/>
      <c r="BG1618" s="230"/>
    </row>
    <row r="1619" spans="4:59">
      <c r="D1619" s="230"/>
      <c r="G1619" s="230"/>
      <c r="H1619" s="230"/>
      <c r="I1619" s="230"/>
      <c r="J1619" s="230"/>
      <c r="K1619" s="230"/>
      <c r="L1619" s="230"/>
      <c r="M1619" s="230"/>
      <c r="N1619" s="230"/>
      <c r="S1619" s="230"/>
      <c r="V1619" s="230"/>
      <c r="W1619" s="230"/>
      <c r="X1619" s="230"/>
      <c r="Y1619" s="230"/>
      <c r="Z1619" s="230"/>
      <c r="AA1619" s="230"/>
      <c r="AB1619" s="230"/>
      <c r="AC1619" s="230"/>
      <c r="AD1619" s="230"/>
      <c r="AH1619" s="230"/>
      <c r="AK1619" s="230"/>
      <c r="AL1619" s="230"/>
      <c r="AM1619" s="230"/>
      <c r="AN1619" s="230"/>
      <c r="AO1619" s="230"/>
      <c r="AP1619" s="230"/>
      <c r="AQ1619" s="230"/>
      <c r="AR1619" s="230"/>
      <c r="AW1619" s="230"/>
      <c r="AZ1619" s="230"/>
      <c r="BA1619" s="230"/>
      <c r="BB1619" s="230"/>
      <c r="BC1619" s="230"/>
      <c r="BD1619" s="230"/>
      <c r="BE1619" s="230"/>
      <c r="BF1619" s="230"/>
      <c r="BG1619" s="230"/>
    </row>
    <row r="1620" spans="4:59">
      <c r="D1620" s="230"/>
      <c r="G1620" s="230"/>
      <c r="H1620" s="230"/>
      <c r="I1620" s="230"/>
      <c r="J1620" s="230"/>
      <c r="K1620" s="230"/>
      <c r="L1620" s="230"/>
      <c r="M1620" s="230"/>
      <c r="N1620" s="230"/>
      <c r="S1620" s="230"/>
      <c r="V1620" s="230"/>
      <c r="W1620" s="230"/>
      <c r="X1620" s="230"/>
      <c r="Y1620" s="230"/>
      <c r="Z1620" s="230"/>
      <c r="AA1620" s="230"/>
      <c r="AB1620" s="230"/>
      <c r="AC1620" s="230"/>
      <c r="AD1620" s="230"/>
      <c r="AH1620" s="230"/>
      <c r="AK1620" s="230"/>
      <c r="AL1620" s="230"/>
      <c r="AM1620" s="230"/>
      <c r="AN1620" s="230"/>
      <c r="AO1620" s="230"/>
      <c r="AP1620" s="230"/>
      <c r="AQ1620" s="230"/>
      <c r="AR1620" s="230"/>
      <c r="AW1620" s="230"/>
      <c r="AZ1620" s="230"/>
      <c r="BA1620" s="230"/>
      <c r="BB1620" s="230"/>
      <c r="BC1620" s="230"/>
      <c r="BD1620" s="230"/>
      <c r="BE1620" s="230"/>
      <c r="BF1620" s="230"/>
      <c r="BG1620" s="230"/>
    </row>
    <row r="1621" spans="4:59">
      <c r="D1621" s="230"/>
      <c r="G1621" s="230"/>
      <c r="H1621" s="230"/>
      <c r="I1621" s="230"/>
      <c r="J1621" s="230"/>
      <c r="K1621" s="230"/>
      <c r="L1621" s="230"/>
      <c r="M1621" s="230"/>
      <c r="N1621" s="230"/>
      <c r="S1621" s="230"/>
      <c r="V1621" s="230"/>
      <c r="W1621" s="230"/>
      <c r="X1621" s="230"/>
      <c r="Y1621" s="230"/>
      <c r="Z1621" s="230"/>
      <c r="AA1621" s="230"/>
      <c r="AB1621" s="230"/>
      <c r="AC1621" s="230"/>
      <c r="AD1621" s="230"/>
      <c r="AH1621" s="230"/>
      <c r="AK1621" s="230"/>
      <c r="AL1621" s="230"/>
      <c r="AM1621" s="230"/>
      <c r="AN1621" s="230"/>
      <c r="AO1621" s="230"/>
      <c r="AP1621" s="230"/>
      <c r="AQ1621" s="230"/>
      <c r="AR1621" s="230"/>
      <c r="AW1621" s="230"/>
      <c r="AZ1621" s="230"/>
      <c r="BA1621" s="230"/>
      <c r="BB1621" s="230"/>
      <c r="BC1621" s="230"/>
      <c r="BD1621" s="230"/>
      <c r="BE1621" s="230"/>
      <c r="BF1621" s="230"/>
      <c r="BG1621" s="230"/>
    </row>
    <row r="1622" spans="4:59">
      <c r="D1622" s="230"/>
      <c r="G1622" s="230"/>
      <c r="H1622" s="230"/>
      <c r="I1622" s="230"/>
      <c r="J1622" s="230"/>
      <c r="K1622" s="230"/>
      <c r="L1622" s="230"/>
      <c r="M1622" s="230"/>
      <c r="N1622" s="230"/>
      <c r="S1622" s="230"/>
      <c r="V1622" s="230"/>
      <c r="W1622" s="230"/>
      <c r="X1622" s="230"/>
      <c r="Y1622" s="230"/>
      <c r="Z1622" s="230"/>
      <c r="AA1622" s="230"/>
      <c r="AB1622" s="230"/>
      <c r="AC1622" s="230"/>
      <c r="AD1622" s="230"/>
      <c r="AH1622" s="230"/>
      <c r="AK1622" s="230"/>
      <c r="AL1622" s="230"/>
      <c r="AM1622" s="230"/>
      <c r="AN1622" s="230"/>
      <c r="AO1622" s="230"/>
      <c r="AP1622" s="230"/>
      <c r="AQ1622" s="230"/>
      <c r="AR1622" s="230"/>
      <c r="AW1622" s="230"/>
      <c r="AZ1622" s="230"/>
      <c r="BA1622" s="230"/>
      <c r="BB1622" s="230"/>
      <c r="BC1622" s="230"/>
      <c r="BD1622" s="230"/>
      <c r="BE1622" s="230"/>
      <c r="BF1622" s="230"/>
      <c r="BG1622" s="230"/>
    </row>
    <row r="1623" spans="4:59">
      <c r="D1623" s="230"/>
      <c r="G1623" s="230"/>
      <c r="H1623" s="230"/>
      <c r="I1623" s="230"/>
      <c r="J1623" s="230"/>
      <c r="K1623" s="230"/>
      <c r="L1623" s="230"/>
      <c r="M1623" s="230"/>
      <c r="N1623" s="230"/>
      <c r="S1623" s="230"/>
      <c r="V1623" s="230"/>
      <c r="W1623" s="230"/>
      <c r="X1623" s="230"/>
      <c r="Y1623" s="230"/>
      <c r="Z1623" s="230"/>
      <c r="AA1623" s="230"/>
      <c r="AB1623" s="230"/>
      <c r="AC1623" s="230"/>
      <c r="AD1623" s="230"/>
      <c r="AH1623" s="230"/>
      <c r="AK1623" s="230"/>
      <c r="AL1623" s="230"/>
      <c r="AM1623" s="230"/>
      <c r="AN1623" s="230"/>
      <c r="AO1623" s="230"/>
      <c r="AP1623" s="230"/>
      <c r="AQ1623" s="230"/>
      <c r="AR1623" s="230"/>
      <c r="AW1623" s="230"/>
      <c r="AZ1623" s="230"/>
      <c r="BA1623" s="230"/>
      <c r="BB1623" s="230"/>
      <c r="BC1623" s="230"/>
      <c r="BD1623" s="230"/>
      <c r="BE1623" s="230"/>
      <c r="BF1623" s="230"/>
      <c r="BG1623" s="230"/>
    </row>
    <row r="1624" spans="4:59">
      <c r="D1624" s="230"/>
      <c r="G1624" s="230"/>
      <c r="H1624" s="230"/>
      <c r="I1624" s="230"/>
      <c r="J1624" s="230"/>
      <c r="K1624" s="230"/>
      <c r="L1624" s="230"/>
      <c r="M1624" s="230"/>
      <c r="N1624" s="230"/>
      <c r="S1624" s="230"/>
      <c r="V1624" s="230"/>
      <c r="W1624" s="230"/>
      <c r="X1624" s="230"/>
      <c r="Y1624" s="230"/>
      <c r="Z1624" s="230"/>
      <c r="AA1624" s="230"/>
      <c r="AB1624" s="230"/>
      <c r="AC1624" s="230"/>
      <c r="AD1624" s="230"/>
      <c r="AH1624" s="230"/>
      <c r="AK1624" s="230"/>
      <c r="AL1624" s="230"/>
      <c r="AM1624" s="230"/>
      <c r="AN1624" s="230"/>
      <c r="AO1624" s="230"/>
      <c r="AP1624" s="230"/>
      <c r="AQ1624" s="230"/>
      <c r="AR1624" s="230"/>
      <c r="AW1624" s="230"/>
      <c r="AZ1624" s="230"/>
      <c r="BA1624" s="230"/>
      <c r="BB1624" s="230"/>
      <c r="BC1624" s="230"/>
      <c r="BD1624" s="230"/>
      <c r="BE1624" s="230"/>
      <c r="BF1624" s="230"/>
      <c r="BG1624" s="230"/>
    </row>
    <row r="1625" spans="4:59">
      <c r="D1625" s="230"/>
      <c r="G1625" s="230"/>
      <c r="H1625" s="230"/>
      <c r="I1625" s="230"/>
      <c r="J1625" s="230"/>
      <c r="K1625" s="230"/>
      <c r="L1625" s="230"/>
      <c r="M1625" s="230"/>
      <c r="N1625" s="230"/>
      <c r="S1625" s="230"/>
      <c r="V1625" s="230"/>
      <c r="W1625" s="230"/>
      <c r="X1625" s="230"/>
      <c r="Y1625" s="230"/>
      <c r="Z1625" s="230"/>
      <c r="AA1625" s="230"/>
      <c r="AB1625" s="230"/>
      <c r="AC1625" s="230"/>
      <c r="AD1625" s="230"/>
      <c r="AH1625" s="230"/>
      <c r="AK1625" s="230"/>
      <c r="AL1625" s="230"/>
      <c r="AM1625" s="230"/>
      <c r="AN1625" s="230"/>
      <c r="AO1625" s="230"/>
      <c r="AP1625" s="230"/>
      <c r="AQ1625" s="230"/>
      <c r="AR1625" s="230"/>
      <c r="AW1625" s="230"/>
      <c r="AZ1625" s="230"/>
      <c r="BA1625" s="230"/>
      <c r="BB1625" s="230"/>
      <c r="BC1625" s="230"/>
      <c r="BD1625" s="230"/>
      <c r="BE1625" s="230"/>
      <c r="BF1625" s="230"/>
      <c r="BG1625" s="230"/>
    </row>
    <row r="1626" spans="4:59">
      <c r="D1626" s="230"/>
      <c r="G1626" s="230"/>
      <c r="H1626" s="230"/>
      <c r="I1626" s="230"/>
      <c r="J1626" s="230"/>
      <c r="K1626" s="230"/>
      <c r="L1626" s="230"/>
      <c r="M1626" s="230"/>
      <c r="N1626" s="230"/>
      <c r="S1626" s="230"/>
      <c r="V1626" s="230"/>
      <c r="W1626" s="230"/>
      <c r="X1626" s="230"/>
      <c r="Y1626" s="230"/>
      <c r="Z1626" s="230"/>
      <c r="AA1626" s="230"/>
      <c r="AB1626" s="230"/>
      <c r="AC1626" s="230"/>
      <c r="AD1626" s="230"/>
      <c r="AH1626" s="230"/>
      <c r="AK1626" s="230"/>
      <c r="AL1626" s="230"/>
      <c r="AM1626" s="230"/>
      <c r="AN1626" s="230"/>
      <c r="AO1626" s="230"/>
      <c r="AP1626" s="230"/>
      <c r="AQ1626" s="230"/>
      <c r="AR1626" s="230"/>
      <c r="AW1626" s="230"/>
      <c r="AZ1626" s="230"/>
      <c r="BA1626" s="230"/>
      <c r="BB1626" s="230"/>
      <c r="BC1626" s="230"/>
      <c r="BD1626" s="230"/>
      <c r="BE1626" s="230"/>
      <c r="BF1626" s="230"/>
      <c r="BG1626" s="230"/>
    </row>
    <row r="1627" spans="4:59">
      <c r="D1627" s="230"/>
      <c r="G1627" s="230"/>
      <c r="H1627" s="230"/>
      <c r="I1627" s="230"/>
      <c r="J1627" s="230"/>
      <c r="K1627" s="230"/>
      <c r="L1627" s="230"/>
      <c r="M1627" s="230"/>
      <c r="N1627" s="230"/>
      <c r="S1627" s="230"/>
      <c r="V1627" s="230"/>
      <c r="W1627" s="230"/>
      <c r="X1627" s="230"/>
      <c r="Y1627" s="230"/>
      <c r="Z1627" s="230"/>
      <c r="AA1627" s="230"/>
      <c r="AB1627" s="230"/>
      <c r="AC1627" s="230"/>
      <c r="AD1627" s="230"/>
      <c r="AH1627" s="230"/>
      <c r="AK1627" s="230"/>
      <c r="AL1627" s="230"/>
      <c r="AM1627" s="230"/>
      <c r="AN1627" s="230"/>
      <c r="AO1627" s="230"/>
      <c r="AP1627" s="230"/>
      <c r="AQ1627" s="230"/>
      <c r="AR1627" s="230"/>
      <c r="AW1627" s="230"/>
      <c r="AZ1627" s="230"/>
      <c r="BA1627" s="230"/>
      <c r="BB1627" s="230"/>
      <c r="BC1627" s="230"/>
      <c r="BD1627" s="230"/>
      <c r="BE1627" s="230"/>
      <c r="BF1627" s="230"/>
      <c r="BG1627" s="230"/>
    </row>
    <row r="1628" spans="4:59">
      <c r="D1628" s="230"/>
      <c r="G1628" s="230"/>
      <c r="H1628" s="230"/>
      <c r="I1628" s="230"/>
      <c r="J1628" s="230"/>
      <c r="K1628" s="230"/>
      <c r="L1628" s="230"/>
      <c r="M1628" s="230"/>
      <c r="N1628" s="230"/>
      <c r="S1628" s="230"/>
      <c r="V1628" s="230"/>
      <c r="W1628" s="230"/>
      <c r="X1628" s="230"/>
      <c r="Y1628" s="230"/>
      <c r="Z1628" s="230"/>
      <c r="AA1628" s="230"/>
      <c r="AB1628" s="230"/>
      <c r="AC1628" s="230"/>
      <c r="AD1628" s="230"/>
      <c r="AH1628" s="230"/>
      <c r="AK1628" s="230"/>
      <c r="AL1628" s="230"/>
      <c r="AM1628" s="230"/>
      <c r="AN1628" s="230"/>
      <c r="AO1628" s="230"/>
      <c r="AP1628" s="230"/>
      <c r="AQ1628" s="230"/>
      <c r="AR1628" s="230"/>
      <c r="AW1628" s="230"/>
      <c r="AZ1628" s="230"/>
      <c r="BA1628" s="230"/>
      <c r="BB1628" s="230"/>
      <c r="BC1628" s="230"/>
      <c r="BD1628" s="230"/>
      <c r="BE1628" s="230"/>
      <c r="BF1628" s="230"/>
      <c r="BG1628" s="230"/>
    </row>
    <row r="1629" spans="4:59">
      <c r="D1629" s="230"/>
      <c r="G1629" s="230"/>
      <c r="H1629" s="230"/>
      <c r="I1629" s="230"/>
      <c r="J1629" s="230"/>
      <c r="K1629" s="230"/>
      <c r="L1629" s="230"/>
      <c r="M1629" s="230"/>
      <c r="N1629" s="230"/>
      <c r="S1629" s="230"/>
      <c r="V1629" s="230"/>
      <c r="W1629" s="230"/>
      <c r="X1629" s="230"/>
      <c r="Y1629" s="230"/>
      <c r="Z1629" s="230"/>
      <c r="AA1629" s="230"/>
      <c r="AB1629" s="230"/>
      <c r="AC1629" s="230"/>
      <c r="AD1629" s="230"/>
      <c r="AH1629" s="230"/>
      <c r="AK1629" s="230"/>
      <c r="AL1629" s="230"/>
      <c r="AM1629" s="230"/>
      <c r="AN1629" s="230"/>
      <c r="AO1629" s="230"/>
      <c r="AP1629" s="230"/>
      <c r="AQ1629" s="230"/>
      <c r="AR1629" s="230"/>
      <c r="AW1629" s="230"/>
      <c r="AZ1629" s="230"/>
      <c r="BA1629" s="230"/>
      <c r="BB1629" s="230"/>
      <c r="BC1629" s="230"/>
      <c r="BD1629" s="230"/>
      <c r="BE1629" s="230"/>
      <c r="BF1629" s="230"/>
      <c r="BG1629" s="230"/>
    </row>
    <row r="1630" spans="4:59">
      <c r="D1630" s="230"/>
      <c r="G1630" s="230"/>
      <c r="H1630" s="230"/>
      <c r="I1630" s="230"/>
      <c r="J1630" s="230"/>
      <c r="K1630" s="230"/>
      <c r="L1630" s="230"/>
      <c r="M1630" s="230"/>
      <c r="N1630" s="230"/>
      <c r="S1630" s="230"/>
      <c r="V1630" s="230"/>
      <c r="W1630" s="230"/>
      <c r="X1630" s="230"/>
      <c r="Y1630" s="230"/>
      <c r="Z1630" s="230"/>
      <c r="AA1630" s="230"/>
      <c r="AB1630" s="230"/>
      <c r="AC1630" s="230"/>
      <c r="AD1630" s="230"/>
      <c r="AH1630" s="230"/>
      <c r="AK1630" s="230"/>
      <c r="AL1630" s="230"/>
      <c r="AM1630" s="230"/>
      <c r="AN1630" s="230"/>
      <c r="AO1630" s="230"/>
      <c r="AP1630" s="230"/>
      <c r="AQ1630" s="230"/>
      <c r="AR1630" s="230"/>
      <c r="AW1630" s="230"/>
      <c r="AZ1630" s="230"/>
      <c r="BA1630" s="230"/>
      <c r="BB1630" s="230"/>
      <c r="BC1630" s="230"/>
      <c r="BD1630" s="230"/>
      <c r="BE1630" s="230"/>
      <c r="BF1630" s="230"/>
      <c r="BG1630" s="230"/>
    </row>
    <row r="1631" spans="4:59">
      <c r="D1631" s="230"/>
      <c r="G1631" s="230"/>
      <c r="H1631" s="230"/>
      <c r="I1631" s="230"/>
      <c r="J1631" s="230"/>
      <c r="K1631" s="230"/>
      <c r="L1631" s="230"/>
      <c r="M1631" s="230"/>
      <c r="N1631" s="230"/>
      <c r="S1631" s="230"/>
      <c r="V1631" s="230"/>
      <c r="W1631" s="230"/>
      <c r="X1631" s="230"/>
      <c r="Y1631" s="230"/>
      <c r="Z1631" s="230"/>
      <c r="AA1631" s="230"/>
      <c r="AB1631" s="230"/>
      <c r="AC1631" s="230"/>
      <c r="AD1631" s="230"/>
      <c r="AH1631" s="230"/>
      <c r="AK1631" s="230"/>
      <c r="AL1631" s="230"/>
      <c r="AM1631" s="230"/>
      <c r="AN1631" s="230"/>
      <c r="AO1631" s="230"/>
      <c r="AP1631" s="230"/>
      <c r="AQ1631" s="230"/>
      <c r="AR1631" s="230"/>
      <c r="AW1631" s="230"/>
      <c r="AZ1631" s="230"/>
      <c r="BA1631" s="230"/>
      <c r="BB1631" s="230"/>
      <c r="BC1631" s="230"/>
      <c r="BD1631" s="230"/>
      <c r="BE1631" s="230"/>
      <c r="BF1631" s="230"/>
      <c r="BG1631" s="230"/>
    </row>
    <row r="1632" spans="4:59">
      <c r="D1632" s="230"/>
      <c r="G1632" s="230"/>
      <c r="H1632" s="230"/>
      <c r="I1632" s="230"/>
      <c r="J1632" s="230"/>
      <c r="K1632" s="230"/>
      <c r="L1632" s="230"/>
      <c r="M1632" s="230"/>
      <c r="N1632" s="230"/>
      <c r="S1632" s="230"/>
      <c r="V1632" s="230"/>
      <c r="W1632" s="230"/>
      <c r="X1632" s="230"/>
      <c r="Y1632" s="230"/>
      <c r="Z1632" s="230"/>
      <c r="AA1632" s="230"/>
      <c r="AB1632" s="230"/>
      <c r="AC1632" s="230"/>
      <c r="AD1632" s="230"/>
      <c r="AH1632" s="230"/>
      <c r="AK1632" s="230"/>
      <c r="AL1632" s="230"/>
      <c r="AM1632" s="230"/>
      <c r="AN1632" s="230"/>
      <c r="AO1632" s="230"/>
      <c r="AP1632" s="230"/>
      <c r="AQ1632" s="230"/>
      <c r="AR1632" s="230"/>
      <c r="AW1632" s="230"/>
      <c r="AZ1632" s="230"/>
      <c r="BA1632" s="230"/>
      <c r="BB1632" s="230"/>
      <c r="BC1632" s="230"/>
      <c r="BD1632" s="230"/>
      <c r="BE1632" s="230"/>
      <c r="BF1632" s="230"/>
      <c r="BG1632" s="230"/>
    </row>
    <row r="1633" spans="4:59">
      <c r="D1633" s="230"/>
      <c r="G1633" s="230"/>
      <c r="H1633" s="230"/>
      <c r="I1633" s="230"/>
      <c r="J1633" s="230"/>
      <c r="K1633" s="230"/>
      <c r="L1633" s="230"/>
      <c r="M1633" s="230"/>
      <c r="N1633" s="230"/>
      <c r="S1633" s="230"/>
      <c r="V1633" s="230"/>
      <c r="W1633" s="230"/>
      <c r="X1633" s="230"/>
      <c r="Y1633" s="230"/>
      <c r="Z1633" s="230"/>
      <c r="AA1633" s="230"/>
      <c r="AB1633" s="230"/>
      <c r="AC1633" s="230"/>
      <c r="AD1633" s="230"/>
      <c r="AH1633" s="230"/>
      <c r="AK1633" s="230"/>
      <c r="AL1633" s="230"/>
      <c r="AM1633" s="230"/>
      <c r="AN1633" s="230"/>
      <c r="AO1633" s="230"/>
      <c r="AP1633" s="230"/>
      <c r="AQ1633" s="230"/>
      <c r="AR1633" s="230"/>
      <c r="AW1633" s="230"/>
      <c r="AZ1633" s="230"/>
      <c r="BA1633" s="230"/>
      <c r="BB1633" s="230"/>
      <c r="BC1633" s="230"/>
      <c r="BD1633" s="230"/>
      <c r="BE1633" s="230"/>
      <c r="BF1633" s="230"/>
      <c r="BG1633" s="230"/>
    </row>
    <row r="1634" spans="4:59">
      <c r="D1634" s="230"/>
      <c r="G1634" s="230"/>
      <c r="H1634" s="230"/>
      <c r="I1634" s="230"/>
      <c r="J1634" s="230"/>
      <c r="K1634" s="230"/>
      <c r="L1634" s="230"/>
      <c r="M1634" s="230"/>
      <c r="N1634" s="230"/>
      <c r="S1634" s="230"/>
      <c r="V1634" s="230"/>
      <c r="W1634" s="230"/>
      <c r="X1634" s="230"/>
      <c r="Y1634" s="230"/>
      <c r="Z1634" s="230"/>
      <c r="AA1634" s="230"/>
      <c r="AB1634" s="230"/>
      <c r="AC1634" s="230"/>
      <c r="AD1634" s="230"/>
      <c r="AH1634" s="230"/>
      <c r="AK1634" s="230"/>
      <c r="AL1634" s="230"/>
      <c r="AM1634" s="230"/>
      <c r="AN1634" s="230"/>
      <c r="AO1634" s="230"/>
      <c r="AP1634" s="230"/>
      <c r="AQ1634" s="230"/>
      <c r="AR1634" s="230"/>
      <c r="AW1634" s="230"/>
      <c r="AZ1634" s="230"/>
      <c r="BA1634" s="230"/>
      <c r="BB1634" s="230"/>
      <c r="BC1634" s="230"/>
      <c r="BD1634" s="230"/>
      <c r="BE1634" s="230"/>
      <c r="BF1634" s="230"/>
      <c r="BG1634" s="230"/>
    </row>
    <row r="1635" spans="4:59">
      <c r="D1635" s="230"/>
      <c r="G1635" s="230"/>
      <c r="H1635" s="230"/>
      <c r="I1635" s="230"/>
      <c r="J1635" s="230"/>
      <c r="K1635" s="230"/>
      <c r="L1635" s="230"/>
      <c r="M1635" s="230"/>
      <c r="N1635" s="230"/>
      <c r="S1635" s="230"/>
      <c r="V1635" s="230"/>
      <c r="W1635" s="230"/>
      <c r="X1635" s="230"/>
      <c r="Y1635" s="230"/>
      <c r="Z1635" s="230"/>
      <c r="AA1635" s="230"/>
      <c r="AB1635" s="230"/>
      <c r="AC1635" s="230"/>
      <c r="AD1635" s="230"/>
      <c r="AH1635" s="230"/>
      <c r="AK1635" s="230"/>
      <c r="AL1635" s="230"/>
      <c r="AM1635" s="230"/>
      <c r="AN1635" s="230"/>
      <c r="AO1635" s="230"/>
      <c r="AP1635" s="230"/>
      <c r="AQ1635" s="230"/>
      <c r="AR1635" s="230"/>
      <c r="AW1635" s="230"/>
      <c r="AZ1635" s="230"/>
      <c r="BA1635" s="230"/>
      <c r="BB1635" s="230"/>
      <c r="BC1635" s="230"/>
      <c r="BD1635" s="230"/>
      <c r="BE1635" s="230"/>
      <c r="BF1635" s="230"/>
      <c r="BG1635" s="230"/>
    </row>
    <row r="1636" spans="4:59">
      <c r="D1636" s="230"/>
      <c r="G1636" s="230"/>
      <c r="H1636" s="230"/>
      <c r="I1636" s="230"/>
      <c r="J1636" s="230"/>
      <c r="K1636" s="230"/>
      <c r="L1636" s="230"/>
      <c r="M1636" s="230"/>
      <c r="N1636" s="230"/>
      <c r="S1636" s="230"/>
      <c r="V1636" s="230"/>
      <c r="W1636" s="230"/>
      <c r="X1636" s="230"/>
      <c r="Y1636" s="230"/>
      <c r="Z1636" s="230"/>
      <c r="AA1636" s="230"/>
      <c r="AB1636" s="230"/>
      <c r="AC1636" s="230"/>
      <c r="AD1636" s="230"/>
      <c r="AH1636" s="230"/>
      <c r="AK1636" s="230"/>
      <c r="AL1636" s="230"/>
      <c r="AM1636" s="230"/>
      <c r="AN1636" s="230"/>
      <c r="AO1636" s="230"/>
      <c r="AP1636" s="230"/>
      <c r="AQ1636" s="230"/>
      <c r="AR1636" s="230"/>
      <c r="AW1636" s="230"/>
      <c r="AZ1636" s="230"/>
      <c r="BA1636" s="230"/>
      <c r="BB1636" s="230"/>
      <c r="BC1636" s="230"/>
      <c r="BD1636" s="230"/>
      <c r="BE1636" s="230"/>
      <c r="BF1636" s="230"/>
      <c r="BG1636" s="230"/>
    </row>
    <row r="1637" spans="4:59">
      <c r="D1637" s="230"/>
      <c r="G1637" s="230"/>
      <c r="H1637" s="230"/>
      <c r="I1637" s="230"/>
      <c r="J1637" s="230"/>
      <c r="K1637" s="230"/>
      <c r="L1637" s="230"/>
      <c r="M1637" s="230"/>
      <c r="N1637" s="230"/>
      <c r="S1637" s="230"/>
      <c r="V1637" s="230"/>
      <c r="W1637" s="230"/>
      <c r="X1637" s="230"/>
      <c r="Y1637" s="230"/>
      <c r="Z1637" s="230"/>
      <c r="AA1637" s="230"/>
      <c r="AB1637" s="230"/>
      <c r="AC1637" s="230"/>
      <c r="AD1637" s="230"/>
      <c r="AH1637" s="230"/>
      <c r="AK1637" s="230"/>
      <c r="AL1637" s="230"/>
      <c r="AM1637" s="230"/>
      <c r="AN1637" s="230"/>
      <c r="AO1637" s="230"/>
      <c r="AP1637" s="230"/>
      <c r="AQ1637" s="230"/>
      <c r="AR1637" s="230"/>
      <c r="AW1637" s="230"/>
      <c r="AZ1637" s="230"/>
      <c r="BA1637" s="230"/>
      <c r="BB1637" s="230"/>
      <c r="BC1637" s="230"/>
      <c r="BD1637" s="230"/>
      <c r="BE1637" s="230"/>
      <c r="BF1637" s="230"/>
      <c r="BG1637" s="230"/>
    </row>
    <row r="1638" spans="4:59">
      <c r="D1638" s="230"/>
      <c r="G1638" s="230"/>
      <c r="H1638" s="230"/>
      <c r="I1638" s="230"/>
      <c r="J1638" s="230"/>
      <c r="K1638" s="230"/>
      <c r="L1638" s="230"/>
      <c r="M1638" s="230"/>
      <c r="N1638" s="230"/>
      <c r="S1638" s="230"/>
      <c r="V1638" s="230"/>
      <c r="W1638" s="230"/>
      <c r="X1638" s="230"/>
      <c r="Y1638" s="230"/>
      <c r="Z1638" s="230"/>
      <c r="AA1638" s="230"/>
      <c r="AB1638" s="230"/>
      <c r="AC1638" s="230"/>
      <c r="AD1638" s="230"/>
      <c r="AH1638" s="230"/>
      <c r="AK1638" s="230"/>
      <c r="AL1638" s="230"/>
      <c r="AM1638" s="230"/>
      <c r="AN1638" s="230"/>
      <c r="AO1638" s="230"/>
      <c r="AP1638" s="230"/>
      <c r="AQ1638" s="230"/>
      <c r="AR1638" s="230"/>
      <c r="AW1638" s="230"/>
      <c r="AZ1638" s="230"/>
      <c r="BA1638" s="230"/>
      <c r="BB1638" s="230"/>
      <c r="BC1638" s="230"/>
      <c r="BD1638" s="230"/>
      <c r="BE1638" s="230"/>
      <c r="BF1638" s="230"/>
      <c r="BG1638" s="230"/>
    </row>
    <row r="1639" spans="4:59">
      <c r="D1639" s="230"/>
      <c r="G1639" s="230"/>
      <c r="H1639" s="230"/>
      <c r="I1639" s="230"/>
      <c r="J1639" s="230"/>
      <c r="K1639" s="230"/>
      <c r="L1639" s="230"/>
      <c r="M1639" s="230"/>
      <c r="N1639" s="230"/>
      <c r="S1639" s="230"/>
      <c r="V1639" s="230"/>
      <c r="W1639" s="230"/>
      <c r="X1639" s="230"/>
      <c r="Y1639" s="230"/>
      <c r="Z1639" s="230"/>
      <c r="AA1639" s="230"/>
      <c r="AB1639" s="230"/>
      <c r="AC1639" s="230"/>
      <c r="AD1639" s="230"/>
      <c r="AH1639" s="230"/>
      <c r="AK1639" s="230"/>
      <c r="AL1639" s="230"/>
      <c r="AM1639" s="230"/>
      <c r="AN1639" s="230"/>
      <c r="AO1639" s="230"/>
      <c r="AP1639" s="230"/>
      <c r="AQ1639" s="230"/>
      <c r="AR1639" s="230"/>
      <c r="AW1639" s="230"/>
      <c r="AZ1639" s="230"/>
      <c r="BA1639" s="230"/>
      <c r="BB1639" s="230"/>
      <c r="BC1639" s="230"/>
      <c r="BD1639" s="230"/>
      <c r="BE1639" s="230"/>
      <c r="BF1639" s="230"/>
      <c r="BG1639" s="230"/>
    </row>
    <row r="1640" spans="4:59">
      <c r="D1640" s="230"/>
      <c r="G1640" s="230"/>
      <c r="H1640" s="230"/>
      <c r="I1640" s="230"/>
      <c r="J1640" s="230"/>
      <c r="K1640" s="230"/>
      <c r="L1640" s="230"/>
      <c r="M1640" s="230"/>
      <c r="N1640" s="230"/>
      <c r="S1640" s="230"/>
      <c r="V1640" s="230"/>
      <c r="W1640" s="230"/>
      <c r="X1640" s="230"/>
      <c r="Y1640" s="230"/>
      <c r="Z1640" s="230"/>
      <c r="AA1640" s="230"/>
      <c r="AB1640" s="230"/>
      <c r="AC1640" s="230"/>
      <c r="AD1640" s="230"/>
      <c r="AH1640" s="230"/>
      <c r="AK1640" s="230"/>
      <c r="AL1640" s="230"/>
      <c r="AM1640" s="230"/>
      <c r="AN1640" s="230"/>
      <c r="AO1640" s="230"/>
      <c r="AP1640" s="230"/>
      <c r="AQ1640" s="230"/>
      <c r="AR1640" s="230"/>
      <c r="AW1640" s="230"/>
      <c r="AZ1640" s="230"/>
      <c r="BA1640" s="230"/>
      <c r="BB1640" s="230"/>
      <c r="BC1640" s="230"/>
      <c r="BD1640" s="230"/>
      <c r="BE1640" s="230"/>
      <c r="BF1640" s="230"/>
      <c r="BG1640" s="230"/>
    </row>
    <row r="1641" spans="4:59">
      <c r="D1641" s="230"/>
      <c r="G1641" s="230"/>
      <c r="H1641" s="230"/>
      <c r="I1641" s="230"/>
      <c r="J1641" s="230"/>
      <c r="K1641" s="230"/>
      <c r="L1641" s="230"/>
      <c r="M1641" s="230"/>
      <c r="N1641" s="230"/>
      <c r="S1641" s="230"/>
      <c r="V1641" s="230"/>
      <c r="W1641" s="230"/>
      <c r="X1641" s="230"/>
      <c r="Y1641" s="230"/>
      <c r="Z1641" s="230"/>
      <c r="AA1641" s="230"/>
      <c r="AB1641" s="230"/>
      <c r="AC1641" s="230"/>
      <c r="AD1641" s="230"/>
      <c r="AH1641" s="230"/>
      <c r="AK1641" s="230"/>
      <c r="AL1641" s="230"/>
      <c r="AM1641" s="230"/>
      <c r="AN1641" s="230"/>
      <c r="AO1641" s="230"/>
      <c r="AP1641" s="230"/>
      <c r="AQ1641" s="230"/>
      <c r="AR1641" s="230"/>
      <c r="AW1641" s="230"/>
      <c r="AZ1641" s="230"/>
      <c r="BA1641" s="230"/>
      <c r="BB1641" s="230"/>
      <c r="BC1641" s="230"/>
      <c r="BD1641" s="230"/>
      <c r="BE1641" s="230"/>
      <c r="BF1641" s="230"/>
      <c r="BG1641" s="230"/>
    </row>
    <row r="1642" spans="4:59">
      <c r="D1642" s="230"/>
      <c r="G1642" s="230"/>
      <c r="H1642" s="230"/>
      <c r="I1642" s="230"/>
      <c r="J1642" s="230"/>
      <c r="K1642" s="230"/>
      <c r="L1642" s="230"/>
      <c r="M1642" s="230"/>
      <c r="N1642" s="230"/>
      <c r="S1642" s="230"/>
      <c r="V1642" s="230"/>
      <c r="W1642" s="230"/>
      <c r="X1642" s="230"/>
      <c r="Y1642" s="230"/>
      <c r="Z1642" s="230"/>
      <c r="AA1642" s="230"/>
      <c r="AB1642" s="230"/>
      <c r="AC1642" s="230"/>
      <c r="AD1642" s="230"/>
      <c r="AH1642" s="230"/>
      <c r="AK1642" s="230"/>
      <c r="AL1642" s="230"/>
      <c r="AM1642" s="230"/>
      <c r="AN1642" s="230"/>
      <c r="AO1642" s="230"/>
      <c r="AP1642" s="230"/>
      <c r="AQ1642" s="230"/>
      <c r="AR1642" s="230"/>
      <c r="AW1642" s="230"/>
      <c r="AZ1642" s="230"/>
      <c r="BA1642" s="230"/>
      <c r="BB1642" s="230"/>
      <c r="BC1642" s="230"/>
      <c r="BD1642" s="230"/>
      <c r="BE1642" s="230"/>
      <c r="BF1642" s="230"/>
      <c r="BG1642" s="230"/>
    </row>
    <row r="1643" spans="4:59">
      <c r="D1643" s="230"/>
      <c r="G1643" s="230"/>
      <c r="H1643" s="230"/>
      <c r="I1643" s="230"/>
      <c r="J1643" s="230"/>
      <c r="K1643" s="230"/>
      <c r="L1643" s="230"/>
      <c r="M1643" s="230"/>
      <c r="N1643" s="230"/>
      <c r="S1643" s="230"/>
      <c r="V1643" s="230"/>
      <c r="W1643" s="230"/>
      <c r="X1643" s="230"/>
      <c r="Y1643" s="230"/>
      <c r="Z1643" s="230"/>
      <c r="AA1643" s="230"/>
      <c r="AB1643" s="230"/>
      <c r="AC1643" s="230"/>
      <c r="AD1643" s="230"/>
      <c r="AH1643" s="230"/>
      <c r="AK1643" s="230"/>
      <c r="AL1643" s="230"/>
      <c r="AM1643" s="230"/>
      <c r="AN1643" s="230"/>
      <c r="AO1643" s="230"/>
      <c r="AP1643" s="230"/>
      <c r="AQ1643" s="230"/>
      <c r="AR1643" s="230"/>
      <c r="AW1643" s="230"/>
      <c r="AZ1643" s="230"/>
      <c r="BA1643" s="230"/>
      <c r="BB1643" s="230"/>
      <c r="BC1643" s="230"/>
      <c r="BD1643" s="230"/>
      <c r="BE1643" s="230"/>
      <c r="BF1643" s="230"/>
      <c r="BG1643" s="230"/>
    </row>
    <row r="1644" spans="4:59">
      <c r="D1644" s="230"/>
      <c r="G1644" s="230"/>
      <c r="H1644" s="230"/>
      <c r="I1644" s="230"/>
      <c r="J1644" s="230"/>
      <c r="K1644" s="230"/>
      <c r="L1644" s="230"/>
      <c r="M1644" s="230"/>
      <c r="N1644" s="230"/>
      <c r="S1644" s="230"/>
      <c r="V1644" s="230"/>
      <c r="W1644" s="230"/>
      <c r="X1644" s="230"/>
      <c r="Y1644" s="230"/>
      <c r="Z1644" s="230"/>
      <c r="AA1644" s="230"/>
      <c r="AB1644" s="230"/>
      <c r="AC1644" s="230"/>
      <c r="AD1644" s="230"/>
      <c r="AH1644" s="230"/>
      <c r="AK1644" s="230"/>
      <c r="AL1644" s="230"/>
      <c r="AM1644" s="230"/>
      <c r="AN1644" s="230"/>
      <c r="AO1644" s="230"/>
      <c r="AP1644" s="230"/>
      <c r="AQ1644" s="230"/>
      <c r="AR1644" s="230"/>
      <c r="AW1644" s="230"/>
      <c r="AZ1644" s="230"/>
      <c r="BA1644" s="230"/>
      <c r="BB1644" s="230"/>
      <c r="BC1644" s="230"/>
      <c r="BD1644" s="230"/>
      <c r="BE1644" s="230"/>
      <c r="BF1644" s="230"/>
      <c r="BG1644" s="230"/>
    </row>
    <row r="1645" spans="4:59">
      <c r="D1645" s="230"/>
      <c r="G1645" s="230"/>
      <c r="H1645" s="230"/>
      <c r="I1645" s="230"/>
      <c r="J1645" s="230"/>
      <c r="K1645" s="230"/>
      <c r="L1645" s="230"/>
      <c r="M1645" s="230"/>
      <c r="N1645" s="230"/>
      <c r="S1645" s="230"/>
      <c r="V1645" s="230"/>
      <c r="W1645" s="230"/>
      <c r="X1645" s="230"/>
      <c r="Y1645" s="230"/>
      <c r="Z1645" s="230"/>
      <c r="AA1645" s="230"/>
      <c r="AB1645" s="230"/>
      <c r="AC1645" s="230"/>
      <c r="AD1645" s="230"/>
      <c r="AH1645" s="230"/>
      <c r="AK1645" s="230"/>
      <c r="AL1645" s="230"/>
      <c r="AM1645" s="230"/>
      <c r="AN1645" s="230"/>
      <c r="AO1645" s="230"/>
      <c r="AP1645" s="230"/>
      <c r="AQ1645" s="230"/>
      <c r="AR1645" s="230"/>
      <c r="AW1645" s="230"/>
      <c r="AZ1645" s="230"/>
      <c r="BA1645" s="230"/>
      <c r="BB1645" s="230"/>
      <c r="BC1645" s="230"/>
      <c r="BD1645" s="230"/>
      <c r="BE1645" s="230"/>
      <c r="BF1645" s="230"/>
      <c r="BG1645" s="230"/>
    </row>
    <row r="1646" spans="4:59">
      <c r="D1646" s="230"/>
      <c r="G1646" s="230"/>
      <c r="H1646" s="230"/>
      <c r="I1646" s="230"/>
      <c r="J1646" s="230"/>
      <c r="K1646" s="230"/>
      <c r="L1646" s="230"/>
      <c r="M1646" s="230"/>
      <c r="N1646" s="230"/>
      <c r="S1646" s="230"/>
      <c r="V1646" s="230"/>
      <c r="W1646" s="230"/>
      <c r="X1646" s="230"/>
      <c r="Y1646" s="230"/>
      <c r="Z1646" s="230"/>
      <c r="AA1646" s="230"/>
      <c r="AB1646" s="230"/>
      <c r="AC1646" s="230"/>
      <c r="AD1646" s="230"/>
      <c r="AH1646" s="230"/>
      <c r="AK1646" s="230"/>
      <c r="AL1646" s="230"/>
      <c r="AM1646" s="230"/>
      <c r="AN1646" s="230"/>
      <c r="AO1646" s="230"/>
      <c r="AP1646" s="230"/>
      <c r="AQ1646" s="230"/>
      <c r="AR1646" s="230"/>
      <c r="AW1646" s="230"/>
      <c r="AZ1646" s="230"/>
      <c r="BA1646" s="230"/>
      <c r="BB1646" s="230"/>
      <c r="BC1646" s="230"/>
      <c r="BD1646" s="230"/>
      <c r="BE1646" s="230"/>
      <c r="BF1646" s="230"/>
      <c r="BG1646" s="230"/>
    </row>
    <row r="1647" spans="4:59">
      <c r="D1647" s="230"/>
      <c r="G1647" s="230"/>
      <c r="H1647" s="230"/>
      <c r="I1647" s="230"/>
      <c r="J1647" s="230"/>
      <c r="K1647" s="230"/>
      <c r="L1647" s="230"/>
      <c r="M1647" s="230"/>
      <c r="N1647" s="230"/>
      <c r="S1647" s="230"/>
      <c r="V1647" s="230"/>
      <c r="W1647" s="230"/>
      <c r="X1647" s="230"/>
      <c r="Y1647" s="230"/>
      <c r="Z1647" s="230"/>
      <c r="AA1647" s="230"/>
      <c r="AB1647" s="230"/>
      <c r="AC1647" s="230"/>
      <c r="AD1647" s="230"/>
      <c r="AH1647" s="230"/>
      <c r="AK1647" s="230"/>
      <c r="AL1647" s="230"/>
      <c r="AM1647" s="230"/>
      <c r="AN1647" s="230"/>
      <c r="AO1647" s="230"/>
      <c r="AP1647" s="230"/>
      <c r="AQ1647" s="230"/>
      <c r="AR1647" s="230"/>
      <c r="AW1647" s="230"/>
      <c r="AZ1647" s="230"/>
      <c r="BA1647" s="230"/>
      <c r="BB1647" s="230"/>
      <c r="BC1647" s="230"/>
      <c r="BD1647" s="230"/>
      <c r="BE1647" s="230"/>
      <c r="BF1647" s="230"/>
      <c r="BG1647" s="230"/>
    </row>
    <row r="1648" spans="4:59">
      <c r="D1648" s="230"/>
      <c r="G1648" s="230"/>
      <c r="H1648" s="230"/>
      <c r="I1648" s="230"/>
      <c r="J1648" s="230"/>
      <c r="K1648" s="230"/>
      <c r="L1648" s="230"/>
      <c r="M1648" s="230"/>
      <c r="N1648" s="230"/>
      <c r="S1648" s="230"/>
      <c r="V1648" s="230"/>
      <c r="W1648" s="230"/>
      <c r="X1648" s="230"/>
      <c r="Y1648" s="230"/>
      <c r="Z1648" s="230"/>
      <c r="AA1648" s="230"/>
      <c r="AB1648" s="230"/>
      <c r="AC1648" s="230"/>
      <c r="AD1648" s="230"/>
      <c r="AH1648" s="230"/>
      <c r="AK1648" s="230"/>
      <c r="AL1648" s="230"/>
      <c r="AM1648" s="230"/>
      <c r="AN1648" s="230"/>
      <c r="AO1648" s="230"/>
      <c r="AP1648" s="230"/>
      <c r="AQ1648" s="230"/>
      <c r="AR1648" s="230"/>
      <c r="AW1648" s="230"/>
      <c r="AZ1648" s="230"/>
      <c r="BA1648" s="230"/>
      <c r="BB1648" s="230"/>
      <c r="BC1648" s="230"/>
      <c r="BD1648" s="230"/>
      <c r="BE1648" s="230"/>
      <c r="BF1648" s="230"/>
      <c r="BG1648" s="230"/>
    </row>
    <row r="1649" spans="4:59">
      <c r="D1649" s="230"/>
      <c r="G1649" s="230"/>
      <c r="H1649" s="230"/>
      <c r="I1649" s="230"/>
      <c r="J1649" s="230"/>
      <c r="K1649" s="230"/>
      <c r="L1649" s="230"/>
      <c r="M1649" s="230"/>
      <c r="N1649" s="230"/>
      <c r="S1649" s="230"/>
      <c r="V1649" s="230"/>
      <c r="W1649" s="230"/>
      <c r="X1649" s="230"/>
      <c r="Y1649" s="230"/>
      <c r="Z1649" s="230"/>
      <c r="AA1649" s="230"/>
      <c r="AB1649" s="230"/>
      <c r="AC1649" s="230"/>
      <c r="AD1649" s="230"/>
      <c r="AH1649" s="230"/>
      <c r="AK1649" s="230"/>
      <c r="AL1649" s="230"/>
      <c r="AM1649" s="230"/>
      <c r="AN1649" s="230"/>
      <c r="AO1649" s="230"/>
      <c r="AP1649" s="230"/>
      <c r="AQ1649" s="230"/>
      <c r="AR1649" s="230"/>
      <c r="AW1649" s="230"/>
      <c r="AZ1649" s="230"/>
      <c r="BA1649" s="230"/>
      <c r="BB1649" s="230"/>
      <c r="BC1649" s="230"/>
      <c r="BD1649" s="230"/>
      <c r="BE1649" s="230"/>
      <c r="BF1649" s="230"/>
      <c r="BG1649" s="230"/>
    </row>
    <row r="1650" spans="4:59">
      <c r="D1650" s="230"/>
      <c r="G1650" s="230"/>
      <c r="H1650" s="230"/>
      <c r="I1650" s="230"/>
      <c r="J1650" s="230"/>
      <c r="K1650" s="230"/>
      <c r="L1650" s="230"/>
      <c r="M1650" s="230"/>
      <c r="N1650" s="230"/>
      <c r="S1650" s="230"/>
      <c r="V1650" s="230"/>
      <c r="W1650" s="230"/>
      <c r="X1650" s="230"/>
      <c r="Y1650" s="230"/>
      <c r="Z1650" s="230"/>
      <c r="AA1650" s="230"/>
      <c r="AB1650" s="230"/>
      <c r="AC1650" s="230"/>
      <c r="AD1650" s="230"/>
      <c r="AH1650" s="230"/>
      <c r="AK1650" s="230"/>
      <c r="AL1650" s="230"/>
      <c r="AM1650" s="230"/>
      <c r="AN1650" s="230"/>
      <c r="AO1650" s="230"/>
      <c r="AP1650" s="230"/>
      <c r="AQ1650" s="230"/>
      <c r="AR1650" s="230"/>
      <c r="AW1650" s="230"/>
      <c r="AZ1650" s="230"/>
      <c r="BA1650" s="230"/>
      <c r="BB1650" s="230"/>
      <c r="BC1650" s="230"/>
      <c r="BD1650" s="230"/>
      <c r="BE1650" s="230"/>
      <c r="BF1650" s="230"/>
      <c r="BG1650" s="230"/>
    </row>
    <row r="1651" spans="4:59">
      <c r="D1651" s="230"/>
      <c r="G1651" s="230"/>
      <c r="H1651" s="230"/>
      <c r="I1651" s="230"/>
      <c r="J1651" s="230"/>
      <c r="K1651" s="230"/>
      <c r="L1651" s="230"/>
      <c r="M1651" s="230"/>
      <c r="N1651" s="230"/>
      <c r="S1651" s="230"/>
      <c r="V1651" s="230"/>
      <c r="W1651" s="230"/>
      <c r="X1651" s="230"/>
      <c r="Y1651" s="230"/>
      <c r="Z1651" s="230"/>
      <c r="AA1651" s="230"/>
      <c r="AB1651" s="230"/>
      <c r="AC1651" s="230"/>
      <c r="AD1651" s="230"/>
      <c r="AH1651" s="230"/>
      <c r="AK1651" s="230"/>
      <c r="AL1651" s="230"/>
      <c r="AM1651" s="230"/>
      <c r="AN1651" s="230"/>
      <c r="AO1651" s="230"/>
      <c r="AP1651" s="230"/>
      <c r="AQ1651" s="230"/>
      <c r="AR1651" s="230"/>
      <c r="AW1651" s="230"/>
      <c r="AZ1651" s="230"/>
      <c r="BA1651" s="230"/>
      <c r="BB1651" s="230"/>
      <c r="BC1651" s="230"/>
      <c r="BD1651" s="230"/>
      <c r="BE1651" s="230"/>
      <c r="BF1651" s="230"/>
      <c r="BG1651" s="230"/>
    </row>
    <row r="1652" spans="4:59">
      <c r="D1652" s="230"/>
      <c r="G1652" s="230"/>
      <c r="H1652" s="230"/>
      <c r="I1652" s="230"/>
      <c r="J1652" s="230"/>
      <c r="K1652" s="230"/>
      <c r="L1652" s="230"/>
      <c r="M1652" s="230"/>
      <c r="N1652" s="230"/>
      <c r="S1652" s="230"/>
      <c r="V1652" s="230"/>
      <c r="W1652" s="230"/>
      <c r="X1652" s="230"/>
      <c r="Y1652" s="230"/>
      <c r="Z1652" s="230"/>
      <c r="AA1652" s="230"/>
      <c r="AB1652" s="230"/>
      <c r="AC1652" s="230"/>
      <c r="AD1652" s="230"/>
      <c r="AH1652" s="230"/>
      <c r="AK1652" s="230"/>
      <c r="AL1652" s="230"/>
      <c r="AM1652" s="230"/>
      <c r="AN1652" s="230"/>
      <c r="AO1652" s="230"/>
      <c r="AP1652" s="230"/>
      <c r="AQ1652" s="230"/>
      <c r="AR1652" s="230"/>
      <c r="AW1652" s="230"/>
      <c r="AZ1652" s="230"/>
      <c r="BA1652" s="230"/>
      <c r="BB1652" s="230"/>
      <c r="BC1652" s="230"/>
      <c r="BD1652" s="230"/>
      <c r="BE1652" s="230"/>
      <c r="BF1652" s="230"/>
      <c r="BG1652" s="230"/>
    </row>
    <row r="1653" spans="4:59">
      <c r="D1653" s="230"/>
      <c r="G1653" s="230"/>
      <c r="H1653" s="230"/>
      <c r="I1653" s="230"/>
      <c r="J1653" s="230"/>
      <c r="K1653" s="230"/>
      <c r="L1653" s="230"/>
      <c r="M1653" s="230"/>
      <c r="N1653" s="230"/>
      <c r="S1653" s="230"/>
      <c r="V1653" s="230"/>
      <c r="W1653" s="230"/>
      <c r="X1653" s="230"/>
      <c r="Y1653" s="230"/>
      <c r="Z1653" s="230"/>
      <c r="AA1653" s="230"/>
      <c r="AB1653" s="230"/>
      <c r="AC1653" s="230"/>
      <c r="AD1653" s="230"/>
      <c r="AH1653" s="230"/>
      <c r="AK1653" s="230"/>
      <c r="AL1653" s="230"/>
      <c r="AM1653" s="230"/>
      <c r="AN1653" s="230"/>
      <c r="AO1653" s="230"/>
      <c r="AP1653" s="230"/>
      <c r="AQ1653" s="230"/>
      <c r="AR1653" s="230"/>
      <c r="AW1653" s="230"/>
      <c r="AZ1653" s="230"/>
      <c r="BA1653" s="230"/>
      <c r="BB1653" s="230"/>
      <c r="BC1653" s="230"/>
      <c r="BD1653" s="230"/>
      <c r="BE1653" s="230"/>
      <c r="BF1653" s="230"/>
      <c r="BG1653" s="230"/>
    </row>
    <row r="1654" spans="4:59">
      <c r="D1654" s="230"/>
      <c r="G1654" s="230"/>
      <c r="H1654" s="230"/>
      <c r="I1654" s="230"/>
      <c r="J1654" s="230"/>
      <c r="K1654" s="230"/>
      <c r="L1654" s="230"/>
      <c r="M1654" s="230"/>
      <c r="N1654" s="230"/>
      <c r="S1654" s="230"/>
      <c r="V1654" s="230"/>
      <c r="W1654" s="230"/>
      <c r="X1654" s="230"/>
      <c r="Y1654" s="230"/>
      <c r="Z1654" s="230"/>
      <c r="AA1654" s="230"/>
      <c r="AB1654" s="230"/>
      <c r="AC1654" s="230"/>
      <c r="AD1654" s="230"/>
      <c r="AH1654" s="230"/>
      <c r="AK1654" s="230"/>
      <c r="AL1654" s="230"/>
      <c r="AM1654" s="230"/>
      <c r="AN1654" s="230"/>
      <c r="AO1654" s="230"/>
      <c r="AP1654" s="230"/>
      <c r="AQ1654" s="230"/>
      <c r="AR1654" s="230"/>
      <c r="AW1654" s="230"/>
      <c r="AZ1654" s="230"/>
      <c r="BA1654" s="230"/>
      <c r="BB1654" s="230"/>
      <c r="BC1654" s="230"/>
      <c r="BD1654" s="230"/>
      <c r="BE1654" s="230"/>
      <c r="BF1654" s="230"/>
      <c r="BG1654" s="230"/>
    </row>
    <row r="1655" spans="4:59">
      <c r="D1655" s="230"/>
      <c r="G1655" s="230"/>
      <c r="H1655" s="230"/>
      <c r="I1655" s="230"/>
      <c r="J1655" s="230"/>
      <c r="K1655" s="230"/>
      <c r="L1655" s="230"/>
      <c r="M1655" s="230"/>
      <c r="N1655" s="230"/>
      <c r="S1655" s="230"/>
      <c r="V1655" s="230"/>
      <c r="W1655" s="230"/>
      <c r="X1655" s="230"/>
      <c r="Y1655" s="230"/>
      <c r="Z1655" s="230"/>
      <c r="AA1655" s="230"/>
      <c r="AB1655" s="230"/>
      <c r="AC1655" s="230"/>
      <c r="AD1655" s="230"/>
      <c r="AH1655" s="230"/>
      <c r="AK1655" s="230"/>
      <c r="AL1655" s="230"/>
      <c r="AM1655" s="230"/>
      <c r="AN1655" s="230"/>
      <c r="AO1655" s="230"/>
      <c r="AP1655" s="230"/>
      <c r="AQ1655" s="230"/>
      <c r="AR1655" s="230"/>
      <c r="AW1655" s="230"/>
      <c r="AZ1655" s="230"/>
      <c r="BA1655" s="230"/>
      <c r="BB1655" s="230"/>
      <c r="BC1655" s="230"/>
      <c r="BD1655" s="230"/>
      <c r="BE1655" s="230"/>
      <c r="BF1655" s="230"/>
      <c r="BG1655" s="230"/>
    </row>
    <row r="1656" spans="4:59">
      <c r="D1656" s="230"/>
      <c r="G1656" s="230"/>
      <c r="H1656" s="230"/>
      <c r="I1656" s="230"/>
      <c r="J1656" s="230"/>
      <c r="K1656" s="230"/>
      <c r="L1656" s="230"/>
      <c r="M1656" s="230"/>
      <c r="N1656" s="230"/>
      <c r="S1656" s="230"/>
      <c r="V1656" s="230"/>
      <c r="W1656" s="230"/>
      <c r="X1656" s="230"/>
      <c r="Y1656" s="230"/>
      <c r="Z1656" s="230"/>
      <c r="AA1656" s="230"/>
      <c r="AB1656" s="230"/>
      <c r="AC1656" s="230"/>
      <c r="AD1656" s="230"/>
      <c r="AH1656" s="230"/>
      <c r="AK1656" s="230"/>
      <c r="AL1656" s="230"/>
      <c r="AM1656" s="230"/>
      <c r="AN1656" s="230"/>
      <c r="AO1656" s="230"/>
      <c r="AP1656" s="230"/>
      <c r="AQ1656" s="230"/>
      <c r="AR1656" s="230"/>
      <c r="AW1656" s="230"/>
      <c r="AZ1656" s="230"/>
      <c r="BA1656" s="230"/>
      <c r="BB1656" s="230"/>
      <c r="BC1656" s="230"/>
      <c r="BD1656" s="230"/>
      <c r="BE1656" s="230"/>
      <c r="BF1656" s="230"/>
      <c r="BG1656" s="230"/>
    </row>
    <row r="1657" spans="4:59">
      <c r="D1657" s="230"/>
      <c r="G1657" s="230"/>
      <c r="H1657" s="230"/>
      <c r="I1657" s="230"/>
      <c r="J1657" s="230"/>
      <c r="K1657" s="230"/>
      <c r="L1657" s="230"/>
      <c r="M1657" s="230"/>
      <c r="N1657" s="230"/>
      <c r="S1657" s="230"/>
      <c r="V1657" s="230"/>
      <c r="W1657" s="230"/>
      <c r="X1657" s="230"/>
      <c r="Y1657" s="230"/>
      <c r="Z1657" s="230"/>
      <c r="AA1657" s="230"/>
      <c r="AB1657" s="230"/>
      <c r="AC1657" s="230"/>
      <c r="AD1657" s="230"/>
      <c r="AH1657" s="230"/>
      <c r="AK1657" s="230"/>
      <c r="AL1657" s="230"/>
      <c r="AM1657" s="230"/>
      <c r="AN1657" s="230"/>
      <c r="AO1657" s="230"/>
      <c r="AP1657" s="230"/>
      <c r="AQ1657" s="230"/>
      <c r="AR1657" s="230"/>
      <c r="AW1657" s="230"/>
      <c r="AZ1657" s="230"/>
      <c r="BA1657" s="230"/>
      <c r="BB1657" s="230"/>
      <c r="BC1657" s="230"/>
      <c r="BD1657" s="230"/>
      <c r="BE1657" s="230"/>
      <c r="BF1657" s="230"/>
      <c r="BG1657" s="230"/>
    </row>
    <row r="1658" spans="4:59">
      <c r="D1658" s="230"/>
      <c r="G1658" s="230"/>
      <c r="H1658" s="230"/>
      <c r="I1658" s="230"/>
      <c r="J1658" s="230"/>
      <c r="K1658" s="230"/>
      <c r="L1658" s="230"/>
      <c r="M1658" s="230"/>
      <c r="N1658" s="230"/>
      <c r="S1658" s="230"/>
      <c r="V1658" s="230"/>
      <c r="W1658" s="230"/>
      <c r="X1658" s="230"/>
      <c r="Y1658" s="230"/>
      <c r="Z1658" s="230"/>
      <c r="AA1658" s="230"/>
      <c r="AB1658" s="230"/>
      <c r="AC1658" s="230"/>
      <c r="AD1658" s="230"/>
      <c r="AH1658" s="230"/>
      <c r="AK1658" s="230"/>
      <c r="AL1658" s="230"/>
      <c r="AM1658" s="230"/>
      <c r="AN1658" s="230"/>
      <c r="AO1658" s="230"/>
      <c r="AP1658" s="230"/>
      <c r="AQ1658" s="230"/>
      <c r="AR1658" s="230"/>
      <c r="AW1658" s="230"/>
      <c r="AZ1658" s="230"/>
      <c r="BA1658" s="230"/>
      <c r="BB1658" s="230"/>
      <c r="BC1658" s="230"/>
      <c r="BD1658" s="230"/>
      <c r="BE1658" s="230"/>
      <c r="BF1658" s="230"/>
      <c r="BG1658" s="230"/>
    </row>
    <row r="1659" spans="4:59">
      <c r="D1659" s="230"/>
      <c r="G1659" s="230"/>
      <c r="H1659" s="230"/>
      <c r="I1659" s="230"/>
      <c r="J1659" s="230"/>
      <c r="K1659" s="230"/>
      <c r="L1659" s="230"/>
      <c r="M1659" s="230"/>
      <c r="N1659" s="230"/>
      <c r="S1659" s="230"/>
      <c r="V1659" s="230"/>
      <c r="W1659" s="230"/>
      <c r="X1659" s="230"/>
      <c r="Y1659" s="230"/>
      <c r="Z1659" s="230"/>
      <c r="AA1659" s="230"/>
      <c r="AB1659" s="230"/>
      <c r="AC1659" s="230"/>
      <c r="AD1659" s="230"/>
      <c r="AH1659" s="230"/>
      <c r="AK1659" s="230"/>
      <c r="AL1659" s="230"/>
      <c r="AM1659" s="230"/>
      <c r="AN1659" s="230"/>
      <c r="AO1659" s="230"/>
      <c r="AP1659" s="230"/>
      <c r="AQ1659" s="230"/>
      <c r="AR1659" s="230"/>
      <c r="AW1659" s="230"/>
      <c r="AZ1659" s="230"/>
      <c r="BA1659" s="230"/>
      <c r="BB1659" s="230"/>
      <c r="BC1659" s="230"/>
      <c r="BD1659" s="230"/>
      <c r="BE1659" s="230"/>
      <c r="BF1659" s="230"/>
      <c r="BG1659" s="230"/>
    </row>
    <row r="1660" spans="4:59">
      <c r="D1660" s="230"/>
      <c r="G1660" s="230"/>
      <c r="H1660" s="230"/>
      <c r="I1660" s="230"/>
      <c r="J1660" s="230"/>
      <c r="K1660" s="230"/>
      <c r="L1660" s="230"/>
      <c r="M1660" s="230"/>
      <c r="N1660" s="230"/>
      <c r="S1660" s="230"/>
      <c r="V1660" s="230"/>
      <c r="W1660" s="230"/>
      <c r="X1660" s="230"/>
      <c r="Y1660" s="230"/>
      <c r="Z1660" s="230"/>
      <c r="AA1660" s="230"/>
      <c r="AB1660" s="230"/>
      <c r="AC1660" s="230"/>
      <c r="AD1660" s="230"/>
      <c r="AH1660" s="230"/>
      <c r="AK1660" s="230"/>
      <c r="AL1660" s="230"/>
      <c r="AM1660" s="230"/>
      <c r="AN1660" s="230"/>
      <c r="AO1660" s="230"/>
      <c r="AP1660" s="230"/>
      <c r="AQ1660" s="230"/>
      <c r="AR1660" s="230"/>
      <c r="AW1660" s="230"/>
      <c r="AZ1660" s="230"/>
      <c r="BA1660" s="230"/>
      <c r="BB1660" s="230"/>
      <c r="BC1660" s="230"/>
      <c r="BD1660" s="230"/>
      <c r="BE1660" s="230"/>
      <c r="BF1660" s="230"/>
      <c r="BG1660" s="230"/>
    </row>
    <row r="1661" spans="4:59">
      <c r="D1661" s="230"/>
      <c r="G1661" s="230"/>
      <c r="H1661" s="230"/>
      <c r="I1661" s="230"/>
      <c r="J1661" s="230"/>
      <c r="K1661" s="230"/>
      <c r="L1661" s="230"/>
      <c r="M1661" s="230"/>
      <c r="N1661" s="230"/>
      <c r="S1661" s="230"/>
      <c r="V1661" s="230"/>
      <c r="W1661" s="230"/>
      <c r="X1661" s="230"/>
      <c r="Y1661" s="230"/>
      <c r="Z1661" s="230"/>
      <c r="AA1661" s="230"/>
      <c r="AB1661" s="230"/>
      <c r="AC1661" s="230"/>
      <c r="AD1661" s="230"/>
      <c r="AH1661" s="230"/>
      <c r="AK1661" s="230"/>
      <c r="AL1661" s="230"/>
      <c r="AM1661" s="230"/>
      <c r="AN1661" s="230"/>
      <c r="AO1661" s="230"/>
      <c r="AP1661" s="230"/>
      <c r="AQ1661" s="230"/>
      <c r="AR1661" s="230"/>
      <c r="AW1661" s="230"/>
      <c r="AZ1661" s="230"/>
      <c r="BA1661" s="230"/>
      <c r="BB1661" s="230"/>
      <c r="BC1661" s="230"/>
      <c r="BD1661" s="230"/>
      <c r="BE1661" s="230"/>
      <c r="BF1661" s="230"/>
      <c r="BG1661" s="230"/>
    </row>
    <row r="1662" spans="4:59">
      <c r="D1662" s="230"/>
      <c r="G1662" s="230"/>
      <c r="H1662" s="230"/>
      <c r="I1662" s="230"/>
      <c r="J1662" s="230"/>
      <c r="K1662" s="230"/>
      <c r="L1662" s="230"/>
      <c r="M1662" s="230"/>
      <c r="N1662" s="230"/>
      <c r="S1662" s="230"/>
      <c r="V1662" s="230"/>
      <c r="W1662" s="230"/>
      <c r="X1662" s="230"/>
      <c r="Y1662" s="230"/>
      <c r="Z1662" s="230"/>
      <c r="AA1662" s="230"/>
      <c r="AB1662" s="230"/>
      <c r="AC1662" s="230"/>
      <c r="AD1662" s="230"/>
      <c r="AH1662" s="230"/>
      <c r="AK1662" s="230"/>
      <c r="AL1662" s="230"/>
      <c r="AM1662" s="230"/>
      <c r="AN1662" s="230"/>
      <c r="AO1662" s="230"/>
      <c r="AP1662" s="230"/>
      <c r="AQ1662" s="230"/>
      <c r="AR1662" s="230"/>
      <c r="AW1662" s="230"/>
      <c r="AZ1662" s="230"/>
      <c r="BA1662" s="230"/>
      <c r="BB1662" s="230"/>
      <c r="BC1662" s="230"/>
      <c r="BD1662" s="230"/>
      <c r="BE1662" s="230"/>
      <c r="BF1662" s="230"/>
      <c r="BG1662" s="230"/>
    </row>
    <row r="1663" spans="4:59">
      <c r="D1663" s="230"/>
      <c r="G1663" s="230"/>
      <c r="H1663" s="230"/>
      <c r="I1663" s="230"/>
      <c r="J1663" s="230"/>
      <c r="K1663" s="230"/>
      <c r="L1663" s="230"/>
      <c r="M1663" s="230"/>
      <c r="N1663" s="230"/>
      <c r="S1663" s="230"/>
      <c r="V1663" s="230"/>
      <c r="W1663" s="230"/>
      <c r="X1663" s="230"/>
      <c r="Y1663" s="230"/>
      <c r="Z1663" s="230"/>
      <c r="AA1663" s="230"/>
      <c r="AB1663" s="230"/>
      <c r="AC1663" s="230"/>
      <c r="AD1663" s="230"/>
      <c r="AH1663" s="230"/>
      <c r="AK1663" s="230"/>
      <c r="AL1663" s="230"/>
      <c r="AM1663" s="230"/>
      <c r="AN1663" s="230"/>
      <c r="AO1663" s="230"/>
      <c r="AP1663" s="230"/>
      <c r="AQ1663" s="230"/>
      <c r="AR1663" s="230"/>
      <c r="AW1663" s="230"/>
      <c r="AZ1663" s="230"/>
      <c r="BA1663" s="230"/>
      <c r="BB1663" s="230"/>
      <c r="BC1663" s="230"/>
      <c r="BD1663" s="230"/>
      <c r="BE1663" s="230"/>
      <c r="BF1663" s="230"/>
      <c r="BG1663" s="230"/>
    </row>
    <row r="1664" spans="4:59">
      <c r="D1664" s="230"/>
      <c r="G1664" s="230"/>
      <c r="H1664" s="230"/>
      <c r="I1664" s="230"/>
      <c r="J1664" s="230"/>
      <c r="K1664" s="230"/>
      <c r="L1664" s="230"/>
      <c r="M1664" s="230"/>
      <c r="N1664" s="230"/>
      <c r="S1664" s="230"/>
      <c r="V1664" s="230"/>
      <c r="W1664" s="230"/>
      <c r="X1664" s="230"/>
      <c r="Y1664" s="230"/>
      <c r="Z1664" s="230"/>
      <c r="AA1664" s="230"/>
      <c r="AB1664" s="230"/>
      <c r="AC1664" s="230"/>
      <c r="AD1664" s="230"/>
      <c r="AH1664" s="230"/>
      <c r="AK1664" s="230"/>
      <c r="AL1664" s="230"/>
      <c r="AM1664" s="230"/>
      <c r="AN1664" s="230"/>
      <c r="AO1664" s="230"/>
      <c r="AP1664" s="230"/>
      <c r="AQ1664" s="230"/>
      <c r="AR1664" s="230"/>
      <c r="AW1664" s="230"/>
      <c r="AZ1664" s="230"/>
      <c r="BA1664" s="230"/>
      <c r="BB1664" s="230"/>
      <c r="BC1664" s="230"/>
      <c r="BD1664" s="230"/>
      <c r="BE1664" s="230"/>
      <c r="BF1664" s="230"/>
      <c r="BG1664" s="230"/>
    </row>
    <row r="1665" spans="4:59">
      <c r="D1665" s="230"/>
      <c r="G1665" s="230"/>
      <c r="H1665" s="230"/>
      <c r="I1665" s="230"/>
      <c r="J1665" s="230"/>
      <c r="K1665" s="230"/>
      <c r="L1665" s="230"/>
      <c r="M1665" s="230"/>
      <c r="N1665" s="230"/>
      <c r="S1665" s="230"/>
      <c r="V1665" s="230"/>
      <c r="W1665" s="230"/>
      <c r="X1665" s="230"/>
      <c r="Y1665" s="230"/>
      <c r="Z1665" s="230"/>
      <c r="AA1665" s="230"/>
      <c r="AB1665" s="230"/>
      <c r="AC1665" s="230"/>
      <c r="AD1665" s="230"/>
      <c r="AH1665" s="230"/>
      <c r="AK1665" s="230"/>
      <c r="AL1665" s="230"/>
      <c r="AM1665" s="230"/>
      <c r="AN1665" s="230"/>
      <c r="AO1665" s="230"/>
      <c r="AP1665" s="230"/>
      <c r="AQ1665" s="230"/>
      <c r="AR1665" s="230"/>
      <c r="AW1665" s="230"/>
      <c r="AZ1665" s="230"/>
      <c r="BA1665" s="230"/>
      <c r="BB1665" s="230"/>
      <c r="BC1665" s="230"/>
      <c r="BD1665" s="230"/>
      <c r="BE1665" s="230"/>
      <c r="BF1665" s="230"/>
      <c r="BG1665" s="230"/>
    </row>
    <row r="1666" spans="4:59">
      <c r="D1666" s="230"/>
      <c r="G1666" s="230"/>
      <c r="H1666" s="230"/>
      <c r="I1666" s="230"/>
      <c r="J1666" s="230"/>
      <c r="K1666" s="230"/>
      <c r="L1666" s="230"/>
      <c r="M1666" s="230"/>
      <c r="N1666" s="230"/>
      <c r="S1666" s="230"/>
      <c r="V1666" s="230"/>
      <c r="W1666" s="230"/>
      <c r="X1666" s="230"/>
      <c r="Y1666" s="230"/>
      <c r="Z1666" s="230"/>
      <c r="AA1666" s="230"/>
      <c r="AB1666" s="230"/>
      <c r="AC1666" s="230"/>
      <c r="AD1666" s="230"/>
      <c r="AH1666" s="230"/>
      <c r="AK1666" s="230"/>
      <c r="AL1666" s="230"/>
      <c r="AM1666" s="230"/>
      <c r="AN1666" s="230"/>
      <c r="AO1666" s="230"/>
      <c r="AP1666" s="230"/>
      <c r="AQ1666" s="230"/>
      <c r="AR1666" s="230"/>
      <c r="AW1666" s="230"/>
      <c r="AZ1666" s="230"/>
      <c r="BA1666" s="230"/>
      <c r="BB1666" s="230"/>
      <c r="BC1666" s="230"/>
      <c r="BD1666" s="230"/>
      <c r="BE1666" s="230"/>
      <c r="BF1666" s="230"/>
      <c r="BG1666" s="230"/>
    </row>
    <row r="1667" spans="4:59">
      <c r="D1667" s="230"/>
      <c r="G1667" s="230"/>
      <c r="H1667" s="230"/>
      <c r="I1667" s="230"/>
      <c r="J1667" s="230"/>
      <c r="K1667" s="230"/>
      <c r="L1667" s="230"/>
      <c r="M1667" s="230"/>
      <c r="N1667" s="230"/>
      <c r="S1667" s="230"/>
      <c r="V1667" s="230"/>
      <c r="W1667" s="230"/>
      <c r="X1667" s="230"/>
      <c r="Y1667" s="230"/>
      <c r="Z1667" s="230"/>
      <c r="AA1667" s="230"/>
      <c r="AB1667" s="230"/>
      <c r="AC1667" s="230"/>
      <c r="AD1667" s="230"/>
      <c r="AH1667" s="230"/>
      <c r="AK1667" s="230"/>
      <c r="AL1667" s="230"/>
      <c r="AM1667" s="230"/>
      <c r="AN1667" s="230"/>
      <c r="AO1667" s="230"/>
      <c r="AP1667" s="230"/>
      <c r="AQ1667" s="230"/>
      <c r="AR1667" s="230"/>
      <c r="AW1667" s="230"/>
      <c r="AZ1667" s="230"/>
      <c r="BA1667" s="230"/>
      <c r="BB1667" s="230"/>
      <c r="BC1667" s="230"/>
      <c r="BD1667" s="230"/>
      <c r="BE1667" s="230"/>
      <c r="BF1667" s="230"/>
      <c r="BG1667" s="230"/>
    </row>
    <row r="1668" spans="4:59">
      <c r="D1668" s="230"/>
      <c r="G1668" s="230"/>
      <c r="H1668" s="230"/>
      <c r="I1668" s="230"/>
      <c r="J1668" s="230"/>
      <c r="K1668" s="230"/>
      <c r="L1668" s="230"/>
      <c r="M1668" s="230"/>
      <c r="N1668" s="230"/>
      <c r="S1668" s="230"/>
      <c r="V1668" s="230"/>
      <c r="W1668" s="230"/>
      <c r="X1668" s="230"/>
      <c r="Y1668" s="230"/>
      <c r="Z1668" s="230"/>
      <c r="AA1668" s="230"/>
      <c r="AB1668" s="230"/>
      <c r="AC1668" s="230"/>
      <c r="AD1668" s="230"/>
      <c r="AH1668" s="230"/>
      <c r="AK1668" s="230"/>
      <c r="AL1668" s="230"/>
      <c r="AM1668" s="230"/>
      <c r="AN1668" s="230"/>
      <c r="AO1668" s="230"/>
      <c r="AP1668" s="230"/>
      <c r="AQ1668" s="230"/>
      <c r="AR1668" s="230"/>
      <c r="AW1668" s="230"/>
      <c r="AZ1668" s="230"/>
      <c r="BA1668" s="230"/>
      <c r="BB1668" s="230"/>
      <c r="BC1668" s="230"/>
      <c r="BD1668" s="230"/>
      <c r="BE1668" s="230"/>
      <c r="BF1668" s="230"/>
      <c r="BG1668" s="230"/>
    </row>
    <row r="1669" spans="4:59">
      <c r="D1669" s="230"/>
      <c r="G1669" s="230"/>
      <c r="H1669" s="230"/>
      <c r="I1669" s="230"/>
      <c r="J1669" s="230"/>
      <c r="K1669" s="230"/>
      <c r="L1669" s="230"/>
      <c r="M1669" s="230"/>
      <c r="N1669" s="230"/>
      <c r="S1669" s="230"/>
      <c r="V1669" s="230"/>
      <c r="W1669" s="230"/>
      <c r="X1669" s="230"/>
      <c r="Y1669" s="230"/>
      <c r="Z1669" s="230"/>
      <c r="AA1669" s="230"/>
      <c r="AB1669" s="230"/>
      <c r="AC1669" s="230"/>
      <c r="AD1669" s="230"/>
      <c r="AH1669" s="230"/>
      <c r="AK1669" s="230"/>
      <c r="AL1669" s="230"/>
      <c r="AM1669" s="230"/>
      <c r="AN1669" s="230"/>
      <c r="AO1669" s="230"/>
      <c r="AP1669" s="230"/>
      <c r="AQ1669" s="230"/>
      <c r="AR1669" s="230"/>
      <c r="AW1669" s="230"/>
      <c r="AZ1669" s="230"/>
      <c r="BA1669" s="230"/>
      <c r="BB1669" s="230"/>
      <c r="BC1669" s="230"/>
      <c r="BD1669" s="230"/>
      <c r="BE1669" s="230"/>
      <c r="BF1669" s="230"/>
      <c r="BG1669" s="230"/>
    </row>
    <row r="1670" spans="4:59">
      <c r="D1670" s="230"/>
      <c r="G1670" s="230"/>
      <c r="H1670" s="230"/>
      <c r="I1670" s="230"/>
      <c r="J1670" s="230"/>
      <c r="K1670" s="230"/>
      <c r="L1670" s="230"/>
      <c r="M1670" s="230"/>
      <c r="N1670" s="230"/>
      <c r="S1670" s="230"/>
      <c r="V1670" s="230"/>
      <c r="W1670" s="230"/>
      <c r="X1670" s="230"/>
      <c r="Y1670" s="230"/>
      <c r="Z1670" s="230"/>
      <c r="AA1670" s="230"/>
      <c r="AB1670" s="230"/>
      <c r="AC1670" s="230"/>
      <c r="AD1670" s="230"/>
      <c r="AH1670" s="230"/>
      <c r="AK1670" s="230"/>
      <c r="AL1670" s="230"/>
      <c r="AM1670" s="230"/>
      <c r="AN1670" s="230"/>
      <c r="AO1670" s="230"/>
      <c r="AP1670" s="230"/>
      <c r="AQ1670" s="230"/>
      <c r="AR1670" s="230"/>
      <c r="AW1670" s="230"/>
      <c r="AZ1670" s="230"/>
      <c r="BA1670" s="230"/>
      <c r="BB1670" s="230"/>
      <c r="BC1670" s="230"/>
      <c r="BD1670" s="230"/>
      <c r="BE1670" s="230"/>
      <c r="BF1670" s="230"/>
      <c r="BG1670" s="230"/>
    </row>
    <row r="1671" spans="4:59">
      <c r="D1671" s="230"/>
      <c r="G1671" s="230"/>
      <c r="H1671" s="230"/>
      <c r="I1671" s="230"/>
      <c r="J1671" s="230"/>
      <c r="K1671" s="230"/>
      <c r="L1671" s="230"/>
      <c r="M1671" s="230"/>
      <c r="N1671" s="230"/>
      <c r="S1671" s="230"/>
      <c r="V1671" s="230"/>
      <c r="W1671" s="230"/>
      <c r="X1671" s="230"/>
      <c r="Y1671" s="230"/>
      <c r="Z1671" s="230"/>
      <c r="AA1671" s="230"/>
      <c r="AB1671" s="230"/>
      <c r="AC1671" s="230"/>
      <c r="AD1671" s="230"/>
      <c r="AH1671" s="230"/>
      <c r="AK1671" s="230"/>
      <c r="AL1671" s="230"/>
      <c r="AM1671" s="230"/>
      <c r="AN1671" s="230"/>
      <c r="AO1671" s="230"/>
      <c r="AP1671" s="230"/>
      <c r="AQ1671" s="230"/>
      <c r="AR1671" s="230"/>
      <c r="AW1671" s="230"/>
      <c r="AZ1671" s="230"/>
      <c r="BA1671" s="230"/>
      <c r="BB1671" s="230"/>
      <c r="BC1671" s="230"/>
      <c r="BD1671" s="230"/>
      <c r="BE1671" s="230"/>
      <c r="BF1671" s="230"/>
      <c r="BG1671" s="230"/>
    </row>
    <row r="1672" spans="4:59">
      <c r="D1672" s="230"/>
      <c r="G1672" s="230"/>
      <c r="H1672" s="230"/>
      <c r="I1672" s="230"/>
      <c r="J1672" s="230"/>
      <c r="K1672" s="230"/>
      <c r="L1672" s="230"/>
      <c r="M1672" s="230"/>
      <c r="N1672" s="230"/>
      <c r="S1672" s="230"/>
      <c r="V1672" s="230"/>
      <c r="W1672" s="230"/>
      <c r="X1672" s="230"/>
      <c r="Y1672" s="230"/>
      <c r="Z1672" s="230"/>
      <c r="AA1672" s="230"/>
      <c r="AB1672" s="230"/>
      <c r="AC1672" s="230"/>
      <c r="AD1672" s="230"/>
      <c r="AH1672" s="230"/>
      <c r="AK1672" s="230"/>
      <c r="AL1672" s="230"/>
      <c r="AM1672" s="230"/>
      <c r="AN1672" s="230"/>
      <c r="AO1672" s="230"/>
      <c r="AP1672" s="230"/>
      <c r="AQ1672" s="230"/>
      <c r="AR1672" s="230"/>
      <c r="AW1672" s="230"/>
      <c r="AZ1672" s="230"/>
      <c r="BA1672" s="230"/>
      <c r="BB1672" s="230"/>
      <c r="BC1672" s="230"/>
      <c r="BD1672" s="230"/>
      <c r="BE1672" s="230"/>
      <c r="BF1672" s="230"/>
      <c r="BG1672" s="230"/>
    </row>
    <row r="1673" spans="4:59">
      <c r="D1673" s="230"/>
      <c r="G1673" s="230"/>
      <c r="H1673" s="230"/>
      <c r="I1673" s="230"/>
      <c r="J1673" s="230"/>
      <c r="K1673" s="230"/>
      <c r="L1673" s="230"/>
      <c r="M1673" s="230"/>
      <c r="N1673" s="230"/>
      <c r="S1673" s="230"/>
      <c r="V1673" s="230"/>
      <c r="W1673" s="230"/>
      <c r="X1673" s="230"/>
      <c r="Y1673" s="230"/>
      <c r="Z1673" s="230"/>
      <c r="AA1673" s="230"/>
      <c r="AB1673" s="230"/>
      <c r="AC1673" s="230"/>
      <c r="AD1673" s="230"/>
      <c r="AH1673" s="230"/>
      <c r="AK1673" s="230"/>
      <c r="AL1673" s="230"/>
      <c r="AM1673" s="230"/>
      <c r="AN1673" s="230"/>
      <c r="AO1673" s="230"/>
      <c r="AP1673" s="230"/>
      <c r="AQ1673" s="230"/>
      <c r="AR1673" s="230"/>
      <c r="AW1673" s="230"/>
      <c r="AZ1673" s="230"/>
      <c r="BA1673" s="230"/>
      <c r="BB1673" s="230"/>
      <c r="BC1673" s="230"/>
      <c r="BD1673" s="230"/>
      <c r="BE1673" s="230"/>
      <c r="BF1673" s="230"/>
      <c r="BG1673" s="230"/>
    </row>
    <row r="1674" spans="4:59">
      <c r="D1674" s="230"/>
      <c r="G1674" s="230"/>
      <c r="H1674" s="230"/>
      <c r="I1674" s="230"/>
      <c r="J1674" s="230"/>
      <c r="K1674" s="230"/>
      <c r="L1674" s="230"/>
      <c r="M1674" s="230"/>
      <c r="N1674" s="230"/>
      <c r="S1674" s="230"/>
      <c r="V1674" s="230"/>
      <c r="W1674" s="230"/>
      <c r="X1674" s="230"/>
      <c r="Y1674" s="230"/>
      <c r="Z1674" s="230"/>
      <c r="AA1674" s="230"/>
      <c r="AB1674" s="230"/>
      <c r="AC1674" s="230"/>
      <c r="AD1674" s="230"/>
      <c r="AH1674" s="230"/>
      <c r="AK1674" s="230"/>
      <c r="AL1674" s="230"/>
      <c r="AM1674" s="230"/>
      <c r="AN1674" s="230"/>
      <c r="AO1674" s="230"/>
      <c r="AP1674" s="230"/>
      <c r="AQ1674" s="230"/>
      <c r="AR1674" s="230"/>
      <c r="AW1674" s="230"/>
      <c r="AZ1674" s="230"/>
      <c r="BA1674" s="230"/>
      <c r="BB1674" s="230"/>
      <c r="BC1674" s="230"/>
      <c r="BD1674" s="230"/>
      <c r="BE1674" s="230"/>
      <c r="BF1674" s="230"/>
      <c r="BG1674" s="230"/>
    </row>
    <row r="1675" spans="4:59">
      <c r="D1675" s="230"/>
      <c r="G1675" s="230"/>
      <c r="H1675" s="230"/>
      <c r="I1675" s="230"/>
      <c r="J1675" s="230"/>
      <c r="K1675" s="230"/>
      <c r="L1675" s="230"/>
      <c r="M1675" s="230"/>
      <c r="N1675" s="230"/>
      <c r="S1675" s="230"/>
      <c r="V1675" s="230"/>
      <c r="W1675" s="230"/>
      <c r="X1675" s="230"/>
      <c r="Y1675" s="230"/>
      <c r="Z1675" s="230"/>
      <c r="AA1675" s="230"/>
      <c r="AB1675" s="230"/>
      <c r="AC1675" s="230"/>
      <c r="AD1675" s="230"/>
      <c r="AH1675" s="230"/>
      <c r="AK1675" s="230"/>
      <c r="AL1675" s="230"/>
      <c r="AM1675" s="230"/>
      <c r="AN1675" s="230"/>
      <c r="AO1675" s="230"/>
      <c r="AP1675" s="230"/>
      <c r="AQ1675" s="230"/>
      <c r="AR1675" s="230"/>
      <c r="AW1675" s="230"/>
      <c r="AZ1675" s="230"/>
      <c r="BA1675" s="230"/>
      <c r="BB1675" s="230"/>
      <c r="BC1675" s="230"/>
      <c r="BD1675" s="230"/>
      <c r="BE1675" s="230"/>
      <c r="BF1675" s="230"/>
      <c r="BG1675" s="230"/>
    </row>
    <row r="1676" spans="4:59">
      <c r="D1676" s="230"/>
      <c r="G1676" s="230"/>
      <c r="H1676" s="230"/>
      <c r="I1676" s="230"/>
      <c r="J1676" s="230"/>
      <c r="K1676" s="230"/>
      <c r="L1676" s="230"/>
      <c r="M1676" s="230"/>
      <c r="N1676" s="230"/>
      <c r="S1676" s="230"/>
      <c r="V1676" s="230"/>
      <c r="W1676" s="230"/>
      <c r="X1676" s="230"/>
      <c r="Y1676" s="230"/>
      <c r="Z1676" s="230"/>
      <c r="AA1676" s="230"/>
      <c r="AB1676" s="230"/>
      <c r="AC1676" s="230"/>
      <c r="AD1676" s="230"/>
      <c r="AH1676" s="230"/>
      <c r="AK1676" s="230"/>
      <c r="AL1676" s="230"/>
      <c r="AM1676" s="230"/>
      <c r="AN1676" s="230"/>
      <c r="AO1676" s="230"/>
      <c r="AP1676" s="230"/>
      <c r="AQ1676" s="230"/>
      <c r="AR1676" s="230"/>
      <c r="AW1676" s="230"/>
      <c r="AZ1676" s="230"/>
      <c r="BA1676" s="230"/>
      <c r="BB1676" s="230"/>
      <c r="BC1676" s="230"/>
      <c r="BD1676" s="230"/>
      <c r="BE1676" s="230"/>
      <c r="BF1676" s="230"/>
      <c r="BG1676" s="230"/>
    </row>
    <row r="1677" spans="4:59">
      <c r="D1677" s="230"/>
      <c r="G1677" s="230"/>
      <c r="H1677" s="230"/>
      <c r="I1677" s="230"/>
      <c r="J1677" s="230"/>
      <c r="K1677" s="230"/>
      <c r="L1677" s="230"/>
      <c r="M1677" s="230"/>
      <c r="N1677" s="230"/>
      <c r="S1677" s="230"/>
      <c r="V1677" s="230"/>
      <c r="W1677" s="230"/>
      <c r="X1677" s="230"/>
      <c r="Y1677" s="230"/>
      <c r="Z1677" s="230"/>
      <c r="AA1677" s="230"/>
      <c r="AB1677" s="230"/>
      <c r="AC1677" s="230"/>
      <c r="AD1677" s="230"/>
      <c r="AH1677" s="230"/>
      <c r="AK1677" s="230"/>
      <c r="AL1677" s="230"/>
      <c r="AM1677" s="230"/>
      <c r="AN1677" s="230"/>
      <c r="AO1677" s="230"/>
      <c r="AP1677" s="230"/>
      <c r="AQ1677" s="230"/>
      <c r="AR1677" s="230"/>
      <c r="AW1677" s="230"/>
      <c r="AZ1677" s="230"/>
      <c r="BA1677" s="230"/>
      <c r="BB1677" s="230"/>
      <c r="BC1677" s="230"/>
      <c r="BD1677" s="230"/>
      <c r="BE1677" s="230"/>
      <c r="BF1677" s="230"/>
      <c r="BG1677" s="230"/>
    </row>
    <row r="1678" spans="4:59">
      <c r="D1678" s="230"/>
      <c r="G1678" s="230"/>
      <c r="H1678" s="230"/>
      <c r="I1678" s="230"/>
      <c r="J1678" s="230"/>
      <c r="K1678" s="230"/>
      <c r="L1678" s="230"/>
      <c r="M1678" s="230"/>
      <c r="N1678" s="230"/>
      <c r="S1678" s="230"/>
      <c r="V1678" s="230"/>
      <c r="W1678" s="230"/>
      <c r="X1678" s="230"/>
      <c r="Y1678" s="230"/>
      <c r="Z1678" s="230"/>
      <c r="AA1678" s="230"/>
      <c r="AB1678" s="230"/>
      <c r="AC1678" s="230"/>
      <c r="AD1678" s="230"/>
      <c r="AH1678" s="230"/>
      <c r="AK1678" s="230"/>
      <c r="AL1678" s="230"/>
      <c r="AM1678" s="230"/>
      <c r="AN1678" s="230"/>
      <c r="AO1678" s="230"/>
      <c r="AP1678" s="230"/>
      <c r="AQ1678" s="230"/>
      <c r="AR1678" s="230"/>
      <c r="AW1678" s="230"/>
      <c r="AZ1678" s="230"/>
      <c r="BA1678" s="230"/>
      <c r="BB1678" s="230"/>
      <c r="BC1678" s="230"/>
      <c r="BD1678" s="230"/>
      <c r="BE1678" s="230"/>
      <c r="BF1678" s="230"/>
      <c r="BG1678" s="230"/>
    </row>
    <row r="1679" spans="4:59">
      <c r="D1679" s="230"/>
      <c r="G1679" s="230"/>
      <c r="H1679" s="230"/>
      <c r="I1679" s="230"/>
      <c r="J1679" s="230"/>
      <c r="K1679" s="230"/>
      <c r="L1679" s="230"/>
      <c r="M1679" s="230"/>
      <c r="N1679" s="230"/>
      <c r="S1679" s="230"/>
      <c r="V1679" s="230"/>
      <c r="W1679" s="230"/>
      <c r="X1679" s="230"/>
      <c r="Y1679" s="230"/>
      <c r="Z1679" s="230"/>
      <c r="AA1679" s="230"/>
      <c r="AB1679" s="230"/>
      <c r="AC1679" s="230"/>
      <c r="AD1679" s="230"/>
      <c r="AH1679" s="230"/>
      <c r="AK1679" s="230"/>
      <c r="AL1679" s="230"/>
      <c r="AM1679" s="230"/>
      <c r="AN1679" s="230"/>
      <c r="AO1679" s="230"/>
      <c r="AP1679" s="230"/>
      <c r="AQ1679" s="230"/>
      <c r="AR1679" s="230"/>
      <c r="AW1679" s="230"/>
      <c r="AZ1679" s="230"/>
      <c r="BA1679" s="230"/>
      <c r="BB1679" s="230"/>
      <c r="BC1679" s="230"/>
      <c r="BD1679" s="230"/>
      <c r="BE1679" s="230"/>
      <c r="BF1679" s="230"/>
      <c r="BG1679" s="230"/>
    </row>
    <row r="1680" spans="4:59">
      <c r="D1680" s="230"/>
      <c r="G1680" s="230"/>
      <c r="H1680" s="230"/>
      <c r="I1680" s="230"/>
      <c r="J1680" s="230"/>
      <c r="K1680" s="230"/>
      <c r="L1680" s="230"/>
      <c r="M1680" s="230"/>
      <c r="N1680" s="230"/>
      <c r="S1680" s="230"/>
      <c r="V1680" s="230"/>
      <c r="W1680" s="230"/>
      <c r="X1680" s="230"/>
      <c r="Y1680" s="230"/>
      <c r="Z1680" s="230"/>
      <c r="AA1680" s="230"/>
      <c r="AB1680" s="230"/>
      <c r="AC1680" s="230"/>
      <c r="AD1680" s="230"/>
      <c r="AH1680" s="230"/>
      <c r="AK1680" s="230"/>
      <c r="AL1680" s="230"/>
      <c r="AM1680" s="230"/>
      <c r="AN1680" s="230"/>
      <c r="AO1680" s="230"/>
      <c r="AP1680" s="230"/>
      <c r="AQ1680" s="230"/>
      <c r="AR1680" s="230"/>
      <c r="AW1680" s="230"/>
      <c r="AZ1680" s="230"/>
      <c r="BA1680" s="230"/>
      <c r="BB1680" s="230"/>
      <c r="BC1680" s="230"/>
      <c r="BD1680" s="230"/>
      <c r="BE1680" s="230"/>
      <c r="BF1680" s="230"/>
      <c r="BG1680" s="230"/>
    </row>
    <row r="1681" spans="4:59">
      <c r="D1681" s="230"/>
      <c r="G1681" s="230"/>
      <c r="H1681" s="230"/>
      <c r="I1681" s="230"/>
      <c r="J1681" s="230"/>
      <c r="K1681" s="230"/>
      <c r="L1681" s="230"/>
      <c r="M1681" s="230"/>
      <c r="N1681" s="230"/>
      <c r="S1681" s="230"/>
      <c r="V1681" s="230"/>
      <c r="W1681" s="230"/>
      <c r="X1681" s="230"/>
      <c r="Y1681" s="230"/>
      <c r="Z1681" s="230"/>
      <c r="AA1681" s="230"/>
      <c r="AB1681" s="230"/>
      <c r="AC1681" s="230"/>
      <c r="AD1681" s="230"/>
      <c r="AH1681" s="230"/>
      <c r="AK1681" s="230"/>
      <c r="AL1681" s="230"/>
      <c r="AM1681" s="230"/>
      <c r="AN1681" s="230"/>
      <c r="AO1681" s="230"/>
      <c r="AP1681" s="230"/>
      <c r="AQ1681" s="230"/>
      <c r="AR1681" s="230"/>
      <c r="AW1681" s="230"/>
      <c r="AZ1681" s="230"/>
      <c r="BA1681" s="230"/>
      <c r="BB1681" s="230"/>
      <c r="BC1681" s="230"/>
      <c r="BD1681" s="230"/>
      <c r="BE1681" s="230"/>
      <c r="BF1681" s="230"/>
      <c r="BG1681" s="230"/>
    </row>
    <row r="1682" spans="4:59">
      <c r="D1682" s="230"/>
      <c r="G1682" s="230"/>
      <c r="H1682" s="230"/>
      <c r="I1682" s="230"/>
      <c r="J1682" s="230"/>
      <c r="K1682" s="230"/>
      <c r="L1682" s="230"/>
      <c r="M1682" s="230"/>
      <c r="N1682" s="230"/>
      <c r="S1682" s="230"/>
      <c r="V1682" s="230"/>
      <c r="W1682" s="230"/>
      <c r="X1682" s="230"/>
      <c r="Y1682" s="230"/>
      <c r="Z1682" s="230"/>
      <c r="AA1682" s="230"/>
      <c r="AB1682" s="230"/>
      <c r="AC1682" s="230"/>
      <c r="AD1682" s="230"/>
      <c r="AH1682" s="230"/>
      <c r="AK1682" s="230"/>
      <c r="AL1682" s="230"/>
      <c r="AM1682" s="230"/>
      <c r="AN1682" s="230"/>
      <c r="AO1682" s="230"/>
      <c r="AP1682" s="230"/>
      <c r="AQ1682" s="230"/>
      <c r="AR1682" s="230"/>
      <c r="AW1682" s="230"/>
      <c r="AZ1682" s="230"/>
      <c r="BA1682" s="230"/>
      <c r="BB1682" s="230"/>
      <c r="BC1682" s="230"/>
      <c r="BD1682" s="230"/>
      <c r="BE1682" s="230"/>
      <c r="BF1682" s="230"/>
      <c r="BG1682" s="230"/>
    </row>
    <row r="1683" spans="4:59">
      <c r="D1683" s="230"/>
      <c r="G1683" s="230"/>
      <c r="H1683" s="230"/>
      <c r="I1683" s="230"/>
      <c r="J1683" s="230"/>
      <c r="K1683" s="230"/>
      <c r="L1683" s="230"/>
      <c r="M1683" s="230"/>
      <c r="N1683" s="230"/>
      <c r="S1683" s="230"/>
      <c r="V1683" s="230"/>
      <c r="W1683" s="230"/>
      <c r="X1683" s="230"/>
      <c r="Y1683" s="230"/>
      <c r="Z1683" s="230"/>
      <c r="AA1683" s="230"/>
      <c r="AB1683" s="230"/>
      <c r="AC1683" s="230"/>
      <c r="AD1683" s="230"/>
      <c r="AH1683" s="230"/>
      <c r="AK1683" s="230"/>
      <c r="AL1683" s="230"/>
      <c r="AM1683" s="230"/>
      <c r="AN1683" s="230"/>
      <c r="AO1683" s="230"/>
      <c r="AP1683" s="230"/>
      <c r="AQ1683" s="230"/>
      <c r="AR1683" s="230"/>
      <c r="AW1683" s="230"/>
      <c r="AZ1683" s="230"/>
      <c r="BA1683" s="230"/>
      <c r="BB1683" s="230"/>
      <c r="BC1683" s="230"/>
      <c r="BD1683" s="230"/>
      <c r="BE1683" s="230"/>
      <c r="BF1683" s="230"/>
      <c r="BG1683" s="230"/>
    </row>
    <row r="1684" spans="4:59">
      <c r="D1684" s="230"/>
      <c r="G1684" s="230"/>
      <c r="H1684" s="230"/>
      <c r="I1684" s="230"/>
      <c r="J1684" s="230"/>
      <c r="K1684" s="230"/>
      <c r="L1684" s="230"/>
      <c r="M1684" s="230"/>
      <c r="N1684" s="230"/>
      <c r="S1684" s="230"/>
      <c r="V1684" s="230"/>
      <c r="W1684" s="230"/>
      <c r="X1684" s="230"/>
      <c r="Y1684" s="230"/>
      <c r="Z1684" s="230"/>
      <c r="AA1684" s="230"/>
      <c r="AB1684" s="230"/>
      <c r="AC1684" s="230"/>
      <c r="AD1684" s="230"/>
      <c r="AH1684" s="230"/>
      <c r="AK1684" s="230"/>
      <c r="AL1684" s="230"/>
      <c r="AM1684" s="230"/>
      <c r="AN1684" s="230"/>
      <c r="AO1684" s="230"/>
      <c r="AP1684" s="230"/>
      <c r="AQ1684" s="230"/>
      <c r="AR1684" s="230"/>
      <c r="AW1684" s="230"/>
      <c r="AZ1684" s="230"/>
      <c r="BA1684" s="230"/>
      <c r="BB1684" s="230"/>
      <c r="BC1684" s="230"/>
      <c r="BD1684" s="230"/>
      <c r="BE1684" s="230"/>
      <c r="BF1684" s="230"/>
      <c r="BG1684" s="230"/>
    </row>
    <row r="1685" spans="4:59">
      <c r="D1685" s="230"/>
      <c r="G1685" s="230"/>
      <c r="H1685" s="230"/>
      <c r="I1685" s="230"/>
      <c r="J1685" s="230"/>
      <c r="K1685" s="230"/>
      <c r="L1685" s="230"/>
      <c r="M1685" s="230"/>
      <c r="N1685" s="230"/>
      <c r="S1685" s="230"/>
      <c r="V1685" s="230"/>
      <c r="W1685" s="230"/>
      <c r="X1685" s="230"/>
      <c r="Y1685" s="230"/>
      <c r="Z1685" s="230"/>
      <c r="AA1685" s="230"/>
      <c r="AB1685" s="230"/>
      <c r="AC1685" s="230"/>
      <c r="AD1685" s="230"/>
      <c r="AH1685" s="230"/>
      <c r="AK1685" s="230"/>
      <c r="AL1685" s="230"/>
      <c r="AM1685" s="230"/>
      <c r="AN1685" s="230"/>
      <c r="AO1685" s="230"/>
      <c r="AP1685" s="230"/>
      <c r="AQ1685" s="230"/>
      <c r="AR1685" s="230"/>
      <c r="AW1685" s="230"/>
      <c r="AZ1685" s="230"/>
      <c r="BA1685" s="230"/>
      <c r="BB1685" s="230"/>
      <c r="BC1685" s="230"/>
      <c r="BD1685" s="230"/>
      <c r="BE1685" s="230"/>
      <c r="BF1685" s="230"/>
      <c r="BG1685" s="230"/>
    </row>
    <row r="1686" spans="4:59">
      <c r="D1686" s="230"/>
      <c r="G1686" s="230"/>
      <c r="H1686" s="230"/>
      <c r="I1686" s="230"/>
      <c r="J1686" s="230"/>
      <c r="K1686" s="230"/>
      <c r="L1686" s="230"/>
      <c r="M1686" s="230"/>
      <c r="N1686" s="230"/>
      <c r="S1686" s="230"/>
      <c r="V1686" s="230"/>
      <c r="W1686" s="230"/>
      <c r="X1686" s="230"/>
      <c r="Y1686" s="230"/>
      <c r="Z1686" s="230"/>
      <c r="AA1686" s="230"/>
      <c r="AB1686" s="230"/>
      <c r="AC1686" s="230"/>
      <c r="AD1686" s="230"/>
      <c r="AH1686" s="230"/>
      <c r="AK1686" s="230"/>
      <c r="AL1686" s="230"/>
      <c r="AM1686" s="230"/>
      <c r="AN1686" s="230"/>
      <c r="AO1686" s="230"/>
      <c r="AP1686" s="230"/>
      <c r="AQ1686" s="230"/>
      <c r="AR1686" s="230"/>
      <c r="AW1686" s="230"/>
      <c r="AZ1686" s="230"/>
      <c r="BA1686" s="230"/>
      <c r="BB1686" s="230"/>
      <c r="BC1686" s="230"/>
      <c r="BD1686" s="230"/>
      <c r="BE1686" s="230"/>
      <c r="BF1686" s="230"/>
      <c r="BG1686" s="230"/>
    </row>
    <row r="1687" spans="4:59">
      <c r="D1687" s="230"/>
      <c r="G1687" s="230"/>
      <c r="H1687" s="230"/>
      <c r="I1687" s="230"/>
      <c r="J1687" s="230"/>
      <c r="K1687" s="230"/>
      <c r="L1687" s="230"/>
      <c r="M1687" s="230"/>
      <c r="N1687" s="230"/>
      <c r="S1687" s="230"/>
      <c r="V1687" s="230"/>
      <c r="W1687" s="230"/>
      <c r="X1687" s="230"/>
      <c r="Y1687" s="230"/>
      <c r="Z1687" s="230"/>
      <c r="AA1687" s="230"/>
      <c r="AB1687" s="230"/>
      <c r="AC1687" s="230"/>
      <c r="AD1687" s="230"/>
      <c r="AH1687" s="230"/>
      <c r="AK1687" s="230"/>
      <c r="AL1687" s="230"/>
      <c r="AM1687" s="230"/>
      <c r="AN1687" s="230"/>
      <c r="AO1687" s="230"/>
      <c r="AP1687" s="230"/>
      <c r="AQ1687" s="230"/>
      <c r="AR1687" s="230"/>
      <c r="AW1687" s="230"/>
      <c r="AZ1687" s="230"/>
      <c r="BA1687" s="230"/>
      <c r="BB1687" s="230"/>
      <c r="BC1687" s="230"/>
      <c r="BD1687" s="230"/>
      <c r="BE1687" s="230"/>
      <c r="BF1687" s="230"/>
      <c r="BG1687" s="230"/>
    </row>
    <row r="1688" spans="4:59">
      <c r="D1688" s="230"/>
      <c r="G1688" s="230"/>
      <c r="H1688" s="230"/>
      <c r="I1688" s="230"/>
      <c r="J1688" s="230"/>
      <c r="K1688" s="230"/>
      <c r="L1688" s="230"/>
      <c r="M1688" s="230"/>
      <c r="N1688" s="230"/>
      <c r="S1688" s="230"/>
      <c r="V1688" s="230"/>
      <c r="W1688" s="230"/>
      <c r="X1688" s="230"/>
      <c r="Y1688" s="230"/>
      <c r="Z1688" s="230"/>
      <c r="AA1688" s="230"/>
      <c r="AB1688" s="230"/>
      <c r="AC1688" s="230"/>
      <c r="AD1688" s="230"/>
      <c r="AH1688" s="230"/>
      <c r="AK1688" s="230"/>
      <c r="AL1688" s="230"/>
      <c r="AM1688" s="230"/>
      <c r="AN1688" s="230"/>
      <c r="AO1688" s="230"/>
      <c r="AP1688" s="230"/>
      <c r="AQ1688" s="230"/>
      <c r="AR1688" s="230"/>
      <c r="AW1688" s="230"/>
      <c r="AZ1688" s="230"/>
      <c r="BA1688" s="230"/>
      <c r="BB1688" s="230"/>
      <c r="BC1688" s="230"/>
      <c r="BD1688" s="230"/>
      <c r="BE1688" s="230"/>
      <c r="BF1688" s="230"/>
      <c r="BG1688" s="230"/>
    </row>
    <row r="1689" spans="4:59">
      <c r="D1689" s="230"/>
      <c r="G1689" s="230"/>
      <c r="H1689" s="230"/>
      <c r="I1689" s="230"/>
      <c r="J1689" s="230"/>
      <c r="K1689" s="230"/>
      <c r="L1689" s="230"/>
      <c r="M1689" s="230"/>
      <c r="N1689" s="230"/>
      <c r="S1689" s="230"/>
      <c r="V1689" s="230"/>
      <c r="W1689" s="230"/>
      <c r="X1689" s="230"/>
      <c r="Y1689" s="230"/>
      <c r="Z1689" s="230"/>
      <c r="AA1689" s="230"/>
      <c r="AB1689" s="230"/>
      <c r="AC1689" s="230"/>
      <c r="AD1689" s="230"/>
      <c r="AH1689" s="230"/>
      <c r="AK1689" s="230"/>
      <c r="AL1689" s="230"/>
      <c r="AM1689" s="230"/>
      <c r="AN1689" s="230"/>
      <c r="AO1689" s="230"/>
      <c r="AP1689" s="230"/>
      <c r="AQ1689" s="230"/>
      <c r="AR1689" s="230"/>
      <c r="AW1689" s="230"/>
      <c r="AZ1689" s="230"/>
      <c r="BA1689" s="230"/>
      <c r="BB1689" s="230"/>
      <c r="BC1689" s="230"/>
      <c r="BD1689" s="230"/>
      <c r="BE1689" s="230"/>
      <c r="BF1689" s="230"/>
      <c r="BG1689" s="230"/>
    </row>
    <row r="1690" spans="4:59">
      <c r="D1690" s="230"/>
      <c r="G1690" s="230"/>
      <c r="H1690" s="230"/>
      <c r="I1690" s="230"/>
      <c r="J1690" s="230"/>
      <c r="K1690" s="230"/>
      <c r="L1690" s="230"/>
      <c r="M1690" s="230"/>
      <c r="N1690" s="230"/>
      <c r="S1690" s="230"/>
      <c r="V1690" s="230"/>
      <c r="W1690" s="230"/>
      <c r="X1690" s="230"/>
      <c r="Y1690" s="230"/>
      <c r="Z1690" s="230"/>
      <c r="AA1690" s="230"/>
      <c r="AB1690" s="230"/>
      <c r="AC1690" s="230"/>
      <c r="AD1690" s="230"/>
      <c r="AH1690" s="230"/>
      <c r="AK1690" s="230"/>
      <c r="AL1690" s="230"/>
      <c r="AM1690" s="230"/>
      <c r="AN1690" s="230"/>
      <c r="AO1690" s="230"/>
      <c r="AP1690" s="230"/>
      <c r="AQ1690" s="230"/>
      <c r="AR1690" s="230"/>
      <c r="AW1690" s="230"/>
      <c r="AZ1690" s="230"/>
      <c r="BA1690" s="230"/>
      <c r="BB1690" s="230"/>
      <c r="BC1690" s="230"/>
      <c r="BD1690" s="230"/>
      <c r="BE1690" s="230"/>
      <c r="BF1690" s="230"/>
      <c r="BG1690" s="230"/>
    </row>
    <row r="1691" spans="4:59">
      <c r="D1691" s="230"/>
      <c r="G1691" s="230"/>
      <c r="H1691" s="230"/>
      <c r="I1691" s="230"/>
      <c r="J1691" s="230"/>
      <c r="K1691" s="230"/>
      <c r="L1691" s="230"/>
      <c r="M1691" s="230"/>
      <c r="N1691" s="230"/>
      <c r="S1691" s="230"/>
      <c r="V1691" s="230"/>
      <c r="W1691" s="230"/>
      <c r="X1691" s="230"/>
      <c r="Y1691" s="230"/>
      <c r="Z1691" s="230"/>
      <c r="AA1691" s="230"/>
      <c r="AB1691" s="230"/>
      <c r="AC1691" s="230"/>
      <c r="AD1691" s="230"/>
      <c r="AH1691" s="230"/>
      <c r="AK1691" s="230"/>
      <c r="AL1691" s="230"/>
      <c r="AM1691" s="230"/>
      <c r="AN1691" s="230"/>
      <c r="AO1691" s="230"/>
      <c r="AP1691" s="230"/>
      <c r="AQ1691" s="230"/>
      <c r="AR1691" s="230"/>
      <c r="AW1691" s="230"/>
      <c r="AZ1691" s="230"/>
      <c r="BA1691" s="230"/>
      <c r="BB1691" s="230"/>
      <c r="BC1691" s="230"/>
      <c r="BD1691" s="230"/>
      <c r="BE1691" s="230"/>
      <c r="BF1691" s="230"/>
      <c r="BG1691" s="230"/>
    </row>
    <row r="1692" spans="4:59">
      <c r="D1692" s="230"/>
      <c r="G1692" s="230"/>
      <c r="H1692" s="230"/>
      <c r="I1692" s="230"/>
      <c r="J1692" s="230"/>
      <c r="K1692" s="230"/>
      <c r="L1692" s="230"/>
      <c r="M1692" s="230"/>
      <c r="N1692" s="230"/>
      <c r="S1692" s="230"/>
      <c r="V1692" s="230"/>
      <c r="W1692" s="230"/>
      <c r="X1692" s="230"/>
      <c r="Y1692" s="230"/>
      <c r="Z1692" s="230"/>
      <c r="AA1692" s="230"/>
      <c r="AB1692" s="230"/>
      <c r="AC1692" s="230"/>
      <c r="AD1692" s="230"/>
      <c r="AH1692" s="230"/>
      <c r="AK1692" s="230"/>
      <c r="AL1692" s="230"/>
      <c r="AM1692" s="230"/>
      <c r="AN1692" s="230"/>
      <c r="AO1692" s="230"/>
      <c r="AP1692" s="230"/>
      <c r="AQ1692" s="230"/>
      <c r="AR1692" s="230"/>
      <c r="AW1692" s="230"/>
      <c r="AZ1692" s="230"/>
      <c r="BA1692" s="230"/>
      <c r="BB1692" s="230"/>
      <c r="BC1692" s="230"/>
      <c r="BD1692" s="230"/>
      <c r="BE1692" s="230"/>
      <c r="BF1692" s="230"/>
      <c r="BG1692" s="230"/>
    </row>
    <row r="1693" spans="4:59">
      <c r="D1693" s="230"/>
      <c r="G1693" s="230"/>
      <c r="H1693" s="230"/>
      <c r="I1693" s="230"/>
      <c r="J1693" s="230"/>
      <c r="K1693" s="230"/>
      <c r="L1693" s="230"/>
      <c r="M1693" s="230"/>
      <c r="N1693" s="230"/>
      <c r="S1693" s="230"/>
      <c r="V1693" s="230"/>
      <c r="W1693" s="230"/>
      <c r="X1693" s="230"/>
      <c r="Y1693" s="230"/>
      <c r="Z1693" s="230"/>
      <c r="AA1693" s="230"/>
      <c r="AB1693" s="230"/>
      <c r="AC1693" s="230"/>
      <c r="AD1693" s="230"/>
      <c r="AH1693" s="230"/>
      <c r="AK1693" s="230"/>
      <c r="AL1693" s="230"/>
      <c r="AM1693" s="230"/>
      <c r="AN1693" s="230"/>
      <c r="AO1693" s="230"/>
      <c r="AP1693" s="230"/>
      <c r="AQ1693" s="230"/>
      <c r="AR1693" s="230"/>
      <c r="AW1693" s="230"/>
      <c r="AZ1693" s="230"/>
      <c r="BA1693" s="230"/>
      <c r="BB1693" s="230"/>
      <c r="BC1693" s="230"/>
      <c r="BD1693" s="230"/>
      <c r="BE1693" s="230"/>
      <c r="BF1693" s="230"/>
      <c r="BG1693" s="230"/>
    </row>
    <row r="1694" spans="4:59">
      <c r="D1694" s="230"/>
      <c r="G1694" s="230"/>
      <c r="H1694" s="230"/>
      <c r="I1694" s="230"/>
      <c r="J1694" s="230"/>
      <c r="K1694" s="230"/>
      <c r="L1694" s="230"/>
      <c r="M1694" s="230"/>
      <c r="N1694" s="230"/>
      <c r="S1694" s="230"/>
      <c r="V1694" s="230"/>
      <c r="W1694" s="230"/>
      <c r="X1694" s="230"/>
      <c r="Y1694" s="230"/>
      <c r="Z1694" s="230"/>
      <c r="AA1694" s="230"/>
      <c r="AB1694" s="230"/>
      <c r="AC1694" s="230"/>
      <c r="AD1694" s="230"/>
      <c r="AH1694" s="230"/>
      <c r="AK1694" s="230"/>
      <c r="AL1694" s="230"/>
      <c r="AM1694" s="230"/>
      <c r="AN1694" s="230"/>
      <c r="AO1694" s="230"/>
      <c r="AP1694" s="230"/>
      <c r="AQ1694" s="230"/>
      <c r="AR1694" s="230"/>
      <c r="AW1694" s="230"/>
      <c r="AZ1694" s="230"/>
      <c r="BA1694" s="230"/>
      <c r="BB1694" s="230"/>
      <c r="BC1694" s="230"/>
      <c r="BD1694" s="230"/>
      <c r="BE1694" s="230"/>
      <c r="BF1694" s="230"/>
      <c r="BG1694" s="230"/>
    </row>
    <row r="1695" spans="4:59">
      <c r="D1695" s="230"/>
      <c r="G1695" s="230"/>
      <c r="H1695" s="230"/>
      <c r="I1695" s="230"/>
      <c r="J1695" s="230"/>
      <c r="K1695" s="230"/>
      <c r="L1695" s="230"/>
      <c r="M1695" s="230"/>
      <c r="N1695" s="230"/>
      <c r="S1695" s="230"/>
      <c r="V1695" s="230"/>
      <c r="W1695" s="230"/>
      <c r="X1695" s="230"/>
      <c r="Y1695" s="230"/>
      <c r="Z1695" s="230"/>
      <c r="AA1695" s="230"/>
      <c r="AB1695" s="230"/>
      <c r="AC1695" s="230"/>
      <c r="AD1695" s="230"/>
      <c r="AH1695" s="230"/>
      <c r="AK1695" s="230"/>
      <c r="AL1695" s="230"/>
      <c r="AM1695" s="230"/>
      <c r="AN1695" s="230"/>
      <c r="AO1695" s="230"/>
      <c r="AP1695" s="230"/>
      <c r="AQ1695" s="230"/>
      <c r="AR1695" s="230"/>
      <c r="AW1695" s="230"/>
      <c r="AZ1695" s="230"/>
      <c r="BA1695" s="230"/>
      <c r="BB1695" s="230"/>
      <c r="BC1695" s="230"/>
      <c r="BD1695" s="230"/>
      <c r="BE1695" s="230"/>
      <c r="BF1695" s="230"/>
      <c r="BG1695" s="230"/>
    </row>
    <row r="1696" spans="4:59">
      <c r="D1696" s="230"/>
      <c r="G1696" s="230"/>
      <c r="H1696" s="230"/>
      <c r="I1696" s="230"/>
      <c r="J1696" s="230"/>
      <c r="K1696" s="230"/>
      <c r="L1696" s="230"/>
      <c r="M1696" s="230"/>
      <c r="N1696" s="230"/>
      <c r="S1696" s="230"/>
      <c r="V1696" s="230"/>
      <c r="W1696" s="230"/>
      <c r="X1696" s="230"/>
      <c r="Y1696" s="230"/>
      <c r="Z1696" s="230"/>
      <c r="AA1696" s="230"/>
      <c r="AB1696" s="230"/>
      <c r="AC1696" s="230"/>
      <c r="AD1696" s="230"/>
      <c r="AH1696" s="230"/>
      <c r="AK1696" s="230"/>
      <c r="AL1696" s="230"/>
      <c r="AM1696" s="230"/>
      <c r="AN1696" s="230"/>
      <c r="AO1696" s="230"/>
      <c r="AP1696" s="230"/>
      <c r="AQ1696" s="230"/>
      <c r="AR1696" s="230"/>
      <c r="AW1696" s="230"/>
      <c r="AZ1696" s="230"/>
      <c r="BA1696" s="230"/>
      <c r="BB1696" s="230"/>
      <c r="BC1696" s="230"/>
      <c r="BD1696" s="230"/>
      <c r="BE1696" s="230"/>
      <c r="BF1696" s="230"/>
      <c r="BG1696" s="230"/>
    </row>
    <row r="1697" spans="4:59">
      <c r="D1697" s="230"/>
      <c r="G1697" s="230"/>
      <c r="H1697" s="230"/>
      <c r="I1697" s="230"/>
      <c r="J1697" s="230"/>
      <c r="K1697" s="230"/>
      <c r="L1697" s="230"/>
      <c r="M1697" s="230"/>
      <c r="N1697" s="230"/>
      <c r="S1697" s="230"/>
      <c r="V1697" s="230"/>
      <c r="W1697" s="230"/>
      <c r="X1697" s="230"/>
      <c r="Y1697" s="230"/>
      <c r="Z1697" s="230"/>
      <c r="AA1697" s="230"/>
      <c r="AB1697" s="230"/>
      <c r="AC1697" s="230"/>
      <c r="AD1697" s="230"/>
      <c r="AH1697" s="230"/>
      <c r="AK1697" s="230"/>
      <c r="AL1697" s="230"/>
      <c r="AM1697" s="230"/>
      <c r="AN1697" s="230"/>
      <c r="AO1697" s="230"/>
      <c r="AP1697" s="230"/>
      <c r="AQ1697" s="230"/>
      <c r="AR1697" s="230"/>
      <c r="AW1697" s="230"/>
      <c r="AZ1697" s="230"/>
      <c r="BA1697" s="230"/>
      <c r="BB1697" s="230"/>
      <c r="BC1697" s="230"/>
      <c r="BD1697" s="230"/>
      <c r="BE1697" s="230"/>
      <c r="BF1697" s="230"/>
      <c r="BG1697" s="230"/>
    </row>
    <row r="1698" spans="4:59">
      <c r="D1698" s="230"/>
      <c r="G1698" s="230"/>
      <c r="H1698" s="230"/>
      <c r="I1698" s="230"/>
      <c r="J1698" s="230"/>
      <c r="K1698" s="230"/>
      <c r="L1698" s="230"/>
      <c r="M1698" s="230"/>
      <c r="N1698" s="230"/>
      <c r="S1698" s="230"/>
      <c r="V1698" s="230"/>
      <c r="W1698" s="230"/>
      <c r="X1698" s="230"/>
      <c r="Y1698" s="230"/>
      <c r="Z1698" s="230"/>
      <c r="AA1698" s="230"/>
      <c r="AB1698" s="230"/>
      <c r="AC1698" s="230"/>
      <c r="AD1698" s="230"/>
      <c r="AH1698" s="230"/>
      <c r="AK1698" s="230"/>
      <c r="AL1698" s="230"/>
      <c r="AM1698" s="230"/>
      <c r="AN1698" s="230"/>
      <c r="AO1698" s="230"/>
      <c r="AP1698" s="230"/>
      <c r="AQ1698" s="230"/>
      <c r="AR1698" s="230"/>
      <c r="AW1698" s="230"/>
      <c r="AZ1698" s="230"/>
      <c r="BA1698" s="230"/>
      <c r="BB1698" s="230"/>
      <c r="BC1698" s="230"/>
      <c r="BD1698" s="230"/>
      <c r="BE1698" s="230"/>
      <c r="BF1698" s="230"/>
      <c r="BG1698" s="230"/>
    </row>
    <row r="1699" spans="4:59">
      <c r="D1699" s="230"/>
      <c r="G1699" s="230"/>
      <c r="H1699" s="230"/>
      <c r="I1699" s="230"/>
      <c r="J1699" s="230"/>
      <c r="K1699" s="230"/>
      <c r="L1699" s="230"/>
      <c r="M1699" s="230"/>
      <c r="N1699" s="230"/>
      <c r="S1699" s="230"/>
      <c r="V1699" s="230"/>
      <c r="W1699" s="230"/>
      <c r="X1699" s="230"/>
      <c r="Y1699" s="230"/>
      <c r="Z1699" s="230"/>
      <c r="AA1699" s="230"/>
      <c r="AB1699" s="230"/>
      <c r="AC1699" s="230"/>
      <c r="AD1699" s="230"/>
      <c r="AH1699" s="230"/>
      <c r="AK1699" s="230"/>
      <c r="AL1699" s="230"/>
      <c r="AM1699" s="230"/>
      <c r="AN1699" s="230"/>
      <c r="AO1699" s="230"/>
      <c r="AP1699" s="230"/>
      <c r="AQ1699" s="230"/>
      <c r="AR1699" s="230"/>
      <c r="AW1699" s="230"/>
      <c r="AZ1699" s="230"/>
      <c r="BA1699" s="230"/>
      <c r="BB1699" s="230"/>
      <c r="BC1699" s="230"/>
      <c r="BD1699" s="230"/>
      <c r="BE1699" s="230"/>
      <c r="BF1699" s="230"/>
      <c r="BG1699" s="230"/>
    </row>
    <row r="1700" spans="4:59">
      <c r="D1700" s="230"/>
      <c r="G1700" s="230"/>
      <c r="H1700" s="230"/>
      <c r="I1700" s="230"/>
      <c r="J1700" s="230"/>
      <c r="K1700" s="230"/>
      <c r="L1700" s="230"/>
      <c r="M1700" s="230"/>
      <c r="N1700" s="230"/>
      <c r="S1700" s="230"/>
      <c r="V1700" s="230"/>
      <c r="W1700" s="230"/>
      <c r="X1700" s="230"/>
      <c r="Y1700" s="230"/>
      <c r="Z1700" s="230"/>
      <c r="AA1700" s="230"/>
      <c r="AB1700" s="230"/>
      <c r="AC1700" s="230"/>
      <c r="AD1700" s="230"/>
      <c r="AH1700" s="230"/>
      <c r="AK1700" s="230"/>
      <c r="AL1700" s="230"/>
      <c r="AM1700" s="230"/>
      <c r="AN1700" s="230"/>
      <c r="AO1700" s="230"/>
      <c r="AP1700" s="230"/>
      <c r="AQ1700" s="230"/>
      <c r="AR1700" s="230"/>
      <c r="AW1700" s="230"/>
      <c r="AZ1700" s="230"/>
      <c r="BA1700" s="230"/>
      <c r="BB1700" s="230"/>
      <c r="BC1700" s="230"/>
      <c r="BD1700" s="230"/>
      <c r="BE1700" s="230"/>
      <c r="BF1700" s="230"/>
      <c r="BG1700" s="230"/>
    </row>
    <row r="1701" spans="4:59">
      <c r="D1701" s="230"/>
      <c r="G1701" s="230"/>
      <c r="H1701" s="230"/>
      <c r="I1701" s="230"/>
      <c r="J1701" s="230"/>
      <c r="K1701" s="230"/>
      <c r="L1701" s="230"/>
      <c r="M1701" s="230"/>
      <c r="N1701" s="230"/>
      <c r="S1701" s="230"/>
      <c r="V1701" s="230"/>
      <c r="W1701" s="230"/>
      <c r="X1701" s="230"/>
      <c r="Y1701" s="230"/>
      <c r="Z1701" s="230"/>
      <c r="AA1701" s="230"/>
      <c r="AB1701" s="230"/>
      <c r="AC1701" s="230"/>
      <c r="AD1701" s="230"/>
      <c r="AH1701" s="230"/>
      <c r="AK1701" s="230"/>
      <c r="AL1701" s="230"/>
      <c r="AM1701" s="230"/>
      <c r="AN1701" s="230"/>
      <c r="AO1701" s="230"/>
      <c r="AP1701" s="230"/>
      <c r="AQ1701" s="230"/>
      <c r="AR1701" s="230"/>
      <c r="AW1701" s="230"/>
      <c r="AZ1701" s="230"/>
      <c r="BA1701" s="230"/>
      <c r="BB1701" s="230"/>
      <c r="BC1701" s="230"/>
      <c r="BD1701" s="230"/>
      <c r="BE1701" s="230"/>
      <c r="BF1701" s="230"/>
      <c r="BG1701" s="230"/>
    </row>
    <row r="1702" spans="4:59">
      <c r="D1702" s="230"/>
      <c r="G1702" s="230"/>
      <c r="H1702" s="230"/>
      <c r="I1702" s="230"/>
      <c r="J1702" s="230"/>
      <c r="K1702" s="230"/>
      <c r="L1702" s="230"/>
      <c r="M1702" s="230"/>
      <c r="N1702" s="230"/>
      <c r="S1702" s="230"/>
      <c r="V1702" s="230"/>
      <c r="W1702" s="230"/>
      <c r="X1702" s="230"/>
      <c r="Y1702" s="230"/>
      <c r="Z1702" s="230"/>
      <c r="AA1702" s="230"/>
      <c r="AB1702" s="230"/>
      <c r="AC1702" s="230"/>
      <c r="AD1702" s="230"/>
      <c r="AH1702" s="230"/>
      <c r="AK1702" s="230"/>
      <c r="AL1702" s="230"/>
      <c r="AM1702" s="230"/>
      <c r="AN1702" s="230"/>
      <c r="AO1702" s="230"/>
      <c r="AP1702" s="230"/>
      <c r="AQ1702" s="230"/>
      <c r="AR1702" s="230"/>
      <c r="AW1702" s="230"/>
      <c r="AZ1702" s="230"/>
      <c r="BA1702" s="230"/>
      <c r="BB1702" s="230"/>
      <c r="BC1702" s="230"/>
      <c r="BD1702" s="230"/>
      <c r="BE1702" s="230"/>
      <c r="BF1702" s="230"/>
      <c r="BG1702" s="230"/>
    </row>
    <row r="1703" spans="4:59">
      <c r="D1703" s="230"/>
      <c r="G1703" s="230"/>
      <c r="H1703" s="230"/>
      <c r="I1703" s="230"/>
      <c r="J1703" s="230"/>
      <c r="K1703" s="230"/>
      <c r="L1703" s="230"/>
      <c r="M1703" s="230"/>
      <c r="N1703" s="230"/>
      <c r="S1703" s="230"/>
      <c r="V1703" s="230"/>
      <c r="W1703" s="230"/>
      <c r="X1703" s="230"/>
      <c r="Y1703" s="230"/>
      <c r="Z1703" s="230"/>
      <c r="AA1703" s="230"/>
      <c r="AB1703" s="230"/>
      <c r="AC1703" s="230"/>
      <c r="AD1703" s="230"/>
      <c r="AH1703" s="230"/>
      <c r="AK1703" s="230"/>
      <c r="AL1703" s="230"/>
      <c r="AM1703" s="230"/>
      <c r="AN1703" s="230"/>
      <c r="AO1703" s="230"/>
      <c r="AP1703" s="230"/>
      <c r="AQ1703" s="230"/>
      <c r="AR1703" s="230"/>
      <c r="AW1703" s="230"/>
      <c r="AZ1703" s="230"/>
      <c r="BA1703" s="230"/>
      <c r="BB1703" s="230"/>
      <c r="BC1703" s="230"/>
      <c r="BD1703" s="230"/>
      <c r="BE1703" s="230"/>
      <c r="BF1703" s="230"/>
      <c r="BG1703" s="230"/>
    </row>
    <row r="1704" spans="4:59">
      <c r="D1704" s="230"/>
      <c r="G1704" s="230"/>
      <c r="H1704" s="230"/>
      <c r="I1704" s="230"/>
      <c r="J1704" s="230"/>
      <c r="K1704" s="230"/>
      <c r="L1704" s="230"/>
      <c r="M1704" s="230"/>
      <c r="N1704" s="230"/>
      <c r="S1704" s="230"/>
      <c r="V1704" s="230"/>
      <c r="W1704" s="230"/>
      <c r="X1704" s="230"/>
      <c r="Y1704" s="230"/>
      <c r="Z1704" s="230"/>
      <c r="AA1704" s="230"/>
      <c r="AB1704" s="230"/>
      <c r="AC1704" s="230"/>
      <c r="AD1704" s="230"/>
      <c r="AH1704" s="230"/>
      <c r="AK1704" s="230"/>
      <c r="AL1704" s="230"/>
      <c r="AM1704" s="230"/>
      <c r="AN1704" s="230"/>
      <c r="AO1704" s="230"/>
      <c r="AP1704" s="230"/>
      <c r="AQ1704" s="230"/>
      <c r="AR1704" s="230"/>
      <c r="AW1704" s="230"/>
      <c r="AZ1704" s="230"/>
      <c r="BA1704" s="230"/>
      <c r="BB1704" s="230"/>
      <c r="BC1704" s="230"/>
      <c r="BD1704" s="230"/>
      <c r="BE1704" s="230"/>
      <c r="BF1704" s="230"/>
      <c r="BG1704" s="230"/>
    </row>
    <row r="1705" spans="4:59">
      <c r="D1705" s="230"/>
      <c r="G1705" s="230"/>
      <c r="H1705" s="230"/>
      <c r="I1705" s="230"/>
      <c r="J1705" s="230"/>
      <c r="K1705" s="230"/>
      <c r="L1705" s="230"/>
      <c r="M1705" s="230"/>
      <c r="N1705" s="230"/>
      <c r="S1705" s="230"/>
      <c r="V1705" s="230"/>
      <c r="W1705" s="230"/>
      <c r="X1705" s="230"/>
      <c r="Y1705" s="230"/>
      <c r="Z1705" s="230"/>
      <c r="AA1705" s="230"/>
      <c r="AB1705" s="230"/>
      <c r="AC1705" s="230"/>
      <c r="AD1705" s="230"/>
      <c r="AH1705" s="230"/>
      <c r="AK1705" s="230"/>
      <c r="AL1705" s="230"/>
      <c r="AM1705" s="230"/>
      <c r="AN1705" s="230"/>
      <c r="AO1705" s="230"/>
      <c r="AP1705" s="230"/>
      <c r="AQ1705" s="230"/>
      <c r="AR1705" s="230"/>
      <c r="AW1705" s="230"/>
      <c r="AZ1705" s="230"/>
      <c r="BA1705" s="230"/>
      <c r="BB1705" s="230"/>
      <c r="BC1705" s="230"/>
      <c r="BD1705" s="230"/>
      <c r="BE1705" s="230"/>
      <c r="BF1705" s="230"/>
      <c r="BG1705" s="230"/>
    </row>
    <row r="1706" spans="4:59">
      <c r="D1706" s="230"/>
      <c r="G1706" s="230"/>
      <c r="H1706" s="230"/>
      <c r="I1706" s="230"/>
      <c r="J1706" s="230"/>
      <c r="K1706" s="230"/>
      <c r="L1706" s="230"/>
      <c r="M1706" s="230"/>
      <c r="N1706" s="230"/>
      <c r="S1706" s="230"/>
      <c r="V1706" s="230"/>
      <c r="W1706" s="230"/>
      <c r="X1706" s="230"/>
      <c r="Y1706" s="230"/>
      <c r="Z1706" s="230"/>
      <c r="AA1706" s="230"/>
      <c r="AB1706" s="230"/>
      <c r="AC1706" s="230"/>
      <c r="AD1706" s="230"/>
      <c r="AH1706" s="230"/>
      <c r="AK1706" s="230"/>
      <c r="AL1706" s="230"/>
      <c r="AM1706" s="230"/>
      <c r="AN1706" s="230"/>
      <c r="AO1706" s="230"/>
      <c r="AP1706" s="230"/>
      <c r="AQ1706" s="230"/>
      <c r="AR1706" s="230"/>
      <c r="AW1706" s="230"/>
      <c r="AZ1706" s="230"/>
      <c r="BA1706" s="230"/>
      <c r="BB1706" s="230"/>
      <c r="BC1706" s="230"/>
      <c r="BD1706" s="230"/>
      <c r="BE1706" s="230"/>
      <c r="BF1706" s="230"/>
      <c r="BG1706" s="230"/>
    </row>
    <row r="1707" spans="4:59">
      <c r="D1707" s="230"/>
      <c r="G1707" s="230"/>
      <c r="H1707" s="230"/>
      <c r="I1707" s="230"/>
      <c r="J1707" s="230"/>
      <c r="K1707" s="230"/>
      <c r="L1707" s="230"/>
      <c r="M1707" s="230"/>
      <c r="N1707" s="230"/>
      <c r="S1707" s="230"/>
      <c r="V1707" s="230"/>
      <c r="W1707" s="230"/>
      <c r="X1707" s="230"/>
      <c r="Y1707" s="230"/>
      <c r="Z1707" s="230"/>
      <c r="AA1707" s="230"/>
      <c r="AB1707" s="230"/>
      <c r="AC1707" s="230"/>
      <c r="AD1707" s="230"/>
      <c r="AH1707" s="230"/>
      <c r="AK1707" s="230"/>
      <c r="AL1707" s="230"/>
      <c r="AM1707" s="230"/>
      <c r="AN1707" s="230"/>
      <c r="AO1707" s="230"/>
      <c r="AP1707" s="230"/>
      <c r="AQ1707" s="230"/>
      <c r="AR1707" s="230"/>
      <c r="AW1707" s="230"/>
      <c r="AZ1707" s="230"/>
      <c r="BA1707" s="230"/>
      <c r="BB1707" s="230"/>
      <c r="BC1707" s="230"/>
      <c r="BD1707" s="230"/>
      <c r="BE1707" s="230"/>
      <c r="BF1707" s="230"/>
      <c r="BG1707" s="230"/>
    </row>
    <row r="1708" spans="4:59">
      <c r="D1708" s="230"/>
      <c r="G1708" s="230"/>
      <c r="H1708" s="230"/>
      <c r="I1708" s="230"/>
      <c r="J1708" s="230"/>
      <c r="K1708" s="230"/>
      <c r="L1708" s="230"/>
      <c r="M1708" s="230"/>
      <c r="N1708" s="230"/>
      <c r="S1708" s="230"/>
      <c r="V1708" s="230"/>
      <c r="W1708" s="230"/>
      <c r="X1708" s="230"/>
      <c r="Y1708" s="230"/>
      <c r="Z1708" s="230"/>
      <c r="AA1708" s="230"/>
      <c r="AB1708" s="230"/>
      <c r="AC1708" s="230"/>
      <c r="AD1708" s="230"/>
      <c r="AH1708" s="230"/>
      <c r="AK1708" s="230"/>
      <c r="AL1708" s="230"/>
      <c r="AM1708" s="230"/>
      <c r="AN1708" s="230"/>
      <c r="AO1708" s="230"/>
      <c r="AP1708" s="230"/>
      <c r="AQ1708" s="230"/>
      <c r="AR1708" s="230"/>
      <c r="AW1708" s="230"/>
      <c r="AZ1708" s="230"/>
      <c r="BA1708" s="230"/>
      <c r="BB1708" s="230"/>
      <c r="BC1708" s="230"/>
      <c r="BD1708" s="230"/>
      <c r="BE1708" s="230"/>
      <c r="BF1708" s="230"/>
      <c r="BG1708" s="230"/>
    </row>
    <row r="1709" spans="4:59">
      <c r="D1709" s="230"/>
      <c r="G1709" s="230"/>
      <c r="H1709" s="230"/>
      <c r="I1709" s="230"/>
      <c r="J1709" s="230"/>
      <c r="K1709" s="230"/>
      <c r="L1709" s="230"/>
      <c r="M1709" s="230"/>
      <c r="N1709" s="230"/>
      <c r="S1709" s="230"/>
      <c r="V1709" s="230"/>
      <c r="W1709" s="230"/>
      <c r="X1709" s="230"/>
      <c r="Y1709" s="230"/>
      <c r="Z1709" s="230"/>
      <c r="AA1709" s="230"/>
      <c r="AB1709" s="230"/>
      <c r="AC1709" s="230"/>
      <c r="AD1709" s="230"/>
      <c r="AH1709" s="230"/>
      <c r="AK1709" s="230"/>
      <c r="AL1709" s="230"/>
      <c r="AM1709" s="230"/>
      <c r="AN1709" s="230"/>
      <c r="AO1709" s="230"/>
      <c r="AP1709" s="230"/>
      <c r="AQ1709" s="230"/>
      <c r="AR1709" s="230"/>
      <c r="AW1709" s="230"/>
      <c r="AZ1709" s="230"/>
      <c r="BA1709" s="230"/>
      <c r="BB1709" s="230"/>
      <c r="BC1709" s="230"/>
      <c r="BD1709" s="230"/>
      <c r="BE1709" s="230"/>
      <c r="BF1709" s="230"/>
      <c r="BG1709" s="230"/>
    </row>
    <row r="1710" spans="4:59">
      <c r="D1710" s="230"/>
      <c r="G1710" s="230"/>
      <c r="H1710" s="230"/>
      <c r="I1710" s="230"/>
      <c r="J1710" s="230"/>
      <c r="K1710" s="230"/>
      <c r="L1710" s="230"/>
      <c r="M1710" s="230"/>
      <c r="N1710" s="230"/>
      <c r="S1710" s="230"/>
      <c r="V1710" s="230"/>
      <c r="W1710" s="230"/>
      <c r="X1710" s="230"/>
      <c r="Y1710" s="230"/>
      <c r="Z1710" s="230"/>
      <c r="AA1710" s="230"/>
      <c r="AB1710" s="230"/>
      <c r="AC1710" s="230"/>
      <c r="AD1710" s="230"/>
      <c r="AH1710" s="230"/>
      <c r="AK1710" s="230"/>
      <c r="AL1710" s="230"/>
      <c r="AM1710" s="230"/>
      <c r="AN1710" s="230"/>
      <c r="AO1710" s="230"/>
      <c r="AP1710" s="230"/>
      <c r="AQ1710" s="230"/>
      <c r="AR1710" s="230"/>
      <c r="AW1710" s="230"/>
      <c r="AZ1710" s="230"/>
      <c r="BA1710" s="230"/>
      <c r="BB1710" s="230"/>
      <c r="BC1710" s="230"/>
      <c r="BD1710" s="230"/>
      <c r="BE1710" s="230"/>
      <c r="BF1710" s="230"/>
      <c r="BG1710" s="230"/>
    </row>
    <row r="1711" spans="4:59">
      <c r="D1711" s="230"/>
      <c r="G1711" s="230"/>
      <c r="H1711" s="230"/>
      <c r="I1711" s="230"/>
      <c r="J1711" s="230"/>
      <c r="K1711" s="230"/>
      <c r="L1711" s="230"/>
      <c r="M1711" s="230"/>
      <c r="N1711" s="230"/>
      <c r="S1711" s="230"/>
      <c r="V1711" s="230"/>
      <c r="W1711" s="230"/>
      <c r="X1711" s="230"/>
      <c r="Y1711" s="230"/>
      <c r="Z1711" s="230"/>
      <c r="AA1711" s="230"/>
      <c r="AB1711" s="230"/>
      <c r="AC1711" s="230"/>
      <c r="AD1711" s="230"/>
      <c r="AH1711" s="230"/>
      <c r="AK1711" s="230"/>
      <c r="AL1711" s="230"/>
      <c r="AM1711" s="230"/>
      <c r="AN1711" s="230"/>
      <c r="AO1711" s="230"/>
      <c r="AP1711" s="230"/>
      <c r="AQ1711" s="230"/>
      <c r="AR1711" s="230"/>
      <c r="AW1711" s="230"/>
      <c r="AZ1711" s="230"/>
      <c r="BA1711" s="230"/>
      <c r="BB1711" s="230"/>
      <c r="BC1711" s="230"/>
      <c r="BD1711" s="230"/>
      <c r="BE1711" s="230"/>
      <c r="BF1711" s="230"/>
      <c r="BG1711" s="230"/>
    </row>
    <row r="1712" spans="4:59">
      <c r="D1712" s="230"/>
      <c r="G1712" s="230"/>
      <c r="H1712" s="230"/>
      <c r="I1712" s="230"/>
      <c r="J1712" s="230"/>
      <c r="K1712" s="230"/>
      <c r="L1712" s="230"/>
      <c r="M1712" s="230"/>
      <c r="N1712" s="230"/>
      <c r="S1712" s="230"/>
      <c r="V1712" s="230"/>
      <c r="W1712" s="230"/>
      <c r="X1712" s="230"/>
      <c r="Y1712" s="230"/>
      <c r="Z1712" s="230"/>
      <c r="AA1712" s="230"/>
      <c r="AB1712" s="230"/>
      <c r="AC1712" s="230"/>
      <c r="AD1712" s="230"/>
      <c r="AH1712" s="230"/>
      <c r="AK1712" s="230"/>
      <c r="AL1712" s="230"/>
      <c r="AM1712" s="230"/>
      <c r="AN1712" s="230"/>
      <c r="AO1712" s="230"/>
      <c r="AP1712" s="230"/>
      <c r="AQ1712" s="230"/>
      <c r="AR1712" s="230"/>
      <c r="AW1712" s="230"/>
      <c r="AZ1712" s="230"/>
      <c r="BA1712" s="230"/>
      <c r="BB1712" s="230"/>
      <c r="BC1712" s="230"/>
      <c r="BD1712" s="230"/>
      <c r="BE1712" s="230"/>
      <c r="BF1712" s="230"/>
      <c r="BG1712" s="230"/>
    </row>
    <row r="1713" spans="4:59">
      <c r="D1713" s="230"/>
      <c r="G1713" s="230"/>
      <c r="H1713" s="230"/>
      <c r="I1713" s="230"/>
      <c r="J1713" s="230"/>
      <c r="K1713" s="230"/>
      <c r="L1713" s="230"/>
      <c r="M1713" s="230"/>
      <c r="N1713" s="230"/>
      <c r="S1713" s="230"/>
      <c r="V1713" s="230"/>
      <c r="W1713" s="230"/>
      <c r="X1713" s="230"/>
      <c r="Y1713" s="230"/>
      <c r="Z1713" s="230"/>
      <c r="AA1713" s="230"/>
      <c r="AB1713" s="230"/>
      <c r="AC1713" s="230"/>
      <c r="AD1713" s="230"/>
      <c r="AH1713" s="230"/>
      <c r="AK1713" s="230"/>
      <c r="AL1713" s="230"/>
      <c r="AM1713" s="230"/>
      <c r="AN1713" s="230"/>
      <c r="AO1713" s="230"/>
      <c r="AP1713" s="230"/>
      <c r="AQ1713" s="230"/>
      <c r="AR1713" s="230"/>
      <c r="AW1713" s="230"/>
      <c r="AZ1713" s="230"/>
      <c r="BA1713" s="230"/>
      <c r="BB1713" s="230"/>
      <c r="BC1713" s="230"/>
      <c r="BD1713" s="230"/>
      <c r="BE1713" s="230"/>
      <c r="BF1713" s="230"/>
      <c r="BG1713" s="230"/>
    </row>
    <row r="1714" spans="4:59">
      <c r="D1714" s="230"/>
      <c r="G1714" s="230"/>
      <c r="H1714" s="230"/>
      <c r="I1714" s="230"/>
      <c r="J1714" s="230"/>
      <c r="K1714" s="230"/>
      <c r="L1714" s="230"/>
      <c r="M1714" s="230"/>
      <c r="N1714" s="230"/>
      <c r="S1714" s="230"/>
      <c r="V1714" s="230"/>
      <c r="W1714" s="230"/>
      <c r="X1714" s="230"/>
      <c r="Y1714" s="230"/>
      <c r="Z1714" s="230"/>
      <c r="AA1714" s="230"/>
      <c r="AB1714" s="230"/>
      <c r="AC1714" s="230"/>
      <c r="AD1714" s="230"/>
      <c r="AH1714" s="230"/>
      <c r="AK1714" s="230"/>
      <c r="AL1714" s="230"/>
      <c r="AM1714" s="230"/>
      <c r="AN1714" s="230"/>
      <c r="AO1714" s="230"/>
      <c r="AP1714" s="230"/>
      <c r="AQ1714" s="230"/>
      <c r="AR1714" s="230"/>
      <c r="AW1714" s="230"/>
      <c r="AZ1714" s="230"/>
      <c r="BA1714" s="230"/>
      <c r="BB1714" s="230"/>
      <c r="BC1714" s="230"/>
      <c r="BD1714" s="230"/>
      <c r="BE1714" s="230"/>
      <c r="BF1714" s="230"/>
      <c r="BG1714" s="230"/>
    </row>
    <row r="1715" spans="4:59">
      <c r="D1715" s="230"/>
      <c r="G1715" s="230"/>
      <c r="H1715" s="230"/>
      <c r="I1715" s="230"/>
      <c r="J1715" s="230"/>
      <c r="K1715" s="230"/>
      <c r="L1715" s="230"/>
      <c r="M1715" s="230"/>
      <c r="N1715" s="230"/>
      <c r="S1715" s="230"/>
      <c r="V1715" s="230"/>
      <c r="W1715" s="230"/>
      <c r="X1715" s="230"/>
      <c r="Y1715" s="230"/>
      <c r="Z1715" s="230"/>
      <c r="AA1715" s="230"/>
      <c r="AB1715" s="230"/>
      <c r="AC1715" s="230"/>
      <c r="AD1715" s="230"/>
      <c r="AH1715" s="230"/>
      <c r="AK1715" s="230"/>
      <c r="AL1715" s="230"/>
      <c r="AM1715" s="230"/>
      <c r="AN1715" s="230"/>
      <c r="AO1715" s="230"/>
      <c r="AP1715" s="230"/>
      <c r="AQ1715" s="230"/>
      <c r="AR1715" s="230"/>
      <c r="AW1715" s="230"/>
      <c r="AZ1715" s="230"/>
      <c r="BA1715" s="230"/>
      <c r="BB1715" s="230"/>
      <c r="BC1715" s="230"/>
      <c r="BD1715" s="230"/>
      <c r="BE1715" s="230"/>
      <c r="BF1715" s="230"/>
      <c r="BG1715" s="230"/>
    </row>
    <row r="1716" spans="4:59">
      <c r="D1716" s="230"/>
      <c r="G1716" s="230"/>
      <c r="H1716" s="230"/>
      <c r="I1716" s="230"/>
      <c r="J1716" s="230"/>
      <c r="K1716" s="230"/>
      <c r="L1716" s="230"/>
      <c r="M1716" s="230"/>
      <c r="N1716" s="230"/>
      <c r="S1716" s="230"/>
      <c r="V1716" s="230"/>
      <c r="W1716" s="230"/>
      <c r="X1716" s="230"/>
      <c r="Y1716" s="230"/>
      <c r="Z1716" s="230"/>
      <c r="AA1716" s="230"/>
      <c r="AB1716" s="230"/>
      <c r="AC1716" s="230"/>
      <c r="AD1716" s="230"/>
      <c r="AH1716" s="230"/>
      <c r="AK1716" s="230"/>
      <c r="AL1716" s="230"/>
      <c r="AM1716" s="230"/>
      <c r="AN1716" s="230"/>
      <c r="AO1716" s="230"/>
      <c r="AP1716" s="230"/>
      <c r="AQ1716" s="230"/>
      <c r="AR1716" s="230"/>
      <c r="AW1716" s="230"/>
      <c r="AZ1716" s="230"/>
      <c r="BA1716" s="230"/>
      <c r="BB1716" s="230"/>
      <c r="BC1716" s="230"/>
      <c r="BD1716" s="230"/>
      <c r="BE1716" s="230"/>
      <c r="BF1716" s="230"/>
      <c r="BG1716" s="230"/>
    </row>
    <row r="1717" spans="4:59">
      <c r="D1717" s="230"/>
      <c r="G1717" s="230"/>
      <c r="H1717" s="230"/>
      <c r="I1717" s="230"/>
      <c r="J1717" s="230"/>
      <c r="K1717" s="230"/>
      <c r="L1717" s="230"/>
      <c r="M1717" s="230"/>
      <c r="N1717" s="230"/>
      <c r="S1717" s="230"/>
      <c r="V1717" s="230"/>
      <c r="W1717" s="230"/>
      <c r="X1717" s="230"/>
      <c r="Y1717" s="230"/>
      <c r="Z1717" s="230"/>
      <c r="AA1717" s="230"/>
      <c r="AB1717" s="230"/>
      <c r="AC1717" s="230"/>
      <c r="AD1717" s="230"/>
      <c r="AH1717" s="230"/>
      <c r="AK1717" s="230"/>
      <c r="AL1717" s="230"/>
      <c r="AM1717" s="230"/>
      <c r="AN1717" s="230"/>
      <c r="AO1717" s="230"/>
      <c r="AP1717" s="230"/>
      <c r="AQ1717" s="230"/>
      <c r="AR1717" s="230"/>
      <c r="AW1717" s="230"/>
      <c r="AZ1717" s="230"/>
      <c r="BA1717" s="230"/>
      <c r="BB1717" s="230"/>
      <c r="BC1717" s="230"/>
      <c r="BD1717" s="230"/>
      <c r="BE1717" s="230"/>
      <c r="BF1717" s="230"/>
      <c r="BG1717" s="230"/>
    </row>
    <row r="1718" spans="4:59">
      <c r="D1718" s="230"/>
      <c r="G1718" s="230"/>
      <c r="H1718" s="230"/>
      <c r="I1718" s="230"/>
      <c r="J1718" s="230"/>
      <c r="K1718" s="230"/>
      <c r="L1718" s="230"/>
      <c r="M1718" s="230"/>
      <c r="N1718" s="230"/>
      <c r="S1718" s="230"/>
      <c r="V1718" s="230"/>
      <c r="W1718" s="230"/>
      <c r="X1718" s="230"/>
      <c r="Y1718" s="230"/>
      <c r="Z1718" s="230"/>
      <c r="AA1718" s="230"/>
      <c r="AB1718" s="230"/>
      <c r="AC1718" s="230"/>
      <c r="AD1718" s="230"/>
      <c r="AH1718" s="230"/>
      <c r="AK1718" s="230"/>
      <c r="AL1718" s="230"/>
      <c r="AM1718" s="230"/>
      <c r="AN1718" s="230"/>
      <c r="AO1718" s="230"/>
      <c r="AP1718" s="230"/>
      <c r="AQ1718" s="230"/>
      <c r="AR1718" s="230"/>
      <c r="AW1718" s="230"/>
      <c r="AZ1718" s="230"/>
      <c r="BA1718" s="230"/>
      <c r="BB1718" s="230"/>
      <c r="BC1718" s="230"/>
      <c r="BD1718" s="230"/>
      <c r="BE1718" s="230"/>
      <c r="BF1718" s="230"/>
      <c r="BG1718" s="230"/>
    </row>
    <row r="1719" spans="4:59">
      <c r="D1719" s="230"/>
      <c r="G1719" s="230"/>
      <c r="H1719" s="230"/>
      <c r="I1719" s="230"/>
      <c r="J1719" s="230"/>
      <c r="K1719" s="230"/>
      <c r="L1719" s="230"/>
      <c r="M1719" s="230"/>
      <c r="N1719" s="230"/>
      <c r="S1719" s="230"/>
      <c r="V1719" s="230"/>
      <c r="W1719" s="230"/>
      <c r="X1719" s="230"/>
      <c r="Y1719" s="230"/>
      <c r="Z1719" s="230"/>
      <c r="AA1719" s="230"/>
      <c r="AB1719" s="230"/>
      <c r="AC1719" s="230"/>
      <c r="AD1719" s="230"/>
      <c r="AH1719" s="230"/>
      <c r="AK1719" s="230"/>
      <c r="AL1719" s="230"/>
      <c r="AM1719" s="230"/>
      <c r="AN1719" s="230"/>
      <c r="AO1719" s="230"/>
      <c r="AP1719" s="230"/>
      <c r="AQ1719" s="230"/>
      <c r="AR1719" s="230"/>
      <c r="AW1719" s="230"/>
      <c r="AZ1719" s="230"/>
      <c r="BA1719" s="230"/>
      <c r="BB1719" s="230"/>
      <c r="BC1719" s="230"/>
      <c r="BD1719" s="230"/>
      <c r="BE1719" s="230"/>
      <c r="BF1719" s="230"/>
      <c r="BG1719" s="230"/>
    </row>
    <row r="1720" spans="4:59">
      <c r="D1720" s="230"/>
      <c r="G1720" s="230"/>
      <c r="H1720" s="230"/>
      <c r="I1720" s="230"/>
      <c r="J1720" s="230"/>
      <c r="K1720" s="230"/>
      <c r="L1720" s="230"/>
      <c r="M1720" s="230"/>
      <c r="N1720" s="230"/>
      <c r="S1720" s="230"/>
      <c r="V1720" s="230"/>
      <c r="W1720" s="230"/>
      <c r="X1720" s="230"/>
      <c r="Y1720" s="230"/>
      <c r="Z1720" s="230"/>
      <c r="AA1720" s="230"/>
      <c r="AB1720" s="230"/>
      <c r="AC1720" s="230"/>
      <c r="AD1720" s="230"/>
      <c r="AH1720" s="230"/>
      <c r="AK1720" s="230"/>
      <c r="AL1720" s="230"/>
      <c r="AM1720" s="230"/>
      <c r="AN1720" s="230"/>
      <c r="AO1720" s="230"/>
      <c r="AP1720" s="230"/>
      <c r="AQ1720" s="230"/>
      <c r="AR1720" s="230"/>
      <c r="AW1720" s="230"/>
      <c r="AZ1720" s="230"/>
      <c r="BA1720" s="230"/>
      <c r="BB1720" s="230"/>
      <c r="BC1720" s="230"/>
      <c r="BD1720" s="230"/>
      <c r="BE1720" s="230"/>
      <c r="BF1720" s="230"/>
      <c r="BG1720" s="230"/>
    </row>
    <row r="1721" spans="4:59">
      <c r="D1721" s="230"/>
      <c r="G1721" s="230"/>
      <c r="H1721" s="230"/>
      <c r="I1721" s="230"/>
      <c r="J1721" s="230"/>
      <c r="K1721" s="230"/>
      <c r="L1721" s="230"/>
      <c r="M1721" s="230"/>
      <c r="N1721" s="230"/>
      <c r="S1721" s="230"/>
      <c r="V1721" s="230"/>
      <c r="W1721" s="230"/>
      <c r="X1721" s="230"/>
      <c r="Y1721" s="230"/>
      <c r="Z1721" s="230"/>
      <c r="AA1721" s="230"/>
      <c r="AB1721" s="230"/>
      <c r="AC1721" s="230"/>
      <c r="AD1721" s="230"/>
      <c r="AH1721" s="230"/>
      <c r="AK1721" s="230"/>
      <c r="AL1721" s="230"/>
      <c r="AM1721" s="230"/>
      <c r="AN1721" s="230"/>
      <c r="AO1721" s="230"/>
      <c r="AP1721" s="230"/>
      <c r="AQ1721" s="230"/>
      <c r="AR1721" s="230"/>
      <c r="AW1721" s="230"/>
      <c r="AZ1721" s="230"/>
      <c r="BA1721" s="230"/>
      <c r="BB1721" s="230"/>
      <c r="BC1721" s="230"/>
      <c r="BD1721" s="230"/>
      <c r="BE1721" s="230"/>
      <c r="BF1721" s="230"/>
      <c r="BG1721" s="230"/>
    </row>
    <row r="1722" spans="4:59">
      <c r="D1722" s="230"/>
      <c r="G1722" s="230"/>
      <c r="H1722" s="230"/>
      <c r="I1722" s="230"/>
      <c r="J1722" s="230"/>
      <c r="K1722" s="230"/>
      <c r="L1722" s="230"/>
      <c r="M1722" s="230"/>
      <c r="N1722" s="230"/>
      <c r="S1722" s="230"/>
      <c r="V1722" s="230"/>
      <c r="W1722" s="230"/>
      <c r="X1722" s="230"/>
      <c r="Y1722" s="230"/>
      <c r="Z1722" s="230"/>
      <c r="AA1722" s="230"/>
      <c r="AB1722" s="230"/>
      <c r="AC1722" s="230"/>
      <c r="AD1722" s="230"/>
      <c r="AH1722" s="230"/>
      <c r="AK1722" s="230"/>
      <c r="AL1722" s="230"/>
      <c r="AM1722" s="230"/>
      <c r="AN1722" s="230"/>
      <c r="AO1722" s="230"/>
      <c r="AP1722" s="230"/>
      <c r="AQ1722" s="230"/>
      <c r="AR1722" s="230"/>
      <c r="AW1722" s="230"/>
      <c r="AZ1722" s="230"/>
      <c r="BA1722" s="230"/>
      <c r="BB1722" s="230"/>
      <c r="BC1722" s="230"/>
      <c r="BD1722" s="230"/>
      <c r="BE1722" s="230"/>
      <c r="BF1722" s="230"/>
      <c r="BG1722" s="230"/>
    </row>
    <row r="1723" spans="4:59">
      <c r="D1723" s="230"/>
      <c r="G1723" s="230"/>
      <c r="H1723" s="230"/>
      <c r="I1723" s="230"/>
      <c r="J1723" s="230"/>
      <c r="K1723" s="230"/>
      <c r="L1723" s="230"/>
      <c r="M1723" s="230"/>
      <c r="N1723" s="230"/>
      <c r="S1723" s="230"/>
      <c r="V1723" s="230"/>
      <c r="W1723" s="230"/>
      <c r="X1723" s="230"/>
      <c r="Y1723" s="230"/>
      <c r="Z1723" s="230"/>
      <c r="AA1723" s="230"/>
      <c r="AB1723" s="230"/>
      <c r="AC1723" s="230"/>
      <c r="AD1723" s="230"/>
      <c r="AH1723" s="230"/>
      <c r="AK1723" s="230"/>
      <c r="AL1723" s="230"/>
      <c r="AM1723" s="230"/>
      <c r="AN1723" s="230"/>
      <c r="AO1723" s="230"/>
      <c r="AP1723" s="230"/>
      <c r="AQ1723" s="230"/>
      <c r="AR1723" s="230"/>
      <c r="AW1723" s="230"/>
      <c r="AZ1723" s="230"/>
      <c r="BA1723" s="230"/>
      <c r="BB1723" s="230"/>
      <c r="BC1723" s="230"/>
      <c r="BD1723" s="230"/>
      <c r="BE1723" s="230"/>
      <c r="BF1723" s="230"/>
      <c r="BG1723" s="230"/>
    </row>
    <row r="1724" spans="4:59">
      <c r="D1724" s="230"/>
      <c r="G1724" s="230"/>
      <c r="H1724" s="230"/>
      <c r="I1724" s="230"/>
      <c r="J1724" s="230"/>
      <c r="K1724" s="230"/>
      <c r="L1724" s="230"/>
      <c r="M1724" s="230"/>
      <c r="N1724" s="230"/>
      <c r="S1724" s="230"/>
      <c r="V1724" s="230"/>
      <c r="W1724" s="230"/>
      <c r="X1724" s="230"/>
      <c r="Y1724" s="230"/>
      <c r="Z1724" s="230"/>
      <c r="AA1724" s="230"/>
      <c r="AB1724" s="230"/>
      <c r="AC1724" s="230"/>
      <c r="AD1724" s="230"/>
      <c r="AH1724" s="230"/>
      <c r="AK1724" s="230"/>
      <c r="AL1724" s="230"/>
      <c r="AM1724" s="230"/>
      <c r="AN1724" s="230"/>
      <c r="AO1724" s="230"/>
      <c r="AP1724" s="230"/>
      <c r="AQ1724" s="230"/>
      <c r="AR1724" s="230"/>
      <c r="AW1724" s="230"/>
      <c r="AZ1724" s="230"/>
      <c r="BA1724" s="230"/>
      <c r="BB1724" s="230"/>
      <c r="BC1724" s="230"/>
      <c r="BD1724" s="230"/>
      <c r="BE1724" s="230"/>
      <c r="BF1724" s="230"/>
      <c r="BG1724" s="230"/>
    </row>
    <row r="1725" spans="4:59">
      <c r="D1725" s="230"/>
      <c r="G1725" s="230"/>
      <c r="H1725" s="230"/>
      <c r="I1725" s="230"/>
      <c r="J1725" s="230"/>
      <c r="K1725" s="230"/>
      <c r="L1725" s="230"/>
      <c r="M1725" s="230"/>
      <c r="N1725" s="230"/>
      <c r="S1725" s="230"/>
      <c r="V1725" s="230"/>
      <c r="W1725" s="230"/>
      <c r="X1725" s="230"/>
      <c r="Y1725" s="230"/>
      <c r="Z1725" s="230"/>
      <c r="AA1725" s="230"/>
      <c r="AB1725" s="230"/>
      <c r="AC1725" s="230"/>
      <c r="AD1725" s="230"/>
      <c r="AH1725" s="230"/>
      <c r="AK1725" s="230"/>
      <c r="AL1725" s="230"/>
      <c r="AM1725" s="230"/>
      <c r="AN1725" s="230"/>
      <c r="AO1725" s="230"/>
      <c r="AP1725" s="230"/>
      <c r="AQ1725" s="230"/>
      <c r="AR1725" s="230"/>
      <c r="AW1725" s="230"/>
      <c r="AZ1725" s="230"/>
      <c r="BA1725" s="230"/>
      <c r="BB1725" s="230"/>
      <c r="BC1725" s="230"/>
      <c r="BD1725" s="230"/>
      <c r="BE1725" s="230"/>
      <c r="BF1725" s="230"/>
      <c r="BG1725" s="230"/>
    </row>
    <row r="1726" spans="4:59">
      <c r="D1726" s="230"/>
      <c r="G1726" s="230"/>
      <c r="H1726" s="230"/>
      <c r="I1726" s="230"/>
      <c r="J1726" s="230"/>
      <c r="K1726" s="230"/>
      <c r="L1726" s="230"/>
      <c r="M1726" s="230"/>
      <c r="N1726" s="230"/>
      <c r="S1726" s="230"/>
      <c r="V1726" s="230"/>
      <c r="W1726" s="230"/>
      <c r="X1726" s="230"/>
      <c r="Y1726" s="230"/>
      <c r="Z1726" s="230"/>
      <c r="AA1726" s="230"/>
      <c r="AB1726" s="230"/>
      <c r="AC1726" s="230"/>
      <c r="AD1726" s="230"/>
      <c r="AH1726" s="230"/>
      <c r="AK1726" s="230"/>
      <c r="AL1726" s="230"/>
      <c r="AM1726" s="230"/>
      <c r="AN1726" s="230"/>
      <c r="AO1726" s="230"/>
      <c r="AP1726" s="230"/>
      <c r="AQ1726" s="230"/>
      <c r="AR1726" s="230"/>
      <c r="AW1726" s="230"/>
      <c r="AZ1726" s="230"/>
      <c r="BA1726" s="230"/>
      <c r="BB1726" s="230"/>
      <c r="BC1726" s="230"/>
      <c r="BD1726" s="230"/>
      <c r="BE1726" s="230"/>
      <c r="BF1726" s="230"/>
      <c r="BG1726" s="230"/>
    </row>
    <row r="1727" spans="4:59">
      <c r="D1727" s="230"/>
      <c r="G1727" s="230"/>
      <c r="H1727" s="230"/>
      <c r="I1727" s="230"/>
      <c r="J1727" s="230"/>
      <c r="K1727" s="230"/>
      <c r="L1727" s="230"/>
      <c r="M1727" s="230"/>
      <c r="N1727" s="230"/>
      <c r="S1727" s="230"/>
      <c r="V1727" s="230"/>
      <c r="W1727" s="230"/>
      <c r="X1727" s="230"/>
      <c r="Y1727" s="230"/>
      <c r="Z1727" s="230"/>
      <c r="AA1727" s="230"/>
      <c r="AB1727" s="230"/>
      <c r="AC1727" s="230"/>
      <c r="AD1727" s="230"/>
      <c r="AH1727" s="230"/>
      <c r="AK1727" s="230"/>
      <c r="AL1727" s="230"/>
      <c r="AM1727" s="230"/>
      <c r="AN1727" s="230"/>
      <c r="AO1727" s="230"/>
      <c r="AP1727" s="230"/>
      <c r="AQ1727" s="230"/>
      <c r="AR1727" s="230"/>
      <c r="AW1727" s="230"/>
      <c r="AZ1727" s="230"/>
      <c r="BA1727" s="230"/>
      <c r="BB1727" s="230"/>
      <c r="BC1727" s="230"/>
      <c r="BD1727" s="230"/>
      <c r="BE1727" s="230"/>
      <c r="BF1727" s="230"/>
      <c r="BG1727" s="230"/>
    </row>
    <row r="1728" spans="4:59">
      <c r="D1728" s="230"/>
      <c r="G1728" s="230"/>
      <c r="H1728" s="230"/>
      <c r="I1728" s="230"/>
      <c r="J1728" s="230"/>
      <c r="K1728" s="230"/>
      <c r="L1728" s="230"/>
      <c r="M1728" s="230"/>
      <c r="N1728" s="230"/>
      <c r="S1728" s="230"/>
      <c r="V1728" s="230"/>
      <c r="W1728" s="230"/>
      <c r="X1728" s="230"/>
      <c r="Y1728" s="230"/>
      <c r="Z1728" s="230"/>
      <c r="AA1728" s="230"/>
      <c r="AB1728" s="230"/>
      <c r="AC1728" s="230"/>
      <c r="AD1728" s="230"/>
      <c r="AH1728" s="230"/>
      <c r="AK1728" s="230"/>
      <c r="AL1728" s="230"/>
      <c r="AM1728" s="230"/>
      <c r="AN1728" s="230"/>
      <c r="AO1728" s="230"/>
      <c r="AP1728" s="230"/>
      <c r="AQ1728" s="230"/>
      <c r="AR1728" s="230"/>
      <c r="AW1728" s="230"/>
      <c r="AZ1728" s="230"/>
      <c r="BA1728" s="230"/>
      <c r="BB1728" s="230"/>
      <c r="BC1728" s="230"/>
      <c r="BD1728" s="230"/>
      <c r="BE1728" s="230"/>
      <c r="BF1728" s="230"/>
      <c r="BG1728" s="230"/>
    </row>
    <row r="1729" spans="4:59">
      <c r="D1729" s="230"/>
      <c r="G1729" s="230"/>
      <c r="H1729" s="230"/>
      <c r="I1729" s="230"/>
      <c r="J1729" s="230"/>
      <c r="K1729" s="230"/>
      <c r="L1729" s="230"/>
      <c r="M1729" s="230"/>
      <c r="N1729" s="230"/>
      <c r="S1729" s="230"/>
      <c r="V1729" s="230"/>
      <c r="W1729" s="230"/>
      <c r="X1729" s="230"/>
      <c r="Y1729" s="230"/>
      <c r="Z1729" s="230"/>
      <c r="AA1729" s="230"/>
      <c r="AB1729" s="230"/>
      <c r="AC1729" s="230"/>
      <c r="AD1729" s="230"/>
      <c r="AH1729" s="230"/>
      <c r="AK1729" s="230"/>
      <c r="AL1729" s="230"/>
      <c r="AM1729" s="230"/>
      <c r="AN1729" s="230"/>
      <c r="AO1729" s="230"/>
      <c r="AP1729" s="230"/>
      <c r="AQ1729" s="230"/>
      <c r="AR1729" s="230"/>
      <c r="AW1729" s="230"/>
      <c r="AZ1729" s="230"/>
      <c r="BA1729" s="230"/>
      <c r="BB1729" s="230"/>
      <c r="BC1729" s="230"/>
      <c r="BD1729" s="230"/>
      <c r="BE1729" s="230"/>
      <c r="BF1729" s="230"/>
      <c r="BG1729" s="230"/>
    </row>
    <row r="1730" spans="4:59">
      <c r="D1730" s="230"/>
      <c r="G1730" s="230"/>
      <c r="H1730" s="230"/>
      <c r="I1730" s="230"/>
      <c r="J1730" s="230"/>
      <c r="K1730" s="230"/>
      <c r="L1730" s="230"/>
      <c r="M1730" s="230"/>
      <c r="N1730" s="230"/>
      <c r="S1730" s="230"/>
      <c r="V1730" s="230"/>
      <c r="W1730" s="230"/>
      <c r="X1730" s="230"/>
      <c r="Y1730" s="230"/>
      <c r="Z1730" s="230"/>
      <c r="AA1730" s="230"/>
      <c r="AB1730" s="230"/>
      <c r="AC1730" s="230"/>
      <c r="AD1730" s="230"/>
      <c r="AH1730" s="230"/>
      <c r="AK1730" s="230"/>
      <c r="AL1730" s="230"/>
      <c r="AM1730" s="230"/>
      <c r="AN1730" s="230"/>
      <c r="AO1730" s="230"/>
      <c r="AP1730" s="230"/>
      <c r="AQ1730" s="230"/>
      <c r="AR1730" s="230"/>
      <c r="AW1730" s="230"/>
      <c r="AZ1730" s="230"/>
      <c r="BA1730" s="230"/>
      <c r="BB1730" s="230"/>
      <c r="BC1730" s="230"/>
      <c r="BD1730" s="230"/>
      <c r="BE1730" s="230"/>
      <c r="BF1730" s="230"/>
      <c r="BG1730" s="230"/>
    </row>
    <row r="1731" spans="4:59">
      <c r="D1731" s="230"/>
      <c r="G1731" s="230"/>
      <c r="H1731" s="230"/>
      <c r="I1731" s="230"/>
      <c r="J1731" s="230"/>
      <c r="K1731" s="230"/>
      <c r="L1731" s="230"/>
      <c r="M1731" s="230"/>
      <c r="N1731" s="230"/>
      <c r="S1731" s="230"/>
      <c r="V1731" s="230"/>
      <c r="W1731" s="230"/>
      <c r="X1731" s="230"/>
      <c r="Y1731" s="230"/>
      <c r="Z1731" s="230"/>
      <c r="AA1731" s="230"/>
      <c r="AB1731" s="230"/>
      <c r="AC1731" s="230"/>
      <c r="AD1731" s="230"/>
      <c r="AH1731" s="230"/>
      <c r="AK1731" s="230"/>
      <c r="AL1731" s="230"/>
      <c r="AM1731" s="230"/>
      <c r="AN1731" s="230"/>
      <c r="AO1731" s="230"/>
      <c r="AP1731" s="230"/>
      <c r="AQ1731" s="230"/>
      <c r="AR1731" s="230"/>
      <c r="AW1731" s="230"/>
      <c r="AZ1731" s="230"/>
      <c r="BA1731" s="230"/>
      <c r="BB1731" s="230"/>
      <c r="BC1731" s="230"/>
      <c r="BD1731" s="230"/>
      <c r="BE1731" s="230"/>
      <c r="BF1731" s="230"/>
      <c r="BG1731" s="230"/>
    </row>
    <row r="1732" spans="4:59">
      <c r="D1732" s="230"/>
      <c r="G1732" s="230"/>
      <c r="H1732" s="230"/>
      <c r="I1732" s="230"/>
      <c r="J1732" s="230"/>
      <c r="K1732" s="230"/>
      <c r="L1732" s="230"/>
      <c r="M1732" s="230"/>
      <c r="N1732" s="230"/>
      <c r="S1732" s="230"/>
      <c r="V1732" s="230"/>
      <c r="W1732" s="230"/>
      <c r="X1732" s="230"/>
      <c r="Y1732" s="230"/>
      <c r="Z1732" s="230"/>
      <c r="AA1732" s="230"/>
      <c r="AB1732" s="230"/>
      <c r="AC1732" s="230"/>
      <c r="AD1732" s="230"/>
      <c r="AH1732" s="230"/>
      <c r="AK1732" s="230"/>
      <c r="AL1732" s="230"/>
      <c r="AM1732" s="230"/>
      <c r="AN1732" s="230"/>
      <c r="AO1732" s="230"/>
      <c r="AP1732" s="230"/>
      <c r="AQ1732" s="230"/>
      <c r="AR1732" s="230"/>
      <c r="AW1732" s="230"/>
      <c r="AZ1732" s="230"/>
      <c r="BA1732" s="230"/>
      <c r="BB1732" s="230"/>
      <c r="BC1732" s="230"/>
      <c r="BD1732" s="230"/>
      <c r="BE1732" s="230"/>
      <c r="BF1732" s="230"/>
      <c r="BG1732" s="230"/>
    </row>
    <row r="1733" spans="4:59">
      <c r="D1733" s="230"/>
      <c r="G1733" s="230"/>
      <c r="H1733" s="230"/>
      <c r="I1733" s="230"/>
      <c r="J1733" s="230"/>
      <c r="K1733" s="230"/>
      <c r="L1733" s="230"/>
      <c r="M1733" s="230"/>
      <c r="N1733" s="230"/>
      <c r="S1733" s="230"/>
      <c r="V1733" s="230"/>
      <c r="W1733" s="230"/>
      <c r="X1733" s="230"/>
      <c r="Y1733" s="230"/>
      <c r="Z1733" s="230"/>
      <c r="AA1733" s="230"/>
      <c r="AB1733" s="230"/>
      <c r="AC1733" s="230"/>
      <c r="AD1733" s="230"/>
      <c r="AH1733" s="230"/>
      <c r="AK1733" s="230"/>
      <c r="AL1733" s="230"/>
      <c r="AM1733" s="230"/>
      <c r="AN1733" s="230"/>
      <c r="AO1733" s="230"/>
      <c r="AP1733" s="230"/>
      <c r="AQ1733" s="230"/>
      <c r="AR1733" s="230"/>
      <c r="AW1733" s="230"/>
      <c r="AZ1733" s="230"/>
      <c r="BA1733" s="230"/>
      <c r="BB1733" s="230"/>
      <c r="BC1733" s="230"/>
      <c r="BD1733" s="230"/>
      <c r="BE1733" s="230"/>
      <c r="BF1733" s="230"/>
      <c r="BG1733" s="230"/>
    </row>
    <row r="1734" spans="4:59">
      <c r="D1734" s="230"/>
      <c r="G1734" s="230"/>
      <c r="H1734" s="230"/>
      <c r="I1734" s="230"/>
      <c r="J1734" s="230"/>
      <c r="K1734" s="230"/>
      <c r="L1734" s="230"/>
      <c r="M1734" s="230"/>
      <c r="N1734" s="230"/>
      <c r="S1734" s="230"/>
      <c r="V1734" s="230"/>
      <c r="W1734" s="230"/>
      <c r="X1734" s="230"/>
      <c r="Y1734" s="230"/>
      <c r="Z1734" s="230"/>
      <c r="AA1734" s="230"/>
      <c r="AB1734" s="230"/>
      <c r="AC1734" s="230"/>
      <c r="AD1734" s="230"/>
      <c r="AH1734" s="230"/>
      <c r="AK1734" s="230"/>
      <c r="AL1734" s="230"/>
      <c r="AM1734" s="230"/>
      <c r="AN1734" s="230"/>
      <c r="AO1734" s="230"/>
      <c r="AP1734" s="230"/>
      <c r="AQ1734" s="230"/>
      <c r="AR1734" s="230"/>
      <c r="AW1734" s="230"/>
      <c r="AZ1734" s="230"/>
      <c r="BA1734" s="230"/>
      <c r="BB1734" s="230"/>
      <c r="BC1734" s="230"/>
      <c r="BD1734" s="230"/>
      <c r="BE1734" s="230"/>
      <c r="BF1734" s="230"/>
      <c r="BG1734" s="230"/>
    </row>
    <row r="1735" spans="4:59">
      <c r="D1735" s="230"/>
      <c r="G1735" s="230"/>
      <c r="H1735" s="230"/>
      <c r="I1735" s="230"/>
      <c r="J1735" s="230"/>
      <c r="K1735" s="230"/>
      <c r="L1735" s="230"/>
      <c r="M1735" s="230"/>
      <c r="N1735" s="230"/>
      <c r="S1735" s="230"/>
      <c r="V1735" s="230"/>
      <c r="W1735" s="230"/>
      <c r="X1735" s="230"/>
      <c r="Y1735" s="230"/>
      <c r="Z1735" s="230"/>
      <c r="AA1735" s="230"/>
      <c r="AB1735" s="230"/>
      <c r="AC1735" s="230"/>
      <c r="AD1735" s="230"/>
      <c r="AH1735" s="230"/>
      <c r="AK1735" s="230"/>
      <c r="AL1735" s="230"/>
      <c r="AM1735" s="230"/>
      <c r="AN1735" s="230"/>
      <c r="AO1735" s="230"/>
      <c r="AP1735" s="230"/>
      <c r="AQ1735" s="230"/>
      <c r="AR1735" s="230"/>
      <c r="AW1735" s="230"/>
      <c r="AZ1735" s="230"/>
      <c r="BA1735" s="230"/>
      <c r="BB1735" s="230"/>
      <c r="BC1735" s="230"/>
      <c r="BD1735" s="230"/>
      <c r="BE1735" s="230"/>
      <c r="BF1735" s="230"/>
      <c r="BG1735" s="230"/>
    </row>
    <row r="1736" spans="4:59">
      <c r="D1736" s="230"/>
      <c r="G1736" s="230"/>
      <c r="H1736" s="230"/>
      <c r="I1736" s="230"/>
      <c r="J1736" s="230"/>
      <c r="K1736" s="230"/>
      <c r="L1736" s="230"/>
      <c r="M1736" s="230"/>
      <c r="N1736" s="230"/>
      <c r="S1736" s="230"/>
      <c r="V1736" s="230"/>
      <c r="W1736" s="230"/>
      <c r="X1736" s="230"/>
      <c r="Y1736" s="230"/>
      <c r="Z1736" s="230"/>
      <c r="AA1736" s="230"/>
      <c r="AB1736" s="230"/>
      <c r="AC1736" s="230"/>
      <c r="AD1736" s="230"/>
      <c r="AH1736" s="230"/>
      <c r="AK1736" s="230"/>
      <c r="AL1736" s="230"/>
      <c r="AM1736" s="230"/>
      <c r="AN1736" s="230"/>
      <c r="AO1736" s="230"/>
      <c r="AP1736" s="230"/>
      <c r="AQ1736" s="230"/>
      <c r="AR1736" s="230"/>
      <c r="AW1736" s="230"/>
      <c r="AZ1736" s="230"/>
      <c r="BA1736" s="230"/>
      <c r="BB1736" s="230"/>
      <c r="BC1736" s="230"/>
      <c r="BD1736" s="230"/>
      <c r="BE1736" s="230"/>
      <c r="BF1736" s="230"/>
      <c r="BG1736" s="230"/>
    </row>
    <row r="1737" spans="4:59">
      <c r="D1737" s="230"/>
      <c r="G1737" s="230"/>
      <c r="H1737" s="230"/>
      <c r="I1737" s="230"/>
      <c r="J1737" s="230"/>
      <c r="K1737" s="230"/>
      <c r="L1737" s="230"/>
      <c r="M1737" s="230"/>
      <c r="N1737" s="230"/>
      <c r="S1737" s="230"/>
      <c r="V1737" s="230"/>
      <c r="W1737" s="230"/>
      <c r="X1737" s="230"/>
      <c r="Y1737" s="230"/>
      <c r="Z1737" s="230"/>
      <c r="AA1737" s="230"/>
      <c r="AB1737" s="230"/>
      <c r="AC1737" s="230"/>
      <c r="AD1737" s="230"/>
      <c r="AH1737" s="230"/>
      <c r="AK1737" s="230"/>
      <c r="AL1737" s="230"/>
      <c r="AM1737" s="230"/>
      <c r="AN1737" s="230"/>
      <c r="AO1737" s="230"/>
      <c r="AP1737" s="230"/>
      <c r="AQ1737" s="230"/>
      <c r="AR1737" s="230"/>
      <c r="AW1737" s="230"/>
      <c r="AZ1737" s="230"/>
      <c r="BA1737" s="230"/>
      <c r="BB1737" s="230"/>
      <c r="BC1737" s="230"/>
      <c r="BD1737" s="230"/>
      <c r="BE1737" s="230"/>
      <c r="BF1737" s="230"/>
      <c r="BG1737" s="230"/>
    </row>
    <row r="1738" spans="4:59">
      <c r="D1738" s="230"/>
      <c r="G1738" s="230"/>
      <c r="H1738" s="230"/>
      <c r="I1738" s="230"/>
      <c r="J1738" s="230"/>
      <c r="K1738" s="230"/>
      <c r="L1738" s="230"/>
      <c r="M1738" s="230"/>
      <c r="N1738" s="230"/>
      <c r="S1738" s="230"/>
      <c r="V1738" s="230"/>
      <c r="W1738" s="230"/>
      <c r="X1738" s="230"/>
      <c r="Y1738" s="230"/>
      <c r="Z1738" s="230"/>
      <c r="AA1738" s="230"/>
      <c r="AB1738" s="230"/>
      <c r="AC1738" s="230"/>
      <c r="AD1738" s="230"/>
      <c r="AH1738" s="230"/>
      <c r="AK1738" s="230"/>
      <c r="AL1738" s="230"/>
      <c r="AM1738" s="230"/>
      <c r="AN1738" s="230"/>
      <c r="AO1738" s="230"/>
      <c r="AP1738" s="230"/>
      <c r="AQ1738" s="230"/>
      <c r="AR1738" s="230"/>
      <c r="AW1738" s="230"/>
      <c r="AZ1738" s="230"/>
      <c r="BA1738" s="230"/>
      <c r="BB1738" s="230"/>
      <c r="BC1738" s="230"/>
      <c r="BD1738" s="230"/>
      <c r="BE1738" s="230"/>
      <c r="BF1738" s="230"/>
      <c r="BG1738" s="230"/>
    </row>
    <row r="1739" spans="4:59">
      <c r="D1739" s="230"/>
      <c r="G1739" s="230"/>
      <c r="H1739" s="230"/>
      <c r="I1739" s="230"/>
      <c r="J1739" s="230"/>
      <c r="K1739" s="230"/>
      <c r="L1739" s="230"/>
      <c r="M1739" s="230"/>
      <c r="N1739" s="230"/>
      <c r="S1739" s="230"/>
      <c r="V1739" s="230"/>
      <c r="W1739" s="230"/>
      <c r="X1739" s="230"/>
      <c r="Y1739" s="230"/>
      <c r="Z1739" s="230"/>
      <c r="AA1739" s="230"/>
      <c r="AB1739" s="230"/>
      <c r="AC1739" s="230"/>
      <c r="AD1739" s="230"/>
      <c r="AH1739" s="230"/>
      <c r="AK1739" s="230"/>
      <c r="AL1739" s="230"/>
      <c r="AM1739" s="230"/>
      <c r="AN1739" s="230"/>
      <c r="AO1739" s="230"/>
      <c r="AP1739" s="230"/>
      <c r="AQ1739" s="230"/>
      <c r="AR1739" s="230"/>
      <c r="AW1739" s="230"/>
      <c r="AZ1739" s="230"/>
      <c r="BA1739" s="230"/>
      <c r="BB1739" s="230"/>
      <c r="BC1739" s="230"/>
      <c r="BD1739" s="230"/>
      <c r="BE1739" s="230"/>
      <c r="BF1739" s="230"/>
      <c r="BG1739" s="230"/>
    </row>
    <row r="1740" spans="4:59">
      <c r="D1740" s="230"/>
      <c r="G1740" s="230"/>
      <c r="H1740" s="230"/>
      <c r="I1740" s="230"/>
      <c r="J1740" s="230"/>
      <c r="K1740" s="230"/>
      <c r="L1740" s="230"/>
      <c r="M1740" s="230"/>
      <c r="N1740" s="230"/>
      <c r="S1740" s="230"/>
      <c r="V1740" s="230"/>
      <c r="W1740" s="230"/>
      <c r="X1740" s="230"/>
      <c r="Y1740" s="230"/>
      <c r="Z1740" s="230"/>
      <c r="AA1740" s="230"/>
      <c r="AB1740" s="230"/>
      <c r="AC1740" s="230"/>
      <c r="AD1740" s="230"/>
      <c r="AH1740" s="230"/>
      <c r="AK1740" s="230"/>
      <c r="AL1740" s="230"/>
      <c r="AM1740" s="230"/>
      <c r="AN1740" s="230"/>
      <c r="AO1740" s="230"/>
      <c r="AP1740" s="230"/>
      <c r="AQ1740" s="230"/>
      <c r="AR1740" s="230"/>
      <c r="AW1740" s="230"/>
      <c r="AZ1740" s="230"/>
      <c r="BA1740" s="230"/>
      <c r="BB1740" s="230"/>
      <c r="BC1740" s="230"/>
      <c r="BD1740" s="230"/>
      <c r="BE1740" s="230"/>
      <c r="BF1740" s="230"/>
      <c r="BG1740" s="230"/>
    </row>
    <row r="1741" spans="4:59">
      <c r="D1741" s="230"/>
      <c r="G1741" s="230"/>
      <c r="H1741" s="230"/>
      <c r="I1741" s="230"/>
      <c r="J1741" s="230"/>
      <c r="K1741" s="230"/>
      <c r="L1741" s="230"/>
      <c r="M1741" s="230"/>
      <c r="N1741" s="230"/>
      <c r="S1741" s="230"/>
      <c r="V1741" s="230"/>
      <c r="W1741" s="230"/>
      <c r="X1741" s="230"/>
      <c r="Y1741" s="230"/>
      <c r="Z1741" s="230"/>
      <c r="AA1741" s="230"/>
      <c r="AB1741" s="230"/>
      <c r="AC1741" s="230"/>
      <c r="AD1741" s="230"/>
      <c r="AH1741" s="230"/>
      <c r="AK1741" s="230"/>
      <c r="AL1741" s="230"/>
      <c r="AM1741" s="230"/>
      <c r="AN1741" s="230"/>
      <c r="AO1741" s="230"/>
      <c r="AP1741" s="230"/>
      <c r="AQ1741" s="230"/>
      <c r="AR1741" s="230"/>
      <c r="AW1741" s="230"/>
      <c r="AZ1741" s="230"/>
      <c r="BA1741" s="230"/>
      <c r="BB1741" s="230"/>
      <c r="BC1741" s="230"/>
      <c r="BD1741" s="230"/>
      <c r="BE1741" s="230"/>
      <c r="BF1741" s="230"/>
      <c r="BG1741" s="230"/>
    </row>
    <row r="1742" spans="4:59">
      <c r="D1742" s="230"/>
      <c r="G1742" s="230"/>
      <c r="H1742" s="230"/>
      <c r="I1742" s="230"/>
      <c r="J1742" s="230"/>
      <c r="K1742" s="230"/>
      <c r="L1742" s="230"/>
      <c r="M1742" s="230"/>
      <c r="N1742" s="230"/>
      <c r="S1742" s="230"/>
      <c r="V1742" s="230"/>
      <c r="W1742" s="230"/>
      <c r="X1742" s="230"/>
      <c r="Y1742" s="230"/>
      <c r="Z1742" s="230"/>
      <c r="AA1742" s="230"/>
      <c r="AB1742" s="230"/>
      <c r="AC1742" s="230"/>
      <c r="AD1742" s="230"/>
      <c r="AH1742" s="230"/>
      <c r="AK1742" s="230"/>
      <c r="AL1742" s="230"/>
      <c r="AM1742" s="230"/>
      <c r="AN1742" s="230"/>
      <c r="AO1742" s="230"/>
      <c r="AP1742" s="230"/>
      <c r="AQ1742" s="230"/>
      <c r="AR1742" s="230"/>
      <c r="AW1742" s="230"/>
      <c r="AZ1742" s="230"/>
      <c r="BA1742" s="230"/>
      <c r="BB1742" s="230"/>
      <c r="BC1742" s="230"/>
      <c r="BD1742" s="230"/>
      <c r="BE1742" s="230"/>
      <c r="BF1742" s="230"/>
      <c r="BG1742" s="230"/>
    </row>
    <row r="1743" spans="4:59">
      <c r="D1743" s="230"/>
      <c r="G1743" s="230"/>
      <c r="H1743" s="230"/>
      <c r="I1743" s="230"/>
      <c r="J1743" s="230"/>
      <c r="K1743" s="230"/>
      <c r="L1743" s="230"/>
      <c r="M1743" s="230"/>
      <c r="N1743" s="230"/>
      <c r="S1743" s="230"/>
      <c r="V1743" s="230"/>
      <c r="W1743" s="230"/>
      <c r="X1743" s="230"/>
      <c r="Y1743" s="230"/>
      <c r="Z1743" s="230"/>
      <c r="AA1743" s="230"/>
      <c r="AB1743" s="230"/>
      <c r="AC1743" s="230"/>
      <c r="AD1743" s="230"/>
      <c r="AH1743" s="230"/>
      <c r="AK1743" s="230"/>
      <c r="AL1743" s="230"/>
      <c r="AM1743" s="230"/>
      <c r="AN1743" s="230"/>
      <c r="AO1743" s="230"/>
      <c r="AP1743" s="230"/>
      <c r="AQ1743" s="230"/>
      <c r="AR1743" s="230"/>
      <c r="AW1743" s="230"/>
      <c r="AZ1743" s="230"/>
      <c r="BA1743" s="230"/>
      <c r="BB1743" s="230"/>
      <c r="BC1743" s="230"/>
      <c r="BD1743" s="230"/>
      <c r="BE1743" s="230"/>
      <c r="BF1743" s="230"/>
      <c r="BG1743" s="230"/>
    </row>
    <row r="1744" spans="4:59">
      <c r="D1744" s="230"/>
      <c r="G1744" s="230"/>
      <c r="H1744" s="230"/>
      <c r="I1744" s="230"/>
      <c r="J1744" s="230"/>
      <c r="K1744" s="230"/>
      <c r="L1744" s="230"/>
      <c r="M1744" s="230"/>
      <c r="N1744" s="230"/>
      <c r="S1744" s="230"/>
      <c r="V1744" s="230"/>
      <c r="W1744" s="230"/>
      <c r="X1744" s="230"/>
      <c r="Y1744" s="230"/>
      <c r="Z1744" s="230"/>
      <c r="AA1744" s="230"/>
      <c r="AB1744" s="230"/>
      <c r="AC1744" s="230"/>
      <c r="AD1744" s="230"/>
      <c r="AH1744" s="230"/>
      <c r="AK1744" s="230"/>
      <c r="AL1744" s="230"/>
      <c r="AM1744" s="230"/>
      <c r="AN1744" s="230"/>
      <c r="AO1744" s="230"/>
      <c r="AP1744" s="230"/>
      <c r="AQ1744" s="230"/>
      <c r="AR1744" s="230"/>
      <c r="AW1744" s="230"/>
      <c r="AZ1744" s="230"/>
      <c r="BA1744" s="230"/>
      <c r="BB1744" s="230"/>
      <c r="BC1744" s="230"/>
      <c r="BD1744" s="230"/>
      <c r="BE1744" s="230"/>
      <c r="BF1744" s="230"/>
      <c r="BG1744" s="230"/>
    </row>
    <row r="1745" spans="4:59">
      <c r="D1745" s="230"/>
      <c r="G1745" s="230"/>
      <c r="H1745" s="230"/>
      <c r="I1745" s="230"/>
      <c r="J1745" s="230"/>
      <c r="K1745" s="230"/>
      <c r="L1745" s="230"/>
      <c r="M1745" s="230"/>
      <c r="N1745" s="230"/>
      <c r="S1745" s="230"/>
      <c r="V1745" s="230"/>
      <c r="W1745" s="230"/>
      <c r="X1745" s="230"/>
      <c r="Y1745" s="230"/>
      <c r="Z1745" s="230"/>
      <c r="AA1745" s="230"/>
      <c r="AB1745" s="230"/>
      <c r="AC1745" s="230"/>
      <c r="AD1745" s="230"/>
      <c r="AH1745" s="230"/>
      <c r="AK1745" s="230"/>
      <c r="AL1745" s="230"/>
      <c r="AM1745" s="230"/>
      <c r="AN1745" s="230"/>
      <c r="AO1745" s="230"/>
      <c r="AP1745" s="230"/>
      <c r="AQ1745" s="230"/>
      <c r="AR1745" s="230"/>
      <c r="AW1745" s="230"/>
      <c r="AZ1745" s="230"/>
      <c r="BA1745" s="230"/>
      <c r="BB1745" s="230"/>
      <c r="BC1745" s="230"/>
      <c r="BD1745" s="230"/>
      <c r="BE1745" s="230"/>
      <c r="BF1745" s="230"/>
      <c r="BG1745" s="230"/>
    </row>
    <row r="1746" spans="4:59">
      <c r="D1746" s="230"/>
      <c r="G1746" s="230"/>
      <c r="H1746" s="230"/>
      <c r="I1746" s="230"/>
      <c r="J1746" s="230"/>
      <c r="K1746" s="230"/>
      <c r="L1746" s="230"/>
      <c r="M1746" s="230"/>
      <c r="N1746" s="230"/>
      <c r="S1746" s="230"/>
      <c r="V1746" s="230"/>
      <c r="W1746" s="230"/>
      <c r="X1746" s="230"/>
      <c r="Y1746" s="230"/>
      <c r="Z1746" s="230"/>
      <c r="AA1746" s="230"/>
      <c r="AB1746" s="230"/>
      <c r="AC1746" s="230"/>
      <c r="AD1746" s="230"/>
      <c r="AH1746" s="230"/>
      <c r="AK1746" s="230"/>
      <c r="AL1746" s="230"/>
      <c r="AM1746" s="230"/>
      <c r="AN1746" s="230"/>
      <c r="AO1746" s="230"/>
      <c r="AP1746" s="230"/>
      <c r="AQ1746" s="230"/>
      <c r="AR1746" s="230"/>
      <c r="AW1746" s="230"/>
      <c r="AZ1746" s="230"/>
      <c r="BA1746" s="230"/>
      <c r="BB1746" s="230"/>
      <c r="BC1746" s="230"/>
      <c r="BD1746" s="230"/>
      <c r="BE1746" s="230"/>
      <c r="BF1746" s="230"/>
      <c r="BG1746" s="230"/>
    </row>
    <row r="1747" spans="4:59">
      <c r="D1747" s="230"/>
      <c r="G1747" s="230"/>
      <c r="H1747" s="230"/>
      <c r="I1747" s="230"/>
      <c r="J1747" s="230"/>
      <c r="K1747" s="230"/>
      <c r="L1747" s="230"/>
      <c r="M1747" s="230"/>
      <c r="N1747" s="230"/>
      <c r="S1747" s="230"/>
      <c r="V1747" s="230"/>
      <c r="W1747" s="230"/>
      <c r="X1747" s="230"/>
      <c r="Y1747" s="230"/>
      <c r="Z1747" s="230"/>
      <c r="AA1747" s="230"/>
      <c r="AB1747" s="230"/>
      <c r="AC1747" s="230"/>
      <c r="AD1747" s="230"/>
      <c r="AH1747" s="230"/>
      <c r="AK1747" s="230"/>
      <c r="AL1747" s="230"/>
      <c r="AM1747" s="230"/>
      <c r="AN1747" s="230"/>
      <c r="AO1747" s="230"/>
      <c r="AP1747" s="230"/>
      <c r="AQ1747" s="230"/>
      <c r="AR1747" s="230"/>
      <c r="AW1747" s="230"/>
      <c r="AZ1747" s="230"/>
      <c r="BA1747" s="230"/>
      <c r="BB1747" s="230"/>
      <c r="BC1747" s="230"/>
      <c r="BD1747" s="230"/>
      <c r="BE1747" s="230"/>
      <c r="BF1747" s="230"/>
      <c r="BG1747" s="230"/>
    </row>
    <row r="1748" spans="4:59">
      <c r="D1748" s="230"/>
      <c r="G1748" s="230"/>
      <c r="H1748" s="230"/>
      <c r="I1748" s="230"/>
      <c r="J1748" s="230"/>
      <c r="K1748" s="230"/>
      <c r="L1748" s="230"/>
      <c r="M1748" s="230"/>
      <c r="N1748" s="230"/>
      <c r="S1748" s="230"/>
      <c r="V1748" s="230"/>
      <c r="W1748" s="230"/>
      <c r="X1748" s="230"/>
      <c r="Y1748" s="230"/>
      <c r="Z1748" s="230"/>
      <c r="AA1748" s="230"/>
      <c r="AB1748" s="230"/>
      <c r="AC1748" s="230"/>
      <c r="AD1748" s="230"/>
      <c r="AH1748" s="230"/>
      <c r="AK1748" s="230"/>
      <c r="AL1748" s="230"/>
      <c r="AM1748" s="230"/>
      <c r="AN1748" s="230"/>
      <c r="AO1748" s="230"/>
      <c r="AP1748" s="230"/>
      <c r="AQ1748" s="230"/>
      <c r="AR1748" s="230"/>
      <c r="AW1748" s="230"/>
      <c r="AZ1748" s="230"/>
      <c r="BA1748" s="230"/>
      <c r="BB1748" s="230"/>
      <c r="BC1748" s="230"/>
      <c r="BD1748" s="230"/>
      <c r="BE1748" s="230"/>
      <c r="BF1748" s="230"/>
      <c r="BG1748" s="230"/>
    </row>
    <row r="1749" spans="4:59">
      <c r="D1749" s="230"/>
      <c r="G1749" s="230"/>
      <c r="H1749" s="230"/>
      <c r="I1749" s="230"/>
      <c r="J1749" s="230"/>
      <c r="K1749" s="230"/>
      <c r="L1749" s="230"/>
      <c r="M1749" s="230"/>
      <c r="N1749" s="230"/>
      <c r="S1749" s="230"/>
      <c r="V1749" s="230"/>
      <c r="W1749" s="230"/>
      <c r="X1749" s="230"/>
      <c r="Y1749" s="230"/>
      <c r="Z1749" s="230"/>
      <c r="AA1749" s="230"/>
      <c r="AB1749" s="230"/>
      <c r="AC1749" s="230"/>
      <c r="AD1749" s="230"/>
      <c r="AH1749" s="230"/>
      <c r="AK1749" s="230"/>
      <c r="AL1749" s="230"/>
      <c r="AM1749" s="230"/>
      <c r="AN1749" s="230"/>
      <c r="AO1749" s="230"/>
      <c r="AP1749" s="230"/>
      <c r="AQ1749" s="230"/>
      <c r="AR1749" s="230"/>
      <c r="AW1749" s="230"/>
      <c r="AZ1749" s="230"/>
      <c r="BA1749" s="230"/>
      <c r="BB1749" s="230"/>
      <c r="BC1749" s="230"/>
      <c r="BD1749" s="230"/>
      <c r="BE1749" s="230"/>
      <c r="BF1749" s="230"/>
      <c r="BG1749" s="230"/>
    </row>
    <row r="1750" spans="4:59">
      <c r="D1750" s="230"/>
      <c r="G1750" s="230"/>
      <c r="H1750" s="230"/>
      <c r="I1750" s="230"/>
      <c r="J1750" s="230"/>
      <c r="K1750" s="230"/>
      <c r="L1750" s="230"/>
      <c r="M1750" s="230"/>
      <c r="N1750" s="230"/>
      <c r="S1750" s="230"/>
      <c r="V1750" s="230"/>
      <c r="W1750" s="230"/>
      <c r="X1750" s="230"/>
      <c r="Y1750" s="230"/>
      <c r="Z1750" s="230"/>
      <c r="AA1750" s="230"/>
      <c r="AB1750" s="230"/>
      <c r="AC1750" s="230"/>
      <c r="AD1750" s="230"/>
      <c r="AH1750" s="230"/>
      <c r="AK1750" s="230"/>
      <c r="AL1750" s="230"/>
      <c r="AM1750" s="230"/>
      <c r="AN1750" s="230"/>
      <c r="AO1750" s="230"/>
      <c r="AP1750" s="230"/>
      <c r="AQ1750" s="230"/>
      <c r="AR1750" s="230"/>
      <c r="AW1750" s="230"/>
      <c r="AZ1750" s="230"/>
      <c r="BA1750" s="230"/>
      <c r="BB1750" s="230"/>
      <c r="BC1750" s="230"/>
      <c r="BD1750" s="230"/>
      <c r="BE1750" s="230"/>
      <c r="BF1750" s="230"/>
      <c r="BG1750" s="230"/>
    </row>
    <row r="1751" spans="4:59">
      <c r="D1751" s="230"/>
      <c r="G1751" s="230"/>
      <c r="H1751" s="230"/>
      <c r="I1751" s="230"/>
      <c r="J1751" s="230"/>
      <c r="K1751" s="230"/>
      <c r="L1751" s="230"/>
      <c r="M1751" s="230"/>
      <c r="N1751" s="230"/>
      <c r="S1751" s="230"/>
      <c r="V1751" s="230"/>
      <c r="W1751" s="230"/>
      <c r="X1751" s="230"/>
      <c r="Y1751" s="230"/>
      <c r="Z1751" s="230"/>
      <c r="AA1751" s="230"/>
      <c r="AB1751" s="230"/>
      <c r="AC1751" s="230"/>
      <c r="AD1751" s="230"/>
      <c r="AH1751" s="230"/>
      <c r="AK1751" s="230"/>
      <c r="AL1751" s="230"/>
      <c r="AM1751" s="230"/>
      <c r="AN1751" s="230"/>
      <c r="AO1751" s="230"/>
      <c r="AP1751" s="230"/>
      <c r="AQ1751" s="230"/>
      <c r="AR1751" s="230"/>
      <c r="AW1751" s="230"/>
      <c r="AZ1751" s="230"/>
      <c r="BA1751" s="230"/>
      <c r="BB1751" s="230"/>
      <c r="BC1751" s="230"/>
      <c r="BD1751" s="230"/>
      <c r="BE1751" s="230"/>
      <c r="BF1751" s="230"/>
      <c r="BG1751" s="230"/>
    </row>
    <row r="1752" spans="4:59">
      <c r="D1752" s="230"/>
      <c r="G1752" s="230"/>
      <c r="H1752" s="230"/>
      <c r="I1752" s="230"/>
      <c r="J1752" s="230"/>
      <c r="K1752" s="230"/>
      <c r="L1752" s="230"/>
      <c r="M1752" s="230"/>
      <c r="N1752" s="230"/>
      <c r="S1752" s="230"/>
      <c r="V1752" s="230"/>
      <c r="W1752" s="230"/>
      <c r="X1752" s="230"/>
      <c r="Y1752" s="230"/>
      <c r="Z1752" s="230"/>
      <c r="AA1752" s="230"/>
      <c r="AB1752" s="230"/>
      <c r="AC1752" s="230"/>
      <c r="AD1752" s="230"/>
      <c r="AH1752" s="230"/>
      <c r="AK1752" s="230"/>
      <c r="AL1752" s="230"/>
      <c r="AM1752" s="230"/>
      <c r="AN1752" s="230"/>
      <c r="AO1752" s="230"/>
      <c r="AP1752" s="230"/>
      <c r="AQ1752" s="230"/>
      <c r="AR1752" s="230"/>
      <c r="AW1752" s="230"/>
      <c r="AZ1752" s="230"/>
      <c r="BA1752" s="230"/>
      <c r="BB1752" s="230"/>
      <c r="BC1752" s="230"/>
      <c r="BD1752" s="230"/>
      <c r="BE1752" s="230"/>
      <c r="BF1752" s="230"/>
      <c r="BG1752" s="230"/>
    </row>
    <row r="1753" spans="4:59">
      <c r="D1753" s="230"/>
      <c r="G1753" s="230"/>
      <c r="H1753" s="230"/>
      <c r="I1753" s="230"/>
      <c r="J1753" s="230"/>
      <c r="K1753" s="230"/>
      <c r="L1753" s="230"/>
      <c r="M1753" s="230"/>
      <c r="N1753" s="230"/>
      <c r="S1753" s="230"/>
      <c r="V1753" s="230"/>
      <c r="W1753" s="230"/>
      <c r="X1753" s="230"/>
      <c r="Y1753" s="230"/>
      <c r="Z1753" s="230"/>
      <c r="AA1753" s="230"/>
      <c r="AB1753" s="230"/>
      <c r="AC1753" s="230"/>
      <c r="AD1753" s="230"/>
      <c r="AH1753" s="230"/>
      <c r="AK1753" s="230"/>
      <c r="AL1753" s="230"/>
      <c r="AM1753" s="230"/>
      <c r="AN1753" s="230"/>
      <c r="AO1753" s="230"/>
      <c r="AP1753" s="230"/>
      <c r="AQ1753" s="230"/>
      <c r="AR1753" s="230"/>
      <c r="AW1753" s="230"/>
      <c r="AZ1753" s="230"/>
      <c r="BA1753" s="230"/>
      <c r="BB1753" s="230"/>
      <c r="BC1753" s="230"/>
      <c r="BD1753" s="230"/>
      <c r="BE1753" s="230"/>
      <c r="BF1753" s="230"/>
      <c r="BG1753" s="230"/>
    </row>
    <row r="1754" spans="4:59">
      <c r="D1754" s="230"/>
      <c r="G1754" s="230"/>
      <c r="H1754" s="230"/>
      <c r="I1754" s="230"/>
      <c r="J1754" s="230"/>
      <c r="K1754" s="230"/>
      <c r="L1754" s="230"/>
      <c r="M1754" s="230"/>
      <c r="N1754" s="230"/>
      <c r="S1754" s="230"/>
      <c r="V1754" s="230"/>
      <c r="W1754" s="230"/>
      <c r="X1754" s="230"/>
      <c r="Y1754" s="230"/>
      <c r="Z1754" s="230"/>
      <c r="AA1754" s="230"/>
      <c r="AB1754" s="230"/>
      <c r="AC1754" s="230"/>
      <c r="AD1754" s="230"/>
      <c r="AH1754" s="230"/>
      <c r="AK1754" s="230"/>
      <c r="AL1754" s="230"/>
      <c r="AM1754" s="230"/>
      <c r="AN1754" s="230"/>
      <c r="AO1754" s="230"/>
      <c r="AP1754" s="230"/>
      <c r="AQ1754" s="230"/>
      <c r="AR1754" s="230"/>
      <c r="AW1754" s="230"/>
      <c r="AZ1754" s="230"/>
      <c r="BA1754" s="230"/>
      <c r="BB1754" s="230"/>
      <c r="BC1754" s="230"/>
      <c r="BD1754" s="230"/>
      <c r="BE1754" s="230"/>
      <c r="BF1754" s="230"/>
      <c r="BG1754" s="230"/>
    </row>
    <row r="1755" spans="4:59">
      <c r="D1755" s="230"/>
      <c r="G1755" s="230"/>
      <c r="H1755" s="230"/>
      <c r="I1755" s="230"/>
      <c r="J1755" s="230"/>
      <c r="K1755" s="230"/>
      <c r="L1755" s="230"/>
      <c r="M1755" s="230"/>
      <c r="N1755" s="230"/>
      <c r="S1755" s="230"/>
      <c r="V1755" s="230"/>
      <c r="W1755" s="230"/>
      <c r="X1755" s="230"/>
      <c r="Y1755" s="230"/>
      <c r="Z1755" s="230"/>
      <c r="AA1755" s="230"/>
      <c r="AB1755" s="230"/>
      <c r="AC1755" s="230"/>
      <c r="AD1755" s="230"/>
      <c r="AH1755" s="230"/>
      <c r="AK1755" s="230"/>
      <c r="AL1755" s="230"/>
      <c r="AM1755" s="230"/>
      <c r="AN1755" s="230"/>
      <c r="AO1755" s="230"/>
      <c r="AP1755" s="230"/>
      <c r="AQ1755" s="230"/>
      <c r="AR1755" s="230"/>
      <c r="AW1755" s="230"/>
      <c r="AZ1755" s="230"/>
      <c r="BA1755" s="230"/>
      <c r="BB1755" s="230"/>
      <c r="BC1755" s="230"/>
      <c r="BD1755" s="230"/>
      <c r="BE1755" s="230"/>
      <c r="BF1755" s="230"/>
      <c r="BG1755" s="230"/>
    </row>
    <row r="1756" spans="4:59">
      <c r="D1756" s="230"/>
      <c r="G1756" s="230"/>
      <c r="H1756" s="230"/>
      <c r="I1756" s="230"/>
      <c r="J1756" s="230"/>
      <c r="K1756" s="230"/>
      <c r="L1756" s="230"/>
      <c r="M1756" s="230"/>
      <c r="N1756" s="230"/>
      <c r="S1756" s="230"/>
      <c r="V1756" s="230"/>
      <c r="W1756" s="230"/>
      <c r="X1756" s="230"/>
      <c r="Y1756" s="230"/>
      <c r="Z1756" s="230"/>
      <c r="AA1756" s="230"/>
      <c r="AB1756" s="230"/>
      <c r="AC1756" s="230"/>
      <c r="AD1756" s="230"/>
      <c r="AH1756" s="230"/>
      <c r="AK1756" s="230"/>
      <c r="AL1756" s="230"/>
      <c r="AM1756" s="230"/>
      <c r="AN1756" s="230"/>
      <c r="AO1756" s="230"/>
      <c r="AP1756" s="230"/>
      <c r="AQ1756" s="230"/>
      <c r="AR1756" s="230"/>
      <c r="AW1756" s="230"/>
      <c r="AZ1756" s="230"/>
      <c r="BA1756" s="230"/>
      <c r="BB1756" s="230"/>
      <c r="BC1756" s="230"/>
      <c r="BD1756" s="230"/>
      <c r="BE1756" s="230"/>
      <c r="BF1756" s="230"/>
      <c r="BG1756" s="230"/>
    </row>
    <row r="1757" spans="4:59">
      <c r="D1757" s="230"/>
      <c r="G1757" s="230"/>
      <c r="H1757" s="230"/>
      <c r="I1757" s="230"/>
      <c r="J1757" s="230"/>
      <c r="K1757" s="230"/>
      <c r="L1757" s="230"/>
      <c r="M1757" s="230"/>
      <c r="N1757" s="230"/>
      <c r="S1757" s="230"/>
      <c r="V1757" s="230"/>
      <c r="W1757" s="230"/>
      <c r="X1757" s="230"/>
      <c r="Y1757" s="230"/>
      <c r="Z1757" s="230"/>
      <c r="AA1757" s="230"/>
      <c r="AB1757" s="230"/>
      <c r="AC1757" s="230"/>
      <c r="AD1757" s="230"/>
      <c r="AH1757" s="230"/>
      <c r="AK1757" s="230"/>
      <c r="AL1757" s="230"/>
      <c r="AM1757" s="230"/>
      <c r="AN1757" s="230"/>
      <c r="AO1757" s="230"/>
      <c r="AP1757" s="230"/>
      <c r="AQ1757" s="230"/>
      <c r="AR1757" s="230"/>
      <c r="AW1757" s="230"/>
      <c r="AZ1757" s="230"/>
      <c r="BA1757" s="230"/>
      <c r="BB1757" s="230"/>
      <c r="BC1757" s="230"/>
      <c r="BD1757" s="230"/>
      <c r="BE1757" s="230"/>
      <c r="BF1757" s="230"/>
      <c r="BG1757" s="230"/>
    </row>
    <row r="1758" spans="4:59">
      <c r="D1758" s="230"/>
      <c r="G1758" s="230"/>
      <c r="H1758" s="230"/>
      <c r="I1758" s="230"/>
      <c r="J1758" s="230"/>
      <c r="K1758" s="230"/>
      <c r="L1758" s="230"/>
      <c r="M1758" s="230"/>
      <c r="N1758" s="230"/>
      <c r="S1758" s="230"/>
      <c r="V1758" s="230"/>
      <c r="W1758" s="230"/>
      <c r="X1758" s="230"/>
      <c r="Y1758" s="230"/>
      <c r="Z1758" s="230"/>
      <c r="AA1758" s="230"/>
      <c r="AB1758" s="230"/>
      <c r="AC1758" s="230"/>
      <c r="AD1758" s="230"/>
      <c r="AH1758" s="230"/>
      <c r="AK1758" s="230"/>
      <c r="AL1758" s="230"/>
      <c r="AM1758" s="230"/>
      <c r="AN1758" s="230"/>
      <c r="AO1758" s="230"/>
      <c r="AP1758" s="230"/>
      <c r="AQ1758" s="230"/>
      <c r="AR1758" s="230"/>
      <c r="AW1758" s="230"/>
      <c r="AZ1758" s="230"/>
      <c r="BA1758" s="230"/>
      <c r="BB1758" s="230"/>
      <c r="BC1758" s="230"/>
      <c r="BD1758" s="230"/>
      <c r="BE1758" s="230"/>
      <c r="BF1758" s="230"/>
      <c r="BG1758" s="230"/>
    </row>
    <row r="1759" spans="4:59">
      <c r="D1759" s="230"/>
      <c r="G1759" s="230"/>
      <c r="H1759" s="230"/>
      <c r="I1759" s="230"/>
      <c r="J1759" s="230"/>
      <c r="K1759" s="230"/>
      <c r="L1759" s="230"/>
      <c r="M1759" s="230"/>
      <c r="N1759" s="230"/>
      <c r="S1759" s="230"/>
      <c r="V1759" s="230"/>
      <c r="W1759" s="230"/>
      <c r="X1759" s="230"/>
      <c r="Y1759" s="230"/>
      <c r="Z1759" s="230"/>
      <c r="AA1759" s="230"/>
      <c r="AB1759" s="230"/>
      <c r="AC1759" s="230"/>
      <c r="AD1759" s="230"/>
      <c r="AH1759" s="230"/>
      <c r="AK1759" s="230"/>
      <c r="AL1759" s="230"/>
      <c r="AM1759" s="230"/>
      <c r="AN1759" s="230"/>
      <c r="AO1759" s="230"/>
      <c r="AP1759" s="230"/>
      <c r="AQ1759" s="230"/>
      <c r="AR1759" s="230"/>
      <c r="AW1759" s="230"/>
      <c r="AZ1759" s="230"/>
      <c r="BA1759" s="230"/>
      <c r="BB1759" s="230"/>
      <c r="BC1759" s="230"/>
      <c r="BD1759" s="230"/>
      <c r="BE1759" s="230"/>
      <c r="BF1759" s="230"/>
      <c r="BG1759" s="230"/>
    </row>
    <row r="1760" spans="4:59">
      <c r="D1760" s="230"/>
      <c r="G1760" s="230"/>
      <c r="H1760" s="230"/>
      <c r="I1760" s="230"/>
      <c r="J1760" s="230"/>
      <c r="K1760" s="230"/>
      <c r="L1760" s="230"/>
      <c r="M1760" s="230"/>
      <c r="N1760" s="230"/>
      <c r="S1760" s="230"/>
      <c r="V1760" s="230"/>
      <c r="W1760" s="230"/>
      <c r="X1760" s="230"/>
      <c r="Y1760" s="230"/>
      <c r="Z1760" s="230"/>
      <c r="AA1760" s="230"/>
      <c r="AB1760" s="230"/>
      <c r="AC1760" s="230"/>
      <c r="AD1760" s="230"/>
      <c r="AH1760" s="230"/>
      <c r="AK1760" s="230"/>
      <c r="AL1760" s="230"/>
      <c r="AM1760" s="230"/>
      <c r="AN1760" s="230"/>
      <c r="AO1760" s="230"/>
      <c r="AP1760" s="230"/>
      <c r="AQ1760" s="230"/>
      <c r="AR1760" s="230"/>
      <c r="AW1760" s="230"/>
      <c r="AZ1760" s="230"/>
      <c r="BA1760" s="230"/>
      <c r="BB1760" s="230"/>
      <c r="BC1760" s="230"/>
      <c r="BD1760" s="230"/>
      <c r="BE1760" s="230"/>
      <c r="BF1760" s="230"/>
      <c r="BG1760" s="230"/>
    </row>
    <row r="1761" spans="4:59">
      <c r="D1761" s="230"/>
      <c r="G1761" s="230"/>
      <c r="H1761" s="230"/>
      <c r="I1761" s="230"/>
      <c r="J1761" s="230"/>
      <c r="K1761" s="230"/>
      <c r="L1761" s="230"/>
      <c r="M1761" s="230"/>
      <c r="N1761" s="230"/>
      <c r="S1761" s="230"/>
      <c r="V1761" s="230"/>
      <c r="W1761" s="230"/>
      <c r="X1761" s="230"/>
      <c r="Y1761" s="230"/>
      <c r="Z1761" s="230"/>
      <c r="AA1761" s="230"/>
      <c r="AB1761" s="230"/>
      <c r="AC1761" s="230"/>
      <c r="AD1761" s="230"/>
      <c r="AH1761" s="230"/>
      <c r="AK1761" s="230"/>
      <c r="AL1761" s="230"/>
      <c r="AM1761" s="230"/>
      <c r="AN1761" s="230"/>
      <c r="AO1761" s="230"/>
      <c r="AP1761" s="230"/>
      <c r="AQ1761" s="230"/>
      <c r="AR1761" s="230"/>
      <c r="AW1761" s="230"/>
      <c r="AZ1761" s="230"/>
      <c r="BA1761" s="230"/>
      <c r="BB1761" s="230"/>
      <c r="BC1761" s="230"/>
      <c r="BD1761" s="230"/>
      <c r="BE1761" s="230"/>
      <c r="BF1761" s="230"/>
      <c r="BG1761" s="230"/>
    </row>
    <row r="1762" spans="4:59">
      <c r="D1762" s="230"/>
      <c r="G1762" s="230"/>
      <c r="H1762" s="230"/>
      <c r="I1762" s="230"/>
      <c r="J1762" s="230"/>
      <c r="K1762" s="230"/>
      <c r="L1762" s="230"/>
      <c r="M1762" s="230"/>
      <c r="N1762" s="230"/>
      <c r="S1762" s="230"/>
      <c r="V1762" s="230"/>
      <c r="W1762" s="230"/>
      <c r="X1762" s="230"/>
      <c r="Y1762" s="230"/>
      <c r="Z1762" s="230"/>
      <c r="AA1762" s="230"/>
      <c r="AB1762" s="230"/>
      <c r="AC1762" s="230"/>
      <c r="AD1762" s="230"/>
      <c r="AH1762" s="230"/>
      <c r="AK1762" s="230"/>
      <c r="AL1762" s="230"/>
      <c r="AM1762" s="230"/>
      <c r="AN1762" s="230"/>
      <c r="AO1762" s="230"/>
      <c r="AP1762" s="230"/>
      <c r="AQ1762" s="230"/>
      <c r="AR1762" s="230"/>
      <c r="AW1762" s="230"/>
      <c r="AZ1762" s="230"/>
      <c r="BA1762" s="230"/>
      <c r="BB1762" s="230"/>
      <c r="BC1762" s="230"/>
      <c r="BD1762" s="230"/>
      <c r="BE1762" s="230"/>
      <c r="BF1762" s="230"/>
      <c r="BG1762" s="230"/>
    </row>
    <row r="1763" spans="4:59">
      <c r="D1763" s="230"/>
      <c r="G1763" s="230"/>
      <c r="H1763" s="230"/>
      <c r="I1763" s="230"/>
      <c r="J1763" s="230"/>
      <c r="K1763" s="230"/>
      <c r="L1763" s="230"/>
      <c r="M1763" s="230"/>
      <c r="N1763" s="230"/>
      <c r="S1763" s="230"/>
      <c r="V1763" s="230"/>
      <c r="W1763" s="230"/>
      <c r="X1763" s="230"/>
      <c r="Y1763" s="230"/>
      <c r="Z1763" s="230"/>
      <c r="AA1763" s="230"/>
      <c r="AB1763" s="230"/>
      <c r="AC1763" s="230"/>
      <c r="AD1763" s="230"/>
      <c r="AH1763" s="230"/>
      <c r="AK1763" s="230"/>
      <c r="AL1763" s="230"/>
      <c r="AM1763" s="230"/>
      <c r="AN1763" s="230"/>
      <c r="AO1763" s="230"/>
      <c r="AP1763" s="230"/>
      <c r="AQ1763" s="230"/>
      <c r="AR1763" s="230"/>
      <c r="AW1763" s="230"/>
      <c r="AZ1763" s="230"/>
      <c r="BA1763" s="230"/>
      <c r="BB1763" s="230"/>
      <c r="BC1763" s="230"/>
      <c r="BD1763" s="230"/>
      <c r="BE1763" s="230"/>
      <c r="BF1763" s="230"/>
      <c r="BG1763" s="230"/>
    </row>
    <row r="1764" spans="4:59">
      <c r="D1764" s="230"/>
      <c r="G1764" s="230"/>
      <c r="H1764" s="230"/>
      <c r="I1764" s="230"/>
      <c r="J1764" s="230"/>
      <c r="K1764" s="230"/>
      <c r="L1764" s="230"/>
      <c r="M1764" s="230"/>
      <c r="N1764" s="230"/>
      <c r="S1764" s="230"/>
      <c r="V1764" s="230"/>
      <c r="W1764" s="230"/>
      <c r="X1764" s="230"/>
      <c r="Y1764" s="230"/>
      <c r="Z1764" s="230"/>
      <c r="AA1764" s="230"/>
      <c r="AB1764" s="230"/>
      <c r="AC1764" s="230"/>
      <c r="AD1764" s="230"/>
      <c r="AH1764" s="230"/>
      <c r="AK1764" s="230"/>
      <c r="AL1764" s="230"/>
      <c r="AM1764" s="230"/>
      <c r="AN1764" s="230"/>
      <c r="AO1764" s="230"/>
      <c r="AP1764" s="230"/>
      <c r="AQ1764" s="230"/>
      <c r="AR1764" s="230"/>
      <c r="AW1764" s="230"/>
      <c r="AZ1764" s="230"/>
      <c r="BA1764" s="230"/>
      <c r="BB1764" s="230"/>
      <c r="BC1764" s="230"/>
      <c r="BD1764" s="230"/>
      <c r="BE1764" s="230"/>
      <c r="BF1764" s="230"/>
      <c r="BG1764" s="230"/>
    </row>
    <row r="1765" spans="4:59">
      <c r="D1765" s="230"/>
      <c r="G1765" s="230"/>
      <c r="H1765" s="230"/>
      <c r="I1765" s="230"/>
      <c r="J1765" s="230"/>
      <c r="K1765" s="230"/>
      <c r="L1765" s="230"/>
      <c r="M1765" s="230"/>
      <c r="N1765" s="230"/>
      <c r="S1765" s="230"/>
      <c r="V1765" s="230"/>
      <c r="W1765" s="230"/>
      <c r="X1765" s="230"/>
      <c r="Y1765" s="230"/>
      <c r="Z1765" s="230"/>
      <c r="AA1765" s="230"/>
      <c r="AB1765" s="230"/>
      <c r="AC1765" s="230"/>
      <c r="AD1765" s="230"/>
      <c r="AH1765" s="230"/>
      <c r="AK1765" s="230"/>
      <c r="AL1765" s="230"/>
      <c r="AM1765" s="230"/>
      <c r="AN1765" s="230"/>
      <c r="AO1765" s="230"/>
      <c r="AP1765" s="230"/>
      <c r="AQ1765" s="230"/>
      <c r="AR1765" s="230"/>
      <c r="AW1765" s="230"/>
      <c r="AZ1765" s="230"/>
      <c r="BA1765" s="230"/>
      <c r="BB1765" s="230"/>
      <c r="BC1765" s="230"/>
      <c r="BD1765" s="230"/>
      <c r="BE1765" s="230"/>
      <c r="BF1765" s="230"/>
      <c r="BG1765" s="230"/>
    </row>
    <row r="1766" spans="4:59">
      <c r="D1766" s="230"/>
      <c r="G1766" s="230"/>
      <c r="H1766" s="230"/>
      <c r="I1766" s="230"/>
      <c r="J1766" s="230"/>
      <c r="K1766" s="230"/>
      <c r="L1766" s="230"/>
      <c r="M1766" s="230"/>
      <c r="N1766" s="230"/>
      <c r="S1766" s="230"/>
      <c r="V1766" s="230"/>
      <c r="W1766" s="230"/>
      <c r="X1766" s="230"/>
      <c r="Y1766" s="230"/>
      <c r="Z1766" s="230"/>
      <c r="AA1766" s="230"/>
      <c r="AB1766" s="230"/>
      <c r="AC1766" s="230"/>
      <c r="AD1766" s="230"/>
      <c r="AH1766" s="230"/>
      <c r="AK1766" s="230"/>
      <c r="AL1766" s="230"/>
      <c r="AM1766" s="230"/>
      <c r="AN1766" s="230"/>
      <c r="AO1766" s="230"/>
      <c r="AP1766" s="230"/>
      <c r="AQ1766" s="230"/>
      <c r="AR1766" s="230"/>
      <c r="AW1766" s="230"/>
      <c r="AZ1766" s="230"/>
      <c r="BA1766" s="230"/>
      <c r="BB1766" s="230"/>
      <c r="BC1766" s="230"/>
      <c r="BD1766" s="230"/>
      <c r="BE1766" s="230"/>
      <c r="BF1766" s="230"/>
      <c r="BG1766" s="230"/>
    </row>
    <row r="1767" spans="4:59">
      <c r="D1767" s="230"/>
      <c r="G1767" s="230"/>
      <c r="H1767" s="230"/>
      <c r="I1767" s="230"/>
      <c r="J1767" s="230"/>
      <c r="K1767" s="230"/>
      <c r="L1767" s="230"/>
      <c r="M1767" s="230"/>
      <c r="N1767" s="230"/>
      <c r="S1767" s="230"/>
      <c r="V1767" s="230"/>
      <c r="W1767" s="230"/>
      <c r="X1767" s="230"/>
      <c r="Y1767" s="230"/>
      <c r="Z1767" s="230"/>
      <c r="AA1767" s="230"/>
      <c r="AB1767" s="230"/>
      <c r="AC1767" s="230"/>
      <c r="AD1767" s="230"/>
      <c r="AH1767" s="230"/>
      <c r="AK1767" s="230"/>
      <c r="AL1767" s="230"/>
      <c r="AM1767" s="230"/>
      <c r="AN1767" s="230"/>
      <c r="AO1767" s="230"/>
      <c r="AP1767" s="230"/>
      <c r="AQ1767" s="230"/>
      <c r="AR1767" s="230"/>
      <c r="AW1767" s="230"/>
      <c r="AZ1767" s="230"/>
      <c r="BA1767" s="230"/>
      <c r="BB1767" s="230"/>
      <c r="BC1767" s="230"/>
      <c r="BD1767" s="230"/>
      <c r="BE1767" s="230"/>
      <c r="BF1767" s="230"/>
      <c r="BG1767" s="230"/>
    </row>
    <row r="1768" spans="4:59">
      <c r="D1768" s="230"/>
      <c r="G1768" s="230"/>
      <c r="H1768" s="230"/>
      <c r="I1768" s="230"/>
      <c r="J1768" s="230"/>
      <c r="K1768" s="230"/>
      <c r="L1768" s="230"/>
      <c r="M1768" s="230"/>
      <c r="N1768" s="230"/>
      <c r="S1768" s="230"/>
      <c r="V1768" s="230"/>
      <c r="W1768" s="230"/>
      <c r="X1768" s="230"/>
      <c r="Y1768" s="230"/>
      <c r="Z1768" s="230"/>
      <c r="AA1768" s="230"/>
      <c r="AB1768" s="230"/>
      <c r="AC1768" s="230"/>
      <c r="AD1768" s="230"/>
      <c r="AH1768" s="230"/>
      <c r="AK1768" s="230"/>
      <c r="AL1768" s="230"/>
      <c r="AM1768" s="230"/>
      <c r="AN1768" s="230"/>
      <c r="AO1768" s="230"/>
      <c r="AP1768" s="230"/>
      <c r="AQ1768" s="230"/>
      <c r="AR1768" s="230"/>
      <c r="AW1768" s="230"/>
      <c r="AZ1768" s="230"/>
      <c r="BA1768" s="230"/>
      <c r="BB1768" s="230"/>
      <c r="BC1768" s="230"/>
      <c r="BD1768" s="230"/>
      <c r="BE1768" s="230"/>
      <c r="BF1768" s="230"/>
      <c r="BG1768" s="230"/>
    </row>
    <row r="1769" spans="4:59">
      <c r="D1769" s="230"/>
      <c r="G1769" s="230"/>
      <c r="H1769" s="230"/>
      <c r="I1769" s="230"/>
      <c r="J1769" s="230"/>
      <c r="K1769" s="230"/>
      <c r="L1769" s="230"/>
      <c r="M1769" s="230"/>
      <c r="N1769" s="230"/>
      <c r="S1769" s="230"/>
      <c r="V1769" s="230"/>
      <c r="W1769" s="230"/>
      <c r="X1769" s="230"/>
      <c r="Y1769" s="230"/>
      <c r="Z1769" s="230"/>
      <c r="AA1769" s="230"/>
      <c r="AB1769" s="230"/>
      <c r="AC1769" s="230"/>
      <c r="AD1769" s="230"/>
      <c r="AH1769" s="230"/>
      <c r="AK1769" s="230"/>
      <c r="AL1769" s="230"/>
      <c r="AM1769" s="230"/>
      <c r="AN1769" s="230"/>
      <c r="AO1769" s="230"/>
      <c r="AP1769" s="230"/>
      <c r="AQ1769" s="230"/>
      <c r="AR1769" s="230"/>
      <c r="AW1769" s="230"/>
      <c r="AZ1769" s="230"/>
      <c r="BA1769" s="230"/>
      <c r="BB1769" s="230"/>
      <c r="BC1769" s="230"/>
      <c r="BD1769" s="230"/>
      <c r="BE1769" s="230"/>
      <c r="BF1769" s="230"/>
      <c r="BG1769" s="230"/>
    </row>
    <row r="1770" spans="4:59">
      <c r="D1770" s="230"/>
      <c r="G1770" s="230"/>
      <c r="H1770" s="230"/>
      <c r="I1770" s="230"/>
      <c r="J1770" s="230"/>
      <c r="K1770" s="230"/>
      <c r="L1770" s="230"/>
      <c r="M1770" s="230"/>
      <c r="N1770" s="230"/>
      <c r="S1770" s="230"/>
      <c r="V1770" s="230"/>
      <c r="W1770" s="230"/>
      <c r="X1770" s="230"/>
      <c r="Y1770" s="230"/>
      <c r="Z1770" s="230"/>
      <c r="AA1770" s="230"/>
      <c r="AB1770" s="230"/>
      <c r="AC1770" s="230"/>
      <c r="AD1770" s="230"/>
      <c r="AH1770" s="230"/>
      <c r="AK1770" s="230"/>
      <c r="AL1770" s="230"/>
      <c r="AM1770" s="230"/>
      <c r="AN1770" s="230"/>
      <c r="AO1770" s="230"/>
      <c r="AP1770" s="230"/>
      <c r="AQ1770" s="230"/>
      <c r="AR1770" s="230"/>
      <c r="AW1770" s="230"/>
      <c r="AZ1770" s="230"/>
      <c r="BA1770" s="230"/>
      <c r="BB1770" s="230"/>
      <c r="BC1770" s="230"/>
      <c r="BD1770" s="230"/>
      <c r="BE1770" s="230"/>
      <c r="BF1770" s="230"/>
      <c r="BG1770" s="230"/>
    </row>
    <row r="1771" spans="4:59">
      <c r="D1771" s="230"/>
      <c r="G1771" s="230"/>
      <c r="H1771" s="230"/>
      <c r="I1771" s="230"/>
      <c r="J1771" s="230"/>
      <c r="K1771" s="230"/>
      <c r="L1771" s="230"/>
      <c r="M1771" s="230"/>
      <c r="N1771" s="230"/>
      <c r="S1771" s="230"/>
      <c r="V1771" s="230"/>
      <c r="W1771" s="230"/>
      <c r="X1771" s="230"/>
      <c r="Y1771" s="230"/>
      <c r="Z1771" s="230"/>
      <c r="AA1771" s="230"/>
      <c r="AB1771" s="230"/>
      <c r="AC1771" s="230"/>
      <c r="AD1771" s="230"/>
      <c r="AH1771" s="230"/>
      <c r="AK1771" s="230"/>
      <c r="AL1771" s="230"/>
      <c r="AM1771" s="230"/>
      <c r="AN1771" s="230"/>
      <c r="AO1771" s="230"/>
      <c r="AP1771" s="230"/>
      <c r="AQ1771" s="230"/>
      <c r="AR1771" s="230"/>
      <c r="AW1771" s="230"/>
      <c r="AZ1771" s="230"/>
      <c r="BA1771" s="230"/>
      <c r="BB1771" s="230"/>
      <c r="BC1771" s="230"/>
      <c r="BD1771" s="230"/>
      <c r="BE1771" s="230"/>
      <c r="BF1771" s="230"/>
      <c r="BG1771" s="230"/>
    </row>
    <row r="1772" spans="4:59">
      <c r="D1772" s="230"/>
      <c r="G1772" s="230"/>
      <c r="H1772" s="230"/>
      <c r="I1772" s="230"/>
      <c r="J1772" s="230"/>
      <c r="K1772" s="230"/>
      <c r="L1772" s="230"/>
      <c r="M1772" s="230"/>
      <c r="N1772" s="230"/>
      <c r="S1772" s="230"/>
      <c r="V1772" s="230"/>
      <c r="W1772" s="230"/>
      <c r="X1772" s="230"/>
      <c r="Y1772" s="230"/>
      <c r="Z1772" s="230"/>
      <c r="AA1772" s="230"/>
      <c r="AB1772" s="230"/>
      <c r="AC1772" s="230"/>
      <c r="AD1772" s="230"/>
      <c r="AH1772" s="230"/>
      <c r="AK1772" s="230"/>
      <c r="AL1772" s="230"/>
      <c r="AM1772" s="230"/>
      <c r="AN1772" s="230"/>
      <c r="AO1772" s="230"/>
      <c r="AP1772" s="230"/>
      <c r="AQ1772" s="230"/>
      <c r="AR1772" s="230"/>
      <c r="AW1772" s="230"/>
      <c r="AZ1772" s="230"/>
      <c r="BA1772" s="230"/>
      <c r="BB1772" s="230"/>
      <c r="BC1772" s="230"/>
      <c r="BD1772" s="230"/>
      <c r="BE1772" s="230"/>
      <c r="BF1772" s="230"/>
      <c r="BG1772" s="230"/>
    </row>
    <row r="1773" spans="4:59">
      <c r="D1773" s="230"/>
      <c r="G1773" s="230"/>
      <c r="H1773" s="230"/>
      <c r="I1773" s="230"/>
      <c r="J1773" s="230"/>
      <c r="K1773" s="230"/>
      <c r="L1773" s="230"/>
      <c r="M1773" s="230"/>
      <c r="N1773" s="230"/>
      <c r="S1773" s="230"/>
      <c r="V1773" s="230"/>
      <c r="W1773" s="230"/>
      <c r="X1773" s="230"/>
      <c r="Y1773" s="230"/>
      <c r="Z1773" s="230"/>
      <c r="AA1773" s="230"/>
      <c r="AB1773" s="230"/>
      <c r="AC1773" s="230"/>
      <c r="AD1773" s="230"/>
      <c r="AH1773" s="230"/>
      <c r="AK1773" s="230"/>
      <c r="AL1773" s="230"/>
      <c r="AM1773" s="230"/>
      <c r="AN1773" s="230"/>
      <c r="AO1773" s="230"/>
      <c r="AP1773" s="230"/>
      <c r="AQ1773" s="230"/>
      <c r="AR1773" s="230"/>
      <c r="AW1773" s="230"/>
      <c r="AZ1773" s="230"/>
      <c r="BA1773" s="230"/>
      <c r="BB1773" s="230"/>
      <c r="BC1773" s="230"/>
      <c r="BD1773" s="230"/>
      <c r="BE1773" s="230"/>
      <c r="BF1773" s="230"/>
      <c r="BG1773" s="230"/>
    </row>
    <row r="1774" spans="4:59">
      <c r="D1774" s="230"/>
      <c r="G1774" s="230"/>
      <c r="H1774" s="230"/>
      <c r="I1774" s="230"/>
      <c r="J1774" s="230"/>
      <c r="K1774" s="230"/>
      <c r="L1774" s="230"/>
      <c r="M1774" s="230"/>
      <c r="N1774" s="230"/>
      <c r="S1774" s="230"/>
      <c r="V1774" s="230"/>
      <c r="W1774" s="230"/>
      <c r="X1774" s="230"/>
      <c r="Y1774" s="230"/>
      <c r="Z1774" s="230"/>
      <c r="AA1774" s="230"/>
      <c r="AB1774" s="230"/>
      <c r="AC1774" s="230"/>
      <c r="AD1774" s="230"/>
      <c r="AH1774" s="230"/>
      <c r="AK1774" s="230"/>
      <c r="AL1774" s="230"/>
      <c r="AM1774" s="230"/>
      <c r="AN1774" s="230"/>
      <c r="AO1774" s="230"/>
      <c r="AP1774" s="230"/>
      <c r="AQ1774" s="230"/>
      <c r="AR1774" s="230"/>
      <c r="AW1774" s="230"/>
      <c r="AZ1774" s="230"/>
      <c r="BA1774" s="230"/>
      <c r="BB1774" s="230"/>
      <c r="BC1774" s="230"/>
      <c r="BD1774" s="230"/>
      <c r="BE1774" s="230"/>
      <c r="BF1774" s="230"/>
      <c r="BG1774" s="230"/>
    </row>
    <row r="1775" spans="4:59">
      <c r="D1775" s="230"/>
      <c r="G1775" s="230"/>
      <c r="H1775" s="230"/>
      <c r="I1775" s="230"/>
      <c r="J1775" s="230"/>
      <c r="K1775" s="230"/>
      <c r="L1775" s="230"/>
      <c r="M1775" s="230"/>
      <c r="N1775" s="230"/>
      <c r="S1775" s="230"/>
      <c r="V1775" s="230"/>
      <c r="W1775" s="230"/>
      <c r="X1775" s="230"/>
      <c r="Y1775" s="230"/>
      <c r="Z1775" s="230"/>
      <c r="AA1775" s="230"/>
      <c r="AB1775" s="230"/>
      <c r="AC1775" s="230"/>
      <c r="AD1775" s="230"/>
      <c r="AH1775" s="230"/>
      <c r="AK1775" s="230"/>
      <c r="AL1775" s="230"/>
      <c r="AM1775" s="230"/>
      <c r="AN1775" s="230"/>
      <c r="AO1775" s="230"/>
      <c r="AP1775" s="230"/>
      <c r="AQ1775" s="230"/>
      <c r="AR1775" s="230"/>
      <c r="AW1775" s="230"/>
      <c r="AZ1775" s="230"/>
      <c r="BA1775" s="230"/>
      <c r="BB1775" s="230"/>
      <c r="BC1775" s="230"/>
      <c r="BD1775" s="230"/>
      <c r="BE1775" s="230"/>
      <c r="BF1775" s="230"/>
      <c r="BG1775" s="230"/>
    </row>
    <row r="1776" spans="4:59">
      <c r="D1776" s="230"/>
      <c r="G1776" s="230"/>
      <c r="H1776" s="230"/>
      <c r="I1776" s="230"/>
      <c r="J1776" s="230"/>
      <c r="K1776" s="230"/>
      <c r="L1776" s="230"/>
      <c r="M1776" s="230"/>
      <c r="N1776" s="230"/>
      <c r="S1776" s="230"/>
      <c r="V1776" s="230"/>
      <c r="W1776" s="230"/>
      <c r="X1776" s="230"/>
      <c r="Y1776" s="230"/>
      <c r="Z1776" s="230"/>
      <c r="AA1776" s="230"/>
      <c r="AB1776" s="230"/>
      <c r="AC1776" s="230"/>
      <c r="AD1776" s="230"/>
      <c r="AH1776" s="230"/>
      <c r="AK1776" s="230"/>
      <c r="AL1776" s="230"/>
      <c r="AM1776" s="230"/>
      <c r="AN1776" s="230"/>
      <c r="AO1776" s="230"/>
      <c r="AP1776" s="230"/>
      <c r="AQ1776" s="230"/>
      <c r="AR1776" s="230"/>
      <c r="AW1776" s="230"/>
      <c r="AZ1776" s="230"/>
      <c r="BA1776" s="230"/>
      <c r="BB1776" s="230"/>
      <c r="BC1776" s="230"/>
      <c r="BD1776" s="230"/>
      <c r="BE1776" s="230"/>
      <c r="BF1776" s="230"/>
      <c r="BG1776" s="230"/>
    </row>
    <row r="1777" spans="4:59">
      <c r="D1777" s="230"/>
      <c r="G1777" s="230"/>
      <c r="H1777" s="230"/>
      <c r="I1777" s="230"/>
      <c r="J1777" s="230"/>
      <c r="K1777" s="230"/>
      <c r="L1777" s="230"/>
      <c r="M1777" s="230"/>
      <c r="N1777" s="230"/>
      <c r="S1777" s="230"/>
      <c r="V1777" s="230"/>
      <c r="W1777" s="230"/>
      <c r="X1777" s="230"/>
      <c r="Y1777" s="230"/>
      <c r="Z1777" s="230"/>
      <c r="AA1777" s="230"/>
      <c r="AB1777" s="230"/>
      <c r="AC1777" s="230"/>
      <c r="AD1777" s="230"/>
      <c r="AH1777" s="230"/>
      <c r="AK1777" s="230"/>
      <c r="AL1777" s="230"/>
      <c r="AM1777" s="230"/>
      <c r="AN1777" s="230"/>
      <c r="AO1777" s="230"/>
      <c r="AP1777" s="230"/>
      <c r="AQ1777" s="230"/>
      <c r="AR1777" s="230"/>
      <c r="AW1777" s="230"/>
      <c r="AZ1777" s="230"/>
      <c r="BA1777" s="230"/>
      <c r="BB1777" s="230"/>
      <c r="BC1777" s="230"/>
      <c r="BD1777" s="230"/>
      <c r="BE1777" s="230"/>
      <c r="BF1777" s="230"/>
      <c r="BG1777" s="230"/>
    </row>
    <row r="1778" spans="4:59">
      <c r="D1778" s="230"/>
      <c r="G1778" s="230"/>
      <c r="H1778" s="230"/>
      <c r="I1778" s="230"/>
      <c r="J1778" s="230"/>
      <c r="K1778" s="230"/>
      <c r="L1778" s="230"/>
      <c r="M1778" s="230"/>
      <c r="N1778" s="230"/>
      <c r="S1778" s="230"/>
      <c r="V1778" s="230"/>
      <c r="W1778" s="230"/>
      <c r="X1778" s="230"/>
      <c r="Y1778" s="230"/>
      <c r="Z1778" s="230"/>
      <c r="AA1778" s="230"/>
      <c r="AB1778" s="230"/>
      <c r="AC1778" s="230"/>
      <c r="AD1778" s="230"/>
      <c r="AH1778" s="230"/>
      <c r="AK1778" s="230"/>
      <c r="AL1778" s="230"/>
      <c r="AM1778" s="230"/>
      <c r="AN1778" s="230"/>
      <c r="AO1778" s="230"/>
      <c r="AP1778" s="230"/>
      <c r="AQ1778" s="230"/>
      <c r="AR1778" s="230"/>
      <c r="AW1778" s="230"/>
      <c r="AZ1778" s="230"/>
      <c r="BA1778" s="230"/>
      <c r="BB1778" s="230"/>
      <c r="BC1778" s="230"/>
      <c r="BD1778" s="230"/>
      <c r="BE1778" s="230"/>
      <c r="BF1778" s="230"/>
      <c r="BG1778" s="230"/>
    </row>
    <row r="1779" spans="4:59">
      <c r="D1779" s="230"/>
      <c r="G1779" s="230"/>
      <c r="H1779" s="230"/>
      <c r="I1779" s="230"/>
      <c r="J1779" s="230"/>
      <c r="K1779" s="230"/>
      <c r="L1779" s="230"/>
      <c r="M1779" s="230"/>
      <c r="N1779" s="230"/>
      <c r="S1779" s="230"/>
      <c r="V1779" s="230"/>
      <c r="W1779" s="230"/>
      <c r="X1779" s="230"/>
      <c r="Y1779" s="230"/>
      <c r="Z1779" s="230"/>
      <c r="AA1779" s="230"/>
      <c r="AB1779" s="230"/>
      <c r="AC1779" s="230"/>
      <c r="AD1779" s="230"/>
      <c r="AH1779" s="230"/>
      <c r="AK1779" s="230"/>
      <c r="AL1779" s="230"/>
      <c r="AM1779" s="230"/>
      <c r="AN1779" s="230"/>
      <c r="AO1779" s="230"/>
      <c r="AP1779" s="230"/>
      <c r="AQ1779" s="230"/>
      <c r="AR1779" s="230"/>
      <c r="AW1779" s="230"/>
      <c r="AZ1779" s="230"/>
      <c r="BA1779" s="230"/>
      <c r="BB1779" s="230"/>
      <c r="BC1779" s="230"/>
      <c r="BD1779" s="230"/>
      <c r="BE1779" s="230"/>
      <c r="BF1779" s="230"/>
      <c r="BG1779" s="230"/>
    </row>
    <row r="1780" spans="4:59">
      <c r="D1780" s="230"/>
      <c r="G1780" s="230"/>
      <c r="H1780" s="230"/>
      <c r="I1780" s="230"/>
      <c r="J1780" s="230"/>
      <c r="K1780" s="230"/>
      <c r="L1780" s="230"/>
      <c r="M1780" s="230"/>
      <c r="N1780" s="230"/>
      <c r="S1780" s="230"/>
      <c r="V1780" s="230"/>
      <c r="W1780" s="230"/>
      <c r="X1780" s="230"/>
      <c r="Y1780" s="230"/>
      <c r="Z1780" s="230"/>
      <c r="AA1780" s="230"/>
      <c r="AB1780" s="230"/>
      <c r="AC1780" s="230"/>
      <c r="AD1780" s="230"/>
      <c r="AH1780" s="230"/>
      <c r="AK1780" s="230"/>
      <c r="AL1780" s="230"/>
      <c r="AM1780" s="230"/>
      <c r="AN1780" s="230"/>
      <c r="AO1780" s="230"/>
      <c r="AP1780" s="230"/>
      <c r="AQ1780" s="230"/>
      <c r="AR1780" s="230"/>
      <c r="AW1780" s="230"/>
      <c r="AZ1780" s="230"/>
      <c r="BA1780" s="230"/>
      <c r="BB1780" s="230"/>
      <c r="BC1780" s="230"/>
      <c r="BD1780" s="230"/>
      <c r="BE1780" s="230"/>
      <c r="BF1780" s="230"/>
      <c r="BG1780" s="230"/>
    </row>
    <row r="1781" spans="4:59">
      <c r="D1781" s="230"/>
      <c r="G1781" s="230"/>
      <c r="H1781" s="230"/>
      <c r="I1781" s="230"/>
      <c r="J1781" s="230"/>
      <c r="K1781" s="230"/>
      <c r="L1781" s="230"/>
      <c r="M1781" s="230"/>
      <c r="N1781" s="230"/>
      <c r="S1781" s="230"/>
      <c r="V1781" s="230"/>
      <c r="W1781" s="230"/>
      <c r="X1781" s="230"/>
      <c r="Y1781" s="230"/>
      <c r="Z1781" s="230"/>
      <c r="AA1781" s="230"/>
      <c r="AB1781" s="230"/>
      <c r="AC1781" s="230"/>
      <c r="AD1781" s="230"/>
      <c r="AH1781" s="230"/>
      <c r="AK1781" s="230"/>
      <c r="AL1781" s="230"/>
      <c r="AM1781" s="230"/>
      <c r="AN1781" s="230"/>
      <c r="AO1781" s="230"/>
      <c r="AP1781" s="230"/>
      <c r="AQ1781" s="230"/>
      <c r="AR1781" s="230"/>
      <c r="AW1781" s="230"/>
      <c r="AZ1781" s="230"/>
      <c r="BA1781" s="230"/>
      <c r="BB1781" s="230"/>
      <c r="BC1781" s="230"/>
      <c r="BD1781" s="230"/>
      <c r="BE1781" s="230"/>
      <c r="BF1781" s="230"/>
      <c r="BG1781" s="230"/>
    </row>
    <row r="1782" spans="4:59">
      <c r="D1782" s="230"/>
      <c r="G1782" s="230"/>
      <c r="H1782" s="230"/>
      <c r="I1782" s="230"/>
      <c r="J1782" s="230"/>
      <c r="K1782" s="230"/>
      <c r="L1782" s="230"/>
      <c r="M1782" s="230"/>
      <c r="N1782" s="230"/>
      <c r="S1782" s="230"/>
      <c r="V1782" s="230"/>
      <c r="W1782" s="230"/>
      <c r="X1782" s="230"/>
      <c r="Y1782" s="230"/>
      <c r="Z1782" s="230"/>
      <c r="AA1782" s="230"/>
      <c r="AB1782" s="230"/>
      <c r="AC1782" s="230"/>
      <c r="AD1782" s="230"/>
      <c r="AH1782" s="230"/>
      <c r="AK1782" s="230"/>
      <c r="AL1782" s="230"/>
      <c r="AM1782" s="230"/>
      <c r="AN1782" s="230"/>
      <c r="AO1782" s="230"/>
      <c r="AP1782" s="230"/>
      <c r="AQ1782" s="230"/>
      <c r="AR1782" s="230"/>
      <c r="AW1782" s="230"/>
      <c r="AZ1782" s="230"/>
      <c r="BA1782" s="230"/>
      <c r="BB1782" s="230"/>
      <c r="BC1782" s="230"/>
      <c r="BD1782" s="230"/>
      <c r="BE1782" s="230"/>
      <c r="BF1782" s="230"/>
      <c r="BG1782" s="230"/>
    </row>
    <row r="1783" spans="4:59">
      <c r="D1783" s="230"/>
      <c r="G1783" s="230"/>
      <c r="H1783" s="230"/>
      <c r="I1783" s="230"/>
      <c r="J1783" s="230"/>
      <c r="K1783" s="230"/>
      <c r="L1783" s="230"/>
      <c r="M1783" s="230"/>
      <c r="N1783" s="230"/>
      <c r="S1783" s="230"/>
      <c r="V1783" s="230"/>
      <c r="W1783" s="230"/>
      <c r="X1783" s="230"/>
      <c r="Y1783" s="230"/>
      <c r="Z1783" s="230"/>
      <c r="AA1783" s="230"/>
      <c r="AB1783" s="230"/>
      <c r="AC1783" s="230"/>
      <c r="AD1783" s="230"/>
      <c r="AH1783" s="230"/>
      <c r="AK1783" s="230"/>
      <c r="AL1783" s="230"/>
      <c r="AM1783" s="230"/>
      <c r="AN1783" s="230"/>
      <c r="AO1783" s="230"/>
      <c r="AP1783" s="230"/>
      <c r="AQ1783" s="230"/>
      <c r="AR1783" s="230"/>
      <c r="AW1783" s="230"/>
      <c r="AZ1783" s="230"/>
      <c r="BA1783" s="230"/>
      <c r="BB1783" s="230"/>
      <c r="BC1783" s="230"/>
      <c r="BD1783" s="230"/>
      <c r="BE1783" s="230"/>
      <c r="BF1783" s="230"/>
      <c r="BG1783" s="230"/>
    </row>
    <row r="1784" spans="4:59">
      <c r="D1784" s="230"/>
      <c r="G1784" s="230"/>
      <c r="H1784" s="230"/>
      <c r="I1784" s="230"/>
      <c r="J1784" s="230"/>
      <c r="K1784" s="230"/>
      <c r="L1784" s="230"/>
      <c r="M1784" s="230"/>
      <c r="N1784" s="230"/>
      <c r="S1784" s="230"/>
      <c r="V1784" s="230"/>
      <c r="W1784" s="230"/>
      <c r="X1784" s="230"/>
      <c r="Y1784" s="230"/>
      <c r="Z1784" s="230"/>
      <c r="AA1784" s="230"/>
      <c r="AB1784" s="230"/>
      <c r="AC1784" s="230"/>
      <c r="AD1784" s="230"/>
      <c r="AH1784" s="230"/>
      <c r="AK1784" s="230"/>
      <c r="AL1784" s="230"/>
      <c r="AM1784" s="230"/>
      <c r="AN1784" s="230"/>
      <c r="AO1784" s="230"/>
      <c r="AP1784" s="230"/>
      <c r="AQ1784" s="230"/>
      <c r="AR1784" s="230"/>
      <c r="AW1784" s="230"/>
      <c r="AZ1784" s="230"/>
      <c r="BA1784" s="230"/>
      <c r="BB1784" s="230"/>
      <c r="BC1784" s="230"/>
      <c r="BD1784" s="230"/>
      <c r="BE1784" s="230"/>
      <c r="BF1784" s="230"/>
      <c r="BG1784" s="230"/>
    </row>
    <row r="1785" spans="4:59">
      <c r="D1785" s="230"/>
      <c r="G1785" s="230"/>
      <c r="H1785" s="230"/>
      <c r="I1785" s="230"/>
      <c r="J1785" s="230"/>
      <c r="K1785" s="230"/>
      <c r="L1785" s="230"/>
      <c r="M1785" s="230"/>
      <c r="N1785" s="230"/>
      <c r="S1785" s="230"/>
      <c r="V1785" s="230"/>
      <c r="W1785" s="230"/>
      <c r="X1785" s="230"/>
      <c r="Y1785" s="230"/>
      <c r="Z1785" s="230"/>
      <c r="AA1785" s="230"/>
      <c r="AB1785" s="230"/>
      <c r="AC1785" s="230"/>
      <c r="AD1785" s="230"/>
      <c r="AH1785" s="230"/>
      <c r="AK1785" s="230"/>
      <c r="AL1785" s="230"/>
      <c r="AM1785" s="230"/>
      <c r="AN1785" s="230"/>
      <c r="AO1785" s="230"/>
      <c r="AP1785" s="230"/>
      <c r="AQ1785" s="230"/>
      <c r="AR1785" s="230"/>
      <c r="AW1785" s="230"/>
      <c r="AZ1785" s="230"/>
      <c r="BA1785" s="230"/>
      <c r="BB1785" s="230"/>
      <c r="BC1785" s="230"/>
      <c r="BD1785" s="230"/>
      <c r="BE1785" s="230"/>
      <c r="BF1785" s="230"/>
      <c r="BG1785" s="230"/>
    </row>
    <row r="1786" spans="4:59">
      <c r="D1786" s="230"/>
      <c r="G1786" s="230"/>
      <c r="H1786" s="230"/>
      <c r="I1786" s="230"/>
      <c r="J1786" s="230"/>
      <c r="K1786" s="230"/>
      <c r="L1786" s="230"/>
      <c r="M1786" s="230"/>
      <c r="N1786" s="230"/>
      <c r="S1786" s="230"/>
      <c r="V1786" s="230"/>
      <c r="W1786" s="230"/>
      <c r="X1786" s="230"/>
      <c r="Y1786" s="230"/>
      <c r="Z1786" s="230"/>
      <c r="AA1786" s="230"/>
      <c r="AB1786" s="230"/>
      <c r="AC1786" s="230"/>
      <c r="AD1786" s="230"/>
      <c r="AH1786" s="230"/>
      <c r="AK1786" s="230"/>
      <c r="AL1786" s="230"/>
      <c r="AM1786" s="230"/>
      <c r="AN1786" s="230"/>
      <c r="AO1786" s="230"/>
      <c r="AP1786" s="230"/>
      <c r="AQ1786" s="230"/>
      <c r="AR1786" s="230"/>
      <c r="AW1786" s="230"/>
      <c r="AZ1786" s="230"/>
      <c r="BA1786" s="230"/>
      <c r="BB1786" s="230"/>
      <c r="BC1786" s="230"/>
      <c r="BD1786" s="230"/>
      <c r="BE1786" s="230"/>
      <c r="BF1786" s="230"/>
      <c r="BG1786" s="230"/>
    </row>
    <row r="1787" spans="4:59">
      <c r="D1787" s="230"/>
      <c r="G1787" s="230"/>
      <c r="H1787" s="230"/>
      <c r="I1787" s="230"/>
      <c r="J1787" s="230"/>
      <c r="K1787" s="230"/>
      <c r="L1787" s="230"/>
      <c r="M1787" s="230"/>
      <c r="N1787" s="230"/>
      <c r="S1787" s="230"/>
      <c r="V1787" s="230"/>
      <c r="W1787" s="230"/>
      <c r="X1787" s="230"/>
      <c r="Y1787" s="230"/>
      <c r="Z1787" s="230"/>
      <c r="AA1787" s="230"/>
      <c r="AB1787" s="230"/>
      <c r="AC1787" s="230"/>
      <c r="AD1787" s="230"/>
      <c r="AH1787" s="230"/>
      <c r="AK1787" s="230"/>
      <c r="AL1787" s="230"/>
      <c r="AM1787" s="230"/>
      <c r="AN1787" s="230"/>
      <c r="AO1787" s="230"/>
      <c r="AP1787" s="230"/>
      <c r="AQ1787" s="230"/>
      <c r="AR1787" s="230"/>
      <c r="AW1787" s="230"/>
      <c r="AZ1787" s="230"/>
      <c r="BA1787" s="230"/>
      <c r="BB1787" s="230"/>
      <c r="BC1787" s="230"/>
      <c r="BD1787" s="230"/>
      <c r="BE1787" s="230"/>
      <c r="BF1787" s="230"/>
      <c r="BG1787" s="230"/>
    </row>
    <row r="1788" spans="4:59">
      <c r="D1788" s="230"/>
      <c r="G1788" s="230"/>
      <c r="H1788" s="230"/>
      <c r="I1788" s="230"/>
      <c r="J1788" s="230"/>
      <c r="K1788" s="230"/>
      <c r="L1788" s="230"/>
      <c r="M1788" s="230"/>
      <c r="N1788" s="230"/>
      <c r="S1788" s="230"/>
      <c r="V1788" s="230"/>
      <c r="W1788" s="230"/>
      <c r="X1788" s="230"/>
      <c r="Y1788" s="230"/>
      <c r="Z1788" s="230"/>
      <c r="AA1788" s="230"/>
      <c r="AB1788" s="230"/>
      <c r="AC1788" s="230"/>
      <c r="AD1788" s="230"/>
      <c r="AH1788" s="230"/>
      <c r="AK1788" s="230"/>
      <c r="AL1788" s="230"/>
      <c r="AM1788" s="230"/>
      <c r="AN1788" s="230"/>
      <c r="AO1788" s="230"/>
      <c r="AP1788" s="230"/>
      <c r="AQ1788" s="230"/>
      <c r="AR1788" s="230"/>
      <c r="AW1788" s="230"/>
      <c r="AZ1788" s="230"/>
      <c r="BA1788" s="230"/>
      <c r="BB1788" s="230"/>
      <c r="BC1788" s="230"/>
      <c r="BD1788" s="230"/>
      <c r="BE1788" s="230"/>
      <c r="BF1788" s="230"/>
      <c r="BG1788" s="230"/>
    </row>
    <row r="1789" spans="4:59">
      <c r="D1789" s="230"/>
      <c r="G1789" s="230"/>
      <c r="H1789" s="230"/>
      <c r="I1789" s="230"/>
      <c r="J1789" s="230"/>
      <c r="K1789" s="230"/>
      <c r="L1789" s="230"/>
      <c r="M1789" s="230"/>
      <c r="N1789" s="230"/>
      <c r="S1789" s="230"/>
      <c r="V1789" s="230"/>
      <c r="W1789" s="230"/>
      <c r="X1789" s="230"/>
      <c r="Y1789" s="230"/>
      <c r="Z1789" s="230"/>
      <c r="AA1789" s="230"/>
      <c r="AB1789" s="230"/>
      <c r="AC1789" s="230"/>
      <c r="AD1789" s="230"/>
      <c r="AH1789" s="230"/>
      <c r="AK1789" s="230"/>
      <c r="AL1789" s="230"/>
      <c r="AM1789" s="230"/>
      <c r="AN1789" s="230"/>
      <c r="AO1789" s="230"/>
      <c r="AP1789" s="230"/>
      <c r="AQ1789" s="230"/>
      <c r="AR1789" s="230"/>
      <c r="AW1789" s="230"/>
      <c r="AZ1789" s="230"/>
      <c r="BA1789" s="230"/>
      <c r="BB1789" s="230"/>
      <c r="BC1789" s="230"/>
      <c r="BD1789" s="230"/>
      <c r="BE1789" s="230"/>
      <c r="BF1789" s="230"/>
      <c r="BG1789" s="230"/>
    </row>
    <row r="1790" spans="4:59">
      <c r="D1790" s="230"/>
      <c r="G1790" s="230"/>
      <c r="H1790" s="230"/>
      <c r="I1790" s="230"/>
      <c r="J1790" s="230"/>
      <c r="K1790" s="230"/>
      <c r="L1790" s="230"/>
      <c r="M1790" s="230"/>
      <c r="N1790" s="230"/>
      <c r="S1790" s="230"/>
      <c r="V1790" s="230"/>
      <c r="W1790" s="230"/>
      <c r="X1790" s="230"/>
      <c r="Y1790" s="230"/>
      <c r="Z1790" s="230"/>
      <c r="AA1790" s="230"/>
      <c r="AB1790" s="230"/>
      <c r="AC1790" s="230"/>
      <c r="AD1790" s="230"/>
      <c r="AH1790" s="230"/>
      <c r="AK1790" s="230"/>
      <c r="AL1790" s="230"/>
      <c r="AM1790" s="230"/>
      <c r="AN1790" s="230"/>
      <c r="AO1790" s="230"/>
      <c r="AP1790" s="230"/>
      <c r="AQ1790" s="230"/>
      <c r="AR1790" s="230"/>
      <c r="AW1790" s="230"/>
      <c r="AZ1790" s="230"/>
      <c r="BA1790" s="230"/>
      <c r="BB1790" s="230"/>
      <c r="BC1790" s="230"/>
      <c r="BD1790" s="230"/>
      <c r="BE1790" s="230"/>
      <c r="BF1790" s="230"/>
      <c r="BG1790" s="230"/>
    </row>
    <row r="1791" spans="4:59">
      <c r="D1791" s="230"/>
      <c r="G1791" s="230"/>
      <c r="H1791" s="230"/>
      <c r="I1791" s="230"/>
      <c r="J1791" s="230"/>
      <c r="K1791" s="230"/>
      <c r="L1791" s="230"/>
      <c r="M1791" s="230"/>
      <c r="N1791" s="230"/>
      <c r="S1791" s="230"/>
      <c r="V1791" s="230"/>
      <c r="W1791" s="230"/>
      <c r="X1791" s="230"/>
      <c r="Y1791" s="230"/>
      <c r="Z1791" s="230"/>
      <c r="AA1791" s="230"/>
      <c r="AB1791" s="230"/>
      <c r="AC1791" s="230"/>
      <c r="AD1791" s="230"/>
      <c r="AH1791" s="230"/>
      <c r="AK1791" s="230"/>
      <c r="AL1791" s="230"/>
      <c r="AM1791" s="230"/>
      <c r="AN1791" s="230"/>
      <c r="AO1791" s="230"/>
      <c r="AP1791" s="230"/>
      <c r="AQ1791" s="230"/>
      <c r="AR1791" s="230"/>
      <c r="AW1791" s="230"/>
      <c r="AZ1791" s="230"/>
      <c r="BA1791" s="230"/>
      <c r="BB1791" s="230"/>
      <c r="BC1791" s="230"/>
      <c r="BD1791" s="230"/>
      <c r="BE1791" s="230"/>
      <c r="BF1791" s="230"/>
      <c r="BG1791" s="230"/>
    </row>
    <row r="1792" spans="4:59">
      <c r="D1792" s="230"/>
      <c r="G1792" s="230"/>
      <c r="H1792" s="230"/>
      <c r="I1792" s="230"/>
      <c r="J1792" s="230"/>
      <c r="K1792" s="230"/>
      <c r="L1792" s="230"/>
      <c r="M1792" s="230"/>
      <c r="N1792" s="230"/>
      <c r="S1792" s="230"/>
      <c r="V1792" s="230"/>
      <c r="W1792" s="230"/>
      <c r="X1792" s="230"/>
      <c r="Y1792" s="230"/>
      <c r="Z1792" s="230"/>
      <c r="AA1792" s="230"/>
      <c r="AB1792" s="230"/>
      <c r="AC1792" s="230"/>
      <c r="AD1792" s="230"/>
      <c r="AH1792" s="230"/>
      <c r="AK1792" s="230"/>
      <c r="AL1792" s="230"/>
      <c r="AM1792" s="230"/>
      <c r="AN1792" s="230"/>
      <c r="AO1792" s="230"/>
      <c r="AP1792" s="230"/>
      <c r="AQ1792" s="230"/>
      <c r="AR1792" s="230"/>
      <c r="AW1792" s="230"/>
      <c r="AZ1792" s="230"/>
      <c r="BA1792" s="230"/>
      <c r="BB1792" s="230"/>
      <c r="BC1792" s="230"/>
      <c r="BD1792" s="230"/>
      <c r="BE1792" s="230"/>
      <c r="BF1792" s="230"/>
      <c r="BG1792" s="230"/>
    </row>
    <row r="1793" spans="4:59">
      <c r="D1793" s="230"/>
      <c r="G1793" s="230"/>
      <c r="H1793" s="230"/>
      <c r="I1793" s="230"/>
      <c r="J1793" s="230"/>
      <c r="K1793" s="230"/>
      <c r="L1793" s="230"/>
      <c r="M1793" s="230"/>
      <c r="N1793" s="230"/>
      <c r="S1793" s="230"/>
      <c r="V1793" s="230"/>
      <c r="W1793" s="230"/>
      <c r="X1793" s="230"/>
      <c r="Y1793" s="230"/>
      <c r="Z1793" s="230"/>
      <c r="AA1793" s="230"/>
      <c r="AB1793" s="230"/>
      <c r="AC1793" s="230"/>
      <c r="AD1793" s="230"/>
      <c r="AH1793" s="230"/>
      <c r="AK1793" s="230"/>
      <c r="AL1793" s="230"/>
      <c r="AM1793" s="230"/>
      <c r="AN1793" s="230"/>
      <c r="AO1793" s="230"/>
      <c r="AP1793" s="230"/>
      <c r="AQ1793" s="230"/>
      <c r="AR1793" s="230"/>
      <c r="AW1793" s="230"/>
      <c r="AZ1793" s="230"/>
      <c r="BA1793" s="230"/>
      <c r="BB1793" s="230"/>
      <c r="BC1793" s="230"/>
      <c r="BD1793" s="230"/>
      <c r="BE1793" s="230"/>
      <c r="BF1793" s="230"/>
      <c r="BG1793" s="230"/>
    </row>
    <row r="1794" spans="4:59">
      <c r="D1794" s="230"/>
      <c r="G1794" s="230"/>
      <c r="H1794" s="230"/>
      <c r="I1794" s="230"/>
      <c r="J1794" s="230"/>
      <c r="K1794" s="230"/>
      <c r="L1794" s="230"/>
      <c r="M1794" s="230"/>
      <c r="N1794" s="230"/>
      <c r="S1794" s="230"/>
      <c r="V1794" s="230"/>
      <c r="W1794" s="230"/>
      <c r="X1794" s="230"/>
      <c r="Y1794" s="230"/>
      <c r="Z1794" s="230"/>
      <c r="AA1794" s="230"/>
      <c r="AB1794" s="230"/>
      <c r="AC1794" s="230"/>
      <c r="AD1794" s="230"/>
      <c r="AH1794" s="230"/>
      <c r="AK1794" s="230"/>
      <c r="AL1794" s="230"/>
      <c r="AM1794" s="230"/>
      <c r="AN1794" s="230"/>
      <c r="AO1794" s="230"/>
      <c r="AP1794" s="230"/>
      <c r="AQ1794" s="230"/>
      <c r="AR1794" s="230"/>
      <c r="AW1794" s="230"/>
      <c r="AZ1794" s="230"/>
      <c r="BA1794" s="230"/>
      <c r="BB1794" s="230"/>
      <c r="BC1794" s="230"/>
      <c r="BD1794" s="230"/>
      <c r="BE1794" s="230"/>
      <c r="BF1794" s="230"/>
      <c r="BG1794" s="230"/>
    </row>
    <row r="1795" spans="4:59">
      <c r="D1795" s="230"/>
      <c r="G1795" s="230"/>
      <c r="H1795" s="230"/>
      <c r="I1795" s="230"/>
      <c r="J1795" s="230"/>
      <c r="K1795" s="230"/>
      <c r="L1795" s="230"/>
      <c r="M1795" s="230"/>
      <c r="N1795" s="230"/>
      <c r="S1795" s="230"/>
      <c r="V1795" s="230"/>
      <c r="W1795" s="230"/>
      <c r="X1795" s="230"/>
      <c r="Y1795" s="230"/>
      <c r="Z1795" s="230"/>
      <c r="AA1795" s="230"/>
      <c r="AB1795" s="230"/>
      <c r="AC1795" s="230"/>
      <c r="AD1795" s="230"/>
      <c r="AH1795" s="230"/>
      <c r="AK1795" s="230"/>
      <c r="AL1795" s="230"/>
      <c r="AM1795" s="230"/>
      <c r="AN1795" s="230"/>
      <c r="AO1795" s="230"/>
      <c r="AP1795" s="230"/>
      <c r="AQ1795" s="230"/>
      <c r="AR1795" s="230"/>
      <c r="AW1795" s="230"/>
      <c r="AZ1795" s="230"/>
      <c r="BA1795" s="230"/>
      <c r="BB1795" s="230"/>
      <c r="BC1795" s="230"/>
      <c r="BD1795" s="230"/>
      <c r="BE1795" s="230"/>
      <c r="BF1795" s="230"/>
      <c r="BG1795" s="230"/>
    </row>
    <row r="1796" spans="4:59">
      <c r="D1796" s="230"/>
      <c r="G1796" s="230"/>
      <c r="H1796" s="230"/>
      <c r="I1796" s="230"/>
      <c r="J1796" s="230"/>
      <c r="K1796" s="230"/>
      <c r="L1796" s="230"/>
      <c r="M1796" s="230"/>
      <c r="N1796" s="230"/>
      <c r="S1796" s="230"/>
      <c r="V1796" s="230"/>
      <c r="W1796" s="230"/>
      <c r="X1796" s="230"/>
      <c r="Y1796" s="230"/>
      <c r="Z1796" s="230"/>
      <c r="AA1796" s="230"/>
      <c r="AB1796" s="230"/>
      <c r="AC1796" s="230"/>
      <c r="AD1796" s="230"/>
      <c r="AH1796" s="230"/>
      <c r="AK1796" s="230"/>
      <c r="AL1796" s="230"/>
      <c r="AM1796" s="230"/>
      <c r="AN1796" s="230"/>
      <c r="AO1796" s="230"/>
      <c r="AP1796" s="230"/>
      <c r="AQ1796" s="230"/>
      <c r="AR1796" s="230"/>
      <c r="AW1796" s="230"/>
      <c r="AZ1796" s="230"/>
      <c r="BA1796" s="230"/>
      <c r="BB1796" s="230"/>
      <c r="BC1796" s="230"/>
      <c r="BD1796" s="230"/>
      <c r="BE1796" s="230"/>
      <c r="BF1796" s="230"/>
      <c r="BG1796" s="230"/>
    </row>
    <row r="1797" spans="4:59">
      <c r="D1797" s="230"/>
      <c r="G1797" s="230"/>
      <c r="H1797" s="230"/>
      <c r="I1797" s="230"/>
      <c r="J1797" s="230"/>
      <c r="K1797" s="230"/>
      <c r="L1797" s="230"/>
      <c r="M1797" s="230"/>
      <c r="N1797" s="230"/>
      <c r="S1797" s="230"/>
      <c r="V1797" s="230"/>
      <c r="W1797" s="230"/>
      <c r="X1797" s="230"/>
      <c r="Y1797" s="230"/>
      <c r="Z1797" s="230"/>
      <c r="AA1797" s="230"/>
      <c r="AB1797" s="230"/>
      <c r="AC1797" s="230"/>
      <c r="AD1797" s="230"/>
      <c r="AH1797" s="230"/>
      <c r="AK1797" s="230"/>
      <c r="AL1797" s="230"/>
      <c r="AM1797" s="230"/>
      <c r="AN1797" s="230"/>
      <c r="AO1797" s="230"/>
      <c r="AP1797" s="230"/>
      <c r="AQ1797" s="230"/>
      <c r="AR1797" s="230"/>
      <c r="AW1797" s="230"/>
      <c r="AZ1797" s="230"/>
      <c r="BA1797" s="230"/>
      <c r="BB1797" s="230"/>
      <c r="BC1797" s="230"/>
      <c r="BD1797" s="230"/>
      <c r="BE1797" s="230"/>
      <c r="BF1797" s="230"/>
      <c r="BG1797" s="230"/>
    </row>
    <row r="1798" spans="4:59">
      <c r="D1798" s="230"/>
      <c r="G1798" s="230"/>
      <c r="H1798" s="230"/>
      <c r="I1798" s="230"/>
      <c r="J1798" s="230"/>
      <c r="K1798" s="230"/>
      <c r="L1798" s="230"/>
      <c r="M1798" s="230"/>
      <c r="N1798" s="230"/>
      <c r="S1798" s="230"/>
      <c r="V1798" s="230"/>
      <c r="W1798" s="230"/>
      <c r="X1798" s="230"/>
      <c r="Y1798" s="230"/>
      <c r="Z1798" s="230"/>
      <c r="AA1798" s="230"/>
      <c r="AB1798" s="230"/>
      <c r="AC1798" s="230"/>
      <c r="AD1798" s="230"/>
      <c r="AH1798" s="230"/>
      <c r="AK1798" s="230"/>
      <c r="AL1798" s="230"/>
      <c r="AM1798" s="230"/>
      <c r="AN1798" s="230"/>
      <c r="AO1798" s="230"/>
      <c r="AP1798" s="230"/>
      <c r="AQ1798" s="230"/>
      <c r="AR1798" s="230"/>
      <c r="AW1798" s="230"/>
      <c r="AZ1798" s="230"/>
      <c r="BA1798" s="230"/>
      <c r="BB1798" s="230"/>
      <c r="BC1798" s="230"/>
      <c r="BD1798" s="230"/>
      <c r="BE1798" s="230"/>
      <c r="BF1798" s="230"/>
      <c r="BG1798" s="230"/>
    </row>
    <row r="1799" spans="4:59">
      <c r="D1799" s="230"/>
      <c r="G1799" s="230"/>
      <c r="H1799" s="230"/>
      <c r="I1799" s="230"/>
      <c r="J1799" s="230"/>
      <c r="K1799" s="230"/>
      <c r="L1799" s="230"/>
      <c r="M1799" s="230"/>
      <c r="N1799" s="230"/>
      <c r="S1799" s="230"/>
      <c r="V1799" s="230"/>
      <c r="W1799" s="230"/>
      <c r="X1799" s="230"/>
      <c r="Y1799" s="230"/>
      <c r="Z1799" s="230"/>
      <c r="AA1799" s="230"/>
      <c r="AB1799" s="230"/>
      <c r="AC1799" s="230"/>
      <c r="AD1799" s="230"/>
      <c r="AH1799" s="230"/>
      <c r="AK1799" s="230"/>
      <c r="AL1799" s="230"/>
      <c r="AM1799" s="230"/>
      <c r="AN1799" s="230"/>
      <c r="AO1799" s="230"/>
      <c r="AP1799" s="230"/>
      <c r="AQ1799" s="230"/>
      <c r="AR1799" s="230"/>
      <c r="AW1799" s="230"/>
      <c r="AZ1799" s="230"/>
      <c r="BA1799" s="230"/>
      <c r="BB1799" s="230"/>
      <c r="BC1799" s="230"/>
      <c r="BD1799" s="230"/>
      <c r="BE1799" s="230"/>
      <c r="BF1799" s="230"/>
      <c r="BG1799" s="230"/>
    </row>
    <row r="1800" spans="4:59">
      <c r="D1800" s="230"/>
      <c r="G1800" s="230"/>
      <c r="H1800" s="230"/>
      <c r="I1800" s="230"/>
      <c r="J1800" s="230"/>
      <c r="K1800" s="230"/>
      <c r="L1800" s="230"/>
      <c r="M1800" s="230"/>
      <c r="N1800" s="230"/>
      <c r="S1800" s="230"/>
      <c r="V1800" s="230"/>
      <c r="W1800" s="230"/>
      <c r="X1800" s="230"/>
      <c r="Y1800" s="230"/>
      <c r="Z1800" s="230"/>
      <c r="AA1800" s="230"/>
      <c r="AB1800" s="230"/>
      <c r="AC1800" s="230"/>
      <c r="AD1800" s="230"/>
      <c r="AH1800" s="230"/>
      <c r="AK1800" s="230"/>
      <c r="AL1800" s="230"/>
      <c r="AM1800" s="230"/>
      <c r="AN1800" s="230"/>
      <c r="AO1800" s="230"/>
      <c r="AP1800" s="230"/>
      <c r="AQ1800" s="230"/>
      <c r="AR1800" s="230"/>
      <c r="AW1800" s="230"/>
      <c r="AZ1800" s="230"/>
      <c r="BA1800" s="230"/>
      <c r="BB1800" s="230"/>
      <c r="BC1800" s="230"/>
      <c r="BD1800" s="230"/>
      <c r="BE1800" s="230"/>
      <c r="BF1800" s="230"/>
      <c r="BG1800" s="230"/>
    </row>
    <row r="1801" spans="4:59">
      <c r="D1801" s="230"/>
      <c r="G1801" s="230"/>
      <c r="H1801" s="230"/>
      <c r="I1801" s="230"/>
      <c r="J1801" s="230"/>
      <c r="K1801" s="230"/>
      <c r="L1801" s="230"/>
      <c r="M1801" s="230"/>
      <c r="N1801" s="230"/>
      <c r="S1801" s="230"/>
      <c r="V1801" s="230"/>
      <c r="W1801" s="230"/>
      <c r="X1801" s="230"/>
      <c r="Y1801" s="230"/>
      <c r="Z1801" s="230"/>
      <c r="AA1801" s="230"/>
      <c r="AB1801" s="230"/>
      <c r="AC1801" s="230"/>
      <c r="AD1801" s="230"/>
      <c r="AH1801" s="230"/>
      <c r="AK1801" s="230"/>
      <c r="AL1801" s="230"/>
      <c r="AM1801" s="230"/>
      <c r="AN1801" s="230"/>
      <c r="AO1801" s="230"/>
      <c r="AP1801" s="230"/>
      <c r="AQ1801" s="230"/>
      <c r="AR1801" s="230"/>
      <c r="AW1801" s="230"/>
      <c r="AZ1801" s="230"/>
      <c r="BA1801" s="230"/>
      <c r="BB1801" s="230"/>
      <c r="BC1801" s="230"/>
      <c r="BD1801" s="230"/>
      <c r="BE1801" s="230"/>
      <c r="BF1801" s="230"/>
      <c r="BG1801" s="230"/>
    </row>
    <row r="1802" spans="4:59">
      <c r="D1802" s="230"/>
      <c r="G1802" s="230"/>
      <c r="H1802" s="230"/>
      <c r="I1802" s="230"/>
      <c r="J1802" s="230"/>
      <c r="K1802" s="230"/>
      <c r="L1802" s="230"/>
      <c r="M1802" s="230"/>
      <c r="N1802" s="230"/>
      <c r="S1802" s="230"/>
      <c r="V1802" s="230"/>
      <c r="W1802" s="230"/>
      <c r="X1802" s="230"/>
      <c r="Y1802" s="230"/>
      <c r="Z1802" s="230"/>
      <c r="AA1802" s="230"/>
      <c r="AB1802" s="230"/>
      <c r="AC1802" s="230"/>
      <c r="AD1802" s="230"/>
      <c r="AH1802" s="230"/>
      <c r="AK1802" s="230"/>
      <c r="AL1802" s="230"/>
      <c r="AM1802" s="230"/>
      <c r="AN1802" s="230"/>
      <c r="AO1802" s="230"/>
      <c r="AP1802" s="230"/>
      <c r="AQ1802" s="230"/>
      <c r="AR1802" s="230"/>
      <c r="AW1802" s="230"/>
      <c r="AZ1802" s="230"/>
      <c r="BA1802" s="230"/>
      <c r="BB1802" s="230"/>
      <c r="BC1802" s="230"/>
      <c r="BD1802" s="230"/>
      <c r="BE1802" s="230"/>
      <c r="BF1802" s="230"/>
      <c r="BG1802" s="230"/>
    </row>
    <row r="1803" spans="4:59">
      <c r="D1803" s="230"/>
      <c r="G1803" s="230"/>
      <c r="H1803" s="230"/>
      <c r="I1803" s="230"/>
      <c r="J1803" s="230"/>
      <c r="K1803" s="230"/>
      <c r="L1803" s="230"/>
      <c r="M1803" s="230"/>
      <c r="N1803" s="230"/>
      <c r="S1803" s="230"/>
      <c r="V1803" s="230"/>
      <c r="W1803" s="230"/>
      <c r="X1803" s="230"/>
      <c r="Y1803" s="230"/>
      <c r="Z1803" s="230"/>
      <c r="AA1803" s="230"/>
      <c r="AB1803" s="230"/>
      <c r="AC1803" s="230"/>
      <c r="AD1803" s="230"/>
      <c r="AH1803" s="230"/>
      <c r="AK1803" s="230"/>
      <c r="AL1803" s="230"/>
      <c r="AM1803" s="230"/>
      <c r="AN1803" s="230"/>
      <c r="AO1803" s="230"/>
      <c r="AP1803" s="230"/>
      <c r="AQ1803" s="230"/>
      <c r="AR1803" s="230"/>
      <c r="AW1803" s="230"/>
      <c r="AZ1803" s="230"/>
      <c r="BA1803" s="230"/>
      <c r="BB1803" s="230"/>
      <c r="BC1803" s="230"/>
      <c r="BD1803" s="230"/>
      <c r="BE1803" s="230"/>
      <c r="BF1803" s="230"/>
      <c r="BG1803" s="230"/>
    </row>
    <row r="1804" spans="4:59">
      <c r="D1804" s="230"/>
      <c r="G1804" s="230"/>
      <c r="H1804" s="230"/>
      <c r="I1804" s="230"/>
      <c r="J1804" s="230"/>
      <c r="K1804" s="230"/>
      <c r="L1804" s="230"/>
      <c r="M1804" s="230"/>
      <c r="N1804" s="230"/>
      <c r="S1804" s="230"/>
      <c r="V1804" s="230"/>
      <c r="W1804" s="230"/>
      <c r="X1804" s="230"/>
      <c r="Y1804" s="230"/>
      <c r="Z1804" s="230"/>
      <c r="AA1804" s="230"/>
      <c r="AB1804" s="230"/>
      <c r="AC1804" s="230"/>
      <c r="AD1804" s="230"/>
      <c r="AH1804" s="230"/>
      <c r="AK1804" s="230"/>
      <c r="AL1804" s="230"/>
      <c r="AM1804" s="230"/>
      <c r="AN1804" s="230"/>
      <c r="AO1804" s="230"/>
      <c r="AP1804" s="230"/>
      <c r="AQ1804" s="230"/>
      <c r="AR1804" s="230"/>
      <c r="AW1804" s="230"/>
      <c r="AZ1804" s="230"/>
      <c r="BA1804" s="230"/>
      <c r="BB1804" s="230"/>
      <c r="BC1804" s="230"/>
      <c r="BD1804" s="230"/>
      <c r="BE1804" s="230"/>
      <c r="BF1804" s="230"/>
      <c r="BG1804" s="230"/>
    </row>
    <row r="1805" spans="4:59">
      <c r="D1805" s="230"/>
      <c r="G1805" s="230"/>
      <c r="H1805" s="230"/>
      <c r="I1805" s="230"/>
      <c r="J1805" s="230"/>
      <c r="K1805" s="230"/>
      <c r="L1805" s="230"/>
      <c r="M1805" s="230"/>
      <c r="N1805" s="230"/>
      <c r="S1805" s="230"/>
      <c r="V1805" s="230"/>
      <c r="W1805" s="230"/>
      <c r="X1805" s="230"/>
      <c r="Y1805" s="230"/>
      <c r="Z1805" s="230"/>
      <c r="AA1805" s="230"/>
      <c r="AB1805" s="230"/>
      <c r="AC1805" s="230"/>
      <c r="AD1805" s="230"/>
      <c r="AH1805" s="230"/>
      <c r="AK1805" s="230"/>
      <c r="AL1805" s="230"/>
      <c r="AM1805" s="230"/>
      <c r="AN1805" s="230"/>
      <c r="AO1805" s="230"/>
      <c r="AP1805" s="230"/>
      <c r="AQ1805" s="230"/>
      <c r="AR1805" s="230"/>
      <c r="AW1805" s="230"/>
      <c r="AZ1805" s="230"/>
      <c r="BA1805" s="230"/>
      <c r="BB1805" s="230"/>
      <c r="BC1805" s="230"/>
      <c r="BD1805" s="230"/>
      <c r="BE1805" s="230"/>
      <c r="BF1805" s="230"/>
      <c r="BG1805" s="230"/>
    </row>
    <row r="1806" spans="4:59">
      <c r="D1806" s="230"/>
      <c r="G1806" s="230"/>
      <c r="H1806" s="230"/>
      <c r="I1806" s="230"/>
      <c r="J1806" s="230"/>
      <c r="K1806" s="230"/>
      <c r="L1806" s="230"/>
      <c r="M1806" s="230"/>
      <c r="N1806" s="230"/>
      <c r="S1806" s="230"/>
      <c r="V1806" s="230"/>
      <c r="W1806" s="230"/>
      <c r="X1806" s="230"/>
      <c r="Y1806" s="230"/>
      <c r="Z1806" s="230"/>
      <c r="AA1806" s="230"/>
      <c r="AB1806" s="230"/>
      <c r="AC1806" s="230"/>
      <c r="AD1806" s="230"/>
      <c r="AH1806" s="230"/>
      <c r="AK1806" s="230"/>
      <c r="AL1806" s="230"/>
      <c r="AM1806" s="230"/>
      <c r="AN1806" s="230"/>
      <c r="AO1806" s="230"/>
      <c r="AP1806" s="230"/>
      <c r="AQ1806" s="230"/>
      <c r="AR1806" s="230"/>
      <c r="AW1806" s="230"/>
      <c r="AZ1806" s="230"/>
      <c r="BA1806" s="230"/>
      <c r="BB1806" s="230"/>
      <c r="BC1806" s="230"/>
      <c r="BD1806" s="230"/>
      <c r="BE1806" s="230"/>
      <c r="BF1806" s="230"/>
      <c r="BG1806" s="230"/>
    </row>
    <row r="1807" spans="4:59">
      <c r="D1807" s="230"/>
      <c r="G1807" s="230"/>
      <c r="H1807" s="230"/>
      <c r="I1807" s="230"/>
      <c r="J1807" s="230"/>
      <c r="K1807" s="230"/>
      <c r="L1807" s="230"/>
      <c r="M1807" s="230"/>
      <c r="N1807" s="230"/>
      <c r="S1807" s="230"/>
      <c r="V1807" s="230"/>
      <c r="W1807" s="230"/>
      <c r="X1807" s="230"/>
      <c r="Y1807" s="230"/>
      <c r="Z1807" s="230"/>
      <c r="AA1807" s="230"/>
      <c r="AB1807" s="230"/>
      <c r="AC1807" s="230"/>
      <c r="AD1807" s="230"/>
      <c r="AH1807" s="230"/>
      <c r="AK1807" s="230"/>
      <c r="AL1807" s="230"/>
      <c r="AM1807" s="230"/>
      <c r="AN1807" s="230"/>
      <c r="AO1807" s="230"/>
      <c r="AP1807" s="230"/>
      <c r="AQ1807" s="230"/>
      <c r="AR1807" s="230"/>
      <c r="AW1807" s="230"/>
      <c r="AZ1807" s="230"/>
      <c r="BA1807" s="230"/>
      <c r="BB1807" s="230"/>
      <c r="BC1807" s="230"/>
      <c r="BD1807" s="230"/>
      <c r="BE1807" s="230"/>
      <c r="BF1807" s="230"/>
      <c r="BG1807" s="230"/>
    </row>
    <row r="1808" spans="4:59">
      <c r="D1808" s="230"/>
      <c r="G1808" s="230"/>
      <c r="H1808" s="230"/>
      <c r="I1808" s="230"/>
      <c r="J1808" s="230"/>
      <c r="K1808" s="230"/>
      <c r="L1808" s="230"/>
      <c r="M1808" s="230"/>
      <c r="N1808" s="230"/>
      <c r="S1808" s="230"/>
      <c r="V1808" s="230"/>
      <c r="W1808" s="230"/>
      <c r="X1808" s="230"/>
      <c r="Y1808" s="230"/>
      <c r="Z1808" s="230"/>
      <c r="AA1808" s="230"/>
      <c r="AB1808" s="230"/>
      <c r="AC1808" s="230"/>
      <c r="AD1808" s="230"/>
      <c r="AH1808" s="230"/>
      <c r="AK1808" s="230"/>
      <c r="AL1808" s="230"/>
      <c r="AM1808" s="230"/>
      <c r="AN1808" s="230"/>
      <c r="AO1808" s="230"/>
      <c r="AP1808" s="230"/>
      <c r="AQ1808" s="230"/>
      <c r="AR1808" s="230"/>
      <c r="AW1808" s="230"/>
      <c r="AZ1808" s="230"/>
      <c r="BA1808" s="230"/>
      <c r="BB1808" s="230"/>
      <c r="BC1808" s="230"/>
      <c r="BD1808" s="230"/>
      <c r="BE1808" s="230"/>
      <c r="BF1808" s="230"/>
      <c r="BG1808" s="230"/>
    </row>
    <row r="1809" spans="4:59">
      <c r="D1809" s="230"/>
      <c r="G1809" s="230"/>
      <c r="H1809" s="230"/>
      <c r="I1809" s="230"/>
      <c r="J1809" s="230"/>
      <c r="K1809" s="230"/>
      <c r="L1809" s="230"/>
      <c r="M1809" s="230"/>
      <c r="N1809" s="230"/>
      <c r="S1809" s="230"/>
      <c r="V1809" s="230"/>
      <c r="W1809" s="230"/>
      <c r="X1809" s="230"/>
      <c r="Y1809" s="230"/>
      <c r="Z1809" s="230"/>
      <c r="AA1809" s="230"/>
      <c r="AB1809" s="230"/>
      <c r="AC1809" s="230"/>
      <c r="AD1809" s="230"/>
      <c r="AH1809" s="230"/>
      <c r="AK1809" s="230"/>
      <c r="AL1809" s="230"/>
      <c r="AM1809" s="230"/>
      <c r="AN1809" s="230"/>
      <c r="AO1809" s="230"/>
      <c r="AP1809" s="230"/>
      <c r="AQ1809" s="230"/>
      <c r="AR1809" s="230"/>
      <c r="AW1809" s="230"/>
      <c r="AZ1809" s="230"/>
      <c r="BA1809" s="230"/>
      <c r="BB1809" s="230"/>
      <c r="BC1809" s="230"/>
      <c r="BD1809" s="230"/>
      <c r="BE1809" s="230"/>
      <c r="BF1809" s="230"/>
      <c r="BG1809" s="230"/>
    </row>
    <row r="1810" spans="4:59">
      <c r="D1810" s="230"/>
      <c r="G1810" s="230"/>
      <c r="H1810" s="230"/>
      <c r="I1810" s="230"/>
      <c r="J1810" s="230"/>
      <c r="K1810" s="230"/>
      <c r="L1810" s="230"/>
      <c r="M1810" s="230"/>
      <c r="N1810" s="230"/>
      <c r="S1810" s="230"/>
      <c r="V1810" s="230"/>
      <c r="W1810" s="230"/>
      <c r="X1810" s="230"/>
      <c r="Y1810" s="230"/>
      <c r="Z1810" s="230"/>
      <c r="AA1810" s="230"/>
      <c r="AB1810" s="230"/>
      <c r="AC1810" s="230"/>
      <c r="AD1810" s="230"/>
      <c r="AH1810" s="230"/>
      <c r="AK1810" s="230"/>
      <c r="AL1810" s="230"/>
      <c r="AM1810" s="230"/>
      <c r="AN1810" s="230"/>
      <c r="AO1810" s="230"/>
      <c r="AP1810" s="230"/>
      <c r="AQ1810" s="230"/>
      <c r="AR1810" s="230"/>
      <c r="AW1810" s="230"/>
      <c r="AZ1810" s="230"/>
      <c r="BA1810" s="230"/>
      <c r="BB1810" s="230"/>
      <c r="BC1810" s="230"/>
      <c r="BD1810" s="230"/>
      <c r="BE1810" s="230"/>
      <c r="BF1810" s="230"/>
      <c r="BG1810" s="230"/>
    </row>
    <row r="1811" spans="4:59">
      <c r="D1811" s="230"/>
      <c r="G1811" s="230"/>
      <c r="H1811" s="230"/>
      <c r="I1811" s="230"/>
      <c r="J1811" s="230"/>
      <c r="K1811" s="230"/>
      <c r="L1811" s="230"/>
      <c r="M1811" s="230"/>
      <c r="N1811" s="230"/>
      <c r="S1811" s="230"/>
      <c r="V1811" s="230"/>
      <c r="W1811" s="230"/>
      <c r="X1811" s="230"/>
      <c r="Y1811" s="230"/>
      <c r="Z1811" s="230"/>
      <c r="AA1811" s="230"/>
      <c r="AB1811" s="230"/>
      <c r="AC1811" s="230"/>
      <c r="AD1811" s="230"/>
      <c r="AH1811" s="230"/>
      <c r="AK1811" s="230"/>
      <c r="AL1811" s="230"/>
      <c r="AM1811" s="230"/>
      <c r="AN1811" s="230"/>
      <c r="AO1811" s="230"/>
      <c r="AP1811" s="230"/>
      <c r="AQ1811" s="230"/>
      <c r="AR1811" s="230"/>
      <c r="AW1811" s="230"/>
      <c r="AZ1811" s="230"/>
      <c r="BA1811" s="230"/>
      <c r="BB1811" s="230"/>
      <c r="BC1811" s="230"/>
      <c r="BD1811" s="230"/>
      <c r="BE1811" s="230"/>
      <c r="BF1811" s="230"/>
      <c r="BG1811" s="230"/>
    </row>
    <row r="1812" spans="4:59">
      <c r="D1812" s="230"/>
      <c r="G1812" s="230"/>
      <c r="H1812" s="230"/>
      <c r="I1812" s="230"/>
      <c r="J1812" s="230"/>
      <c r="K1812" s="230"/>
      <c r="L1812" s="230"/>
      <c r="M1812" s="230"/>
      <c r="N1812" s="230"/>
      <c r="S1812" s="230"/>
      <c r="V1812" s="230"/>
      <c r="W1812" s="230"/>
      <c r="X1812" s="230"/>
      <c r="Y1812" s="230"/>
      <c r="Z1812" s="230"/>
      <c r="AA1812" s="230"/>
      <c r="AB1812" s="230"/>
      <c r="AC1812" s="230"/>
      <c r="AD1812" s="230"/>
      <c r="AH1812" s="230"/>
      <c r="AK1812" s="230"/>
      <c r="AL1812" s="230"/>
      <c r="AM1812" s="230"/>
      <c r="AN1812" s="230"/>
      <c r="AO1812" s="230"/>
      <c r="AP1812" s="230"/>
      <c r="AQ1812" s="230"/>
      <c r="AR1812" s="230"/>
      <c r="AW1812" s="230"/>
      <c r="AZ1812" s="230"/>
      <c r="BA1812" s="230"/>
      <c r="BB1812" s="230"/>
      <c r="BC1812" s="230"/>
      <c r="BD1812" s="230"/>
      <c r="BE1812" s="230"/>
      <c r="BF1812" s="230"/>
      <c r="BG1812" s="230"/>
    </row>
    <row r="1813" spans="4:59">
      <c r="D1813" s="230"/>
      <c r="G1813" s="230"/>
      <c r="H1813" s="230"/>
      <c r="I1813" s="230"/>
      <c r="J1813" s="230"/>
      <c r="K1813" s="230"/>
      <c r="L1813" s="230"/>
      <c r="M1813" s="230"/>
      <c r="N1813" s="230"/>
      <c r="S1813" s="230"/>
      <c r="V1813" s="230"/>
      <c r="W1813" s="230"/>
      <c r="X1813" s="230"/>
      <c r="Y1813" s="230"/>
      <c r="Z1813" s="230"/>
      <c r="AA1813" s="230"/>
      <c r="AB1813" s="230"/>
      <c r="AC1813" s="230"/>
      <c r="AD1813" s="230"/>
      <c r="AH1813" s="230"/>
      <c r="AK1813" s="230"/>
      <c r="AL1813" s="230"/>
      <c r="AM1813" s="230"/>
      <c r="AN1813" s="230"/>
      <c r="AO1813" s="230"/>
      <c r="AP1813" s="230"/>
      <c r="AQ1813" s="230"/>
      <c r="AR1813" s="230"/>
      <c r="AW1813" s="230"/>
      <c r="AZ1813" s="230"/>
      <c r="BA1813" s="230"/>
      <c r="BB1813" s="230"/>
      <c r="BC1813" s="230"/>
      <c r="BD1813" s="230"/>
      <c r="BE1813" s="230"/>
      <c r="BF1813" s="230"/>
      <c r="BG1813" s="230"/>
    </row>
    <row r="1814" spans="4:59">
      <c r="D1814" s="230"/>
      <c r="G1814" s="230"/>
      <c r="H1814" s="230"/>
      <c r="I1814" s="230"/>
      <c r="J1814" s="230"/>
      <c r="K1814" s="230"/>
      <c r="L1814" s="230"/>
      <c r="M1814" s="230"/>
      <c r="N1814" s="230"/>
      <c r="S1814" s="230"/>
      <c r="V1814" s="230"/>
      <c r="W1814" s="230"/>
      <c r="X1814" s="230"/>
      <c r="Y1814" s="230"/>
      <c r="Z1814" s="230"/>
      <c r="AA1814" s="230"/>
      <c r="AB1814" s="230"/>
      <c r="AC1814" s="230"/>
      <c r="AD1814" s="230"/>
      <c r="AH1814" s="230"/>
      <c r="AK1814" s="230"/>
      <c r="AL1814" s="230"/>
      <c r="AM1814" s="230"/>
      <c r="AN1814" s="230"/>
      <c r="AO1814" s="230"/>
      <c r="AP1814" s="230"/>
      <c r="AQ1814" s="230"/>
      <c r="AR1814" s="230"/>
      <c r="AW1814" s="230"/>
      <c r="AZ1814" s="230"/>
      <c r="BA1814" s="230"/>
      <c r="BB1814" s="230"/>
      <c r="BC1814" s="230"/>
      <c r="BD1814" s="230"/>
      <c r="BE1814" s="230"/>
      <c r="BF1814" s="230"/>
      <c r="BG1814" s="230"/>
    </row>
    <row r="1815" spans="4:59">
      <c r="D1815" s="230"/>
      <c r="G1815" s="230"/>
      <c r="H1815" s="230"/>
      <c r="I1815" s="230"/>
      <c r="J1815" s="230"/>
      <c r="K1815" s="230"/>
      <c r="L1815" s="230"/>
      <c r="M1815" s="230"/>
      <c r="N1815" s="230"/>
      <c r="S1815" s="230"/>
      <c r="V1815" s="230"/>
      <c r="W1815" s="230"/>
      <c r="X1815" s="230"/>
      <c r="Y1815" s="230"/>
      <c r="Z1815" s="230"/>
      <c r="AA1815" s="230"/>
      <c r="AB1815" s="230"/>
      <c r="AC1815" s="230"/>
      <c r="AD1815" s="230"/>
      <c r="AH1815" s="230"/>
      <c r="AK1815" s="230"/>
      <c r="AL1815" s="230"/>
      <c r="AM1815" s="230"/>
      <c r="AN1815" s="230"/>
      <c r="AO1815" s="230"/>
      <c r="AP1815" s="230"/>
      <c r="AQ1815" s="230"/>
      <c r="AR1815" s="230"/>
      <c r="AW1815" s="230"/>
      <c r="AZ1815" s="230"/>
      <c r="BA1815" s="230"/>
      <c r="BB1815" s="230"/>
      <c r="BC1815" s="230"/>
      <c r="BD1815" s="230"/>
      <c r="BE1815" s="230"/>
      <c r="BF1815" s="230"/>
      <c r="BG1815" s="230"/>
    </row>
    <row r="1816" spans="4:59">
      <c r="D1816" s="230"/>
      <c r="G1816" s="230"/>
      <c r="H1816" s="230"/>
      <c r="I1816" s="230"/>
      <c r="J1816" s="230"/>
      <c r="K1816" s="230"/>
      <c r="L1816" s="230"/>
      <c r="M1816" s="230"/>
      <c r="N1816" s="230"/>
      <c r="S1816" s="230"/>
      <c r="V1816" s="230"/>
      <c r="W1816" s="230"/>
      <c r="X1816" s="230"/>
      <c r="Y1816" s="230"/>
      <c r="Z1816" s="230"/>
      <c r="AA1816" s="230"/>
      <c r="AB1816" s="230"/>
      <c r="AC1816" s="230"/>
      <c r="AD1816" s="230"/>
      <c r="AH1816" s="230"/>
      <c r="AK1816" s="230"/>
      <c r="AL1816" s="230"/>
      <c r="AM1816" s="230"/>
      <c r="AN1816" s="230"/>
      <c r="AO1816" s="230"/>
      <c r="AP1816" s="230"/>
      <c r="AQ1816" s="230"/>
      <c r="AR1816" s="230"/>
      <c r="AW1816" s="230"/>
      <c r="AZ1816" s="230"/>
      <c r="BA1816" s="230"/>
      <c r="BB1816" s="230"/>
      <c r="BC1816" s="230"/>
      <c r="BD1816" s="230"/>
      <c r="BE1816" s="230"/>
      <c r="BF1816" s="230"/>
      <c r="BG1816" s="230"/>
    </row>
    <row r="1817" spans="4:59">
      <c r="D1817" s="230"/>
      <c r="G1817" s="230"/>
      <c r="H1817" s="230"/>
      <c r="I1817" s="230"/>
      <c r="J1817" s="230"/>
      <c r="K1817" s="230"/>
      <c r="L1817" s="230"/>
      <c r="M1817" s="230"/>
      <c r="N1817" s="230"/>
      <c r="S1817" s="230"/>
      <c r="V1817" s="230"/>
      <c r="W1817" s="230"/>
      <c r="X1817" s="230"/>
      <c r="Y1817" s="230"/>
      <c r="Z1817" s="230"/>
      <c r="AA1817" s="230"/>
      <c r="AB1817" s="230"/>
      <c r="AC1817" s="230"/>
      <c r="AD1817" s="230"/>
      <c r="AH1817" s="230"/>
      <c r="AK1817" s="230"/>
      <c r="AL1817" s="230"/>
      <c r="AM1817" s="230"/>
      <c r="AN1817" s="230"/>
      <c r="AO1817" s="230"/>
      <c r="AP1817" s="230"/>
      <c r="AQ1817" s="230"/>
      <c r="AR1817" s="230"/>
      <c r="AW1817" s="230"/>
      <c r="AZ1817" s="230"/>
      <c r="BA1817" s="230"/>
      <c r="BB1817" s="230"/>
      <c r="BC1817" s="230"/>
      <c r="BD1817" s="230"/>
      <c r="BE1817" s="230"/>
      <c r="BF1817" s="230"/>
      <c r="BG1817" s="230"/>
    </row>
    <row r="1818" spans="4:59">
      <c r="D1818" s="230"/>
      <c r="G1818" s="230"/>
      <c r="H1818" s="230"/>
      <c r="I1818" s="230"/>
      <c r="J1818" s="230"/>
      <c r="K1818" s="230"/>
      <c r="L1818" s="230"/>
      <c r="M1818" s="230"/>
      <c r="N1818" s="230"/>
      <c r="S1818" s="230"/>
      <c r="V1818" s="230"/>
      <c r="W1818" s="230"/>
      <c r="X1818" s="230"/>
      <c r="Y1818" s="230"/>
      <c r="Z1818" s="230"/>
      <c r="AA1818" s="230"/>
      <c r="AB1818" s="230"/>
      <c r="AC1818" s="230"/>
      <c r="AD1818" s="230"/>
      <c r="AH1818" s="230"/>
      <c r="AK1818" s="230"/>
      <c r="AL1818" s="230"/>
      <c r="AM1818" s="230"/>
      <c r="AN1818" s="230"/>
      <c r="AO1818" s="230"/>
      <c r="AP1818" s="230"/>
      <c r="AQ1818" s="230"/>
      <c r="AR1818" s="230"/>
      <c r="AW1818" s="230"/>
      <c r="AZ1818" s="230"/>
      <c r="BA1818" s="230"/>
      <c r="BB1818" s="230"/>
      <c r="BC1818" s="230"/>
      <c r="BD1818" s="230"/>
      <c r="BE1818" s="230"/>
      <c r="BF1818" s="230"/>
      <c r="BG1818" s="230"/>
    </row>
    <row r="1819" spans="4:59">
      <c r="D1819" s="230"/>
      <c r="G1819" s="230"/>
      <c r="H1819" s="230"/>
      <c r="I1819" s="230"/>
      <c r="J1819" s="230"/>
      <c r="K1819" s="230"/>
      <c r="L1819" s="230"/>
      <c r="M1819" s="230"/>
      <c r="N1819" s="230"/>
      <c r="S1819" s="230"/>
      <c r="V1819" s="230"/>
      <c r="W1819" s="230"/>
      <c r="X1819" s="230"/>
      <c r="Y1819" s="230"/>
      <c r="Z1819" s="230"/>
      <c r="AA1819" s="230"/>
      <c r="AB1819" s="230"/>
      <c r="AC1819" s="230"/>
      <c r="AD1819" s="230"/>
      <c r="AH1819" s="230"/>
      <c r="AK1819" s="230"/>
      <c r="AL1819" s="230"/>
      <c r="AM1819" s="230"/>
      <c r="AN1819" s="230"/>
      <c r="AO1819" s="230"/>
      <c r="AP1819" s="230"/>
      <c r="AQ1819" s="230"/>
      <c r="AR1819" s="230"/>
      <c r="AW1819" s="230"/>
      <c r="AZ1819" s="230"/>
      <c r="BA1819" s="230"/>
      <c r="BB1819" s="230"/>
      <c r="BC1819" s="230"/>
      <c r="BD1819" s="230"/>
      <c r="BE1819" s="230"/>
      <c r="BF1819" s="230"/>
      <c r="BG1819" s="230"/>
    </row>
    <row r="1820" spans="4:59">
      <c r="D1820" s="230"/>
      <c r="G1820" s="230"/>
      <c r="H1820" s="230"/>
      <c r="I1820" s="230"/>
      <c r="J1820" s="230"/>
      <c r="K1820" s="230"/>
      <c r="L1820" s="230"/>
      <c r="M1820" s="230"/>
      <c r="N1820" s="230"/>
      <c r="S1820" s="230"/>
      <c r="V1820" s="230"/>
      <c r="W1820" s="230"/>
      <c r="X1820" s="230"/>
      <c r="Y1820" s="230"/>
      <c r="Z1820" s="230"/>
      <c r="AA1820" s="230"/>
      <c r="AB1820" s="230"/>
      <c r="AC1820" s="230"/>
      <c r="AD1820" s="230"/>
      <c r="AH1820" s="230"/>
      <c r="AK1820" s="230"/>
      <c r="AL1820" s="230"/>
      <c r="AM1820" s="230"/>
      <c r="AN1820" s="230"/>
      <c r="AO1820" s="230"/>
      <c r="AP1820" s="230"/>
      <c r="AQ1820" s="230"/>
      <c r="AR1820" s="230"/>
      <c r="AW1820" s="230"/>
      <c r="AZ1820" s="230"/>
      <c r="BA1820" s="230"/>
      <c r="BB1820" s="230"/>
      <c r="BC1820" s="230"/>
      <c r="BD1820" s="230"/>
      <c r="BE1820" s="230"/>
      <c r="BF1820" s="230"/>
      <c r="BG1820" s="230"/>
    </row>
    <row r="1821" spans="4:59">
      <c r="D1821" s="230"/>
      <c r="G1821" s="230"/>
      <c r="H1821" s="230"/>
      <c r="I1821" s="230"/>
      <c r="J1821" s="230"/>
      <c r="K1821" s="230"/>
      <c r="L1821" s="230"/>
      <c r="M1821" s="230"/>
      <c r="N1821" s="230"/>
      <c r="S1821" s="230"/>
      <c r="V1821" s="230"/>
      <c r="W1821" s="230"/>
      <c r="X1821" s="230"/>
      <c r="Y1821" s="230"/>
      <c r="Z1821" s="230"/>
      <c r="AA1821" s="230"/>
      <c r="AB1821" s="230"/>
      <c r="AC1821" s="230"/>
      <c r="AD1821" s="230"/>
      <c r="AH1821" s="230"/>
      <c r="AK1821" s="230"/>
      <c r="AL1821" s="230"/>
      <c r="AM1821" s="230"/>
      <c r="AN1821" s="230"/>
      <c r="AO1821" s="230"/>
      <c r="AP1821" s="230"/>
      <c r="AQ1821" s="230"/>
      <c r="AR1821" s="230"/>
      <c r="AW1821" s="230"/>
      <c r="AZ1821" s="230"/>
      <c r="BA1821" s="230"/>
      <c r="BB1821" s="230"/>
      <c r="BC1821" s="230"/>
      <c r="BD1821" s="230"/>
      <c r="BE1821" s="230"/>
      <c r="BF1821" s="230"/>
      <c r="BG1821" s="230"/>
    </row>
    <row r="1822" spans="4:59">
      <c r="D1822" s="230"/>
      <c r="G1822" s="230"/>
      <c r="H1822" s="230"/>
      <c r="I1822" s="230"/>
      <c r="J1822" s="230"/>
      <c r="K1822" s="230"/>
      <c r="L1822" s="230"/>
      <c r="M1822" s="230"/>
      <c r="N1822" s="230"/>
      <c r="S1822" s="230"/>
      <c r="V1822" s="230"/>
      <c r="W1822" s="230"/>
      <c r="X1822" s="230"/>
      <c r="Y1822" s="230"/>
      <c r="Z1822" s="230"/>
      <c r="AA1822" s="230"/>
      <c r="AB1822" s="230"/>
      <c r="AC1822" s="230"/>
      <c r="AD1822" s="230"/>
      <c r="AH1822" s="230"/>
      <c r="AK1822" s="230"/>
      <c r="AL1822" s="230"/>
      <c r="AM1822" s="230"/>
      <c r="AN1822" s="230"/>
      <c r="AO1822" s="230"/>
      <c r="AP1822" s="230"/>
      <c r="AQ1822" s="230"/>
      <c r="AR1822" s="230"/>
      <c r="AW1822" s="230"/>
      <c r="AZ1822" s="230"/>
      <c r="BA1822" s="230"/>
      <c r="BB1822" s="230"/>
      <c r="BC1822" s="230"/>
      <c r="BD1822" s="230"/>
      <c r="BE1822" s="230"/>
      <c r="BF1822" s="230"/>
      <c r="BG1822" s="230"/>
    </row>
    <row r="1823" spans="4:59">
      <c r="D1823" s="230"/>
      <c r="G1823" s="230"/>
      <c r="H1823" s="230"/>
      <c r="I1823" s="230"/>
      <c r="J1823" s="230"/>
      <c r="K1823" s="230"/>
      <c r="L1823" s="230"/>
      <c r="M1823" s="230"/>
      <c r="N1823" s="230"/>
      <c r="S1823" s="230"/>
      <c r="V1823" s="230"/>
      <c r="W1823" s="230"/>
      <c r="X1823" s="230"/>
      <c r="Y1823" s="230"/>
      <c r="Z1823" s="230"/>
      <c r="AA1823" s="230"/>
      <c r="AB1823" s="230"/>
      <c r="AC1823" s="230"/>
      <c r="AD1823" s="230"/>
      <c r="AH1823" s="230"/>
      <c r="AK1823" s="230"/>
      <c r="AL1823" s="230"/>
      <c r="AM1823" s="230"/>
      <c r="AN1823" s="230"/>
      <c r="AO1823" s="230"/>
      <c r="AP1823" s="230"/>
      <c r="AQ1823" s="230"/>
      <c r="AR1823" s="230"/>
      <c r="AW1823" s="230"/>
      <c r="AZ1823" s="230"/>
      <c r="BA1823" s="230"/>
      <c r="BB1823" s="230"/>
      <c r="BC1823" s="230"/>
      <c r="BD1823" s="230"/>
      <c r="BE1823" s="230"/>
      <c r="BF1823" s="230"/>
      <c r="BG1823" s="230"/>
    </row>
    <row r="1824" spans="4:59">
      <c r="D1824" s="230"/>
      <c r="G1824" s="230"/>
      <c r="H1824" s="230"/>
      <c r="I1824" s="230"/>
      <c r="J1824" s="230"/>
      <c r="K1824" s="230"/>
      <c r="L1824" s="230"/>
      <c r="M1824" s="230"/>
      <c r="N1824" s="230"/>
      <c r="S1824" s="230"/>
      <c r="V1824" s="230"/>
      <c r="W1824" s="230"/>
      <c r="X1824" s="230"/>
      <c r="Y1824" s="230"/>
      <c r="Z1824" s="230"/>
      <c r="AA1824" s="230"/>
      <c r="AB1824" s="230"/>
      <c r="AC1824" s="230"/>
      <c r="AD1824" s="230"/>
      <c r="AH1824" s="230"/>
      <c r="AK1824" s="230"/>
      <c r="AL1824" s="230"/>
      <c r="AM1824" s="230"/>
      <c r="AN1824" s="230"/>
      <c r="AO1824" s="230"/>
      <c r="AP1824" s="230"/>
      <c r="AQ1824" s="230"/>
      <c r="AR1824" s="230"/>
      <c r="AW1824" s="230"/>
      <c r="AZ1824" s="230"/>
      <c r="BA1824" s="230"/>
      <c r="BB1824" s="230"/>
      <c r="BC1824" s="230"/>
      <c r="BD1824" s="230"/>
      <c r="BE1824" s="230"/>
      <c r="BF1824" s="230"/>
      <c r="BG1824" s="230"/>
    </row>
    <row r="1825" spans="4:59">
      <c r="D1825" s="230"/>
      <c r="G1825" s="230"/>
      <c r="H1825" s="230"/>
      <c r="I1825" s="230"/>
      <c r="J1825" s="230"/>
      <c r="K1825" s="230"/>
      <c r="L1825" s="230"/>
      <c r="M1825" s="230"/>
      <c r="N1825" s="230"/>
      <c r="S1825" s="230"/>
      <c r="V1825" s="230"/>
      <c r="W1825" s="230"/>
      <c r="X1825" s="230"/>
      <c r="Y1825" s="230"/>
      <c r="Z1825" s="230"/>
      <c r="AA1825" s="230"/>
      <c r="AB1825" s="230"/>
      <c r="AC1825" s="230"/>
      <c r="AD1825" s="230"/>
      <c r="AH1825" s="230"/>
      <c r="AK1825" s="230"/>
      <c r="AL1825" s="230"/>
      <c r="AM1825" s="230"/>
      <c r="AN1825" s="230"/>
      <c r="AO1825" s="230"/>
      <c r="AP1825" s="230"/>
      <c r="AQ1825" s="230"/>
      <c r="AR1825" s="230"/>
      <c r="AW1825" s="230"/>
      <c r="AZ1825" s="230"/>
      <c r="BA1825" s="230"/>
      <c r="BB1825" s="230"/>
      <c r="BC1825" s="230"/>
      <c r="BD1825" s="230"/>
      <c r="BE1825" s="230"/>
      <c r="BF1825" s="230"/>
      <c r="BG1825" s="230"/>
    </row>
    <row r="1826" spans="4:59">
      <c r="D1826" s="230"/>
      <c r="G1826" s="230"/>
      <c r="H1826" s="230"/>
      <c r="I1826" s="230"/>
      <c r="J1826" s="230"/>
      <c r="K1826" s="230"/>
      <c r="L1826" s="230"/>
      <c r="M1826" s="230"/>
      <c r="N1826" s="230"/>
      <c r="S1826" s="230"/>
      <c r="V1826" s="230"/>
      <c r="W1826" s="230"/>
      <c r="X1826" s="230"/>
      <c r="Y1826" s="230"/>
      <c r="Z1826" s="230"/>
      <c r="AA1826" s="230"/>
      <c r="AB1826" s="230"/>
      <c r="AC1826" s="230"/>
      <c r="AD1826" s="230"/>
      <c r="AH1826" s="230"/>
      <c r="AK1826" s="230"/>
      <c r="AL1826" s="230"/>
      <c r="AM1826" s="230"/>
      <c r="AN1826" s="230"/>
      <c r="AO1826" s="230"/>
      <c r="AP1826" s="230"/>
      <c r="AQ1826" s="230"/>
      <c r="AR1826" s="230"/>
      <c r="AW1826" s="230"/>
      <c r="AZ1826" s="230"/>
      <c r="BA1826" s="230"/>
      <c r="BB1826" s="230"/>
      <c r="BC1826" s="230"/>
      <c r="BD1826" s="230"/>
      <c r="BE1826" s="230"/>
      <c r="BF1826" s="230"/>
      <c r="BG1826" s="230"/>
    </row>
    <row r="1827" spans="4:59">
      <c r="D1827" s="230"/>
      <c r="G1827" s="230"/>
      <c r="H1827" s="230"/>
      <c r="I1827" s="230"/>
      <c r="J1827" s="230"/>
      <c r="K1827" s="230"/>
      <c r="L1827" s="230"/>
      <c r="M1827" s="230"/>
      <c r="N1827" s="230"/>
      <c r="S1827" s="230"/>
      <c r="V1827" s="230"/>
      <c r="W1827" s="230"/>
      <c r="X1827" s="230"/>
      <c r="Y1827" s="230"/>
      <c r="Z1827" s="230"/>
      <c r="AA1827" s="230"/>
      <c r="AB1827" s="230"/>
      <c r="AC1827" s="230"/>
      <c r="AD1827" s="230"/>
      <c r="AH1827" s="230"/>
      <c r="AK1827" s="230"/>
      <c r="AL1827" s="230"/>
      <c r="AM1827" s="230"/>
      <c r="AN1827" s="230"/>
      <c r="AO1827" s="230"/>
      <c r="AP1827" s="230"/>
      <c r="AQ1827" s="230"/>
      <c r="AR1827" s="230"/>
      <c r="AW1827" s="230"/>
      <c r="AZ1827" s="230"/>
      <c r="BA1827" s="230"/>
      <c r="BB1827" s="230"/>
      <c r="BC1827" s="230"/>
      <c r="BD1827" s="230"/>
      <c r="BE1827" s="230"/>
      <c r="BF1827" s="230"/>
      <c r="BG1827" s="230"/>
    </row>
    <row r="1828" spans="4:59">
      <c r="D1828" s="230"/>
      <c r="G1828" s="230"/>
      <c r="H1828" s="230"/>
      <c r="I1828" s="230"/>
      <c r="J1828" s="230"/>
      <c r="K1828" s="230"/>
      <c r="L1828" s="230"/>
      <c r="M1828" s="230"/>
      <c r="N1828" s="230"/>
      <c r="S1828" s="230"/>
      <c r="V1828" s="230"/>
      <c r="W1828" s="230"/>
      <c r="X1828" s="230"/>
      <c r="Y1828" s="230"/>
      <c r="Z1828" s="230"/>
      <c r="AA1828" s="230"/>
      <c r="AB1828" s="230"/>
      <c r="AC1828" s="230"/>
      <c r="AD1828" s="230"/>
      <c r="AH1828" s="230"/>
      <c r="AK1828" s="230"/>
      <c r="AL1828" s="230"/>
      <c r="AM1828" s="230"/>
      <c r="AN1828" s="230"/>
      <c r="AO1828" s="230"/>
      <c r="AP1828" s="230"/>
      <c r="AQ1828" s="230"/>
      <c r="AR1828" s="230"/>
      <c r="AW1828" s="230"/>
      <c r="AZ1828" s="230"/>
      <c r="BA1828" s="230"/>
      <c r="BB1828" s="230"/>
      <c r="BC1828" s="230"/>
      <c r="BD1828" s="230"/>
      <c r="BE1828" s="230"/>
      <c r="BF1828" s="230"/>
      <c r="BG1828" s="230"/>
    </row>
    <row r="1829" spans="4:59">
      <c r="D1829" s="230"/>
      <c r="G1829" s="230"/>
      <c r="H1829" s="230"/>
      <c r="I1829" s="230"/>
      <c r="J1829" s="230"/>
      <c r="K1829" s="230"/>
      <c r="L1829" s="230"/>
      <c r="M1829" s="230"/>
      <c r="N1829" s="230"/>
      <c r="S1829" s="230"/>
      <c r="V1829" s="230"/>
      <c r="W1829" s="230"/>
      <c r="X1829" s="230"/>
      <c r="Y1829" s="230"/>
      <c r="Z1829" s="230"/>
      <c r="AA1829" s="230"/>
      <c r="AB1829" s="230"/>
      <c r="AC1829" s="230"/>
      <c r="AD1829" s="230"/>
      <c r="AH1829" s="230"/>
      <c r="AK1829" s="230"/>
      <c r="AL1829" s="230"/>
      <c r="AM1829" s="230"/>
      <c r="AN1829" s="230"/>
      <c r="AO1829" s="230"/>
      <c r="AP1829" s="230"/>
      <c r="AQ1829" s="230"/>
      <c r="AR1829" s="230"/>
      <c r="AW1829" s="230"/>
      <c r="AZ1829" s="230"/>
      <c r="BA1829" s="230"/>
      <c r="BB1829" s="230"/>
      <c r="BC1829" s="230"/>
      <c r="BD1829" s="230"/>
      <c r="BE1829" s="230"/>
      <c r="BF1829" s="230"/>
      <c r="BG1829" s="230"/>
    </row>
    <row r="1830" spans="4:59">
      <c r="D1830" s="230"/>
      <c r="G1830" s="230"/>
      <c r="H1830" s="230"/>
      <c r="I1830" s="230"/>
      <c r="J1830" s="230"/>
      <c r="K1830" s="230"/>
      <c r="L1830" s="230"/>
      <c r="M1830" s="230"/>
      <c r="N1830" s="230"/>
      <c r="S1830" s="230"/>
      <c r="V1830" s="230"/>
      <c r="W1830" s="230"/>
      <c r="X1830" s="230"/>
      <c r="Y1830" s="230"/>
      <c r="Z1830" s="230"/>
      <c r="AA1830" s="230"/>
      <c r="AB1830" s="230"/>
      <c r="AC1830" s="230"/>
      <c r="AD1830" s="230"/>
      <c r="AH1830" s="230"/>
      <c r="AK1830" s="230"/>
      <c r="AL1830" s="230"/>
      <c r="AM1830" s="230"/>
      <c r="AN1830" s="230"/>
      <c r="AO1830" s="230"/>
      <c r="AP1830" s="230"/>
      <c r="AQ1830" s="230"/>
      <c r="AR1830" s="230"/>
      <c r="AW1830" s="230"/>
      <c r="AZ1830" s="230"/>
      <c r="BA1830" s="230"/>
      <c r="BB1830" s="230"/>
      <c r="BC1830" s="230"/>
      <c r="BD1830" s="230"/>
      <c r="BE1830" s="230"/>
      <c r="BF1830" s="230"/>
      <c r="BG1830" s="230"/>
    </row>
    <row r="1831" spans="4:59">
      <c r="D1831" s="230"/>
      <c r="G1831" s="230"/>
      <c r="H1831" s="230"/>
      <c r="I1831" s="230"/>
      <c r="J1831" s="230"/>
      <c r="K1831" s="230"/>
      <c r="L1831" s="230"/>
      <c r="M1831" s="230"/>
      <c r="N1831" s="230"/>
      <c r="S1831" s="230"/>
      <c r="V1831" s="230"/>
      <c r="W1831" s="230"/>
      <c r="X1831" s="230"/>
      <c r="Y1831" s="230"/>
      <c r="Z1831" s="230"/>
      <c r="AA1831" s="230"/>
      <c r="AB1831" s="230"/>
      <c r="AC1831" s="230"/>
      <c r="AD1831" s="230"/>
      <c r="AH1831" s="230"/>
      <c r="AK1831" s="230"/>
      <c r="AL1831" s="230"/>
      <c r="AM1831" s="230"/>
      <c r="AN1831" s="230"/>
      <c r="AO1831" s="230"/>
      <c r="AP1831" s="230"/>
      <c r="AQ1831" s="230"/>
      <c r="AR1831" s="230"/>
      <c r="AW1831" s="230"/>
      <c r="AZ1831" s="230"/>
      <c r="BA1831" s="230"/>
      <c r="BB1831" s="230"/>
      <c r="BC1831" s="230"/>
      <c r="BD1831" s="230"/>
      <c r="BE1831" s="230"/>
      <c r="BF1831" s="230"/>
      <c r="BG1831" s="230"/>
    </row>
    <row r="1832" spans="4:59">
      <c r="D1832" s="230"/>
      <c r="G1832" s="230"/>
      <c r="H1832" s="230"/>
      <c r="I1832" s="230"/>
      <c r="J1832" s="230"/>
      <c r="K1832" s="230"/>
      <c r="L1832" s="230"/>
      <c r="M1832" s="230"/>
      <c r="N1832" s="230"/>
      <c r="S1832" s="230"/>
      <c r="V1832" s="230"/>
      <c r="W1832" s="230"/>
      <c r="X1832" s="230"/>
      <c r="Y1832" s="230"/>
      <c r="Z1832" s="230"/>
      <c r="AA1832" s="230"/>
      <c r="AB1832" s="230"/>
      <c r="AC1832" s="230"/>
      <c r="AD1832" s="230"/>
      <c r="AH1832" s="230"/>
      <c r="AK1832" s="230"/>
      <c r="AL1832" s="230"/>
      <c r="AM1832" s="230"/>
      <c r="AN1832" s="230"/>
      <c r="AO1832" s="230"/>
      <c r="AP1832" s="230"/>
      <c r="AQ1832" s="230"/>
      <c r="AR1832" s="230"/>
      <c r="AW1832" s="230"/>
      <c r="AZ1832" s="230"/>
      <c r="BA1832" s="230"/>
      <c r="BB1832" s="230"/>
      <c r="BC1832" s="230"/>
      <c r="BD1832" s="230"/>
      <c r="BE1832" s="230"/>
      <c r="BF1832" s="230"/>
      <c r="BG1832" s="230"/>
    </row>
    <row r="1833" spans="4:59">
      <c r="D1833" s="230"/>
      <c r="G1833" s="230"/>
      <c r="H1833" s="230"/>
      <c r="I1833" s="230"/>
      <c r="J1833" s="230"/>
      <c r="K1833" s="230"/>
      <c r="L1833" s="230"/>
      <c r="M1833" s="230"/>
      <c r="N1833" s="230"/>
      <c r="S1833" s="230"/>
      <c r="V1833" s="230"/>
      <c r="W1833" s="230"/>
      <c r="X1833" s="230"/>
      <c r="Y1833" s="230"/>
      <c r="Z1833" s="230"/>
      <c r="AA1833" s="230"/>
      <c r="AB1833" s="230"/>
      <c r="AC1833" s="230"/>
      <c r="AD1833" s="230"/>
      <c r="AH1833" s="230"/>
      <c r="AK1833" s="230"/>
      <c r="AL1833" s="230"/>
      <c r="AM1833" s="230"/>
      <c r="AN1833" s="230"/>
      <c r="AO1833" s="230"/>
      <c r="AP1833" s="230"/>
      <c r="AQ1833" s="230"/>
      <c r="AR1833" s="230"/>
      <c r="AW1833" s="230"/>
      <c r="AZ1833" s="230"/>
      <c r="BA1833" s="230"/>
      <c r="BB1833" s="230"/>
      <c r="BC1833" s="230"/>
      <c r="BD1833" s="230"/>
      <c r="BE1833" s="230"/>
      <c r="BF1833" s="230"/>
      <c r="BG1833" s="230"/>
    </row>
    <row r="1834" spans="4:59">
      <c r="D1834" s="230"/>
      <c r="G1834" s="230"/>
      <c r="H1834" s="230"/>
      <c r="I1834" s="230"/>
      <c r="J1834" s="230"/>
      <c r="K1834" s="230"/>
      <c r="L1834" s="230"/>
      <c r="M1834" s="230"/>
      <c r="N1834" s="230"/>
      <c r="S1834" s="230"/>
      <c r="V1834" s="230"/>
      <c r="W1834" s="230"/>
      <c r="X1834" s="230"/>
      <c r="Y1834" s="230"/>
      <c r="Z1834" s="230"/>
      <c r="AA1834" s="230"/>
      <c r="AB1834" s="230"/>
      <c r="AC1834" s="230"/>
      <c r="AD1834" s="230"/>
      <c r="AH1834" s="230"/>
      <c r="AK1834" s="230"/>
      <c r="AL1834" s="230"/>
      <c r="AM1834" s="230"/>
      <c r="AN1834" s="230"/>
      <c r="AO1834" s="230"/>
      <c r="AP1834" s="230"/>
      <c r="AQ1834" s="230"/>
      <c r="AR1834" s="230"/>
      <c r="AW1834" s="230"/>
      <c r="AZ1834" s="230"/>
      <c r="BA1834" s="230"/>
      <c r="BB1834" s="230"/>
      <c r="BC1834" s="230"/>
      <c r="BD1834" s="230"/>
      <c r="BE1834" s="230"/>
      <c r="BF1834" s="230"/>
      <c r="BG1834" s="230"/>
    </row>
    <row r="1835" spans="4:59">
      <c r="D1835" s="230"/>
      <c r="G1835" s="230"/>
      <c r="H1835" s="230"/>
      <c r="I1835" s="230"/>
      <c r="J1835" s="230"/>
      <c r="K1835" s="230"/>
      <c r="L1835" s="230"/>
      <c r="M1835" s="230"/>
      <c r="N1835" s="230"/>
      <c r="S1835" s="230"/>
      <c r="V1835" s="230"/>
      <c r="W1835" s="230"/>
      <c r="X1835" s="230"/>
      <c r="Y1835" s="230"/>
      <c r="Z1835" s="230"/>
      <c r="AA1835" s="230"/>
      <c r="AB1835" s="230"/>
      <c r="AC1835" s="230"/>
      <c r="AD1835" s="230"/>
      <c r="AH1835" s="230"/>
      <c r="AK1835" s="230"/>
      <c r="AL1835" s="230"/>
      <c r="AM1835" s="230"/>
      <c r="AN1835" s="230"/>
      <c r="AO1835" s="230"/>
      <c r="AP1835" s="230"/>
      <c r="AQ1835" s="230"/>
      <c r="AR1835" s="230"/>
      <c r="AW1835" s="230"/>
      <c r="AZ1835" s="230"/>
      <c r="BA1835" s="230"/>
      <c r="BB1835" s="230"/>
      <c r="BC1835" s="230"/>
      <c r="BD1835" s="230"/>
      <c r="BE1835" s="230"/>
      <c r="BF1835" s="230"/>
      <c r="BG1835" s="230"/>
    </row>
    <row r="1836" spans="4:59">
      <c r="D1836" s="230"/>
      <c r="G1836" s="230"/>
      <c r="H1836" s="230"/>
      <c r="I1836" s="230"/>
      <c r="J1836" s="230"/>
      <c r="K1836" s="230"/>
      <c r="L1836" s="230"/>
      <c r="M1836" s="230"/>
      <c r="N1836" s="230"/>
      <c r="S1836" s="230"/>
      <c r="V1836" s="230"/>
      <c r="W1836" s="230"/>
      <c r="X1836" s="230"/>
      <c r="Y1836" s="230"/>
      <c r="Z1836" s="230"/>
      <c r="AA1836" s="230"/>
      <c r="AB1836" s="230"/>
      <c r="AC1836" s="230"/>
      <c r="AD1836" s="230"/>
      <c r="AH1836" s="230"/>
      <c r="AK1836" s="230"/>
      <c r="AL1836" s="230"/>
      <c r="AM1836" s="230"/>
      <c r="AN1836" s="230"/>
      <c r="AO1836" s="230"/>
      <c r="AP1836" s="230"/>
      <c r="AQ1836" s="230"/>
      <c r="AR1836" s="230"/>
      <c r="AW1836" s="230"/>
      <c r="AZ1836" s="230"/>
      <c r="BA1836" s="230"/>
      <c r="BB1836" s="230"/>
      <c r="BC1836" s="230"/>
      <c r="BD1836" s="230"/>
      <c r="BE1836" s="230"/>
      <c r="BF1836" s="230"/>
      <c r="BG1836" s="230"/>
    </row>
    <row r="1837" spans="4:59">
      <c r="D1837" s="230"/>
      <c r="G1837" s="230"/>
      <c r="H1837" s="230"/>
      <c r="I1837" s="230"/>
      <c r="J1837" s="230"/>
      <c r="K1837" s="230"/>
      <c r="L1837" s="230"/>
      <c r="M1837" s="230"/>
      <c r="N1837" s="230"/>
      <c r="S1837" s="230"/>
      <c r="V1837" s="230"/>
      <c r="W1837" s="230"/>
      <c r="X1837" s="230"/>
      <c r="Y1837" s="230"/>
      <c r="Z1837" s="230"/>
      <c r="AA1837" s="230"/>
      <c r="AB1837" s="230"/>
      <c r="AC1837" s="230"/>
      <c r="AD1837" s="230"/>
      <c r="AH1837" s="230"/>
      <c r="AK1837" s="230"/>
      <c r="AL1837" s="230"/>
      <c r="AM1837" s="230"/>
      <c r="AN1837" s="230"/>
      <c r="AO1837" s="230"/>
      <c r="AP1837" s="230"/>
      <c r="AQ1837" s="230"/>
      <c r="AR1837" s="230"/>
      <c r="AW1837" s="230"/>
      <c r="AZ1837" s="230"/>
      <c r="BA1837" s="230"/>
      <c r="BB1837" s="230"/>
      <c r="BC1837" s="230"/>
      <c r="BD1837" s="230"/>
      <c r="BE1837" s="230"/>
      <c r="BF1837" s="230"/>
      <c r="BG1837" s="230"/>
    </row>
    <row r="1838" spans="4:59">
      <c r="D1838" s="230"/>
      <c r="G1838" s="230"/>
      <c r="H1838" s="230"/>
      <c r="I1838" s="230"/>
      <c r="J1838" s="230"/>
      <c r="K1838" s="230"/>
      <c r="L1838" s="230"/>
      <c r="M1838" s="230"/>
      <c r="N1838" s="230"/>
      <c r="S1838" s="230"/>
      <c r="V1838" s="230"/>
      <c r="W1838" s="230"/>
      <c r="X1838" s="230"/>
      <c r="Y1838" s="230"/>
      <c r="Z1838" s="230"/>
      <c r="AA1838" s="230"/>
      <c r="AB1838" s="230"/>
      <c r="AC1838" s="230"/>
      <c r="AD1838" s="230"/>
      <c r="AH1838" s="230"/>
      <c r="AK1838" s="230"/>
      <c r="AL1838" s="230"/>
      <c r="AM1838" s="230"/>
      <c r="AN1838" s="230"/>
      <c r="AO1838" s="230"/>
      <c r="AP1838" s="230"/>
      <c r="AQ1838" s="230"/>
      <c r="AR1838" s="230"/>
      <c r="AW1838" s="230"/>
      <c r="AZ1838" s="230"/>
      <c r="BA1838" s="230"/>
      <c r="BB1838" s="230"/>
      <c r="BC1838" s="230"/>
      <c r="BD1838" s="230"/>
      <c r="BE1838" s="230"/>
      <c r="BF1838" s="230"/>
      <c r="BG1838" s="230"/>
    </row>
    <row r="1839" spans="4:59">
      <c r="D1839" s="230"/>
      <c r="G1839" s="230"/>
      <c r="H1839" s="230"/>
      <c r="I1839" s="230"/>
      <c r="J1839" s="230"/>
      <c r="K1839" s="230"/>
      <c r="L1839" s="230"/>
      <c r="M1839" s="230"/>
      <c r="N1839" s="230"/>
      <c r="S1839" s="230"/>
      <c r="V1839" s="230"/>
      <c r="W1839" s="230"/>
      <c r="X1839" s="230"/>
      <c r="Y1839" s="230"/>
      <c r="Z1839" s="230"/>
      <c r="AA1839" s="230"/>
      <c r="AB1839" s="230"/>
      <c r="AC1839" s="230"/>
      <c r="AD1839" s="230"/>
      <c r="AH1839" s="230"/>
      <c r="AK1839" s="230"/>
      <c r="AL1839" s="230"/>
      <c r="AM1839" s="230"/>
      <c r="AN1839" s="230"/>
      <c r="AO1839" s="230"/>
      <c r="AP1839" s="230"/>
      <c r="AQ1839" s="230"/>
      <c r="AR1839" s="230"/>
      <c r="AW1839" s="230"/>
      <c r="AZ1839" s="230"/>
      <c r="BA1839" s="230"/>
      <c r="BB1839" s="230"/>
      <c r="BC1839" s="230"/>
      <c r="BD1839" s="230"/>
      <c r="BE1839" s="230"/>
      <c r="BF1839" s="230"/>
      <c r="BG1839" s="230"/>
    </row>
    <row r="1840" spans="4:59">
      <c r="D1840" s="230"/>
      <c r="G1840" s="230"/>
      <c r="H1840" s="230"/>
      <c r="I1840" s="230"/>
      <c r="J1840" s="230"/>
      <c r="K1840" s="230"/>
      <c r="L1840" s="230"/>
      <c r="M1840" s="230"/>
      <c r="N1840" s="230"/>
      <c r="S1840" s="230"/>
      <c r="V1840" s="230"/>
      <c r="W1840" s="230"/>
      <c r="X1840" s="230"/>
      <c r="Y1840" s="230"/>
      <c r="Z1840" s="230"/>
      <c r="AA1840" s="230"/>
      <c r="AB1840" s="230"/>
      <c r="AC1840" s="230"/>
      <c r="AD1840" s="230"/>
      <c r="AH1840" s="230"/>
      <c r="AK1840" s="230"/>
      <c r="AL1840" s="230"/>
      <c r="AM1840" s="230"/>
      <c r="AN1840" s="230"/>
      <c r="AO1840" s="230"/>
      <c r="AP1840" s="230"/>
      <c r="AQ1840" s="230"/>
      <c r="AR1840" s="230"/>
      <c r="AW1840" s="230"/>
      <c r="AZ1840" s="230"/>
      <c r="BA1840" s="230"/>
      <c r="BB1840" s="230"/>
      <c r="BC1840" s="230"/>
      <c r="BD1840" s="230"/>
      <c r="BE1840" s="230"/>
      <c r="BF1840" s="230"/>
      <c r="BG1840" s="230"/>
    </row>
    <row r="1841" spans="4:59">
      <c r="D1841" s="230"/>
      <c r="G1841" s="230"/>
      <c r="H1841" s="230"/>
      <c r="I1841" s="230"/>
      <c r="J1841" s="230"/>
      <c r="K1841" s="230"/>
      <c r="L1841" s="230"/>
      <c r="M1841" s="230"/>
      <c r="N1841" s="230"/>
      <c r="S1841" s="230"/>
      <c r="V1841" s="230"/>
      <c r="W1841" s="230"/>
      <c r="X1841" s="230"/>
      <c r="Y1841" s="230"/>
      <c r="Z1841" s="230"/>
      <c r="AA1841" s="230"/>
      <c r="AB1841" s="230"/>
      <c r="AC1841" s="230"/>
      <c r="AD1841" s="230"/>
      <c r="AH1841" s="230"/>
      <c r="AK1841" s="230"/>
      <c r="AL1841" s="230"/>
      <c r="AM1841" s="230"/>
      <c r="AN1841" s="230"/>
      <c r="AO1841" s="230"/>
      <c r="AP1841" s="230"/>
      <c r="AQ1841" s="230"/>
      <c r="AR1841" s="230"/>
      <c r="AW1841" s="230"/>
      <c r="AZ1841" s="230"/>
      <c r="BA1841" s="230"/>
      <c r="BB1841" s="230"/>
      <c r="BC1841" s="230"/>
      <c r="BD1841" s="230"/>
      <c r="BE1841" s="230"/>
      <c r="BF1841" s="230"/>
      <c r="BG1841" s="230"/>
    </row>
    <row r="1842" spans="4:59">
      <c r="D1842" s="230"/>
      <c r="G1842" s="230"/>
      <c r="H1842" s="230"/>
      <c r="I1842" s="230"/>
      <c r="J1842" s="230"/>
      <c r="K1842" s="230"/>
      <c r="L1842" s="230"/>
      <c r="M1842" s="230"/>
      <c r="N1842" s="230"/>
      <c r="S1842" s="230"/>
      <c r="V1842" s="230"/>
      <c r="W1842" s="230"/>
      <c r="X1842" s="230"/>
      <c r="Y1842" s="230"/>
      <c r="Z1842" s="230"/>
      <c r="AA1842" s="230"/>
      <c r="AB1842" s="230"/>
      <c r="AC1842" s="230"/>
      <c r="AD1842" s="230"/>
      <c r="AH1842" s="230"/>
      <c r="AK1842" s="230"/>
      <c r="AL1842" s="230"/>
      <c r="AM1842" s="230"/>
      <c r="AN1842" s="230"/>
      <c r="AO1842" s="230"/>
      <c r="AP1842" s="230"/>
      <c r="AQ1842" s="230"/>
      <c r="AR1842" s="230"/>
      <c r="AW1842" s="230"/>
      <c r="AZ1842" s="230"/>
      <c r="BA1842" s="230"/>
      <c r="BB1842" s="230"/>
      <c r="BC1842" s="230"/>
      <c r="BD1842" s="230"/>
      <c r="BE1842" s="230"/>
      <c r="BF1842" s="230"/>
      <c r="BG1842" s="230"/>
    </row>
    <row r="1843" spans="4:59">
      <c r="D1843" s="230"/>
      <c r="G1843" s="230"/>
      <c r="H1843" s="230"/>
      <c r="I1843" s="230"/>
      <c r="J1843" s="230"/>
      <c r="K1843" s="230"/>
      <c r="L1843" s="230"/>
      <c r="M1843" s="230"/>
      <c r="N1843" s="230"/>
      <c r="S1843" s="230"/>
      <c r="V1843" s="230"/>
      <c r="W1843" s="230"/>
      <c r="X1843" s="230"/>
      <c r="Y1843" s="230"/>
      <c r="Z1843" s="230"/>
      <c r="AA1843" s="230"/>
      <c r="AB1843" s="230"/>
      <c r="AC1843" s="230"/>
      <c r="AD1843" s="230"/>
      <c r="AH1843" s="230"/>
      <c r="AK1843" s="230"/>
      <c r="AL1843" s="230"/>
      <c r="AM1843" s="230"/>
      <c r="AN1843" s="230"/>
      <c r="AO1843" s="230"/>
      <c r="AP1843" s="230"/>
      <c r="AQ1843" s="230"/>
      <c r="AR1843" s="230"/>
      <c r="AW1843" s="230"/>
      <c r="AZ1843" s="230"/>
      <c r="BA1843" s="230"/>
      <c r="BB1843" s="230"/>
      <c r="BC1843" s="230"/>
      <c r="BD1843" s="230"/>
      <c r="BE1843" s="230"/>
      <c r="BF1843" s="230"/>
      <c r="BG1843" s="230"/>
    </row>
    <row r="1844" spans="4:59">
      <c r="D1844" s="230"/>
      <c r="G1844" s="230"/>
      <c r="H1844" s="230"/>
      <c r="I1844" s="230"/>
      <c r="J1844" s="230"/>
      <c r="K1844" s="230"/>
      <c r="L1844" s="230"/>
      <c r="M1844" s="230"/>
      <c r="N1844" s="230"/>
      <c r="S1844" s="230"/>
      <c r="V1844" s="230"/>
      <c r="W1844" s="230"/>
      <c r="X1844" s="230"/>
      <c r="Y1844" s="230"/>
      <c r="Z1844" s="230"/>
      <c r="AA1844" s="230"/>
      <c r="AB1844" s="230"/>
      <c r="AC1844" s="230"/>
      <c r="AD1844" s="230"/>
      <c r="AH1844" s="230"/>
      <c r="AK1844" s="230"/>
      <c r="AL1844" s="230"/>
      <c r="AM1844" s="230"/>
      <c r="AN1844" s="230"/>
      <c r="AO1844" s="230"/>
      <c r="AP1844" s="230"/>
      <c r="AQ1844" s="230"/>
      <c r="AR1844" s="230"/>
      <c r="AW1844" s="230"/>
      <c r="AZ1844" s="230"/>
      <c r="BA1844" s="230"/>
      <c r="BB1844" s="230"/>
      <c r="BC1844" s="230"/>
      <c r="BD1844" s="230"/>
      <c r="BE1844" s="230"/>
      <c r="BF1844" s="230"/>
      <c r="BG1844" s="230"/>
    </row>
    <row r="1845" spans="4:59">
      <c r="D1845" s="230"/>
      <c r="G1845" s="230"/>
      <c r="H1845" s="230"/>
      <c r="I1845" s="230"/>
      <c r="J1845" s="230"/>
      <c r="K1845" s="230"/>
      <c r="L1845" s="230"/>
      <c r="M1845" s="230"/>
      <c r="N1845" s="230"/>
      <c r="S1845" s="230"/>
      <c r="V1845" s="230"/>
      <c r="W1845" s="230"/>
      <c r="X1845" s="230"/>
      <c r="Y1845" s="230"/>
      <c r="Z1845" s="230"/>
      <c r="AA1845" s="230"/>
      <c r="AB1845" s="230"/>
      <c r="AC1845" s="230"/>
      <c r="AD1845" s="230"/>
      <c r="AH1845" s="230"/>
      <c r="AK1845" s="230"/>
      <c r="AL1845" s="230"/>
      <c r="AM1845" s="230"/>
      <c r="AN1845" s="230"/>
      <c r="AO1845" s="230"/>
      <c r="AP1845" s="230"/>
      <c r="AQ1845" s="230"/>
      <c r="AR1845" s="230"/>
      <c r="AW1845" s="230"/>
      <c r="AZ1845" s="230"/>
      <c r="BA1845" s="230"/>
      <c r="BB1845" s="230"/>
      <c r="BC1845" s="230"/>
      <c r="BD1845" s="230"/>
      <c r="BE1845" s="230"/>
      <c r="BF1845" s="230"/>
      <c r="BG1845" s="230"/>
    </row>
    <row r="1846" spans="4:59">
      <c r="D1846" s="230"/>
      <c r="G1846" s="230"/>
      <c r="H1846" s="230"/>
      <c r="I1846" s="230"/>
      <c r="J1846" s="230"/>
      <c r="K1846" s="230"/>
      <c r="L1846" s="230"/>
      <c r="M1846" s="230"/>
      <c r="N1846" s="230"/>
      <c r="S1846" s="230"/>
      <c r="V1846" s="230"/>
      <c r="W1846" s="230"/>
      <c r="X1846" s="230"/>
      <c r="Y1846" s="230"/>
      <c r="Z1846" s="230"/>
      <c r="AA1846" s="230"/>
      <c r="AB1846" s="230"/>
      <c r="AC1846" s="230"/>
      <c r="AD1846" s="230"/>
      <c r="AH1846" s="230"/>
      <c r="AK1846" s="230"/>
      <c r="AL1846" s="230"/>
      <c r="AM1846" s="230"/>
      <c r="AN1846" s="230"/>
      <c r="AO1846" s="230"/>
      <c r="AP1846" s="230"/>
      <c r="AQ1846" s="230"/>
      <c r="AR1846" s="230"/>
      <c r="AW1846" s="230"/>
      <c r="AZ1846" s="230"/>
      <c r="BA1846" s="230"/>
      <c r="BB1846" s="230"/>
      <c r="BC1846" s="230"/>
      <c r="BD1846" s="230"/>
      <c r="BE1846" s="230"/>
      <c r="BF1846" s="230"/>
      <c r="BG1846" s="230"/>
    </row>
    <row r="1847" spans="4:59">
      <c r="D1847" s="230"/>
      <c r="G1847" s="230"/>
      <c r="H1847" s="230"/>
      <c r="I1847" s="230"/>
      <c r="J1847" s="230"/>
      <c r="K1847" s="230"/>
      <c r="L1847" s="230"/>
      <c r="M1847" s="230"/>
      <c r="N1847" s="230"/>
      <c r="S1847" s="230"/>
      <c r="V1847" s="230"/>
      <c r="W1847" s="230"/>
      <c r="X1847" s="230"/>
      <c r="Y1847" s="230"/>
      <c r="Z1847" s="230"/>
      <c r="AA1847" s="230"/>
      <c r="AB1847" s="230"/>
      <c r="AC1847" s="230"/>
      <c r="AD1847" s="230"/>
      <c r="AH1847" s="230"/>
      <c r="AK1847" s="230"/>
      <c r="AL1847" s="230"/>
      <c r="AM1847" s="230"/>
      <c r="AN1847" s="230"/>
      <c r="AO1847" s="230"/>
      <c r="AP1847" s="230"/>
      <c r="AQ1847" s="230"/>
      <c r="AR1847" s="230"/>
      <c r="AW1847" s="230"/>
      <c r="AZ1847" s="230"/>
      <c r="BA1847" s="230"/>
      <c r="BB1847" s="230"/>
      <c r="BC1847" s="230"/>
      <c r="BD1847" s="230"/>
      <c r="BE1847" s="230"/>
      <c r="BF1847" s="230"/>
      <c r="BG1847" s="230"/>
    </row>
    <row r="1848" spans="4:59">
      <c r="D1848" s="230"/>
      <c r="G1848" s="230"/>
      <c r="H1848" s="230"/>
      <c r="I1848" s="230"/>
      <c r="J1848" s="230"/>
      <c r="K1848" s="230"/>
      <c r="L1848" s="230"/>
      <c r="M1848" s="230"/>
      <c r="N1848" s="230"/>
      <c r="S1848" s="230"/>
      <c r="V1848" s="230"/>
      <c r="W1848" s="230"/>
      <c r="X1848" s="230"/>
      <c r="Y1848" s="230"/>
      <c r="Z1848" s="230"/>
      <c r="AA1848" s="230"/>
      <c r="AB1848" s="230"/>
      <c r="AC1848" s="230"/>
      <c r="AD1848" s="230"/>
      <c r="AH1848" s="230"/>
      <c r="AK1848" s="230"/>
      <c r="AL1848" s="230"/>
      <c r="AM1848" s="230"/>
      <c r="AN1848" s="230"/>
      <c r="AO1848" s="230"/>
      <c r="AP1848" s="230"/>
      <c r="AQ1848" s="230"/>
      <c r="AR1848" s="230"/>
      <c r="AW1848" s="230"/>
      <c r="AZ1848" s="230"/>
      <c r="BA1848" s="230"/>
      <c r="BB1848" s="230"/>
      <c r="BC1848" s="230"/>
      <c r="BD1848" s="230"/>
      <c r="BE1848" s="230"/>
      <c r="BF1848" s="230"/>
      <c r="BG1848" s="230"/>
    </row>
    <row r="1849" spans="4:59">
      <c r="D1849" s="230"/>
      <c r="G1849" s="230"/>
      <c r="H1849" s="230"/>
      <c r="I1849" s="230"/>
      <c r="J1849" s="230"/>
      <c r="K1849" s="230"/>
      <c r="L1849" s="230"/>
      <c r="M1849" s="230"/>
      <c r="N1849" s="230"/>
      <c r="S1849" s="230"/>
      <c r="V1849" s="230"/>
      <c r="W1849" s="230"/>
      <c r="X1849" s="230"/>
      <c r="Y1849" s="230"/>
      <c r="Z1849" s="230"/>
      <c r="AA1849" s="230"/>
      <c r="AB1849" s="230"/>
      <c r="AC1849" s="230"/>
      <c r="AD1849" s="230"/>
      <c r="AH1849" s="230"/>
      <c r="AK1849" s="230"/>
      <c r="AL1849" s="230"/>
      <c r="AM1849" s="230"/>
      <c r="AN1849" s="230"/>
      <c r="AO1849" s="230"/>
      <c r="AP1849" s="230"/>
      <c r="AQ1849" s="230"/>
      <c r="AR1849" s="230"/>
      <c r="AW1849" s="230"/>
      <c r="AZ1849" s="230"/>
      <c r="BA1849" s="230"/>
      <c r="BB1849" s="230"/>
      <c r="BC1849" s="230"/>
      <c r="BD1849" s="230"/>
      <c r="BE1849" s="230"/>
      <c r="BF1849" s="230"/>
      <c r="BG1849" s="230"/>
    </row>
    <row r="1850" spans="4:59">
      <c r="D1850" s="230"/>
      <c r="G1850" s="230"/>
      <c r="H1850" s="230"/>
      <c r="I1850" s="230"/>
      <c r="J1850" s="230"/>
      <c r="K1850" s="230"/>
      <c r="L1850" s="230"/>
      <c r="M1850" s="230"/>
      <c r="N1850" s="230"/>
      <c r="S1850" s="230"/>
      <c r="V1850" s="230"/>
      <c r="W1850" s="230"/>
      <c r="X1850" s="230"/>
      <c r="Y1850" s="230"/>
      <c r="Z1850" s="230"/>
      <c r="AA1850" s="230"/>
      <c r="AB1850" s="230"/>
      <c r="AC1850" s="230"/>
      <c r="AD1850" s="230"/>
      <c r="AH1850" s="230"/>
      <c r="AK1850" s="230"/>
      <c r="AL1850" s="230"/>
      <c r="AM1850" s="230"/>
      <c r="AN1850" s="230"/>
      <c r="AO1850" s="230"/>
      <c r="AP1850" s="230"/>
      <c r="AQ1850" s="230"/>
      <c r="AR1850" s="230"/>
      <c r="AW1850" s="230"/>
      <c r="AZ1850" s="230"/>
      <c r="BA1850" s="230"/>
      <c r="BB1850" s="230"/>
      <c r="BC1850" s="230"/>
      <c r="BD1850" s="230"/>
      <c r="BE1850" s="230"/>
      <c r="BF1850" s="230"/>
      <c r="BG1850" s="230"/>
    </row>
    <row r="1851" spans="4:59">
      <c r="D1851" s="230"/>
      <c r="G1851" s="230"/>
      <c r="H1851" s="230"/>
      <c r="I1851" s="230"/>
      <c r="J1851" s="230"/>
      <c r="K1851" s="230"/>
      <c r="L1851" s="230"/>
      <c r="M1851" s="230"/>
      <c r="N1851" s="230"/>
      <c r="S1851" s="230"/>
      <c r="V1851" s="230"/>
      <c r="W1851" s="230"/>
      <c r="X1851" s="230"/>
      <c r="Y1851" s="230"/>
      <c r="Z1851" s="230"/>
      <c r="AA1851" s="230"/>
      <c r="AB1851" s="230"/>
      <c r="AC1851" s="230"/>
      <c r="AD1851" s="230"/>
      <c r="AH1851" s="230"/>
      <c r="AK1851" s="230"/>
      <c r="AL1851" s="230"/>
      <c r="AM1851" s="230"/>
      <c r="AN1851" s="230"/>
      <c r="AO1851" s="230"/>
      <c r="AP1851" s="230"/>
      <c r="AQ1851" s="230"/>
      <c r="AR1851" s="230"/>
      <c r="AW1851" s="230"/>
      <c r="AZ1851" s="230"/>
      <c r="BA1851" s="230"/>
      <c r="BB1851" s="230"/>
      <c r="BC1851" s="230"/>
      <c r="BD1851" s="230"/>
      <c r="BE1851" s="230"/>
      <c r="BF1851" s="230"/>
      <c r="BG1851" s="230"/>
    </row>
    <row r="1852" spans="4:59">
      <c r="D1852" s="230"/>
      <c r="G1852" s="230"/>
      <c r="H1852" s="230"/>
      <c r="I1852" s="230"/>
      <c r="J1852" s="230"/>
      <c r="K1852" s="230"/>
      <c r="L1852" s="230"/>
      <c r="M1852" s="230"/>
      <c r="N1852" s="230"/>
      <c r="S1852" s="230"/>
      <c r="V1852" s="230"/>
      <c r="W1852" s="230"/>
      <c r="X1852" s="230"/>
      <c r="Y1852" s="230"/>
      <c r="Z1852" s="230"/>
      <c r="AA1852" s="230"/>
      <c r="AB1852" s="230"/>
      <c r="AC1852" s="230"/>
      <c r="AD1852" s="230"/>
      <c r="AH1852" s="230"/>
      <c r="AK1852" s="230"/>
      <c r="AL1852" s="230"/>
      <c r="AM1852" s="230"/>
      <c r="AN1852" s="230"/>
      <c r="AO1852" s="230"/>
      <c r="AP1852" s="230"/>
      <c r="AQ1852" s="230"/>
      <c r="AR1852" s="230"/>
      <c r="AW1852" s="230"/>
      <c r="AZ1852" s="230"/>
      <c r="BA1852" s="230"/>
      <c r="BB1852" s="230"/>
      <c r="BC1852" s="230"/>
      <c r="BD1852" s="230"/>
      <c r="BE1852" s="230"/>
      <c r="BF1852" s="230"/>
      <c r="BG1852" s="230"/>
    </row>
    <row r="1853" spans="4:59">
      <c r="D1853" s="230"/>
      <c r="G1853" s="230"/>
      <c r="H1853" s="230"/>
      <c r="I1853" s="230"/>
      <c r="J1853" s="230"/>
      <c r="K1853" s="230"/>
      <c r="L1853" s="230"/>
      <c r="M1853" s="230"/>
      <c r="N1853" s="230"/>
      <c r="S1853" s="230"/>
      <c r="V1853" s="230"/>
      <c r="W1853" s="230"/>
      <c r="X1853" s="230"/>
      <c r="Y1853" s="230"/>
      <c r="Z1853" s="230"/>
      <c r="AA1853" s="230"/>
      <c r="AB1853" s="230"/>
      <c r="AC1853" s="230"/>
      <c r="AD1853" s="230"/>
      <c r="AH1853" s="230"/>
      <c r="AK1853" s="230"/>
      <c r="AL1853" s="230"/>
      <c r="AM1853" s="230"/>
      <c r="AN1853" s="230"/>
      <c r="AO1853" s="230"/>
      <c r="AP1853" s="230"/>
      <c r="AQ1853" s="230"/>
      <c r="AR1853" s="230"/>
      <c r="AW1853" s="230"/>
      <c r="AZ1853" s="230"/>
      <c r="BA1853" s="230"/>
      <c r="BB1853" s="230"/>
      <c r="BC1853" s="230"/>
      <c r="BD1853" s="230"/>
      <c r="BE1853" s="230"/>
      <c r="BF1853" s="230"/>
      <c r="BG1853" s="230"/>
    </row>
    <row r="1854" spans="4:59">
      <c r="D1854" s="230"/>
      <c r="G1854" s="230"/>
      <c r="H1854" s="230"/>
      <c r="I1854" s="230"/>
      <c r="J1854" s="230"/>
      <c r="K1854" s="230"/>
      <c r="L1854" s="230"/>
      <c r="M1854" s="230"/>
      <c r="N1854" s="230"/>
      <c r="S1854" s="230"/>
      <c r="V1854" s="230"/>
      <c r="W1854" s="230"/>
      <c r="X1854" s="230"/>
      <c r="Y1854" s="230"/>
      <c r="Z1854" s="230"/>
      <c r="AA1854" s="230"/>
      <c r="AB1854" s="230"/>
      <c r="AC1854" s="230"/>
      <c r="AD1854" s="230"/>
      <c r="AH1854" s="230"/>
      <c r="AK1854" s="230"/>
      <c r="AL1854" s="230"/>
      <c r="AM1854" s="230"/>
      <c r="AN1854" s="230"/>
      <c r="AO1854" s="230"/>
      <c r="AP1854" s="230"/>
      <c r="AQ1854" s="230"/>
      <c r="AR1854" s="230"/>
      <c r="AW1854" s="230"/>
      <c r="AZ1854" s="230"/>
      <c r="BA1854" s="230"/>
      <c r="BB1854" s="230"/>
      <c r="BC1854" s="230"/>
      <c r="BD1854" s="230"/>
      <c r="BE1854" s="230"/>
      <c r="BF1854" s="230"/>
      <c r="BG1854" s="230"/>
    </row>
    <row r="1855" spans="4:59">
      <c r="D1855" s="230"/>
      <c r="G1855" s="230"/>
      <c r="H1855" s="230"/>
      <c r="I1855" s="230"/>
      <c r="J1855" s="230"/>
      <c r="K1855" s="230"/>
      <c r="L1855" s="230"/>
      <c r="M1855" s="230"/>
      <c r="N1855" s="230"/>
      <c r="S1855" s="230"/>
      <c r="V1855" s="230"/>
      <c r="W1855" s="230"/>
      <c r="X1855" s="230"/>
      <c r="Y1855" s="230"/>
      <c r="Z1855" s="230"/>
      <c r="AA1855" s="230"/>
      <c r="AB1855" s="230"/>
      <c r="AC1855" s="230"/>
      <c r="AD1855" s="230"/>
      <c r="AH1855" s="230"/>
      <c r="AK1855" s="230"/>
      <c r="AL1855" s="230"/>
      <c r="AM1855" s="230"/>
      <c r="AN1855" s="230"/>
      <c r="AO1855" s="230"/>
      <c r="AP1855" s="230"/>
      <c r="AQ1855" s="230"/>
      <c r="AR1855" s="230"/>
      <c r="AW1855" s="230"/>
      <c r="AZ1855" s="230"/>
      <c r="BA1855" s="230"/>
      <c r="BB1855" s="230"/>
      <c r="BC1855" s="230"/>
      <c r="BD1855" s="230"/>
      <c r="BE1855" s="230"/>
      <c r="BF1855" s="230"/>
      <c r="BG1855" s="230"/>
    </row>
    <row r="1856" spans="4:59">
      <c r="D1856" s="230"/>
      <c r="G1856" s="230"/>
      <c r="H1856" s="230"/>
      <c r="I1856" s="230"/>
      <c r="J1856" s="230"/>
      <c r="K1856" s="230"/>
      <c r="L1856" s="230"/>
      <c r="M1856" s="230"/>
      <c r="N1856" s="230"/>
      <c r="S1856" s="230"/>
      <c r="V1856" s="230"/>
      <c r="W1856" s="230"/>
      <c r="X1856" s="230"/>
      <c r="Y1856" s="230"/>
      <c r="Z1856" s="230"/>
      <c r="AA1856" s="230"/>
      <c r="AB1856" s="230"/>
      <c r="AC1856" s="230"/>
      <c r="AD1856" s="230"/>
      <c r="AH1856" s="230"/>
      <c r="AK1856" s="230"/>
      <c r="AL1856" s="230"/>
      <c r="AM1856" s="230"/>
      <c r="AN1856" s="230"/>
      <c r="AO1856" s="230"/>
      <c r="AP1856" s="230"/>
      <c r="AQ1856" s="230"/>
      <c r="AR1856" s="230"/>
      <c r="AW1856" s="230"/>
      <c r="AZ1856" s="230"/>
      <c r="BA1856" s="230"/>
      <c r="BB1856" s="230"/>
      <c r="BC1856" s="230"/>
      <c r="BD1856" s="230"/>
      <c r="BE1856" s="230"/>
      <c r="BF1856" s="230"/>
      <c r="BG1856" s="230"/>
    </row>
    <row r="1857" spans="4:59">
      <c r="D1857" s="230"/>
      <c r="G1857" s="230"/>
      <c r="H1857" s="230"/>
      <c r="I1857" s="230"/>
      <c r="J1857" s="230"/>
      <c r="K1857" s="230"/>
      <c r="L1857" s="230"/>
      <c r="M1857" s="230"/>
      <c r="N1857" s="230"/>
      <c r="S1857" s="230"/>
      <c r="V1857" s="230"/>
      <c r="W1857" s="230"/>
      <c r="X1857" s="230"/>
      <c r="Y1857" s="230"/>
      <c r="Z1857" s="230"/>
      <c r="AA1857" s="230"/>
      <c r="AB1857" s="230"/>
      <c r="AC1857" s="230"/>
      <c r="AD1857" s="230"/>
      <c r="AH1857" s="230"/>
      <c r="AK1857" s="230"/>
      <c r="AL1857" s="230"/>
      <c r="AM1857" s="230"/>
      <c r="AN1857" s="230"/>
      <c r="AO1857" s="230"/>
      <c r="AP1857" s="230"/>
      <c r="AQ1857" s="230"/>
      <c r="AR1857" s="230"/>
      <c r="AW1857" s="230"/>
      <c r="AZ1857" s="230"/>
      <c r="BA1857" s="230"/>
      <c r="BB1857" s="230"/>
      <c r="BC1857" s="230"/>
      <c r="BD1857" s="230"/>
      <c r="BE1857" s="230"/>
      <c r="BF1857" s="230"/>
      <c r="BG1857" s="230"/>
    </row>
    <row r="1858" spans="4:59">
      <c r="D1858" s="230"/>
      <c r="G1858" s="230"/>
      <c r="H1858" s="230"/>
      <c r="I1858" s="230"/>
      <c r="J1858" s="230"/>
      <c r="K1858" s="230"/>
      <c r="L1858" s="230"/>
      <c r="M1858" s="230"/>
      <c r="N1858" s="230"/>
      <c r="S1858" s="230"/>
      <c r="V1858" s="230"/>
      <c r="W1858" s="230"/>
      <c r="X1858" s="230"/>
      <c r="Y1858" s="230"/>
      <c r="Z1858" s="230"/>
      <c r="AA1858" s="230"/>
      <c r="AB1858" s="230"/>
      <c r="AC1858" s="230"/>
      <c r="AD1858" s="230"/>
      <c r="AH1858" s="230"/>
      <c r="AK1858" s="230"/>
      <c r="AL1858" s="230"/>
      <c r="AM1858" s="230"/>
      <c r="AN1858" s="230"/>
      <c r="AO1858" s="230"/>
      <c r="AP1858" s="230"/>
      <c r="AQ1858" s="230"/>
      <c r="AR1858" s="230"/>
      <c r="AW1858" s="230"/>
      <c r="AZ1858" s="230"/>
      <c r="BA1858" s="230"/>
      <c r="BB1858" s="230"/>
      <c r="BC1858" s="230"/>
      <c r="BD1858" s="230"/>
      <c r="BE1858" s="230"/>
      <c r="BF1858" s="230"/>
      <c r="BG1858" s="230"/>
    </row>
    <row r="1859" spans="4:59">
      <c r="D1859" s="230"/>
      <c r="G1859" s="230"/>
      <c r="H1859" s="230"/>
      <c r="I1859" s="230"/>
      <c r="J1859" s="230"/>
      <c r="K1859" s="230"/>
      <c r="L1859" s="230"/>
      <c r="M1859" s="230"/>
      <c r="N1859" s="230"/>
      <c r="S1859" s="230"/>
      <c r="V1859" s="230"/>
      <c r="W1859" s="230"/>
      <c r="X1859" s="230"/>
      <c r="Y1859" s="230"/>
      <c r="Z1859" s="230"/>
      <c r="AA1859" s="230"/>
      <c r="AB1859" s="230"/>
      <c r="AC1859" s="230"/>
      <c r="AD1859" s="230"/>
      <c r="AH1859" s="230"/>
      <c r="AK1859" s="230"/>
      <c r="AL1859" s="230"/>
      <c r="AM1859" s="230"/>
      <c r="AN1859" s="230"/>
      <c r="AO1859" s="230"/>
      <c r="AP1859" s="230"/>
      <c r="AQ1859" s="230"/>
      <c r="AR1859" s="230"/>
      <c r="AW1859" s="230"/>
      <c r="AZ1859" s="230"/>
      <c r="BA1859" s="230"/>
      <c r="BB1859" s="230"/>
      <c r="BC1859" s="230"/>
      <c r="BD1859" s="230"/>
      <c r="BE1859" s="230"/>
      <c r="BF1859" s="230"/>
      <c r="BG1859" s="230"/>
    </row>
    <row r="1860" spans="4:59">
      <c r="D1860" s="230"/>
      <c r="G1860" s="230"/>
      <c r="H1860" s="230"/>
      <c r="I1860" s="230"/>
      <c r="J1860" s="230"/>
      <c r="K1860" s="230"/>
      <c r="L1860" s="230"/>
      <c r="M1860" s="230"/>
      <c r="N1860" s="230"/>
      <c r="S1860" s="230"/>
      <c r="V1860" s="230"/>
      <c r="W1860" s="230"/>
      <c r="X1860" s="230"/>
      <c r="Y1860" s="230"/>
      <c r="Z1860" s="230"/>
      <c r="AA1860" s="230"/>
      <c r="AB1860" s="230"/>
      <c r="AC1860" s="230"/>
      <c r="AD1860" s="230"/>
      <c r="AH1860" s="230"/>
      <c r="AK1860" s="230"/>
      <c r="AL1860" s="230"/>
      <c r="AM1860" s="230"/>
      <c r="AN1860" s="230"/>
      <c r="AO1860" s="230"/>
      <c r="AP1860" s="230"/>
      <c r="AQ1860" s="230"/>
      <c r="AR1860" s="230"/>
      <c r="AW1860" s="230"/>
      <c r="AZ1860" s="230"/>
      <c r="BA1860" s="230"/>
      <c r="BB1860" s="230"/>
      <c r="BC1860" s="230"/>
      <c r="BD1860" s="230"/>
      <c r="BE1860" s="230"/>
      <c r="BF1860" s="230"/>
      <c r="BG1860" s="230"/>
    </row>
    <row r="1861" spans="4:59">
      <c r="D1861" s="230"/>
      <c r="G1861" s="230"/>
      <c r="H1861" s="230"/>
      <c r="I1861" s="230"/>
      <c r="J1861" s="230"/>
      <c r="K1861" s="230"/>
      <c r="L1861" s="230"/>
      <c r="M1861" s="230"/>
      <c r="N1861" s="230"/>
      <c r="S1861" s="230"/>
      <c r="V1861" s="230"/>
      <c r="W1861" s="230"/>
      <c r="X1861" s="230"/>
      <c r="Y1861" s="230"/>
      <c r="Z1861" s="230"/>
      <c r="AA1861" s="230"/>
      <c r="AB1861" s="230"/>
      <c r="AC1861" s="230"/>
      <c r="AD1861" s="230"/>
      <c r="AH1861" s="230"/>
      <c r="AK1861" s="230"/>
      <c r="AL1861" s="230"/>
      <c r="AM1861" s="230"/>
      <c r="AN1861" s="230"/>
      <c r="AO1861" s="230"/>
      <c r="AP1861" s="230"/>
      <c r="AQ1861" s="230"/>
      <c r="AR1861" s="230"/>
      <c r="AW1861" s="230"/>
      <c r="AZ1861" s="230"/>
      <c r="BA1861" s="230"/>
      <c r="BB1861" s="230"/>
      <c r="BC1861" s="230"/>
      <c r="BD1861" s="230"/>
      <c r="BE1861" s="230"/>
      <c r="BF1861" s="230"/>
      <c r="BG1861" s="230"/>
    </row>
    <row r="1862" spans="4:59">
      <c r="D1862" s="230"/>
      <c r="G1862" s="230"/>
      <c r="H1862" s="230"/>
      <c r="I1862" s="230"/>
      <c r="J1862" s="230"/>
      <c r="K1862" s="230"/>
      <c r="L1862" s="230"/>
      <c r="M1862" s="230"/>
      <c r="N1862" s="230"/>
      <c r="S1862" s="230"/>
      <c r="V1862" s="230"/>
      <c r="W1862" s="230"/>
      <c r="X1862" s="230"/>
      <c r="Y1862" s="230"/>
      <c r="Z1862" s="230"/>
      <c r="AA1862" s="230"/>
      <c r="AB1862" s="230"/>
      <c r="AC1862" s="230"/>
      <c r="AD1862" s="230"/>
      <c r="AH1862" s="230"/>
      <c r="AK1862" s="230"/>
      <c r="AL1862" s="230"/>
      <c r="AM1862" s="230"/>
      <c r="AN1862" s="230"/>
      <c r="AO1862" s="230"/>
      <c r="AP1862" s="230"/>
      <c r="AQ1862" s="230"/>
      <c r="AR1862" s="230"/>
      <c r="AW1862" s="230"/>
      <c r="AZ1862" s="230"/>
      <c r="BA1862" s="230"/>
      <c r="BB1862" s="230"/>
      <c r="BC1862" s="230"/>
      <c r="BD1862" s="230"/>
      <c r="BE1862" s="230"/>
      <c r="BF1862" s="230"/>
      <c r="BG1862" s="230"/>
    </row>
    <row r="1863" spans="4:59">
      <c r="D1863" s="230"/>
      <c r="G1863" s="230"/>
      <c r="H1863" s="230"/>
      <c r="I1863" s="230"/>
      <c r="J1863" s="230"/>
      <c r="K1863" s="230"/>
      <c r="L1863" s="230"/>
      <c r="M1863" s="230"/>
      <c r="N1863" s="230"/>
      <c r="S1863" s="230"/>
      <c r="V1863" s="230"/>
      <c r="W1863" s="230"/>
      <c r="X1863" s="230"/>
      <c r="Y1863" s="230"/>
      <c r="Z1863" s="230"/>
      <c r="AA1863" s="230"/>
      <c r="AB1863" s="230"/>
      <c r="AC1863" s="230"/>
      <c r="AD1863" s="230"/>
      <c r="AH1863" s="230"/>
      <c r="AK1863" s="230"/>
      <c r="AL1863" s="230"/>
      <c r="AM1863" s="230"/>
      <c r="AN1863" s="230"/>
      <c r="AO1863" s="230"/>
      <c r="AP1863" s="230"/>
      <c r="AQ1863" s="230"/>
      <c r="AR1863" s="230"/>
      <c r="AW1863" s="230"/>
      <c r="AZ1863" s="230"/>
      <c r="BA1863" s="230"/>
      <c r="BB1863" s="230"/>
      <c r="BC1863" s="230"/>
      <c r="BD1863" s="230"/>
      <c r="BE1863" s="230"/>
      <c r="BF1863" s="230"/>
      <c r="BG1863" s="230"/>
    </row>
    <row r="1864" spans="4:59">
      <c r="D1864" s="230"/>
      <c r="G1864" s="230"/>
      <c r="H1864" s="230"/>
      <c r="I1864" s="230"/>
      <c r="J1864" s="230"/>
      <c r="K1864" s="230"/>
      <c r="L1864" s="230"/>
      <c r="M1864" s="230"/>
      <c r="N1864" s="230"/>
      <c r="S1864" s="230"/>
      <c r="V1864" s="230"/>
      <c r="W1864" s="230"/>
      <c r="X1864" s="230"/>
      <c r="Y1864" s="230"/>
      <c r="Z1864" s="230"/>
      <c r="AA1864" s="230"/>
      <c r="AB1864" s="230"/>
      <c r="AC1864" s="230"/>
      <c r="AD1864" s="230"/>
      <c r="AH1864" s="230"/>
      <c r="AK1864" s="230"/>
      <c r="AL1864" s="230"/>
      <c r="AM1864" s="230"/>
      <c r="AN1864" s="230"/>
      <c r="AO1864" s="230"/>
      <c r="AP1864" s="230"/>
      <c r="AQ1864" s="230"/>
      <c r="AR1864" s="230"/>
      <c r="AW1864" s="230"/>
      <c r="AZ1864" s="230"/>
      <c r="BA1864" s="230"/>
      <c r="BB1864" s="230"/>
      <c r="BC1864" s="230"/>
      <c r="BD1864" s="230"/>
      <c r="BE1864" s="230"/>
      <c r="BF1864" s="230"/>
      <c r="BG1864" s="230"/>
    </row>
    <row r="1865" spans="4:59">
      <c r="D1865" s="230"/>
      <c r="G1865" s="230"/>
      <c r="H1865" s="230"/>
      <c r="I1865" s="230"/>
      <c r="J1865" s="230"/>
      <c r="K1865" s="230"/>
      <c r="L1865" s="230"/>
      <c r="M1865" s="230"/>
      <c r="N1865" s="230"/>
      <c r="S1865" s="230"/>
      <c r="V1865" s="230"/>
      <c r="W1865" s="230"/>
      <c r="X1865" s="230"/>
      <c r="Y1865" s="230"/>
      <c r="Z1865" s="230"/>
      <c r="AA1865" s="230"/>
      <c r="AB1865" s="230"/>
      <c r="AC1865" s="230"/>
      <c r="AD1865" s="230"/>
      <c r="AH1865" s="230"/>
      <c r="AK1865" s="230"/>
      <c r="AL1865" s="230"/>
      <c r="AM1865" s="230"/>
      <c r="AN1865" s="230"/>
      <c r="AO1865" s="230"/>
      <c r="AP1865" s="230"/>
      <c r="AQ1865" s="230"/>
      <c r="AR1865" s="230"/>
      <c r="AW1865" s="230"/>
      <c r="AZ1865" s="230"/>
      <c r="BA1865" s="230"/>
      <c r="BB1865" s="230"/>
      <c r="BC1865" s="230"/>
      <c r="BD1865" s="230"/>
      <c r="BE1865" s="230"/>
      <c r="BF1865" s="230"/>
      <c r="BG1865" s="230"/>
    </row>
    <row r="1866" spans="4:59">
      <c r="D1866" s="230"/>
      <c r="G1866" s="230"/>
      <c r="H1866" s="230"/>
      <c r="I1866" s="230"/>
      <c r="J1866" s="230"/>
      <c r="K1866" s="230"/>
      <c r="L1866" s="230"/>
      <c r="M1866" s="230"/>
      <c r="N1866" s="230"/>
      <c r="S1866" s="230"/>
      <c r="V1866" s="230"/>
      <c r="W1866" s="230"/>
      <c r="X1866" s="230"/>
      <c r="Y1866" s="230"/>
      <c r="Z1866" s="230"/>
      <c r="AA1866" s="230"/>
      <c r="AB1866" s="230"/>
      <c r="AC1866" s="230"/>
      <c r="AD1866" s="230"/>
      <c r="AH1866" s="230"/>
      <c r="AK1866" s="230"/>
      <c r="AL1866" s="230"/>
      <c r="AM1866" s="230"/>
      <c r="AN1866" s="230"/>
      <c r="AO1866" s="230"/>
      <c r="AP1866" s="230"/>
      <c r="AQ1866" s="230"/>
      <c r="AR1866" s="230"/>
      <c r="AW1866" s="230"/>
      <c r="AZ1866" s="230"/>
      <c r="BA1866" s="230"/>
      <c r="BB1866" s="230"/>
      <c r="BC1866" s="230"/>
      <c r="BD1866" s="230"/>
      <c r="BE1866" s="230"/>
      <c r="BF1866" s="230"/>
      <c r="BG1866" s="230"/>
    </row>
    <row r="1867" spans="4:59">
      <c r="D1867" s="230"/>
      <c r="G1867" s="230"/>
      <c r="H1867" s="230"/>
      <c r="I1867" s="230"/>
      <c r="J1867" s="230"/>
      <c r="K1867" s="230"/>
      <c r="L1867" s="230"/>
      <c r="M1867" s="230"/>
      <c r="N1867" s="230"/>
      <c r="S1867" s="230"/>
      <c r="V1867" s="230"/>
      <c r="W1867" s="230"/>
      <c r="X1867" s="230"/>
      <c r="Y1867" s="230"/>
      <c r="Z1867" s="230"/>
      <c r="AA1867" s="230"/>
      <c r="AB1867" s="230"/>
      <c r="AC1867" s="230"/>
      <c r="AD1867" s="230"/>
      <c r="AH1867" s="230"/>
      <c r="AK1867" s="230"/>
      <c r="AL1867" s="230"/>
      <c r="AM1867" s="230"/>
      <c r="AN1867" s="230"/>
      <c r="AO1867" s="230"/>
      <c r="AP1867" s="230"/>
      <c r="AQ1867" s="230"/>
      <c r="AR1867" s="230"/>
      <c r="AW1867" s="230"/>
      <c r="AZ1867" s="230"/>
      <c r="BA1867" s="230"/>
      <c r="BB1867" s="230"/>
      <c r="BC1867" s="230"/>
      <c r="BD1867" s="230"/>
      <c r="BE1867" s="230"/>
      <c r="BF1867" s="230"/>
      <c r="BG1867" s="230"/>
    </row>
    <row r="1868" spans="4:59">
      <c r="D1868" s="230"/>
      <c r="G1868" s="230"/>
      <c r="H1868" s="230"/>
      <c r="I1868" s="230"/>
      <c r="J1868" s="230"/>
      <c r="K1868" s="230"/>
      <c r="L1868" s="230"/>
      <c r="M1868" s="230"/>
      <c r="N1868" s="230"/>
      <c r="S1868" s="230"/>
      <c r="V1868" s="230"/>
      <c r="W1868" s="230"/>
      <c r="X1868" s="230"/>
      <c r="Y1868" s="230"/>
      <c r="Z1868" s="230"/>
      <c r="AA1868" s="230"/>
      <c r="AB1868" s="230"/>
      <c r="AC1868" s="230"/>
      <c r="AD1868" s="230"/>
      <c r="AH1868" s="230"/>
      <c r="AK1868" s="230"/>
      <c r="AL1868" s="230"/>
      <c r="AM1868" s="230"/>
      <c r="AN1868" s="230"/>
      <c r="AO1868" s="230"/>
      <c r="AP1868" s="230"/>
      <c r="AQ1868" s="230"/>
      <c r="AR1868" s="230"/>
      <c r="AW1868" s="230"/>
      <c r="AZ1868" s="230"/>
      <c r="BA1868" s="230"/>
      <c r="BB1868" s="230"/>
      <c r="BC1868" s="230"/>
      <c r="BD1868" s="230"/>
      <c r="BE1868" s="230"/>
      <c r="BF1868" s="230"/>
      <c r="BG1868" s="230"/>
    </row>
    <row r="1869" spans="4:59">
      <c r="D1869" s="230"/>
      <c r="G1869" s="230"/>
      <c r="H1869" s="230"/>
      <c r="I1869" s="230"/>
      <c r="J1869" s="230"/>
      <c r="K1869" s="230"/>
      <c r="L1869" s="230"/>
      <c r="M1869" s="230"/>
      <c r="N1869" s="230"/>
      <c r="S1869" s="230"/>
      <c r="V1869" s="230"/>
      <c r="W1869" s="230"/>
      <c r="X1869" s="230"/>
      <c r="Y1869" s="230"/>
      <c r="Z1869" s="230"/>
      <c r="AA1869" s="230"/>
      <c r="AB1869" s="230"/>
      <c r="AC1869" s="230"/>
      <c r="AD1869" s="230"/>
      <c r="AH1869" s="230"/>
      <c r="AK1869" s="230"/>
      <c r="AL1869" s="230"/>
      <c r="AM1869" s="230"/>
      <c r="AN1869" s="230"/>
      <c r="AO1869" s="230"/>
      <c r="AP1869" s="230"/>
      <c r="AQ1869" s="230"/>
      <c r="AR1869" s="230"/>
      <c r="AW1869" s="230"/>
      <c r="AZ1869" s="230"/>
      <c r="BA1869" s="230"/>
      <c r="BB1869" s="230"/>
      <c r="BC1869" s="230"/>
      <c r="BD1869" s="230"/>
      <c r="BE1869" s="230"/>
      <c r="BF1869" s="230"/>
      <c r="BG1869" s="230"/>
    </row>
    <row r="1870" spans="4:59">
      <c r="D1870" s="230"/>
      <c r="G1870" s="230"/>
      <c r="H1870" s="230"/>
      <c r="I1870" s="230"/>
      <c r="J1870" s="230"/>
      <c r="K1870" s="230"/>
      <c r="L1870" s="230"/>
      <c r="M1870" s="230"/>
      <c r="N1870" s="230"/>
      <c r="S1870" s="230"/>
      <c r="V1870" s="230"/>
      <c r="W1870" s="230"/>
      <c r="X1870" s="230"/>
      <c r="Y1870" s="230"/>
      <c r="Z1870" s="230"/>
      <c r="AA1870" s="230"/>
      <c r="AB1870" s="230"/>
      <c r="AC1870" s="230"/>
      <c r="AD1870" s="230"/>
      <c r="AH1870" s="230"/>
      <c r="AK1870" s="230"/>
      <c r="AL1870" s="230"/>
      <c r="AM1870" s="230"/>
      <c r="AN1870" s="230"/>
      <c r="AO1870" s="230"/>
      <c r="AP1870" s="230"/>
      <c r="AQ1870" s="230"/>
      <c r="AR1870" s="230"/>
      <c r="AW1870" s="230"/>
      <c r="AZ1870" s="230"/>
      <c r="BA1870" s="230"/>
      <c r="BB1870" s="230"/>
      <c r="BC1870" s="230"/>
      <c r="BD1870" s="230"/>
      <c r="BE1870" s="230"/>
      <c r="BF1870" s="230"/>
      <c r="BG1870" s="230"/>
    </row>
    <row r="1871" spans="4:59">
      <c r="D1871" s="230"/>
      <c r="G1871" s="230"/>
      <c r="H1871" s="230"/>
      <c r="I1871" s="230"/>
      <c r="J1871" s="230"/>
      <c r="K1871" s="230"/>
      <c r="L1871" s="230"/>
      <c r="M1871" s="230"/>
      <c r="N1871" s="230"/>
      <c r="S1871" s="230"/>
      <c r="V1871" s="230"/>
      <c r="W1871" s="230"/>
      <c r="X1871" s="230"/>
      <c r="Y1871" s="230"/>
      <c r="Z1871" s="230"/>
      <c r="AA1871" s="230"/>
      <c r="AB1871" s="230"/>
      <c r="AC1871" s="230"/>
      <c r="AD1871" s="230"/>
      <c r="AH1871" s="230"/>
      <c r="AK1871" s="230"/>
      <c r="AL1871" s="230"/>
      <c r="AM1871" s="230"/>
      <c r="AN1871" s="230"/>
      <c r="AO1871" s="230"/>
      <c r="AP1871" s="230"/>
      <c r="AQ1871" s="230"/>
      <c r="AR1871" s="230"/>
      <c r="AW1871" s="230"/>
      <c r="AZ1871" s="230"/>
      <c r="BA1871" s="230"/>
      <c r="BB1871" s="230"/>
      <c r="BC1871" s="230"/>
      <c r="BD1871" s="230"/>
      <c r="BE1871" s="230"/>
      <c r="BF1871" s="230"/>
      <c r="BG1871" s="230"/>
    </row>
    <row r="1872" spans="4:59">
      <c r="D1872" s="230"/>
      <c r="G1872" s="230"/>
      <c r="H1872" s="230"/>
      <c r="I1872" s="230"/>
      <c r="J1872" s="230"/>
      <c r="K1872" s="230"/>
      <c r="L1872" s="230"/>
      <c r="M1872" s="230"/>
      <c r="N1872" s="230"/>
      <c r="S1872" s="230"/>
      <c r="V1872" s="230"/>
      <c r="W1872" s="230"/>
      <c r="X1872" s="230"/>
      <c r="Y1872" s="230"/>
      <c r="Z1872" s="230"/>
      <c r="AA1872" s="230"/>
      <c r="AB1872" s="230"/>
      <c r="AC1872" s="230"/>
      <c r="AD1872" s="230"/>
      <c r="AH1872" s="230"/>
      <c r="AK1872" s="230"/>
      <c r="AL1872" s="230"/>
      <c r="AM1872" s="230"/>
      <c r="AN1872" s="230"/>
      <c r="AO1872" s="230"/>
      <c r="AP1872" s="230"/>
      <c r="AQ1872" s="230"/>
      <c r="AR1872" s="230"/>
      <c r="AW1872" s="230"/>
      <c r="AZ1872" s="230"/>
      <c r="BA1872" s="230"/>
      <c r="BB1872" s="230"/>
      <c r="BC1872" s="230"/>
      <c r="BD1872" s="230"/>
      <c r="BE1872" s="230"/>
      <c r="BF1872" s="230"/>
      <c r="BG1872" s="230"/>
    </row>
    <row r="1873" spans="4:59">
      <c r="D1873" s="230"/>
      <c r="G1873" s="230"/>
      <c r="H1873" s="230"/>
      <c r="I1873" s="230"/>
      <c r="J1873" s="230"/>
      <c r="K1873" s="230"/>
      <c r="L1873" s="230"/>
      <c r="M1873" s="230"/>
      <c r="N1873" s="230"/>
      <c r="S1873" s="230"/>
      <c r="V1873" s="230"/>
      <c r="W1873" s="230"/>
      <c r="X1873" s="230"/>
      <c r="Y1873" s="230"/>
      <c r="Z1873" s="230"/>
      <c r="AA1873" s="230"/>
      <c r="AB1873" s="230"/>
      <c r="AC1873" s="230"/>
      <c r="AD1873" s="230"/>
      <c r="AH1873" s="230"/>
      <c r="AK1873" s="230"/>
      <c r="AL1873" s="230"/>
      <c r="AM1873" s="230"/>
      <c r="AN1873" s="230"/>
      <c r="AO1873" s="230"/>
      <c r="AP1873" s="230"/>
      <c r="AQ1873" s="230"/>
      <c r="AR1873" s="230"/>
      <c r="AW1873" s="230"/>
      <c r="AZ1873" s="230"/>
      <c r="BA1873" s="230"/>
      <c r="BB1873" s="230"/>
      <c r="BC1873" s="230"/>
      <c r="BD1873" s="230"/>
      <c r="BE1873" s="230"/>
      <c r="BF1873" s="230"/>
      <c r="BG1873" s="230"/>
    </row>
    <row r="1874" spans="4:59">
      <c r="D1874" s="230"/>
      <c r="G1874" s="230"/>
      <c r="H1874" s="230"/>
      <c r="I1874" s="230"/>
      <c r="J1874" s="230"/>
      <c r="K1874" s="230"/>
      <c r="L1874" s="230"/>
      <c r="M1874" s="230"/>
      <c r="N1874" s="230"/>
      <c r="S1874" s="230"/>
      <c r="V1874" s="230"/>
      <c r="W1874" s="230"/>
      <c r="X1874" s="230"/>
      <c r="Y1874" s="230"/>
      <c r="Z1874" s="230"/>
      <c r="AA1874" s="230"/>
      <c r="AB1874" s="230"/>
      <c r="AC1874" s="230"/>
      <c r="AD1874" s="230"/>
      <c r="AH1874" s="230"/>
      <c r="AK1874" s="230"/>
      <c r="AL1874" s="230"/>
      <c r="AM1874" s="230"/>
      <c r="AN1874" s="230"/>
      <c r="AO1874" s="230"/>
      <c r="AP1874" s="230"/>
      <c r="AQ1874" s="230"/>
      <c r="AR1874" s="230"/>
      <c r="AW1874" s="230"/>
      <c r="AZ1874" s="230"/>
      <c r="BA1874" s="230"/>
      <c r="BB1874" s="230"/>
      <c r="BC1874" s="230"/>
      <c r="BD1874" s="230"/>
      <c r="BE1874" s="230"/>
      <c r="BF1874" s="230"/>
      <c r="BG1874" s="230"/>
    </row>
    <row r="1875" spans="4:59">
      <c r="D1875" s="230"/>
      <c r="G1875" s="230"/>
      <c r="H1875" s="230"/>
      <c r="I1875" s="230"/>
      <c r="J1875" s="230"/>
      <c r="K1875" s="230"/>
      <c r="L1875" s="230"/>
      <c r="M1875" s="230"/>
      <c r="N1875" s="230"/>
      <c r="S1875" s="230"/>
      <c r="V1875" s="230"/>
      <c r="W1875" s="230"/>
      <c r="X1875" s="230"/>
      <c r="Y1875" s="230"/>
      <c r="Z1875" s="230"/>
      <c r="AA1875" s="230"/>
      <c r="AB1875" s="230"/>
      <c r="AC1875" s="230"/>
      <c r="AD1875" s="230"/>
      <c r="AH1875" s="230"/>
      <c r="AK1875" s="230"/>
      <c r="AL1875" s="230"/>
      <c r="AM1875" s="230"/>
      <c r="AN1875" s="230"/>
      <c r="AO1875" s="230"/>
      <c r="AP1875" s="230"/>
      <c r="AQ1875" s="230"/>
      <c r="AR1875" s="230"/>
      <c r="AW1875" s="230"/>
      <c r="AZ1875" s="230"/>
      <c r="BA1875" s="230"/>
      <c r="BB1875" s="230"/>
      <c r="BC1875" s="230"/>
      <c r="BD1875" s="230"/>
      <c r="BE1875" s="230"/>
      <c r="BF1875" s="230"/>
      <c r="BG1875" s="230"/>
    </row>
    <row r="1876" spans="4:59">
      <c r="D1876" s="230"/>
      <c r="G1876" s="230"/>
      <c r="H1876" s="230"/>
      <c r="I1876" s="230"/>
      <c r="J1876" s="230"/>
      <c r="K1876" s="230"/>
      <c r="L1876" s="230"/>
      <c r="M1876" s="230"/>
      <c r="N1876" s="230"/>
      <c r="S1876" s="230"/>
      <c r="V1876" s="230"/>
      <c r="W1876" s="230"/>
      <c r="X1876" s="230"/>
      <c r="Y1876" s="230"/>
      <c r="Z1876" s="230"/>
      <c r="AA1876" s="230"/>
      <c r="AB1876" s="230"/>
      <c r="AC1876" s="230"/>
      <c r="AD1876" s="230"/>
      <c r="AH1876" s="230"/>
      <c r="AK1876" s="230"/>
      <c r="AL1876" s="230"/>
      <c r="AM1876" s="230"/>
      <c r="AN1876" s="230"/>
      <c r="AO1876" s="230"/>
      <c r="AP1876" s="230"/>
      <c r="AQ1876" s="230"/>
      <c r="AR1876" s="230"/>
      <c r="AW1876" s="230"/>
      <c r="AZ1876" s="230"/>
      <c r="BA1876" s="230"/>
      <c r="BB1876" s="230"/>
      <c r="BC1876" s="230"/>
      <c r="BD1876" s="230"/>
      <c r="BE1876" s="230"/>
      <c r="BF1876" s="230"/>
      <c r="BG1876" s="230"/>
    </row>
    <row r="1877" spans="4:59">
      <c r="D1877" s="230"/>
      <c r="G1877" s="230"/>
      <c r="H1877" s="230"/>
      <c r="I1877" s="230"/>
      <c r="J1877" s="230"/>
      <c r="K1877" s="230"/>
      <c r="L1877" s="230"/>
      <c r="M1877" s="230"/>
      <c r="N1877" s="230"/>
      <c r="S1877" s="230"/>
      <c r="V1877" s="230"/>
      <c r="W1877" s="230"/>
      <c r="X1877" s="230"/>
      <c r="Y1877" s="230"/>
      <c r="Z1877" s="230"/>
      <c r="AA1877" s="230"/>
      <c r="AB1877" s="230"/>
      <c r="AC1877" s="230"/>
      <c r="AD1877" s="230"/>
      <c r="AH1877" s="230"/>
      <c r="AK1877" s="230"/>
      <c r="AL1877" s="230"/>
      <c r="AM1877" s="230"/>
      <c r="AN1877" s="230"/>
      <c r="AO1877" s="230"/>
      <c r="AP1877" s="230"/>
      <c r="AQ1877" s="230"/>
      <c r="AR1877" s="230"/>
      <c r="AW1877" s="230"/>
      <c r="AZ1877" s="230"/>
      <c r="BA1877" s="230"/>
      <c r="BB1877" s="230"/>
      <c r="BC1877" s="230"/>
      <c r="BD1877" s="230"/>
      <c r="BE1877" s="230"/>
      <c r="BF1877" s="230"/>
      <c r="BG1877" s="230"/>
    </row>
    <row r="1878" spans="4:59">
      <c r="D1878" s="230"/>
      <c r="G1878" s="230"/>
      <c r="H1878" s="230"/>
      <c r="I1878" s="230"/>
      <c r="J1878" s="230"/>
      <c r="K1878" s="230"/>
      <c r="L1878" s="230"/>
      <c r="M1878" s="230"/>
      <c r="N1878" s="230"/>
      <c r="S1878" s="230"/>
      <c r="V1878" s="230"/>
      <c r="W1878" s="230"/>
      <c r="X1878" s="230"/>
      <c r="Y1878" s="230"/>
      <c r="Z1878" s="230"/>
      <c r="AA1878" s="230"/>
      <c r="AB1878" s="230"/>
      <c r="AC1878" s="230"/>
      <c r="AD1878" s="230"/>
      <c r="AH1878" s="230"/>
      <c r="AK1878" s="230"/>
      <c r="AL1878" s="230"/>
      <c r="AM1878" s="230"/>
      <c r="AN1878" s="230"/>
      <c r="AO1878" s="230"/>
      <c r="AP1878" s="230"/>
      <c r="AQ1878" s="230"/>
      <c r="AR1878" s="230"/>
      <c r="AW1878" s="230"/>
      <c r="AZ1878" s="230"/>
      <c r="BA1878" s="230"/>
      <c r="BB1878" s="230"/>
      <c r="BC1878" s="230"/>
      <c r="BD1878" s="230"/>
      <c r="BE1878" s="230"/>
      <c r="BF1878" s="230"/>
      <c r="BG1878" s="230"/>
    </row>
    <row r="1879" spans="4:59">
      <c r="D1879" s="230"/>
      <c r="G1879" s="230"/>
      <c r="H1879" s="230"/>
      <c r="I1879" s="230"/>
      <c r="J1879" s="230"/>
      <c r="K1879" s="230"/>
      <c r="L1879" s="230"/>
      <c r="M1879" s="230"/>
      <c r="N1879" s="230"/>
      <c r="S1879" s="230"/>
      <c r="V1879" s="230"/>
      <c r="W1879" s="230"/>
      <c r="X1879" s="230"/>
      <c r="Y1879" s="230"/>
      <c r="Z1879" s="230"/>
      <c r="AA1879" s="230"/>
      <c r="AB1879" s="230"/>
      <c r="AC1879" s="230"/>
      <c r="AD1879" s="230"/>
      <c r="AH1879" s="230"/>
      <c r="AK1879" s="230"/>
      <c r="AL1879" s="230"/>
      <c r="AM1879" s="230"/>
      <c r="AN1879" s="230"/>
      <c r="AO1879" s="230"/>
      <c r="AP1879" s="230"/>
      <c r="AQ1879" s="230"/>
      <c r="AR1879" s="230"/>
      <c r="AW1879" s="230"/>
      <c r="AZ1879" s="230"/>
      <c r="BA1879" s="230"/>
      <c r="BB1879" s="230"/>
      <c r="BC1879" s="230"/>
      <c r="BD1879" s="230"/>
      <c r="BE1879" s="230"/>
      <c r="BF1879" s="230"/>
      <c r="BG1879" s="230"/>
    </row>
    <row r="1880" spans="4:59">
      <c r="D1880" s="230"/>
      <c r="G1880" s="230"/>
      <c r="H1880" s="230"/>
      <c r="I1880" s="230"/>
      <c r="J1880" s="230"/>
      <c r="K1880" s="230"/>
      <c r="L1880" s="230"/>
      <c r="M1880" s="230"/>
      <c r="N1880" s="230"/>
      <c r="S1880" s="230"/>
      <c r="V1880" s="230"/>
      <c r="W1880" s="230"/>
      <c r="X1880" s="230"/>
      <c r="Y1880" s="230"/>
      <c r="Z1880" s="230"/>
      <c r="AA1880" s="230"/>
      <c r="AB1880" s="230"/>
      <c r="AC1880" s="230"/>
      <c r="AD1880" s="230"/>
      <c r="AH1880" s="230"/>
      <c r="AK1880" s="230"/>
      <c r="AL1880" s="230"/>
      <c r="AM1880" s="230"/>
      <c r="AN1880" s="230"/>
      <c r="AO1880" s="230"/>
      <c r="AP1880" s="230"/>
      <c r="AQ1880" s="230"/>
      <c r="AR1880" s="230"/>
      <c r="AW1880" s="230"/>
      <c r="AZ1880" s="230"/>
      <c r="BA1880" s="230"/>
      <c r="BB1880" s="230"/>
      <c r="BC1880" s="230"/>
      <c r="BD1880" s="230"/>
      <c r="BE1880" s="230"/>
      <c r="BF1880" s="230"/>
      <c r="BG1880" s="230"/>
    </row>
    <row r="1881" spans="4:59">
      <c r="D1881" s="230"/>
      <c r="G1881" s="230"/>
      <c r="H1881" s="230"/>
      <c r="I1881" s="230"/>
      <c r="J1881" s="230"/>
      <c r="K1881" s="230"/>
      <c r="L1881" s="230"/>
      <c r="M1881" s="230"/>
      <c r="N1881" s="230"/>
      <c r="S1881" s="230"/>
      <c r="V1881" s="230"/>
      <c r="W1881" s="230"/>
      <c r="X1881" s="230"/>
      <c r="Y1881" s="230"/>
      <c r="Z1881" s="230"/>
      <c r="AA1881" s="230"/>
      <c r="AB1881" s="230"/>
      <c r="AC1881" s="230"/>
      <c r="AD1881" s="230"/>
      <c r="AH1881" s="230"/>
      <c r="AK1881" s="230"/>
      <c r="AL1881" s="230"/>
      <c r="AM1881" s="230"/>
      <c r="AN1881" s="230"/>
      <c r="AO1881" s="230"/>
      <c r="AP1881" s="230"/>
      <c r="AQ1881" s="230"/>
      <c r="AR1881" s="230"/>
      <c r="AW1881" s="230"/>
      <c r="AZ1881" s="230"/>
      <c r="BA1881" s="230"/>
      <c r="BB1881" s="230"/>
      <c r="BC1881" s="230"/>
      <c r="BD1881" s="230"/>
      <c r="BE1881" s="230"/>
      <c r="BF1881" s="230"/>
      <c r="BG1881" s="230"/>
    </row>
    <row r="1882" spans="4:59">
      <c r="D1882" s="230"/>
      <c r="G1882" s="230"/>
      <c r="H1882" s="230"/>
      <c r="I1882" s="230"/>
      <c r="J1882" s="230"/>
      <c r="K1882" s="230"/>
      <c r="L1882" s="230"/>
      <c r="M1882" s="230"/>
      <c r="N1882" s="230"/>
      <c r="S1882" s="230"/>
      <c r="V1882" s="230"/>
      <c r="W1882" s="230"/>
      <c r="X1882" s="230"/>
      <c r="Y1882" s="230"/>
      <c r="Z1882" s="230"/>
      <c r="AA1882" s="230"/>
      <c r="AB1882" s="230"/>
      <c r="AC1882" s="230"/>
      <c r="AD1882" s="230"/>
      <c r="AH1882" s="230"/>
      <c r="AK1882" s="230"/>
      <c r="AL1882" s="230"/>
      <c r="AM1882" s="230"/>
      <c r="AN1882" s="230"/>
      <c r="AO1882" s="230"/>
      <c r="AP1882" s="230"/>
      <c r="AQ1882" s="230"/>
      <c r="AR1882" s="230"/>
      <c r="AW1882" s="230"/>
      <c r="AZ1882" s="230"/>
      <c r="BA1882" s="230"/>
      <c r="BB1882" s="230"/>
      <c r="BC1882" s="230"/>
      <c r="BD1882" s="230"/>
      <c r="BE1882" s="230"/>
      <c r="BF1882" s="230"/>
      <c r="BG1882" s="230"/>
    </row>
    <row r="1883" spans="4:59">
      <c r="D1883" s="230"/>
      <c r="G1883" s="230"/>
      <c r="H1883" s="230"/>
      <c r="I1883" s="230"/>
      <c r="J1883" s="230"/>
      <c r="K1883" s="230"/>
      <c r="L1883" s="230"/>
      <c r="M1883" s="230"/>
      <c r="N1883" s="230"/>
      <c r="S1883" s="230"/>
      <c r="V1883" s="230"/>
      <c r="W1883" s="230"/>
      <c r="X1883" s="230"/>
      <c r="Y1883" s="230"/>
      <c r="Z1883" s="230"/>
      <c r="AA1883" s="230"/>
      <c r="AB1883" s="230"/>
      <c r="AC1883" s="230"/>
      <c r="AD1883" s="230"/>
      <c r="AH1883" s="230"/>
      <c r="AK1883" s="230"/>
      <c r="AL1883" s="230"/>
      <c r="AM1883" s="230"/>
      <c r="AN1883" s="230"/>
      <c r="AO1883" s="230"/>
      <c r="AP1883" s="230"/>
      <c r="AQ1883" s="230"/>
      <c r="AR1883" s="230"/>
      <c r="AW1883" s="230"/>
      <c r="AZ1883" s="230"/>
      <c r="BA1883" s="230"/>
      <c r="BB1883" s="230"/>
      <c r="BC1883" s="230"/>
      <c r="BD1883" s="230"/>
      <c r="BE1883" s="230"/>
      <c r="BF1883" s="230"/>
      <c r="BG1883" s="230"/>
    </row>
    <row r="1884" spans="4:59">
      <c r="D1884" s="230"/>
      <c r="G1884" s="230"/>
      <c r="H1884" s="230"/>
      <c r="I1884" s="230"/>
      <c r="J1884" s="230"/>
      <c r="K1884" s="230"/>
      <c r="L1884" s="230"/>
      <c r="M1884" s="230"/>
      <c r="N1884" s="230"/>
      <c r="S1884" s="230"/>
      <c r="V1884" s="230"/>
      <c r="W1884" s="230"/>
      <c r="X1884" s="230"/>
      <c r="Y1884" s="230"/>
      <c r="Z1884" s="230"/>
      <c r="AA1884" s="230"/>
      <c r="AB1884" s="230"/>
      <c r="AC1884" s="230"/>
      <c r="AD1884" s="230"/>
      <c r="AH1884" s="230"/>
      <c r="AK1884" s="230"/>
      <c r="AL1884" s="230"/>
      <c r="AM1884" s="230"/>
      <c r="AN1884" s="230"/>
      <c r="AO1884" s="230"/>
      <c r="AP1884" s="230"/>
      <c r="AQ1884" s="230"/>
      <c r="AR1884" s="230"/>
      <c r="AW1884" s="230"/>
      <c r="AZ1884" s="230"/>
      <c r="BA1884" s="230"/>
      <c r="BB1884" s="230"/>
      <c r="BC1884" s="230"/>
      <c r="BD1884" s="230"/>
      <c r="BE1884" s="230"/>
      <c r="BF1884" s="230"/>
      <c r="BG1884" s="230"/>
    </row>
    <row r="1885" spans="4:59">
      <c r="D1885" s="230"/>
      <c r="G1885" s="230"/>
      <c r="H1885" s="230"/>
      <c r="I1885" s="230"/>
      <c r="J1885" s="230"/>
      <c r="K1885" s="230"/>
      <c r="L1885" s="230"/>
      <c r="M1885" s="230"/>
      <c r="N1885" s="230"/>
      <c r="S1885" s="230"/>
      <c r="V1885" s="230"/>
      <c r="W1885" s="230"/>
      <c r="X1885" s="230"/>
      <c r="Y1885" s="230"/>
      <c r="Z1885" s="230"/>
      <c r="AA1885" s="230"/>
      <c r="AB1885" s="230"/>
      <c r="AC1885" s="230"/>
      <c r="AD1885" s="230"/>
      <c r="AH1885" s="230"/>
      <c r="AK1885" s="230"/>
      <c r="AL1885" s="230"/>
      <c r="AM1885" s="230"/>
      <c r="AN1885" s="230"/>
      <c r="AO1885" s="230"/>
      <c r="AP1885" s="230"/>
      <c r="AQ1885" s="230"/>
      <c r="AR1885" s="230"/>
      <c r="AW1885" s="230"/>
      <c r="AZ1885" s="230"/>
      <c r="BA1885" s="230"/>
      <c r="BB1885" s="230"/>
      <c r="BC1885" s="230"/>
      <c r="BD1885" s="230"/>
      <c r="BE1885" s="230"/>
      <c r="BF1885" s="230"/>
      <c r="BG1885" s="230"/>
    </row>
    <row r="1886" spans="4:59">
      <c r="D1886" s="230"/>
      <c r="G1886" s="230"/>
      <c r="H1886" s="230"/>
      <c r="I1886" s="230"/>
      <c r="J1886" s="230"/>
      <c r="K1886" s="230"/>
      <c r="L1886" s="230"/>
      <c r="M1886" s="230"/>
      <c r="N1886" s="230"/>
      <c r="S1886" s="230"/>
      <c r="V1886" s="230"/>
      <c r="W1886" s="230"/>
      <c r="X1886" s="230"/>
      <c r="Y1886" s="230"/>
      <c r="Z1886" s="230"/>
      <c r="AA1886" s="230"/>
      <c r="AB1886" s="230"/>
      <c r="AC1886" s="230"/>
      <c r="AD1886" s="230"/>
      <c r="AH1886" s="230"/>
      <c r="AK1886" s="230"/>
      <c r="AL1886" s="230"/>
      <c r="AM1886" s="230"/>
      <c r="AN1886" s="230"/>
      <c r="AO1886" s="230"/>
      <c r="AP1886" s="230"/>
      <c r="AQ1886" s="230"/>
      <c r="AR1886" s="230"/>
      <c r="AW1886" s="230"/>
      <c r="AZ1886" s="230"/>
      <c r="BA1886" s="230"/>
      <c r="BB1886" s="230"/>
      <c r="BC1886" s="230"/>
      <c r="BD1886" s="230"/>
      <c r="BE1886" s="230"/>
      <c r="BF1886" s="230"/>
      <c r="BG1886" s="230"/>
    </row>
    <row r="1887" spans="4:59">
      <c r="D1887" s="230"/>
      <c r="G1887" s="230"/>
      <c r="H1887" s="230"/>
      <c r="I1887" s="230"/>
      <c r="J1887" s="230"/>
      <c r="K1887" s="230"/>
      <c r="L1887" s="230"/>
      <c r="M1887" s="230"/>
      <c r="N1887" s="230"/>
      <c r="S1887" s="230"/>
      <c r="V1887" s="230"/>
      <c r="W1887" s="230"/>
      <c r="X1887" s="230"/>
      <c r="Y1887" s="230"/>
      <c r="Z1887" s="230"/>
      <c r="AA1887" s="230"/>
      <c r="AB1887" s="230"/>
      <c r="AC1887" s="230"/>
      <c r="AD1887" s="230"/>
      <c r="AH1887" s="230"/>
      <c r="AK1887" s="230"/>
      <c r="AL1887" s="230"/>
      <c r="AM1887" s="230"/>
      <c r="AN1887" s="230"/>
      <c r="AO1887" s="230"/>
      <c r="AP1887" s="230"/>
      <c r="AQ1887" s="230"/>
      <c r="AR1887" s="230"/>
      <c r="AW1887" s="230"/>
      <c r="AZ1887" s="230"/>
      <c r="BA1887" s="230"/>
      <c r="BB1887" s="230"/>
      <c r="BC1887" s="230"/>
      <c r="BD1887" s="230"/>
      <c r="BE1887" s="230"/>
      <c r="BF1887" s="230"/>
      <c r="BG1887" s="230"/>
    </row>
    <row r="1888" spans="4:59">
      <c r="D1888" s="230"/>
      <c r="G1888" s="230"/>
      <c r="H1888" s="230"/>
      <c r="I1888" s="230"/>
      <c r="J1888" s="230"/>
      <c r="K1888" s="230"/>
      <c r="L1888" s="230"/>
      <c r="M1888" s="230"/>
      <c r="N1888" s="230"/>
      <c r="S1888" s="230"/>
      <c r="V1888" s="230"/>
      <c r="W1888" s="230"/>
      <c r="X1888" s="230"/>
      <c r="Y1888" s="230"/>
      <c r="Z1888" s="230"/>
      <c r="AA1888" s="230"/>
      <c r="AB1888" s="230"/>
      <c r="AC1888" s="230"/>
      <c r="AD1888" s="230"/>
      <c r="AH1888" s="230"/>
      <c r="AK1888" s="230"/>
      <c r="AL1888" s="230"/>
      <c r="AM1888" s="230"/>
      <c r="AN1888" s="230"/>
      <c r="AO1888" s="230"/>
      <c r="AP1888" s="230"/>
      <c r="AQ1888" s="230"/>
      <c r="AR1888" s="230"/>
      <c r="AW1888" s="230"/>
      <c r="AZ1888" s="230"/>
      <c r="BA1888" s="230"/>
      <c r="BB1888" s="230"/>
      <c r="BC1888" s="230"/>
      <c r="BD1888" s="230"/>
      <c r="BE1888" s="230"/>
      <c r="BF1888" s="230"/>
      <c r="BG1888" s="230"/>
    </row>
    <row r="1889" spans="4:59">
      <c r="D1889" s="230"/>
      <c r="G1889" s="230"/>
      <c r="H1889" s="230"/>
      <c r="I1889" s="230"/>
      <c r="J1889" s="230"/>
      <c r="K1889" s="230"/>
      <c r="L1889" s="230"/>
      <c r="M1889" s="230"/>
      <c r="N1889" s="230"/>
      <c r="S1889" s="230"/>
      <c r="V1889" s="230"/>
      <c r="W1889" s="230"/>
      <c r="X1889" s="230"/>
      <c r="Y1889" s="230"/>
      <c r="Z1889" s="230"/>
      <c r="AA1889" s="230"/>
      <c r="AB1889" s="230"/>
      <c r="AC1889" s="230"/>
      <c r="AD1889" s="230"/>
      <c r="AH1889" s="230"/>
      <c r="AK1889" s="230"/>
      <c r="AL1889" s="230"/>
      <c r="AM1889" s="230"/>
      <c r="AN1889" s="230"/>
      <c r="AO1889" s="230"/>
      <c r="AP1889" s="230"/>
      <c r="AQ1889" s="230"/>
      <c r="AR1889" s="230"/>
      <c r="AW1889" s="230"/>
      <c r="AZ1889" s="230"/>
      <c r="BA1889" s="230"/>
      <c r="BB1889" s="230"/>
      <c r="BC1889" s="230"/>
      <c r="BD1889" s="230"/>
      <c r="BE1889" s="230"/>
      <c r="BF1889" s="230"/>
      <c r="BG1889" s="230"/>
    </row>
    <row r="1890" spans="4:59">
      <c r="D1890" s="230"/>
      <c r="G1890" s="230"/>
      <c r="H1890" s="230"/>
      <c r="I1890" s="230"/>
      <c r="J1890" s="230"/>
      <c r="K1890" s="230"/>
      <c r="L1890" s="230"/>
      <c r="M1890" s="230"/>
      <c r="N1890" s="230"/>
      <c r="S1890" s="230"/>
      <c r="V1890" s="230"/>
      <c r="W1890" s="230"/>
      <c r="X1890" s="230"/>
      <c r="Y1890" s="230"/>
      <c r="Z1890" s="230"/>
      <c r="AA1890" s="230"/>
      <c r="AB1890" s="230"/>
      <c r="AC1890" s="230"/>
      <c r="AD1890" s="230"/>
      <c r="AH1890" s="230"/>
      <c r="AK1890" s="230"/>
      <c r="AL1890" s="230"/>
      <c r="AM1890" s="230"/>
      <c r="AN1890" s="230"/>
      <c r="AO1890" s="230"/>
      <c r="AP1890" s="230"/>
      <c r="AQ1890" s="230"/>
      <c r="AR1890" s="230"/>
      <c r="AW1890" s="230"/>
      <c r="AZ1890" s="230"/>
      <c r="BA1890" s="230"/>
      <c r="BB1890" s="230"/>
      <c r="BC1890" s="230"/>
      <c r="BD1890" s="230"/>
      <c r="BE1890" s="230"/>
      <c r="BF1890" s="230"/>
      <c r="BG1890" s="230"/>
    </row>
    <row r="1891" spans="4:59">
      <c r="D1891" s="230"/>
      <c r="G1891" s="230"/>
      <c r="H1891" s="230"/>
      <c r="I1891" s="230"/>
      <c r="J1891" s="230"/>
      <c r="K1891" s="230"/>
      <c r="L1891" s="230"/>
      <c r="M1891" s="230"/>
      <c r="N1891" s="230"/>
      <c r="S1891" s="230"/>
      <c r="V1891" s="230"/>
      <c r="W1891" s="230"/>
      <c r="X1891" s="230"/>
      <c r="Y1891" s="230"/>
      <c r="Z1891" s="230"/>
      <c r="AA1891" s="230"/>
      <c r="AB1891" s="230"/>
      <c r="AC1891" s="230"/>
      <c r="AD1891" s="230"/>
      <c r="AH1891" s="230"/>
      <c r="AK1891" s="230"/>
      <c r="AL1891" s="230"/>
      <c r="AM1891" s="230"/>
      <c r="AN1891" s="230"/>
      <c r="AO1891" s="230"/>
      <c r="AP1891" s="230"/>
      <c r="AQ1891" s="230"/>
      <c r="AR1891" s="230"/>
      <c r="AW1891" s="230"/>
      <c r="AZ1891" s="230"/>
      <c r="BA1891" s="230"/>
      <c r="BB1891" s="230"/>
      <c r="BC1891" s="230"/>
      <c r="BD1891" s="230"/>
      <c r="BE1891" s="230"/>
      <c r="BF1891" s="230"/>
      <c r="BG1891" s="230"/>
    </row>
    <row r="1892" spans="4:59">
      <c r="D1892" s="230"/>
      <c r="G1892" s="230"/>
      <c r="H1892" s="230"/>
      <c r="I1892" s="230"/>
      <c r="J1892" s="230"/>
      <c r="K1892" s="230"/>
      <c r="L1892" s="230"/>
      <c r="M1892" s="230"/>
      <c r="N1892" s="230"/>
      <c r="S1892" s="230"/>
      <c r="V1892" s="230"/>
      <c r="W1892" s="230"/>
      <c r="X1892" s="230"/>
      <c r="Y1892" s="230"/>
      <c r="Z1892" s="230"/>
      <c r="AA1892" s="230"/>
      <c r="AB1892" s="230"/>
      <c r="AC1892" s="230"/>
      <c r="AD1892" s="230"/>
      <c r="AH1892" s="230"/>
      <c r="AK1892" s="230"/>
      <c r="AL1892" s="230"/>
      <c r="AM1892" s="230"/>
      <c r="AN1892" s="230"/>
      <c r="AO1892" s="230"/>
      <c r="AP1892" s="230"/>
      <c r="AQ1892" s="230"/>
      <c r="AR1892" s="230"/>
      <c r="AW1892" s="230"/>
      <c r="AZ1892" s="230"/>
      <c r="BA1892" s="230"/>
      <c r="BB1892" s="230"/>
      <c r="BC1892" s="230"/>
      <c r="BD1892" s="230"/>
      <c r="BE1892" s="230"/>
      <c r="BF1892" s="230"/>
      <c r="BG1892" s="230"/>
    </row>
    <row r="1893" spans="4:59">
      <c r="D1893" s="230"/>
      <c r="G1893" s="230"/>
      <c r="H1893" s="230"/>
      <c r="I1893" s="230"/>
      <c r="J1893" s="230"/>
      <c r="K1893" s="230"/>
      <c r="L1893" s="230"/>
      <c r="M1893" s="230"/>
      <c r="N1893" s="230"/>
      <c r="S1893" s="230"/>
      <c r="V1893" s="230"/>
      <c r="W1893" s="230"/>
      <c r="X1893" s="230"/>
      <c r="Y1893" s="230"/>
      <c r="Z1893" s="230"/>
      <c r="AA1893" s="230"/>
      <c r="AB1893" s="230"/>
      <c r="AC1893" s="230"/>
      <c r="AD1893" s="230"/>
      <c r="AH1893" s="230"/>
      <c r="AK1893" s="230"/>
      <c r="AL1893" s="230"/>
      <c r="AM1893" s="230"/>
      <c r="AN1893" s="230"/>
      <c r="AO1893" s="230"/>
      <c r="AP1893" s="230"/>
      <c r="AQ1893" s="230"/>
      <c r="AR1893" s="230"/>
      <c r="AW1893" s="230"/>
      <c r="AZ1893" s="230"/>
      <c r="BA1893" s="230"/>
      <c r="BB1893" s="230"/>
      <c r="BC1893" s="230"/>
      <c r="BD1893" s="230"/>
      <c r="BE1893" s="230"/>
      <c r="BF1893" s="230"/>
      <c r="BG1893" s="230"/>
    </row>
    <row r="1894" spans="4:59">
      <c r="D1894" s="230"/>
      <c r="G1894" s="230"/>
      <c r="H1894" s="230"/>
      <c r="I1894" s="230"/>
      <c r="J1894" s="230"/>
      <c r="K1894" s="230"/>
      <c r="L1894" s="230"/>
      <c r="M1894" s="230"/>
      <c r="N1894" s="230"/>
      <c r="S1894" s="230"/>
      <c r="V1894" s="230"/>
      <c r="W1894" s="230"/>
      <c r="X1894" s="230"/>
      <c r="Y1894" s="230"/>
      <c r="Z1894" s="230"/>
      <c r="AA1894" s="230"/>
      <c r="AB1894" s="230"/>
      <c r="AC1894" s="230"/>
      <c r="AD1894" s="230"/>
      <c r="AH1894" s="230"/>
      <c r="AK1894" s="230"/>
      <c r="AL1894" s="230"/>
      <c r="AM1894" s="230"/>
      <c r="AN1894" s="230"/>
      <c r="AO1894" s="230"/>
      <c r="AP1894" s="230"/>
      <c r="AQ1894" s="230"/>
      <c r="AR1894" s="230"/>
      <c r="AW1894" s="230"/>
      <c r="AZ1894" s="230"/>
      <c r="BA1894" s="230"/>
      <c r="BB1894" s="230"/>
      <c r="BC1894" s="230"/>
      <c r="BD1894" s="230"/>
      <c r="BE1894" s="230"/>
      <c r="BF1894" s="230"/>
      <c r="BG1894" s="230"/>
    </row>
    <row r="1895" spans="4:59">
      <c r="D1895" s="230"/>
      <c r="G1895" s="230"/>
      <c r="H1895" s="230"/>
      <c r="I1895" s="230"/>
      <c r="J1895" s="230"/>
      <c r="K1895" s="230"/>
      <c r="L1895" s="230"/>
      <c r="M1895" s="230"/>
      <c r="N1895" s="230"/>
      <c r="S1895" s="230"/>
      <c r="V1895" s="230"/>
      <c r="W1895" s="230"/>
      <c r="X1895" s="230"/>
      <c r="Y1895" s="230"/>
      <c r="Z1895" s="230"/>
      <c r="AA1895" s="230"/>
      <c r="AB1895" s="230"/>
      <c r="AC1895" s="230"/>
      <c r="AD1895" s="230"/>
      <c r="AH1895" s="230"/>
      <c r="AK1895" s="230"/>
      <c r="AL1895" s="230"/>
      <c r="AM1895" s="230"/>
      <c r="AN1895" s="230"/>
      <c r="AO1895" s="230"/>
      <c r="AP1895" s="230"/>
      <c r="AQ1895" s="230"/>
      <c r="AR1895" s="230"/>
      <c r="AW1895" s="230"/>
      <c r="AZ1895" s="230"/>
      <c r="BA1895" s="230"/>
      <c r="BB1895" s="230"/>
      <c r="BC1895" s="230"/>
      <c r="BD1895" s="230"/>
      <c r="BE1895" s="230"/>
      <c r="BF1895" s="230"/>
      <c r="BG1895" s="230"/>
    </row>
    <row r="1896" spans="4:59">
      <c r="D1896" s="230"/>
      <c r="G1896" s="230"/>
      <c r="H1896" s="230"/>
      <c r="I1896" s="230"/>
      <c r="J1896" s="230"/>
      <c r="K1896" s="230"/>
      <c r="L1896" s="230"/>
      <c r="M1896" s="230"/>
      <c r="N1896" s="230"/>
      <c r="S1896" s="230"/>
      <c r="V1896" s="230"/>
      <c r="W1896" s="230"/>
      <c r="X1896" s="230"/>
      <c r="Y1896" s="230"/>
      <c r="Z1896" s="230"/>
      <c r="AA1896" s="230"/>
      <c r="AB1896" s="230"/>
      <c r="AC1896" s="230"/>
      <c r="AD1896" s="230"/>
      <c r="AH1896" s="230"/>
      <c r="AK1896" s="230"/>
      <c r="AL1896" s="230"/>
      <c r="AM1896" s="230"/>
      <c r="AN1896" s="230"/>
      <c r="AO1896" s="230"/>
      <c r="AP1896" s="230"/>
      <c r="AQ1896" s="230"/>
      <c r="AR1896" s="230"/>
      <c r="AW1896" s="230"/>
      <c r="AZ1896" s="230"/>
      <c r="BA1896" s="230"/>
      <c r="BB1896" s="230"/>
      <c r="BC1896" s="230"/>
      <c r="BD1896" s="230"/>
      <c r="BE1896" s="230"/>
      <c r="BF1896" s="230"/>
      <c r="BG1896" s="230"/>
    </row>
    <row r="1897" spans="4:59">
      <c r="D1897" s="230"/>
      <c r="G1897" s="230"/>
      <c r="H1897" s="230"/>
      <c r="I1897" s="230"/>
      <c r="J1897" s="230"/>
      <c r="K1897" s="230"/>
      <c r="L1897" s="230"/>
      <c r="M1897" s="230"/>
      <c r="N1897" s="230"/>
      <c r="S1897" s="230"/>
      <c r="V1897" s="230"/>
      <c r="W1897" s="230"/>
      <c r="X1897" s="230"/>
      <c r="Y1897" s="230"/>
      <c r="Z1897" s="230"/>
      <c r="AA1897" s="230"/>
      <c r="AB1897" s="230"/>
      <c r="AC1897" s="230"/>
      <c r="AD1897" s="230"/>
      <c r="AH1897" s="230"/>
      <c r="AK1897" s="230"/>
      <c r="AL1897" s="230"/>
      <c r="AM1897" s="230"/>
      <c r="AN1897" s="230"/>
      <c r="AO1897" s="230"/>
      <c r="AP1897" s="230"/>
      <c r="AQ1897" s="230"/>
      <c r="AR1897" s="230"/>
      <c r="AW1897" s="230"/>
      <c r="AZ1897" s="230"/>
      <c r="BA1897" s="230"/>
      <c r="BB1897" s="230"/>
      <c r="BC1897" s="230"/>
      <c r="BD1897" s="230"/>
      <c r="BE1897" s="230"/>
      <c r="BF1897" s="230"/>
      <c r="BG1897" s="230"/>
    </row>
    <row r="1898" spans="4:59">
      <c r="D1898" s="230"/>
      <c r="G1898" s="230"/>
      <c r="H1898" s="230"/>
      <c r="I1898" s="230"/>
      <c r="J1898" s="230"/>
      <c r="K1898" s="230"/>
      <c r="L1898" s="230"/>
      <c r="M1898" s="230"/>
      <c r="N1898" s="230"/>
      <c r="S1898" s="230"/>
      <c r="V1898" s="230"/>
      <c r="W1898" s="230"/>
      <c r="X1898" s="230"/>
      <c r="Y1898" s="230"/>
      <c r="Z1898" s="230"/>
      <c r="AA1898" s="230"/>
      <c r="AB1898" s="230"/>
      <c r="AC1898" s="230"/>
      <c r="AD1898" s="230"/>
      <c r="AH1898" s="230"/>
      <c r="AK1898" s="230"/>
      <c r="AL1898" s="230"/>
      <c r="AM1898" s="230"/>
      <c r="AN1898" s="230"/>
      <c r="AO1898" s="230"/>
      <c r="AP1898" s="230"/>
      <c r="AQ1898" s="230"/>
      <c r="AR1898" s="230"/>
      <c r="AW1898" s="230"/>
      <c r="AZ1898" s="230"/>
      <c r="BA1898" s="230"/>
      <c r="BB1898" s="230"/>
      <c r="BC1898" s="230"/>
      <c r="BD1898" s="230"/>
      <c r="BE1898" s="230"/>
      <c r="BF1898" s="230"/>
      <c r="BG1898" s="230"/>
    </row>
    <row r="1899" spans="4:59">
      <c r="D1899" s="230"/>
      <c r="G1899" s="230"/>
      <c r="H1899" s="230"/>
      <c r="I1899" s="230"/>
      <c r="J1899" s="230"/>
      <c r="K1899" s="230"/>
      <c r="L1899" s="230"/>
      <c r="M1899" s="230"/>
      <c r="N1899" s="230"/>
      <c r="S1899" s="230"/>
      <c r="V1899" s="230"/>
      <c r="W1899" s="230"/>
      <c r="X1899" s="230"/>
      <c r="Y1899" s="230"/>
      <c r="Z1899" s="230"/>
      <c r="AA1899" s="230"/>
      <c r="AB1899" s="230"/>
      <c r="AC1899" s="230"/>
      <c r="AD1899" s="230"/>
      <c r="AH1899" s="230"/>
      <c r="AK1899" s="230"/>
      <c r="AL1899" s="230"/>
      <c r="AM1899" s="230"/>
      <c r="AN1899" s="230"/>
      <c r="AO1899" s="230"/>
      <c r="AP1899" s="230"/>
      <c r="AQ1899" s="230"/>
      <c r="AR1899" s="230"/>
      <c r="AW1899" s="230"/>
      <c r="AZ1899" s="230"/>
      <c r="BA1899" s="230"/>
      <c r="BB1899" s="230"/>
      <c r="BC1899" s="230"/>
      <c r="BD1899" s="230"/>
      <c r="BE1899" s="230"/>
      <c r="BF1899" s="230"/>
      <c r="BG1899" s="230"/>
    </row>
    <row r="1900" spans="4:59">
      <c r="D1900" s="230"/>
      <c r="G1900" s="230"/>
      <c r="H1900" s="230"/>
      <c r="I1900" s="230"/>
      <c r="J1900" s="230"/>
      <c r="K1900" s="230"/>
      <c r="L1900" s="230"/>
      <c r="M1900" s="230"/>
      <c r="N1900" s="230"/>
      <c r="S1900" s="230"/>
      <c r="V1900" s="230"/>
      <c r="W1900" s="230"/>
      <c r="X1900" s="230"/>
      <c r="Y1900" s="230"/>
      <c r="Z1900" s="230"/>
      <c r="AA1900" s="230"/>
      <c r="AB1900" s="230"/>
      <c r="AC1900" s="230"/>
      <c r="AD1900" s="230"/>
      <c r="AH1900" s="230"/>
      <c r="AK1900" s="230"/>
      <c r="AL1900" s="230"/>
      <c r="AM1900" s="230"/>
      <c r="AN1900" s="230"/>
      <c r="AO1900" s="230"/>
      <c r="AP1900" s="230"/>
      <c r="AQ1900" s="230"/>
      <c r="AR1900" s="230"/>
      <c r="AW1900" s="230"/>
      <c r="AZ1900" s="230"/>
      <c r="BA1900" s="230"/>
      <c r="BB1900" s="230"/>
      <c r="BC1900" s="230"/>
      <c r="BD1900" s="230"/>
      <c r="BE1900" s="230"/>
      <c r="BF1900" s="230"/>
      <c r="BG1900" s="230"/>
    </row>
    <row r="1901" spans="4:59">
      <c r="D1901" s="230"/>
      <c r="G1901" s="230"/>
      <c r="H1901" s="230"/>
      <c r="I1901" s="230"/>
      <c r="J1901" s="230"/>
      <c r="K1901" s="230"/>
      <c r="L1901" s="230"/>
      <c r="M1901" s="230"/>
      <c r="N1901" s="230"/>
      <c r="S1901" s="230"/>
      <c r="V1901" s="230"/>
      <c r="W1901" s="230"/>
      <c r="X1901" s="230"/>
      <c r="Y1901" s="230"/>
      <c r="Z1901" s="230"/>
      <c r="AA1901" s="230"/>
      <c r="AB1901" s="230"/>
      <c r="AC1901" s="230"/>
      <c r="AD1901" s="230"/>
      <c r="AH1901" s="230"/>
      <c r="AK1901" s="230"/>
      <c r="AL1901" s="230"/>
      <c r="AM1901" s="230"/>
      <c r="AN1901" s="230"/>
      <c r="AO1901" s="230"/>
      <c r="AP1901" s="230"/>
      <c r="AQ1901" s="230"/>
      <c r="AR1901" s="230"/>
      <c r="AW1901" s="230"/>
      <c r="AZ1901" s="230"/>
      <c r="BA1901" s="230"/>
      <c r="BB1901" s="230"/>
      <c r="BC1901" s="230"/>
      <c r="BD1901" s="230"/>
      <c r="BE1901" s="230"/>
      <c r="BF1901" s="230"/>
      <c r="BG1901" s="230"/>
    </row>
    <row r="1902" spans="4:59">
      <c r="D1902" s="230"/>
      <c r="G1902" s="230"/>
      <c r="H1902" s="230"/>
      <c r="I1902" s="230"/>
      <c r="J1902" s="230"/>
      <c r="K1902" s="230"/>
      <c r="L1902" s="230"/>
      <c r="M1902" s="230"/>
      <c r="N1902" s="230"/>
      <c r="S1902" s="230"/>
      <c r="V1902" s="230"/>
      <c r="W1902" s="230"/>
      <c r="X1902" s="230"/>
      <c r="Y1902" s="230"/>
      <c r="Z1902" s="230"/>
      <c r="AA1902" s="230"/>
      <c r="AB1902" s="230"/>
      <c r="AC1902" s="230"/>
      <c r="AD1902" s="230"/>
      <c r="AH1902" s="230"/>
      <c r="AK1902" s="230"/>
      <c r="AL1902" s="230"/>
      <c r="AM1902" s="230"/>
      <c r="AN1902" s="230"/>
      <c r="AO1902" s="230"/>
      <c r="AP1902" s="230"/>
      <c r="AQ1902" s="230"/>
      <c r="AR1902" s="230"/>
      <c r="AW1902" s="230"/>
      <c r="AZ1902" s="230"/>
      <c r="BA1902" s="230"/>
      <c r="BB1902" s="230"/>
      <c r="BC1902" s="230"/>
      <c r="BD1902" s="230"/>
      <c r="BE1902" s="230"/>
      <c r="BF1902" s="230"/>
      <c r="BG1902" s="230"/>
    </row>
    <row r="1903" spans="4:59">
      <c r="D1903" s="230"/>
      <c r="G1903" s="230"/>
      <c r="H1903" s="230"/>
      <c r="I1903" s="230"/>
      <c r="J1903" s="230"/>
      <c r="K1903" s="230"/>
      <c r="L1903" s="230"/>
      <c r="M1903" s="230"/>
      <c r="N1903" s="230"/>
      <c r="S1903" s="230"/>
      <c r="V1903" s="230"/>
      <c r="W1903" s="230"/>
      <c r="X1903" s="230"/>
      <c r="Y1903" s="230"/>
      <c r="Z1903" s="230"/>
      <c r="AA1903" s="230"/>
      <c r="AB1903" s="230"/>
      <c r="AC1903" s="230"/>
      <c r="AD1903" s="230"/>
      <c r="AH1903" s="230"/>
      <c r="AK1903" s="230"/>
      <c r="AL1903" s="230"/>
      <c r="AM1903" s="230"/>
      <c r="AN1903" s="230"/>
      <c r="AO1903" s="230"/>
      <c r="AP1903" s="230"/>
      <c r="AQ1903" s="230"/>
      <c r="AR1903" s="230"/>
      <c r="AW1903" s="230"/>
      <c r="AZ1903" s="230"/>
      <c r="BA1903" s="230"/>
      <c r="BB1903" s="230"/>
      <c r="BC1903" s="230"/>
      <c r="BD1903" s="230"/>
      <c r="BE1903" s="230"/>
      <c r="BF1903" s="230"/>
      <c r="BG1903" s="230"/>
    </row>
    <row r="1904" spans="4:59">
      <c r="D1904" s="230"/>
      <c r="G1904" s="230"/>
      <c r="H1904" s="230"/>
      <c r="I1904" s="230"/>
      <c r="J1904" s="230"/>
      <c r="K1904" s="230"/>
      <c r="L1904" s="230"/>
      <c r="M1904" s="230"/>
      <c r="N1904" s="230"/>
      <c r="S1904" s="230"/>
      <c r="V1904" s="230"/>
      <c r="W1904" s="230"/>
      <c r="X1904" s="230"/>
      <c r="Y1904" s="230"/>
      <c r="Z1904" s="230"/>
      <c r="AA1904" s="230"/>
      <c r="AB1904" s="230"/>
      <c r="AC1904" s="230"/>
      <c r="AD1904" s="230"/>
      <c r="AH1904" s="230"/>
      <c r="AK1904" s="230"/>
      <c r="AL1904" s="230"/>
      <c r="AM1904" s="230"/>
      <c r="AN1904" s="230"/>
      <c r="AO1904" s="230"/>
      <c r="AP1904" s="230"/>
      <c r="AQ1904" s="230"/>
      <c r="AR1904" s="230"/>
      <c r="AW1904" s="230"/>
      <c r="AZ1904" s="230"/>
      <c r="BA1904" s="230"/>
      <c r="BB1904" s="230"/>
      <c r="BC1904" s="230"/>
      <c r="BD1904" s="230"/>
      <c r="BE1904" s="230"/>
      <c r="BF1904" s="230"/>
      <c r="BG1904" s="230"/>
    </row>
    <row r="1905" spans="4:59">
      <c r="D1905" s="230"/>
      <c r="G1905" s="230"/>
      <c r="H1905" s="230"/>
      <c r="I1905" s="230"/>
      <c r="J1905" s="230"/>
      <c r="K1905" s="230"/>
      <c r="L1905" s="230"/>
      <c r="M1905" s="230"/>
      <c r="N1905" s="230"/>
      <c r="S1905" s="230"/>
      <c r="V1905" s="230"/>
      <c r="W1905" s="230"/>
      <c r="X1905" s="230"/>
      <c r="Y1905" s="230"/>
      <c r="Z1905" s="230"/>
      <c r="AA1905" s="230"/>
      <c r="AB1905" s="230"/>
      <c r="AC1905" s="230"/>
      <c r="AD1905" s="230"/>
      <c r="AH1905" s="230"/>
      <c r="AK1905" s="230"/>
      <c r="AL1905" s="230"/>
      <c r="AM1905" s="230"/>
      <c r="AN1905" s="230"/>
      <c r="AO1905" s="230"/>
      <c r="AP1905" s="230"/>
      <c r="AQ1905" s="230"/>
      <c r="AR1905" s="230"/>
      <c r="AW1905" s="230"/>
      <c r="AZ1905" s="230"/>
      <c r="BA1905" s="230"/>
      <c r="BB1905" s="230"/>
      <c r="BC1905" s="230"/>
      <c r="BD1905" s="230"/>
      <c r="BE1905" s="230"/>
      <c r="BF1905" s="230"/>
      <c r="BG1905" s="230"/>
    </row>
    <row r="1906" spans="4:59">
      <c r="D1906" s="230"/>
      <c r="G1906" s="230"/>
      <c r="H1906" s="230"/>
      <c r="I1906" s="230"/>
      <c r="J1906" s="230"/>
      <c r="K1906" s="230"/>
      <c r="L1906" s="230"/>
      <c r="M1906" s="230"/>
      <c r="N1906" s="230"/>
      <c r="S1906" s="230"/>
      <c r="V1906" s="230"/>
      <c r="W1906" s="230"/>
      <c r="X1906" s="230"/>
      <c r="Y1906" s="230"/>
      <c r="Z1906" s="230"/>
      <c r="AA1906" s="230"/>
      <c r="AB1906" s="230"/>
      <c r="AC1906" s="230"/>
      <c r="AD1906" s="230"/>
      <c r="AH1906" s="230"/>
      <c r="AK1906" s="230"/>
      <c r="AL1906" s="230"/>
      <c r="AM1906" s="230"/>
      <c r="AN1906" s="230"/>
      <c r="AO1906" s="230"/>
      <c r="AP1906" s="230"/>
      <c r="AQ1906" s="230"/>
      <c r="AR1906" s="230"/>
      <c r="AW1906" s="230"/>
      <c r="AZ1906" s="230"/>
      <c r="BA1906" s="230"/>
      <c r="BB1906" s="230"/>
      <c r="BC1906" s="230"/>
      <c r="BD1906" s="230"/>
      <c r="BE1906" s="230"/>
      <c r="BF1906" s="230"/>
      <c r="BG1906" s="230"/>
    </row>
    <row r="1907" spans="4:59">
      <c r="D1907" s="230"/>
      <c r="G1907" s="230"/>
      <c r="H1907" s="230"/>
      <c r="I1907" s="230"/>
      <c r="J1907" s="230"/>
      <c r="K1907" s="230"/>
      <c r="L1907" s="230"/>
      <c r="M1907" s="230"/>
      <c r="N1907" s="230"/>
      <c r="S1907" s="230"/>
      <c r="V1907" s="230"/>
      <c r="W1907" s="230"/>
      <c r="X1907" s="230"/>
      <c r="Y1907" s="230"/>
      <c r="Z1907" s="230"/>
      <c r="AA1907" s="230"/>
      <c r="AB1907" s="230"/>
      <c r="AC1907" s="230"/>
      <c r="AD1907" s="230"/>
      <c r="AH1907" s="230"/>
      <c r="AK1907" s="230"/>
      <c r="AL1907" s="230"/>
      <c r="AM1907" s="230"/>
      <c r="AN1907" s="230"/>
      <c r="AO1907" s="230"/>
      <c r="AP1907" s="230"/>
      <c r="AQ1907" s="230"/>
      <c r="AR1907" s="230"/>
      <c r="AW1907" s="230"/>
      <c r="AZ1907" s="230"/>
      <c r="BA1907" s="230"/>
      <c r="BB1907" s="230"/>
      <c r="BC1907" s="230"/>
      <c r="BD1907" s="230"/>
      <c r="BE1907" s="230"/>
      <c r="BF1907" s="230"/>
      <c r="BG1907" s="230"/>
    </row>
    <row r="1908" spans="4:59">
      <c r="D1908" s="230"/>
      <c r="G1908" s="230"/>
      <c r="H1908" s="230"/>
      <c r="I1908" s="230"/>
      <c r="J1908" s="230"/>
      <c r="K1908" s="230"/>
      <c r="L1908" s="230"/>
      <c r="M1908" s="230"/>
      <c r="N1908" s="230"/>
      <c r="S1908" s="230"/>
      <c r="V1908" s="230"/>
      <c r="W1908" s="230"/>
      <c r="X1908" s="230"/>
      <c r="Y1908" s="230"/>
      <c r="Z1908" s="230"/>
      <c r="AA1908" s="230"/>
      <c r="AB1908" s="230"/>
      <c r="AC1908" s="230"/>
      <c r="AD1908" s="230"/>
      <c r="AH1908" s="230"/>
      <c r="AK1908" s="230"/>
      <c r="AL1908" s="230"/>
      <c r="AM1908" s="230"/>
      <c r="AN1908" s="230"/>
      <c r="AO1908" s="230"/>
      <c r="AP1908" s="230"/>
      <c r="AQ1908" s="230"/>
      <c r="AR1908" s="230"/>
      <c r="AW1908" s="230"/>
      <c r="AZ1908" s="230"/>
      <c r="BA1908" s="230"/>
      <c r="BB1908" s="230"/>
      <c r="BC1908" s="230"/>
      <c r="BD1908" s="230"/>
      <c r="BE1908" s="230"/>
      <c r="BF1908" s="230"/>
      <c r="BG1908" s="230"/>
    </row>
    <row r="1909" spans="4:59">
      <c r="D1909" s="230"/>
      <c r="G1909" s="230"/>
      <c r="H1909" s="230"/>
      <c r="I1909" s="230"/>
      <c r="J1909" s="230"/>
      <c r="K1909" s="230"/>
      <c r="L1909" s="230"/>
      <c r="M1909" s="230"/>
      <c r="N1909" s="230"/>
      <c r="S1909" s="230"/>
      <c r="V1909" s="230"/>
      <c r="W1909" s="230"/>
      <c r="X1909" s="230"/>
      <c r="Y1909" s="230"/>
      <c r="Z1909" s="230"/>
      <c r="AA1909" s="230"/>
      <c r="AB1909" s="230"/>
      <c r="AC1909" s="230"/>
      <c r="AD1909" s="230"/>
      <c r="AH1909" s="230"/>
      <c r="AK1909" s="230"/>
      <c r="AL1909" s="230"/>
      <c r="AM1909" s="230"/>
      <c r="AN1909" s="230"/>
      <c r="AO1909" s="230"/>
      <c r="AP1909" s="230"/>
      <c r="AQ1909" s="230"/>
      <c r="AR1909" s="230"/>
      <c r="AW1909" s="230"/>
      <c r="AZ1909" s="230"/>
      <c r="BA1909" s="230"/>
      <c r="BB1909" s="230"/>
      <c r="BC1909" s="230"/>
      <c r="BD1909" s="230"/>
      <c r="BE1909" s="230"/>
      <c r="BF1909" s="230"/>
      <c r="BG1909" s="230"/>
    </row>
    <row r="1910" spans="4:59">
      <c r="D1910" s="230"/>
      <c r="G1910" s="230"/>
      <c r="H1910" s="230"/>
      <c r="I1910" s="230"/>
      <c r="J1910" s="230"/>
      <c r="K1910" s="230"/>
      <c r="L1910" s="230"/>
      <c r="M1910" s="230"/>
      <c r="N1910" s="230"/>
      <c r="S1910" s="230"/>
      <c r="V1910" s="230"/>
      <c r="W1910" s="230"/>
      <c r="X1910" s="230"/>
      <c r="Y1910" s="230"/>
      <c r="Z1910" s="230"/>
      <c r="AA1910" s="230"/>
      <c r="AB1910" s="230"/>
      <c r="AC1910" s="230"/>
      <c r="AD1910" s="230"/>
      <c r="AH1910" s="230"/>
      <c r="AK1910" s="230"/>
      <c r="AL1910" s="230"/>
      <c r="AM1910" s="230"/>
      <c r="AN1910" s="230"/>
      <c r="AO1910" s="230"/>
      <c r="AP1910" s="230"/>
      <c r="AQ1910" s="230"/>
      <c r="AR1910" s="230"/>
      <c r="AW1910" s="230"/>
      <c r="AZ1910" s="230"/>
      <c r="BA1910" s="230"/>
      <c r="BB1910" s="230"/>
      <c r="BC1910" s="230"/>
      <c r="BD1910" s="230"/>
      <c r="BE1910" s="230"/>
      <c r="BF1910" s="230"/>
      <c r="BG1910" s="230"/>
    </row>
    <row r="1911" spans="4:59">
      <c r="D1911" s="230"/>
      <c r="G1911" s="230"/>
      <c r="H1911" s="230"/>
      <c r="I1911" s="230"/>
      <c r="J1911" s="230"/>
      <c r="K1911" s="230"/>
      <c r="L1911" s="230"/>
      <c r="M1911" s="230"/>
      <c r="N1911" s="230"/>
      <c r="S1911" s="230"/>
      <c r="V1911" s="230"/>
      <c r="W1911" s="230"/>
      <c r="X1911" s="230"/>
      <c r="Y1911" s="230"/>
      <c r="Z1911" s="230"/>
      <c r="AA1911" s="230"/>
      <c r="AB1911" s="230"/>
      <c r="AC1911" s="230"/>
      <c r="AD1911" s="230"/>
      <c r="AH1911" s="230"/>
      <c r="AK1911" s="230"/>
      <c r="AL1911" s="230"/>
      <c r="AM1911" s="230"/>
      <c r="AN1911" s="230"/>
      <c r="AO1911" s="230"/>
      <c r="AP1911" s="230"/>
      <c r="AQ1911" s="230"/>
      <c r="AR1911" s="230"/>
      <c r="AW1911" s="230"/>
      <c r="AZ1911" s="230"/>
      <c r="BA1911" s="230"/>
      <c r="BB1911" s="230"/>
      <c r="BC1911" s="230"/>
      <c r="BD1911" s="230"/>
      <c r="BE1911" s="230"/>
      <c r="BF1911" s="230"/>
      <c r="BG1911" s="230"/>
    </row>
    <row r="1912" spans="4:59">
      <c r="D1912" s="230"/>
      <c r="G1912" s="230"/>
      <c r="H1912" s="230"/>
      <c r="I1912" s="230"/>
      <c r="J1912" s="230"/>
      <c r="K1912" s="230"/>
      <c r="L1912" s="230"/>
      <c r="M1912" s="230"/>
      <c r="N1912" s="230"/>
      <c r="S1912" s="230"/>
      <c r="V1912" s="230"/>
      <c r="W1912" s="230"/>
      <c r="X1912" s="230"/>
      <c r="Y1912" s="230"/>
      <c r="Z1912" s="230"/>
      <c r="AA1912" s="230"/>
      <c r="AB1912" s="230"/>
      <c r="AC1912" s="230"/>
      <c r="AD1912" s="230"/>
      <c r="AH1912" s="230"/>
      <c r="AK1912" s="230"/>
      <c r="AL1912" s="230"/>
      <c r="AM1912" s="230"/>
      <c r="AN1912" s="230"/>
      <c r="AO1912" s="230"/>
      <c r="AP1912" s="230"/>
      <c r="AQ1912" s="230"/>
      <c r="AR1912" s="230"/>
      <c r="AW1912" s="230"/>
      <c r="AZ1912" s="230"/>
      <c r="BA1912" s="230"/>
      <c r="BB1912" s="230"/>
      <c r="BC1912" s="230"/>
      <c r="BD1912" s="230"/>
      <c r="BE1912" s="230"/>
      <c r="BF1912" s="230"/>
      <c r="BG1912" s="230"/>
    </row>
    <row r="1913" spans="4:59">
      <c r="D1913" s="230"/>
      <c r="G1913" s="230"/>
      <c r="H1913" s="230"/>
      <c r="I1913" s="230"/>
      <c r="J1913" s="230"/>
      <c r="K1913" s="230"/>
      <c r="L1913" s="230"/>
      <c r="M1913" s="230"/>
      <c r="N1913" s="230"/>
      <c r="S1913" s="230"/>
      <c r="V1913" s="230"/>
      <c r="W1913" s="230"/>
      <c r="X1913" s="230"/>
      <c r="Y1913" s="230"/>
      <c r="Z1913" s="230"/>
      <c r="AA1913" s="230"/>
      <c r="AB1913" s="230"/>
      <c r="AC1913" s="230"/>
      <c r="AD1913" s="230"/>
      <c r="AH1913" s="230"/>
      <c r="AK1913" s="230"/>
      <c r="AL1913" s="230"/>
      <c r="AM1913" s="230"/>
      <c r="AN1913" s="230"/>
      <c r="AO1913" s="230"/>
      <c r="AP1913" s="230"/>
      <c r="AQ1913" s="230"/>
      <c r="AR1913" s="230"/>
      <c r="AW1913" s="230"/>
      <c r="AZ1913" s="230"/>
      <c r="BA1913" s="230"/>
      <c r="BB1913" s="230"/>
      <c r="BC1913" s="230"/>
      <c r="BD1913" s="230"/>
      <c r="BE1913" s="230"/>
      <c r="BF1913" s="230"/>
      <c r="BG1913" s="230"/>
    </row>
    <row r="1914" spans="4:59">
      <c r="D1914" s="230"/>
      <c r="G1914" s="230"/>
      <c r="H1914" s="230"/>
      <c r="I1914" s="230"/>
      <c r="J1914" s="230"/>
      <c r="K1914" s="230"/>
      <c r="L1914" s="230"/>
      <c r="M1914" s="230"/>
      <c r="N1914" s="230"/>
      <c r="S1914" s="230"/>
      <c r="V1914" s="230"/>
      <c r="W1914" s="230"/>
      <c r="X1914" s="230"/>
      <c r="Y1914" s="230"/>
      <c r="Z1914" s="230"/>
      <c r="AA1914" s="230"/>
      <c r="AB1914" s="230"/>
      <c r="AC1914" s="230"/>
      <c r="AD1914" s="230"/>
      <c r="AH1914" s="230"/>
      <c r="AK1914" s="230"/>
      <c r="AL1914" s="230"/>
      <c r="AM1914" s="230"/>
      <c r="AN1914" s="230"/>
      <c r="AO1914" s="230"/>
      <c r="AP1914" s="230"/>
      <c r="AQ1914" s="230"/>
      <c r="AR1914" s="230"/>
      <c r="AW1914" s="230"/>
      <c r="AZ1914" s="230"/>
      <c r="BA1914" s="230"/>
      <c r="BB1914" s="230"/>
      <c r="BC1914" s="230"/>
      <c r="BD1914" s="230"/>
      <c r="BE1914" s="230"/>
      <c r="BF1914" s="230"/>
      <c r="BG1914" s="230"/>
    </row>
    <row r="1915" spans="4:59">
      <c r="D1915" s="230"/>
      <c r="G1915" s="230"/>
      <c r="H1915" s="230"/>
      <c r="I1915" s="230"/>
      <c r="J1915" s="230"/>
      <c r="K1915" s="230"/>
      <c r="L1915" s="230"/>
      <c r="M1915" s="230"/>
      <c r="N1915" s="230"/>
      <c r="S1915" s="230"/>
      <c r="V1915" s="230"/>
      <c r="W1915" s="230"/>
      <c r="X1915" s="230"/>
      <c r="Y1915" s="230"/>
      <c r="Z1915" s="230"/>
      <c r="AA1915" s="230"/>
      <c r="AB1915" s="230"/>
      <c r="AC1915" s="230"/>
      <c r="AD1915" s="230"/>
      <c r="AH1915" s="230"/>
      <c r="AK1915" s="230"/>
      <c r="AL1915" s="230"/>
      <c r="AM1915" s="230"/>
      <c r="AN1915" s="230"/>
      <c r="AO1915" s="230"/>
      <c r="AP1915" s="230"/>
      <c r="AQ1915" s="230"/>
      <c r="AR1915" s="230"/>
      <c r="AW1915" s="230"/>
      <c r="AZ1915" s="230"/>
      <c r="BA1915" s="230"/>
      <c r="BB1915" s="230"/>
      <c r="BC1915" s="230"/>
      <c r="BD1915" s="230"/>
      <c r="BE1915" s="230"/>
      <c r="BF1915" s="230"/>
      <c r="BG1915" s="230"/>
    </row>
    <row r="1916" spans="4:59">
      <c r="D1916" s="230"/>
      <c r="G1916" s="230"/>
      <c r="H1916" s="230"/>
      <c r="I1916" s="230"/>
      <c r="J1916" s="230"/>
      <c r="K1916" s="230"/>
      <c r="L1916" s="230"/>
      <c r="M1916" s="230"/>
      <c r="N1916" s="230"/>
      <c r="S1916" s="230"/>
      <c r="V1916" s="230"/>
      <c r="W1916" s="230"/>
      <c r="X1916" s="230"/>
      <c r="Y1916" s="230"/>
      <c r="Z1916" s="230"/>
      <c r="AA1916" s="230"/>
      <c r="AB1916" s="230"/>
      <c r="AC1916" s="230"/>
      <c r="AD1916" s="230"/>
      <c r="AH1916" s="230"/>
      <c r="AK1916" s="230"/>
      <c r="AL1916" s="230"/>
      <c r="AM1916" s="230"/>
      <c r="AN1916" s="230"/>
      <c r="AO1916" s="230"/>
      <c r="AP1916" s="230"/>
      <c r="AQ1916" s="230"/>
      <c r="AR1916" s="230"/>
      <c r="AW1916" s="230"/>
      <c r="AZ1916" s="230"/>
      <c r="BA1916" s="230"/>
      <c r="BB1916" s="230"/>
      <c r="BC1916" s="230"/>
      <c r="BD1916" s="230"/>
      <c r="BE1916" s="230"/>
      <c r="BF1916" s="230"/>
      <c r="BG1916" s="230"/>
    </row>
    <row r="1917" spans="4:59">
      <c r="D1917" s="230"/>
      <c r="G1917" s="230"/>
      <c r="H1917" s="230"/>
      <c r="I1917" s="230"/>
      <c r="J1917" s="230"/>
      <c r="K1917" s="230"/>
      <c r="L1917" s="230"/>
      <c r="M1917" s="230"/>
      <c r="N1917" s="230"/>
      <c r="S1917" s="230"/>
      <c r="V1917" s="230"/>
      <c r="W1917" s="230"/>
      <c r="X1917" s="230"/>
      <c r="Y1917" s="230"/>
      <c r="Z1917" s="230"/>
      <c r="AA1917" s="230"/>
      <c r="AB1917" s="230"/>
      <c r="AC1917" s="230"/>
      <c r="AD1917" s="230"/>
      <c r="AH1917" s="230"/>
      <c r="AK1917" s="230"/>
      <c r="AL1917" s="230"/>
      <c r="AM1917" s="230"/>
      <c r="AN1917" s="230"/>
      <c r="AO1917" s="230"/>
      <c r="AP1917" s="230"/>
      <c r="AQ1917" s="230"/>
      <c r="AR1917" s="230"/>
      <c r="AW1917" s="230"/>
      <c r="AZ1917" s="230"/>
      <c r="BA1917" s="230"/>
      <c r="BB1917" s="230"/>
      <c r="BC1917" s="230"/>
      <c r="BD1917" s="230"/>
      <c r="BE1917" s="230"/>
      <c r="BF1917" s="230"/>
      <c r="BG1917" s="230"/>
    </row>
    <row r="1918" spans="4:59">
      <c r="D1918" s="230"/>
      <c r="G1918" s="230"/>
      <c r="H1918" s="230"/>
      <c r="I1918" s="230"/>
      <c r="J1918" s="230"/>
      <c r="K1918" s="230"/>
      <c r="L1918" s="230"/>
      <c r="M1918" s="230"/>
      <c r="N1918" s="230"/>
      <c r="S1918" s="230"/>
      <c r="V1918" s="230"/>
      <c r="W1918" s="230"/>
      <c r="X1918" s="230"/>
      <c r="Y1918" s="230"/>
      <c r="Z1918" s="230"/>
      <c r="AA1918" s="230"/>
      <c r="AB1918" s="230"/>
      <c r="AC1918" s="230"/>
      <c r="AD1918" s="230"/>
      <c r="AH1918" s="230"/>
      <c r="AK1918" s="230"/>
      <c r="AL1918" s="230"/>
      <c r="AM1918" s="230"/>
      <c r="AN1918" s="230"/>
      <c r="AO1918" s="230"/>
      <c r="AP1918" s="230"/>
      <c r="AQ1918" s="230"/>
      <c r="AR1918" s="230"/>
      <c r="AW1918" s="230"/>
      <c r="AZ1918" s="230"/>
      <c r="BA1918" s="230"/>
      <c r="BB1918" s="230"/>
      <c r="BC1918" s="230"/>
      <c r="BD1918" s="230"/>
      <c r="BE1918" s="230"/>
      <c r="BF1918" s="230"/>
      <c r="BG1918" s="230"/>
    </row>
    <row r="1919" spans="4:59">
      <c r="D1919" s="230"/>
      <c r="G1919" s="230"/>
      <c r="H1919" s="230"/>
      <c r="I1919" s="230"/>
      <c r="J1919" s="230"/>
      <c r="K1919" s="230"/>
      <c r="L1919" s="230"/>
      <c r="M1919" s="230"/>
      <c r="N1919" s="230"/>
      <c r="S1919" s="230"/>
      <c r="V1919" s="230"/>
      <c r="W1919" s="230"/>
      <c r="X1919" s="230"/>
      <c r="Y1919" s="230"/>
      <c r="Z1919" s="230"/>
      <c r="AA1919" s="230"/>
      <c r="AB1919" s="230"/>
      <c r="AC1919" s="230"/>
      <c r="AD1919" s="230"/>
      <c r="AH1919" s="230"/>
      <c r="AK1919" s="230"/>
      <c r="AL1919" s="230"/>
      <c r="AM1919" s="230"/>
      <c r="AN1919" s="230"/>
      <c r="AO1919" s="230"/>
      <c r="AP1919" s="230"/>
      <c r="AQ1919" s="230"/>
      <c r="AR1919" s="230"/>
      <c r="AW1919" s="230"/>
      <c r="AZ1919" s="230"/>
      <c r="BA1919" s="230"/>
      <c r="BB1919" s="230"/>
      <c r="BC1919" s="230"/>
      <c r="BD1919" s="230"/>
      <c r="BE1919" s="230"/>
      <c r="BF1919" s="230"/>
      <c r="BG1919" s="230"/>
    </row>
    <row r="1920" spans="4:59">
      <c r="D1920" s="230"/>
      <c r="G1920" s="230"/>
      <c r="H1920" s="230"/>
      <c r="I1920" s="230"/>
      <c r="J1920" s="230"/>
      <c r="K1920" s="230"/>
      <c r="L1920" s="230"/>
      <c r="M1920" s="230"/>
      <c r="N1920" s="230"/>
      <c r="S1920" s="230"/>
      <c r="V1920" s="230"/>
      <c r="W1920" s="230"/>
      <c r="X1920" s="230"/>
      <c r="Y1920" s="230"/>
      <c r="Z1920" s="230"/>
      <c r="AA1920" s="230"/>
      <c r="AB1920" s="230"/>
      <c r="AC1920" s="230"/>
      <c r="AD1920" s="230"/>
      <c r="AH1920" s="230"/>
      <c r="AK1920" s="230"/>
      <c r="AL1920" s="230"/>
      <c r="AM1920" s="230"/>
      <c r="AN1920" s="230"/>
      <c r="AO1920" s="230"/>
      <c r="AP1920" s="230"/>
      <c r="AQ1920" s="230"/>
      <c r="AR1920" s="230"/>
      <c r="AW1920" s="230"/>
      <c r="AZ1920" s="230"/>
      <c r="BA1920" s="230"/>
      <c r="BB1920" s="230"/>
      <c r="BC1920" s="230"/>
      <c r="BD1920" s="230"/>
      <c r="BE1920" s="230"/>
      <c r="BF1920" s="230"/>
      <c r="BG1920" s="230"/>
    </row>
    <row r="1921" spans="4:59">
      <c r="D1921" s="230"/>
      <c r="G1921" s="230"/>
      <c r="H1921" s="230"/>
      <c r="I1921" s="230"/>
      <c r="J1921" s="230"/>
      <c r="K1921" s="230"/>
      <c r="L1921" s="230"/>
      <c r="M1921" s="230"/>
      <c r="N1921" s="230"/>
      <c r="S1921" s="230"/>
      <c r="V1921" s="230"/>
      <c r="W1921" s="230"/>
      <c r="X1921" s="230"/>
      <c r="Y1921" s="230"/>
      <c r="Z1921" s="230"/>
      <c r="AA1921" s="230"/>
      <c r="AB1921" s="230"/>
      <c r="AC1921" s="230"/>
      <c r="AD1921" s="230"/>
      <c r="AH1921" s="230"/>
      <c r="AK1921" s="230"/>
      <c r="AL1921" s="230"/>
      <c r="AM1921" s="230"/>
      <c r="AN1921" s="230"/>
      <c r="AO1921" s="230"/>
      <c r="AP1921" s="230"/>
      <c r="AQ1921" s="230"/>
      <c r="AR1921" s="230"/>
      <c r="AW1921" s="230"/>
      <c r="AZ1921" s="230"/>
      <c r="BA1921" s="230"/>
      <c r="BB1921" s="230"/>
      <c r="BC1921" s="230"/>
      <c r="BD1921" s="230"/>
      <c r="BE1921" s="230"/>
      <c r="BF1921" s="230"/>
      <c r="BG1921" s="230"/>
    </row>
    <row r="1922" spans="4:59">
      <c r="D1922" s="230"/>
      <c r="G1922" s="230"/>
      <c r="H1922" s="230"/>
      <c r="I1922" s="230"/>
      <c r="J1922" s="230"/>
      <c r="K1922" s="230"/>
      <c r="L1922" s="230"/>
      <c r="M1922" s="230"/>
      <c r="N1922" s="230"/>
      <c r="S1922" s="230"/>
      <c r="V1922" s="230"/>
      <c r="W1922" s="230"/>
      <c r="X1922" s="230"/>
      <c r="Y1922" s="230"/>
      <c r="Z1922" s="230"/>
      <c r="AA1922" s="230"/>
      <c r="AB1922" s="230"/>
      <c r="AC1922" s="230"/>
      <c r="AD1922" s="230"/>
      <c r="AH1922" s="230"/>
      <c r="AK1922" s="230"/>
      <c r="AL1922" s="230"/>
      <c r="AM1922" s="230"/>
      <c r="AN1922" s="230"/>
      <c r="AO1922" s="230"/>
      <c r="AP1922" s="230"/>
      <c r="AQ1922" s="230"/>
      <c r="AR1922" s="230"/>
      <c r="AW1922" s="230"/>
      <c r="AZ1922" s="230"/>
      <c r="BA1922" s="230"/>
      <c r="BB1922" s="230"/>
      <c r="BC1922" s="230"/>
      <c r="BD1922" s="230"/>
      <c r="BE1922" s="230"/>
      <c r="BF1922" s="230"/>
      <c r="BG1922" s="230"/>
    </row>
    <row r="1923" spans="4:59">
      <c r="D1923" s="230"/>
      <c r="G1923" s="230"/>
      <c r="H1923" s="230"/>
      <c r="I1923" s="230"/>
      <c r="J1923" s="230"/>
      <c r="K1923" s="230"/>
      <c r="L1923" s="230"/>
      <c r="M1923" s="230"/>
      <c r="N1923" s="230"/>
      <c r="S1923" s="230"/>
      <c r="V1923" s="230"/>
      <c r="W1923" s="230"/>
      <c r="X1923" s="230"/>
      <c r="Y1923" s="230"/>
      <c r="Z1923" s="230"/>
      <c r="AA1923" s="230"/>
      <c r="AB1923" s="230"/>
      <c r="AC1923" s="230"/>
      <c r="AD1923" s="230"/>
      <c r="AH1923" s="230"/>
      <c r="AK1923" s="230"/>
      <c r="AL1923" s="230"/>
      <c r="AM1923" s="230"/>
      <c r="AN1923" s="230"/>
      <c r="AO1923" s="230"/>
      <c r="AP1923" s="230"/>
      <c r="AQ1923" s="230"/>
      <c r="AR1923" s="230"/>
      <c r="AW1923" s="230"/>
      <c r="AZ1923" s="230"/>
      <c r="BA1923" s="230"/>
      <c r="BB1923" s="230"/>
      <c r="BC1923" s="230"/>
      <c r="BD1923" s="230"/>
      <c r="BE1923" s="230"/>
      <c r="BF1923" s="230"/>
      <c r="BG1923" s="230"/>
    </row>
    <row r="1924" spans="4:59">
      <c r="D1924" s="230"/>
      <c r="G1924" s="230"/>
      <c r="H1924" s="230"/>
      <c r="I1924" s="230"/>
      <c r="J1924" s="230"/>
      <c r="K1924" s="230"/>
      <c r="L1924" s="230"/>
      <c r="M1924" s="230"/>
      <c r="N1924" s="230"/>
      <c r="S1924" s="230"/>
      <c r="V1924" s="230"/>
      <c r="W1924" s="230"/>
      <c r="X1924" s="230"/>
      <c r="Y1924" s="230"/>
      <c r="Z1924" s="230"/>
      <c r="AA1924" s="230"/>
      <c r="AB1924" s="230"/>
      <c r="AC1924" s="230"/>
      <c r="AD1924" s="230"/>
      <c r="AH1924" s="230"/>
      <c r="AK1924" s="230"/>
      <c r="AL1924" s="230"/>
      <c r="AM1924" s="230"/>
      <c r="AN1924" s="230"/>
      <c r="AO1924" s="230"/>
      <c r="AP1924" s="230"/>
      <c r="AQ1924" s="230"/>
      <c r="AR1924" s="230"/>
      <c r="AW1924" s="230"/>
      <c r="AZ1924" s="230"/>
      <c r="BA1924" s="230"/>
      <c r="BB1924" s="230"/>
      <c r="BC1924" s="230"/>
      <c r="BD1924" s="230"/>
      <c r="BE1924" s="230"/>
      <c r="BF1924" s="230"/>
      <c r="BG1924" s="230"/>
    </row>
    <row r="1925" spans="4:59">
      <c r="D1925" s="230"/>
      <c r="G1925" s="230"/>
      <c r="H1925" s="230"/>
      <c r="I1925" s="230"/>
      <c r="J1925" s="230"/>
      <c r="K1925" s="230"/>
      <c r="L1925" s="230"/>
      <c r="M1925" s="230"/>
      <c r="N1925" s="230"/>
      <c r="S1925" s="230"/>
      <c r="V1925" s="230"/>
      <c r="W1925" s="230"/>
      <c r="X1925" s="230"/>
      <c r="Y1925" s="230"/>
      <c r="Z1925" s="230"/>
      <c r="AA1925" s="230"/>
      <c r="AB1925" s="230"/>
      <c r="AC1925" s="230"/>
      <c r="AD1925" s="230"/>
      <c r="AH1925" s="230"/>
      <c r="AK1925" s="230"/>
      <c r="AL1925" s="230"/>
      <c r="AM1925" s="230"/>
      <c r="AN1925" s="230"/>
      <c r="AO1925" s="230"/>
      <c r="AP1925" s="230"/>
      <c r="AQ1925" s="230"/>
      <c r="AR1925" s="230"/>
      <c r="AW1925" s="230"/>
      <c r="AZ1925" s="230"/>
      <c r="BA1925" s="230"/>
      <c r="BB1925" s="230"/>
      <c r="BC1925" s="230"/>
      <c r="BD1925" s="230"/>
      <c r="BE1925" s="230"/>
      <c r="BF1925" s="230"/>
      <c r="BG1925" s="230"/>
    </row>
    <row r="1926" spans="4:59">
      <c r="D1926" s="230"/>
      <c r="G1926" s="230"/>
      <c r="H1926" s="230"/>
      <c r="I1926" s="230"/>
      <c r="J1926" s="230"/>
      <c r="K1926" s="230"/>
      <c r="L1926" s="230"/>
      <c r="M1926" s="230"/>
      <c r="N1926" s="230"/>
      <c r="S1926" s="230"/>
      <c r="V1926" s="230"/>
      <c r="W1926" s="230"/>
      <c r="X1926" s="230"/>
      <c r="Y1926" s="230"/>
      <c r="Z1926" s="230"/>
      <c r="AA1926" s="230"/>
      <c r="AB1926" s="230"/>
      <c r="AC1926" s="230"/>
      <c r="AD1926" s="230"/>
      <c r="AH1926" s="230"/>
      <c r="AK1926" s="230"/>
      <c r="AL1926" s="230"/>
      <c r="AM1926" s="230"/>
      <c r="AN1926" s="230"/>
      <c r="AO1926" s="230"/>
      <c r="AP1926" s="230"/>
      <c r="AQ1926" s="230"/>
      <c r="AR1926" s="230"/>
      <c r="AW1926" s="230"/>
      <c r="AZ1926" s="230"/>
      <c r="BA1926" s="230"/>
      <c r="BB1926" s="230"/>
      <c r="BC1926" s="230"/>
      <c r="BD1926" s="230"/>
      <c r="BE1926" s="230"/>
      <c r="BF1926" s="230"/>
      <c r="BG1926" s="230"/>
    </row>
    <row r="1927" spans="4:59">
      <c r="D1927" s="230"/>
      <c r="G1927" s="230"/>
      <c r="H1927" s="230"/>
      <c r="I1927" s="230"/>
      <c r="J1927" s="230"/>
      <c r="K1927" s="230"/>
      <c r="L1927" s="230"/>
      <c r="M1927" s="230"/>
      <c r="N1927" s="230"/>
      <c r="S1927" s="230"/>
      <c r="V1927" s="230"/>
      <c r="W1927" s="230"/>
      <c r="X1927" s="230"/>
      <c r="Y1927" s="230"/>
      <c r="Z1927" s="230"/>
      <c r="AA1927" s="230"/>
      <c r="AB1927" s="230"/>
      <c r="AC1927" s="230"/>
      <c r="AD1927" s="230"/>
      <c r="AH1927" s="230"/>
      <c r="AK1927" s="230"/>
      <c r="AL1927" s="230"/>
      <c r="AM1927" s="230"/>
      <c r="AN1927" s="230"/>
      <c r="AO1927" s="230"/>
      <c r="AP1927" s="230"/>
      <c r="AQ1927" s="230"/>
      <c r="AR1927" s="230"/>
      <c r="AW1927" s="230"/>
      <c r="AZ1927" s="230"/>
      <c r="BA1927" s="230"/>
      <c r="BB1927" s="230"/>
      <c r="BC1927" s="230"/>
      <c r="BD1927" s="230"/>
      <c r="BE1927" s="230"/>
      <c r="BF1927" s="230"/>
      <c r="BG1927" s="230"/>
    </row>
    <row r="1928" spans="4:59">
      <c r="D1928" s="230"/>
      <c r="G1928" s="230"/>
      <c r="H1928" s="230"/>
      <c r="I1928" s="230"/>
      <c r="J1928" s="230"/>
      <c r="K1928" s="230"/>
      <c r="L1928" s="230"/>
      <c r="M1928" s="230"/>
      <c r="N1928" s="230"/>
      <c r="S1928" s="230"/>
      <c r="V1928" s="230"/>
      <c r="W1928" s="230"/>
      <c r="X1928" s="230"/>
      <c r="Y1928" s="230"/>
      <c r="Z1928" s="230"/>
      <c r="AA1928" s="230"/>
      <c r="AB1928" s="230"/>
      <c r="AC1928" s="230"/>
      <c r="AD1928" s="230"/>
      <c r="AH1928" s="230"/>
      <c r="AK1928" s="230"/>
      <c r="AL1928" s="230"/>
      <c r="AM1928" s="230"/>
      <c r="AN1928" s="230"/>
      <c r="AO1928" s="230"/>
      <c r="AP1928" s="230"/>
      <c r="AQ1928" s="230"/>
      <c r="AR1928" s="230"/>
      <c r="AW1928" s="230"/>
      <c r="AZ1928" s="230"/>
      <c r="BA1928" s="230"/>
      <c r="BB1928" s="230"/>
      <c r="BC1928" s="230"/>
      <c r="BD1928" s="230"/>
      <c r="BE1928" s="230"/>
      <c r="BF1928" s="230"/>
      <c r="BG1928" s="230"/>
    </row>
    <row r="1929" spans="4:59">
      <c r="D1929" s="230"/>
      <c r="G1929" s="230"/>
      <c r="H1929" s="230"/>
      <c r="I1929" s="230"/>
      <c r="J1929" s="230"/>
      <c r="K1929" s="230"/>
      <c r="L1929" s="230"/>
      <c r="M1929" s="230"/>
      <c r="N1929" s="230"/>
      <c r="S1929" s="230"/>
      <c r="V1929" s="230"/>
      <c r="W1929" s="230"/>
      <c r="X1929" s="230"/>
      <c r="Y1929" s="230"/>
      <c r="Z1929" s="230"/>
      <c r="AA1929" s="230"/>
      <c r="AB1929" s="230"/>
      <c r="AC1929" s="230"/>
      <c r="AD1929" s="230"/>
      <c r="AH1929" s="230"/>
      <c r="AK1929" s="230"/>
      <c r="AL1929" s="230"/>
      <c r="AM1929" s="230"/>
      <c r="AN1929" s="230"/>
      <c r="AO1929" s="230"/>
      <c r="AP1929" s="230"/>
      <c r="AQ1929" s="230"/>
      <c r="AR1929" s="230"/>
      <c r="AW1929" s="230"/>
      <c r="AZ1929" s="230"/>
      <c r="BA1929" s="230"/>
      <c r="BB1929" s="230"/>
      <c r="BC1929" s="230"/>
      <c r="BD1929" s="230"/>
      <c r="BE1929" s="230"/>
      <c r="BF1929" s="230"/>
      <c r="BG1929" s="230"/>
    </row>
    <row r="1930" spans="4:59">
      <c r="D1930" s="230"/>
      <c r="G1930" s="230"/>
      <c r="H1930" s="230"/>
      <c r="I1930" s="230"/>
      <c r="J1930" s="230"/>
      <c r="K1930" s="230"/>
      <c r="L1930" s="230"/>
      <c r="M1930" s="230"/>
      <c r="N1930" s="230"/>
      <c r="S1930" s="230"/>
      <c r="V1930" s="230"/>
      <c r="W1930" s="230"/>
      <c r="X1930" s="230"/>
      <c r="Y1930" s="230"/>
      <c r="Z1930" s="230"/>
      <c r="AA1930" s="230"/>
      <c r="AB1930" s="230"/>
      <c r="AC1930" s="230"/>
      <c r="AD1930" s="230"/>
      <c r="AH1930" s="230"/>
      <c r="AK1930" s="230"/>
      <c r="AL1930" s="230"/>
      <c r="AM1930" s="230"/>
      <c r="AN1930" s="230"/>
      <c r="AO1930" s="230"/>
      <c r="AP1930" s="230"/>
      <c r="AQ1930" s="230"/>
      <c r="AR1930" s="230"/>
      <c r="AW1930" s="230"/>
      <c r="AZ1930" s="230"/>
      <c r="BA1930" s="230"/>
      <c r="BB1930" s="230"/>
      <c r="BC1930" s="230"/>
      <c r="BD1930" s="230"/>
      <c r="BE1930" s="230"/>
      <c r="BF1930" s="230"/>
      <c r="BG1930" s="230"/>
    </row>
    <row r="1931" spans="4:59">
      <c r="D1931" s="230"/>
      <c r="G1931" s="230"/>
      <c r="H1931" s="230"/>
      <c r="I1931" s="230"/>
      <c r="J1931" s="230"/>
      <c r="K1931" s="230"/>
      <c r="L1931" s="230"/>
      <c r="M1931" s="230"/>
      <c r="N1931" s="230"/>
      <c r="S1931" s="230"/>
      <c r="V1931" s="230"/>
      <c r="W1931" s="230"/>
      <c r="X1931" s="230"/>
      <c r="Y1931" s="230"/>
      <c r="Z1931" s="230"/>
      <c r="AA1931" s="230"/>
      <c r="AB1931" s="230"/>
      <c r="AC1931" s="230"/>
      <c r="AD1931" s="230"/>
      <c r="AH1931" s="230"/>
      <c r="AK1931" s="230"/>
      <c r="AL1931" s="230"/>
      <c r="AM1931" s="230"/>
      <c r="AN1931" s="230"/>
      <c r="AO1931" s="230"/>
      <c r="AP1931" s="230"/>
      <c r="AQ1931" s="230"/>
      <c r="AR1931" s="230"/>
      <c r="AW1931" s="230"/>
      <c r="AZ1931" s="230"/>
      <c r="BA1931" s="230"/>
      <c r="BB1931" s="230"/>
      <c r="BC1931" s="230"/>
      <c r="BD1931" s="230"/>
      <c r="BE1931" s="230"/>
      <c r="BF1931" s="230"/>
      <c r="BG1931" s="230"/>
    </row>
    <row r="1932" spans="4:59">
      <c r="D1932" s="230"/>
      <c r="G1932" s="230"/>
      <c r="H1932" s="230"/>
      <c r="I1932" s="230"/>
      <c r="J1932" s="230"/>
      <c r="K1932" s="230"/>
      <c r="L1932" s="230"/>
      <c r="M1932" s="230"/>
      <c r="N1932" s="230"/>
      <c r="S1932" s="230"/>
      <c r="V1932" s="230"/>
      <c r="W1932" s="230"/>
      <c r="X1932" s="230"/>
      <c r="Y1932" s="230"/>
      <c r="Z1932" s="230"/>
      <c r="AA1932" s="230"/>
      <c r="AB1932" s="230"/>
      <c r="AC1932" s="230"/>
      <c r="AD1932" s="230"/>
      <c r="AH1932" s="230"/>
      <c r="AK1932" s="230"/>
      <c r="AL1932" s="230"/>
      <c r="AM1932" s="230"/>
      <c r="AN1932" s="230"/>
      <c r="AO1932" s="230"/>
      <c r="AP1932" s="230"/>
      <c r="AQ1932" s="230"/>
      <c r="AR1932" s="230"/>
      <c r="AW1932" s="230"/>
      <c r="AZ1932" s="230"/>
      <c r="BA1932" s="230"/>
      <c r="BB1932" s="230"/>
      <c r="BC1932" s="230"/>
      <c r="BD1932" s="230"/>
      <c r="BE1932" s="230"/>
      <c r="BF1932" s="230"/>
      <c r="BG1932" s="230"/>
    </row>
    <row r="1933" spans="4:59">
      <c r="D1933" s="230"/>
      <c r="G1933" s="230"/>
      <c r="H1933" s="230"/>
      <c r="I1933" s="230"/>
      <c r="J1933" s="230"/>
      <c r="K1933" s="230"/>
      <c r="L1933" s="230"/>
      <c r="M1933" s="230"/>
      <c r="N1933" s="230"/>
      <c r="S1933" s="230"/>
      <c r="V1933" s="230"/>
      <c r="W1933" s="230"/>
      <c r="X1933" s="230"/>
      <c r="Y1933" s="230"/>
      <c r="Z1933" s="230"/>
      <c r="AA1933" s="230"/>
      <c r="AB1933" s="230"/>
      <c r="AC1933" s="230"/>
      <c r="AD1933" s="230"/>
      <c r="AH1933" s="230"/>
      <c r="AK1933" s="230"/>
      <c r="AL1933" s="230"/>
      <c r="AM1933" s="230"/>
      <c r="AN1933" s="230"/>
      <c r="AO1933" s="230"/>
      <c r="AP1933" s="230"/>
      <c r="AQ1933" s="230"/>
      <c r="AR1933" s="230"/>
      <c r="AW1933" s="230"/>
      <c r="AZ1933" s="230"/>
      <c r="BA1933" s="230"/>
      <c r="BB1933" s="230"/>
      <c r="BC1933" s="230"/>
      <c r="BD1933" s="230"/>
      <c r="BE1933" s="230"/>
      <c r="BF1933" s="230"/>
      <c r="BG1933" s="230"/>
    </row>
    <row r="1934" spans="4:59">
      <c r="D1934" s="230"/>
      <c r="G1934" s="230"/>
      <c r="H1934" s="230"/>
      <c r="I1934" s="230"/>
      <c r="J1934" s="230"/>
      <c r="K1934" s="230"/>
      <c r="L1934" s="230"/>
      <c r="M1934" s="230"/>
      <c r="N1934" s="230"/>
      <c r="S1934" s="230"/>
      <c r="V1934" s="230"/>
      <c r="W1934" s="230"/>
      <c r="X1934" s="230"/>
      <c r="Y1934" s="230"/>
      <c r="Z1934" s="230"/>
      <c r="AA1934" s="230"/>
      <c r="AB1934" s="230"/>
      <c r="AC1934" s="230"/>
      <c r="AD1934" s="230"/>
      <c r="AH1934" s="230"/>
      <c r="AK1934" s="230"/>
      <c r="AL1934" s="230"/>
      <c r="AM1934" s="230"/>
      <c r="AN1934" s="230"/>
      <c r="AO1934" s="230"/>
      <c r="AP1934" s="230"/>
      <c r="AQ1934" s="230"/>
      <c r="AR1934" s="230"/>
      <c r="AW1934" s="230"/>
      <c r="AZ1934" s="230"/>
      <c r="BA1934" s="230"/>
      <c r="BB1934" s="230"/>
      <c r="BC1934" s="230"/>
      <c r="BD1934" s="230"/>
      <c r="BE1934" s="230"/>
      <c r="BF1934" s="230"/>
      <c r="BG1934" s="230"/>
    </row>
    <row r="1935" spans="4:59">
      <c r="D1935" s="230"/>
      <c r="G1935" s="230"/>
      <c r="H1935" s="230"/>
      <c r="I1935" s="230"/>
      <c r="J1935" s="230"/>
      <c r="K1935" s="230"/>
      <c r="L1935" s="230"/>
      <c r="M1935" s="230"/>
      <c r="N1935" s="230"/>
      <c r="S1935" s="230"/>
      <c r="V1935" s="230"/>
      <c r="W1935" s="230"/>
      <c r="X1935" s="230"/>
      <c r="Y1935" s="230"/>
      <c r="Z1935" s="230"/>
      <c r="AA1935" s="230"/>
      <c r="AB1935" s="230"/>
      <c r="AC1935" s="230"/>
      <c r="AD1935" s="230"/>
      <c r="AH1935" s="230"/>
      <c r="AK1935" s="230"/>
      <c r="AL1935" s="230"/>
      <c r="AM1935" s="230"/>
      <c r="AN1935" s="230"/>
      <c r="AO1935" s="230"/>
      <c r="AP1935" s="230"/>
      <c r="AQ1935" s="230"/>
      <c r="AR1935" s="230"/>
      <c r="AW1935" s="230"/>
      <c r="AZ1935" s="230"/>
      <c r="BA1935" s="230"/>
      <c r="BB1935" s="230"/>
      <c r="BC1935" s="230"/>
      <c r="BD1935" s="230"/>
      <c r="BE1935" s="230"/>
      <c r="BF1935" s="230"/>
      <c r="BG1935" s="230"/>
    </row>
    <row r="1936" spans="4:59">
      <c r="D1936" s="230"/>
      <c r="G1936" s="230"/>
      <c r="H1936" s="230"/>
      <c r="I1936" s="230"/>
      <c r="J1936" s="230"/>
      <c r="K1936" s="230"/>
      <c r="L1936" s="230"/>
      <c r="M1936" s="230"/>
      <c r="N1936" s="230"/>
      <c r="S1936" s="230"/>
      <c r="V1936" s="230"/>
      <c r="W1936" s="230"/>
      <c r="X1936" s="230"/>
      <c r="Y1936" s="230"/>
      <c r="Z1936" s="230"/>
      <c r="AA1936" s="230"/>
      <c r="AB1936" s="230"/>
      <c r="AC1936" s="230"/>
      <c r="AD1936" s="230"/>
      <c r="AH1936" s="230"/>
      <c r="AK1936" s="230"/>
      <c r="AL1936" s="230"/>
      <c r="AM1936" s="230"/>
      <c r="AN1936" s="230"/>
      <c r="AO1936" s="230"/>
      <c r="AP1936" s="230"/>
      <c r="AQ1936" s="230"/>
      <c r="AR1936" s="230"/>
      <c r="AW1936" s="230"/>
      <c r="AZ1936" s="230"/>
      <c r="BA1936" s="230"/>
      <c r="BB1936" s="230"/>
      <c r="BC1936" s="230"/>
      <c r="BD1936" s="230"/>
      <c r="BE1936" s="230"/>
      <c r="BF1936" s="230"/>
      <c r="BG1936" s="230"/>
    </row>
    <row r="1937" spans="4:59">
      <c r="D1937" s="230"/>
      <c r="G1937" s="230"/>
      <c r="H1937" s="230"/>
      <c r="I1937" s="230"/>
      <c r="J1937" s="230"/>
      <c r="K1937" s="230"/>
      <c r="L1937" s="230"/>
      <c r="M1937" s="230"/>
      <c r="N1937" s="230"/>
      <c r="S1937" s="230"/>
      <c r="V1937" s="230"/>
      <c r="W1937" s="230"/>
      <c r="X1937" s="230"/>
      <c r="Y1937" s="230"/>
      <c r="Z1937" s="230"/>
      <c r="AA1937" s="230"/>
      <c r="AB1937" s="230"/>
      <c r="AC1937" s="230"/>
      <c r="AD1937" s="230"/>
      <c r="AH1937" s="230"/>
      <c r="AK1937" s="230"/>
      <c r="AL1937" s="230"/>
      <c r="AM1937" s="230"/>
      <c r="AN1937" s="230"/>
      <c r="AO1937" s="230"/>
      <c r="AP1937" s="230"/>
      <c r="AQ1937" s="230"/>
      <c r="AR1937" s="230"/>
      <c r="AW1937" s="230"/>
      <c r="AZ1937" s="230"/>
      <c r="BA1937" s="230"/>
      <c r="BB1937" s="230"/>
      <c r="BC1937" s="230"/>
      <c r="BD1937" s="230"/>
      <c r="BE1937" s="230"/>
      <c r="BF1937" s="230"/>
      <c r="BG1937" s="230"/>
    </row>
    <row r="1938" spans="4:59">
      <c r="D1938" s="230"/>
      <c r="G1938" s="230"/>
      <c r="H1938" s="230"/>
      <c r="I1938" s="230"/>
      <c r="J1938" s="230"/>
      <c r="K1938" s="230"/>
      <c r="L1938" s="230"/>
      <c r="M1938" s="230"/>
      <c r="N1938" s="230"/>
      <c r="S1938" s="230"/>
      <c r="V1938" s="230"/>
      <c r="W1938" s="230"/>
      <c r="X1938" s="230"/>
      <c r="Y1938" s="230"/>
      <c r="Z1938" s="230"/>
      <c r="AA1938" s="230"/>
      <c r="AB1938" s="230"/>
      <c r="AC1938" s="230"/>
      <c r="AD1938" s="230"/>
      <c r="AH1938" s="230"/>
      <c r="AK1938" s="230"/>
      <c r="AL1938" s="230"/>
      <c r="AM1938" s="230"/>
      <c r="AN1938" s="230"/>
      <c r="AO1938" s="230"/>
      <c r="AP1938" s="230"/>
      <c r="AQ1938" s="230"/>
      <c r="AR1938" s="230"/>
      <c r="AW1938" s="230"/>
      <c r="AZ1938" s="230"/>
      <c r="BA1938" s="230"/>
      <c r="BB1938" s="230"/>
      <c r="BC1938" s="230"/>
      <c r="BD1938" s="230"/>
      <c r="BE1938" s="230"/>
      <c r="BF1938" s="230"/>
      <c r="BG1938" s="230"/>
    </row>
    <row r="1939" spans="4:59">
      <c r="D1939" s="230"/>
      <c r="G1939" s="230"/>
      <c r="H1939" s="230"/>
      <c r="I1939" s="230"/>
      <c r="J1939" s="230"/>
      <c r="K1939" s="230"/>
      <c r="L1939" s="230"/>
      <c r="M1939" s="230"/>
      <c r="N1939" s="230"/>
      <c r="S1939" s="230"/>
      <c r="V1939" s="230"/>
      <c r="W1939" s="230"/>
      <c r="X1939" s="230"/>
      <c r="Y1939" s="230"/>
      <c r="Z1939" s="230"/>
      <c r="AA1939" s="230"/>
      <c r="AB1939" s="230"/>
      <c r="AC1939" s="230"/>
      <c r="AD1939" s="230"/>
      <c r="AH1939" s="230"/>
      <c r="AK1939" s="230"/>
      <c r="AL1939" s="230"/>
      <c r="AM1939" s="230"/>
      <c r="AN1939" s="230"/>
      <c r="AO1939" s="230"/>
      <c r="AP1939" s="230"/>
      <c r="AQ1939" s="230"/>
      <c r="AR1939" s="230"/>
      <c r="AW1939" s="230"/>
      <c r="AZ1939" s="230"/>
      <c r="BA1939" s="230"/>
      <c r="BB1939" s="230"/>
      <c r="BC1939" s="230"/>
      <c r="BD1939" s="230"/>
      <c r="BE1939" s="230"/>
      <c r="BF1939" s="230"/>
      <c r="BG1939" s="230"/>
    </row>
    <row r="1940" spans="4:59">
      <c r="D1940" s="230"/>
      <c r="G1940" s="230"/>
      <c r="H1940" s="230"/>
      <c r="I1940" s="230"/>
      <c r="J1940" s="230"/>
      <c r="K1940" s="230"/>
      <c r="L1940" s="230"/>
      <c r="M1940" s="230"/>
      <c r="N1940" s="230"/>
      <c r="S1940" s="230"/>
      <c r="V1940" s="230"/>
      <c r="W1940" s="230"/>
      <c r="X1940" s="230"/>
      <c r="Y1940" s="230"/>
      <c r="Z1940" s="230"/>
      <c r="AA1940" s="230"/>
      <c r="AB1940" s="230"/>
      <c r="AC1940" s="230"/>
      <c r="AD1940" s="230"/>
      <c r="AH1940" s="230"/>
      <c r="AK1940" s="230"/>
      <c r="AL1940" s="230"/>
      <c r="AM1940" s="230"/>
      <c r="AN1940" s="230"/>
      <c r="AO1940" s="230"/>
      <c r="AP1940" s="230"/>
      <c r="AQ1940" s="230"/>
      <c r="AR1940" s="230"/>
      <c r="AW1940" s="230"/>
      <c r="AZ1940" s="230"/>
      <c r="BA1940" s="230"/>
      <c r="BB1940" s="230"/>
      <c r="BC1940" s="230"/>
      <c r="BD1940" s="230"/>
      <c r="BE1940" s="230"/>
      <c r="BF1940" s="230"/>
      <c r="BG1940" s="230"/>
    </row>
    <row r="1941" spans="4:59">
      <c r="D1941" s="230"/>
      <c r="G1941" s="230"/>
      <c r="H1941" s="230"/>
      <c r="I1941" s="230"/>
      <c r="J1941" s="230"/>
      <c r="K1941" s="230"/>
      <c r="L1941" s="230"/>
      <c r="M1941" s="230"/>
      <c r="N1941" s="230"/>
      <c r="S1941" s="230"/>
      <c r="V1941" s="230"/>
      <c r="W1941" s="230"/>
      <c r="X1941" s="230"/>
      <c r="Y1941" s="230"/>
      <c r="Z1941" s="230"/>
      <c r="AA1941" s="230"/>
      <c r="AB1941" s="230"/>
      <c r="AC1941" s="230"/>
      <c r="AD1941" s="230"/>
      <c r="AH1941" s="230"/>
      <c r="AK1941" s="230"/>
      <c r="AL1941" s="230"/>
      <c r="AM1941" s="230"/>
      <c r="AN1941" s="230"/>
      <c r="AO1941" s="230"/>
      <c r="AP1941" s="230"/>
      <c r="AQ1941" s="230"/>
      <c r="AR1941" s="230"/>
      <c r="AW1941" s="230"/>
      <c r="AZ1941" s="230"/>
      <c r="BA1941" s="230"/>
      <c r="BB1941" s="230"/>
      <c r="BC1941" s="230"/>
      <c r="BD1941" s="230"/>
      <c r="BE1941" s="230"/>
      <c r="BF1941" s="230"/>
      <c r="BG1941" s="230"/>
    </row>
    <row r="1942" spans="4:59">
      <c r="D1942" s="230"/>
      <c r="G1942" s="230"/>
      <c r="H1942" s="230"/>
      <c r="I1942" s="230"/>
      <c r="J1942" s="230"/>
      <c r="K1942" s="230"/>
      <c r="L1942" s="230"/>
      <c r="M1942" s="230"/>
      <c r="N1942" s="230"/>
      <c r="S1942" s="230"/>
      <c r="V1942" s="230"/>
      <c r="W1942" s="230"/>
      <c r="X1942" s="230"/>
      <c r="Y1942" s="230"/>
      <c r="Z1942" s="230"/>
      <c r="AA1942" s="230"/>
      <c r="AB1942" s="230"/>
      <c r="AC1942" s="230"/>
      <c r="AD1942" s="230"/>
      <c r="AH1942" s="230"/>
      <c r="AK1942" s="230"/>
      <c r="AL1942" s="230"/>
      <c r="AM1942" s="230"/>
      <c r="AN1942" s="230"/>
      <c r="AO1942" s="230"/>
      <c r="AP1942" s="230"/>
      <c r="AQ1942" s="230"/>
      <c r="AR1942" s="230"/>
      <c r="AW1942" s="230"/>
      <c r="AZ1942" s="230"/>
      <c r="BA1942" s="230"/>
      <c r="BB1942" s="230"/>
      <c r="BC1942" s="230"/>
      <c r="BD1942" s="230"/>
      <c r="BE1942" s="230"/>
      <c r="BF1942" s="230"/>
      <c r="BG1942" s="230"/>
    </row>
    <row r="1943" spans="4:59">
      <c r="D1943" s="230"/>
      <c r="G1943" s="230"/>
      <c r="H1943" s="230"/>
      <c r="I1943" s="230"/>
      <c r="J1943" s="230"/>
      <c r="K1943" s="230"/>
      <c r="L1943" s="230"/>
      <c r="M1943" s="230"/>
      <c r="N1943" s="230"/>
      <c r="S1943" s="230"/>
      <c r="V1943" s="230"/>
      <c r="W1943" s="230"/>
      <c r="X1943" s="230"/>
      <c r="Y1943" s="230"/>
      <c r="Z1943" s="230"/>
      <c r="AA1943" s="230"/>
      <c r="AB1943" s="230"/>
      <c r="AC1943" s="230"/>
      <c r="AD1943" s="230"/>
      <c r="AH1943" s="230"/>
      <c r="AK1943" s="230"/>
      <c r="AL1943" s="230"/>
      <c r="AM1943" s="230"/>
      <c r="AN1943" s="230"/>
      <c r="AO1943" s="230"/>
      <c r="AP1943" s="230"/>
      <c r="AQ1943" s="230"/>
      <c r="AR1943" s="230"/>
      <c r="AW1943" s="230"/>
      <c r="AZ1943" s="230"/>
      <c r="BA1943" s="230"/>
      <c r="BB1943" s="230"/>
      <c r="BC1943" s="230"/>
      <c r="BD1943" s="230"/>
      <c r="BE1943" s="230"/>
      <c r="BF1943" s="230"/>
      <c r="BG1943" s="230"/>
    </row>
    <row r="1944" spans="4:59">
      <c r="D1944" s="230"/>
      <c r="G1944" s="230"/>
      <c r="H1944" s="230"/>
      <c r="I1944" s="230"/>
      <c r="J1944" s="230"/>
      <c r="K1944" s="230"/>
      <c r="L1944" s="230"/>
      <c r="M1944" s="230"/>
      <c r="N1944" s="230"/>
      <c r="S1944" s="230"/>
      <c r="V1944" s="230"/>
      <c r="W1944" s="230"/>
      <c r="X1944" s="230"/>
      <c r="Y1944" s="230"/>
      <c r="Z1944" s="230"/>
      <c r="AA1944" s="230"/>
      <c r="AB1944" s="230"/>
      <c r="AC1944" s="230"/>
      <c r="AD1944" s="230"/>
      <c r="AH1944" s="230"/>
      <c r="AK1944" s="230"/>
      <c r="AL1944" s="230"/>
      <c r="AM1944" s="230"/>
      <c r="AN1944" s="230"/>
      <c r="AO1944" s="230"/>
      <c r="AP1944" s="230"/>
      <c r="AQ1944" s="230"/>
      <c r="AR1944" s="230"/>
      <c r="AW1944" s="230"/>
      <c r="AZ1944" s="230"/>
      <c r="BA1944" s="230"/>
      <c r="BB1944" s="230"/>
      <c r="BC1944" s="230"/>
      <c r="BD1944" s="230"/>
      <c r="BE1944" s="230"/>
      <c r="BF1944" s="230"/>
      <c r="BG1944" s="230"/>
    </row>
    <row r="1945" spans="4:59">
      <c r="D1945" s="230"/>
      <c r="G1945" s="230"/>
      <c r="H1945" s="230"/>
      <c r="I1945" s="230"/>
      <c r="J1945" s="230"/>
      <c r="K1945" s="230"/>
      <c r="L1945" s="230"/>
      <c r="M1945" s="230"/>
      <c r="N1945" s="230"/>
      <c r="S1945" s="230"/>
      <c r="V1945" s="230"/>
      <c r="W1945" s="230"/>
      <c r="X1945" s="230"/>
      <c r="Y1945" s="230"/>
      <c r="Z1945" s="230"/>
      <c r="AA1945" s="230"/>
      <c r="AB1945" s="230"/>
      <c r="AC1945" s="230"/>
      <c r="AD1945" s="230"/>
      <c r="AH1945" s="230"/>
      <c r="AK1945" s="230"/>
      <c r="AL1945" s="230"/>
      <c r="AM1945" s="230"/>
      <c r="AN1945" s="230"/>
      <c r="AO1945" s="230"/>
      <c r="AP1945" s="230"/>
      <c r="AQ1945" s="230"/>
      <c r="AR1945" s="230"/>
      <c r="AW1945" s="230"/>
      <c r="AZ1945" s="230"/>
      <c r="BA1945" s="230"/>
      <c r="BB1945" s="230"/>
      <c r="BC1945" s="230"/>
      <c r="BD1945" s="230"/>
      <c r="BE1945" s="230"/>
      <c r="BF1945" s="230"/>
      <c r="BG1945" s="230"/>
    </row>
    <row r="1946" spans="4:59">
      <c r="D1946" s="230"/>
      <c r="G1946" s="230"/>
      <c r="H1946" s="230"/>
      <c r="I1946" s="230"/>
      <c r="J1946" s="230"/>
      <c r="K1946" s="230"/>
      <c r="L1946" s="230"/>
      <c r="M1946" s="230"/>
      <c r="N1946" s="230"/>
      <c r="S1946" s="230"/>
      <c r="V1946" s="230"/>
      <c r="W1946" s="230"/>
      <c r="X1946" s="230"/>
      <c r="Y1946" s="230"/>
      <c r="Z1946" s="230"/>
      <c r="AA1946" s="230"/>
      <c r="AB1946" s="230"/>
      <c r="AC1946" s="230"/>
      <c r="AD1946" s="230"/>
      <c r="AH1946" s="230"/>
      <c r="AK1946" s="230"/>
      <c r="AL1946" s="230"/>
      <c r="AM1946" s="230"/>
      <c r="AN1946" s="230"/>
      <c r="AO1946" s="230"/>
      <c r="AP1946" s="230"/>
      <c r="AQ1946" s="230"/>
      <c r="AR1946" s="230"/>
      <c r="AW1946" s="230"/>
      <c r="AZ1946" s="230"/>
      <c r="BA1946" s="230"/>
      <c r="BB1946" s="230"/>
      <c r="BC1946" s="230"/>
      <c r="BD1946" s="230"/>
      <c r="BE1946" s="230"/>
      <c r="BF1946" s="230"/>
      <c r="BG1946" s="230"/>
    </row>
    <row r="1947" spans="4:59">
      <c r="D1947" s="230"/>
      <c r="G1947" s="230"/>
      <c r="H1947" s="230"/>
      <c r="I1947" s="230"/>
      <c r="J1947" s="230"/>
      <c r="K1947" s="230"/>
      <c r="L1947" s="230"/>
      <c r="M1947" s="230"/>
      <c r="N1947" s="230"/>
      <c r="S1947" s="230"/>
      <c r="V1947" s="230"/>
      <c r="W1947" s="230"/>
      <c r="X1947" s="230"/>
      <c r="Y1947" s="230"/>
      <c r="Z1947" s="230"/>
      <c r="AA1947" s="230"/>
      <c r="AB1947" s="230"/>
      <c r="AC1947" s="230"/>
      <c r="AD1947" s="230"/>
      <c r="AH1947" s="230"/>
      <c r="AK1947" s="230"/>
      <c r="AL1947" s="230"/>
      <c r="AM1947" s="230"/>
      <c r="AN1947" s="230"/>
      <c r="AO1947" s="230"/>
      <c r="AP1947" s="230"/>
      <c r="AQ1947" s="230"/>
      <c r="AR1947" s="230"/>
      <c r="AW1947" s="230"/>
      <c r="AZ1947" s="230"/>
      <c r="BA1947" s="230"/>
      <c r="BB1947" s="230"/>
      <c r="BC1947" s="230"/>
      <c r="BD1947" s="230"/>
      <c r="BE1947" s="230"/>
      <c r="BF1947" s="230"/>
      <c r="BG1947" s="230"/>
    </row>
    <row r="1948" spans="4:59">
      <c r="D1948" s="230"/>
      <c r="G1948" s="230"/>
      <c r="H1948" s="230"/>
      <c r="I1948" s="230"/>
      <c r="J1948" s="230"/>
      <c r="K1948" s="230"/>
      <c r="L1948" s="230"/>
      <c r="M1948" s="230"/>
      <c r="N1948" s="230"/>
      <c r="S1948" s="230"/>
      <c r="V1948" s="230"/>
      <c r="W1948" s="230"/>
      <c r="X1948" s="230"/>
      <c r="Y1948" s="230"/>
      <c r="Z1948" s="230"/>
      <c r="AA1948" s="230"/>
      <c r="AB1948" s="230"/>
      <c r="AC1948" s="230"/>
      <c r="AD1948" s="230"/>
      <c r="AH1948" s="230"/>
      <c r="AK1948" s="230"/>
      <c r="AL1948" s="230"/>
      <c r="AM1948" s="230"/>
      <c r="AN1948" s="230"/>
      <c r="AO1948" s="230"/>
      <c r="AP1948" s="230"/>
      <c r="AQ1948" s="230"/>
      <c r="AR1948" s="230"/>
      <c r="AW1948" s="230"/>
      <c r="AZ1948" s="230"/>
      <c r="BA1948" s="230"/>
      <c r="BB1948" s="230"/>
      <c r="BC1948" s="230"/>
      <c r="BD1948" s="230"/>
      <c r="BE1948" s="230"/>
      <c r="BF1948" s="230"/>
      <c r="BG1948" s="230"/>
    </row>
    <row r="1949" spans="4:59">
      <c r="D1949" s="230"/>
      <c r="G1949" s="230"/>
      <c r="H1949" s="230"/>
      <c r="I1949" s="230"/>
      <c r="J1949" s="230"/>
      <c r="K1949" s="230"/>
      <c r="L1949" s="230"/>
      <c r="M1949" s="230"/>
      <c r="N1949" s="230"/>
      <c r="S1949" s="230"/>
      <c r="V1949" s="230"/>
      <c r="W1949" s="230"/>
      <c r="X1949" s="230"/>
      <c r="Y1949" s="230"/>
      <c r="Z1949" s="230"/>
      <c r="AA1949" s="230"/>
      <c r="AB1949" s="230"/>
      <c r="AC1949" s="230"/>
      <c r="AD1949" s="230"/>
      <c r="AH1949" s="230"/>
      <c r="AK1949" s="230"/>
      <c r="AL1949" s="230"/>
      <c r="AM1949" s="230"/>
      <c r="AN1949" s="230"/>
      <c r="AO1949" s="230"/>
      <c r="AP1949" s="230"/>
      <c r="AQ1949" s="230"/>
      <c r="AR1949" s="230"/>
      <c r="AW1949" s="230"/>
      <c r="AZ1949" s="230"/>
      <c r="BA1949" s="230"/>
      <c r="BB1949" s="230"/>
      <c r="BC1949" s="230"/>
      <c r="BD1949" s="230"/>
      <c r="BE1949" s="230"/>
      <c r="BF1949" s="230"/>
      <c r="BG1949" s="230"/>
    </row>
    <row r="1950" spans="4:59">
      <c r="D1950" s="230"/>
      <c r="G1950" s="230"/>
      <c r="H1950" s="230"/>
      <c r="I1950" s="230"/>
      <c r="J1950" s="230"/>
      <c r="K1950" s="230"/>
      <c r="L1950" s="230"/>
      <c r="M1950" s="230"/>
      <c r="N1950" s="230"/>
      <c r="S1950" s="230"/>
      <c r="V1950" s="230"/>
      <c r="W1950" s="230"/>
      <c r="X1950" s="230"/>
      <c r="Y1950" s="230"/>
      <c r="Z1950" s="230"/>
      <c r="AA1950" s="230"/>
      <c r="AB1950" s="230"/>
      <c r="AC1950" s="230"/>
      <c r="AD1950" s="230"/>
      <c r="AH1950" s="230"/>
      <c r="AK1950" s="230"/>
      <c r="AL1950" s="230"/>
      <c r="AM1950" s="230"/>
      <c r="AN1950" s="230"/>
      <c r="AO1950" s="230"/>
      <c r="AP1950" s="230"/>
      <c r="AQ1950" s="230"/>
      <c r="AR1950" s="230"/>
      <c r="AW1950" s="230"/>
      <c r="AZ1950" s="230"/>
      <c r="BA1950" s="230"/>
      <c r="BB1950" s="230"/>
      <c r="BC1950" s="230"/>
      <c r="BD1950" s="230"/>
      <c r="BE1950" s="230"/>
      <c r="BF1950" s="230"/>
      <c r="BG1950" s="230"/>
    </row>
    <row r="1951" spans="4:59">
      <c r="D1951" s="230"/>
      <c r="G1951" s="230"/>
      <c r="H1951" s="230"/>
      <c r="I1951" s="230"/>
      <c r="J1951" s="230"/>
      <c r="K1951" s="230"/>
      <c r="L1951" s="230"/>
      <c r="M1951" s="230"/>
      <c r="N1951" s="230"/>
      <c r="S1951" s="230"/>
      <c r="V1951" s="230"/>
      <c r="W1951" s="230"/>
      <c r="X1951" s="230"/>
      <c r="Y1951" s="230"/>
      <c r="Z1951" s="230"/>
      <c r="AA1951" s="230"/>
      <c r="AB1951" s="230"/>
      <c r="AC1951" s="230"/>
      <c r="AD1951" s="230"/>
      <c r="AH1951" s="230"/>
      <c r="AK1951" s="230"/>
      <c r="AL1951" s="230"/>
      <c r="AM1951" s="230"/>
      <c r="AN1951" s="230"/>
      <c r="AO1951" s="230"/>
      <c r="AP1951" s="230"/>
      <c r="AQ1951" s="230"/>
      <c r="AR1951" s="230"/>
      <c r="AW1951" s="230"/>
      <c r="AZ1951" s="230"/>
      <c r="BA1951" s="230"/>
      <c r="BB1951" s="230"/>
      <c r="BC1951" s="230"/>
      <c r="BD1951" s="230"/>
      <c r="BE1951" s="230"/>
      <c r="BF1951" s="230"/>
      <c r="BG1951" s="230"/>
    </row>
    <row r="1952" spans="4:59">
      <c r="D1952" s="230"/>
      <c r="G1952" s="230"/>
      <c r="H1952" s="230"/>
      <c r="I1952" s="230"/>
      <c r="J1952" s="230"/>
      <c r="K1952" s="230"/>
      <c r="L1952" s="230"/>
      <c r="M1952" s="230"/>
      <c r="N1952" s="230"/>
      <c r="S1952" s="230"/>
      <c r="V1952" s="230"/>
      <c r="W1952" s="230"/>
      <c r="X1952" s="230"/>
      <c r="Y1952" s="230"/>
      <c r="Z1952" s="230"/>
      <c r="AA1952" s="230"/>
      <c r="AB1952" s="230"/>
      <c r="AC1952" s="230"/>
      <c r="AD1952" s="230"/>
      <c r="AH1952" s="230"/>
      <c r="AK1952" s="230"/>
      <c r="AL1952" s="230"/>
      <c r="AM1952" s="230"/>
      <c r="AN1952" s="230"/>
      <c r="AO1952" s="230"/>
      <c r="AP1952" s="230"/>
      <c r="AQ1952" s="230"/>
      <c r="AR1952" s="230"/>
      <c r="AW1952" s="230"/>
      <c r="AZ1952" s="230"/>
      <c r="BA1952" s="230"/>
      <c r="BB1952" s="230"/>
      <c r="BC1952" s="230"/>
      <c r="BD1952" s="230"/>
      <c r="BE1952" s="230"/>
      <c r="BF1952" s="230"/>
      <c r="BG1952" s="230"/>
    </row>
    <row r="1953" spans="4:59">
      <c r="D1953" s="230"/>
      <c r="G1953" s="230"/>
      <c r="H1953" s="230"/>
      <c r="I1953" s="230"/>
      <c r="J1953" s="230"/>
      <c r="K1953" s="230"/>
      <c r="L1953" s="230"/>
      <c r="M1953" s="230"/>
      <c r="N1953" s="230"/>
      <c r="S1953" s="230"/>
      <c r="V1953" s="230"/>
      <c r="W1953" s="230"/>
      <c r="X1953" s="230"/>
      <c r="Y1953" s="230"/>
      <c r="Z1953" s="230"/>
      <c r="AA1953" s="230"/>
      <c r="AB1953" s="230"/>
      <c r="AC1953" s="230"/>
      <c r="AD1953" s="230"/>
      <c r="AH1953" s="230"/>
      <c r="AK1953" s="230"/>
      <c r="AL1953" s="230"/>
      <c r="AM1953" s="230"/>
      <c r="AN1953" s="230"/>
      <c r="AO1953" s="230"/>
      <c r="AP1953" s="230"/>
      <c r="AQ1953" s="230"/>
      <c r="AR1953" s="230"/>
      <c r="AW1953" s="230"/>
      <c r="AZ1953" s="230"/>
      <c r="BA1953" s="230"/>
      <c r="BB1953" s="230"/>
      <c r="BC1953" s="230"/>
      <c r="BD1953" s="230"/>
      <c r="BE1953" s="230"/>
      <c r="BF1953" s="230"/>
      <c r="BG1953" s="230"/>
    </row>
    <row r="1954" spans="4:59">
      <c r="D1954" s="230"/>
      <c r="G1954" s="230"/>
      <c r="H1954" s="230"/>
      <c r="I1954" s="230"/>
      <c r="J1954" s="230"/>
      <c r="K1954" s="230"/>
      <c r="L1954" s="230"/>
      <c r="M1954" s="230"/>
      <c r="N1954" s="230"/>
      <c r="S1954" s="230"/>
      <c r="V1954" s="230"/>
      <c r="W1954" s="230"/>
      <c r="X1954" s="230"/>
      <c r="Y1954" s="230"/>
      <c r="Z1954" s="230"/>
      <c r="AA1954" s="230"/>
      <c r="AB1954" s="230"/>
      <c r="AC1954" s="230"/>
      <c r="AD1954" s="230"/>
      <c r="AH1954" s="230"/>
      <c r="AK1954" s="230"/>
      <c r="AL1954" s="230"/>
      <c r="AM1954" s="230"/>
      <c r="AN1954" s="230"/>
      <c r="AO1954" s="230"/>
      <c r="AP1954" s="230"/>
      <c r="AQ1954" s="230"/>
      <c r="AR1954" s="230"/>
      <c r="AW1954" s="230"/>
      <c r="AZ1954" s="230"/>
      <c r="BA1954" s="230"/>
      <c r="BB1954" s="230"/>
      <c r="BC1954" s="230"/>
      <c r="BD1954" s="230"/>
      <c r="BE1954" s="230"/>
      <c r="BF1954" s="230"/>
      <c r="BG1954" s="230"/>
    </row>
    <row r="1955" spans="4:59">
      <c r="D1955" s="230"/>
      <c r="G1955" s="230"/>
      <c r="H1955" s="230"/>
      <c r="I1955" s="230"/>
      <c r="J1955" s="230"/>
      <c r="K1955" s="230"/>
      <c r="L1955" s="230"/>
      <c r="M1955" s="230"/>
      <c r="N1955" s="230"/>
      <c r="S1955" s="230"/>
      <c r="V1955" s="230"/>
      <c r="W1955" s="230"/>
      <c r="X1955" s="230"/>
      <c r="Y1955" s="230"/>
      <c r="Z1955" s="230"/>
      <c r="AA1955" s="230"/>
      <c r="AB1955" s="230"/>
      <c r="AC1955" s="230"/>
      <c r="AD1955" s="230"/>
      <c r="AH1955" s="230"/>
      <c r="AK1955" s="230"/>
      <c r="AL1955" s="230"/>
      <c r="AM1955" s="230"/>
      <c r="AN1955" s="230"/>
      <c r="AO1955" s="230"/>
      <c r="AP1955" s="230"/>
      <c r="AQ1955" s="230"/>
      <c r="AR1955" s="230"/>
      <c r="AW1955" s="230"/>
      <c r="AZ1955" s="230"/>
      <c r="BA1955" s="230"/>
      <c r="BB1955" s="230"/>
      <c r="BC1955" s="230"/>
      <c r="BD1955" s="230"/>
      <c r="BE1955" s="230"/>
      <c r="BF1955" s="230"/>
      <c r="BG1955" s="230"/>
    </row>
    <row r="1956" spans="4:59">
      <c r="D1956" s="230"/>
      <c r="G1956" s="230"/>
      <c r="H1956" s="230"/>
      <c r="I1956" s="230"/>
      <c r="J1956" s="230"/>
      <c r="K1956" s="230"/>
      <c r="L1956" s="230"/>
      <c r="M1956" s="230"/>
      <c r="N1956" s="230"/>
      <c r="S1956" s="230"/>
      <c r="V1956" s="230"/>
      <c r="W1956" s="230"/>
      <c r="X1956" s="230"/>
      <c r="Y1956" s="230"/>
      <c r="Z1956" s="230"/>
      <c r="AA1956" s="230"/>
      <c r="AB1956" s="230"/>
      <c r="AC1956" s="230"/>
      <c r="AD1956" s="230"/>
      <c r="AH1956" s="230"/>
      <c r="AK1956" s="230"/>
      <c r="AL1956" s="230"/>
      <c r="AM1956" s="230"/>
      <c r="AN1956" s="230"/>
      <c r="AO1956" s="230"/>
      <c r="AP1956" s="230"/>
      <c r="AQ1956" s="230"/>
      <c r="AR1956" s="230"/>
      <c r="AW1956" s="230"/>
      <c r="AZ1956" s="230"/>
      <c r="BA1956" s="230"/>
      <c r="BB1956" s="230"/>
      <c r="BC1956" s="230"/>
      <c r="BD1956" s="230"/>
      <c r="BE1956" s="230"/>
      <c r="BF1956" s="230"/>
      <c r="BG1956" s="230"/>
    </row>
    <row r="1957" spans="4:59">
      <c r="D1957" s="230"/>
      <c r="G1957" s="230"/>
      <c r="H1957" s="230"/>
      <c r="I1957" s="230"/>
      <c r="J1957" s="230"/>
      <c r="K1957" s="230"/>
      <c r="L1957" s="230"/>
      <c r="M1957" s="230"/>
      <c r="N1957" s="230"/>
      <c r="S1957" s="230"/>
      <c r="V1957" s="230"/>
      <c r="W1957" s="230"/>
      <c r="X1957" s="230"/>
      <c r="Y1957" s="230"/>
      <c r="Z1957" s="230"/>
      <c r="AA1957" s="230"/>
      <c r="AB1957" s="230"/>
      <c r="AC1957" s="230"/>
      <c r="AD1957" s="230"/>
      <c r="AH1957" s="230"/>
      <c r="AK1957" s="230"/>
      <c r="AL1957" s="230"/>
      <c r="AM1957" s="230"/>
      <c r="AN1957" s="230"/>
      <c r="AO1957" s="230"/>
      <c r="AP1957" s="230"/>
      <c r="AQ1957" s="230"/>
      <c r="AR1957" s="230"/>
      <c r="AW1957" s="230"/>
      <c r="AZ1957" s="230"/>
      <c r="BA1957" s="230"/>
      <c r="BB1957" s="230"/>
      <c r="BC1957" s="230"/>
      <c r="BD1957" s="230"/>
      <c r="BE1957" s="230"/>
      <c r="BF1957" s="230"/>
      <c r="BG1957" s="230"/>
    </row>
    <row r="1958" spans="4:59">
      <c r="D1958" s="230"/>
      <c r="G1958" s="230"/>
      <c r="H1958" s="230"/>
      <c r="I1958" s="230"/>
      <c r="J1958" s="230"/>
      <c r="K1958" s="230"/>
      <c r="L1958" s="230"/>
      <c r="M1958" s="230"/>
      <c r="N1958" s="230"/>
      <c r="S1958" s="230"/>
      <c r="V1958" s="230"/>
      <c r="W1958" s="230"/>
      <c r="X1958" s="230"/>
      <c r="Y1958" s="230"/>
      <c r="Z1958" s="230"/>
      <c r="AA1958" s="230"/>
      <c r="AB1958" s="230"/>
      <c r="AC1958" s="230"/>
      <c r="AD1958" s="230"/>
      <c r="AH1958" s="230"/>
      <c r="AK1958" s="230"/>
      <c r="AL1958" s="230"/>
      <c r="AM1958" s="230"/>
      <c r="AN1958" s="230"/>
      <c r="AO1958" s="230"/>
      <c r="AP1958" s="230"/>
      <c r="AQ1958" s="230"/>
      <c r="AR1958" s="230"/>
      <c r="AW1958" s="230"/>
      <c r="AZ1958" s="230"/>
      <c r="BA1958" s="230"/>
      <c r="BB1958" s="230"/>
      <c r="BC1958" s="230"/>
      <c r="BD1958" s="230"/>
      <c r="BE1958" s="230"/>
      <c r="BF1958" s="230"/>
      <c r="BG1958" s="230"/>
    </row>
    <row r="1959" spans="4:59">
      <c r="D1959" s="230"/>
      <c r="G1959" s="230"/>
      <c r="H1959" s="230"/>
      <c r="I1959" s="230"/>
      <c r="J1959" s="230"/>
      <c r="K1959" s="230"/>
      <c r="L1959" s="230"/>
      <c r="M1959" s="230"/>
      <c r="N1959" s="230"/>
      <c r="S1959" s="230"/>
      <c r="V1959" s="230"/>
      <c r="W1959" s="230"/>
      <c r="X1959" s="230"/>
      <c r="Y1959" s="230"/>
      <c r="Z1959" s="230"/>
      <c r="AA1959" s="230"/>
      <c r="AB1959" s="230"/>
      <c r="AC1959" s="230"/>
      <c r="AD1959" s="230"/>
      <c r="AH1959" s="230"/>
      <c r="AK1959" s="230"/>
      <c r="AL1959" s="230"/>
      <c r="AM1959" s="230"/>
      <c r="AN1959" s="230"/>
      <c r="AO1959" s="230"/>
      <c r="AP1959" s="230"/>
      <c r="AQ1959" s="230"/>
      <c r="AR1959" s="230"/>
      <c r="AW1959" s="230"/>
      <c r="AZ1959" s="230"/>
      <c r="BA1959" s="230"/>
      <c r="BB1959" s="230"/>
      <c r="BC1959" s="230"/>
      <c r="BD1959" s="230"/>
      <c r="BE1959" s="230"/>
      <c r="BF1959" s="230"/>
      <c r="BG1959" s="230"/>
    </row>
    <row r="1960" spans="4:59">
      <c r="D1960" s="230"/>
      <c r="G1960" s="230"/>
      <c r="H1960" s="230"/>
      <c r="I1960" s="230"/>
      <c r="J1960" s="230"/>
      <c r="K1960" s="230"/>
      <c r="L1960" s="230"/>
      <c r="M1960" s="230"/>
      <c r="N1960" s="230"/>
      <c r="S1960" s="230"/>
      <c r="V1960" s="230"/>
      <c r="W1960" s="230"/>
      <c r="X1960" s="230"/>
      <c r="Y1960" s="230"/>
      <c r="Z1960" s="230"/>
      <c r="AA1960" s="230"/>
      <c r="AB1960" s="230"/>
      <c r="AC1960" s="230"/>
      <c r="AD1960" s="230"/>
      <c r="AH1960" s="230"/>
      <c r="AK1960" s="230"/>
      <c r="AL1960" s="230"/>
      <c r="AM1960" s="230"/>
      <c r="AN1960" s="230"/>
      <c r="AO1960" s="230"/>
      <c r="AP1960" s="230"/>
      <c r="AQ1960" s="230"/>
      <c r="AR1960" s="230"/>
      <c r="AW1960" s="230"/>
      <c r="AZ1960" s="230"/>
      <c r="BA1960" s="230"/>
      <c r="BB1960" s="230"/>
      <c r="BC1960" s="230"/>
      <c r="BD1960" s="230"/>
      <c r="BE1960" s="230"/>
      <c r="BF1960" s="230"/>
      <c r="BG1960" s="230"/>
    </row>
    <row r="1961" spans="4:59">
      <c r="D1961" s="230"/>
      <c r="G1961" s="230"/>
      <c r="H1961" s="230"/>
      <c r="I1961" s="230"/>
      <c r="J1961" s="230"/>
      <c r="K1961" s="230"/>
      <c r="L1961" s="230"/>
      <c r="M1961" s="230"/>
      <c r="N1961" s="230"/>
      <c r="S1961" s="230"/>
      <c r="V1961" s="230"/>
      <c r="W1961" s="230"/>
      <c r="X1961" s="230"/>
      <c r="Y1961" s="230"/>
      <c r="Z1961" s="230"/>
      <c r="AA1961" s="230"/>
      <c r="AB1961" s="230"/>
      <c r="AC1961" s="230"/>
      <c r="AD1961" s="230"/>
      <c r="AH1961" s="230"/>
      <c r="AK1961" s="230"/>
      <c r="AL1961" s="230"/>
      <c r="AM1961" s="230"/>
      <c r="AN1961" s="230"/>
      <c r="AO1961" s="230"/>
      <c r="AP1961" s="230"/>
      <c r="AQ1961" s="230"/>
      <c r="AR1961" s="230"/>
      <c r="AW1961" s="230"/>
      <c r="AZ1961" s="230"/>
      <c r="BA1961" s="230"/>
      <c r="BB1961" s="230"/>
      <c r="BC1961" s="230"/>
      <c r="BD1961" s="230"/>
      <c r="BE1961" s="230"/>
      <c r="BF1961" s="230"/>
      <c r="BG1961" s="230"/>
    </row>
    <row r="1962" spans="4:59">
      <c r="D1962" s="230"/>
      <c r="G1962" s="230"/>
      <c r="H1962" s="230"/>
      <c r="I1962" s="230"/>
      <c r="J1962" s="230"/>
      <c r="K1962" s="230"/>
      <c r="L1962" s="230"/>
      <c r="M1962" s="230"/>
      <c r="N1962" s="230"/>
      <c r="S1962" s="230"/>
      <c r="V1962" s="230"/>
      <c r="W1962" s="230"/>
      <c r="X1962" s="230"/>
      <c r="Y1962" s="230"/>
      <c r="Z1962" s="230"/>
      <c r="AA1962" s="230"/>
      <c r="AB1962" s="230"/>
      <c r="AC1962" s="230"/>
      <c r="AD1962" s="230"/>
      <c r="AH1962" s="230"/>
      <c r="AK1962" s="230"/>
      <c r="AL1962" s="230"/>
      <c r="AM1962" s="230"/>
      <c r="AN1962" s="230"/>
      <c r="AO1962" s="230"/>
      <c r="AP1962" s="230"/>
      <c r="AQ1962" s="230"/>
      <c r="AR1962" s="230"/>
      <c r="AW1962" s="230"/>
      <c r="AZ1962" s="230"/>
      <c r="BA1962" s="230"/>
      <c r="BB1962" s="230"/>
      <c r="BC1962" s="230"/>
      <c r="BD1962" s="230"/>
      <c r="BE1962" s="230"/>
      <c r="BF1962" s="230"/>
      <c r="BG1962" s="230"/>
    </row>
    <row r="1963" spans="4:59">
      <c r="D1963" s="230"/>
      <c r="G1963" s="230"/>
      <c r="H1963" s="230"/>
      <c r="I1963" s="230"/>
      <c r="J1963" s="230"/>
      <c r="K1963" s="230"/>
      <c r="L1963" s="230"/>
      <c r="M1963" s="230"/>
      <c r="N1963" s="230"/>
      <c r="S1963" s="230"/>
      <c r="V1963" s="230"/>
      <c r="W1963" s="230"/>
      <c r="X1963" s="230"/>
      <c r="Y1963" s="230"/>
      <c r="Z1963" s="230"/>
      <c r="AA1963" s="230"/>
      <c r="AB1963" s="230"/>
      <c r="AC1963" s="230"/>
      <c r="AD1963" s="230"/>
      <c r="AH1963" s="230"/>
      <c r="AK1963" s="230"/>
      <c r="AL1963" s="230"/>
      <c r="AM1963" s="230"/>
      <c r="AN1963" s="230"/>
      <c r="AO1963" s="230"/>
      <c r="AP1963" s="230"/>
      <c r="AQ1963" s="230"/>
      <c r="AR1963" s="230"/>
      <c r="AW1963" s="230"/>
      <c r="AZ1963" s="230"/>
      <c r="BA1963" s="230"/>
      <c r="BB1963" s="230"/>
      <c r="BC1963" s="230"/>
      <c r="BD1963" s="230"/>
      <c r="BE1963" s="230"/>
      <c r="BF1963" s="230"/>
      <c r="BG1963" s="230"/>
    </row>
    <row r="1964" spans="4:59">
      <c r="D1964" s="230"/>
      <c r="G1964" s="230"/>
      <c r="H1964" s="230"/>
      <c r="I1964" s="230"/>
      <c r="J1964" s="230"/>
      <c r="K1964" s="230"/>
      <c r="L1964" s="230"/>
      <c r="M1964" s="230"/>
      <c r="N1964" s="230"/>
      <c r="S1964" s="230"/>
      <c r="V1964" s="230"/>
      <c r="W1964" s="230"/>
      <c r="X1964" s="230"/>
      <c r="Y1964" s="230"/>
      <c r="Z1964" s="230"/>
      <c r="AA1964" s="230"/>
      <c r="AB1964" s="230"/>
      <c r="AC1964" s="230"/>
      <c r="AD1964" s="230"/>
      <c r="AH1964" s="230"/>
      <c r="AK1964" s="230"/>
      <c r="AL1964" s="230"/>
      <c r="AM1964" s="230"/>
      <c r="AN1964" s="230"/>
      <c r="AO1964" s="230"/>
      <c r="AP1964" s="230"/>
      <c r="AQ1964" s="230"/>
      <c r="AR1964" s="230"/>
      <c r="AW1964" s="230"/>
      <c r="AZ1964" s="230"/>
      <c r="BA1964" s="230"/>
      <c r="BB1964" s="230"/>
      <c r="BC1964" s="230"/>
      <c r="BD1964" s="230"/>
      <c r="BE1964" s="230"/>
      <c r="BF1964" s="230"/>
      <c r="BG1964" s="230"/>
    </row>
    <row r="1965" spans="4:59">
      <c r="D1965" s="230"/>
      <c r="G1965" s="230"/>
      <c r="H1965" s="230"/>
      <c r="I1965" s="230"/>
      <c r="J1965" s="230"/>
      <c r="K1965" s="230"/>
      <c r="L1965" s="230"/>
      <c r="M1965" s="230"/>
      <c r="N1965" s="230"/>
      <c r="S1965" s="230"/>
      <c r="V1965" s="230"/>
      <c r="W1965" s="230"/>
      <c r="X1965" s="230"/>
      <c r="Y1965" s="230"/>
      <c r="Z1965" s="230"/>
      <c r="AA1965" s="230"/>
      <c r="AB1965" s="230"/>
      <c r="AC1965" s="230"/>
      <c r="AD1965" s="230"/>
      <c r="AH1965" s="230"/>
      <c r="AK1965" s="230"/>
      <c r="AL1965" s="230"/>
      <c r="AM1965" s="230"/>
      <c r="AN1965" s="230"/>
      <c r="AO1965" s="230"/>
      <c r="AP1965" s="230"/>
      <c r="AQ1965" s="230"/>
      <c r="AR1965" s="230"/>
      <c r="AW1965" s="230"/>
      <c r="AZ1965" s="230"/>
      <c r="BA1965" s="230"/>
      <c r="BB1965" s="230"/>
      <c r="BC1965" s="230"/>
      <c r="BD1965" s="230"/>
      <c r="BE1965" s="230"/>
      <c r="BF1965" s="230"/>
      <c r="BG1965" s="230"/>
    </row>
    <row r="1966" spans="4:59">
      <c r="D1966" s="230"/>
      <c r="G1966" s="230"/>
      <c r="H1966" s="230"/>
      <c r="I1966" s="230"/>
      <c r="J1966" s="230"/>
      <c r="K1966" s="230"/>
      <c r="L1966" s="230"/>
      <c r="M1966" s="230"/>
      <c r="N1966" s="230"/>
      <c r="S1966" s="230"/>
      <c r="V1966" s="230"/>
      <c r="W1966" s="230"/>
      <c r="X1966" s="230"/>
      <c r="Y1966" s="230"/>
      <c r="Z1966" s="230"/>
      <c r="AA1966" s="230"/>
      <c r="AB1966" s="230"/>
      <c r="AC1966" s="230"/>
      <c r="AD1966" s="230"/>
      <c r="AH1966" s="230"/>
      <c r="AK1966" s="230"/>
      <c r="AL1966" s="230"/>
      <c r="AM1966" s="230"/>
      <c r="AN1966" s="230"/>
      <c r="AO1966" s="230"/>
      <c r="AP1966" s="230"/>
      <c r="AQ1966" s="230"/>
      <c r="AR1966" s="230"/>
      <c r="AW1966" s="230"/>
      <c r="AZ1966" s="230"/>
      <c r="BA1966" s="230"/>
      <c r="BB1966" s="230"/>
      <c r="BC1966" s="230"/>
      <c r="BD1966" s="230"/>
      <c r="BE1966" s="230"/>
      <c r="BF1966" s="230"/>
      <c r="BG1966" s="230"/>
    </row>
    <row r="1967" spans="4:59">
      <c r="D1967" s="230"/>
      <c r="G1967" s="230"/>
      <c r="H1967" s="230"/>
      <c r="I1967" s="230"/>
      <c r="J1967" s="230"/>
      <c r="K1967" s="230"/>
      <c r="L1967" s="230"/>
      <c r="M1967" s="230"/>
      <c r="N1967" s="230"/>
      <c r="S1967" s="230"/>
      <c r="V1967" s="230"/>
      <c r="W1967" s="230"/>
      <c r="X1967" s="230"/>
      <c r="Y1967" s="230"/>
      <c r="Z1967" s="230"/>
      <c r="AA1967" s="230"/>
      <c r="AB1967" s="230"/>
      <c r="AC1967" s="230"/>
      <c r="AD1967" s="230"/>
      <c r="AH1967" s="230"/>
      <c r="AK1967" s="230"/>
      <c r="AL1967" s="230"/>
      <c r="AM1967" s="230"/>
      <c r="AN1967" s="230"/>
      <c r="AO1967" s="230"/>
      <c r="AP1967" s="230"/>
      <c r="AQ1967" s="230"/>
      <c r="AR1967" s="230"/>
      <c r="AW1967" s="230"/>
      <c r="AZ1967" s="230"/>
      <c r="BA1967" s="230"/>
      <c r="BB1967" s="230"/>
      <c r="BC1967" s="230"/>
      <c r="BD1967" s="230"/>
      <c r="BE1967" s="230"/>
      <c r="BF1967" s="230"/>
      <c r="BG1967" s="230"/>
    </row>
    <row r="1968" spans="4:59">
      <c r="D1968" s="230"/>
      <c r="G1968" s="230"/>
      <c r="H1968" s="230"/>
      <c r="I1968" s="230"/>
      <c r="J1968" s="230"/>
      <c r="K1968" s="230"/>
      <c r="L1968" s="230"/>
      <c r="M1968" s="230"/>
      <c r="N1968" s="230"/>
      <c r="S1968" s="230"/>
      <c r="V1968" s="230"/>
      <c r="W1968" s="230"/>
      <c r="X1968" s="230"/>
      <c r="Y1968" s="230"/>
      <c r="Z1968" s="230"/>
      <c r="AA1968" s="230"/>
      <c r="AB1968" s="230"/>
      <c r="AC1968" s="230"/>
      <c r="AD1968" s="230"/>
      <c r="AH1968" s="230"/>
      <c r="AK1968" s="230"/>
      <c r="AL1968" s="230"/>
      <c r="AM1968" s="230"/>
      <c r="AN1968" s="230"/>
      <c r="AO1968" s="230"/>
      <c r="AP1968" s="230"/>
      <c r="AQ1968" s="230"/>
      <c r="AR1968" s="230"/>
      <c r="AW1968" s="230"/>
      <c r="AZ1968" s="230"/>
      <c r="BA1968" s="230"/>
      <c r="BB1968" s="230"/>
      <c r="BC1968" s="230"/>
      <c r="BD1968" s="230"/>
      <c r="BE1968" s="230"/>
      <c r="BF1968" s="230"/>
      <c r="BG1968" s="230"/>
    </row>
    <row r="1969" spans="4:59">
      <c r="D1969" s="230"/>
      <c r="G1969" s="230"/>
      <c r="H1969" s="230"/>
      <c r="I1969" s="230"/>
      <c r="J1969" s="230"/>
      <c r="K1969" s="230"/>
      <c r="L1969" s="230"/>
      <c r="M1969" s="230"/>
      <c r="N1969" s="230"/>
      <c r="S1969" s="230"/>
      <c r="V1969" s="230"/>
      <c r="W1969" s="230"/>
      <c r="X1969" s="230"/>
      <c r="Y1969" s="230"/>
      <c r="Z1969" s="230"/>
      <c r="AA1969" s="230"/>
      <c r="AB1969" s="230"/>
      <c r="AC1969" s="230"/>
      <c r="AD1969" s="230"/>
      <c r="AH1969" s="230"/>
      <c r="AK1969" s="230"/>
      <c r="AL1969" s="230"/>
      <c r="AM1969" s="230"/>
      <c r="AN1969" s="230"/>
      <c r="AO1969" s="230"/>
      <c r="AP1969" s="230"/>
      <c r="AQ1969" s="230"/>
      <c r="AR1969" s="230"/>
      <c r="AW1969" s="230"/>
      <c r="AZ1969" s="230"/>
      <c r="BA1969" s="230"/>
      <c r="BB1969" s="230"/>
      <c r="BC1969" s="230"/>
      <c r="BD1969" s="230"/>
      <c r="BE1969" s="230"/>
      <c r="BF1969" s="230"/>
      <c r="BG1969" s="230"/>
    </row>
    <row r="1970" spans="4:59">
      <c r="D1970" s="230"/>
      <c r="G1970" s="230"/>
      <c r="H1970" s="230"/>
      <c r="I1970" s="230"/>
      <c r="J1970" s="230"/>
      <c r="K1970" s="230"/>
      <c r="L1970" s="230"/>
      <c r="M1970" s="230"/>
      <c r="N1970" s="230"/>
      <c r="S1970" s="230"/>
      <c r="V1970" s="230"/>
      <c r="W1970" s="230"/>
      <c r="X1970" s="230"/>
      <c r="Y1970" s="230"/>
      <c r="Z1970" s="230"/>
      <c r="AA1970" s="230"/>
      <c r="AB1970" s="230"/>
      <c r="AC1970" s="230"/>
      <c r="AD1970" s="230"/>
      <c r="AH1970" s="230"/>
      <c r="AK1970" s="230"/>
      <c r="AL1970" s="230"/>
      <c r="AM1970" s="230"/>
      <c r="AN1970" s="230"/>
      <c r="AO1970" s="230"/>
      <c r="AP1970" s="230"/>
      <c r="AQ1970" s="230"/>
      <c r="AR1970" s="230"/>
      <c r="AW1970" s="230"/>
      <c r="AZ1970" s="230"/>
      <c r="BA1970" s="230"/>
      <c r="BB1970" s="230"/>
      <c r="BC1970" s="230"/>
      <c r="BD1970" s="230"/>
      <c r="BE1970" s="230"/>
      <c r="BF1970" s="230"/>
      <c r="BG1970" s="230"/>
    </row>
    <row r="1971" spans="4:59">
      <c r="D1971" s="230"/>
      <c r="G1971" s="230"/>
      <c r="H1971" s="230"/>
      <c r="I1971" s="230"/>
      <c r="J1971" s="230"/>
      <c r="K1971" s="230"/>
      <c r="L1971" s="230"/>
      <c r="M1971" s="230"/>
      <c r="N1971" s="230"/>
      <c r="S1971" s="230"/>
      <c r="V1971" s="230"/>
      <c r="W1971" s="230"/>
      <c r="X1971" s="230"/>
      <c r="Y1971" s="230"/>
      <c r="Z1971" s="230"/>
      <c r="AA1971" s="230"/>
      <c r="AB1971" s="230"/>
      <c r="AC1971" s="230"/>
      <c r="AD1971" s="230"/>
      <c r="AH1971" s="230"/>
      <c r="AK1971" s="230"/>
      <c r="AL1971" s="230"/>
      <c r="AM1971" s="230"/>
      <c r="AN1971" s="230"/>
      <c r="AO1971" s="230"/>
      <c r="AP1971" s="230"/>
      <c r="AQ1971" s="230"/>
      <c r="AR1971" s="230"/>
      <c r="AW1971" s="230"/>
      <c r="AZ1971" s="230"/>
      <c r="BA1971" s="230"/>
      <c r="BB1971" s="230"/>
      <c r="BC1971" s="230"/>
      <c r="BD1971" s="230"/>
      <c r="BE1971" s="230"/>
      <c r="BF1971" s="230"/>
      <c r="BG1971" s="230"/>
    </row>
    <row r="1972" spans="4:59">
      <c r="D1972" s="230"/>
      <c r="G1972" s="230"/>
      <c r="H1972" s="230"/>
      <c r="I1972" s="230"/>
      <c r="J1972" s="230"/>
      <c r="K1972" s="230"/>
      <c r="L1972" s="230"/>
      <c r="M1972" s="230"/>
      <c r="N1972" s="230"/>
      <c r="S1972" s="230"/>
      <c r="V1972" s="230"/>
      <c r="W1972" s="230"/>
      <c r="X1972" s="230"/>
      <c r="Y1972" s="230"/>
      <c r="Z1972" s="230"/>
      <c r="AA1972" s="230"/>
      <c r="AB1972" s="230"/>
      <c r="AC1972" s="230"/>
      <c r="AD1972" s="230"/>
      <c r="AH1972" s="230"/>
      <c r="AK1972" s="230"/>
      <c r="AL1972" s="230"/>
      <c r="AM1972" s="230"/>
      <c r="AN1972" s="230"/>
      <c r="AO1972" s="230"/>
      <c r="AP1972" s="230"/>
      <c r="AQ1972" s="230"/>
      <c r="AR1972" s="230"/>
      <c r="AW1972" s="230"/>
      <c r="AZ1972" s="230"/>
      <c r="BA1972" s="230"/>
      <c r="BB1972" s="230"/>
      <c r="BC1972" s="230"/>
      <c r="BD1972" s="230"/>
      <c r="BE1972" s="230"/>
      <c r="BF1972" s="230"/>
      <c r="BG1972" s="230"/>
    </row>
    <row r="1973" spans="4:59">
      <c r="D1973" s="230"/>
      <c r="G1973" s="230"/>
      <c r="H1973" s="230"/>
      <c r="I1973" s="230"/>
      <c r="J1973" s="230"/>
      <c r="K1973" s="230"/>
      <c r="L1973" s="230"/>
      <c r="M1973" s="230"/>
      <c r="N1973" s="230"/>
      <c r="S1973" s="230"/>
      <c r="V1973" s="230"/>
      <c r="W1973" s="230"/>
      <c r="X1973" s="230"/>
      <c r="Y1973" s="230"/>
      <c r="Z1973" s="230"/>
      <c r="AA1973" s="230"/>
      <c r="AB1973" s="230"/>
      <c r="AC1973" s="230"/>
      <c r="AD1973" s="230"/>
      <c r="AH1973" s="230"/>
      <c r="AK1973" s="230"/>
      <c r="AL1973" s="230"/>
      <c r="AM1973" s="230"/>
      <c r="AN1973" s="230"/>
      <c r="AO1973" s="230"/>
      <c r="AP1973" s="230"/>
      <c r="AQ1973" s="230"/>
      <c r="AR1973" s="230"/>
      <c r="AW1973" s="230"/>
      <c r="AZ1973" s="230"/>
      <c r="BA1973" s="230"/>
      <c r="BB1973" s="230"/>
      <c r="BC1973" s="230"/>
      <c r="BD1973" s="230"/>
      <c r="BE1973" s="230"/>
      <c r="BF1973" s="230"/>
      <c r="BG1973" s="230"/>
    </row>
    <row r="1974" spans="4:59">
      <c r="D1974" s="230"/>
      <c r="G1974" s="230"/>
      <c r="H1974" s="230"/>
      <c r="I1974" s="230"/>
      <c r="J1974" s="230"/>
      <c r="K1974" s="230"/>
      <c r="L1974" s="230"/>
      <c r="M1974" s="230"/>
      <c r="N1974" s="230"/>
      <c r="S1974" s="230"/>
      <c r="V1974" s="230"/>
      <c r="W1974" s="230"/>
      <c r="X1974" s="230"/>
      <c r="Y1974" s="230"/>
      <c r="Z1974" s="230"/>
      <c r="AA1974" s="230"/>
      <c r="AB1974" s="230"/>
      <c r="AC1974" s="230"/>
      <c r="AD1974" s="230"/>
      <c r="AH1974" s="230"/>
      <c r="AK1974" s="230"/>
      <c r="AL1974" s="230"/>
      <c r="AM1974" s="230"/>
      <c r="AN1974" s="230"/>
      <c r="AO1974" s="230"/>
      <c r="AP1974" s="230"/>
      <c r="AQ1974" s="230"/>
      <c r="AR1974" s="230"/>
      <c r="AW1974" s="230"/>
      <c r="AZ1974" s="230"/>
      <c r="BA1974" s="230"/>
      <c r="BB1974" s="230"/>
      <c r="BC1974" s="230"/>
      <c r="BD1974" s="230"/>
      <c r="BE1974" s="230"/>
      <c r="BF1974" s="230"/>
      <c r="BG1974" s="230"/>
    </row>
    <row r="1975" spans="4:59">
      <c r="D1975" s="230"/>
      <c r="G1975" s="230"/>
      <c r="H1975" s="230"/>
      <c r="I1975" s="230"/>
      <c r="J1975" s="230"/>
      <c r="K1975" s="230"/>
      <c r="L1975" s="230"/>
      <c r="M1975" s="230"/>
      <c r="N1975" s="230"/>
      <c r="S1975" s="230"/>
      <c r="V1975" s="230"/>
      <c r="W1975" s="230"/>
      <c r="X1975" s="230"/>
      <c r="Y1975" s="230"/>
      <c r="Z1975" s="230"/>
      <c r="AA1975" s="230"/>
      <c r="AB1975" s="230"/>
      <c r="AC1975" s="230"/>
      <c r="AD1975" s="230"/>
      <c r="AH1975" s="230"/>
      <c r="AK1975" s="230"/>
      <c r="AL1975" s="230"/>
      <c r="AM1975" s="230"/>
      <c r="AN1975" s="230"/>
      <c r="AO1975" s="230"/>
      <c r="AP1975" s="230"/>
      <c r="AQ1975" s="230"/>
      <c r="AR1975" s="230"/>
      <c r="AW1975" s="230"/>
      <c r="AZ1975" s="230"/>
      <c r="BA1975" s="230"/>
      <c r="BB1975" s="230"/>
      <c r="BC1975" s="230"/>
      <c r="BD1975" s="230"/>
      <c r="BE1975" s="230"/>
      <c r="BF1975" s="230"/>
      <c r="BG1975" s="230"/>
    </row>
    <row r="1976" spans="4:59">
      <c r="D1976" s="230"/>
      <c r="G1976" s="230"/>
      <c r="H1976" s="230"/>
      <c r="I1976" s="230"/>
      <c r="J1976" s="230"/>
      <c r="K1976" s="230"/>
      <c r="L1976" s="230"/>
      <c r="M1976" s="230"/>
      <c r="N1976" s="230"/>
      <c r="S1976" s="230"/>
      <c r="V1976" s="230"/>
      <c r="W1976" s="230"/>
      <c r="X1976" s="230"/>
      <c r="Y1976" s="230"/>
      <c r="Z1976" s="230"/>
      <c r="AA1976" s="230"/>
      <c r="AB1976" s="230"/>
      <c r="AC1976" s="230"/>
      <c r="AD1976" s="230"/>
      <c r="AH1976" s="230"/>
      <c r="AK1976" s="230"/>
      <c r="AL1976" s="230"/>
      <c r="AM1976" s="230"/>
      <c r="AN1976" s="230"/>
      <c r="AO1976" s="230"/>
      <c r="AP1976" s="230"/>
      <c r="AQ1976" s="230"/>
      <c r="AR1976" s="230"/>
      <c r="AW1976" s="230"/>
      <c r="AZ1976" s="230"/>
      <c r="BA1976" s="230"/>
      <c r="BB1976" s="230"/>
      <c r="BC1976" s="230"/>
      <c r="BD1976" s="230"/>
      <c r="BE1976" s="230"/>
      <c r="BF1976" s="230"/>
      <c r="BG1976" s="230"/>
    </row>
    <row r="1977" spans="4:59">
      <c r="D1977" s="230"/>
      <c r="G1977" s="230"/>
      <c r="H1977" s="230"/>
      <c r="I1977" s="230"/>
      <c r="J1977" s="230"/>
      <c r="K1977" s="230"/>
      <c r="L1977" s="230"/>
      <c r="M1977" s="230"/>
      <c r="N1977" s="230"/>
      <c r="S1977" s="230"/>
      <c r="V1977" s="230"/>
      <c r="W1977" s="230"/>
      <c r="X1977" s="230"/>
      <c r="Y1977" s="230"/>
      <c r="Z1977" s="230"/>
      <c r="AA1977" s="230"/>
      <c r="AB1977" s="230"/>
      <c r="AC1977" s="230"/>
      <c r="AD1977" s="230"/>
      <c r="AH1977" s="230"/>
      <c r="AK1977" s="230"/>
      <c r="AL1977" s="230"/>
      <c r="AM1977" s="230"/>
      <c r="AN1977" s="230"/>
      <c r="AO1977" s="230"/>
      <c r="AP1977" s="230"/>
      <c r="AQ1977" s="230"/>
      <c r="AR1977" s="230"/>
      <c r="AW1977" s="230"/>
      <c r="AZ1977" s="230"/>
      <c r="BA1977" s="230"/>
      <c r="BB1977" s="230"/>
      <c r="BC1977" s="230"/>
      <c r="BD1977" s="230"/>
      <c r="BE1977" s="230"/>
      <c r="BF1977" s="230"/>
      <c r="BG1977" s="230"/>
    </row>
    <row r="1978" spans="4:59">
      <c r="D1978" s="230"/>
      <c r="G1978" s="230"/>
      <c r="H1978" s="230"/>
      <c r="I1978" s="230"/>
      <c r="J1978" s="230"/>
      <c r="K1978" s="230"/>
      <c r="L1978" s="230"/>
      <c r="M1978" s="230"/>
      <c r="N1978" s="230"/>
      <c r="S1978" s="230"/>
      <c r="V1978" s="230"/>
      <c r="W1978" s="230"/>
      <c r="X1978" s="230"/>
      <c r="Y1978" s="230"/>
      <c r="Z1978" s="230"/>
      <c r="AA1978" s="230"/>
      <c r="AB1978" s="230"/>
      <c r="AC1978" s="230"/>
      <c r="AD1978" s="230"/>
      <c r="AH1978" s="230"/>
      <c r="AK1978" s="230"/>
      <c r="AL1978" s="230"/>
      <c r="AM1978" s="230"/>
      <c r="AN1978" s="230"/>
      <c r="AO1978" s="230"/>
      <c r="AP1978" s="230"/>
      <c r="AQ1978" s="230"/>
      <c r="AR1978" s="230"/>
      <c r="AW1978" s="230"/>
      <c r="AZ1978" s="230"/>
      <c r="BA1978" s="230"/>
      <c r="BB1978" s="230"/>
      <c r="BC1978" s="230"/>
      <c r="BD1978" s="230"/>
      <c r="BE1978" s="230"/>
      <c r="BF1978" s="230"/>
      <c r="BG1978" s="230"/>
    </row>
    <row r="1979" spans="4:59">
      <c r="D1979" s="230"/>
      <c r="G1979" s="230"/>
      <c r="H1979" s="230"/>
      <c r="I1979" s="230"/>
      <c r="J1979" s="230"/>
      <c r="K1979" s="230"/>
      <c r="L1979" s="230"/>
      <c r="M1979" s="230"/>
      <c r="N1979" s="230"/>
      <c r="S1979" s="230"/>
      <c r="V1979" s="230"/>
      <c r="W1979" s="230"/>
      <c r="X1979" s="230"/>
      <c r="Y1979" s="230"/>
      <c r="Z1979" s="230"/>
      <c r="AA1979" s="230"/>
      <c r="AB1979" s="230"/>
      <c r="AC1979" s="230"/>
      <c r="AD1979" s="230"/>
      <c r="AH1979" s="230"/>
      <c r="AK1979" s="230"/>
      <c r="AL1979" s="230"/>
      <c r="AM1979" s="230"/>
      <c r="AN1979" s="230"/>
      <c r="AO1979" s="230"/>
      <c r="AP1979" s="230"/>
      <c r="AQ1979" s="230"/>
      <c r="AR1979" s="230"/>
      <c r="AW1979" s="230"/>
      <c r="AZ1979" s="230"/>
      <c r="BA1979" s="230"/>
      <c r="BB1979" s="230"/>
      <c r="BC1979" s="230"/>
      <c r="BD1979" s="230"/>
      <c r="BE1979" s="230"/>
      <c r="BF1979" s="230"/>
      <c r="BG1979" s="230"/>
    </row>
    <row r="1980" spans="4:59">
      <c r="D1980" s="230"/>
      <c r="G1980" s="230"/>
      <c r="H1980" s="230"/>
      <c r="I1980" s="230"/>
      <c r="J1980" s="230"/>
      <c r="K1980" s="230"/>
      <c r="L1980" s="230"/>
      <c r="M1980" s="230"/>
      <c r="N1980" s="230"/>
      <c r="S1980" s="230"/>
      <c r="V1980" s="230"/>
      <c r="W1980" s="230"/>
      <c r="X1980" s="230"/>
      <c r="Y1980" s="230"/>
      <c r="Z1980" s="230"/>
      <c r="AA1980" s="230"/>
      <c r="AB1980" s="230"/>
      <c r="AC1980" s="230"/>
      <c r="AD1980" s="230"/>
      <c r="AH1980" s="230"/>
      <c r="AK1980" s="230"/>
      <c r="AL1980" s="230"/>
      <c r="AM1980" s="230"/>
      <c r="AN1980" s="230"/>
      <c r="AO1980" s="230"/>
      <c r="AP1980" s="230"/>
      <c r="AQ1980" s="230"/>
      <c r="AR1980" s="230"/>
      <c r="AW1980" s="230"/>
      <c r="AZ1980" s="230"/>
      <c r="BA1980" s="230"/>
      <c r="BB1980" s="230"/>
      <c r="BC1980" s="230"/>
      <c r="BD1980" s="230"/>
      <c r="BE1980" s="230"/>
      <c r="BF1980" s="230"/>
      <c r="BG1980" s="230"/>
    </row>
    <row r="1981" spans="4:59">
      <c r="D1981" s="230"/>
      <c r="G1981" s="230"/>
      <c r="H1981" s="230"/>
      <c r="I1981" s="230"/>
      <c r="J1981" s="230"/>
      <c r="K1981" s="230"/>
      <c r="L1981" s="230"/>
      <c r="M1981" s="230"/>
      <c r="N1981" s="230"/>
      <c r="S1981" s="230"/>
      <c r="V1981" s="230"/>
      <c r="W1981" s="230"/>
      <c r="X1981" s="230"/>
      <c r="Y1981" s="230"/>
      <c r="Z1981" s="230"/>
      <c r="AA1981" s="230"/>
      <c r="AB1981" s="230"/>
      <c r="AC1981" s="230"/>
      <c r="AD1981" s="230"/>
      <c r="AH1981" s="230"/>
      <c r="AK1981" s="230"/>
      <c r="AL1981" s="230"/>
      <c r="AM1981" s="230"/>
      <c r="AN1981" s="230"/>
      <c r="AO1981" s="230"/>
      <c r="AP1981" s="230"/>
      <c r="AQ1981" s="230"/>
      <c r="AR1981" s="230"/>
      <c r="AW1981" s="230"/>
      <c r="AZ1981" s="230"/>
      <c r="BA1981" s="230"/>
      <c r="BB1981" s="230"/>
      <c r="BC1981" s="230"/>
      <c r="BD1981" s="230"/>
      <c r="BE1981" s="230"/>
      <c r="BF1981" s="230"/>
      <c r="BG1981" s="230"/>
    </row>
    <row r="1982" spans="4:59">
      <c r="D1982" s="230"/>
      <c r="G1982" s="230"/>
      <c r="H1982" s="230"/>
      <c r="I1982" s="230"/>
      <c r="J1982" s="230"/>
      <c r="K1982" s="230"/>
      <c r="L1982" s="230"/>
      <c r="M1982" s="230"/>
      <c r="N1982" s="230"/>
      <c r="S1982" s="230"/>
      <c r="V1982" s="230"/>
      <c r="W1982" s="230"/>
      <c r="X1982" s="230"/>
      <c r="Y1982" s="230"/>
      <c r="Z1982" s="230"/>
      <c r="AA1982" s="230"/>
      <c r="AB1982" s="230"/>
      <c r="AC1982" s="230"/>
      <c r="AD1982" s="230"/>
      <c r="AH1982" s="230"/>
      <c r="AK1982" s="230"/>
      <c r="AL1982" s="230"/>
      <c r="AM1982" s="230"/>
      <c r="AN1982" s="230"/>
      <c r="AO1982" s="230"/>
      <c r="AP1982" s="230"/>
      <c r="AQ1982" s="230"/>
      <c r="AR1982" s="230"/>
      <c r="AW1982" s="230"/>
      <c r="AZ1982" s="230"/>
      <c r="BA1982" s="230"/>
      <c r="BB1982" s="230"/>
      <c r="BC1982" s="230"/>
      <c r="BD1982" s="230"/>
      <c r="BE1982" s="230"/>
      <c r="BF1982" s="230"/>
      <c r="BG1982" s="230"/>
    </row>
    <row r="1983" spans="4:59">
      <c r="D1983" s="230"/>
      <c r="G1983" s="230"/>
      <c r="H1983" s="230"/>
      <c r="I1983" s="230"/>
      <c r="J1983" s="230"/>
      <c r="K1983" s="230"/>
      <c r="L1983" s="230"/>
      <c r="M1983" s="230"/>
      <c r="N1983" s="230"/>
      <c r="S1983" s="230"/>
      <c r="V1983" s="230"/>
      <c r="W1983" s="230"/>
      <c r="X1983" s="230"/>
      <c r="Y1983" s="230"/>
      <c r="Z1983" s="230"/>
      <c r="AA1983" s="230"/>
      <c r="AB1983" s="230"/>
      <c r="AC1983" s="230"/>
      <c r="AD1983" s="230"/>
      <c r="AH1983" s="230"/>
      <c r="AK1983" s="230"/>
      <c r="AL1983" s="230"/>
      <c r="AM1983" s="230"/>
      <c r="AN1983" s="230"/>
      <c r="AO1983" s="230"/>
      <c r="AP1983" s="230"/>
      <c r="AQ1983" s="230"/>
      <c r="AR1983" s="230"/>
      <c r="AW1983" s="230"/>
      <c r="AZ1983" s="230"/>
      <c r="BA1983" s="230"/>
      <c r="BB1983" s="230"/>
      <c r="BC1983" s="230"/>
      <c r="BD1983" s="230"/>
      <c r="BE1983" s="230"/>
      <c r="BF1983" s="230"/>
      <c r="BG1983" s="230"/>
    </row>
    <row r="1984" spans="4:59">
      <c r="D1984" s="230"/>
      <c r="G1984" s="230"/>
      <c r="H1984" s="230"/>
      <c r="I1984" s="230"/>
      <c r="J1984" s="230"/>
      <c r="K1984" s="230"/>
      <c r="L1984" s="230"/>
      <c r="M1984" s="230"/>
      <c r="N1984" s="230"/>
      <c r="S1984" s="230"/>
      <c r="V1984" s="230"/>
      <c r="W1984" s="230"/>
      <c r="X1984" s="230"/>
      <c r="Y1984" s="230"/>
      <c r="Z1984" s="230"/>
      <c r="AA1984" s="230"/>
      <c r="AB1984" s="230"/>
      <c r="AC1984" s="230"/>
      <c r="AD1984" s="230"/>
      <c r="AH1984" s="230"/>
      <c r="AK1984" s="230"/>
      <c r="AL1984" s="230"/>
      <c r="AM1984" s="230"/>
      <c r="AN1984" s="230"/>
      <c r="AO1984" s="230"/>
      <c r="AP1984" s="230"/>
      <c r="AQ1984" s="230"/>
      <c r="AR1984" s="230"/>
      <c r="AW1984" s="230"/>
      <c r="AZ1984" s="230"/>
      <c r="BA1984" s="230"/>
      <c r="BB1984" s="230"/>
      <c r="BC1984" s="230"/>
      <c r="BD1984" s="230"/>
      <c r="BE1984" s="230"/>
      <c r="BF1984" s="230"/>
      <c r="BG1984" s="230"/>
    </row>
    <row r="1985" spans="4:59">
      <c r="D1985" s="230"/>
      <c r="G1985" s="230"/>
      <c r="H1985" s="230"/>
      <c r="I1985" s="230"/>
      <c r="J1985" s="230"/>
      <c r="K1985" s="230"/>
      <c r="L1985" s="230"/>
      <c r="M1985" s="230"/>
      <c r="N1985" s="230"/>
      <c r="S1985" s="230"/>
      <c r="V1985" s="230"/>
      <c r="W1985" s="230"/>
      <c r="X1985" s="230"/>
      <c r="Y1985" s="230"/>
      <c r="Z1985" s="230"/>
      <c r="AA1985" s="230"/>
      <c r="AB1985" s="230"/>
      <c r="AC1985" s="230"/>
      <c r="AD1985" s="230"/>
      <c r="AH1985" s="230"/>
      <c r="AK1985" s="230"/>
      <c r="AL1985" s="230"/>
      <c r="AM1985" s="230"/>
      <c r="AN1985" s="230"/>
      <c r="AO1985" s="230"/>
      <c r="AP1985" s="230"/>
      <c r="AQ1985" s="230"/>
      <c r="AR1985" s="230"/>
      <c r="AW1985" s="230"/>
      <c r="AZ1985" s="230"/>
      <c r="BA1985" s="230"/>
      <c r="BB1985" s="230"/>
      <c r="BC1985" s="230"/>
      <c r="BD1985" s="230"/>
      <c r="BE1985" s="230"/>
      <c r="BF1985" s="230"/>
      <c r="BG1985" s="230"/>
    </row>
    <row r="1986" spans="4:59">
      <c r="D1986" s="230"/>
      <c r="G1986" s="230"/>
      <c r="H1986" s="230"/>
      <c r="I1986" s="230"/>
      <c r="J1986" s="230"/>
      <c r="K1986" s="230"/>
      <c r="L1986" s="230"/>
      <c r="M1986" s="230"/>
      <c r="N1986" s="230"/>
      <c r="S1986" s="230"/>
      <c r="V1986" s="230"/>
      <c r="W1986" s="230"/>
      <c r="X1986" s="230"/>
      <c r="Y1986" s="230"/>
      <c r="Z1986" s="230"/>
      <c r="AA1986" s="230"/>
      <c r="AB1986" s="230"/>
      <c r="AC1986" s="230"/>
      <c r="AD1986" s="230"/>
      <c r="AH1986" s="230"/>
      <c r="AK1986" s="230"/>
      <c r="AL1986" s="230"/>
      <c r="AM1986" s="230"/>
      <c r="AN1986" s="230"/>
      <c r="AO1986" s="230"/>
      <c r="AP1986" s="230"/>
      <c r="AQ1986" s="230"/>
      <c r="AR1986" s="230"/>
      <c r="AW1986" s="230"/>
      <c r="AZ1986" s="230"/>
      <c r="BA1986" s="230"/>
      <c r="BB1986" s="230"/>
      <c r="BC1986" s="230"/>
      <c r="BD1986" s="230"/>
      <c r="BE1986" s="230"/>
      <c r="BF1986" s="230"/>
      <c r="BG1986" s="230"/>
    </row>
    <row r="1987" spans="4:59">
      <c r="D1987" s="230"/>
      <c r="G1987" s="230"/>
      <c r="H1987" s="230"/>
      <c r="I1987" s="230"/>
      <c r="J1987" s="230"/>
      <c r="K1987" s="230"/>
      <c r="L1987" s="230"/>
      <c r="M1987" s="230"/>
      <c r="N1987" s="230"/>
      <c r="S1987" s="230"/>
      <c r="V1987" s="230"/>
      <c r="W1987" s="230"/>
      <c r="X1987" s="230"/>
      <c r="Y1987" s="230"/>
      <c r="Z1987" s="230"/>
      <c r="AA1987" s="230"/>
      <c r="AB1987" s="230"/>
      <c r="AC1987" s="230"/>
      <c r="AD1987" s="230"/>
      <c r="AH1987" s="230"/>
      <c r="AK1987" s="230"/>
      <c r="AL1987" s="230"/>
      <c r="AM1987" s="230"/>
      <c r="AN1987" s="230"/>
      <c r="AO1987" s="230"/>
      <c r="AP1987" s="230"/>
      <c r="AQ1987" s="230"/>
      <c r="AR1987" s="230"/>
      <c r="AW1987" s="230"/>
      <c r="AZ1987" s="230"/>
      <c r="BA1987" s="230"/>
      <c r="BB1987" s="230"/>
      <c r="BC1987" s="230"/>
      <c r="BD1987" s="230"/>
      <c r="BE1987" s="230"/>
      <c r="BF1987" s="230"/>
      <c r="BG1987" s="230"/>
    </row>
    <row r="1988" spans="4:59">
      <c r="D1988" s="230"/>
      <c r="G1988" s="230"/>
      <c r="H1988" s="230"/>
      <c r="I1988" s="230"/>
      <c r="J1988" s="230"/>
      <c r="K1988" s="230"/>
      <c r="L1988" s="230"/>
      <c r="M1988" s="230"/>
      <c r="N1988" s="230"/>
      <c r="S1988" s="230"/>
      <c r="V1988" s="230"/>
      <c r="W1988" s="230"/>
      <c r="X1988" s="230"/>
      <c r="Y1988" s="230"/>
      <c r="Z1988" s="230"/>
      <c r="AA1988" s="230"/>
      <c r="AB1988" s="230"/>
      <c r="AC1988" s="230"/>
      <c r="AD1988" s="230"/>
      <c r="AH1988" s="230"/>
      <c r="AK1988" s="230"/>
      <c r="AL1988" s="230"/>
      <c r="AM1988" s="230"/>
      <c r="AN1988" s="230"/>
      <c r="AO1988" s="230"/>
      <c r="AP1988" s="230"/>
      <c r="AQ1988" s="230"/>
      <c r="AR1988" s="230"/>
      <c r="AW1988" s="230"/>
      <c r="AZ1988" s="230"/>
      <c r="BA1988" s="230"/>
      <c r="BB1988" s="230"/>
      <c r="BC1988" s="230"/>
      <c r="BD1988" s="230"/>
      <c r="BE1988" s="230"/>
      <c r="BF1988" s="230"/>
      <c r="BG1988" s="230"/>
    </row>
    <row r="1989" spans="4:59">
      <c r="D1989" s="230"/>
      <c r="G1989" s="230"/>
      <c r="H1989" s="230"/>
      <c r="I1989" s="230"/>
      <c r="J1989" s="230"/>
      <c r="K1989" s="230"/>
      <c r="L1989" s="230"/>
      <c r="M1989" s="230"/>
      <c r="N1989" s="230"/>
      <c r="S1989" s="230"/>
      <c r="V1989" s="230"/>
      <c r="W1989" s="230"/>
      <c r="X1989" s="230"/>
      <c r="Y1989" s="230"/>
      <c r="Z1989" s="230"/>
      <c r="AA1989" s="230"/>
      <c r="AB1989" s="230"/>
      <c r="AC1989" s="230"/>
      <c r="AD1989" s="230"/>
      <c r="AH1989" s="230"/>
      <c r="AK1989" s="230"/>
      <c r="AL1989" s="230"/>
      <c r="AM1989" s="230"/>
      <c r="AN1989" s="230"/>
      <c r="AO1989" s="230"/>
      <c r="AP1989" s="230"/>
      <c r="AQ1989" s="230"/>
      <c r="AR1989" s="230"/>
      <c r="AW1989" s="230"/>
      <c r="AZ1989" s="230"/>
      <c r="BA1989" s="230"/>
      <c r="BB1989" s="230"/>
      <c r="BC1989" s="230"/>
      <c r="BD1989" s="230"/>
      <c r="BE1989" s="230"/>
      <c r="BF1989" s="230"/>
      <c r="BG1989" s="230"/>
    </row>
    <row r="1990" spans="4:59">
      <c r="D1990" s="230"/>
      <c r="G1990" s="230"/>
      <c r="H1990" s="230"/>
      <c r="I1990" s="230"/>
      <c r="J1990" s="230"/>
      <c r="K1990" s="230"/>
      <c r="L1990" s="230"/>
      <c r="M1990" s="230"/>
      <c r="N1990" s="230"/>
      <c r="S1990" s="230"/>
      <c r="V1990" s="230"/>
      <c r="W1990" s="230"/>
      <c r="X1990" s="230"/>
      <c r="Y1990" s="230"/>
      <c r="Z1990" s="230"/>
      <c r="AA1990" s="230"/>
      <c r="AB1990" s="230"/>
      <c r="AC1990" s="230"/>
      <c r="AD1990" s="230"/>
      <c r="AH1990" s="230"/>
      <c r="AK1990" s="230"/>
      <c r="AL1990" s="230"/>
      <c r="AM1990" s="230"/>
      <c r="AN1990" s="230"/>
      <c r="AO1990" s="230"/>
      <c r="AP1990" s="230"/>
      <c r="AQ1990" s="230"/>
      <c r="AR1990" s="230"/>
      <c r="AW1990" s="230"/>
      <c r="AZ1990" s="230"/>
      <c r="BA1990" s="230"/>
      <c r="BB1990" s="230"/>
      <c r="BC1990" s="230"/>
      <c r="BD1990" s="230"/>
      <c r="BE1990" s="230"/>
      <c r="BF1990" s="230"/>
      <c r="BG1990" s="230"/>
    </row>
    <row r="1991" spans="4:59">
      <c r="D1991" s="230"/>
      <c r="G1991" s="230"/>
      <c r="H1991" s="230"/>
      <c r="I1991" s="230"/>
      <c r="J1991" s="230"/>
      <c r="K1991" s="230"/>
      <c r="L1991" s="230"/>
      <c r="M1991" s="230"/>
      <c r="N1991" s="230"/>
      <c r="S1991" s="230"/>
      <c r="V1991" s="230"/>
      <c r="W1991" s="230"/>
      <c r="X1991" s="230"/>
      <c r="Y1991" s="230"/>
      <c r="Z1991" s="230"/>
      <c r="AA1991" s="230"/>
      <c r="AB1991" s="230"/>
      <c r="AC1991" s="230"/>
      <c r="AD1991" s="230"/>
      <c r="AH1991" s="230"/>
      <c r="AK1991" s="230"/>
      <c r="AL1991" s="230"/>
      <c r="AM1991" s="230"/>
      <c r="AN1991" s="230"/>
      <c r="AO1991" s="230"/>
      <c r="AP1991" s="230"/>
      <c r="AQ1991" s="230"/>
      <c r="AR1991" s="230"/>
      <c r="AW1991" s="230"/>
      <c r="AZ1991" s="230"/>
      <c r="BA1991" s="230"/>
      <c r="BB1991" s="230"/>
      <c r="BC1991" s="230"/>
      <c r="BD1991" s="230"/>
      <c r="BE1991" s="230"/>
      <c r="BF1991" s="230"/>
      <c r="BG1991" s="230"/>
    </row>
    <row r="1992" spans="4:59">
      <c r="D1992" s="230"/>
      <c r="G1992" s="230"/>
      <c r="H1992" s="230"/>
      <c r="I1992" s="230"/>
      <c r="J1992" s="230"/>
      <c r="K1992" s="230"/>
      <c r="L1992" s="230"/>
      <c r="M1992" s="230"/>
      <c r="N1992" s="230"/>
      <c r="S1992" s="230"/>
      <c r="V1992" s="230"/>
      <c r="W1992" s="230"/>
      <c r="X1992" s="230"/>
      <c r="Y1992" s="230"/>
      <c r="Z1992" s="230"/>
      <c r="AA1992" s="230"/>
      <c r="AB1992" s="230"/>
      <c r="AC1992" s="230"/>
      <c r="AD1992" s="230"/>
      <c r="AH1992" s="230"/>
      <c r="AK1992" s="230"/>
      <c r="AL1992" s="230"/>
      <c r="AM1992" s="230"/>
      <c r="AN1992" s="230"/>
      <c r="AO1992" s="230"/>
      <c r="AP1992" s="230"/>
      <c r="AQ1992" s="230"/>
      <c r="AR1992" s="230"/>
      <c r="AW1992" s="230"/>
      <c r="AZ1992" s="230"/>
      <c r="BA1992" s="230"/>
      <c r="BB1992" s="230"/>
      <c r="BC1992" s="230"/>
      <c r="BD1992" s="230"/>
      <c r="BE1992" s="230"/>
      <c r="BF1992" s="230"/>
      <c r="BG1992" s="230"/>
    </row>
    <row r="1993" spans="4:59">
      <c r="D1993" s="230"/>
      <c r="G1993" s="230"/>
      <c r="H1993" s="230"/>
      <c r="I1993" s="230"/>
      <c r="J1993" s="230"/>
      <c r="K1993" s="230"/>
      <c r="L1993" s="230"/>
      <c r="M1993" s="230"/>
      <c r="N1993" s="230"/>
      <c r="S1993" s="230"/>
      <c r="V1993" s="230"/>
      <c r="W1993" s="230"/>
      <c r="X1993" s="230"/>
      <c r="Y1993" s="230"/>
      <c r="Z1993" s="230"/>
      <c r="AA1993" s="230"/>
      <c r="AB1993" s="230"/>
      <c r="AC1993" s="230"/>
      <c r="AD1993" s="230"/>
      <c r="AH1993" s="230"/>
      <c r="AK1993" s="230"/>
      <c r="AL1993" s="230"/>
      <c r="AM1993" s="230"/>
      <c r="AN1993" s="230"/>
      <c r="AO1993" s="230"/>
      <c r="AP1993" s="230"/>
      <c r="AQ1993" s="230"/>
      <c r="AR1993" s="230"/>
      <c r="AW1993" s="230"/>
      <c r="AZ1993" s="230"/>
      <c r="BA1993" s="230"/>
      <c r="BB1993" s="230"/>
      <c r="BC1993" s="230"/>
      <c r="BD1993" s="230"/>
      <c r="BE1993" s="230"/>
      <c r="BF1993" s="230"/>
      <c r="BG1993" s="230"/>
    </row>
    <row r="1994" spans="4:59">
      <c r="D1994" s="230"/>
      <c r="G1994" s="230"/>
      <c r="H1994" s="230"/>
      <c r="I1994" s="230"/>
      <c r="J1994" s="230"/>
      <c r="K1994" s="230"/>
      <c r="L1994" s="230"/>
      <c r="M1994" s="230"/>
      <c r="N1994" s="230"/>
      <c r="S1994" s="230"/>
      <c r="V1994" s="230"/>
      <c r="W1994" s="230"/>
      <c r="X1994" s="230"/>
      <c r="Y1994" s="230"/>
      <c r="Z1994" s="230"/>
      <c r="AA1994" s="230"/>
      <c r="AB1994" s="230"/>
      <c r="AC1994" s="230"/>
      <c r="AD1994" s="230"/>
      <c r="AH1994" s="230"/>
      <c r="AK1994" s="230"/>
      <c r="AL1994" s="230"/>
      <c r="AM1994" s="230"/>
      <c r="AN1994" s="230"/>
      <c r="AO1994" s="230"/>
      <c r="AP1994" s="230"/>
      <c r="AQ1994" s="230"/>
      <c r="AR1994" s="230"/>
      <c r="AW1994" s="230"/>
      <c r="AZ1994" s="230"/>
      <c r="BA1994" s="230"/>
      <c r="BB1994" s="230"/>
      <c r="BC1994" s="230"/>
      <c r="BD1994" s="230"/>
      <c r="BE1994" s="230"/>
      <c r="BF1994" s="230"/>
      <c r="BG1994" s="230"/>
    </row>
    <row r="1995" spans="4:59">
      <c r="D1995" s="230"/>
      <c r="G1995" s="230"/>
      <c r="H1995" s="230"/>
      <c r="I1995" s="230"/>
      <c r="J1995" s="230"/>
      <c r="K1995" s="230"/>
      <c r="L1995" s="230"/>
      <c r="M1995" s="230"/>
      <c r="N1995" s="230"/>
      <c r="S1995" s="230"/>
      <c r="V1995" s="230"/>
      <c r="W1995" s="230"/>
      <c r="X1995" s="230"/>
      <c r="Y1995" s="230"/>
      <c r="Z1995" s="230"/>
      <c r="AA1995" s="230"/>
      <c r="AB1995" s="230"/>
      <c r="AC1995" s="230"/>
      <c r="AD1995" s="230"/>
      <c r="AH1995" s="230"/>
      <c r="AK1995" s="230"/>
      <c r="AL1995" s="230"/>
      <c r="AM1995" s="230"/>
      <c r="AN1995" s="230"/>
      <c r="AO1995" s="230"/>
      <c r="AP1995" s="230"/>
      <c r="AQ1995" s="230"/>
      <c r="AR1995" s="230"/>
      <c r="AW1995" s="230"/>
      <c r="AZ1995" s="230"/>
      <c r="BA1995" s="230"/>
      <c r="BB1995" s="230"/>
      <c r="BC1995" s="230"/>
      <c r="BD1995" s="230"/>
      <c r="BE1995" s="230"/>
      <c r="BF1995" s="230"/>
      <c r="BG1995" s="230"/>
    </row>
    <row r="1996" spans="4:59">
      <c r="D1996" s="230"/>
      <c r="G1996" s="230"/>
      <c r="H1996" s="230"/>
      <c r="I1996" s="230"/>
      <c r="J1996" s="230"/>
      <c r="K1996" s="230"/>
      <c r="L1996" s="230"/>
      <c r="M1996" s="230"/>
      <c r="N1996" s="230"/>
      <c r="S1996" s="230"/>
      <c r="V1996" s="230"/>
      <c r="W1996" s="230"/>
      <c r="X1996" s="230"/>
      <c r="Y1996" s="230"/>
      <c r="Z1996" s="230"/>
      <c r="AA1996" s="230"/>
      <c r="AB1996" s="230"/>
      <c r="AC1996" s="230"/>
      <c r="AD1996" s="230"/>
      <c r="AH1996" s="230"/>
      <c r="AK1996" s="230"/>
      <c r="AL1996" s="230"/>
      <c r="AM1996" s="230"/>
      <c r="AN1996" s="230"/>
      <c r="AO1996" s="230"/>
      <c r="AP1996" s="230"/>
      <c r="AQ1996" s="230"/>
      <c r="AR1996" s="230"/>
      <c r="AW1996" s="230"/>
      <c r="AZ1996" s="230"/>
      <c r="BA1996" s="230"/>
      <c r="BB1996" s="230"/>
      <c r="BC1996" s="230"/>
      <c r="BD1996" s="230"/>
      <c r="BE1996" s="230"/>
      <c r="BF1996" s="230"/>
      <c r="BG1996" s="230"/>
    </row>
    <row r="1997" spans="4:59">
      <c r="D1997" s="230"/>
      <c r="G1997" s="230"/>
      <c r="H1997" s="230"/>
      <c r="I1997" s="230"/>
      <c r="J1997" s="230"/>
      <c r="K1997" s="230"/>
      <c r="L1997" s="230"/>
      <c r="M1997" s="230"/>
      <c r="N1997" s="230"/>
      <c r="S1997" s="230"/>
      <c r="V1997" s="230"/>
      <c r="W1997" s="230"/>
      <c r="X1997" s="230"/>
      <c r="Y1997" s="230"/>
      <c r="Z1997" s="230"/>
      <c r="AA1997" s="230"/>
      <c r="AB1997" s="230"/>
      <c r="AC1997" s="230"/>
      <c r="AD1997" s="230"/>
      <c r="AH1997" s="230"/>
      <c r="AK1997" s="230"/>
      <c r="AL1997" s="230"/>
      <c r="AM1997" s="230"/>
      <c r="AN1997" s="230"/>
      <c r="AO1997" s="230"/>
      <c r="AP1997" s="230"/>
      <c r="AQ1997" s="230"/>
      <c r="AR1997" s="230"/>
      <c r="AW1997" s="230"/>
      <c r="AZ1997" s="230"/>
      <c r="BA1997" s="230"/>
      <c r="BB1997" s="230"/>
      <c r="BC1997" s="230"/>
      <c r="BD1997" s="230"/>
      <c r="BE1997" s="230"/>
      <c r="BF1997" s="230"/>
      <c r="BG1997" s="230"/>
    </row>
    <row r="1998" spans="4:59">
      <c r="D1998" s="230"/>
      <c r="G1998" s="230"/>
      <c r="H1998" s="230"/>
      <c r="I1998" s="230"/>
      <c r="J1998" s="230"/>
      <c r="K1998" s="230"/>
      <c r="L1998" s="230"/>
      <c r="M1998" s="230"/>
      <c r="N1998" s="230"/>
      <c r="S1998" s="230"/>
      <c r="V1998" s="230"/>
      <c r="W1998" s="230"/>
      <c r="X1998" s="230"/>
      <c r="Y1998" s="230"/>
      <c r="Z1998" s="230"/>
      <c r="AA1998" s="230"/>
      <c r="AB1998" s="230"/>
      <c r="AC1998" s="230"/>
      <c r="AD1998" s="230"/>
      <c r="AH1998" s="230"/>
      <c r="AK1998" s="230"/>
      <c r="AL1998" s="230"/>
      <c r="AM1998" s="230"/>
      <c r="AN1998" s="230"/>
      <c r="AO1998" s="230"/>
      <c r="AP1998" s="230"/>
      <c r="AQ1998" s="230"/>
      <c r="AR1998" s="230"/>
      <c r="AW1998" s="230"/>
      <c r="AZ1998" s="230"/>
      <c r="BA1998" s="230"/>
      <c r="BB1998" s="230"/>
      <c r="BC1998" s="230"/>
      <c r="BD1998" s="230"/>
      <c r="BE1998" s="230"/>
      <c r="BF1998" s="230"/>
      <c r="BG1998" s="230"/>
    </row>
    <row r="1999" spans="4:59">
      <c r="D1999" s="230"/>
      <c r="G1999" s="230"/>
      <c r="H1999" s="230"/>
      <c r="I1999" s="230"/>
      <c r="J1999" s="230"/>
      <c r="K1999" s="230"/>
      <c r="L1999" s="230"/>
      <c r="M1999" s="230"/>
      <c r="N1999" s="230"/>
      <c r="S1999" s="230"/>
      <c r="V1999" s="230"/>
      <c r="W1999" s="230"/>
      <c r="X1999" s="230"/>
      <c r="Y1999" s="230"/>
      <c r="Z1999" s="230"/>
      <c r="AA1999" s="230"/>
      <c r="AB1999" s="230"/>
      <c r="AC1999" s="230"/>
      <c r="AD1999" s="230"/>
      <c r="AH1999" s="230"/>
      <c r="AK1999" s="230"/>
      <c r="AL1999" s="230"/>
      <c r="AM1999" s="230"/>
      <c r="AN1999" s="230"/>
      <c r="AO1999" s="230"/>
      <c r="AP1999" s="230"/>
      <c r="AQ1999" s="230"/>
      <c r="AR1999" s="230"/>
      <c r="AW1999" s="230"/>
      <c r="AZ1999" s="230"/>
      <c r="BA1999" s="230"/>
      <c r="BB1999" s="230"/>
      <c r="BC1999" s="230"/>
      <c r="BD1999" s="230"/>
      <c r="BE1999" s="230"/>
      <c r="BF1999" s="230"/>
      <c r="BG1999" s="230"/>
    </row>
    <row r="2000" spans="4:59">
      <c r="D2000" s="230"/>
      <c r="G2000" s="230"/>
      <c r="H2000" s="230"/>
      <c r="I2000" s="230"/>
      <c r="J2000" s="230"/>
      <c r="K2000" s="230"/>
      <c r="L2000" s="230"/>
      <c r="M2000" s="230"/>
      <c r="N2000" s="230"/>
      <c r="S2000" s="230"/>
      <c r="V2000" s="230"/>
      <c r="W2000" s="230"/>
      <c r="X2000" s="230"/>
      <c r="Y2000" s="230"/>
      <c r="Z2000" s="230"/>
      <c r="AA2000" s="230"/>
      <c r="AB2000" s="230"/>
      <c r="AC2000" s="230"/>
      <c r="AD2000" s="230"/>
      <c r="AH2000" s="230"/>
      <c r="AK2000" s="230"/>
      <c r="AL2000" s="230"/>
      <c r="AM2000" s="230"/>
      <c r="AN2000" s="230"/>
      <c r="AO2000" s="230"/>
      <c r="AP2000" s="230"/>
      <c r="AQ2000" s="230"/>
      <c r="AR2000" s="230"/>
      <c r="AW2000" s="230"/>
      <c r="AZ2000" s="230"/>
      <c r="BA2000" s="230"/>
      <c r="BB2000" s="230"/>
      <c r="BC2000" s="230"/>
      <c r="BD2000" s="230"/>
      <c r="BE2000" s="230"/>
      <c r="BF2000" s="230"/>
      <c r="BG2000" s="230"/>
    </row>
    <row r="2001" spans="4:59">
      <c r="D2001" s="230"/>
      <c r="G2001" s="230"/>
      <c r="H2001" s="230"/>
      <c r="I2001" s="230"/>
      <c r="J2001" s="230"/>
      <c r="K2001" s="230"/>
      <c r="L2001" s="230"/>
      <c r="M2001" s="230"/>
      <c r="N2001" s="230"/>
      <c r="S2001" s="230"/>
      <c r="V2001" s="230"/>
      <c r="W2001" s="230"/>
      <c r="X2001" s="230"/>
      <c r="Y2001" s="230"/>
      <c r="Z2001" s="230"/>
      <c r="AA2001" s="230"/>
      <c r="AB2001" s="230"/>
      <c r="AC2001" s="230"/>
      <c r="AD2001" s="230"/>
      <c r="AH2001" s="230"/>
      <c r="AK2001" s="230"/>
      <c r="AL2001" s="230"/>
      <c r="AM2001" s="230"/>
      <c r="AN2001" s="230"/>
      <c r="AO2001" s="230"/>
      <c r="AP2001" s="230"/>
      <c r="AQ2001" s="230"/>
      <c r="AR2001" s="230"/>
      <c r="AW2001" s="230"/>
      <c r="AZ2001" s="230"/>
      <c r="BA2001" s="230"/>
      <c r="BB2001" s="230"/>
      <c r="BC2001" s="230"/>
      <c r="BD2001" s="230"/>
      <c r="BE2001" s="230"/>
      <c r="BF2001" s="230"/>
      <c r="BG2001" s="230"/>
    </row>
    <row r="2002" spans="4:59">
      <c r="D2002" s="230"/>
      <c r="G2002" s="230"/>
      <c r="H2002" s="230"/>
      <c r="I2002" s="230"/>
      <c r="J2002" s="230"/>
      <c r="K2002" s="230"/>
      <c r="L2002" s="230"/>
      <c r="M2002" s="230"/>
      <c r="N2002" s="230"/>
      <c r="S2002" s="230"/>
      <c r="V2002" s="230"/>
      <c r="W2002" s="230"/>
      <c r="X2002" s="230"/>
      <c r="Y2002" s="230"/>
      <c r="Z2002" s="230"/>
      <c r="AA2002" s="230"/>
      <c r="AB2002" s="230"/>
      <c r="AC2002" s="230"/>
      <c r="AD2002" s="230"/>
      <c r="AH2002" s="230"/>
      <c r="AK2002" s="230"/>
      <c r="AL2002" s="230"/>
      <c r="AM2002" s="230"/>
      <c r="AN2002" s="230"/>
      <c r="AO2002" s="230"/>
      <c r="AP2002" s="230"/>
      <c r="AQ2002" s="230"/>
      <c r="AR2002" s="230"/>
      <c r="AW2002" s="230"/>
      <c r="AZ2002" s="230"/>
      <c r="BA2002" s="230"/>
      <c r="BB2002" s="230"/>
      <c r="BC2002" s="230"/>
      <c r="BD2002" s="230"/>
      <c r="BE2002" s="230"/>
      <c r="BF2002" s="230"/>
      <c r="BG2002" s="230"/>
    </row>
    <row r="2003" spans="4:59">
      <c r="D2003" s="230"/>
      <c r="G2003" s="230"/>
      <c r="H2003" s="230"/>
      <c r="I2003" s="230"/>
      <c r="J2003" s="230"/>
      <c r="K2003" s="230"/>
      <c r="L2003" s="230"/>
      <c r="M2003" s="230"/>
      <c r="N2003" s="230"/>
      <c r="S2003" s="230"/>
      <c r="V2003" s="230"/>
      <c r="W2003" s="230"/>
      <c r="X2003" s="230"/>
      <c r="Y2003" s="230"/>
      <c r="Z2003" s="230"/>
      <c r="AA2003" s="230"/>
      <c r="AB2003" s="230"/>
      <c r="AC2003" s="230"/>
      <c r="AD2003" s="230"/>
      <c r="AH2003" s="230"/>
      <c r="AK2003" s="230"/>
      <c r="AL2003" s="230"/>
      <c r="AM2003" s="230"/>
      <c r="AN2003" s="230"/>
      <c r="AO2003" s="230"/>
      <c r="AP2003" s="230"/>
      <c r="AQ2003" s="230"/>
      <c r="AR2003" s="230"/>
      <c r="AW2003" s="230"/>
      <c r="AZ2003" s="230"/>
      <c r="BA2003" s="230"/>
      <c r="BB2003" s="230"/>
      <c r="BC2003" s="230"/>
      <c r="BD2003" s="230"/>
      <c r="BE2003" s="230"/>
      <c r="BF2003" s="230"/>
      <c r="BG2003" s="230"/>
    </row>
    <row r="2004" spans="4:59">
      <c r="D2004" s="230"/>
      <c r="G2004" s="230"/>
      <c r="H2004" s="230"/>
      <c r="I2004" s="230"/>
      <c r="J2004" s="230"/>
      <c r="K2004" s="230"/>
      <c r="L2004" s="230"/>
      <c r="M2004" s="230"/>
      <c r="N2004" s="230"/>
      <c r="S2004" s="230"/>
      <c r="V2004" s="230"/>
      <c r="W2004" s="230"/>
      <c r="X2004" s="230"/>
      <c r="Y2004" s="230"/>
      <c r="Z2004" s="230"/>
      <c r="AA2004" s="230"/>
      <c r="AB2004" s="230"/>
      <c r="AC2004" s="230"/>
      <c r="AD2004" s="230"/>
      <c r="AH2004" s="230"/>
      <c r="AK2004" s="230"/>
      <c r="AL2004" s="230"/>
      <c r="AM2004" s="230"/>
      <c r="AN2004" s="230"/>
      <c r="AO2004" s="230"/>
      <c r="AP2004" s="230"/>
      <c r="AQ2004" s="230"/>
      <c r="AR2004" s="230"/>
      <c r="AW2004" s="230"/>
      <c r="AZ2004" s="230"/>
      <c r="BA2004" s="230"/>
      <c r="BB2004" s="230"/>
      <c r="BC2004" s="230"/>
      <c r="BD2004" s="230"/>
      <c r="BE2004" s="230"/>
      <c r="BF2004" s="230"/>
      <c r="BG2004" s="230"/>
    </row>
    <row r="2005" spans="4:59">
      <c r="D2005" s="230"/>
      <c r="G2005" s="230"/>
      <c r="H2005" s="230"/>
      <c r="I2005" s="230"/>
      <c r="J2005" s="230"/>
      <c r="K2005" s="230"/>
      <c r="L2005" s="230"/>
      <c r="M2005" s="230"/>
      <c r="N2005" s="230"/>
      <c r="S2005" s="230"/>
      <c r="V2005" s="230"/>
      <c r="W2005" s="230"/>
      <c r="X2005" s="230"/>
      <c r="Y2005" s="230"/>
      <c r="Z2005" s="230"/>
      <c r="AA2005" s="230"/>
      <c r="AB2005" s="230"/>
      <c r="AC2005" s="230"/>
      <c r="AD2005" s="230"/>
      <c r="AH2005" s="230"/>
      <c r="AK2005" s="230"/>
      <c r="AL2005" s="230"/>
      <c r="AM2005" s="230"/>
      <c r="AN2005" s="230"/>
      <c r="AO2005" s="230"/>
      <c r="AP2005" s="230"/>
      <c r="AQ2005" s="230"/>
      <c r="AR2005" s="230"/>
      <c r="AW2005" s="230"/>
      <c r="AZ2005" s="230"/>
      <c r="BA2005" s="230"/>
      <c r="BB2005" s="230"/>
      <c r="BC2005" s="230"/>
      <c r="BD2005" s="230"/>
      <c r="BE2005" s="230"/>
      <c r="BF2005" s="230"/>
      <c r="BG2005" s="230"/>
    </row>
    <row r="2006" spans="4:59">
      <c r="D2006" s="230"/>
      <c r="G2006" s="230"/>
      <c r="H2006" s="230"/>
      <c r="I2006" s="230"/>
      <c r="J2006" s="230"/>
      <c r="K2006" s="230"/>
      <c r="L2006" s="230"/>
      <c r="M2006" s="230"/>
      <c r="N2006" s="230"/>
      <c r="S2006" s="230"/>
      <c r="V2006" s="230"/>
      <c r="W2006" s="230"/>
      <c r="X2006" s="230"/>
      <c r="Y2006" s="230"/>
      <c r="Z2006" s="230"/>
      <c r="AA2006" s="230"/>
      <c r="AB2006" s="230"/>
      <c r="AC2006" s="230"/>
      <c r="AD2006" s="230"/>
      <c r="AH2006" s="230"/>
      <c r="AK2006" s="230"/>
      <c r="AL2006" s="230"/>
      <c r="AM2006" s="230"/>
      <c r="AN2006" s="230"/>
      <c r="AO2006" s="230"/>
      <c r="AP2006" s="230"/>
      <c r="AQ2006" s="230"/>
      <c r="AR2006" s="230"/>
      <c r="AW2006" s="230"/>
      <c r="AZ2006" s="230"/>
      <c r="BA2006" s="230"/>
      <c r="BB2006" s="230"/>
      <c r="BC2006" s="230"/>
      <c r="BD2006" s="230"/>
      <c r="BE2006" s="230"/>
      <c r="BF2006" s="230"/>
      <c r="BG2006" s="230"/>
    </row>
    <row r="2007" spans="4:59">
      <c r="D2007" s="230"/>
      <c r="G2007" s="230"/>
      <c r="H2007" s="230"/>
      <c r="I2007" s="230"/>
      <c r="J2007" s="230"/>
      <c r="K2007" s="230"/>
      <c r="L2007" s="230"/>
      <c r="M2007" s="230"/>
      <c r="N2007" s="230"/>
      <c r="S2007" s="230"/>
      <c r="V2007" s="230"/>
      <c r="W2007" s="230"/>
      <c r="X2007" s="230"/>
      <c r="Y2007" s="230"/>
      <c r="Z2007" s="230"/>
      <c r="AA2007" s="230"/>
      <c r="AB2007" s="230"/>
      <c r="AC2007" s="230"/>
      <c r="AD2007" s="230"/>
      <c r="AH2007" s="230"/>
      <c r="AK2007" s="230"/>
      <c r="AL2007" s="230"/>
      <c r="AM2007" s="230"/>
      <c r="AN2007" s="230"/>
      <c r="AO2007" s="230"/>
      <c r="AP2007" s="230"/>
      <c r="AQ2007" s="230"/>
      <c r="AR2007" s="230"/>
      <c r="AW2007" s="230"/>
      <c r="AZ2007" s="230"/>
      <c r="BA2007" s="230"/>
      <c r="BB2007" s="230"/>
      <c r="BC2007" s="230"/>
      <c r="BD2007" s="230"/>
      <c r="BE2007" s="230"/>
      <c r="BF2007" s="230"/>
      <c r="BG2007" s="230"/>
    </row>
    <row r="2008" spans="4:59">
      <c r="D2008" s="230"/>
      <c r="G2008" s="230"/>
      <c r="H2008" s="230"/>
      <c r="I2008" s="230"/>
      <c r="J2008" s="230"/>
      <c r="K2008" s="230"/>
      <c r="L2008" s="230"/>
      <c r="M2008" s="230"/>
      <c r="N2008" s="230"/>
      <c r="S2008" s="230"/>
      <c r="V2008" s="230"/>
      <c r="W2008" s="230"/>
      <c r="X2008" s="230"/>
      <c r="Y2008" s="230"/>
      <c r="Z2008" s="230"/>
      <c r="AA2008" s="230"/>
      <c r="AB2008" s="230"/>
      <c r="AC2008" s="230"/>
      <c r="AD2008" s="230"/>
      <c r="AH2008" s="230"/>
      <c r="AK2008" s="230"/>
      <c r="AL2008" s="230"/>
      <c r="AM2008" s="230"/>
      <c r="AN2008" s="230"/>
      <c r="AO2008" s="230"/>
      <c r="AP2008" s="230"/>
      <c r="AQ2008" s="230"/>
      <c r="AR2008" s="230"/>
      <c r="AW2008" s="230"/>
      <c r="AZ2008" s="230"/>
      <c r="BA2008" s="230"/>
      <c r="BB2008" s="230"/>
      <c r="BC2008" s="230"/>
      <c r="BD2008" s="230"/>
      <c r="BE2008" s="230"/>
      <c r="BF2008" s="230"/>
      <c r="BG2008" s="230"/>
    </row>
    <row r="2009" spans="4:59">
      <c r="D2009" s="230"/>
      <c r="G2009" s="230"/>
      <c r="H2009" s="230"/>
      <c r="I2009" s="230"/>
      <c r="J2009" s="230"/>
      <c r="K2009" s="230"/>
      <c r="L2009" s="230"/>
      <c r="M2009" s="230"/>
      <c r="N2009" s="230"/>
      <c r="S2009" s="230"/>
      <c r="V2009" s="230"/>
      <c r="W2009" s="230"/>
      <c r="X2009" s="230"/>
      <c r="Y2009" s="230"/>
      <c r="Z2009" s="230"/>
      <c r="AA2009" s="230"/>
      <c r="AB2009" s="230"/>
      <c r="AC2009" s="230"/>
      <c r="AD2009" s="230"/>
      <c r="AH2009" s="230"/>
      <c r="AK2009" s="230"/>
      <c r="AL2009" s="230"/>
      <c r="AM2009" s="230"/>
      <c r="AN2009" s="230"/>
      <c r="AO2009" s="230"/>
      <c r="AP2009" s="230"/>
      <c r="AQ2009" s="230"/>
      <c r="AR2009" s="230"/>
      <c r="AW2009" s="230"/>
      <c r="AZ2009" s="230"/>
      <c r="BA2009" s="230"/>
      <c r="BB2009" s="230"/>
      <c r="BC2009" s="230"/>
      <c r="BD2009" s="230"/>
      <c r="BE2009" s="230"/>
      <c r="BF2009" s="230"/>
      <c r="BG2009" s="230"/>
    </row>
    <row r="2010" spans="4:59">
      <c r="D2010" s="230"/>
      <c r="G2010" s="230"/>
      <c r="H2010" s="230"/>
      <c r="I2010" s="230"/>
      <c r="J2010" s="230"/>
      <c r="K2010" s="230"/>
      <c r="L2010" s="230"/>
      <c r="M2010" s="230"/>
      <c r="N2010" s="230"/>
      <c r="S2010" s="230"/>
      <c r="V2010" s="230"/>
      <c r="W2010" s="230"/>
      <c r="X2010" s="230"/>
      <c r="Y2010" s="230"/>
      <c r="Z2010" s="230"/>
      <c r="AA2010" s="230"/>
      <c r="AB2010" s="230"/>
      <c r="AC2010" s="230"/>
      <c r="AD2010" s="230"/>
      <c r="AH2010" s="230"/>
      <c r="AK2010" s="230"/>
      <c r="AL2010" s="230"/>
      <c r="AM2010" s="230"/>
      <c r="AN2010" s="230"/>
      <c r="AO2010" s="230"/>
      <c r="AP2010" s="230"/>
      <c r="AQ2010" s="230"/>
      <c r="AR2010" s="230"/>
      <c r="AW2010" s="230"/>
      <c r="AZ2010" s="230"/>
      <c r="BA2010" s="230"/>
      <c r="BB2010" s="230"/>
      <c r="BC2010" s="230"/>
      <c r="BD2010" s="230"/>
      <c r="BE2010" s="230"/>
      <c r="BF2010" s="230"/>
      <c r="BG2010" s="230"/>
    </row>
    <row r="2011" spans="4:59">
      <c r="D2011" s="230"/>
      <c r="G2011" s="230"/>
      <c r="H2011" s="230"/>
      <c r="I2011" s="230"/>
      <c r="J2011" s="230"/>
      <c r="K2011" s="230"/>
      <c r="L2011" s="230"/>
      <c r="M2011" s="230"/>
      <c r="N2011" s="230"/>
      <c r="S2011" s="230"/>
      <c r="V2011" s="230"/>
      <c r="W2011" s="230"/>
      <c r="X2011" s="230"/>
      <c r="Y2011" s="230"/>
      <c r="Z2011" s="230"/>
      <c r="AA2011" s="230"/>
      <c r="AB2011" s="230"/>
      <c r="AC2011" s="230"/>
      <c r="AD2011" s="230"/>
      <c r="AH2011" s="230"/>
      <c r="AK2011" s="230"/>
      <c r="AL2011" s="230"/>
      <c r="AM2011" s="230"/>
      <c r="AN2011" s="230"/>
      <c r="AO2011" s="230"/>
      <c r="AP2011" s="230"/>
      <c r="AQ2011" s="230"/>
      <c r="AR2011" s="230"/>
      <c r="AW2011" s="230"/>
      <c r="AZ2011" s="230"/>
      <c r="BA2011" s="230"/>
      <c r="BB2011" s="230"/>
      <c r="BC2011" s="230"/>
      <c r="BD2011" s="230"/>
      <c r="BE2011" s="230"/>
      <c r="BF2011" s="230"/>
      <c r="BG2011" s="230"/>
    </row>
    <row r="2012" spans="4:59">
      <c r="D2012" s="230"/>
      <c r="G2012" s="230"/>
      <c r="H2012" s="230"/>
      <c r="I2012" s="230"/>
      <c r="J2012" s="230"/>
      <c r="K2012" s="230"/>
      <c r="L2012" s="230"/>
      <c r="M2012" s="230"/>
      <c r="N2012" s="230"/>
      <c r="S2012" s="230"/>
      <c r="V2012" s="230"/>
      <c r="W2012" s="230"/>
      <c r="X2012" s="230"/>
      <c r="Y2012" s="230"/>
      <c r="Z2012" s="230"/>
      <c r="AA2012" s="230"/>
      <c r="AB2012" s="230"/>
      <c r="AC2012" s="230"/>
      <c r="AD2012" s="230"/>
      <c r="AH2012" s="230"/>
      <c r="AK2012" s="230"/>
      <c r="AL2012" s="230"/>
      <c r="AM2012" s="230"/>
      <c r="AN2012" s="230"/>
      <c r="AO2012" s="230"/>
      <c r="AP2012" s="230"/>
      <c r="AQ2012" s="230"/>
      <c r="AR2012" s="230"/>
      <c r="AW2012" s="230"/>
      <c r="AZ2012" s="230"/>
      <c r="BA2012" s="230"/>
      <c r="BB2012" s="230"/>
      <c r="BC2012" s="230"/>
      <c r="BD2012" s="230"/>
      <c r="BE2012" s="230"/>
      <c r="BF2012" s="230"/>
      <c r="BG2012" s="230"/>
    </row>
    <row r="2013" spans="4:59">
      <c r="D2013" s="230"/>
      <c r="G2013" s="230"/>
      <c r="H2013" s="230"/>
      <c r="I2013" s="230"/>
      <c r="J2013" s="230"/>
      <c r="K2013" s="230"/>
      <c r="L2013" s="230"/>
      <c r="M2013" s="230"/>
      <c r="N2013" s="230"/>
      <c r="S2013" s="230"/>
      <c r="V2013" s="230"/>
      <c r="W2013" s="230"/>
      <c r="X2013" s="230"/>
      <c r="Y2013" s="230"/>
      <c r="Z2013" s="230"/>
      <c r="AA2013" s="230"/>
      <c r="AB2013" s="230"/>
      <c r="AC2013" s="230"/>
      <c r="AD2013" s="230"/>
      <c r="AH2013" s="230"/>
      <c r="AK2013" s="230"/>
      <c r="AL2013" s="230"/>
      <c r="AM2013" s="230"/>
      <c r="AN2013" s="230"/>
      <c r="AO2013" s="230"/>
      <c r="AP2013" s="230"/>
      <c r="AQ2013" s="230"/>
      <c r="AR2013" s="230"/>
      <c r="AW2013" s="230"/>
      <c r="AZ2013" s="230"/>
      <c r="BA2013" s="230"/>
      <c r="BB2013" s="230"/>
      <c r="BC2013" s="230"/>
      <c r="BD2013" s="230"/>
      <c r="BE2013" s="230"/>
      <c r="BF2013" s="230"/>
      <c r="BG2013" s="230"/>
    </row>
    <row r="2014" spans="4:59">
      <c r="D2014" s="230"/>
      <c r="G2014" s="230"/>
      <c r="H2014" s="230"/>
      <c r="I2014" s="230"/>
      <c r="J2014" s="230"/>
      <c r="K2014" s="230"/>
      <c r="L2014" s="230"/>
      <c r="M2014" s="230"/>
      <c r="N2014" s="230"/>
      <c r="S2014" s="230"/>
      <c r="V2014" s="230"/>
      <c r="W2014" s="230"/>
      <c r="X2014" s="230"/>
      <c r="Y2014" s="230"/>
      <c r="Z2014" s="230"/>
      <c r="AA2014" s="230"/>
      <c r="AB2014" s="230"/>
      <c r="AC2014" s="230"/>
      <c r="AD2014" s="230"/>
      <c r="AH2014" s="230"/>
      <c r="AK2014" s="230"/>
      <c r="AL2014" s="230"/>
      <c r="AM2014" s="230"/>
      <c r="AN2014" s="230"/>
      <c r="AO2014" s="230"/>
      <c r="AP2014" s="230"/>
      <c r="AQ2014" s="230"/>
      <c r="AR2014" s="230"/>
      <c r="AW2014" s="230"/>
      <c r="AZ2014" s="230"/>
      <c r="BA2014" s="230"/>
      <c r="BB2014" s="230"/>
      <c r="BC2014" s="230"/>
      <c r="BD2014" s="230"/>
      <c r="BE2014" s="230"/>
      <c r="BF2014" s="230"/>
      <c r="BG2014" s="230"/>
    </row>
    <row r="2015" spans="4:59">
      <c r="D2015" s="230"/>
      <c r="G2015" s="230"/>
      <c r="H2015" s="230"/>
      <c r="I2015" s="230"/>
      <c r="J2015" s="230"/>
      <c r="K2015" s="230"/>
      <c r="L2015" s="230"/>
      <c r="M2015" s="230"/>
      <c r="N2015" s="230"/>
      <c r="S2015" s="230"/>
      <c r="V2015" s="230"/>
      <c r="W2015" s="230"/>
      <c r="X2015" s="230"/>
      <c r="Y2015" s="230"/>
      <c r="Z2015" s="230"/>
      <c r="AA2015" s="230"/>
      <c r="AB2015" s="230"/>
      <c r="AC2015" s="230"/>
      <c r="AD2015" s="230"/>
      <c r="AH2015" s="230"/>
      <c r="AK2015" s="230"/>
      <c r="AL2015" s="230"/>
      <c r="AM2015" s="230"/>
      <c r="AN2015" s="230"/>
      <c r="AO2015" s="230"/>
      <c r="AP2015" s="230"/>
      <c r="AQ2015" s="230"/>
      <c r="AR2015" s="230"/>
      <c r="AW2015" s="230"/>
      <c r="AZ2015" s="230"/>
      <c r="BA2015" s="230"/>
      <c r="BB2015" s="230"/>
      <c r="BC2015" s="230"/>
      <c r="BD2015" s="230"/>
      <c r="BE2015" s="230"/>
      <c r="BF2015" s="230"/>
      <c r="BG2015" s="230"/>
    </row>
    <row r="2016" spans="4:59">
      <c r="D2016" s="230"/>
      <c r="G2016" s="230"/>
      <c r="H2016" s="230"/>
      <c r="I2016" s="230"/>
      <c r="J2016" s="230"/>
      <c r="K2016" s="230"/>
      <c r="L2016" s="230"/>
      <c r="M2016" s="230"/>
      <c r="N2016" s="230"/>
      <c r="S2016" s="230"/>
      <c r="V2016" s="230"/>
      <c r="W2016" s="230"/>
      <c r="X2016" s="230"/>
      <c r="Y2016" s="230"/>
      <c r="Z2016" s="230"/>
      <c r="AA2016" s="230"/>
      <c r="AB2016" s="230"/>
      <c r="AC2016" s="230"/>
      <c r="AD2016" s="230"/>
      <c r="AH2016" s="230"/>
      <c r="AK2016" s="230"/>
      <c r="AL2016" s="230"/>
      <c r="AM2016" s="230"/>
      <c r="AN2016" s="230"/>
      <c r="AO2016" s="230"/>
      <c r="AP2016" s="230"/>
      <c r="AQ2016" s="230"/>
      <c r="AR2016" s="230"/>
      <c r="AW2016" s="230"/>
      <c r="AZ2016" s="230"/>
      <c r="BA2016" s="230"/>
      <c r="BB2016" s="230"/>
      <c r="BC2016" s="230"/>
      <c r="BD2016" s="230"/>
      <c r="BE2016" s="230"/>
      <c r="BF2016" s="230"/>
      <c r="BG2016" s="230"/>
    </row>
    <row r="2017" spans="4:59">
      <c r="D2017" s="230"/>
      <c r="G2017" s="230"/>
      <c r="H2017" s="230"/>
      <c r="I2017" s="230"/>
      <c r="J2017" s="230"/>
      <c r="K2017" s="230"/>
      <c r="L2017" s="230"/>
      <c r="M2017" s="230"/>
      <c r="N2017" s="230"/>
      <c r="S2017" s="230"/>
      <c r="V2017" s="230"/>
      <c r="W2017" s="230"/>
      <c r="X2017" s="230"/>
      <c r="Y2017" s="230"/>
      <c r="Z2017" s="230"/>
      <c r="AA2017" s="230"/>
      <c r="AB2017" s="230"/>
      <c r="AC2017" s="230"/>
      <c r="AD2017" s="230"/>
      <c r="AH2017" s="230"/>
      <c r="AK2017" s="230"/>
      <c r="AL2017" s="230"/>
      <c r="AM2017" s="230"/>
      <c r="AN2017" s="230"/>
      <c r="AO2017" s="230"/>
      <c r="AP2017" s="230"/>
      <c r="AQ2017" s="230"/>
      <c r="AR2017" s="230"/>
      <c r="AW2017" s="230"/>
      <c r="AZ2017" s="230"/>
      <c r="BA2017" s="230"/>
      <c r="BB2017" s="230"/>
      <c r="BC2017" s="230"/>
      <c r="BD2017" s="230"/>
      <c r="BE2017" s="230"/>
      <c r="BF2017" s="230"/>
      <c r="BG2017" s="230"/>
    </row>
    <row r="2018" spans="4:59">
      <c r="D2018" s="230"/>
      <c r="G2018" s="230"/>
      <c r="H2018" s="230"/>
      <c r="I2018" s="230"/>
      <c r="J2018" s="230"/>
      <c r="K2018" s="230"/>
      <c r="L2018" s="230"/>
      <c r="M2018" s="230"/>
      <c r="N2018" s="230"/>
      <c r="S2018" s="230"/>
      <c r="V2018" s="230"/>
      <c r="W2018" s="230"/>
      <c r="X2018" s="230"/>
      <c r="Y2018" s="230"/>
      <c r="Z2018" s="230"/>
      <c r="AA2018" s="230"/>
      <c r="AB2018" s="230"/>
      <c r="AC2018" s="230"/>
      <c r="AD2018" s="230"/>
      <c r="AH2018" s="230"/>
      <c r="AK2018" s="230"/>
      <c r="AL2018" s="230"/>
      <c r="AM2018" s="230"/>
      <c r="AN2018" s="230"/>
      <c r="AO2018" s="230"/>
      <c r="AP2018" s="230"/>
      <c r="AQ2018" s="230"/>
      <c r="AR2018" s="230"/>
      <c r="AW2018" s="230"/>
      <c r="AZ2018" s="230"/>
      <c r="BA2018" s="230"/>
      <c r="BB2018" s="230"/>
      <c r="BC2018" s="230"/>
      <c r="BD2018" s="230"/>
      <c r="BE2018" s="230"/>
      <c r="BF2018" s="230"/>
      <c r="BG2018" s="230"/>
    </row>
    <row r="2019" spans="4:59">
      <c r="D2019" s="230"/>
      <c r="G2019" s="230"/>
      <c r="H2019" s="230"/>
      <c r="I2019" s="230"/>
      <c r="J2019" s="230"/>
      <c r="K2019" s="230"/>
      <c r="L2019" s="230"/>
      <c r="M2019" s="230"/>
      <c r="N2019" s="230"/>
      <c r="S2019" s="230"/>
      <c r="V2019" s="230"/>
      <c r="W2019" s="230"/>
      <c r="X2019" s="230"/>
      <c r="Y2019" s="230"/>
      <c r="Z2019" s="230"/>
      <c r="AA2019" s="230"/>
      <c r="AB2019" s="230"/>
      <c r="AC2019" s="230"/>
      <c r="AD2019" s="230"/>
      <c r="AH2019" s="230"/>
      <c r="AK2019" s="230"/>
      <c r="AL2019" s="230"/>
      <c r="AM2019" s="230"/>
      <c r="AN2019" s="230"/>
      <c r="AO2019" s="230"/>
      <c r="AP2019" s="230"/>
      <c r="AQ2019" s="230"/>
      <c r="AR2019" s="230"/>
      <c r="AW2019" s="230"/>
      <c r="AZ2019" s="230"/>
      <c r="BA2019" s="230"/>
      <c r="BB2019" s="230"/>
      <c r="BC2019" s="230"/>
      <c r="BD2019" s="230"/>
      <c r="BE2019" s="230"/>
      <c r="BF2019" s="230"/>
      <c r="BG2019" s="230"/>
    </row>
    <row r="2020" spans="4:59">
      <c r="D2020" s="230"/>
      <c r="G2020" s="230"/>
      <c r="H2020" s="230"/>
      <c r="I2020" s="230"/>
      <c r="J2020" s="230"/>
      <c r="K2020" s="230"/>
      <c r="L2020" s="230"/>
      <c r="M2020" s="230"/>
      <c r="N2020" s="230"/>
      <c r="S2020" s="230"/>
      <c r="V2020" s="230"/>
      <c r="W2020" s="230"/>
      <c r="X2020" s="230"/>
      <c r="Y2020" s="230"/>
      <c r="Z2020" s="230"/>
      <c r="AA2020" s="230"/>
      <c r="AB2020" s="230"/>
      <c r="AC2020" s="230"/>
      <c r="AD2020" s="230"/>
      <c r="AH2020" s="230"/>
      <c r="AK2020" s="230"/>
      <c r="AL2020" s="230"/>
      <c r="AM2020" s="230"/>
      <c r="AN2020" s="230"/>
      <c r="AO2020" s="230"/>
      <c r="AP2020" s="230"/>
      <c r="AQ2020" s="230"/>
      <c r="AR2020" s="230"/>
      <c r="AW2020" s="230"/>
      <c r="AZ2020" s="230"/>
      <c r="BA2020" s="230"/>
      <c r="BB2020" s="230"/>
      <c r="BC2020" s="230"/>
      <c r="BD2020" s="230"/>
      <c r="BE2020" s="230"/>
      <c r="BF2020" s="230"/>
      <c r="BG2020" s="230"/>
    </row>
    <row r="2021" spans="4:59">
      <c r="D2021" s="230"/>
      <c r="G2021" s="230"/>
      <c r="H2021" s="230"/>
      <c r="I2021" s="230"/>
      <c r="J2021" s="230"/>
      <c r="K2021" s="230"/>
      <c r="L2021" s="230"/>
      <c r="M2021" s="230"/>
      <c r="N2021" s="230"/>
      <c r="S2021" s="230"/>
      <c r="V2021" s="230"/>
      <c r="W2021" s="230"/>
      <c r="X2021" s="230"/>
      <c r="Y2021" s="230"/>
      <c r="Z2021" s="230"/>
      <c r="AA2021" s="230"/>
      <c r="AB2021" s="230"/>
      <c r="AC2021" s="230"/>
      <c r="AD2021" s="230"/>
      <c r="AH2021" s="230"/>
      <c r="AK2021" s="230"/>
      <c r="AL2021" s="230"/>
      <c r="AM2021" s="230"/>
      <c r="AN2021" s="230"/>
      <c r="AO2021" s="230"/>
      <c r="AP2021" s="230"/>
      <c r="AQ2021" s="230"/>
      <c r="AR2021" s="230"/>
      <c r="AW2021" s="230"/>
      <c r="AZ2021" s="230"/>
      <c r="BA2021" s="230"/>
      <c r="BB2021" s="230"/>
      <c r="BC2021" s="230"/>
      <c r="BD2021" s="230"/>
      <c r="BE2021" s="230"/>
      <c r="BF2021" s="230"/>
      <c r="BG2021" s="230"/>
    </row>
    <row r="2022" spans="4:59">
      <c r="D2022" s="230"/>
      <c r="G2022" s="230"/>
      <c r="H2022" s="230"/>
      <c r="I2022" s="230"/>
      <c r="J2022" s="230"/>
      <c r="K2022" s="230"/>
      <c r="L2022" s="230"/>
      <c r="M2022" s="230"/>
      <c r="N2022" s="230"/>
      <c r="S2022" s="230"/>
      <c r="V2022" s="230"/>
      <c r="W2022" s="230"/>
      <c r="X2022" s="230"/>
      <c r="Y2022" s="230"/>
      <c r="Z2022" s="230"/>
      <c r="AA2022" s="230"/>
      <c r="AB2022" s="230"/>
      <c r="AC2022" s="230"/>
      <c r="AD2022" s="230"/>
      <c r="AH2022" s="230"/>
      <c r="AK2022" s="230"/>
      <c r="AL2022" s="230"/>
      <c r="AM2022" s="230"/>
      <c r="AN2022" s="230"/>
      <c r="AO2022" s="230"/>
      <c r="AP2022" s="230"/>
      <c r="AQ2022" s="230"/>
      <c r="AR2022" s="230"/>
      <c r="AW2022" s="230"/>
      <c r="AZ2022" s="230"/>
      <c r="BA2022" s="230"/>
      <c r="BB2022" s="230"/>
      <c r="BC2022" s="230"/>
      <c r="BD2022" s="230"/>
      <c r="BE2022" s="230"/>
      <c r="BF2022" s="230"/>
      <c r="BG2022" s="230"/>
    </row>
    <row r="2023" spans="4:59">
      <c r="D2023" s="230"/>
      <c r="G2023" s="230"/>
      <c r="H2023" s="230"/>
      <c r="I2023" s="230"/>
      <c r="J2023" s="230"/>
      <c r="K2023" s="230"/>
      <c r="L2023" s="230"/>
      <c r="M2023" s="230"/>
      <c r="N2023" s="230"/>
      <c r="S2023" s="230"/>
      <c r="V2023" s="230"/>
      <c r="W2023" s="230"/>
      <c r="X2023" s="230"/>
      <c r="Y2023" s="230"/>
      <c r="Z2023" s="230"/>
      <c r="AA2023" s="230"/>
      <c r="AB2023" s="230"/>
      <c r="AC2023" s="230"/>
      <c r="AD2023" s="230"/>
      <c r="AH2023" s="230"/>
      <c r="AK2023" s="230"/>
      <c r="AL2023" s="230"/>
      <c r="AM2023" s="230"/>
      <c r="AN2023" s="230"/>
      <c r="AO2023" s="230"/>
      <c r="AP2023" s="230"/>
      <c r="AQ2023" s="230"/>
      <c r="AR2023" s="230"/>
      <c r="AW2023" s="230"/>
      <c r="AZ2023" s="230"/>
      <c r="BA2023" s="230"/>
      <c r="BB2023" s="230"/>
      <c r="BC2023" s="230"/>
      <c r="BD2023" s="230"/>
      <c r="BE2023" s="230"/>
      <c r="BF2023" s="230"/>
      <c r="BG2023" s="230"/>
    </row>
    <row r="2024" spans="4:59">
      <c r="D2024" s="230"/>
      <c r="G2024" s="230"/>
      <c r="H2024" s="230"/>
      <c r="I2024" s="230"/>
      <c r="J2024" s="230"/>
      <c r="K2024" s="230"/>
      <c r="L2024" s="230"/>
      <c r="M2024" s="230"/>
      <c r="N2024" s="230"/>
      <c r="S2024" s="230"/>
      <c r="V2024" s="230"/>
      <c r="W2024" s="230"/>
      <c r="X2024" s="230"/>
      <c r="Y2024" s="230"/>
      <c r="Z2024" s="230"/>
      <c r="AA2024" s="230"/>
      <c r="AB2024" s="230"/>
      <c r="AC2024" s="230"/>
      <c r="AD2024" s="230"/>
      <c r="AH2024" s="230"/>
      <c r="AK2024" s="230"/>
      <c r="AL2024" s="230"/>
      <c r="AM2024" s="230"/>
      <c r="AN2024" s="230"/>
      <c r="AO2024" s="230"/>
      <c r="AP2024" s="230"/>
      <c r="AQ2024" s="230"/>
      <c r="AR2024" s="230"/>
      <c r="AW2024" s="230"/>
      <c r="AZ2024" s="230"/>
      <c r="BA2024" s="230"/>
      <c r="BB2024" s="230"/>
      <c r="BC2024" s="230"/>
      <c r="BD2024" s="230"/>
      <c r="BE2024" s="230"/>
      <c r="BF2024" s="230"/>
      <c r="BG2024" s="230"/>
    </row>
    <row r="2025" spans="4:59">
      <c r="D2025" s="230"/>
      <c r="G2025" s="230"/>
      <c r="H2025" s="230"/>
      <c r="I2025" s="230"/>
      <c r="J2025" s="230"/>
      <c r="K2025" s="230"/>
      <c r="L2025" s="230"/>
      <c r="M2025" s="230"/>
      <c r="N2025" s="230"/>
      <c r="S2025" s="230"/>
      <c r="V2025" s="230"/>
      <c r="W2025" s="230"/>
      <c r="X2025" s="230"/>
      <c r="Y2025" s="230"/>
      <c r="Z2025" s="230"/>
      <c r="AA2025" s="230"/>
      <c r="AB2025" s="230"/>
      <c r="AC2025" s="230"/>
      <c r="AD2025" s="230"/>
      <c r="AH2025" s="230"/>
      <c r="AK2025" s="230"/>
      <c r="AL2025" s="230"/>
      <c r="AM2025" s="230"/>
      <c r="AN2025" s="230"/>
      <c r="AO2025" s="230"/>
      <c r="AP2025" s="230"/>
      <c r="AQ2025" s="230"/>
      <c r="AR2025" s="230"/>
      <c r="AW2025" s="230"/>
      <c r="AZ2025" s="230"/>
      <c r="BA2025" s="230"/>
      <c r="BB2025" s="230"/>
      <c r="BC2025" s="230"/>
      <c r="BD2025" s="230"/>
      <c r="BE2025" s="230"/>
      <c r="BF2025" s="230"/>
      <c r="BG2025" s="230"/>
    </row>
    <row r="2026" spans="4:59">
      <c r="D2026" s="230"/>
      <c r="G2026" s="230"/>
      <c r="H2026" s="230"/>
      <c r="I2026" s="230"/>
      <c r="J2026" s="230"/>
      <c r="K2026" s="230"/>
      <c r="L2026" s="230"/>
      <c r="M2026" s="230"/>
      <c r="N2026" s="230"/>
      <c r="S2026" s="230"/>
      <c r="V2026" s="230"/>
      <c r="W2026" s="230"/>
      <c r="X2026" s="230"/>
      <c r="Y2026" s="230"/>
      <c r="Z2026" s="230"/>
      <c r="AA2026" s="230"/>
      <c r="AB2026" s="230"/>
      <c r="AC2026" s="230"/>
      <c r="AD2026" s="230"/>
      <c r="AH2026" s="230"/>
      <c r="AK2026" s="230"/>
      <c r="AL2026" s="230"/>
      <c r="AM2026" s="230"/>
      <c r="AN2026" s="230"/>
      <c r="AO2026" s="230"/>
      <c r="AP2026" s="230"/>
      <c r="AQ2026" s="230"/>
      <c r="AR2026" s="230"/>
      <c r="AW2026" s="230"/>
      <c r="AZ2026" s="230"/>
      <c r="BA2026" s="230"/>
      <c r="BB2026" s="230"/>
      <c r="BC2026" s="230"/>
      <c r="BD2026" s="230"/>
      <c r="BE2026" s="230"/>
      <c r="BF2026" s="230"/>
      <c r="BG2026" s="230"/>
    </row>
    <row r="2027" spans="4:59">
      <c r="D2027" s="230"/>
      <c r="G2027" s="230"/>
      <c r="H2027" s="230"/>
      <c r="I2027" s="230"/>
      <c r="J2027" s="230"/>
      <c r="K2027" s="230"/>
      <c r="L2027" s="230"/>
      <c r="M2027" s="230"/>
      <c r="N2027" s="230"/>
      <c r="S2027" s="230"/>
      <c r="V2027" s="230"/>
      <c r="W2027" s="230"/>
      <c r="X2027" s="230"/>
      <c r="Y2027" s="230"/>
      <c r="Z2027" s="230"/>
      <c r="AA2027" s="230"/>
      <c r="AB2027" s="230"/>
      <c r="AC2027" s="230"/>
      <c r="AD2027" s="230"/>
      <c r="AH2027" s="230"/>
      <c r="AK2027" s="230"/>
      <c r="AL2027" s="230"/>
      <c r="AM2027" s="230"/>
      <c r="AN2027" s="230"/>
      <c r="AO2027" s="230"/>
      <c r="AP2027" s="230"/>
      <c r="AQ2027" s="230"/>
      <c r="AR2027" s="230"/>
      <c r="AW2027" s="230"/>
      <c r="AZ2027" s="230"/>
      <c r="BA2027" s="230"/>
      <c r="BB2027" s="230"/>
      <c r="BC2027" s="230"/>
      <c r="BD2027" s="230"/>
      <c r="BE2027" s="230"/>
      <c r="BF2027" s="230"/>
      <c r="BG2027" s="230"/>
    </row>
    <row r="2028" spans="4:59">
      <c r="D2028" s="230"/>
      <c r="G2028" s="230"/>
      <c r="H2028" s="230"/>
      <c r="I2028" s="230"/>
      <c r="J2028" s="230"/>
      <c r="K2028" s="230"/>
      <c r="L2028" s="230"/>
      <c r="M2028" s="230"/>
      <c r="N2028" s="230"/>
      <c r="S2028" s="230"/>
      <c r="V2028" s="230"/>
      <c r="W2028" s="230"/>
      <c r="X2028" s="230"/>
      <c r="Y2028" s="230"/>
      <c r="Z2028" s="230"/>
      <c r="AA2028" s="230"/>
      <c r="AB2028" s="230"/>
      <c r="AC2028" s="230"/>
      <c r="AD2028" s="230"/>
      <c r="AH2028" s="230"/>
      <c r="AK2028" s="230"/>
      <c r="AL2028" s="230"/>
      <c r="AM2028" s="230"/>
      <c r="AN2028" s="230"/>
      <c r="AO2028" s="230"/>
      <c r="AP2028" s="230"/>
      <c r="AQ2028" s="230"/>
      <c r="AR2028" s="230"/>
      <c r="AW2028" s="230"/>
      <c r="AZ2028" s="230"/>
      <c r="BA2028" s="230"/>
      <c r="BB2028" s="230"/>
      <c r="BC2028" s="230"/>
      <c r="BD2028" s="230"/>
      <c r="BE2028" s="230"/>
      <c r="BF2028" s="230"/>
      <c r="BG2028" s="230"/>
    </row>
    <row r="2029" spans="4:59">
      <c r="D2029" s="230"/>
      <c r="G2029" s="230"/>
      <c r="H2029" s="230"/>
      <c r="I2029" s="230"/>
      <c r="J2029" s="230"/>
      <c r="K2029" s="230"/>
      <c r="L2029" s="230"/>
      <c r="M2029" s="230"/>
      <c r="N2029" s="230"/>
      <c r="S2029" s="230"/>
      <c r="V2029" s="230"/>
      <c r="W2029" s="230"/>
      <c r="X2029" s="230"/>
      <c r="Y2029" s="230"/>
      <c r="Z2029" s="230"/>
      <c r="AA2029" s="230"/>
      <c r="AB2029" s="230"/>
      <c r="AC2029" s="230"/>
      <c r="AD2029" s="230"/>
      <c r="AH2029" s="230"/>
      <c r="AK2029" s="230"/>
      <c r="AL2029" s="230"/>
      <c r="AM2029" s="230"/>
      <c r="AN2029" s="230"/>
      <c r="AO2029" s="230"/>
      <c r="AP2029" s="230"/>
      <c r="AQ2029" s="230"/>
      <c r="AR2029" s="230"/>
      <c r="AW2029" s="230"/>
      <c r="AZ2029" s="230"/>
      <c r="BA2029" s="230"/>
      <c r="BB2029" s="230"/>
      <c r="BC2029" s="230"/>
      <c r="BD2029" s="230"/>
      <c r="BE2029" s="230"/>
      <c r="BF2029" s="230"/>
      <c r="BG2029" s="230"/>
    </row>
    <row r="2030" spans="4:59">
      <c r="D2030" s="230"/>
      <c r="G2030" s="230"/>
      <c r="H2030" s="230"/>
      <c r="I2030" s="230"/>
      <c r="J2030" s="230"/>
      <c r="K2030" s="230"/>
      <c r="L2030" s="230"/>
      <c r="M2030" s="230"/>
      <c r="N2030" s="230"/>
      <c r="S2030" s="230"/>
      <c r="V2030" s="230"/>
      <c r="W2030" s="230"/>
      <c r="X2030" s="230"/>
      <c r="Y2030" s="230"/>
      <c r="Z2030" s="230"/>
      <c r="AA2030" s="230"/>
      <c r="AB2030" s="230"/>
      <c r="AC2030" s="230"/>
      <c r="AD2030" s="230"/>
      <c r="AH2030" s="230"/>
      <c r="AK2030" s="230"/>
      <c r="AL2030" s="230"/>
      <c r="AM2030" s="230"/>
      <c r="AN2030" s="230"/>
      <c r="AO2030" s="230"/>
      <c r="AP2030" s="230"/>
      <c r="AQ2030" s="230"/>
      <c r="AR2030" s="230"/>
      <c r="AW2030" s="230"/>
      <c r="AZ2030" s="230"/>
      <c r="BA2030" s="230"/>
      <c r="BB2030" s="230"/>
      <c r="BC2030" s="230"/>
      <c r="BD2030" s="230"/>
      <c r="BE2030" s="230"/>
      <c r="BF2030" s="230"/>
      <c r="BG2030" s="230"/>
    </row>
    <row r="2031" spans="4:59">
      <c r="D2031" s="230"/>
      <c r="G2031" s="230"/>
      <c r="H2031" s="230"/>
      <c r="I2031" s="230"/>
      <c r="J2031" s="230"/>
      <c r="K2031" s="230"/>
      <c r="L2031" s="230"/>
      <c r="M2031" s="230"/>
      <c r="N2031" s="230"/>
      <c r="S2031" s="230"/>
      <c r="V2031" s="230"/>
      <c r="W2031" s="230"/>
      <c r="X2031" s="230"/>
      <c r="Y2031" s="230"/>
      <c r="Z2031" s="230"/>
      <c r="AA2031" s="230"/>
      <c r="AB2031" s="230"/>
      <c r="AC2031" s="230"/>
      <c r="AD2031" s="230"/>
      <c r="AH2031" s="230"/>
      <c r="AK2031" s="230"/>
      <c r="AL2031" s="230"/>
      <c r="AM2031" s="230"/>
      <c r="AN2031" s="230"/>
      <c r="AO2031" s="230"/>
      <c r="AP2031" s="230"/>
      <c r="AQ2031" s="230"/>
      <c r="AR2031" s="230"/>
      <c r="AW2031" s="230"/>
      <c r="AZ2031" s="230"/>
      <c r="BA2031" s="230"/>
      <c r="BB2031" s="230"/>
      <c r="BC2031" s="230"/>
      <c r="BD2031" s="230"/>
      <c r="BE2031" s="230"/>
      <c r="BF2031" s="230"/>
      <c r="BG2031" s="230"/>
    </row>
    <row r="2032" spans="4:59">
      <c r="D2032" s="230"/>
      <c r="G2032" s="230"/>
      <c r="H2032" s="230"/>
      <c r="I2032" s="230"/>
      <c r="J2032" s="230"/>
      <c r="K2032" s="230"/>
      <c r="L2032" s="230"/>
      <c r="M2032" s="230"/>
      <c r="N2032" s="230"/>
      <c r="S2032" s="230"/>
      <c r="V2032" s="230"/>
      <c r="W2032" s="230"/>
      <c r="X2032" s="230"/>
      <c r="Y2032" s="230"/>
      <c r="Z2032" s="230"/>
      <c r="AA2032" s="230"/>
      <c r="AB2032" s="230"/>
      <c r="AC2032" s="230"/>
      <c r="AD2032" s="230"/>
      <c r="AH2032" s="230"/>
      <c r="AK2032" s="230"/>
      <c r="AL2032" s="230"/>
      <c r="AM2032" s="230"/>
      <c r="AN2032" s="230"/>
      <c r="AO2032" s="230"/>
      <c r="AP2032" s="230"/>
      <c r="AQ2032" s="230"/>
      <c r="AR2032" s="230"/>
      <c r="AW2032" s="230"/>
      <c r="AZ2032" s="230"/>
      <c r="BA2032" s="230"/>
      <c r="BB2032" s="230"/>
      <c r="BC2032" s="230"/>
      <c r="BD2032" s="230"/>
      <c r="BE2032" s="230"/>
      <c r="BF2032" s="230"/>
      <c r="BG2032" s="230"/>
    </row>
    <row r="2033" spans="4:59">
      <c r="D2033" s="230"/>
      <c r="G2033" s="230"/>
      <c r="H2033" s="230"/>
      <c r="I2033" s="230"/>
      <c r="J2033" s="230"/>
      <c r="K2033" s="230"/>
      <c r="L2033" s="230"/>
      <c r="M2033" s="230"/>
      <c r="N2033" s="230"/>
      <c r="S2033" s="230"/>
      <c r="V2033" s="230"/>
      <c r="W2033" s="230"/>
      <c r="X2033" s="230"/>
      <c r="Y2033" s="230"/>
      <c r="Z2033" s="230"/>
      <c r="AA2033" s="230"/>
      <c r="AB2033" s="230"/>
      <c r="AC2033" s="230"/>
      <c r="AD2033" s="230"/>
      <c r="AH2033" s="230"/>
      <c r="AK2033" s="230"/>
      <c r="AL2033" s="230"/>
      <c r="AM2033" s="230"/>
      <c r="AN2033" s="230"/>
      <c r="AO2033" s="230"/>
      <c r="AP2033" s="230"/>
      <c r="AQ2033" s="230"/>
      <c r="AR2033" s="230"/>
      <c r="AW2033" s="230"/>
      <c r="AZ2033" s="230"/>
      <c r="BA2033" s="230"/>
      <c r="BB2033" s="230"/>
      <c r="BC2033" s="230"/>
      <c r="BD2033" s="230"/>
      <c r="BE2033" s="230"/>
      <c r="BF2033" s="230"/>
      <c r="BG2033" s="230"/>
    </row>
    <row r="2034" spans="4:59">
      <c r="D2034" s="230"/>
      <c r="G2034" s="230"/>
      <c r="H2034" s="230"/>
      <c r="I2034" s="230"/>
      <c r="J2034" s="230"/>
      <c r="K2034" s="230"/>
      <c r="L2034" s="230"/>
      <c r="M2034" s="230"/>
      <c r="N2034" s="230"/>
      <c r="S2034" s="230"/>
      <c r="V2034" s="230"/>
      <c r="W2034" s="230"/>
      <c r="X2034" s="230"/>
      <c r="Y2034" s="230"/>
      <c r="Z2034" s="230"/>
      <c r="AA2034" s="230"/>
      <c r="AB2034" s="230"/>
      <c r="AC2034" s="230"/>
      <c r="AD2034" s="230"/>
      <c r="AH2034" s="230"/>
      <c r="AK2034" s="230"/>
      <c r="AL2034" s="230"/>
      <c r="AM2034" s="230"/>
      <c r="AN2034" s="230"/>
      <c r="AO2034" s="230"/>
      <c r="AP2034" s="230"/>
      <c r="AQ2034" s="230"/>
      <c r="AR2034" s="230"/>
      <c r="AW2034" s="230"/>
      <c r="AZ2034" s="230"/>
      <c r="BA2034" s="230"/>
      <c r="BB2034" s="230"/>
      <c r="BC2034" s="230"/>
      <c r="BD2034" s="230"/>
      <c r="BE2034" s="230"/>
      <c r="BF2034" s="230"/>
      <c r="BG2034" s="230"/>
    </row>
    <row r="2035" spans="4:59">
      <c r="D2035" s="230"/>
      <c r="G2035" s="230"/>
      <c r="H2035" s="230"/>
      <c r="I2035" s="230"/>
      <c r="J2035" s="230"/>
      <c r="K2035" s="230"/>
      <c r="L2035" s="230"/>
      <c r="M2035" s="230"/>
      <c r="N2035" s="230"/>
      <c r="S2035" s="230"/>
      <c r="V2035" s="230"/>
      <c r="W2035" s="230"/>
      <c r="X2035" s="230"/>
      <c r="Y2035" s="230"/>
      <c r="Z2035" s="230"/>
      <c r="AA2035" s="230"/>
      <c r="AB2035" s="230"/>
      <c r="AC2035" s="230"/>
      <c r="AD2035" s="230"/>
      <c r="AH2035" s="230"/>
      <c r="AK2035" s="230"/>
      <c r="AL2035" s="230"/>
      <c r="AM2035" s="230"/>
      <c r="AN2035" s="230"/>
      <c r="AO2035" s="230"/>
      <c r="AP2035" s="230"/>
      <c r="AQ2035" s="230"/>
      <c r="AR2035" s="230"/>
      <c r="AW2035" s="230"/>
      <c r="AZ2035" s="230"/>
      <c r="BA2035" s="230"/>
      <c r="BB2035" s="230"/>
      <c r="BC2035" s="230"/>
      <c r="BD2035" s="230"/>
      <c r="BE2035" s="230"/>
      <c r="BF2035" s="230"/>
      <c r="BG2035" s="230"/>
    </row>
    <row r="2036" spans="4:59">
      <c r="D2036" s="230"/>
      <c r="G2036" s="230"/>
      <c r="H2036" s="230"/>
      <c r="I2036" s="230"/>
      <c r="J2036" s="230"/>
      <c r="K2036" s="230"/>
      <c r="L2036" s="230"/>
      <c r="M2036" s="230"/>
      <c r="N2036" s="230"/>
      <c r="S2036" s="230"/>
      <c r="V2036" s="230"/>
      <c r="W2036" s="230"/>
      <c r="X2036" s="230"/>
      <c r="Y2036" s="230"/>
      <c r="Z2036" s="230"/>
      <c r="AA2036" s="230"/>
      <c r="AB2036" s="230"/>
      <c r="AC2036" s="230"/>
      <c r="AD2036" s="230"/>
      <c r="AH2036" s="230"/>
      <c r="AK2036" s="230"/>
      <c r="AL2036" s="230"/>
      <c r="AM2036" s="230"/>
      <c r="AN2036" s="230"/>
      <c r="AO2036" s="230"/>
      <c r="AP2036" s="230"/>
      <c r="AQ2036" s="230"/>
      <c r="AR2036" s="230"/>
      <c r="AW2036" s="230"/>
      <c r="AZ2036" s="230"/>
      <c r="BA2036" s="230"/>
      <c r="BB2036" s="230"/>
      <c r="BC2036" s="230"/>
      <c r="BD2036" s="230"/>
      <c r="BE2036" s="230"/>
      <c r="BF2036" s="230"/>
      <c r="BG2036" s="230"/>
    </row>
    <row r="2037" spans="4:59">
      <c r="D2037" s="230"/>
      <c r="G2037" s="230"/>
      <c r="H2037" s="230"/>
      <c r="I2037" s="230"/>
      <c r="J2037" s="230"/>
      <c r="K2037" s="230"/>
      <c r="L2037" s="230"/>
      <c r="M2037" s="230"/>
      <c r="N2037" s="230"/>
      <c r="S2037" s="230"/>
      <c r="V2037" s="230"/>
      <c r="W2037" s="230"/>
      <c r="X2037" s="230"/>
      <c r="Y2037" s="230"/>
      <c r="Z2037" s="230"/>
      <c r="AA2037" s="230"/>
      <c r="AB2037" s="230"/>
      <c r="AC2037" s="230"/>
      <c r="AD2037" s="230"/>
      <c r="AH2037" s="230"/>
      <c r="AK2037" s="230"/>
      <c r="AL2037" s="230"/>
      <c r="AM2037" s="230"/>
      <c r="AN2037" s="230"/>
      <c r="AO2037" s="230"/>
      <c r="AP2037" s="230"/>
      <c r="AQ2037" s="230"/>
      <c r="AR2037" s="230"/>
      <c r="AW2037" s="230"/>
      <c r="AZ2037" s="230"/>
      <c r="BA2037" s="230"/>
      <c r="BB2037" s="230"/>
      <c r="BC2037" s="230"/>
      <c r="BD2037" s="230"/>
      <c r="BE2037" s="230"/>
      <c r="BF2037" s="230"/>
      <c r="BG2037" s="230"/>
    </row>
    <row r="2038" spans="4:59">
      <c r="D2038" s="230"/>
      <c r="G2038" s="230"/>
      <c r="H2038" s="230"/>
      <c r="I2038" s="230"/>
      <c r="J2038" s="230"/>
      <c r="K2038" s="230"/>
      <c r="L2038" s="230"/>
      <c r="M2038" s="230"/>
      <c r="N2038" s="230"/>
      <c r="S2038" s="230"/>
      <c r="V2038" s="230"/>
      <c r="W2038" s="230"/>
      <c r="X2038" s="230"/>
      <c r="Y2038" s="230"/>
      <c r="Z2038" s="230"/>
      <c r="AA2038" s="230"/>
      <c r="AB2038" s="230"/>
      <c r="AC2038" s="230"/>
      <c r="AD2038" s="230"/>
      <c r="AH2038" s="230"/>
      <c r="AK2038" s="230"/>
      <c r="AL2038" s="230"/>
      <c r="AM2038" s="230"/>
      <c r="AN2038" s="230"/>
      <c r="AO2038" s="230"/>
      <c r="AP2038" s="230"/>
      <c r="AQ2038" s="230"/>
      <c r="AR2038" s="230"/>
      <c r="AW2038" s="230"/>
      <c r="AZ2038" s="230"/>
      <c r="BA2038" s="230"/>
      <c r="BB2038" s="230"/>
      <c r="BC2038" s="230"/>
      <c r="BD2038" s="230"/>
      <c r="BE2038" s="230"/>
      <c r="BF2038" s="230"/>
      <c r="BG2038" s="230"/>
    </row>
    <row r="2039" spans="4:59">
      <c r="D2039" s="230"/>
      <c r="G2039" s="230"/>
      <c r="H2039" s="230"/>
      <c r="I2039" s="230"/>
      <c r="J2039" s="230"/>
      <c r="K2039" s="230"/>
      <c r="L2039" s="230"/>
      <c r="M2039" s="230"/>
      <c r="N2039" s="230"/>
      <c r="S2039" s="230"/>
      <c r="V2039" s="230"/>
      <c r="W2039" s="230"/>
      <c r="X2039" s="230"/>
      <c r="Y2039" s="230"/>
      <c r="Z2039" s="230"/>
      <c r="AA2039" s="230"/>
      <c r="AB2039" s="230"/>
      <c r="AC2039" s="230"/>
      <c r="AD2039" s="230"/>
      <c r="AH2039" s="230"/>
      <c r="AK2039" s="230"/>
      <c r="AL2039" s="230"/>
      <c r="AM2039" s="230"/>
      <c r="AN2039" s="230"/>
      <c r="AO2039" s="230"/>
      <c r="AP2039" s="230"/>
      <c r="AQ2039" s="230"/>
      <c r="AR2039" s="230"/>
      <c r="AW2039" s="230"/>
      <c r="AZ2039" s="230"/>
      <c r="BA2039" s="230"/>
      <c r="BB2039" s="230"/>
      <c r="BC2039" s="230"/>
      <c r="BD2039" s="230"/>
      <c r="BE2039" s="230"/>
      <c r="BF2039" s="230"/>
      <c r="BG2039" s="230"/>
    </row>
    <row r="2040" spans="4:59">
      <c r="D2040" s="230"/>
      <c r="G2040" s="230"/>
      <c r="H2040" s="230"/>
      <c r="I2040" s="230"/>
      <c r="J2040" s="230"/>
      <c r="K2040" s="230"/>
      <c r="L2040" s="230"/>
      <c r="M2040" s="230"/>
      <c r="N2040" s="230"/>
      <c r="S2040" s="230"/>
      <c r="V2040" s="230"/>
      <c r="W2040" s="230"/>
      <c r="X2040" s="230"/>
      <c r="Y2040" s="230"/>
      <c r="Z2040" s="230"/>
      <c r="AA2040" s="230"/>
      <c r="AB2040" s="230"/>
      <c r="AC2040" s="230"/>
      <c r="AD2040" s="230"/>
      <c r="AH2040" s="230"/>
      <c r="AK2040" s="230"/>
      <c r="AL2040" s="230"/>
      <c r="AM2040" s="230"/>
      <c r="AN2040" s="230"/>
      <c r="AO2040" s="230"/>
      <c r="AP2040" s="230"/>
      <c r="AQ2040" s="230"/>
      <c r="AR2040" s="230"/>
      <c r="AW2040" s="230"/>
      <c r="AZ2040" s="230"/>
      <c r="BA2040" s="230"/>
      <c r="BB2040" s="230"/>
      <c r="BC2040" s="230"/>
      <c r="BD2040" s="230"/>
      <c r="BE2040" s="230"/>
      <c r="BF2040" s="230"/>
      <c r="BG2040" s="230"/>
    </row>
    <row r="2041" spans="4:59">
      <c r="D2041" s="230"/>
      <c r="G2041" s="230"/>
      <c r="H2041" s="230"/>
      <c r="I2041" s="230"/>
      <c r="J2041" s="230"/>
      <c r="K2041" s="230"/>
      <c r="L2041" s="230"/>
      <c r="M2041" s="230"/>
      <c r="N2041" s="230"/>
      <c r="S2041" s="230"/>
      <c r="V2041" s="230"/>
      <c r="W2041" s="230"/>
      <c r="X2041" s="230"/>
      <c r="Y2041" s="230"/>
      <c r="Z2041" s="230"/>
      <c r="AA2041" s="230"/>
      <c r="AB2041" s="230"/>
      <c r="AC2041" s="230"/>
      <c r="AD2041" s="230"/>
      <c r="AH2041" s="230"/>
      <c r="AK2041" s="230"/>
      <c r="AL2041" s="230"/>
      <c r="AM2041" s="230"/>
      <c r="AN2041" s="230"/>
      <c r="AO2041" s="230"/>
      <c r="AP2041" s="230"/>
      <c r="AQ2041" s="230"/>
      <c r="AR2041" s="230"/>
      <c r="AW2041" s="230"/>
      <c r="AZ2041" s="230"/>
      <c r="BA2041" s="230"/>
      <c r="BB2041" s="230"/>
      <c r="BC2041" s="230"/>
      <c r="BD2041" s="230"/>
      <c r="BE2041" s="230"/>
      <c r="BF2041" s="230"/>
      <c r="BG2041" s="230"/>
    </row>
    <row r="2042" spans="4:59">
      <c r="D2042" s="230"/>
      <c r="G2042" s="230"/>
      <c r="H2042" s="230"/>
      <c r="I2042" s="230"/>
      <c r="J2042" s="230"/>
      <c r="K2042" s="230"/>
      <c r="L2042" s="230"/>
      <c r="M2042" s="230"/>
      <c r="N2042" s="230"/>
      <c r="S2042" s="230"/>
      <c r="V2042" s="230"/>
      <c r="W2042" s="230"/>
      <c r="X2042" s="230"/>
      <c r="Y2042" s="230"/>
      <c r="Z2042" s="230"/>
      <c r="AA2042" s="230"/>
      <c r="AB2042" s="230"/>
      <c r="AC2042" s="230"/>
      <c r="AD2042" s="230"/>
      <c r="AH2042" s="230"/>
      <c r="AK2042" s="230"/>
      <c r="AL2042" s="230"/>
      <c r="AM2042" s="230"/>
      <c r="AN2042" s="230"/>
      <c r="AO2042" s="230"/>
      <c r="AP2042" s="230"/>
      <c r="AQ2042" s="230"/>
      <c r="AR2042" s="230"/>
      <c r="AW2042" s="230"/>
      <c r="AZ2042" s="230"/>
      <c r="BA2042" s="230"/>
      <c r="BB2042" s="230"/>
      <c r="BC2042" s="230"/>
      <c r="BD2042" s="230"/>
      <c r="BE2042" s="230"/>
      <c r="BF2042" s="230"/>
      <c r="BG2042" s="230"/>
    </row>
    <row r="2043" spans="4:59">
      <c r="D2043" s="230"/>
      <c r="G2043" s="230"/>
      <c r="H2043" s="230"/>
      <c r="I2043" s="230"/>
      <c r="J2043" s="230"/>
      <c r="K2043" s="230"/>
      <c r="L2043" s="230"/>
      <c r="M2043" s="230"/>
      <c r="N2043" s="230"/>
      <c r="S2043" s="230"/>
      <c r="V2043" s="230"/>
      <c r="W2043" s="230"/>
      <c r="X2043" s="230"/>
      <c r="Y2043" s="230"/>
      <c r="Z2043" s="230"/>
      <c r="AA2043" s="230"/>
      <c r="AB2043" s="230"/>
      <c r="AC2043" s="230"/>
      <c r="AD2043" s="230"/>
      <c r="AH2043" s="230"/>
      <c r="AK2043" s="230"/>
      <c r="AL2043" s="230"/>
      <c r="AM2043" s="230"/>
      <c r="AN2043" s="230"/>
      <c r="AO2043" s="230"/>
      <c r="AP2043" s="230"/>
      <c r="AQ2043" s="230"/>
      <c r="AR2043" s="230"/>
      <c r="AW2043" s="230"/>
      <c r="AZ2043" s="230"/>
      <c r="BA2043" s="230"/>
      <c r="BB2043" s="230"/>
      <c r="BC2043" s="230"/>
      <c r="BD2043" s="230"/>
      <c r="BE2043" s="230"/>
      <c r="BF2043" s="230"/>
      <c r="BG2043" s="230"/>
    </row>
    <row r="2044" spans="4:59">
      <c r="D2044" s="230"/>
      <c r="G2044" s="230"/>
      <c r="H2044" s="230"/>
      <c r="I2044" s="230"/>
      <c r="J2044" s="230"/>
      <c r="K2044" s="230"/>
      <c r="L2044" s="230"/>
      <c r="M2044" s="230"/>
      <c r="N2044" s="230"/>
      <c r="S2044" s="230"/>
      <c r="V2044" s="230"/>
      <c r="W2044" s="230"/>
      <c r="X2044" s="230"/>
      <c r="Y2044" s="230"/>
      <c r="Z2044" s="230"/>
      <c r="AA2044" s="230"/>
      <c r="AB2044" s="230"/>
      <c r="AC2044" s="230"/>
      <c r="AD2044" s="230"/>
      <c r="AH2044" s="230"/>
      <c r="AK2044" s="230"/>
      <c r="AL2044" s="230"/>
      <c r="AM2044" s="230"/>
      <c r="AN2044" s="230"/>
      <c r="AO2044" s="230"/>
      <c r="AP2044" s="230"/>
      <c r="AQ2044" s="230"/>
      <c r="AR2044" s="230"/>
      <c r="AW2044" s="230"/>
      <c r="AZ2044" s="230"/>
      <c r="BA2044" s="230"/>
      <c r="BB2044" s="230"/>
      <c r="BC2044" s="230"/>
      <c r="BD2044" s="230"/>
      <c r="BE2044" s="230"/>
      <c r="BF2044" s="230"/>
      <c r="BG2044" s="230"/>
    </row>
    <row r="2045" spans="4:59">
      <c r="D2045" s="230"/>
      <c r="G2045" s="230"/>
      <c r="H2045" s="230"/>
      <c r="I2045" s="230"/>
      <c r="J2045" s="230"/>
      <c r="K2045" s="230"/>
      <c r="L2045" s="230"/>
      <c r="M2045" s="230"/>
      <c r="N2045" s="230"/>
      <c r="S2045" s="230"/>
      <c r="V2045" s="230"/>
      <c r="W2045" s="230"/>
      <c r="X2045" s="230"/>
      <c r="Y2045" s="230"/>
      <c r="Z2045" s="230"/>
      <c r="AA2045" s="230"/>
      <c r="AB2045" s="230"/>
      <c r="AC2045" s="230"/>
      <c r="AD2045" s="230"/>
      <c r="AH2045" s="230"/>
      <c r="AK2045" s="230"/>
      <c r="AL2045" s="230"/>
      <c r="AM2045" s="230"/>
      <c r="AN2045" s="230"/>
      <c r="AO2045" s="230"/>
      <c r="AP2045" s="230"/>
      <c r="AQ2045" s="230"/>
      <c r="AR2045" s="230"/>
      <c r="AW2045" s="230"/>
      <c r="AZ2045" s="230"/>
      <c r="BA2045" s="230"/>
      <c r="BB2045" s="230"/>
      <c r="BC2045" s="230"/>
      <c r="BD2045" s="230"/>
      <c r="BE2045" s="230"/>
      <c r="BF2045" s="230"/>
      <c r="BG2045" s="230"/>
    </row>
    <row r="2046" spans="4:59">
      <c r="D2046" s="230"/>
      <c r="G2046" s="230"/>
      <c r="H2046" s="230"/>
      <c r="I2046" s="230"/>
      <c r="J2046" s="230"/>
      <c r="K2046" s="230"/>
      <c r="L2046" s="230"/>
      <c r="M2046" s="230"/>
      <c r="N2046" s="230"/>
      <c r="S2046" s="230"/>
      <c r="V2046" s="230"/>
      <c r="W2046" s="230"/>
      <c r="X2046" s="230"/>
      <c r="Y2046" s="230"/>
      <c r="Z2046" s="230"/>
      <c r="AA2046" s="230"/>
      <c r="AB2046" s="230"/>
      <c r="AC2046" s="230"/>
      <c r="AD2046" s="230"/>
      <c r="AH2046" s="230"/>
      <c r="AK2046" s="230"/>
      <c r="AL2046" s="230"/>
      <c r="AM2046" s="230"/>
      <c r="AN2046" s="230"/>
      <c r="AO2046" s="230"/>
      <c r="AP2046" s="230"/>
      <c r="AQ2046" s="230"/>
      <c r="AR2046" s="230"/>
      <c r="AW2046" s="230"/>
      <c r="AZ2046" s="230"/>
      <c r="BA2046" s="230"/>
      <c r="BB2046" s="230"/>
      <c r="BC2046" s="230"/>
      <c r="BD2046" s="230"/>
      <c r="BE2046" s="230"/>
      <c r="BF2046" s="230"/>
      <c r="BG2046" s="230"/>
    </row>
    <row r="2047" spans="4:59">
      <c r="D2047" s="230"/>
      <c r="G2047" s="230"/>
      <c r="H2047" s="230"/>
      <c r="I2047" s="230"/>
      <c r="J2047" s="230"/>
      <c r="K2047" s="230"/>
      <c r="L2047" s="230"/>
      <c r="M2047" s="230"/>
      <c r="N2047" s="230"/>
      <c r="S2047" s="230"/>
      <c r="V2047" s="230"/>
      <c r="W2047" s="230"/>
      <c r="X2047" s="230"/>
      <c r="Y2047" s="230"/>
      <c r="Z2047" s="230"/>
      <c r="AA2047" s="230"/>
      <c r="AB2047" s="230"/>
      <c r="AC2047" s="230"/>
      <c r="AD2047" s="230"/>
      <c r="AH2047" s="230"/>
      <c r="AK2047" s="230"/>
      <c r="AL2047" s="230"/>
      <c r="AM2047" s="230"/>
      <c r="AN2047" s="230"/>
      <c r="AO2047" s="230"/>
      <c r="AP2047" s="230"/>
      <c r="AQ2047" s="230"/>
      <c r="AR2047" s="230"/>
      <c r="AW2047" s="230"/>
      <c r="AZ2047" s="230"/>
      <c r="BA2047" s="230"/>
      <c r="BB2047" s="230"/>
      <c r="BC2047" s="230"/>
      <c r="BD2047" s="230"/>
      <c r="BE2047" s="230"/>
      <c r="BF2047" s="230"/>
      <c r="BG2047" s="230"/>
    </row>
    <row r="2048" spans="4:59">
      <c r="D2048" s="230"/>
      <c r="G2048" s="230"/>
      <c r="H2048" s="230"/>
      <c r="I2048" s="230"/>
      <c r="J2048" s="230"/>
      <c r="K2048" s="230"/>
      <c r="L2048" s="230"/>
      <c r="M2048" s="230"/>
      <c r="N2048" s="230"/>
      <c r="S2048" s="230"/>
      <c r="V2048" s="230"/>
      <c r="W2048" s="230"/>
      <c r="X2048" s="230"/>
      <c r="Y2048" s="230"/>
      <c r="Z2048" s="230"/>
      <c r="AA2048" s="230"/>
      <c r="AB2048" s="230"/>
      <c r="AC2048" s="230"/>
      <c r="AD2048" s="230"/>
      <c r="AH2048" s="230"/>
      <c r="AK2048" s="230"/>
      <c r="AL2048" s="230"/>
      <c r="AM2048" s="230"/>
      <c r="AN2048" s="230"/>
      <c r="AO2048" s="230"/>
      <c r="AP2048" s="230"/>
      <c r="AQ2048" s="230"/>
      <c r="AR2048" s="230"/>
      <c r="AW2048" s="230"/>
      <c r="AZ2048" s="230"/>
      <c r="BA2048" s="230"/>
      <c r="BB2048" s="230"/>
      <c r="BC2048" s="230"/>
      <c r="BD2048" s="230"/>
      <c r="BE2048" s="230"/>
      <c r="BF2048" s="230"/>
      <c r="BG2048" s="230"/>
    </row>
    <row r="2049" spans="4:59">
      <c r="D2049" s="230"/>
      <c r="G2049" s="230"/>
      <c r="H2049" s="230"/>
      <c r="I2049" s="230"/>
      <c r="J2049" s="230"/>
      <c r="K2049" s="230"/>
      <c r="L2049" s="230"/>
      <c r="M2049" s="230"/>
      <c r="N2049" s="230"/>
      <c r="S2049" s="230"/>
      <c r="V2049" s="230"/>
      <c r="W2049" s="230"/>
      <c r="X2049" s="230"/>
      <c r="Y2049" s="230"/>
      <c r="Z2049" s="230"/>
      <c r="AA2049" s="230"/>
      <c r="AB2049" s="230"/>
      <c r="AC2049" s="230"/>
      <c r="AD2049" s="230"/>
      <c r="AH2049" s="230"/>
      <c r="AK2049" s="230"/>
      <c r="AL2049" s="230"/>
      <c r="AM2049" s="230"/>
      <c r="AN2049" s="230"/>
      <c r="AO2049" s="230"/>
      <c r="AP2049" s="230"/>
      <c r="AQ2049" s="230"/>
      <c r="AR2049" s="230"/>
      <c r="AW2049" s="230"/>
      <c r="AZ2049" s="230"/>
      <c r="BA2049" s="230"/>
      <c r="BB2049" s="230"/>
      <c r="BC2049" s="230"/>
      <c r="BD2049" s="230"/>
      <c r="BE2049" s="230"/>
      <c r="BF2049" s="230"/>
      <c r="BG2049" s="230"/>
    </row>
    <row r="2050" spans="4:59">
      <c r="D2050" s="230"/>
      <c r="G2050" s="230"/>
      <c r="H2050" s="230"/>
      <c r="I2050" s="230"/>
      <c r="J2050" s="230"/>
      <c r="K2050" s="230"/>
      <c r="L2050" s="230"/>
      <c r="M2050" s="230"/>
      <c r="N2050" s="230"/>
      <c r="S2050" s="230"/>
      <c r="V2050" s="230"/>
      <c r="W2050" s="230"/>
      <c r="X2050" s="230"/>
      <c r="Y2050" s="230"/>
      <c r="Z2050" s="230"/>
      <c r="AA2050" s="230"/>
      <c r="AB2050" s="230"/>
      <c r="AC2050" s="230"/>
      <c r="AD2050" s="230"/>
      <c r="AH2050" s="230"/>
      <c r="AK2050" s="230"/>
      <c r="AL2050" s="230"/>
      <c r="AM2050" s="230"/>
      <c r="AN2050" s="230"/>
      <c r="AO2050" s="230"/>
      <c r="AP2050" s="230"/>
      <c r="AQ2050" s="230"/>
      <c r="AR2050" s="230"/>
      <c r="AW2050" s="230"/>
      <c r="AZ2050" s="230"/>
      <c r="BA2050" s="230"/>
      <c r="BB2050" s="230"/>
      <c r="BC2050" s="230"/>
      <c r="BD2050" s="230"/>
      <c r="BE2050" s="230"/>
      <c r="BF2050" s="230"/>
      <c r="BG2050" s="230"/>
    </row>
    <row r="2051" spans="4:59">
      <c r="D2051" s="230"/>
      <c r="G2051" s="230"/>
      <c r="H2051" s="230"/>
      <c r="I2051" s="230"/>
      <c r="J2051" s="230"/>
      <c r="K2051" s="230"/>
      <c r="L2051" s="230"/>
      <c r="M2051" s="230"/>
      <c r="N2051" s="230"/>
      <c r="S2051" s="230"/>
      <c r="V2051" s="230"/>
      <c r="W2051" s="230"/>
      <c r="X2051" s="230"/>
      <c r="Y2051" s="230"/>
      <c r="Z2051" s="230"/>
      <c r="AA2051" s="230"/>
      <c r="AB2051" s="230"/>
      <c r="AC2051" s="230"/>
      <c r="AD2051" s="230"/>
      <c r="AH2051" s="230"/>
      <c r="AK2051" s="230"/>
      <c r="AL2051" s="230"/>
      <c r="AM2051" s="230"/>
      <c r="AN2051" s="230"/>
      <c r="AO2051" s="230"/>
      <c r="AP2051" s="230"/>
      <c r="AQ2051" s="230"/>
      <c r="AR2051" s="230"/>
      <c r="AW2051" s="230"/>
      <c r="AZ2051" s="230"/>
      <c r="BA2051" s="230"/>
      <c r="BB2051" s="230"/>
      <c r="BC2051" s="230"/>
      <c r="BD2051" s="230"/>
      <c r="BE2051" s="230"/>
      <c r="BF2051" s="230"/>
      <c r="BG2051" s="230"/>
    </row>
    <row r="2052" spans="4:59">
      <c r="D2052" s="230"/>
      <c r="G2052" s="230"/>
      <c r="H2052" s="230"/>
      <c r="I2052" s="230"/>
      <c r="J2052" s="230"/>
      <c r="K2052" s="230"/>
      <c r="L2052" s="230"/>
      <c r="M2052" s="230"/>
      <c r="N2052" s="230"/>
      <c r="S2052" s="230"/>
      <c r="V2052" s="230"/>
      <c r="W2052" s="230"/>
      <c r="X2052" s="230"/>
      <c r="Y2052" s="230"/>
      <c r="Z2052" s="230"/>
      <c r="AA2052" s="230"/>
      <c r="AB2052" s="230"/>
      <c r="AC2052" s="230"/>
      <c r="AD2052" s="230"/>
      <c r="AH2052" s="230"/>
      <c r="AK2052" s="230"/>
      <c r="AL2052" s="230"/>
      <c r="AM2052" s="230"/>
      <c r="AN2052" s="230"/>
      <c r="AO2052" s="230"/>
      <c r="AP2052" s="230"/>
      <c r="AQ2052" s="230"/>
      <c r="AR2052" s="230"/>
      <c r="AW2052" s="230"/>
      <c r="AZ2052" s="230"/>
      <c r="BA2052" s="230"/>
      <c r="BB2052" s="230"/>
      <c r="BC2052" s="230"/>
      <c r="BD2052" s="230"/>
      <c r="BE2052" s="230"/>
      <c r="BF2052" s="230"/>
      <c r="BG2052" s="230"/>
    </row>
    <row r="2053" spans="4:59">
      <c r="D2053" s="230"/>
      <c r="G2053" s="230"/>
      <c r="H2053" s="230"/>
      <c r="I2053" s="230"/>
      <c r="J2053" s="230"/>
      <c r="K2053" s="230"/>
      <c r="L2053" s="230"/>
      <c r="M2053" s="230"/>
      <c r="N2053" s="230"/>
      <c r="S2053" s="230"/>
      <c r="V2053" s="230"/>
      <c r="W2053" s="230"/>
      <c r="X2053" s="230"/>
      <c r="Y2053" s="230"/>
      <c r="Z2053" s="230"/>
      <c r="AA2053" s="230"/>
      <c r="AB2053" s="230"/>
      <c r="AC2053" s="230"/>
      <c r="AD2053" s="230"/>
      <c r="AH2053" s="230"/>
      <c r="AK2053" s="230"/>
      <c r="AL2053" s="230"/>
      <c r="AM2053" s="230"/>
      <c r="AN2053" s="230"/>
      <c r="AO2053" s="230"/>
      <c r="AP2053" s="230"/>
      <c r="AQ2053" s="230"/>
      <c r="AR2053" s="230"/>
      <c r="AW2053" s="230"/>
      <c r="AZ2053" s="230"/>
      <c r="BA2053" s="230"/>
      <c r="BB2053" s="230"/>
      <c r="BC2053" s="230"/>
      <c r="BD2053" s="230"/>
      <c r="BE2053" s="230"/>
      <c r="BF2053" s="230"/>
      <c r="BG2053" s="230"/>
    </row>
    <row r="2054" spans="4:59">
      <c r="D2054" s="230"/>
      <c r="G2054" s="230"/>
      <c r="H2054" s="230"/>
      <c r="I2054" s="230"/>
      <c r="J2054" s="230"/>
      <c r="K2054" s="230"/>
      <c r="L2054" s="230"/>
      <c r="M2054" s="230"/>
      <c r="N2054" s="230"/>
      <c r="S2054" s="230"/>
      <c r="V2054" s="230"/>
      <c r="W2054" s="230"/>
      <c r="X2054" s="230"/>
      <c r="Y2054" s="230"/>
      <c r="Z2054" s="230"/>
      <c r="AA2054" s="230"/>
      <c r="AB2054" s="230"/>
      <c r="AC2054" s="230"/>
      <c r="AD2054" s="230"/>
      <c r="AH2054" s="230"/>
      <c r="AK2054" s="230"/>
      <c r="AL2054" s="230"/>
      <c r="AM2054" s="230"/>
      <c r="AN2054" s="230"/>
      <c r="AO2054" s="230"/>
      <c r="AP2054" s="230"/>
      <c r="AQ2054" s="230"/>
      <c r="AR2054" s="230"/>
      <c r="AW2054" s="230"/>
      <c r="AZ2054" s="230"/>
      <c r="BA2054" s="230"/>
      <c r="BB2054" s="230"/>
      <c r="BC2054" s="230"/>
      <c r="BD2054" s="230"/>
      <c r="BE2054" s="230"/>
      <c r="BF2054" s="230"/>
      <c r="BG2054" s="230"/>
    </row>
    <row r="2055" spans="4:59">
      <c r="D2055" s="230"/>
      <c r="G2055" s="230"/>
      <c r="H2055" s="230"/>
      <c r="I2055" s="230"/>
      <c r="J2055" s="230"/>
      <c r="K2055" s="230"/>
      <c r="L2055" s="230"/>
      <c r="M2055" s="230"/>
      <c r="N2055" s="230"/>
      <c r="S2055" s="230"/>
      <c r="V2055" s="230"/>
      <c r="W2055" s="230"/>
      <c r="X2055" s="230"/>
      <c r="Y2055" s="230"/>
      <c r="Z2055" s="230"/>
      <c r="AA2055" s="230"/>
      <c r="AB2055" s="230"/>
      <c r="AC2055" s="230"/>
      <c r="AD2055" s="230"/>
      <c r="AH2055" s="230"/>
      <c r="AK2055" s="230"/>
      <c r="AL2055" s="230"/>
      <c r="AM2055" s="230"/>
      <c r="AN2055" s="230"/>
      <c r="AO2055" s="230"/>
      <c r="AP2055" s="230"/>
      <c r="AQ2055" s="230"/>
      <c r="AR2055" s="230"/>
      <c r="AW2055" s="230"/>
      <c r="AZ2055" s="230"/>
      <c r="BA2055" s="230"/>
      <c r="BB2055" s="230"/>
      <c r="BC2055" s="230"/>
      <c r="BD2055" s="230"/>
      <c r="BE2055" s="230"/>
      <c r="BF2055" s="230"/>
      <c r="BG2055" s="230"/>
    </row>
    <row r="2056" spans="4:59">
      <c r="D2056" s="230"/>
      <c r="G2056" s="230"/>
      <c r="H2056" s="230"/>
      <c r="I2056" s="230"/>
      <c r="J2056" s="230"/>
      <c r="K2056" s="230"/>
      <c r="L2056" s="230"/>
      <c r="M2056" s="230"/>
      <c r="N2056" s="230"/>
      <c r="S2056" s="230"/>
      <c r="V2056" s="230"/>
      <c r="W2056" s="230"/>
      <c r="X2056" s="230"/>
      <c r="Y2056" s="230"/>
      <c r="Z2056" s="230"/>
      <c r="AA2056" s="230"/>
      <c r="AB2056" s="230"/>
      <c r="AC2056" s="230"/>
      <c r="AD2056" s="230"/>
      <c r="AH2056" s="230"/>
      <c r="AK2056" s="230"/>
      <c r="AL2056" s="230"/>
      <c r="AM2056" s="230"/>
      <c r="AN2056" s="230"/>
      <c r="AO2056" s="230"/>
      <c r="AP2056" s="230"/>
      <c r="AQ2056" s="230"/>
      <c r="AR2056" s="230"/>
      <c r="AW2056" s="230"/>
      <c r="AZ2056" s="230"/>
      <c r="BA2056" s="230"/>
      <c r="BB2056" s="230"/>
      <c r="BC2056" s="230"/>
      <c r="BD2056" s="230"/>
      <c r="BE2056" s="230"/>
      <c r="BF2056" s="230"/>
      <c r="BG2056" s="230"/>
    </row>
    <row r="2057" spans="4:59">
      <c r="D2057" s="230"/>
      <c r="G2057" s="230"/>
      <c r="H2057" s="230"/>
      <c r="I2057" s="230"/>
      <c r="J2057" s="230"/>
      <c r="K2057" s="230"/>
      <c r="L2057" s="230"/>
      <c r="M2057" s="230"/>
      <c r="N2057" s="230"/>
      <c r="S2057" s="230"/>
      <c r="V2057" s="230"/>
      <c r="W2057" s="230"/>
      <c r="X2057" s="230"/>
      <c r="Y2057" s="230"/>
      <c r="Z2057" s="230"/>
      <c r="AA2057" s="230"/>
      <c r="AB2057" s="230"/>
      <c r="AC2057" s="230"/>
      <c r="AD2057" s="230"/>
      <c r="AH2057" s="230"/>
      <c r="AK2057" s="230"/>
      <c r="AL2057" s="230"/>
      <c r="AM2057" s="230"/>
      <c r="AN2057" s="230"/>
      <c r="AO2057" s="230"/>
      <c r="AP2057" s="230"/>
      <c r="AQ2057" s="230"/>
      <c r="AR2057" s="230"/>
      <c r="AW2057" s="230"/>
      <c r="AZ2057" s="230"/>
      <c r="BA2057" s="230"/>
      <c r="BB2057" s="230"/>
      <c r="BC2057" s="230"/>
      <c r="BD2057" s="230"/>
      <c r="BE2057" s="230"/>
      <c r="BF2057" s="230"/>
      <c r="BG2057" s="230"/>
    </row>
    <row r="2058" spans="4:59">
      <c r="D2058" s="230"/>
      <c r="G2058" s="230"/>
      <c r="H2058" s="230"/>
      <c r="I2058" s="230"/>
      <c r="J2058" s="230"/>
      <c r="K2058" s="230"/>
      <c r="L2058" s="230"/>
      <c r="M2058" s="230"/>
      <c r="N2058" s="230"/>
      <c r="S2058" s="230"/>
      <c r="V2058" s="230"/>
      <c r="W2058" s="230"/>
      <c r="X2058" s="230"/>
      <c r="Y2058" s="230"/>
      <c r="Z2058" s="230"/>
      <c r="AA2058" s="230"/>
      <c r="AB2058" s="230"/>
      <c r="AC2058" s="230"/>
      <c r="AD2058" s="230"/>
      <c r="AH2058" s="230"/>
      <c r="AK2058" s="230"/>
      <c r="AL2058" s="230"/>
      <c r="AM2058" s="230"/>
      <c r="AN2058" s="230"/>
      <c r="AO2058" s="230"/>
      <c r="AP2058" s="230"/>
      <c r="AQ2058" s="230"/>
      <c r="AR2058" s="230"/>
      <c r="AW2058" s="230"/>
      <c r="AZ2058" s="230"/>
      <c r="BA2058" s="230"/>
      <c r="BB2058" s="230"/>
      <c r="BC2058" s="230"/>
      <c r="BD2058" s="230"/>
      <c r="BE2058" s="230"/>
      <c r="BF2058" s="230"/>
      <c r="BG2058" s="230"/>
    </row>
    <row r="2059" spans="4:59">
      <c r="D2059" s="230"/>
      <c r="G2059" s="230"/>
      <c r="H2059" s="230"/>
      <c r="I2059" s="230"/>
      <c r="J2059" s="230"/>
      <c r="K2059" s="230"/>
      <c r="L2059" s="230"/>
      <c r="M2059" s="230"/>
      <c r="N2059" s="230"/>
      <c r="S2059" s="230"/>
      <c r="V2059" s="230"/>
      <c r="W2059" s="230"/>
      <c r="X2059" s="230"/>
      <c r="Y2059" s="230"/>
      <c r="Z2059" s="230"/>
      <c r="AA2059" s="230"/>
      <c r="AB2059" s="230"/>
      <c r="AC2059" s="230"/>
      <c r="AD2059" s="230"/>
      <c r="AH2059" s="230"/>
      <c r="AK2059" s="230"/>
      <c r="AL2059" s="230"/>
      <c r="AM2059" s="230"/>
      <c r="AN2059" s="230"/>
      <c r="AO2059" s="230"/>
      <c r="AP2059" s="230"/>
      <c r="AQ2059" s="230"/>
      <c r="AR2059" s="230"/>
      <c r="AW2059" s="230"/>
      <c r="AZ2059" s="230"/>
      <c r="BA2059" s="230"/>
      <c r="BB2059" s="230"/>
      <c r="BC2059" s="230"/>
      <c r="BD2059" s="230"/>
      <c r="BE2059" s="230"/>
      <c r="BF2059" s="230"/>
      <c r="BG2059" s="230"/>
    </row>
    <row r="2060" spans="4:59">
      <c r="D2060" s="230"/>
      <c r="G2060" s="230"/>
      <c r="H2060" s="230"/>
      <c r="I2060" s="230"/>
      <c r="J2060" s="230"/>
      <c r="K2060" s="230"/>
      <c r="L2060" s="230"/>
      <c r="M2060" s="230"/>
      <c r="N2060" s="230"/>
      <c r="S2060" s="230"/>
      <c r="V2060" s="230"/>
      <c r="W2060" s="230"/>
      <c r="X2060" s="230"/>
      <c r="Y2060" s="230"/>
      <c r="Z2060" s="230"/>
      <c r="AA2060" s="230"/>
      <c r="AB2060" s="230"/>
      <c r="AC2060" s="230"/>
      <c r="AD2060" s="230"/>
      <c r="AH2060" s="230"/>
      <c r="AK2060" s="230"/>
      <c r="AL2060" s="230"/>
      <c r="AM2060" s="230"/>
      <c r="AN2060" s="230"/>
      <c r="AO2060" s="230"/>
      <c r="AP2060" s="230"/>
      <c r="AQ2060" s="230"/>
      <c r="AR2060" s="230"/>
      <c r="AW2060" s="230"/>
      <c r="AZ2060" s="230"/>
      <c r="BA2060" s="230"/>
      <c r="BB2060" s="230"/>
      <c r="BC2060" s="230"/>
      <c r="BD2060" s="230"/>
      <c r="BE2060" s="230"/>
      <c r="BF2060" s="230"/>
      <c r="BG2060" s="230"/>
    </row>
    <row r="2061" spans="4:59">
      <c r="D2061" s="230"/>
      <c r="G2061" s="230"/>
      <c r="H2061" s="230"/>
      <c r="I2061" s="230"/>
      <c r="J2061" s="230"/>
      <c r="K2061" s="230"/>
      <c r="L2061" s="230"/>
      <c r="M2061" s="230"/>
      <c r="N2061" s="230"/>
      <c r="S2061" s="230"/>
      <c r="V2061" s="230"/>
      <c r="W2061" s="230"/>
      <c r="X2061" s="230"/>
      <c r="Y2061" s="230"/>
      <c r="Z2061" s="230"/>
      <c r="AA2061" s="230"/>
      <c r="AB2061" s="230"/>
      <c r="AC2061" s="230"/>
      <c r="AD2061" s="230"/>
      <c r="AH2061" s="230"/>
      <c r="AK2061" s="230"/>
      <c r="AL2061" s="230"/>
      <c r="AM2061" s="230"/>
      <c r="AN2061" s="230"/>
      <c r="AO2061" s="230"/>
      <c r="AP2061" s="230"/>
      <c r="AQ2061" s="230"/>
      <c r="AR2061" s="230"/>
      <c r="AW2061" s="230"/>
      <c r="AZ2061" s="230"/>
      <c r="BA2061" s="230"/>
      <c r="BB2061" s="230"/>
      <c r="BC2061" s="230"/>
      <c r="BD2061" s="230"/>
      <c r="BE2061" s="230"/>
      <c r="BF2061" s="230"/>
      <c r="BG2061" s="230"/>
    </row>
    <row r="2062" spans="4:59">
      <c r="D2062" s="230"/>
      <c r="G2062" s="230"/>
      <c r="H2062" s="230"/>
      <c r="I2062" s="230"/>
      <c r="J2062" s="230"/>
      <c r="K2062" s="230"/>
      <c r="L2062" s="230"/>
      <c r="M2062" s="230"/>
      <c r="N2062" s="230"/>
      <c r="S2062" s="230"/>
      <c r="V2062" s="230"/>
      <c r="W2062" s="230"/>
      <c r="X2062" s="230"/>
      <c r="Y2062" s="230"/>
      <c r="Z2062" s="230"/>
      <c r="AA2062" s="230"/>
      <c r="AB2062" s="230"/>
      <c r="AC2062" s="230"/>
      <c r="AD2062" s="230"/>
      <c r="AH2062" s="230"/>
      <c r="AK2062" s="230"/>
      <c r="AL2062" s="230"/>
      <c r="AM2062" s="230"/>
      <c r="AN2062" s="230"/>
      <c r="AO2062" s="230"/>
      <c r="AP2062" s="230"/>
      <c r="AQ2062" s="230"/>
      <c r="AR2062" s="230"/>
      <c r="AW2062" s="230"/>
      <c r="AZ2062" s="230"/>
      <c r="BA2062" s="230"/>
      <c r="BB2062" s="230"/>
      <c r="BC2062" s="230"/>
      <c r="BD2062" s="230"/>
      <c r="BE2062" s="230"/>
      <c r="BF2062" s="230"/>
      <c r="BG2062" s="230"/>
    </row>
    <row r="2063" spans="4:59">
      <c r="D2063" s="230"/>
      <c r="G2063" s="230"/>
      <c r="H2063" s="230"/>
      <c r="I2063" s="230"/>
      <c r="J2063" s="230"/>
      <c r="K2063" s="230"/>
      <c r="L2063" s="230"/>
      <c r="M2063" s="230"/>
      <c r="N2063" s="230"/>
      <c r="S2063" s="230"/>
      <c r="V2063" s="230"/>
      <c r="W2063" s="230"/>
      <c r="X2063" s="230"/>
      <c r="Y2063" s="230"/>
      <c r="Z2063" s="230"/>
      <c r="AA2063" s="230"/>
      <c r="AB2063" s="230"/>
      <c r="AC2063" s="230"/>
      <c r="AD2063" s="230"/>
      <c r="AH2063" s="230"/>
      <c r="AK2063" s="230"/>
      <c r="AL2063" s="230"/>
      <c r="AM2063" s="230"/>
      <c r="AN2063" s="230"/>
      <c r="AO2063" s="230"/>
      <c r="AP2063" s="230"/>
      <c r="AQ2063" s="230"/>
      <c r="AR2063" s="230"/>
      <c r="AW2063" s="230"/>
      <c r="AZ2063" s="230"/>
      <c r="BA2063" s="230"/>
      <c r="BB2063" s="230"/>
      <c r="BC2063" s="230"/>
      <c r="BD2063" s="230"/>
      <c r="BE2063" s="230"/>
      <c r="BF2063" s="230"/>
      <c r="BG2063" s="230"/>
    </row>
    <row r="2064" spans="4:59">
      <c r="D2064" s="230"/>
      <c r="G2064" s="230"/>
      <c r="H2064" s="230"/>
      <c r="I2064" s="230"/>
      <c r="J2064" s="230"/>
      <c r="K2064" s="230"/>
      <c r="L2064" s="230"/>
      <c r="M2064" s="230"/>
      <c r="N2064" s="230"/>
      <c r="S2064" s="230"/>
      <c r="V2064" s="230"/>
      <c r="W2064" s="230"/>
      <c r="X2064" s="230"/>
      <c r="Y2064" s="230"/>
      <c r="Z2064" s="230"/>
      <c r="AA2064" s="230"/>
      <c r="AB2064" s="230"/>
      <c r="AC2064" s="230"/>
      <c r="AD2064" s="230"/>
      <c r="AH2064" s="230"/>
      <c r="AK2064" s="230"/>
      <c r="AL2064" s="230"/>
      <c r="AM2064" s="230"/>
      <c r="AN2064" s="230"/>
      <c r="AO2064" s="230"/>
      <c r="AP2064" s="230"/>
      <c r="AQ2064" s="230"/>
      <c r="AR2064" s="230"/>
      <c r="AW2064" s="230"/>
      <c r="AZ2064" s="230"/>
      <c r="BA2064" s="230"/>
      <c r="BB2064" s="230"/>
      <c r="BC2064" s="230"/>
      <c r="BD2064" s="230"/>
      <c r="BE2064" s="230"/>
      <c r="BF2064" s="230"/>
      <c r="BG2064" s="230"/>
    </row>
    <row r="2065" spans="4:59">
      <c r="D2065" s="230"/>
      <c r="G2065" s="230"/>
      <c r="H2065" s="230"/>
      <c r="I2065" s="230"/>
      <c r="J2065" s="230"/>
      <c r="K2065" s="230"/>
      <c r="L2065" s="230"/>
      <c r="M2065" s="230"/>
      <c r="N2065" s="230"/>
      <c r="S2065" s="230"/>
      <c r="V2065" s="230"/>
      <c r="W2065" s="230"/>
      <c r="X2065" s="230"/>
      <c r="Y2065" s="230"/>
      <c r="Z2065" s="230"/>
      <c r="AA2065" s="230"/>
      <c r="AB2065" s="230"/>
      <c r="AC2065" s="230"/>
      <c r="AD2065" s="230"/>
      <c r="AH2065" s="230"/>
      <c r="AK2065" s="230"/>
      <c r="AL2065" s="230"/>
      <c r="AM2065" s="230"/>
      <c r="AN2065" s="230"/>
      <c r="AO2065" s="230"/>
      <c r="AP2065" s="230"/>
      <c r="AQ2065" s="230"/>
      <c r="AR2065" s="230"/>
      <c r="AW2065" s="230"/>
      <c r="AZ2065" s="230"/>
      <c r="BA2065" s="230"/>
      <c r="BB2065" s="230"/>
      <c r="BC2065" s="230"/>
      <c r="BD2065" s="230"/>
      <c r="BE2065" s="230"/>
      <c r="BF2065" s="230"/>
      <c r="BG2065" s="230"/>
    </row>
    <row r="2066" spans="4:59">
      <c r="D2066" s="230"/>
      <c r="G2066" s="230"/>
      <c r="H2066" s="230"/>
      <c r="I2066" s="230"/>
      <c r="J2066" s="230"/>
      <c r="K2066" s="230"/>
      <c r="L2066" s="230"/>
      <c r="M2066" s="230"/>
      <c r="N2066" s="230"/>
      <c r="S2066" s="230"/>
      <c r="V2066" s="230"/>
      <c r="W2066" s="230"/>
      <c r="X2066" s="230"/>
      <c r="Y2066" s="230"/>
      <c r="Z2066" s="230"/>
      <c r="AA2066" s="230"/>
      <c r="AB2066" s="230"/>
      <c r="AC2066" s="230"/>
      <c r="AD2066" s="230"/>
      <c r="AH2066" s="230"/>
      <c r="AK2066" s="230"/>
      <c r="AL2066" s="230"/>
      <c r="AM2066" s="230"/>
      <c r="AN2066" s="230"/>
      <c r="AO2066" s="230"/>
      <c r="AP2066" s="230"/>
      <c r="AQ2066" s="230"/>
      <c r="AR2066" s="230"/>
      <c r="AW2066" s="230"/>
      <c r="AZ2066" s="230"/>
      <c r="BA2066" s="230"/>
      <c r="BB2066" s="230"/>
      <c r="BC2066" s="230"/>
      <c r="BD2066" s="230"/>
      <c r="BE2066" s="230"/>
      <c r="BF2066" s="230"/>
      <c r="BG2066" s="230"/>
    </row>
    <row r="2067" spans="4:59">
      <c r="D2067" s="230"/>
      <c r="G2067" s="230"/>
      <c r="H2067" s="230"/>
      <c r="I2067" s="230"/>
      <c r="J2067" s="230"/>
      <c r="K2067" s="230"/>
      <c r="L2067" s="230"/>
      <c r="M2067" s="230"/>
      <c r="N2067" s="230"/>
      <c r="S2067" s="230"/>
      <c r="V2067" s="230"/>
      <c r="W2067" s="230"/>
      <c r="X2067" s="230"/>
      <c r="Y2067" s="230"/>
      <c r="Z2067" s="230"/>
      <c r="AA2067" s="230"/>
      <c r="AB2067" s="230"/>
      <c r="AC2067" s="230"/>
      <c r="AD2067" s="230"/>
      <c r="AH2067" s="230"/>
      <c r="AK2067" s="230"/>
      <c r="AL2067" s="230"/>
      <c r="AM2067" s="230"/>
      <c r="AN2067" s="230"/>
      <c r="AO2067" s="230"/>
      <c r="AP2067" s="230"/>
      <c r="AQ2067" s="230"/>
      <c r="AR2067" s="230"/>
      <c r="AW2067" s="230"/>
      <c r="AZ2067" s="230"/>
      <c r="BA2067" s="230"/>
      <c r="BB2067" s="230"/>
      <c r="BC2067" s="230"/>
      <c r="BD2067" s="230"/>
      <c r="BE2067" s="230"/>
      <c r="BF2067" s="230"/>
      <c r="BG2067" s="230"/>
    </row>
    <row r="2068" spans="4:59">
      <c r="D2068" s="230"/>
      <c r="G2068" s="230"/>
      <c r="H2068" s="230"/>
      <c r="I2068" s="230"/>
      <c r="J2068" s="230"/>
      <c r="K2068" s="230"/>
      <c r="L2068" s="230"/>
      <c r="M2068" s="230"/>
      <c r="N2068" s="230"/>
      <c r="S2068" s="230"/>
      <c r="V2068" s="230"/>
      <c r="W2068" s="230"/>
      <c r="X2068" s="230"/>
      <c r="Y2068" s="230"/>
      <c r="Z2068" s="230"/>
      <c r="AA2068" s="230"/>
      <c r="AB2068" s="230"/>
      <c r="AC2068" s="230"/>
      <c r="AD2068" s="230"/>
      <c r="AH2068" s="230"/>
      <c r="AK2068" s="230"/>
      <c r="AL2068" s="230"/>
      <c r="AM2068" s="230"/>
      <c r="AN2068" s="230"/>
      <c r="AO2068" s="230"/>
      <c r="AP2068" s="230"/>
      <c r="AQ2068" s="230"/>
      <c r="AR2068" s="230"/>
      <c r="AW2068" s="230"/>
      <c r="AZ2068" s="230"/>
      <c r="BA2068" s="230"/>
      <c r="BB2068" s="230"/>
      <c r="BC2068" s="230"/>
      <c r="BD2068" s="230"/>
      <c r="BE2068" s="230"/>
      <c r="BF2068" s="230"/>
      <c r="BG2068" s="230"/>
    </row>
    <row r="2069" spans="4:59">
      <c r="D2069" s="230"/>
      <c r="G2069" s="230"/>
      <c r="H2069" s="230"/>
      <c r="I2069" s="230"/>
      <c r="J2069" s="230"/>
      <c r="K2069" s="230"/>
      <c r="L2069" s="230"/>
      <c r="M2069" s="230"/>
      <c r="N2069" s="230"/>
      <c r="S2069" s="230"/>
      <c r="V2069" s="230"/>
      <c r="W2069" s="230"/>
      <c r="X2069" s="230"/>
      <c r="Y2069" s="230"/>
      <c r="Z2069" s="230"/>
      <c r="AA2069" s="230"/>
      <c r="AB2069" s="230"/>
      <c r="AC2069" s="230"/>
      <c r="AD2069" s="230"/>
      <c r="AH2069" s="230"/>
      <c r="AK2069" s="230"/>
      <c r="AL2069" s="230"/>
      <c r="AM2069" s="230"/>
      <c r="AN2069" s="230"/>
      <c r="AO2069" s="230"/>
      <c r="AP2069" s="230"/>
      <c r="AQ2069" s="230"/>
      <c r="AR2069" s="230"/>
      <c r="AW2069" s="230"/>
      <c r="AZ2069" s="230"/>
      <c r="BA2069" s="230"/>
      <c r="BB2069" s="230"/>
      <c r="BC2069" s="230"/>
      <c r="BD2069" s="230"/>
      <c r="BE2069" s="230"/>
      <c r="BF2069" s="230"/>
      <c r="BG2069" s="230"/>
    </row>
    <row r="2070" spans="4:59">
      <c r="D2070" s="230"/>
      <c r="G2070" s="230"/>
      <c r="H2070" s="230"/>
      <c r="I2070" s="230"/>
      <c r="J2070" s="230"/>
      <c r="K2070" s="230"/>
      <c r="L2070" s="230"/>
      <c r="M2070" s="230"/>
      <c r="N2070" s="230"/>
      <c r="S2070" s="230"/>
      <c r="V2070" s="230"/>
      <c r="W2070" s="230"/>
      <c r="X2070" s="230"/>
      <c r="Y2070" s="230"/>
      <c r="Z2070" s="230"/>
      <c r="AA2070" s="230"/>
      <c r="AB2070" s="230"/>
      <c r="AC2070" s="230"/>
      <c r="AD2070" s="230"/>
      <c r="AH2070" s="230"/>
      <c r="AK2070" s="230"/>
      <c r="AL2070" s="230"/>
      <c r="AM2070" s="230"/>
      <c r="AN2070" s="230"/>
      <c r="AO2070" s="230"/>
      <c r="AP2070" s="230"/>
      <c r="AQ2070" s="230"/>
      <c r="AR2070" s="230"/>
      <c r="AW2070" s="230"/>
      <c r="AZ2070" s="230"/>
      <c r="BA2070" s="230"/>
      <c r="BB2070" s="230"/>
      <c r="BC2070" s="230"/>
      <c r="BD2070" s="230"/>
      <c r="BE2070" s="230"/>
      <c r="BF2070" s="230"/>
      <c r="BG2070" s="230"/>
    </row>
    <row r="2071" spans="4:59">
      <c r="D2071" s="230"/>
      <c r="G2071" s="230"/>
      <c r="H2071" s="230"/>
      <c r="I2071" s="230"/>
      <c r="J2071" s="230"/>
      <c r="K2071" s="230"/>
      <c r="L2071" s="230"/>
      <c r="M2071" s="230"/>
      <c r="N2071" s="230"/>
      <c r="S2071" s="230"/>
      <c r="V2071" s="230"/>
      <c r="W2071" s="230"/>
      <c r="X2071" s="230"/>
      <c r="Y2071" s="230"/>
      <c r="Z2071" s="230"/>
      <c r="AA2071" s="230"/>
      <c r="AB2071" s="230"/>
      <c r="AC2071" s="230"/>
      <c r="AD2071" s="230"/>
      <c r="AH2071" s="230"/>
      <c r="AK2071" s="230"/>
      <c r="AL2071" s="230"/>
      <c r="AM2071" s="230"/>
      <c r="AN2071" s="230"/>
      <c r="AO2071" s="230"/>
      <c r="AP2071" s="230"/>
      <c r="AQ2071" s="230"/>
      <c r="AR2071" s="230"/>
      <c r="AW2071" s="230"/>
      <c r="AZ2071" s="230"/>
      <c r="BA2071" s="230"/>
      <c r="BB2071" s="230"/>
      <c r="BC2071" s="230"/>
      <c r="BD2071" s="230"/>
      <c r="BE2071" s="230"/>
      <c r="BF2071" s="230"/>
      <c r="BG2071" s="230"/>
    </row>
    <row r="2072" spans="4:59">
      <c r="D2072" s="230"/>
      <c r="G2072" s="230"/>
      <c r="H2072" s="230"/>
      <c r="I2072" s="230"/>
      <c r="J2072" s="230"/>
      <c r="K2072" s="230"/>
      <c r="L2072" s="230"/>
      <c r="M2072" s="230"/>
      <c r="N2072" s="230"/>
      <c r="S2072" s="230"/>
      <c r="V2072" s="230"/>
      <c r="W2072" s="230"/>
      <c r="X2072" s="230"/>
      <c r="Y2072" s="230"/>
      <c r="Z2072" s="230"/>
      <c r="AA2072" s="230"/>
      <c r="AB2072" s="230"/>
      <c r="AC2072" s="230"/>
      <c r="AD2072" s="230"/>
      <c r="AH2072" s="230"/>
      <c r="AK2072" s="230"/>
      <c r="AL2072" s="230"/>
      <c r="AM2072" s="230"/>
      <c r="AN2072" s="230"/>
      <c r="AO2072" s="230"/>
      <c r="AP2072" s="230"/>
      <c r="AQ2072" s="230"/>
      <c r="AR2072" s="230"/>
      <c r="AW2072" s="230"/>
      <c r="AZ2072" s="230"/>
      <c r="BA2072" s="230"/>
      <c r="BB2072" s="230"/>
      <c r="BC2072" s="230"/>
      <c r="BD2072" s="230"/>
      <c r="BE2072" s="230"/>
      <c r="BF2072" s="230"/>
      <c r="BG2072" s="230"/>
    </row>
    <row r="2073" spans="4:59">
      <c r="D2073" s="230"/>
      <c r="G2073" s="230"/>
      <c r="H2073" s="230"/>
      <c r="I2073" s="230"/>
      <c r="J2073" s="230"/>
      <c r="K2073" s="230"/>
      <c r="L2073" s="230"/>
      <c r="M2073" s="230"/>
      <c r="N2073" s="230"/>
      <c r="S2073" s="230"/>
      <c r="V2073" s="230"/>
      <c r="W2073" s="230"/>
      <c r="X2073" s="230"/>
      <c r="Y2073" s="230"/>
      <c r="Z2073" s="230"/>
      <c r="AA2073" s="230"/>
      <c r="AB2073" s="230"/>
      <c r="AC2073" s="230"/>
      <c r="AD2073" s="230"/>
      <c r="AH2073" s="230"/>
      <c r="AK2073" s="230"/>
      <c r="AL2073" s="230"/>
      <c r="AM2073" s="230"/>
      <c r="AN2073" s="230"/>
      <c r="AO2073" s="230"/>
      <c r="AP2073" s="230"/>
      <c r="AQ2073" s="230"/>
      <c r="AR2073" s="230"/>
      <c r="AW2073" s="230"/>
      <c r="AZ2073" s="230"/>
      <c r="BA2073" s="230"/>
      <c r="BB2073" s="230"/>
      <c r="BC2073" s="230"/>
      <c r="BD2073" s="230"/>
      <c r="BE2073" s="230"/>
      <c r="BF2073" s="230"/>
      <c r="BG2073" s="230"/>
    </row>
    <row r="2074" spans="4:59">
      <c r="D2074" s="230"/>
      <c r="G2074" s="230"/>
      <c r="H2074" s="230"/>
      <c r="I2074" s="230"/>
      <c r="J2074" s="230"/>
      <c r="K2074" s="230"/>
      <c r="L2074" s="230"/>
      <c r="M2074" s="230"/>
      <c r="N2074" s="230"/>
      <c r="S2074" s="230"/>
      <c r="V2074" s="230"/>
      <c r="W2074" s="230"/>
      <c r="X2074" s="230"/>
      <c r="Y2074" s="230"/>
      <c r="Z2074" s="230"/>
      <c r="AA2074" s="230"/>
      <c r="AB2074" s="230"/>
      <c r="AC2074" s="230"/>
      <c r="AD2074" s="230"/>
      <c r="AH2074" s="230"/>
      <c r="AK2074" s="230"/>
      <c r="AL2074" s="230"/>
      <c r="AM2074" s="230"/>
      <c r="AN2074" s="230"/>
      <c r="AO2074" s="230"/>
      <c r="AP2074" s="230"/>
      <c r="AQ2074" s="230"/>
      <c r="AR2074" s="230"/>
      <c r="AW2074" s="230"/>
      <c r="AZ2074" s="230"/>
      <c r="BA2074" s="230"/>
      <c r="BB2074" s="230"/>
      <c r="BC2074" s="230"/>
      <c r="BD2074" s="230"/>
      <c r="BE2074" s="230"/>
      <c r="BF2074" s="230"/>
      <c r="BG2074" s="230"/>
    </row>
    <row r="2075" spans="4:59">
      <c r="D2075" s="230"/>
      <c r="G2075" s="230"/>
      <c r="H2075" s="230"/>
      <c r="I2075" s="230"/>
      <c r="J2075" s="230"/>
      <c r="K2075" s="230"/>
      <c r="L2075" s="230"/>
      <c r="M2075" s="230"/>
      <c r="N2075" s="230"/>
      <c r="S2075" s="230"/>
      <c r="V2075" s="230"/>
      <c r="W2075" s="230"/>
      <c r="X2075" s="230"/>
      <c r="Y2075" s="230"/>
      <c r="Z2075" s="230"/>
      <c r="AA2075" s="230"/>
      <c r="AB2075" s="230"/>
      <c r="AC2075" s="230"/>
      <c r="AD2075" s="230"/>
      <c r="AH2075" s="230"/>
      <c r="AK2075" s="230"/>
      <c r="AL2075" s="230"/>
      <c r="AM2075" s="230"/>
      <c r="AN2075" s="230"/>
      <c r="AO2075" s="230"/>
      <c r="AP2075" s="230"/>
      <c r="AQ2075" s="230"/>
      <c r="AR2075" s="230"/>
      <c r="AW2075" s="230"/>
      <c r="AZ2075" s="230"/>
      <c r="BA2075" s="230"/>
      <c r="BB2075" s="230"/>
      <c r="BC2075" s="230"/>
      <c r="BD2075" s="230"/>
      <c r="BE2075" s="230"/>
      <c r="BF2075" s="230"/>
      <c r="BG2075" s="230"/>
    </row>
    <row r="2076" spans="4:59">
      <c r="D2076" s="230"/>
      <c r="G2076" s="230"/>
      <c r="H2076" s="230"/>
      <c r="I2076" s="230"/>
      <c r="J2076" s="230"/>
      <c r="K2076" s="230"/>
      <c r="L2076" s="230"/>
      <c r="M2076" s="230"/>
      <c r="N2076" s="230"/>
      <c r="S2076" s="230"/>
      <c r="V2076" s="230"/>
      <c r="W2076" s="230"/>
      <c r="X2076" s="230"/>
      <c r="Y2076" s="230"/>
      <c r="Z2076" s="230"/>
      <c r="AA2076" s="230"/>
      <c r="AB2076" s="230"/>
      <c r="AC2076" s="230"/>
      <c r="AD2076" s="230"/>
      <c r="AH2076" s="230"/>
      <c r="AK2076" s="230"/>
      <c r="AL2076" s="230"/>
      <c r="AM2076" s="230"/>
      <c r="AN2076" s="230"/>
      <c r="AO2076" s="230"/>
      <c r="AP2076" s="230"/>
      <c r="AQ2076" s="230"/>
      <c r="AR2076" s="230"/>
      <c r="AW2076" s="230"/>
      <c r="AZ2076" s="230"/>
      <c r="BA2076" s="230"/>
      <c r="BB2076" s="230"/>
      <c r="BC2076" s="230"/>
      <c r="BD2076" s="230"/>
      <c r="BE2076" s="230"/>
      <c r="BF2076" s="230"/>
      <c r="BG2076" s="230"/>
    </row>
    <row r="2077" spans="4:59">
      <c r="D2077" s="230"/>
      <c r="G2077" s="230"/>
      <c r="H2077" s="230"/>
      <c r="I2077" s="230"/>
      <c r="J2077" s="230"/>
      <c r="K2077" s="230"/>
      <c r="L2077" s="230"/>
      <c r="M2077" s="230"/>
      <c r="N2077" s="230"/>
      <c r="S2077" s="230"/>
      <c r="V2077" s="230"/>
      <c r="W2077" s="230"/>
      <c r="X2077" s="230"/>
      <c r="Y2077" s="230"/>
      <c r="Z2077" s="230"/>
      <c r="AA2077" s="230"/>
      <c r="AB2077" s="230"/>
      <c r="AC2077" s="230"/>
      <c r="AD2077" s="230"/>
      <c r="AH2077" s="230"/>
      <c r="AK2077" s="230"/>
      <c r="AL2077" s="230"/>
      <c r="AM2077" s="230"/>
      <c r="AN2077" s="230"/>
      <c r="AO2077" s="230"/>
      <c r="AP2077" s="230"/>
      <c r="AQ2077" s="230"/>
      <c r="AR2077" s="230"/>
      <c r="AW2077" s="230"/>
      <c r="AZ2077" s="230"/>
      <c r="BA2077" s="230"/>
      <c r="BB2077" s="230"/>
      <c r="BC2077" s="230"/>
      <c r="BD2077" s="230"/>
      <c r="BE2077" s="230"/>
      <c r="BF2077" s="230"/>
      <c r="BG2077" s="230"/>
    </row>
    <row r="2078" spans="4:59">
      <c r="D2078" s="230"/>
      <c r="G2078" s="230"/>
      <c r="H2078" s="230"/>
      <c r="I2078" s="230"/>
      <c r="J2078" s="230"/>
      <c r="K2078" s="230"/>
      <c r="L2078" s="230"/>
      <c r="M2078" s="230"/>
      <c r="N2078" s="230"/>
      <c r="S2078" s="230"/>
      <c r="V2078" s="230"/>
      <c r="W2078" s="230"/>
      <c r="X2078" s="230"/>
      <c r="Y2078" s="230"/>
      <c r="Z2078" s="230"/>
      <c r="AA2078" s="230"/>
      <c r="AB2078" s="230"/>
      <c r="AC2078" s="230"/>
      <c r="AD2078" s="230"/>
      <c r="AH2078" s="230"/>
      <c r="AK2078" s="230"/>
      <c r="AL2078" s="230"/>
      <c r="AM2078" s="230"/>
      <c r="AN2078" s="230"/>
      <c r="AO2078" s="230"/>
      <c r="AP2078" s="230"/>
      <c r="AQ2078" s="230"/>
      <c r="AR2078" s="230"/>
      <c r="AW2078" s="230"/>
      <c r="AZ2078" s="230"/>
      <c r="BA2078" s="230"/>
      <c r="BB2078" s="230"/>
      <c r="BC2078" s="230"/>
      <c r="BD2078" s="230"/>
      <c r="BE2078" s="230"/>
      <c r="BF2078" s="230"/>
      <c r="BG2078" s="230"/>
    </row>
    <row r="2079" spans="4:59">
      <c r="D2079" s="230"/>
      <c r="G2079" s="230"/>
      <c r="H2079" s="230"/>
      <c r="I2079" s="230"/>
      <c r="J2079" s="230"/>
      <c r="K2079" s="230"/>
      <c r="L2079" s="230"/>
      <c r="M2079" s="230"/>
      <c r="N2079" s="230"/>
      <c r="S2079" s="230"/>
      <c r="V2079" s="230"/>
      <c r="W2079" s="230"/>
      <c r="X2079" s="230"/>
      <c r="Y2079" s="230"/>
      <c r="Z2079" s="230"/>
      <c r="AA2079" s="230"/>
      <c r="AB2079" s="230"/>
      <c r="AC2079" s="230"/>
      <c r="AD2079" s="230"/>
      <c r="AH2079" s="230"/>
      <c r="AK2079" s="230"/>
      <c r="AL2079" s="230"/>
      <c r="AM2079" s="230"/>
      <c r="AN2079" s="230"/>
      <c r="AO2079" s="230"/>
      <c r="AP2079" s="230"/>
      <c r="AQ2079" s="230"/>
      <c r="AR2079" s="230"/>
      <c r="AW2079" s="230"/>
      <c r="AZ2079" s="230"/>
      <c r="BA2079" s="230"/>
      <c r="BB2079" s="230"/>
      <c r="BC2079" s="230"/>
      <c r="BD2079" s="230"/>
      <c r="BE2079" s="230"/>
      <c r="BF2079" s="230"/>
      <c r="BG2079" s="230"/>
    </row>
    <row r="2080" spans="4:59">
      <c r="D2080" s="230"/>
      <c r="G2080" s="230"/>
      <c r="H2080" s="230"/>
      <c r="I2080" s="230"/>
      <c r="J2080" s="230"/>
      <c r="K2080" s="230"/>
      <c r="L2080" s="230"/>
      <c r="M2080" s="230"/>
      <c r="N2080" s="230"/>
      <c r="S2080" s="230"/>
      <c r="V2080" s="230"/>
      <c r="W2080" s="230"/>
      <c r="X2080" s="230"/>
      <c r="Y2080" s="230"/>
      <c r="Z2080" s="230"/>
      <c r="AA2080" s="230"/>
      <c r="AB2080" s="230"/>
      <c r="AC2080" s="230"/>
      <c r="AD2080" s="230"/>
      <c r="AH2080" s="230"/>
      <c r="AK2080" s="230"/>
      <c r="AL2080" s="230"/>
      <c r="AM2080" s="230"/>
      <c r="AN2080" s="230"/>
      <c r="AO2080" s="230"/>
      <c r="AP2080" s="230"/>
      <c r="AQ2080" s="230"/>
      <c r="AR2080" s="230"/>
      <c r="AW2080" s="230"/>
      <c r="AZ2080" s="230"/>
      <c r="BA2080" s="230"/>
      <c r="BB2080" s="230"/>
      <c r="BC2080" s="230"/>
      <c r="BD2080" s="230"/>
      <c r="BE2080" s="230"/>
      <c r="BF2080" s="230"/>
      <c r="BG2080" s="230"/>
    </row>
    <row r="2081" spans="4:59">
      <c r="D2081" s="230"/>
      <c r="G2081" s="230"/>
      <c r="H2081" s="230"/>
      <c r="I2081" s="230"/>
      <c r="J2081" s="230"/>
      <c r="K2081" s="230"/>
      <c r="L2081" s="230"/>
      <c r="M2081" s="230"/>
      <c r="N2081" s="230"/>
      <c r="S2081" s="230"/>
      <c r="V2081" s="230"/>
      <c r="W2081" s="230"/>
      <c r="X2081" s="230"/>
      <c r="Y2081" s="230"/>
      <c r="Z2081" s="230"/>
      <c r="AA2081" s="230"/>
      <c r="AB2081" s="230"/>
      <c r="AC2081" s="230"/>
      <c r="AD2081" s="230"/>
      <c r="AH2081" s="230"/>
      <c r="AK2081" s="230"/>
      <c r="AL2081" s="230"/>
      <c r="AM2081" s="230"/>
      <c r="AN2081" s="230"/>
      <c r="AO2081" s="230"/>
      <c r="AP2081" s="230"/>
      <c r="AQ2081" s="230"/>
      <c r="AR2081" s="230"/>
      <c r="AW2081" s="230"/>
      <c r="AZ2081" s="230"/>
      <c r="BA2081" s="230"/>
      <c r="BB2081" s="230"/>
      <c r="BC2081" s="230"/>
      <c r="BD2081" s="230"/>
      <c r="BE2081" s="230"/>
      <c r="BF2081" s="230"/>
      <c r="BG2081" s="230"/>
    </row>
    <row r="2082" spans="4:59">
      <c r="D2082" s="230"/>
      <c r="G2082" s="230"/>
      <c r="H2082" s="230"/>
      <c r="I2082" s="230"/>
      <c r="J2082" s="230"/>
      <c r="K2082" s="230"/>
      <c r="L2082" s="230"/>
      <c r="M2082" s="230"/>
      <c r="N2082" s="230"/>
      <c r="S2082" s="230"/>
      <c r="V2082" s="230"/>
      <c r="W2082" s="230"/>
      <c r="X2082" s="230"/>
      <c r="Y2082" s="230"/>
      <c r="Z2082" s="230"/>
      <c r="AA2082" s="230"/>
      <c r="AB2082" s="230"/>
      <c r="AC2082" s="230"/>
      <c r="AD2082" s="230"/>
      <c r="AH2082" s="230"/>
      <c r="AK2082" s="230"/>
      <c r="AL2082" s="230"/>
      <c r="AM2082" s="230"/>
      <c r="AN2082" s="230"/>
      <c r="AO2082" s="230"/>
      <c r="AP2082" s="230"/>
      <c r="AQ2082" s="230"/>
      <c r="AR2082" s="230"/>
      <c r="AW2082" s="230"/>
      <c r="AZ2082" s="230"/>
      <c r="BA2082" s="230"/>
      <c r="BB2082" s="230"/>
      <c r="BC2082" s="230"/>
      <c r="BD2082" s="230"/>
      <c r="BE2082" s="230"/>
      <c r="BF2082" s="230"/>
      <c r="BG2082" s="230"/>
    </row>
    <row r="2083" spans="4:59">
      <c r="D2083" s="230"/>
      <c r="G2083" s="230"/>
      <c r="H2083" s="230"/>
      <c r="I2083" s="230"/>
      <c r="J2083" s="230"/>
      <c r="K2083" s="230"/>
      <c r="L2083" s="230"/>
      <c r="M2083" s="230"/>
      <c r="N2083" s="230"/>
      <c r="S2083" s="230"/>
      <c r="V2083" s="230"/>
      <c r="W2083" s="230"/>
      <c r="X2083" s="230"/>
      <c r="Y2083" s="230"/>
      <c r="Z2083" s="230"/>
      <c r="AA2083" s="230"/>
      <c r="AB2083" s="230"/>
      <c r="AC2083" s="230"/>
      <c r="AD2083" s="230"/>
      <c r="AH2083" s="230"/>
      <c r="AK2083" s="230"/>
      <c r="AL2083" s="230"/>
      <c r="AM2083" s="230"/>
      <c r="AN2083" s="230"/>
      <c r="AO2083" s="230"/>
      <c r="AP2083" s="230"/>
      <c r="AQ2083" s="230"/>
      <c r="AR2083" s="230"/>
      <c r="AW2083" s="230"/>
      <c r="AZ2083" s="230"/>
      <c r="BA2083" s="230"/>
      <c r="BB2083" s="230"/>
      <c r="BC2083" s="230"/>
      <c r="BD2083" s="230"/>
      <c r="BE2083" s="230"/>
      <c r="BF2083" s="230"/>
      <c r="BG2083" s="230"/>
    </row>
    <row r="2084" spans="4:59">
      <c r="D2084" s="230"/>
      <c r="G2084" s="230"/>
      <c r="H2084" s="230"/>
      <c r="I2084" s="230"/>
      <c r="J2084" s="230"/>
      <c r="K2084" s="230"/>
      <c r="L2084" s="230"/>
      <c r="M2084" s="230"/>
      <c r="N2084" s="230"/>
      <c r="S2084" s="230"/>
      <c r="V2084" s="230"/>
      <c r="W2084" s="230"/>
      <c r="X2084" s="230"/>
      <c r="Y2084" s="230"/>
      <c r="Z2084" s="230"/>
      <c r="AA2084" s="230"/>
      <c r="AB2084" s="230"/>
      <c r="AC2084" s="230"/>
      <c r="AD2084" s="230"/>
      <c r="AH2084" s="230"/>
      <c r="AK2084" s="230"/>
      <c r="AL2084" s="230"/>
      <c r="AM2084" s="230"/>
      <c r="AN2084" s="230"/>
      <c r="AO2084" s="230"/>
      <c r="AP2084" s="230"/>
      <c r="AQ2084" s="230"/>
      <c r="AR2084" s="230"/>
      <c r="AW2084" s="230"/>
      <c r="AZ2084" s="230"/>
      <c r="BA2084" s="230"/>
      <c r="BB2084" s="230"/>
      <c r="BC2084" s="230"/>
      <c r="BD2084" s="230"/>
      <c r="BE2084" s="230"/>
      <c r="BF2084" s="230"/>
      <c r="BG2084" s="230"/>
    </row>
    <row r="2085" spans="4:59">
      <c r="D2085" s="230"/>
      <c r="G2085" s="230"/>
      <c r="H2085" s="230"/>
      <c r="I2085" s="230"/>
      <c r="J2085" s="230"/>
      <c r="K2085" s="230"/>
      <c r="L2085" s="230"/>
      <c r="M2085" s="230"/>
      <c r="N2085" s="230"/>
      <c r="S2085" s="230"/>
      <c r="V2085" s="230"/>
      <c r="W2085" s="230"/>
      <c r="X2085" s="230"/>
      <c r="Y2085" s="230"/>
      <c r="Z2085" s="230"/>
      <c r="AA2085" s="230"/>
      <c r="AB2085" s="230"/>
      <c r="AC2085" s="230"/>
      <c r="AD2085" s="230"/>
      <c r="AH2085" s="230"/>
      <c r="AK2085" s="230"/>
      <c r="AL2085" s="230"/>
      <c r="AM2085" s="230"/>
      <c r="AN2085" s="230"/>
      <c r="AO2085" s="230"/>
      <c r="AP2085" s="230"/>
      <c r="AQ2085" s="230"/>
      <c r="AR2085" s="230"/>
      <c r="AW2085" s="230"/>
      <c r="AZ2085" s="230"/>
      <c r="BA2085" s="230"/>
      <c r="BB2085" s="230"/>
      <c r="BC2085" s="230"/>
      <c r="BD2085" s="230"/>
      <c r="BE2085" s="230"/>
      <c r="BF2085" s="230"/>
      <c r="BG2085" s="230"/>
    </row>
    <row r="2086" spans="4:59">
      <c r="D2086" s="230"/>
      <c r="G2086" s="230"/>
      <c r="H2086" s="230"/>
      <c r="I2086" s="230"/>
      <c r="J2086" s="230"/>
      <c r="K2086" s="230"/>
      <c r="L2086" s="230"/>
      <c r="M2086" s="230"/>
      <c r="N2086" s="230"/>
      <c r="S2086" s="230"/>
      <c r="V2086" s="230"/>
      <c r="W2086" s="230"/>
      <c r="X2086" s="230"/>
      <c r="Y2086" s="230"/>
      <c r="Z2086" s="230"/>
      <c r="AA2086" s="230"/>
      <c r="AB2086" s="230"/>
      <c r="AC2086" s="230"/>
      <c r="AD2086" s="230"/>
      <c r="AH2086" s="230"/>
      <c r="AK2086" s="230"/>
      <c r="AL2086" s="230"/>
      <c r="AM2086" s="230"/>
      <c r="AN2086" s="230"/>
      <c r="AO2086" s="230"/>
      <c r="AP2086" s="230"/>
      <c r="AQ2086" s="230"/>
      <c r="AR2086" s="230"/>
      <c r="AW2086" s="230"/>
      <c r="AZ2086" s="230"/>
      <c r="BA2086" s="230"/>
      <c r="BB2086" s="230"/>
      <c r="BC2086" s="230"/>
      <c r="BD2086" s="230"/>
      <c r="BE2086" s="230"/>
      <c r="BF2086" s="230"/>
      <c r="BG2086" s="230"/>
    </row>
    <row r="2087" spans="4:59">
      <c r="D2087" s="230"/>
      <c r="G2087" s="230"/>
      <c r="H2087" s="230"/>
      <c r="I2087" s="230"/>
      <c r="J2087" s="230"/>
      <c r="K2087" s="230"/>
      <c r="L2087" s="230"/>
      <c r="M2087" s="230"/>
      <c r="N2087" s="230"/>
      <c r="S2087" s="230"/>
      <c r="V2087" s="230"/>
      <c r="W2087" s="230"/>
      <c r="X2087" s="230"/>
      <c r="Y2087" s="230"/>
      <c r="Z2087" s="230"/>
      <c r="AA2087" s="230"/>
      <c r="AB2087" s="230"/>
      <c r="AC2087" s="230"/>
      <c r="AD2087" s="230"/>
      <c r="AH2087" s="230"/>
      <c r="AK2087" s="230"/>
      <c r="AL2087" s="230"/>
      <c r="AM2087" s="230"/>
      <c r="AN2087" s="230"/>
      <c r="AO2087" s="230"/>
      <c r="AP2087" s="230"/>
      <c r="AQ2087" s="230"/>
      <c r="AR2087" s="230"/>
      <c r="AW2087" s="230"/>
      <c r="AZ2087" s="230"/>
      <c r="BA2087" s="230"/>
      <c r="BB2087" s="230"/>
      <c r="BC2087" s="230"/>
      <c r="BD2087" s="230"/>
      <c r="BE2087" s="230"/>
      <c r="BF2087" s="230"/>
      <c r="BG2087" s="230"/>
    </row>
    <row r="2088" spans="4:59">
      <c r="D2088" s="230"/>
      <c r="G2088" s="230"/>
      <c r="H2088" s="230"/>
      <c r="I2088" s="230"/>
      <c r="J2088" s="230"/>
      <c r="K2088" s="230"/>
      <c r="L2088" s="230"/>
      <c r="M2088" s="230"/>
      <c r="N2088" s="230"/>
      <c r="S2088" s="230"/>
      <c r="V2088" s="230"/>
      <c r="W2088" s="230"/>
      <c r="X2088" s="230"/>
      <c r="Y2088" s="230"/>
      <c r="Z2088" s="230"/>
      <c r="AA2088" s="230"/>
      <c r="AB2088" s="230"/>
      <c r="AC2088" s="230"/>
      <c r="AD2088" s="230"/>
      <c r="AH2088" s="230"/>
      <c r="AK2088" s="230"/>
      <c r="AL2088" s="230"/>
      <c r="AM2088" s="230"/>
      <c r="AN2088" s="230"/>
      <c r="AO2088" s="230"/>
      <c r="AP2088" s="230"/>
      <c r="AQ2088" s="230"/>
      <c r="AR2088" s="230"/>
      <c r="AW2088" s="230"/>
      <c r="AZ2088" s="230"/>
      <c r="BA2088" s="230"/>
      <c r="BB2088" s="230"/>
      <c r="BC2088" s="230"/>
      <c r="BD2088" s="230"/>
      <c r="BE2088" s="230"/>
      <c r="BF2088" s="230"/>
      <c r="BG2088" s="230"/>
    </row>
    <row r="2089" spans="4:59">
      <c r="D2089" s="230"/>
      <c r="G2089" s="230"/>
      <c r="H2089" s="230"/>
      <c r="I2089" s="230"/>
      <c r="J2089" s="230"/>
      <c r="K2089" s="230"/>
      <c r="L2089" s="230"/>
      <c r="M2089" s="230"/>
      <c r="N2089" s="230"/>
      <c r="S2089" s="230"/>
      <c r="V2089" s="230"/>
      <c r="W2089" s="230"/>
      <c r="X2089" s="230"/>
      <c r="Y2089" s="230"/>
      <c r="Z2089" s="230"/>
      <c r="AA2089" s="230"/>
      <c r="AB2089" s="230"/>
      <c r="AC2089" s="230"/>
      <c r="AD2089" s="230"/>
      <c r="AH2089" s="230"/>
      <c r="AK2089" s="230"/>
      <c r="AL2089" s="230"/>
      <c r="AM2089" s="230"/>
      <c r="AN2089" s="230"/>
      <c r="AO2089" s="230"/>
      <c r="AP2089" s="230"/>
      <c r="AQ2089" s="230"/>
      <c r="AR2089" s="230"/>
      <c r="AW2089" s="230"/>
      <c r="AZ2089" s="230"/>
      <c r="BA2089" s="230"/>
      <c r="BB2089" s="230"/>
      <c r="BC2089" s="230"/>
      <c r="BD2089" s="230"/>
      <c r="BE2089" s="230"/>
      <c r="BF2089" s="230"/>
      <c r="BG2089" s="230"/>
    </row>
    <row r="2090" spans="4:59">
      <c r="D2090" s="230"/>
      <c r="G2090" s="230"/>
      <c r="H2090" s="230"/>
      <c r="I2090" s="230"/>
      <c r="J2090" s="230"/>
      <c r="K2090" s="230"/>
      <c r="L2090" s="230"/>
      <c r="M2090" s="230"/>
      <c r="N2090" s="230"/>
      <c r="S2090" s="230"/>
      <c r="V2090" s="230"/>
      <c r="W2090" s="230"/>
      <c r="X2090" s="230"/>
      <c r="Y2090" s="230"/>
      <c r="Z2090" s="230"/>
      <c r="AA2090" s="230"/>
      <c r="AB2090" s="230"/>
      <c r="AC2090" s="230"/>
      <c r="AD2090" s="230"/>
      <c r="AH2090" s="230"/>
      <c r="AK2090" s="230"/>
      <c r="AL2090" s="230"/>
      <c r="AM2090" s="230"/>
      <c r="AN2090" s="230"/>
      <c r="AO2090" s="230"/>
      <c r="AP2090" s="230"/>
      <c r="AQ2090" s="230"/>
      <c r="AR2090" s="230"/>
      <c r="AW2090" s="230"/>
      <c r="AZ2090" s="230"/>
      <c r="BA2090" s="230"/>
      <c r="BB2090" s="230"/>
      <c r="BC2090" s="230"/>
      <c r="BD2090" s="230"/>
      <c r="BE2090" s="230"/>
      <c r="BF2090" s="230"/>
      <c r="BG2090" s="230"/>
    </row>
    <row r="2091" spans="4:59">
      <c r="D2091" s="230"/>
      <c r="G2091" s="230"/>
      <c r="H2091" s="230"/>
      <c r="I2091" s="230"/>
      <c r="J2091" s="230"/>
      <c r="K2091" s="230"/>
      <c r="L2091" s="230"/>
      <c r="M2091" s="230"/>
      <c r="N2091" s="230"/>
      <c r="S2091" s="230"/>
      <c r="V2091" s="230"/>
      <c r="W2091" s="230"/>
      <c r="X2091" s="230"/>
      <c r="Y2091" s="230"/>
      <c r="Z2091" s="230"/>
      <c r="AA2091" s="230"/>
      <c r="AB2091" s="230"/>
      <c r="AC2091" s="230"/>
      <c r="AD2091" s="230"/>
      <c r="AH2091" s="230"/>
      <c r="AK2091" s="230"/>
      <c r="AL2091" s="230"/>
      <c r="AM2091" s="230"/>
      <c r="AN2091" s="230"/>
      <c r="AO2091" s="230"/>
      <c r="AP2091" s="230"/>
      <c r="AQ2091" s="230"/>
      <c r="AR2091" s="230"/>
      <c r="AW2091" s="230"/>
      <c r="AZ2091" s="230"/>
      <c r="BA2091" s="230"/>
      <c r="BB2091" s="230"/>
      <c r="BC2091" s="230"/>
      <c r="BD2091" s="230"/>
      <c r="BE2091" s="230"/>
      <c r="BF2091" s="230"/>
      <c r="BG2091" s="230"/>
    </row>
    <row r="2092" spans="4:59">
      <c r="D2092" s="230"/>
      <c r="G2092" s="230"/>
      <c r="H2092" s="230"/>
      <c r="I2092" s="230"/>
      <c r="J2092" s="230"/>
      <c r="K2092" s="230"/>
      <c r="L2092" s="230"/>
      <c r="M2092" s="230"/>
      <c r="N2092" s="230"/>
      <c r="S2092" s="230"/>
      <c r="V2092" s="230"/>
      <c r="W2092" s="230"/>
      <c r="X2092" s="230"/>
      <c r="Y2092" s="230"/>
      <c r="Z2092" s="230"/>
      <c r="AA2092" s="230"/>
      <c r="AB2092" s="230"/>
      <c r="AC2092" s="230"/>
      <c r="AD2092" s="230"/>
      <c r="AH2092" s="230"/>
      <c r="AK2092" s="230"/>
      <c r="AL2092" s="230"/>
      <c r="AM2092" s="230"/>
      <c r="AN2092" s="230"/>
      <c r="AO2092" s="230"/>
      <c r="AP2092" s="230"/>
      <c r="AQ2092" s="230"/>
      <c r="AR2092" s="230"/>
      <c r="AW2092" s="230"/>
      <c r="AZ2092" s="230"/>
      <c r="BA2092" s="230"/>
      <c r="BB2092" s="230"/>
      <c r="BC2092" s="230"/>
      <c r="BD2092" s="230"/>
      <c r="BE2092" s="230"/>
      <c r="BF2092" s="230"/>
      <c r="BG2092" s="230"/>
    </row>
    <row r="2093" spans="4:59">
      <c r="D2093" s="230"/>
      <c r="G2093" s="230"/>
      <c r="H2093" s="230"/>
      <c r="I2093" s="230"/>
      <c r="J2093" s="230"/>
      <c r="K2093" s="230"/>
      <c r="L2093" s="230"/>
      <c r="M2093" s="230"/>
      <c r="N2093" s="230"/>
      <c r="S2093" s="230"/>
      <c r="V2093" s="230"/>
      <c r="W2093" s="230"/>
      <c r="X2093" s="230"/>
      <c r="Y2093" s="230"/>
      <c r="Z2093" s="230"/>
      <c r="AA2093" s="230"/>
      <c r="AB2093" s="230"/>
      <c r="AC2093" s="230"/>
      <c r="AD2093" s="230"/>
      <c r="AH2093" s="230"/>
      <c r="AK2093" s="230"/>
      <c r="AL2093" s="230"/>
      <c r="AM2093" s="230"/>
      <c r="AN2093" s="230"/>
      <c r="AO2093" s="230"/>
      <c r="AP2093" s="230"/>
      <c r="AQ2093" s="230"/>
      <c r="AR2093" s="230"/>
      <c r="AW2093" s="230"/>
      <c r="AZ2093" s="230"/>
      <c r="BA2093" s="230"/>
      <c r="BB2093" s="230"/>
      <c r="BC2093" s="230"/>
      <c r="BD2093" s="230"/>
      <c r="BE2093" s="230"/>
      <c r="BF2093" s="230"/>
      <c r="BG2093" s="230"/>
    </row>
    <row r="2094" spans="4:59">
      <c r="D2094" s="230"/>
      <c r="G2094" s="230"/>
      <c r="H2094" s="230"/>
      <c r="I2094" s="230"/>
      <c r="J2094" s="230"/>
      <c r="K2094" s="230"/>
      <c r="L2094" s="230"/>
      <c r="M2094" s="230"/>
      <c r="N2094" s="230"/>
      <c r="S2094" s="230"/>
      <c r="V2094" s="230"/>
      <c r="W2094" s="230"/>
      <c r="X2094" s="230"/>
      <c r="Y2094" s="230"/>
      <c r="Z2094" s="230"/>
      <c r="AA2094" s="230"/>
      <c r="AB2094" s="230"/>
      <c r="AC2094" s="230"/>
      <c r="AD2094" s="230"/>
      <c r="AH2094" s="230"/>
      <c r="AK2094" s="230"/>
      <c r="AL2094" s="230"/>
      <c r="AM2094" s="230"/>
      <c r="AN2094" s="230"/>
      <c r="AO2094" s="230"/>
      <c r="AP2094" s="230"/>
      <c r="AQ2094" s="230"/>
      <c r="AR2094" s="230"/>
      <c r="AW2094" s="230"/>
      <c r="AZ2094" s="230"/>
      <c r="BA2094" s="230"/>
      <c r="BB2094" s="230"/>
      <c r="BC2094" s="230"/>
      <c r="BD2094" s="230"/>
      <c r="BE2094" s="230"/>
      <c r="BF2094" s="230"/>
      <c r="BG2094" s="230"/>
    </row>
    <row r="2095" spans="4:59">
      <c r="D2095" s="230"/>
      <c r="G2095" s="230"/>
      <c r="H2095" s="230"/>
      <c r="I2095" s="230"/>
      <c r="J2095" s="230"/>
      <c r="K2095" s="230"/>
      <c r="L2095" s="230"/>
      <c r="M2095" s="230"/>
      <c r="N2095" s="230"/>
      <c r="S2095" s="230"/>
      <c r="V2095" s="230"/>
      <c r="W2095" s="230"/>
      <c r="X2095" s="230"/>
      <c r="Y2095" s="230"/>
      <c r="Z2095" s="230"/>
      <c r="AA2095" s="230"/>
      <c r="AB2095" s="230"/>
      <c r="AC2095" s="230"/>
      <c r="AD2095" s="230"/>
      <c r="AH2095" s="230"/>
      <c r="AK2095" s="230"/>
      <c r="AL2095" s="230"/>
      <c r="AM2095" s="230"/>
      <c r="AN2095" s="230"/>
      <c r="AO2095" s="230"/>
      <c r="AP2095" s="230"/>
      <c r="AQ2095" s="230"/>
      <c r="AR2095" s="230"/>
      <c r="AW2095" s="230"/>
      <c r="AZ2095" s="230"/>
      <c r="BA2095" s="230"/>
      <c r="BB2095" s="230"/>
      <c r="BC2095" s="230"/>
      <c r="BD2095" s="230"/>
      <c r="BE2095" s="230"/>
      <c r="BF2095" s="230"/>
      <c r="BG2095" s="230"/>
    </row>
    <row r="2096" spans="4:59">
      <c r="D2096" s="230"/>
      <c r="G2096" s="230"/>
      <c r="H2096" s="230"/>
      <c r="I2096" s="230"/>
      <c r="J2096" s="230"/>
      <c r="K2096" s="230"/>
      <c r="L2096" s="230"/>
      <c r="M2096" s="230"/>
      <c r="N2096" s="230"/>
      <c r="S2096" s="230"/>
      <c r="V2096" s="230"/>
      <c r="W2096" s="230"/>
      <c r="X2096" s="230"/>
      <c r="Y2096" s="230"/>
      <c r="Z2096" s="230"/>
      <c r="AA2096" s="230"/>
      <c r="AB2096" s="230"/>
      <c r="AC2096" s="230"/>
      <c r="AD2096" s="230"/>
      <c r="AH2096" s="230"/>
      <c r="AK2096" s="230"/>
      <c r="AL2096" s="230"/>
      <c r="AM2096" s="230"/>
      <c r="AN2096" s="230"/>
      <c r="AO2096" s="230"/>
      <c r="AP2096" s="230"/>
      <c r="AQ2096" s="230"/>
      <c r="AR2096" s="230"/>
      <c r="AW2096" s="230"/>
      <c r="AZ2096" s="230"/>
      <c r="BA2096" s="230"/>
      <c r="BB2096" s="230"/>
      <c r="BC2096" s="230"/>
      <c r="BD2096" s="230"/>
      <c r="BE2096" s="230"/>
      <c r="BF2096" s="230"/>
      <c r="BG2096" s="230"/>
    </row>
    <row r="2097" spans="4:59">
      <c r="D2097" s="230"/>
      <c r="G2097" s="230"/>
      <c r="H2097" s="230"/>
      <c r="I2097" s="230"/>
      <c r="J2097" s="230"/>
      <c r="K2097" s="230"/>
      <c r="L2097" s="230"/>
      <c r="M2097" s="230"/>
      <c r="N2097" s="230"/>
      <c r="S2097" s="230"/>
      <c r="V2097" s="230"/>
      <c r="W2097" s="230"/>
      <c r="X2097" s="230"/>
      <c r="Y2097" s="230"/>
      <c r="Z2097" s="230"/>
      <c r="AA2097" s="230"/>
      <c r="AB2097" s="230"/>
      <c r="AC2097" s="230"/>
      <c r="AD2097" s="230"/>
      <c r="AH2097" s="230"/>
      <c r="AK2097" s="230"/>
      <c r="AL2097" s="230"/>
      <c r="AM2097" s="230"/>
      <c r="AN2097" s="230"/>
      <c r="AO2097" s="230"/>
      <c r="AP2097" s="230"/>
      <c r="AQ2097" s="230"/>
      <c r="AR2097" s="230"/>
      <c r="AW2097" s="230"/>
      <c r="AZ2097" s="230"/>
      <c r="BA2097" s="230"/>
      <c r="BB2097" s="230"/>
      <c r="BC2097" s="230"/>
      <c r="BD2097" s="230"/>
      <c r="BE2097" s="230"/>
      <c r="BF2097" s="230"/>
      <c r="BG2097" s="230"/>
    </row>
    <row r="2098" spans="4:59">
      <c r="D2098" s="230"/>
      <c r="G2098" s="230"/>
      <c r="H2098" s="230"/>
      <c r="I2098" s="230"/>
      <c r="J2098" s="230"/>
      <c r="K2098" s="230"/>
      <c r="L2098" s="230"/>
      <c r="M2098" s="230"/>
      <c r="N2098" s="230"/>
      <c r="S2098" s="230"/>
      <c r="V2098" s="230"/>
      <c r="W2098" s="230"/>
      <c r="X2098" s="230"/>
      <c r="Y2098" s="230"/>
      <c r="Z2098" s="230"/>
      <c r="AA2098" s="230"/>
      <c r="AB2098" s="230"/>
      <c r="AC2098" s="230"/>
      <c r="AD2098" s="230"/>
      <c r="AH2098" s="230"/>
      <c r="AK2098" s="230"/>
      <c r="AL2098" s="230"/>
      <c r="AM2098" s="230"/>
      <c r="AN2098" s="230"/>
      <c r="AO2098" s="230"/>
      <c r="AP2098" s="230"/>
      <c r="AQ2098" s="230"/>
      <c r="AR2098" s="230"/>
      <c r="AW2098" s="230"/>
      <c r="AZ2098" s="230"/>
      <c r="BA2098" s="230"/>
      <c r="BB2098" s="230"/>
      <c r="BC2098" s="230"/>
      <c r="BD2098" s="230"/>
      <c r="BE2098" s="230"/>
      <c r="BF2098" s="230"/>
      <c r="BG2098" s="230"/>
    </row>
    <row r="2099" spans="4:59">
      <c r="D2099" s="230"/>
      <c r="G2099" s="230"/>
      <c r="H2099" s="230"/>
      <c r="I2099" s="230"/>
      <c r="J2099" s="230"/>
      <c r="K2099" s="230"/>
      <c r="L2099" s="230"/>
      <c r="M2099" s="230"/>
      <c r="N2099" s="230"/>
      <c r="S2099" s="230"/>
      <c r="V2099" s="230"/>
      <c r="W2099" s="230"/>
      <c r="X2099" s="230"/>
      <c r="Y2099" s="230"/>
      <c r="Z2099" s="230"/>
      <c r="AA2099" s="230"/>
      <c r="AB2099" s="230"/>
      <c r="AC2099" s="230"/>
      <c r="AD2099" s="230"/>
      <c r="AH2099" s="230"/>
      <c r="AK2099" s="230"/>
      <c r="AL2099" s="230"/>
      <c r="AM2099" s="230"/>
      <c r="AN2099" s="230"/>
      <c r="AO2099" s="230"/>
      <c r="AP2099" s="230"/>
      <c r="AQ2099" s="230"/>
      <c r="AR2099" s="230"/>
      <c r="AW2099" s="230"/>
      <c r="AZ2099" s="230"/>
      <c r="BA2099" s="230"/>
      <c r="BB2099" s="230"/>
      <c r="BC2099" s="230"/>
      <c r="BD2099" s="230"/>
      <c r="BE2099" s="230"/>
      <c r="BF2099" s="230"/>
      <c r="BG2099" s="230"/>
    </row>
    <row r="2100" spans="4:59">
      <c r="D2100" s="230"/>
      <c r="G2100" s="230"/>
      <c r="H2100" s="230"/>
      <c r="I2100" s="230"/>
      <c r="J2100" s="230"/>
      <c r="K2100" s="230"/>
      <c r="L2100" s="230"/>
      <c r="M2100" s="230"/>
      <c r="N2100" s="230"/>
      <c r="S2100" s="230"/>
      <c r="V2100" s="230"/>
      <c r="W2100" s="230"/>
      <c r="X2100" s="230"/>
      <c r="Y2100" s="230"/>
      <c r="Z2100" s="230"/>
      <c r="AA2100" s="230"/>
      <c r="AB2100" s="230"/>
      <c r="AC2100" s="230"/>
      <c r="AD2100" s="230"/>
      <c r="AH2100" s="230"/>
      <c r="AK2100" s="230"/>
      <c r="AL2100" s="230"/>
      <c r="AM2100" s="230"/>
      <c r="AN2100" s="230"/>
      <c r="AO2100" s="230"/>
      <c r="AP2100" s="230"/>
      <c r="AQ2100" s="230"/>
      <c r="AR2100" s="230"/>
      <c r="AW2100" s="230"/>
      <c r="AZ2100" s="230"/>
      <c r="BA2100" s="230"/>
      <c r="BB2100" s="230"/>
      <c r="BC2100" s="230"/>
      <c r="BD2100" s="230"/>
      <c r="BE2100" s="230"/>
      <c r="BF2100" s="230"/>
      <c r="BG2100" s="230"/>
    </row>
    <row r="2101" spans="4:59">
      <c r="D2101" s="230"/>
      <c r="G2101" s="230"/>
      <c r="H2101" s="230"/>
      <c r="I2101" s="230"/>
      <c r="J2101" s="230"/>
      <c r="K2101" s="230"/>
      <c r="L2101" s="230"/>
      <c r="M2101" s="230"/>
      <c r="N2101" s="230"/>
      <c r="S2101" s="230"/>
      <c r="V2101" s="230"/>
      <c r="W2101" s="230"/>
      <c r="X2101" s="230"/>
      <c r="Y2101" s="230"/>
      <c r="Z2101" s="230"/>
      <c r="AA2101" s="230"/>
      <c r="AB2101" s="230"/>
      <c r="AC2101" s="230"/>
      <c r="AD2101" s="230"/>
      <c r="AH2101" s="230"/>
      <c r="AK2101" s="230"/>
      <c r="AL2101" s="230"/>
      <c r="AM2101" s="230"/>
      <c r="AN2101" s="230"/>
      <c r="AO2101" s="230"/>
      <c r="AP2101" s="230"/>
      <c r="AQ2101" s="230"/>
      <c r="AR2101" s="230"/>
      <c r="AW2101" s="230"/>
      <c r="AZ2101" s="230"/>
      <c r="BA2101" s="230"/>
      <c r="BB2101" s="230"/>
      <c r="BC2101" s="230"/>
      <c r="BD2101" s="230"/>
      <c r="BE2101" s="230"/>
      <c r="BF2101" s="230"/>
      <c r="BG2101" s="230"/>
    </row>
    <row r="2102" spans="4:59">
      <c r="D2102" s="230"/>
      <c r="G2102" s="230"/>
      <c r="H2102" s="230"/>
      <c r="I2102" s="230"/>
      <c r="J2102" s="230"/>
      <c r="K2102" s="230"/>
      <c r="L2102" s="230"/>
      <c r="M2102" s="230"/>
      <c r="N2102" s="230"/>
      <c r="S2102" s="230"/>
      <c r="V2102" s="230"/>
      <c r="W2102" s="230"/>
      <c r="X2102" s="230"/>
      <c r="Y2102" s="230"/>
      <c r="Z2102" s="230"/>
      <c r="AA2102" s="230"/>
      <c r="AB2102" s="230"/>
      <c r="AC2102" s="230"/>
      <c r="AD2102" s="230"/>
      <c r="AH2102" s="230"/>
      <c r="AK2102" s="230"/>
      <c r="AL2102" s="230"/>
      <c r="AM2102" s="230"/>
      <c r="AN2102" s="230"/>
      <c r="AO2102" s="230"/>
      <c r="AP2102" s="230"/>
      <c r="AQ2102" s="230"/>
      <c r="AR2102" s="230"/>
      <c r="AW2102" s="230"/>
      <c r="AZ2102" s="230"/>
      <c r="BA2102" s="230"/>
      <c r="BB2102" s="230"/>
      <c r="BC2102" s="230"/>
      <c r="BD2102" s="230"/>
      <c r="BE2102" s="230"/>
      <c r="BF2102" s="230"/>
      <c r="BG2102" s="230"/>
    </row>
    <row r="2103" spans="4:59">
      <c r="D2103" s="230"/>
      <c r="G2103" s="230"/>
      <c r="H2103" s="230"/>
      <c r="I2103" s="230"/>
      <c r="J2103" s="230"/>
      <c r="K2103" s="230"/>
      <c r="L2103" s="230"/>
      <c r="M2103" s="230"/>
      <c r="N2103" s="230"/>
      <c r="S2103" s="230"/>
      <c r="V2103" s="230"/>
      <c r="W2103" s="230"/>
      <c r="X2103" s="230"/>
      <c r="Y2103" s="230"/>
      <c r="Z2103" s="230"/>
      <c r="AA2103" s="230"/>
      <c r="AB2103" s="230"/>
      <c r="AC2103" s="230"/>
      <c r="AD2103" s="230"/>
      <c r="AH2103" s="230"/>
      <c r="AK2103" s="230"/>
      <c r="AL2103" s="230"/>
      <c r="AM2103" s="230"/>
      <c r="AN2103" s="230"/>
      <c r="AO2103" s="230"/>
      <c r="AP2103" s="230"/>
      <c r="AQ2103" s="230"/>
      <c r="AR2103" s="230"/>
      <c r="AW2103" s="230"/>
      <c r="AZ2103" s="230"/>
      <c r="BA2103" s="230"/>
      <c r="BB2103" s="230"/>
      <c r="BC2103" s="230"/>
      <c r="BD2103" s="230"/>
      <c r="BE2103" s="230"/>
      <c r="BF2103" s="230"/>
      <c r="BG2103" s="230"/>
    </row>
    <row r="2104" spans="4:59">
      <c r="D2104" s="230"/>
      <c r="G2104" s="230"/>
      <c r="H2104" s="230"/>
      <c r="I2104" s="230"/>
      <c r="J2104" s="230"/>
      <c r="K2104" s="230"/>
      <c r="L2104" s="230"/>
      <c r="M2104" s="230"/>
      <c r="N2104" s="230"/>
      <c r="S2104" s="230"/>
      <c r="V2104" s="230"/>
      <c r="W2104" s="230"/>
      <c r="X2104" s="230"/>
      <c r="Y2104" s="230"/>
      <c r="Z2104" s="230"/>
      <c r="AA2104" s="230"/>
      <c r="AB2104" s="230"/>
      <c r="AC2104" s="230"/>
      <c r="AD2104" s="230"/>
      <c r="AH2104" s="230"/>
      <c r="AK2104" s="230"/>
      <c r="AL2104" s="230"/>
      <c r="AM2104" s="230"/>
      <c r="AN2104" s="230"/>
      <c r="AO2104" s="230"/>
      <c r="AP2104" s="230"/>
      <c r="AQ2104" s="230"/>
      <c r="AR2104" s="230"/>
      <c r="AW2104" s="230"/>
      <c r="AZ2104" s="230"/>
      <c r="BA2104" s="230"/>
      <c r="BB2104" s="230"/>
      <c r="BC2104" s="230"/>
      <c r="BD2104" s="230"/>
      <c r="BE2104" s="230"/>
      <c r="BF2104" s="230"/>
      <c r="BG2104" s="230"/>
    </row>
    <row r="2105" spans="4:59">
      <c r="D2105" s="230"/>
      <c r="G2105" s="230"/>
      <c r="H2105" s="230"/>
      <c r="I2105" s="230"/>
      <c r="J2105" s="230"/>
      <c r="K2105" s="230"/>
      <c r="L2105" s="230"/>
      <c r="M2105" s="230"/>
      <c r="N2105" s="230"/>
      <c r="S2105" s="230"/>
      <c r="V2105" s="230"/>
      <c r="W2105" s="230"/>
      <c r="X2105" s="230"/>
      <c r="Y2105" s="230"/>
      <c r="Z2105" s="230"/>
      <c r="AA2105" s="230"/>
      <c r="AB2105" s="230"/>
      <c r="AC2105" s="230"/>
      <c r="AD2105" s="230"/>
      <c r="AH2105" s="230"/>
      <c r="AK2105" s="230"/>
      <c r="AL2105" s="230"/>
      <c r="AM2105" s="230"/>
      <c r="AN2105" s="230"/>
      <c r="AO2105" s="230"/>
      <c r="AP2105" s="230"/>
      <c r="AQ2105" s="230"/>
      <c r="AR2105" s="230"/>
      <c r="AW2105" s="230"/>
      <c r="AZ2105" s="230"/>
      <c r="BA2105" s="230"/>
      <c r="BB2105" s="230"/>
      <c r="BC2105" s="230"/>
      <c r="BD2105" s="230"/>
      <c r="BE2105" s="230"/>
      <c r="BF2105" s="230"/>
      <c r="BG2105" s="230"/>
    </row>
    <row r="2106" spans="4:59">
      <c r="D2106" s="230"/>
      <c r="G2106" s="230"/>
      <c r="H2106" s="230"/>
      <c r="I2106" s="230"/>
      <c r="J2106" s="230"/>
      <c r="K2106" s="230"/>
      <c r="L2106" s="230"/>
      <c r="M2106" s="230"/>
      <c r="N2106" s="230"/>
      <c r="S2106" s="230"/>
      <c r="V2106" s="230"/>
      <c r="W2106" s="230"/>
      <c r="X2106" s="230"/>
      <c r="Y2106" s="230"/>
      <c r="Z2106" s="230"/>
      <c r="AA2106" s="230"/>
      <c r="AB2106" s="230"/>
      <c r="AC2106" s="230"/>
      <c r="AD2106" s="230"/>
      <c r="AH2106" s="230"/>
      <c r="AK2106" s="230"/>
      <c r="AL2106" s="230"/>
      <c r="AM2106" s="230"/>
      <c r="AN2106" s="230"/>
      <c r="AO2106" s="230"/>
      <c r="AP2106" s="230"/>
      <c r="AQ2106" s="230"/>
      <c r="AR2106" s="230"/>
      <c r="AW2106" s="230"/>
      <c r="AZ2106" s="230"/>
      <c r="BA2106" s="230"/>
      <c r="BB2106" s="230"/>
      <c r="BC2106" s="230"/>
      <c r="BD2106" s="230"/>
      <c r="BE2106" s="230"/>
      <c r="BF2106" s="230"/>
      <c r="BG2106" s="230"/>
    </row>
    <row r="2107" spans="4:59">
      <c r="D2107" s="230"/>
      <c r="G2107" s="230"/>
      <c r="H2107" s="230"/>
      <c r="I2107" s="230"/>
      <c r="J2107" s="230"/>
      <c r="K2107" s="230"/>
      <c r="L2107" s="230"/>
      <c r="M2107" s="230"/>
      <c r="N2107" s="230"/>
      <c r="S2107" s="230"/>
      <c r="V2107" s="230"/>
      <c r="W2107" s="230"/>
      <c r="X2107" s="230"/>
      <c r="Y2107" s="230"/>
      <c r="Z2107" s="230"/>
      <c r="AA2107" s="230"/>
      <c r="AB2107" s="230"/>
      <c r="AC2107" s="230"/>
      <c r="AD2107" s="230"/>
      <c r="AH2107" s="230"/>
      <c r="AK2107" s="230"/>
      <c r="AL2107" s="230"/>
      <c r="AM2107" s="230"/>
      <c r="AN2107" s="230"/>
      <c r="AO2107" s="230"/>
      <c r="AP2107" s="230"/>
      <c r="AQ2107" s="230"/>
      <c r="AR2107" s="230"/>
      <c r="AW2107" s="230"/>
      <c r="AZ2107" s="230"/>
      <c r="BA2107" s="230"/>
      <c r="BB2107" s="230"/>
      <c r="BC2107" s="230"/>
      <c r="BD2107" s="230"/>
      <c r="BE2107" s="230"/>
      <c r="BF2107" s="230"/>
      <c r="BG2107" s="230"/>
    </row>
    <row r="2108" spans="4:59">
      <c r="D2108" s="230"/>
      <c r="G2108" s="230"/>
      <c r="H2108" s="230"/>
      <c r="I2108" s="230"/>
      <c r="J2108" s="230"/>
      <c r="K2108" s="230"/>
      <c r="L2108" s="230"/>
      <c r="M2108" s="230"/>
      <c r="N2108" s="230"/>
      <c r="S2108" s="230"/>
      <c r="V2108" s="230"/>
      <c r="W2108" s="230"/>
      <c r="X2108" s="230"/>
      <c r="Y2108" s="230"/>
      <c r="Z2108" s="230"/>
      <c r="AA2108" s="230"/>
      <c r="AB2108" s="230"/>
      <c r="AC2108" s="230"/>
      <c r="AD2108" s="230"/>
      <c r="AH2108" s="230"/>
      <c r="AK2108" s="230"/>
      <c r="AL2108" s="230"/>
      <c r="AM2108" s="230"/>
      <c r="AN2108" s="230"/>
      <c r="AO2108" s="230"/>
      <c r="AP2108" s="230"/>
      <c r="AQ2108" s="230"/>
      <c r="AR2108" s="230"/>
      <c r="AW2108" s="230"/>
      <c r="AZ2108" s="230"/>
      <c r="BA2108" s="230"/>
      <c r="BB2108" s="230"/>
      <c r="BC2108" s="230"/>
      <c r="BD2108" s="230"/>
      <c r="BE2108" s="230"/>
      <c r="BF2108" s="230"/>
      <c r="BG2108" s="230"/>
    </row>
    <row r="2109" spans="4:59">
      <c r="D2109" s="230"/>
      <c r="G2109" s="230"/>
      <c r="H2109" s="230"/>
      <c r="I2109" s="230"/>
      <c r="J2109" s="230"/>
      <c r="K2109" s="230"/>
      <c r="L2109" s="230"/>
      <c r="M2109" s="230"/>
      <c r="N2109" s="230"/>
      <c r="S2109" s="230"/>
      <c r="V2109" s="230"/>
      <c r="W2109" s="230"/>
      <c r="X2109" s="230"/>
      <c r="Y2109" s="230"/>
      <c r="Z2109" s="230"/>
      <c r="AA2109" s="230"/>
      <c r="AB2109" s="230"/>
      <c r="AC2109" s="230"/>
      <c r="AD2109" s="230"/>
      <c r="AH2109" s="230"/>
      <c r="AK2109" s="230"/>
      <c r="AL2109" s="230"/>
      <c r="AM2109" s="230"/>
      <c r="AN2109" s="230"/>
      <c r="AO2109" s="230"/>
      <c r="AP2109" s="230"/>
      <c r="AQ2109" s="230"/>
      <c r="AR2109" s="230"/>
      <c r="AW2109" s="230"/>
      <c r="AZ2109" s="230"/>
      <c r="BA2109" s="230"/>
      <c r="BB2109" s="230"/>
      <c r="BC2109" s="230"/>
      <c r="BD2109" s="230"/>
      <c r="BE2109" s="230"/>
      <c r="BF2109" s="230"/>
      <c r="BG2109" s="230"/>
    </row>
    <row r="2110" spans="4:59">
      <c r="D2110" s="230"/>
      <c r="G2110" s="230"/>
      <c r="H2110" s="230"/>
      <c r="I2110" s="230"/>
      <c r="J2110" s="230"/>
      <c r="K2110" s="230"/>
      <c r="L2110" s="230"/>
      <c r="M2110" s="230"/>
      <c r="N2110" s="230"/>
      <c r="S2110" s="230"/>
      <c r="V2110" s="230"/>
      <c r="W2110" s="230"/>
      <c r="X2110" s="230"/>
      <c r="Y2110" s="230"/>
      <c r="Z2110" s="230"/>
      <c r="AA2110" s="230"/>
      <c r="AB2110" s="230"/>
      <c r="AC2110" s="230"/>
      <c r="AD2110" s="230"/>
      <c r="AH2110" s="230"/>
      <c r="AK2110" s="230"/>
      <c r="AL2110" s="230"/>
      <c r="AM2110" s="230"/>
      <c r="AN2110" s="230"/>
      <c r="AO2110" s="230"/>
      <c r="AP2110" s="230"/>
      <c r="AQ2110" s="230"/>
      <c r="AR2110" s="230"/>
      <c r="AW2110" s="230"/>
      <c r="AZ2110" s="230"/>
      <c r="BA2110" s="230"/>
      <c r="BB2110" s="230"/>
      <c r="BC2110" s="230"/>
      <c r="BD2110" s="230"/>
      <c r="BE2110" s="230"/>
      <c r="BF2110" s="230"/>
      <c r="BG2110" s="230"/>
    </row>
    <row r="2111" spans="4:59">
      <c r="D2111" s="230"/>
      <c r="G2111" s="230"/>
      <c r="H2111" s="230"/>
      <c r="I2111" s="230"/>
      <c r="J2111" s="230"/>
      <c r="K2111" s="230"/>
      <c r="L2111" s="230"/>
      <c r="M2111" s="230"/>
      <c r="N2111" s="230"/>
      <c r="S2111" s="230"/>
      <c r="V2111" s="230"/>
      <c r="W2111" s="230"/>
      <c r="X2111" s="230"/>
      <c r="Y2111" s="230"/>
      <c r="Z2111" s="230"/>
      <c r="AA2111" s="230"/>
      <c r="AB2111" s="230"/>
      <c r="AC2111" s="230"/>
      <c r="AD2111" s="230"/>
      <c r="AH2111" s="230"/>
      <c r="AK2111" s="230"/>
      <c r="AL2111" s="230"/>
      <c r="AM2111" s="230"/>
      <c r="AN2111" s="230"/>
      <c r="AO2111" s="230"/>
      <c r="AP2111" s="230"/>
      <c r="AQ2111" s="230"/>
      <c r="AR2111" s="230"/>
      <c r="AW2111" s="230"/>
      <c r="AZ2111" s="230"/>
      <c r="BA2111" s="230"/>
      <c r="BB2111" s="230"/>
      <c r="BC2111" s="230"/>
      <c r="BD2111" s="230"/>
      <c r="BE2111" s="230"/>
      <c r="BF2111" s="230"/>
      <c r="BG2111" s="230"/>
    </row>
    <row r="2112" spans="4:59">
      <c r="D2112" s="230"/>
      <c r="G2112" s="230"/>
      <c r="H2112" s="230"/>
      <c r="I2112" s="230"/>
      <c r="J2112" s="230"/>
      <c r="K2112" s="230"/>
      <c r="L2112" s="230"/>
      <c r="M2112" s="230"/>
      <c r="N2112" s="230"/>
      <c r="S2112" s="230"/>
      <c r="V2112" s="230"/>
      <c r="W2112" s="230"/>
      <c r="X2112" s="230"/>
      <c r="Y2112" s="230"/>
      <c r="Z2112" s="230"/>
      <c r="AA2112" s="230"/>
      <c r="AB2112" s="230"/>
      <c r="AC2112" s="230"/>
      <c r="AD2112" s="230"/>
      <c r="AH2112" s="230"/>
      <c r="AK2112" s="230"/>
      <c r="AL2112" s="230"/>
      <c r="AM2112" s="230"/>
      <c r="AN2112" s="230"/>
      <c r="AO2112" s="230"/>
      <c r="AP2112" s="230"/>
      <c r="AQ2112" s="230"/>
      <c r="AR2112" s="230"/>
      <c r="AW2112" s="230"/>
      <c r="AZ2112" s="230"/>
      <c r="BA2112" s="230"/>
      <c r="BB2112" s="230"/>
      <c r="BC2112" s="230"/>
      <c r="BD2112" s="230"/>
      <c r="BE2112" s="230"/>
      <c r="BF2112" s="230"/>
      <c r="BG2112" s="230"/>
    </row>
    <row r="2113" spans="4:59">
      <c r="D2113" s="230"/>
      <c r="G2113" s="230"/>
      <c r="H2113" s="230"/>
      <c r="I2113" s="230"/>
      <c r="J2113" s="230"/>
      <c r="K2113" s="230"/>
      <c r="L2113" s="230"/>
      <c r="M2113" s="230"/>
      <c r="N2113" s="230"/>
      <c r="S2113" s="230"/>
      <c r="V2113" s="230"/>
      <c r="W2113" s="230"/>
      <c r="X2113" s="230"/>
      <c r="Y2113" s="230"/>
      <c r="Z2113" s="230"/>
      <c r="AA2113" s="230"/>
      <c r="AB2113" s="230"/>
      <c r="AC2113" s="230"/>
      <c r="AD2113" s="230"/>
      <c r="AH2113" s="230"/>
      <c r="AK2113" s="230"/>
      <c r="AL2113" s="230"/>
      <c r="AM2113" s="230"/>
      <c r="AN2113" s="230"/>
      <c r="AO2113" s="230"/>
      <c r="AP2113" s="230"/>
      <c r="AQ2113" s="230"/>
      <c r="AR2113" s="230"/>
      <c r="AW2113" s="230"/>
      <c r="AZ2113" s="230"/>
      <c r="BA2113" s="230"/>
      <c r="BB2113" s="230"/>
      <c r="BC2113" s="230"/>
      <c r="BD2113" s="230"/>
      <c r="BE2113" s="230"/>
      <c r="BF2113" s="230"/>
      <c r="BG2113" s="230"/>
    </row>
    <row r="2114" spans="4:59">
      <c r="D2114" s="230"/>
      <c r="G2114" s="230"/>
      <c r="H2114" s="230"/>
      <c r="I2114" s="230"/>
      <c r="J2114" s="230"/>
      <c r="K2114" s="230"/>
      <c r="L2114" s="230"/>
      <c r="M2114" s="230"/>
      <c r="N2114" s="230"/>
      <c r="S2114" s="230"/>
      <c r="V2114" s="230"/>
      <c r="W2114" s="230"/>
      <c r="X2114" s="230"/>
      <c r="Y2114" s="230"/>
      <c r="Z2114" s="230"/>
      <c r="AA2114" s="230"/>
      <c r="AB2114" s="230"/>
      <c r="AC2114" s="230"/>
      <c r="AD2114" s="230"/>
      <c r="AH2114" s="230"/>
      <c r="AK2114" s="230"/>
      <c r="AL2114" s="230"/>
      <c r="AM2114" s="230"/>
      <c r="AN2114" s="230"/>
      <c r="AO2114" s="230"/>
      <c r="AP2114" s="230"/>
      <c r="AQ2114" s="230"/>
      <c r="AR2114" s="230"/>
      <c r="AW2114" s="230"/>
      <c r="AZ2114" s="230"/>
      <c r="BA2114" s="230"/>
      <c r="BB2114" s="230"/>
      <c r="BC2114" s="230"/>
      <c r="BD2114" s="230"/>
      <c r="BE2114" s="230"/>
      <c r="BF2114" s="230"/>
      <c r="BG2114" s="230"/>
    </row>
    <row r="2115" spans="4:59">
      <c r="D2115" s="230"/>
      <c r="G2115" s="230"/>
      <c r="H2115" s="230"/>
      <c r="I2115" s="230"/>
      <c r="J2115" s="230"/>
      <c r="K2115" s="230"/>
      <c r="L2115" s="230"/>
      <c r="M2115" s="230"/>
      <c r="N2115" s="230"/>
      <c r="S2115" s="230"/>
      <c r="V2115" s="230"/>
      <c r="W2115" s="230"/>
      <c r="X2115" s="230"/>
      <c r="Y2115" s="230"/>
      <c r="Z2115" s="230"/>
      <c r="AA2115" s="230"/>
      <c r="AB2115" s="230"/>
      <c r="AC2115" s="230"/>
      <c r="AD2115" s="230"/>
      <c r="AH2115" s="230"/>
      <c r="AK2115" s="230"/>
      <c r="AL2115" s="230"/>
      <c r="AM2115" s="230"/>
      <c r="AN2115" s="230"/>
      <c r="AO2115" s="230"/>
      <c r="AP2115" s="230"/>
      <c r="AQ2115" s="230"/>
      <c r="AR2115" s="230"/>
      <c r="AW2115" s="230"/>
      <c r="AZ2115" s="230"/>
      <c r="BA2115" s="230"/>
      <c r="BB2115" s="230"/>
      <c r="BC2115" s="230"/>
      <c r="BD2115" s="230"/>
      <c r="BE2115" s="230"/>
      <c r="BF2115" s="230"/>
      <c r="BG2115" s="230"/>
    </row>
    <row r="2116" spans="4:59">
      <c r="D2116" s="230"/>
      <c r="G2116" s="230"/>
      <c r="H2116" s="230"/>
      <c r="I2116" s="230"/>
      <c r="J2116" s="230"/>
      <c r="K2116" s="230"/>
      <c r="L2116" s="230"/>
      <c r="M2116" s="230"/>
      <c r="N2116" s="230"/>
      <c r="S2116" s="230"/>
      <c r="V2116" s="230"/>
      <c r="W2116" s="230"/>
      <c r="X2116" s="230"/>
      <c r="Y2116" s="230"/>
      <c r="Z2116" s="230"/>
      <c r="AA2116" s="230"/>
      <c r="AB2116" s="230"/>
      <c r="AC2116" s="230"/>
      <c r="AD2116" s="230"/>
      <c r="AH2116" s="230"/>
      <c r="AK2116" s="230"/>
      <c r="AL2116" s="230"/>
      <c r="AM2116" s="230"/>
      <c r="AN2116" s="230"/>
      <c r="AO2116" s="230"/>
      <c r="AP2116" s="230"/>
      <c r="AQ2116" s="230"/>
      <c r="AR2116" s="230"/>
      <c r="AW2116" s="230"/>
      <c r="AZ2116" s="230"/>
      <c r="BA2116" s="230"/>
      <c r="BB2116" s="230"/>
      <c r="BC2116" s="230"/>
      <c r="BD2116" s="230"/>
      <c r="BE2116" s="230"/>
      <c r="BF2116" s="230"/>
      <c r="BG2116" s="230"/>
    </row>
    <row r="2117" spans="4:59">
      <c r="D2117" s="230"/>
      <c r="G2117" s="230"/>
      <c r="H2117" s="230"/>
      <c r="I2117" s="230"/>
      <c r="J2117" s="230"/>
      <c r="K2117" s="230"/>
      <c r="L2117" s="230"/>
      <c r="M2117" s="230"/>
      <c r="N2117" s="230"/>
      <c r="S2117" s="230"/>
      <c r="V2117" s="230"/>
      <c r="W2117" s="230"/>
      <c r="X2117" s="230"/>
      <c r="Y2117" s="230"/>
      <c r="Z2117" s="230"/>
      <c r="AA2117" s="230"/>
      <c r="AB2117" s="230"/>
      <c r="AC2117" s="230"/>
      <c r="AD2117" s="230"/>
      <c r="AH2117" s="230"/>
      <c r="AK2117" s="230"/>
      <c r="AL2117" s="230"/>
      <c r="AM2117" s="230"/>
      <c r="AN2117" s="230"/>
      <c r="AO2117" s="230"/>
      <c r="AP2117" s="230"/>
      <c r="AQ2117" s="230"/>
      <c r="AR2117" s="230"/>
      <c r="AW2117" s="230"/>
      <c r="AZ2117" s="230"/>
      <c r="BA2117" s="230"/>
      <c r="BB2117" s="230"/>
      <c r="BC2117" s="230"/>
      <c r="BD2117" s="230"/>
      <c r="BE2117" s="230"/>
      <c r="BF2117" s="230"/>
      <c r="BG2117" s="230"/>
    </row>
    <row r="2118" spans="4:59">
      <c r="D2118" s="230"/>
      <c r="G2118" s="230"/>
      <c r="H2118" s="230"/>
      <c r="I2118" s="230"/>
      <c r="J2118" s="230"/>
      <c r="K2118" s="230"/>
      <c r="L2118" s="230"/>
      <c r="M2118" s="230"/>
      <c r="N2118" s="230"/>
      <c r="S2118" s="230"/>
      <c r="V2118" s="230"/>
      <c r="W2118" s="230"/>
      <c r="X2118" s="230"/>
      <c r="Y2118" s="230"/>
      <c r="Z2118" s="230"/>
      <c r="AA2118" s="230"/>
      <c r="AB2118" s="230"/>
      <c r="AC2118" s="230"/>
      <c r="AD2118" s="230"/>
      <c r="AH2118" s="230"/>
      <c r="AK2118" s="230"/>
      <c r="AL2118" s="230"/>
      <c r="AM2118" s="230"/>
      <c r="AN2118" s="230"/>
      <c r="AO2118" s="230"/>
      <c r="AP2118" s="230"/>
      <c r="AQ2118" s="230"/>
      <c r="AR2118" s="230"/>
      <c r="AW2118" s="230"/>
      <c r="AZ2118" s="230"/>
      <c r="BA2118" s="230"/>
      <c r="BB2118" s="230"/>
      <c r="BC2118" s="230"/>
      <c r="BD2118" s="230"/>
      <c r="BE2118" s="230"/>
      <c r="BF2118" s="230"/>
      <c r="BG2118" s="230"/>
    </row>
    <row r="2119" spans="4:59">
      <c r="D2119" s="230"/>
      <c r="G2119" s="230"/>
      <c r="H2119" s="230"/>
      <c r="I2119" s="230"/>
      <c r="J2119" s="230"/>
      <c r="K2119" s="230"/>
      <c r="L2119" s="230"/>
      <c r="M2119" s="230"/>
      <c r="N2119" s="230"/>
      <c r="S2119" s="230"/>
      <c r="V2119" s="230"/>
      <c r="W2119" s="230"/>
      <c r="X2119" s="230"/>
      <c r="Y2119" s="230"/>
      <c r="Z2119" s="230"/>
      <c r="AA2119" s="230"/>
      <c r="AB2119" s="230"/>
      <c r="AC2119" s="230"/>
      <c r="AD2119" s="230"/>
      <c r="AH2119" s="230"/>
      <c r="AK2119" s="230"/>
      <c r="AL2119" s="230"/>
      <c r="AM2119" s="230"/>
      <c r="AN2119" s="230"/>
      <c r="AO2119" s="230"/>
      <c r="AP2119" s="230"/>
      <c r="AQ2119" s="230"/>
      <c r="AR2119" s="230"/>
      <c r="AW2119" s="230"/>
      <c r="AZ2119" s="230"/>
      <c r="BA2119" s="230"/>
      <c r="BB2119" s="230"/>
      <c r="BC2119" s="230"/>
      <c r="BD2119" s="230"/>
      <c r="BE2119" s="230"/>
      <c r="BF2119" s="230"/>
      <c r="BG2119" s="230"/>
    </row>
    <row r="2120" spans="4:59">
      <c r="D2120" s="230"/>
      <c r="G2120" s="230"/>
      <c r="H2120" s="230"/>
      <c r="I2120" s="230"/>
      <c r="J2120" s="230"/>
      <c r="K2120" s="230"/>
      <c r="L2120" s="230"/>
      <c r="M2120" s="230"/>
      <c r="N2120" s="230"/>
      <c r="S2120" s="230"/>
      <c r="V2120" s="230"/>
      <c r="W2120" s="230"/>
      <c r="X2120" s="230"/>
      <c r="Y2120" s="230"/>
      <c r="Z2120" s="230"/>
      <c r="AA2120" s="230"/>
      <c r="AB2120" s="230"/>
      <c r="AC2120" s="230"/>
      <c r="AD2120" s="230"/>
      <c r="AH2120" s="230"/>
      <c r="AK2120" s="230"/>
      <c r="AL2120" s="230"/>
      <c r="AM2120" s="230"/>
      <c r="AN2120" s="230"/>
      <c r="AO2120" s="230"/>
      <c r="AP2120" s="230"/>
      <c r="AQ2120" s="230"/>
      <c r="AR2120" s="230"/>
      <c r="AW2120" s="230"/>
      <c r="AZ2120" s="230"/>
      <c r="BA2120" s="230"/>
      <c r="BB2120" s="230"/>
      <c r="BC2120" s="230"/>
      <c r="BD2120" s="230"/>
      <c r="BE2120" s="230"/>
      <c r="BF2120" s="230"/>
      <c r="BG2120" s="230"/>
    </row>
    <row r="2121" spans="4:59">
      <c r="D2121" s="230"/>
      <c r="G2121" s="230"/>
      <c r="H2121" s="230"/>
      <c r="I2121" s="230"/>
      <c r="J2121" s="230"/>
      <c r="K2121" s="230"/>
      <c r="L2121" s="230"/>
      <c r="M2121" s="230"/>
      <c r="N2121" s="230"/>
      <c r="S2121" s="230"/>
      <c r="V2121" s="230"/>
      <c r="W2121" s="230"/>
      <c r="X2121" s="230"/>
      <c r="Y2121" s="230"/>
      <c r="Z2121" s="230"/>
      <c r="AA2121" s="230"/>
      <c r="AB2121" s="230"/>
      <c r="AC2121" s="230"/>
      <c r="AD2121" s="230"/>
      <c r="AH2121" s="230"/>
      <c r="AK2121" s="230"/>
      <c r="AL2121" s="230"/>
      <c r="AM2121" s="230"/>
      <c r="AN2121" s="230"/>
      <c r="AO2121" s="230"/>
      <c r="AP2121" s="230"/>
      <c r="AQ2121" s="230"/>
      <c r="AR2121" s="230"/>
      <c r="AW2121" s="230"/>
      <c r="AZ2121" s="230"/>
      <c r="BA2121" s="230"/>
      <c r="BB2121" s="230"/>
      <c r="BC2121" s="230"/>
      <c r="BD2121" s="230"/>
      <c r="BE2121" s="230"/>
      <c r="BF2121" s="230"/>
      <c r="BG2121" s="230"/>
    </row>
    <row r="2122" spans="4:59">
      <c r="D2122" s="230"/>
      <c r="G2122" s="230"/>
      <c r="H2122" s="230"/>
      <c r="I2122" s="230"/>
      <c r="J2122" s="230"/>
      <c r="K2122" s="230"/>
      <c r="L2122" s="230"/>
      <c r="M2122" s="230"/>
      <c r="N2122" s="230"/>
      <c r="S2122" s="230"/>
      <c r="V2122" s="230"/>
      <c r="W2122" s="230"/>
      <c r="X2122" s="230"/>
      <c r="Y2122" s="230"/>
      <c r="Z2122" s="230"/>
      <c r="AA2122" s="230"/>
      <c r="AB2122" s="230"/>
      <c r="AC2122" s="230"/>
      <c r="AD2122" s="230"/>
      <c r="AH2122" s="230"/>
      <c r="AK2122" s="230"/>
      <c r="AL2122" s="230"/>
      <c r="AM2122" s="230"/>
      <c r="AN2122" s="230"/>
      <c r="AO2122" s="230"/>
      <c r="AP2122" s="230"/>
      <c r="AQ2122" s="230"/>
      <c r="AR2122" s="230"/>
      <c r="AW2122" s="230"/>
      <c r="AZ2122" s="230"/>
      <c r="BA2122" s="230"/>
      <c r="BB2122" s="230"/>
      <c r="BC2122" s="230"/>
      <c r="BD2122" s="230"/>
      <c r="BE2122" s="230"/>
      <c r="BF2122" s="230"/>
      <c r="BG2122" s="230"/>
    </row>
    <row r="2123" spans="4:59">
      <c r="D2123" s="230"/>
      <c r="G2123" s="230"/>
      <c r="H2123" s="230"/>
      <c r="I2123" s="230"/>
      <c r="J2123" s="230"/>
      <c r="K2123" s="230"/>
      <c r="L2123" s="230"/>
      <c r="M2123" s="230"/>
      <c r="N2123" s="230"/>
      <c r="S2123" s="230"/>
      <c r="V2123" s="230"/>
      <c r="W2123" s="230"/>
      <c r="X2123" s="230"/>
      <c r="Y2123" s="230"/>
      <c r="Z2123" s="230"/>
      <c r="AA2123" s="230"/>
      <c r="AB2123" s="230"/>
      <c r="AC2123" s="230"/>
      <c r="AD2123" s="230"/>
      <c r="AH2123" s="230"/>
      <c r="AK2123" s="230"/>
      <c r="AL2123" s="230"/>
      <c r="AM2123" s="230"/>
      <c r="AN2123" s="230"/>
      <c r="AO2123" s="230"/>
      <c r="AP2123" s="230"/>
      <c r="AQ2123" s="230"/>
      <c r="AR2123" s="230"/>
      <c r="AW2123" s="230"/>
      <c r="AZ2123" s="230"/>
      <c r="BA2123" s="230"/>
      <c r="BB2123" s="230"/>
      <c r="BC2123" s="230"/>
      <c r="BD2123" s="230"/>
      <c r="BE2123" s="230"/>
      <c r="BF2123" s="230"/>
      <c r="BG2123" s="230"/>
    </row>
    <row r="2124" spans="4:59">
      <c r="D2124" s="230"/>
      <c r="G2124" s="230"/>
      <c r="H2124" s="230"/>
      <c r="I2124" s="230"/>
      <c r="J2124" s="230"/>
      <c r="K2124" s="230"/>
      <c r="L2124" s="230"/>
      <c r="M2124" s="230"/>
      <c r="N2124" s="230"/>
      <c r="S2124" s="230"/>
      <c r="V2124" s="230"/>
      <c r="W2124" s="230"/>
      <c r="X2124" s="230"/>
      <c r="Y2124" s="230"/>
      <c r="Z2124" s="230"/>
      <c r="AA2124" s="230"/>
      <c r="AB2124" s="230"/>
      <c r="AC2124" s="230"/>
      <c r="AD2124" s="230"/>
      <c r="AH2124" s="230"/>
      <c r="AK2124" s="230"/>
      <c r="AL2124" s="230"/>
      <c r="AM2124" s="230"/>
      <c r="AN2124" s="230"/>
      <c r="AO2124" s="230"/>
      <c r="AP2124" s="230"/>
      <c r="AQ2124" s="230"/>
      <c r="AR2124" s="230"/>
      <c r="AW2124" s="230"/>
      <c r="AZ2124" s="230"/>
      <c r="BA2124" s="230"/>
      <c r="BB2124" s="230"/>
      <c r="BC2124" s="230"/>
      <c r="BD2124" s="230"/>
      <c r="BE2124" s="230"/>
      <c r="BF2124" s="230"/>
      <c r="BG2124" s="230"/>
    </row>
    <row r="2125" spans="4:59">
      <c r="D2125" s="230"/>
      <c r="G2125" s="230"/>
      <c r="H2125" s="230"/>
      <c r="I2125" s="230"/>
      <c r="J2125" s="230"/>
      <c r="K2125" s="230"/>
      <c r="L2125" s="230"/>
      <c r="M2125" s="230"/>
      <c r="N2125" s="230"/>
      <c r="S2125" s="230"/>
      <c r="V2125" s="230"/>
      <c r="W2125" s="230"/>
      <c r="X2125" s="230"/>
      <c r="Y2125" s="230"/>
      <c r="Z2125" s="230"/>
      <c r="AA2125" s="230"/>
      <c r="AB2125" s="230"/>
      <c r="AC2125" s="230"/>
      <c r="AD2125" s="230"/>
      <c r="AH2125" s="230"/>
      <c r="AK2125" s="230"/>
      <c r="AL2125" s="230"/>
      <c r="AM2125" s="230"/>
      <c r="AN2125" s="230"/>
      <c r="AO2125" s="230"/>
      <c r="AP2125" s="230"/>
      <c r="AQ2125" s="230"/>
      <c r="AR2125" s="230"/>
      <c r="AW2125" s="230"/>
      <c r="AZ2125" s="230"/>
      <c r="BA2125" s="230"/>
      <c r="BB2125" s="230"/>
      <c r="BC2125" s="230"/>
      <c r="BD2125" s="230"/>
      <c r="BE2125" s="230"/>
      <c r="BF2125" s="230"/>
      <c r="BG2125" s="230"/>
    </row>
    <row r="2126" spans="4:59">
      <c r="D2126" s="230"/>
      <c r="G2126" s="230"/>
      <c r="H2126" s="230"/>
      <c r="I2126" s="230"/>
      <c r="J2126" s="230"/>
      <c r="K2126" s="230"/>
      <c r="L2126" s="230"/>
      <c r="M2126" s="230"/>
      <c r="N2126" s="230"/>
      <c r="S2126" s="230"/>
      <c r="V2126" s="230"/>
      <c r="W2126" s="230"/>
      <c r="X2126" s="230"/>
      <c r="Y2126" s="230"/>
      <c r="Z2126" s="230"/>
      <c r="AA2126" s="230"/>
      <c r="AB2126" s="230"/>
      <c r="AC2126" s="230"/>
      <c r="AD2126" s="230"/>
      <c r="AH2126" s="230"/>
      <c r="AK2126" s="230"/>
      <c r="AL2126" s="230"/>
      <c r="AM2126" s="230"/>
      <c r="AN2126" s="230"/>
      <c r="AO2126" s="230"/>
      <c r="AP2126" s="230"/>
      <c r="AQ2126" s="230"/>
      <c r="AR2126" s="230"/>
      <c r="AW2126" s="230"/>
      <c r="AZ2126" s="230"/>
      <c r="BA2126" s="230"/>
      <c r="BB2126" s="230"/>
      <c r="BC2126" s="230"/>
      <c r="BD2126" s="230"/>
      <c r="BE2126" s="230"/>
      <c r="BF2126" s="230"/>
      <c r="BG2126" s="230"/>
    </row>
    <row r="2127" spans="4:59">
      <c r="D2127" s="230"/>
      <c r="G2127" s="230"/>
      <c r="H2127" s="230"/>
      <c r="I2127" s="230"/>
      <c r="J2127" s="230"/>
      <c r="K2127" s="230"/>
      <c r="L2127" s="230"/>
      <c r="M2127" s="230"/>
      <c r="N2127" s="230"/>
      <c r="S2127" s="230"/>
      <c r="V2127" s="230"/>
      <c r="W2127" s="230"/>
      <c r="X2127" s="230"/>
      <c r="Y2127" s="230"/>
      <c r="Z2127" s="230"/>
      <c r="AA2127" s="230"/>
      <c r="AB2127" s="230"/>
      <c r="AC2127" s="230"/>
      <c r="AD2127" s="230"/>
      <c r="AH2127" s="230"/>
      <c r="AK2127" s="230"/>
      <c r="AL2127" s="230"/>
      <c r="AM2127" s="230"/>
      <c r="AN2127" s="230"/>
      <c r="AO2127" s="230"/>
      <c r="AP2127" s="230"/>
      <c r="AQ2127" s="230"/>
      <c r="AR2127" s="230"/>
      <c r="AW2127" s="230"/>
      <c r="AZ2127" s="230"/>
      <c r="BA2127" s="230"/>
      <c r="BB2127" s="230"/>
      <c r="BC2127" s="230"/>
      <c r="BD2127" s="230"/>
      <c r="BE2127" s="230"/>
      <c r="BF2127" s="230"/>
      <c r="BG2127" s="230"/>
    </row>
    <row r="2128" spans="4:59">
      <c r="D2128" s="230"/>
      <c r="G2128" s="230"/>
      <c r="H2128" s="230"/>
      <c r="I2128" s="230"/>
      <c r="J2128" s="230"/>
      <c r="K2128" s="230"/>
      <c r="L2128" s="230"/>
      <c r="M2128" s="230"/>
      <c r="N2128" s="230"/>
      <c r="S2128" s="230"/>
      <c r="V2128" s="230"/>
      <c r="W2128" s="230"/>
      <c r="X2128" s="230"/>
      <c r="Y2128" s="230"/>
      <c r="Z2128" s="230"/>
      <c r="AA2128" s="230"/>
      <c r="AB2128" s="230"/>
      <c r="AC2128" s="230"/>
      <c r="AD2128" s="230"/>
      <c r="AH2128" s="230"/>
      <c r="AK2128" s="230"/>
      <c r="AL2128" s="230"/>
      <c r="AM2128" s="230"/>
      <c r="AN2128" s="230"/>
      <c r="AO2128" s="230"/>
      <c r="AP2128" s="230"/>
      <c r="AQ2128" s="230"/>
      <c r="AR2128" s="230"/>
      <c r="AW2128" s="230"/>
      <c r="AZ2128" s="230"/>
      <c r="BA2128" s="230"/>
      <c r="BB2128" s="230"/>
      <c r="BC2128" s="230"/>
      <c r="BD2128" s="230"/>
      <c r="BE2128" s="230"/>
      <c r="BF2128" s="230"/>
      <c r="BG2128" s="230"/>
    </row>
    <row r="2129" spans="4:59">
      <c r="D2129" s="230"/>
      <c r="G2129" s="230"/>
      <c r="H2129" s="230"/>
      <c r="I2129" s="230"/>
      <c r="J2129" s="230"/>
      <c r="K2129" s="230"/>
      <c r="L2129" s="230"/>
      <c r="M2129" s="230"/>
      <c r="N2129" s="230"/>
      <c r="S2129" s="230"/>
      <c r="V2129" s="230"/>
      <c r="W2129" s="230"/>
      <c r="X2129" s="230"/>
      <c r="Y2129" s="230"/>
      <c r="Z2129" s="230"/>
      <c r="AA2129" s="230"/>
      <c r="AB2129" s="230"/>
      <c r="AC2129" s="230"/>
      <c r="AD2129" s="230"/>
      <c r="AH2129" s="230"/>
      <c r="AK2129" s="230"/>
      <c r="AL2129" s="230"/>
      <c r="AM2129" s="230"/>
      <c r="AN2129" s="230"/>
      <c r="AO2129" s="230"/>
      <c r="AP2129" s="230"/>
      <c r="AQ2129" s="230"/>
      <c r="AR2129" s="230"/>
      <c r="AW2129" s="230"/>
      <c r="AZ2129" s="230"/>
      <c r="BA2129" s="230"/>
      <c r="BB2129" s="230"/>
      <c r="BC2129" s="230"/>
      <c r="BD2129" s="230"/>
      <c r="BE2129" s="230"/>
      <c r="BF2129" s="230"/>
      <c r="BG2129" s="230"/>
    </row>
    <row r="2130" spans="4:59">
      <c r="D2130" s="230"/>
      <c r="G2130" s="230"/>
      <c r="H2130" s="230"/>
      <c r="I2130" s="230"/>
      <c r="J2130" s="230"/>
      <c r="K2130" s="230"/>
      <c r="L2130" s="230"/>
      <c r="M2130" s="230"/>
      <c r="N2130" s="230"/>
      <c r="S2130" s="230"/>
      <c r="V2130" s="230"/>
      <c r="W2130" s="230"/>
      <c r="X2130" s="230"/>
      <c r="Y2130" s="230"/>
      <c r="Z2130" s="230"/>
      <c r="AA2130" s="230"/>
      <c r="AB2130" s="230"/>
      <c r="AC2130" s="230"/>
      <c r="AD2130" s="230"/>
      <c r="AH2130" s="230"/>
      <c r="AK2130" s="230"/>
      <c r="AL2130" s="230"/>
      <c r="AM2130" s="230"/>
      <c r="AN2130" s="230"/>
      <c r="AO2130" s="230"/>
      <c r="AP2130" s="230"/>
      <c r="AQ2130" s="230"/>
      <c r="AR2130" s="230"/>
      <c r="AW2130" s="230"/>
      <c r="AZ2130" s="230"/>
      <c r="BA2130" s="230"/>
      <c r="BB2130" s="230"/>
      <c r="BC2130" s="230"/>
      <c r="BD2130" s="230"/>
      <c r="BE2130" s="230"/>
      <c r="BF2130" s="230"/>
      <c r="BG2130" s="230"/>
    </row>
    <row r="2131" spans="4:59">
      <c r="D2131" s="230"/>
      <c r="G2131" s="230"/>
      <c r="H2131" s="230"/>
      <c r="I2131" s="230"/>
      <c r="J2131" s="230"/>
      <c r="K2131" s="230"/>
      <c r="L2131" s="230"/>
      <c r="M2131" s="230"/>
      <c r="N2131" s="230"/>
      <c r="S2131" s="230"/>
      <c r="V2131" s="230"/>
      <c r="W2131" s="230"/>
      <c r="X2131" s="230"/>
      <c r="Y2131" s="230"/>
      <c r="Z2131" s="230"/>
      <c r="AA2131" s="230"/>
      <c r="AB2131" s="230"/>
      <c r="AC2131" s="230"/>
      <c r="AD2131" s="230"/>
      <c r="AH2131" s="230"/>
      <c r="AK2131" s="230"/>
      <c r="AL2131" s="230"/>
      <c r="AM2131" s="230"/>
      <c r="AN2131" s="230"/>
      <c r="AO2131" s="230"/>
      <c r="AP2131" s="230"/>
      <c r="AQ2131" s="230"/>
      <c r="AR2131" s="230"/>
      <c r="AW2131" s="230"/>
      <c r="AZ2131" s="230"/>
      <c r="BA2131" s="230"/>
      <c r="BB2131" s="230"/>
      <c r="BC2131" s="230"/>
      <c r="BD2131" s="230"/>
      <c r="BE2131" s="230"/>
      <c r="BF2131" s="230"/>
      <c r="BG2131" s="230"/>
    </row>
    <row r="2132" spans="4:59">
      <c r="D2132" s="230"/>
      <c r="G2132" s="230"/>
      <c r="H2132" s="230"/>
      <c r="I2132" s="230"/>
      <c r="J2132" s="230"/>
      <c r="K2132" s="230"/>
      <c r="L2132" s="230"/>
      <c r="M2132" s="230"/>
      <c r="N2132" s="230"/>
      <c r="S2132" s="230"/>
      <c r="V2132" s="230"/>
      <c r="W2132" s="230"/>
      <c r="X2132" s="230"/>
      <c r="Y2132" s="230"/>
      <c r="Z2132" s="230"/>
      <c r="AA2132" s="230"/>
      <c r="AB2132" s="230"/>
      <c r="AC2132" s="230"/>
      <c r="AD2132" s="230"/>
      <c r="AH2132" s="230"/>
      <c r="AK2132" s="230"/>
      <c r="AL2132" s="230"/>
      <c r="AM2132" s="230"/>
      <c r="AN2132" s="230"/>
      <c r="AO2132" s="230"/>
      <c r="AP2132" s="230"/>
      <c r="AQ2132" s="230"/>
      <c r="AR2132" s="230"/>
      <c r="AW2132" s="230"/>
      <c r="AZ2132" s="230"/>
      <c r="BA2132" s="230"/>
      <c r="BB2132" s="230"/>
      <c r="BC2132" s="230"/>
      <c r="BD2132" s="230"/>
      <c r="BE2132" s="230"/>
      <c r="BF2132" s="230"/>
      <c r="BG2132" s="230"/>
    </row>
    <row r="2133" spans="4:59">
      <c r="D2133" s="230"/>
      <c r="G2133" s="230"/>
      <c r="H2133" s="230"/>
      <c r="I2133" s="230"/>
      <c r="J2133" s="230"/>
      <c r="K2133" s="230"/>
      <c r="L2133" s="230"/>
      <c r="M2133" s="230"/>
      <c r="N2133" s="230"/>
      <c r="S2133" s="230"/>
      <c r="V2133" s="230"/>
      <c r="W2133" s="230"/>
      <c r="X2133" s="230"/>
      <c r="Y2133" s="230"/>
      <c r="Z2133" s="230"/>
      <c r="AA2133" s="230"/>
      <c r="AB2133" s="230"/>
      <c r="AC2133" s="230"/>
      <c r="AD2133" s="230"/>
      <c r="AH2133" s="230"/>
      <c r="AK2133" s="230"/>
      <c r="AL2133" s="230"/>
      <c r="AM2133" s="230"/>
      <c r="AN2133" s="230"/>
      <c r="AO2133" s="230"/>
      <c r="AP2133" s="230"/>
      <c r="AQ2133" s="230"/>
      <c r="AR2133" s="230"/>
      <c r="AW2133" s="230"/>
      <c r="AZ2133" s="230"/>
      <c r="BA2133" s="230"/>
      <c r="BB2133" s="230"/>
      <c r="BC2133" s="230"/>
      <c r="BD2133" s="230"/>
      <c r="BE2133" s="230"/>
      <c r="BF2133" s="230"/>
      <c r="BG2133" s="230"/>
    </row>
    <row r="2134" spans="4:59">
      <c r="D2134" s="230"/>
      <c r="G2134" s="230"/>
      <c r="H2134" s="230"/>
      <c r="I2134" s="230"/>
      <c r="J2134" s="230"/>
      <c r="K2134" s="230"/>
      <c r="L2134" s="230"/>
      <c r="M2134" s="230"/>
      <c r="N2134" s="230"/>
      <c r="S2134" s="230"/>
      <c r="V2134" s="230"/>
      <c r="W2134" s="230"/>
      <c r="X2134" s="230"/>
      <c r="Y2134" s="230"/>
      <c r="Z2134" s="230"/>
      <c r="AA2134" s="230"/>
      <c r="AB2134" s="230"/>
      <c r="AC2134" s="230"/>
      <c r="AD2134" s="230"/>
      <c r="AH2134" s="230"/>
      <c r="AK2134" s="230"/>
      <c r="AL2134" s="230"/>
      <c r="AM2134" s="230"/>
      <c r="AN2134" s="230"/>
      <c r="AO2134" s="230"/>
      <c r="AP2134" s="230"/>
      <c r="AQ2134" s="230"/>
      <c r="AR2134" s="230"/>
      <c r="AW2134" s="230"/>
      <c r="AZ2134" s="230"/>
      <c r="BA2134" s="230"/>
      <c r="BB2134" s="230"/>
      <c r="BC2134" s="230"/>
      <c r="BD2134" s="230"/>
      <c r="BE2134" s="230"/>
      <c r="BF2134" s="230"/>
      <c r="BG2134" s="230"/>
    </row>
    <row r="2135" spans="4:59">
      <c r="D2135" s="230"/>
      <c r="G2135" s="230"/>
      <c r="H2135" s="230"/>
      <c r="I2135" s="230"/>
      <c r="J2135" s="230"/>
      <c r="K2135" s="230"/>
      <c r="L2135" s="230"/>
      <c r="M2135" s="230"/>
      <c r="N2135" s="230"/>
      <c r="S2135" s="230"/>
      <c r="V2135" s="230"/>
      <c r="W2135" s="230"/>
      <c r="X2135" s="230"/>
      <c r="Y2135" s="230"/>
      <c r="Z2135" s="230"/>
      <c r="AA2135" s="230"/>
      <c r="AB2135" s="230"/>
      <c r="AC2135" s="230"/>
      <c r="AD2135" s="230"/>
      <c r="AH2135" s="230"/>
      <c r="AK2135" s="230"/>
      <c r="AL2135" s="230"/>
      <c r="AM2135" s="230"/>
      <c r="AN2135" s="230"/>
      <c r="AO2135" s="230"/>
      <c r="AP2135" s="230"/>
      <c r="AQ2135" s="230"/>
      <c r="AR2135" s="230"/>
      <c r="AW2135" s="230"/>
      <c r="AZ2135" s="230"/>
      <c r="BA2135" s="230"/>
      <c r="BB2135" s="230"/>
      <c r="BC2135" s="230"/>
      <c r="BD2135" s="230"/>
      <c r="BE2135" s="230"/>
      <c r="BF2135" s="230"/>
      <c r="BG2135" s="230"/>
    </row>
    <row r="2136" spans="4:59">
      <c r="D2136" s="230"/>
      <c r="G2136" s="230"/>
      <c r="H2136" s="230"/>
      <c r="I2136" s="230"/>
      <c r="J2136" s="230"/>
      <c r="K2136" s="230"/>
      <c r="L2136" s="230"/>
      <c r="M2136" s="230"/>
      <c r="N2136" s="230"/>
      <c r="S2136" s="230"/>
      <c r="V2136" s="230"/>
      <c r="W2136" s="230"/>
      <c r="X2136" s="230"/>
      <c r="Y2136" s="230"/>
      <c r="Z2136" s="230"/>
      <c r="AA2136" s="230"/>
      <c r="AB2136" s="230"/>
      <c r="AC2136" s="230"/>
      <c r="AD2136" s="230"/>
      <c r="AH2136" s="230"/>
      <c r="AK2136" s="230"/>
      <c r="AL2136" s="230"/>
      <c r="AM2136" s="230"/>
      <c r="AN2136" s="230"/>
      <c r="AO2136" s="230"/>
      <c r="AP2136" s="230"/>
      <c r="AQ2136" s="230"/>
      <c r="AR2136" s="230"/>
      <c r="AW2136" s="230"/>
      <c r="AZ2136" s="230"/>
      <c r="BA2136" s="230"/>
      <c r="BB2136" s="230"/>
      <c r="BC2136" s="230"/>
      <c r="BD2136" s="230"/>
      <c r="BE2136" s="230"/>
      <c r="BF2136" s="230"/>
      <c r="BG2136" s="230"/>
    </row>
    <row r="2137" spans="4:59">
      <c r="D2137" s="230"/>
      <c r="G2137" s="230"/>
      <c r="H2137" s="230"/>
      <c r="I2137" s="230"/>
      <c r="J2137" s="230"/>
      <c r="K2137" s="230"/>
      <c r="L2137" s="230"/>
      <c r="M2137" s="230"/>
      <c r="N2137" s="230"/>
      <c r="S2137" s="230"/>
      <c r="V2137" s="230"/>
      <c r="W2137" s="230"/>
      <c r="X2137" s="230"/>
      <c r="Y2137" s="230"/>
      <c r="Z2137" s="230"/>
      <c r="AA2137" s="230"/>
      <c r="AB2137" s="230"/>
      <c r="AC2137" s="230"/>
      <c r="AD2137" s="230"/>
      <c r="AH2137" s="230"/>
      <c r="AK2137" s="230"/>
      <c r="AL2137" s="230"/>
      <c r="AM2137" s="230"/>
      <c r="AN2137" s="230"/>
      <c r="AO2137" s="230"/>
      <c r="AP2137" s="230"/>
      <c r="AQ2137" s="230"/>
      <c r="AR2137" s="230"/>
      <c r="AW2137" s="230"/>
      <c r="AZ2137" s="230"/>
      <c r="BA2137" s="230"/>
      <c r="BB2137" s="230"/>
      <c r="BC2137" s="230"/>
      <c r="BD2137" s="230"/>
      <c r="BE2137" s="230"/>
      <c r="BF2137" s="230"/>
      <c r="BG2137" s="230"/>
    </row>
    <row r="2138" spans="4:59">
      <c r="D2138" s="230"/>
      <c r="G2138" s="230"/>
      <c r="H2138" s="230"/>
      <c r="I2138" s="230"/>
      <c r="J2138" s="230"/>
      <c r="K2138" s="230"/>
      <c r="L2138" s="230"/>
      <c r="M2138" s="230"/>
      <c r="N2138" s="230"/>
      <c r="S2138" s="230"/>
      <c r="V2138" s="230"/>
      <c r="W2138" s="230"/>
      <c r="X2138" s="230"/>
      <c r="Y2138" s="230"/>
      <c r="Z2138" s="230"/>
      <c r="AA2138" s="230"/>
      <c r="AB2138" s="230"/>
      <c r="AC2138" s="230"/>
      <c r="AD2138" s="230"/>
      <c r="AH2138" s="230"/>
      <c r="AK2138" s="230"/>
      <c r="AL2138" s="230"/>
      <c r="AM2138" s="230"/>
      <c r="AN2138" s="230"/>
      <c r="AO2138" s="230"/>
      <c r="AP2138" s="230"/>
      <c r="AQ2138" s="230"/>
      <c r="AR2138" s="230"/>
      <c r="AW2138" s="230"/>
      <c r="AZ2138" s="230"/>
      <c r="BA2138" s="230"/>
      <c r="BB2138" s="230"/>
      <c r="BC2138" s="230"/>
      <c r="BD2138" s="230"/>
      <c r="BE2138" s="230"/>
      <c r="BF2138" s="230"/>
      <c r="BG2138" s="230"/>
    </row>
    <row r="2139" spans="4:59">
      <c r="D2139" s="230"/>
      <c r="G2139" s="230"/>
      <c r="H2139" s="230"/>
      <c r="I2139" s="230"/>
      <c r="J2139" s="230"/>
      <c r="K2139" s="230"/>
      <c r="L2139" s="230"/>
      <c r="M2139" s="230"/>
      <c r="N2139" s="230"/>
      <c r="S2139" s="230"/>
      <c r="V2139" s="230"/>
      <c r="W2139" s="230"/>
      <c r="X2139" s="230"/>
      <c r="Y2139" s="230"/>
      <c r="Z2139" s="230"/>
      <c r="AA2139" s="230"/>
      <c r="AB2139" s="230"/>
      <c r="AC2139" s="230"/>
      <c r="AD2139" s="230"/>
      <c r="AH2139" s="230"/>
      <c r="AK2139" s="230"/>
      <c r="AL2139" s="230"/>
      <c r="AM2139" s="230"/>
      <c r="AN2139" s="230"/>
      <c r="AO2139" s="230"/>
      <c r="AP2139" s="230"/>
      <c r="AQ2139" s="230"/>
      <c r="AR2139" s="230"/>
      <c r="AW2139" s="230"/>
      <c r="AZ2139" s="230"/>
      <c r="BA2139" s="230"/>
      <c r="BB2139" s="230"/>
      <c r="BC2139" s="230"/>
      <c r="BD2139" s="230"/>
      <c r="BE2139" s="230"/>
      <c r="BF2139" s="230"/>
      <c r="BG2139" s="230"/>
    </row>
    <row r="2140" spans="4:59">
      <c r="D2140" s="230"/>
      <c r="G2140" s="230"/>
      <c r="H2140" s="230"/>
      <c r="I2140" s="230"/>
      <c r="J2140" s="230"/>
      <c r="K2140" s="230"/>
      <c r="L2140" s="230"/>
      <c r="M2140" s="230"/>
      <c r="N2140" s="230"/>
      <c r="S2140" s="230"/>
      <c r="V2140" s="230"/>
      <c r="W2140" s="230"/>
      <c r="X2140" s="230"/>
      <c r="Y2140" s="230"/>
      <c r="Z2140" s="230"/>
      <c r="AA2140" s="230"/>
      <c r="AB2140" s="230"/>
      <c r="AC2140" s="230"/>
      <c r="AD2140" s="230"/>
      <c r="AH2140" s="230"/>
      <c r="AK2140" s="230"/>
      <c r="AL2140" s="230"/>
      <c r="AM2140" s="230"/>
      <c r="AN2140" s="230"/>
      <c r="AO2140" s="230"/>
      <c r="AP2140" s="230"/>
      <c r="AQ2140" s="230"/>
      <c r="AR2140" s="230"/>
      <c r="AW2140" s="230"/>
      <c r="AZ2140" s="230"/>
      <c r="BA2140" s="230"/>
      <c r="BB2140" s="230"/>
      <c r="BC2140" s="230"/>
      <c r="BD2140" s="230"/>
      <c r="BE2140" s="230"/>
      <c r="BF2140" s="230"/>
      <c r="BG2140" s="230"/>
    </row>
    <row r="2141" spans="4:59">
      <c r="D2141" s="230"/>
      <c r="G2141" s="230"/>
      <c r="H2141" s="230"/>
      <c r="I2141" s="230"/>
      <c r="J2141" s="230"/>
      <c r="K2141" s="230"/>
      <c r="L2141" s="230"/>
      <c r="M2141" s="230"/>
      <c r="N2141" s="230"/>
      <c r="S2141" s="230"/>
      <c r="V2141" s="230"/>
      <c r="W2141" s="230"/>
      <c r="X2141" s="230"/>
      <c r="Y2141" s="230"/>
      <c r="Z2141" s="230"/>
      <c r="AA2141" s="230"/>
      <c r="AB2141" s="230"/>
      <c r="AC2141" s="230"/>
      <c r="AD2141" s="230"/>
      <c r="AH2141" s="230"/>
      <c r="AK2141" s="230"/>
      <c r="AL2141" s="230"/>
      <c r="AM2141" s="230"/>
      <c r="AN2141" s="230"/>
      <c r="AO2141" s="230"/>
      <c r="AP2141" s="230"/>
      <c r="AQ2141" s="230"/>
      <c r="AR2141" s="230"/>
      <c r="AW2141" s="230"/>
      <c r="AZ2141" s="230"/>
      <c r="BA2141" s="230"/>
      <c r="BB2141" s="230"/>
      <c r="BC2141" s="230"/>
      <c r="BD2141" s="230"/>
      <c r="BE2141" s="230"/>
      <c r="BF2141" s="230"/>
      <c r="BG2141" s="230"/>
    </row>
    <row r="2142" spans="4:59">
      <c r="D2142" s="230"/>
      <c r="G2142" s="230"/>
      <c r="H2142" s="230"/>
      <c r="I2142" s="230"/>
      <c r="J2142" s="230"/>
      <c r="K2142" s="230"/>
      <c r="L2142" s="230"/>
      <c r="M2142" s="230"/>
      <c r="N2142" s="230"/>
      <c r="S2142" s="230"/>
      <c r="V2142" s="230"/>
      <c r="W2142" s="230"/>
      <c r="X2142" s="230"/>
      <c r="Y2142" s="230"/>
      <c r="Z2142" s="230"/>
      <c r="AA2142" s="230"/>
      <c r="AB2142" s="230"/>
      <c r="AC2142" s="230"/>
      <c r="AD2142" s="230"/>
      <c r="AH2142" s="230"/>
      <c r="AK2142" s="230"/>
      <c r="AL2142" s="230"/>
      <c r="AM2142" s="230"/>
      <c r="AN2142" s="230"/>
      <c r="AO2142" s="230"/>
      <c r="AP2142" s="230"/>
      <c r="AQ2142" s="230"/>
      <c r="AR2142" s="230"/>
      <c r="AW2142" s="230"/>
      <c r="AZ2142" s="230"/>
      <c r="BA2142" s="230"/>
      <c r="BB2142" s="230"/>
      <c r="BC2142" s="230"/>
      <c r="BD2142" s="230"/>
      <c r="BE2142" s="230"/>
      <c r="BF2142" s="230"/>
      <c r="BG2142" s="230"/>
    </row>
    <row r="2143" spans="4:59">
      <c r="D2143" s="230"/>
      <c r="G2143" s="230"/>
      <c r="H2143" s="230"/>
      <c r="I2143" s="230"/>
      <c r="J2143" s="230"/>
      <c r="K2143" s="230"/>
      <c r="L2143" s="230"/>
      <c r="M2143" s="230"/>
      <c r="N2143" s="230"/>
      <c r="S2143" s="230"/>
      <c r="V2143" s="230"/>
      <c r="W2143" s="230"/>
      <c r="X2143" s="230"/>
      <c r="Y2143" s="230"/>
      <c r="Z2143" s="230"/>
      <c r="AA2143" s="230"/>
      <c r="AB2143" s="230"/>
      <c r="AC2143" s="230"/>
      <c r="AD2143" s="230"/>
      <c r="AH2143" s="230"/>
      <c r="AK2143" s="230"/>
      <c r="AL2143" s="230"/>
      <c r="AM2143" s="230"/>
      <c r="AN2143" s="230"/>
      <c r="AO2143" s="230"/>
      <c r="AP2143" s="230"/>
      <c r="AQ2143" s="230"/>
      <c r="AR2143" s="230"/>
      <c r="AW2143" s="230"/>
      <c r="AZ2143" s="230"/>
      <c r="BA2143" s="230"/>
      <c r="BB2143" s="230"/>
      <c r="BC2143" s="230"/>
      <c r="BD2143" s="230"/>
      <c r="BE2143" s="230"/>
      <c r="BF2143" s="230"/>
      <c r="BG2143" s="230"/>
    </row>
    <row r="2144" spans="4:59">
      <c r="D2144" s="230"/>
      <c r="G2144" s="230"/>
      <c r="H2144" s="230"/>
      <c r="I2144" s="230"/>
      <c r="J2144" s="230"/>
      <c r="K2144" s="230"/>
      <c r="L2144" s="230"/>
      <c r="M2144" s="230"/>
      <c r="N2144" s="230"/>
      <c r="S2144" s="230"/>
      <c r="V2144" s="230"/>
      <c r="W2144" s="230"/>
      <c r="X2144" s="230"/>
      <c r="Y2144" s="230"/>
      <c r="Z2144" s="230"/>
      <c r="AA2144" s="230"/>
      <c r="AB2144" s="230"/>
      <c r="AC2144" s="230"/>
      <c r="AD2144" s="230"/>
      <c r="AH2144" s="230"/>
      <c r="AK2144" s="230"/>
      <c r="AL2144" s="230"/>
      <c r="AM2144" s="230"/>
      <c r="AN2144" s="230"/>
      <c r="AO2144" s="230"/>
      <c r="AP2144" s="230"/>
      <c r="AQ2144" s="230"/>
      <c r="AR2144" s="230"/>
      <c r="AW2144" s="230"/>
      <c r="AZ2144" s="230"/>
      <c r="BA2144" s="230"/>
      <c r="BB2144" s="230"/>
      <c r="BC2144" s="230"/>
      <c r="BD2144" s="230"/>
      <c r="BE2144" s="230"/>
      <c r="BF2144" s="230"/>
      <c r="BG2144" s="230"/>
    </row>
    <row r="2145" spans="4:59">
      <c r="D2145" s="230"/>
      <c r="G2145" s="230"/>
      <c r="H2145" s="230"/>
      <c r="I2145" s="230"/>
      <c r="J2145" s="230"/>
      <c r="K2145" s="230"/>
      <c r="L2145" s="230"/>
      <c r="M2145" s="230"/>
      <c r="N2145" s="230"/>
      <c r="S2145" s="230"/>
      <c r="V2145" s="230"/>
      <c r="W2145" s="230"/>
      <c r="X2145" s="230"/>
      <c r="Y2145" s="230"/>
      <c r="Z2145" s="230"/>
      <c r="AA2145" s="230"/>
      <c r="AB2145" s="230"/>
      <c r="AC2145" s="230"/>
      <c r="AD2145" s="230"/>
      <c r="AH2145" s="230"/>
      <c r="AK2145" s="230"/>
      <c r="AL2145" s="230"/>
      <c r="AM2145" s="230"/>
      <c r="AN2145" s="230"/>
      <c r="AO2145" s="230"/>
      <c r="AP2145" s="230"/>
      <c r="AQ2145" s="230"/>
      <c r="AR2145" s="230"/>
      <c r="AW2145" s="230"/>
      <c r="AZ2145" s="230"/>
      <c r="BA2145" s="230"/>
      <c r="BB2145" s="230"/>
      <c r="BC2145" s="230"/>
      <c r="BD2145" s="230"/>
      <c r="BE2145" s="230"/>
      <c r="BF2145" s="230"/>
      <c r="BG2145" s="230"/>
    </row>
    <row r="2146" spans="4:59">
      <c r="D2146" s="230"/>
      <c r="G2146" s="230"/>
      <c r="H2146" s="230"/>
      <c r="I2146" s="230"/>
      <c r="J2146" s="230"/>
      <c r="K2146" s="230"/>
      <c r="L2146" s="230"/>
      <c r="M2146" s="230"/>
      <c r="N2146" s="230"/>
      <c r="S2146" s="230"/>
      <c r="V2146" s="230"/>
      <c r="W2146" s="230"/>
      <c r="X2146" s="230"/>
      <c r="Y2146" s="230"/>
      <c r="Z2146" s="230"/>
      <c r="AA2146" s="230"/>
      <c r="AB2146" s="230"/>
      <c r="AC2146" s="230"/>
      <c r="AD2146" s="230"/>
      <c r="AH2146" s="230"/>
      <c r="AK2146" s="230"/>
      <c r="AL2146" s="230"/>
      <c r="AM2146" s="230"/>
      <c r="AN2146" s="230"/>
      <c r="AO2146" s="230"/>
      <c r="AP2146" s="230"/>
      <c r="AQ2146" s="230"/>
      <c r="AR2146" s="230"/>
      <c r="AW2146" s="230"/>
      <c r="AZ2146" s="230"/>
      <c r="BA2146" s="230"/>
      <c r="BB2146" s="230"/>
      <c r="BC2146" s="230"/>
      <c r="BD2146" s="230"/>
      <c r="BE2146" s="230"/>
      <c r="BF2146" s="230"/>
      <c r="BG2146" s="230"/>
    </row>
    <row r="2147" spans="4:59">
      <c r="D2147" s="230"/>
      <c r="G2147" s="230"/>
      <c r="H2147" s="230"/>
      <c r="I2147" s="230"/>
      <c r="J2147" s="230"/>
      <c r="K2147" s="230"/>
      <c r="L2147" s="230"/>
      <c r="M2147" s="230"/>
      <c r="N2147" s="230"/>
      <c r="S2147" s="230"/>
      <c r="V2147" s="230"/>
      <c r="W2147" s="230"/>
      <c r="X2147" s="230"/>
      <c r="Y2147" s="230"/>
      <c r="Z2147" s="230"/>
      <c r="AA2147" s="230"/>
      <c r="AB2147" s="230"/>
      <c r="AC2147" s="230"/>
      <c r="AD2147" s="230"/>
      <c r="AH2147" s="230"/>
      <c r="AK2147" s="230"/>
      <c r="AL2147" s="230"/>
      <c r="AM2147" s="230"/>
      <c r="AN2147" s="230"/>
      <c r="AO2147" s="230"/>
      <c r="AP2147" s="230"/>
      <c r="AQ2147" s="230"/>
      <c r="AR2147" s="230"/>
      <c r="AW2147" s="230"/>
      <c r="AZ2147" s="230"/>
      <c r="BA2147" s="230"/>
      <c r="BB2147" s="230"/>
      <c r="BC2147" s="230"/>
      <c r="BD2147" s="230"/>
      <c r="BE2147" s="230"/>
      <c r="BF2147" s="230"/>
      <c r="BG2147" s="230"/>
    </row>
    <row r="2148" spans="4:59">
      <c r="D2148" s="230"/>
      <c r="G2148" s="230"/>
      <c r="H2148" s="230"/>
      <c r="I2148" s="230"/>
      <c r="J2148" s="230"/>
      <c r="K2148" s="230"/>
      <c r="L2148" s="230"/>
      <c r="M2148" s="230"/>
      <c r="N2148" s="230"/>
      <c r="S2148" s="230"/>
      <c r="V2148" s="230"/>
      <c r="W2148" s="230"/>
      <c r="X2148" s="230"/>
      <c r="Y2148" s="230"/>
      <c r="Z2148" s="230"/>
      <c r="AA2148" s="230"/>
      <c r="AB2148" s="230"/>
      <c r="AC2148" s="230"/>
      <c r="AD2148" s="230"/>
      <c r="AH2148" s="230"/>
      <c r="AK2148" s="230"/>
      <c r="AL2148" s="230"/>
      <c r="AM2148" s="230"/>
      <c r="AN2148" s="230"/>
      <c r="AO2148" s="230"/>
      <c r="AP2148" s="230"/>
      <c r="AQ2148" s="230"/>
      <c r="AR2148" s="230"/>
      <c r="AW2148" s="230"/>
      <c r="AZ2148" s="230"/>
      <c r="BA2148" s="230"/>
      <c r="BB2148" s="230"/>
      <c r="BC2148" s="230"/>
      <c r="BD2148" s="230"/>
      <c r="BE2148" s="230"/>
      <c r="BF2148" s="230"/>
      <c r="BG2148" s="230"/>
    </row>
    <row r="2149" spans="4:59">
      <c r="D2149" s="230"/>
      <c r="G2149" s="230"/>
      <c r="H2149" s="230"/>
      <c r="I2149" s="230"/>
      <c r="J2149" s="230"/>
      <c r="K2149" s="230"/>
      <c r="L2149" s="230"/>
      <c r="M2149" s="230"/>
      <c r="N2149" s="230"/>
      <c r="S2149" s="230"/>
      <c r="V2149" s="230"/>
      <c r="W2149" s="230"/>
      <c r="X2149" s="230"/>
      <c r="Y2149" s="230"/>
      <c r="Z2149" s="230"/>
      <c r="AA2149" s="230"/>
      <c r="AB2149" s="230"/>
      <c r="AC2149" s="230"/>
      <c r="AD2149" s="230"/>
      <c r="AH2149" s="230"/>
      <c r="AK2149" s="230"/>
      <c r="AL2149" s="230"/>
      <c r="AM2149" s="230"/>
      <c r="AN2149" s="230"/>
      <c r="AO2149" s="230"/>
      <c r="AP2149" s="230"/>
      <c r="AQ2149" s="230"/>
      <c r="AR2149" s="230"/>
      <c r="AW2149" s="230"/>
      <c r="AZ2149" s="230"/>
      <c r="BA2149" s="230"/>
      <c r="BB2149" s="230"/>
      <c r="BC2149" s="230"/>
      <c r="BD2149" s="230"/>
      <c r="BE2149" s="230"/>
      <c r="BF2149" s="230"/>
      <c r="BG2149" s="230"/>
    </row>
    <row r="2150" spans="4:59">
      <c r="D2150" s="230"/>
      <c r="G2150" s="230"/>
      <c r="H2150" s="230"/>
      <c r="I2150" s="230"/>
      <c r="J2150" s="230"/>
      <c r="K2150" s="230"/>
      <c r="L2150" s="230"/>
      <c r="M2150" s="230"/>
      <c r="N2150" s="230"/>
      <c r="S2150" s="230"/>
      <c r="V2150" s="230"/>
      <c r="W2150" s="230"/>
      <c r="X2150" s="230"/>
      <c r="Y2150" s="230"/>
      <c r="Z2150" s="230"/>
      <c r="AA2150" s="230"/>
      <c r="AB2150" s="230"/>
      <c r="AC2150" s="230"/>
      <c r="AD2150" s="230"/>
      <c r="AH2150" s="230"/>
      <c r="AK2150" s="230"/>
      <c r="AL2150" s="230"/>
      <c r="AM2150" s="230"/>
      <c r="AN2150" s="230"/>
      <c r="AO2150" s="230"/>
      <c r="AP2150" s="230"/>
      <c r="AQ2150" s="230"/>
      <c r="AR2150" s="230"/>
      <c r="AW2150" s="230"/>
      <c r="AZ2150" s="230"/>
      <c r="BA2150" s="230"/>
      <c r="BB2150" s="230"/>
      <c r="BC2150" s="230"/>
      <c r="BD2150" s="230"/>
      <c r="BE2150" s="230"/>
      <c r="BF2150" s="230"/>
      <c r="BG2150" s="230"/>
    </row>
    <row r="2151" spans="4:59">
      <c r="D2151" s="230"/>
      <c r="G2151" s="230"/>
      <c r="H2151" s="230"/>
      <c r="I2151" s="230"/>
      <c r="J2151" s="230"/>
      <c r="K2151" s="230"/>
      <c r="L2151" s="230"/>
      <c r="M2151" s="230"/>
      <c r="N2151" s="230"/>
      <c r="S2151" s="230"/>
      <c r="V2151" s="230"/>
      <c r="W2151" s="230"/>
      <c r="X2151" s="230"/>
      <c r="Y2151" s="230"/>
      <c r="Z2151" s="230"/>
      <c r="AA2151" s="230"/>
      <c r="AB2151" s="230"/>
      <c r="AC2151" s="230"/>
      <c r="AD2151" s="230"/>
      <c r="AH2151" s="230"/>
      <c r="AK2151" s="230"/>
      <c r="AL2151" s="230"/>
      <c r="AM2151" s="230"/>
      <c r="AN2151" s="230"/>
      <c r="AO2151" s="230"/>
      <c r="AP2151" s="230"/>
      <c r="AQ2151" s="230"/>
      <c r="AR2151" s="230"/>
      <c r="AW2151" s="230"/>
      <c r="AZ2151" s="230"/>
      <c r="BA2151" s="230"/>
      <c r="BB2151" s="230"/>
      <c r="BC2151" s="230"/>
      <c r="BD2151" s="230"/>
      <c r="BE2151" s="230"/>
      <c r="BF2151" s="230"/>
      <c r="BG2151" s="230"/>
    </row>
    <row r="2152" spans="4:59">
      <c r="D2152" s="230"/>
      <c r="G2152" s="230"/>
      <c r="H2152" s="230"/>
      <c r="I2152" s="230"/>
      <c r="J2152" s="230"/>
      <c r="K2152" s="230"/>
      <c r="L2152" s="230"/>
      <c r="M2152" s="230"/>
      <c r="N2152" s="230"/>
      <c r="S2152" s="230"/>
      <c r="V2152" s="230"/>
      <c r="W2152" s="230"/>
      <c r="X2152" s="230"/>
      <c r="Y2152" s="230"/>
      <c r="Z2152" s="230"/>
      <c r="AA2152" s="230"/>
      <c r="AB2152" s="230"/>
      <c r="AC2152" s="230"/>
      <c r="AD2152" s="230"/>
      <c r="AH2152" s="230"/>
      <c r="AK2152" s="230"/>
      <c r="AL2152" s="230"/>
      <c r="AM2152" s="230"/>
      <c r="AN2152" s="230"/>
      <c r="AO2152" s="230"/>
      <c r="AP2152" s="230"/>
      <c r="AQ2152" s="230"/>
      <c r="AR2152" s="230"/>
      <c r="AW2152" s="230"/>
      <c r="AZ2152" s="230"/>
      <c r="BA2152" s="230"/>
      <c r="BB2152" s="230"/>
      <c r="BC2152" s="230"/>
      <c r="BD2152" s="230"/>
      <c r="BE2152" s="230"/>
      <c r="BF2152" s="230"/>
      <c r="BG2152" s="230"/>
    </row>
    <row r="2153" spans="4:59">
      <c r="D2153" s="230"/>
      <c r="G2153" s="230"/>
      <c r="H2153" s="230"/>
      <c r="I2153" s="230"/>
      <c r="J2153" s="230"/>
      <c r="K2153" s="230"/>
      <c r="L2153" s="230"/>
      <c r="M2153" s="230"/>
      <c r="N2153" s="230"/>
      <c r="S2153" s="230"/>
      <c r="V2153" s="230"/>
      <c r="W2153" s="230"/>
      <c r="X2153" s="230"/>
      <c r="Y2153" s="230"/>
      <c r="Z2153" s="230"/>
      <c r="AA2153" s="230"/>
      <c r="AB2153" s="230"/>
      <c r="AC2153" s="230"/>
      <c r="AD2153" s="230"/>
      <c r="AH2153" s="230"/>
      <c r="AK2153" s="230"/>
      <c r="AL2153" s="230"/>
      <c r="AM2153" s="230"/>
      <c r="AN2153" s="230"/>
      <c r="AO2153" s="230"/>
      <c r="AP2153" s="230"/>
      <c r="AQ2153" s="230"/>
      <c r="AR2153" s="230"/>
      <c r="AW2153" s="230"/>
      <c r="AZ2153" s="230"/>
      <c r="BA2153" s="230"/>
      <c r="BB2153" s="230"/>
      <c r="BC2153" s="230"/>
      <c r="BD2153" s="230"/>
      <c r="BE2153" s="230"/>
      <c r="BF2153" s="230"/>
      <c r="BG2153" s="230"/>
    </row>
    <row r="2154" spans="4:59">
      <c r="D2154" s="230"/>
      <c r="G2154" s="230"/>
      <c r="H2154" s="230"/>
      <c r="I2154" s="230"/>
      <c r="J2154" s="230"/>
      <c r="K2154" s="230"/>
      <c r="L2154" s="230"/>
      <c r="M2154" s="230"/>
      <c r="N2154" s="230"/>
      <c r="S2154" s="230"/>
      <c r="V2154" s="230"/>
      <c r="W2154" s="230"/>
      <c r="X2154" s="230"/>
      <c r="Y2154" s="230"/>
      <c r="Z2154" s="230"/>
      <c r="AA2154" s="230"/>
      <c r="AB2154" s="230"/>
      <c r="AC2154" s="230"/>
      <c r="AD2154" s="230"/>
      <c r="AH2154" s="230"/>
      <c r="AK2154" s="230"/>
      <c r="AL2154" s="230"/>
      <c r="AM2154" s="230"/>
      <c r="AN2154" s="230"/>
      <c r="AO2154" s="230"/>
      <c r="AP2154" s="230"/>
      <c r="AQ2154" s="230"/>
      <c r="AR2154" s="230"/>
      <c r="AW2154" s="230"/>
      <c r="AZ2154" s="230"/>
      <c r="BA2154" s="230"/>
      <c r="BB2154" s="230"/>
      <c r="BC2154" s="230"/>
      <c r="BD2154" s="230"/>
      <c r="BE2154" s="230"/>
      <c r="BF2154" s="230"/>
      <c r="BG2154" s="230"/>
    </row>
    <row r="2155" spans="4:59">
      <c r="D2155" s="230"/>
      <c r="G2155" s="230"/>
      <c r="H2155" s="230"/>
      <c r="I2155" s="230"/>
      <c r="J2155" s="230"/>
      <c r="K2155" s="230"/>
      <c r="L2155" s="230"/>
      <c r="M2155" s="230"/>
      <c r="N2155" s="230"/>
      <c r="S2155" s="230"/>
      <c r="V2155" s="230"/>
      <c r="W2155" s="230"/>
      <c r="X2155" s="230"/>
      <c r="Y2155" s="230"/>
      <c r="Z2155" s="230"/>
      <c r="AA2155" s="230"/>
      <c r="AB2155" s="230"/>
      <c r="AC2155" s="230"/>
      <c r="AD2155" s="230"/>
      <c r="AH2155" s="230"/>
      <c r="AK2155" s="230"/>
      <c r="AL2155" s="230"/>
      <c r="AM2155" s="230"/>
      <c r="AN2155" s="230"/>
      <c r="AO2155" s="230"/>
      <c r="AP2155" s="230"/>
      <c r="AQ2155" s="230"/>
      <c r="AR2155" s="230"/>
      <c r="AW2155" s="230"/>
      <c r="AZ2155" s="230"/>
      <c r="BA2155" s="230"/>
      <c r="BB2155" s="230"/>
      <c r="BC2155" s="230"/>
      <c r="BD2155" s="230"/>
      <c r="BE2155" s="230"/>
      <c r="BF2155" s="230"/>
      <c r="BG2155" s="230"/>
    </row>
    <row r="2156" spans="4:59">
      <c r="D2156" s="230"/>
      <c r="G2156" s="230"/>
      <c r="H2156" s="230"/>
      <c r="I2156" s="230"/>
      <c r="J2156" s="230"/>
      <c r="K2156" s="230"/>
      <c r="L2156" s="230"/>
      <c r="M2156" s="230"/>
      <c r="N2156" s="230"/>
      <c r="S2156" s="230"/>
      <c r="V2156" s="230"/>
      <c r="W2156" s="230"/>
      <c r="X2156" s="230"/>
      <c r="Y2156" s="230"/>
      <c r="Z2156" s="230"/>
      <c r="AA2156" s="230"/>
      <c r="AB2156" s="230"/>
      <c r="AC2156" s="230"/>
      <c r="AD2156" s="230"/>
      <c r="AH2156" s="230"/>
      <c r="AK2156" s="230"/>
      <c r="AL2156" s="230"/>
      <c r="AM2156" s="230"/>
      <c r="AN2156" s="230"/>
      <c r="AO2156" s="230"/>
      <c r="AP2156" s="230"/>
      <c r="AQ2156" s="230"/>
      <c r="AR2156" s="230"/>
      <c r="AW2156" s="230"/>
      <c r="AZ2156" s="230"/>
      <c r="BA2156" s="230"/>
      <c r="BB2156" s="230"/>
      <c r="BC2156" s="230"/>
      <c r="BD2156" s="230"/>
      <c r="BE2156" s="230"/>
      <c r="BF2156" s="230"/>
      <c r="BG2156" s="230"/>
    </row>
    <row r="2157" spans="4:59">
      <c r="D2157" s="230"/>
      <c r="G2157" s="230"/>
      <c r="H2157" s="230"/>
      <c r="I2157" s="230"/>
      <c r="J2157" s="230"/>
      <c r="K2157" s="230"/>
      <c r="L2157" s="230"/>
      <c r="M2157" s="230"/>
      <c r="N2157" s="230"/>
      <c r="S2157" s="230"/>
      <c r="V2157" s="230"/>
      <c r="W2157" s="230"/>
      <c r="X2157" s="230"/>
      <c r="Y2157" s="230"/>
      <c r="Z2157" s="230"/>
      <c r="AA2157" s="230"/>
      <c r="AB2157" s="230"/>
      <c r="AC2157" s="230"/>
      <c r="AD2157" s="230"/>
      <c r="AH2157" s="230"/>
      <c r="AK2157" s="230"/>
      <c r="AL2157" s="230"/>
      <c r="AM2157" s="230"/>
      <c r="AN2157" s="230"/>
      <c r="AO2157" s="230"/>
      <c r="AP2157" s="230"/>
      <c r="AQ2157" s="230"/>
      <c r="AR2157" s="230"/>
      <c r="AW2157" s="230"/>
      <c r="AZ2157" s="230"/>
      <c r="BA2157" s="230"/>
      <c r="BB2157" s="230"/>
      <c r="BC2157" s="230"/>
      <c r="BD2157" s="230"/>
      <c r="BE2157" s="230"/>
      <c r="BF2157" s="230"/>
      <c r="BG2157" s="230"/>
    </row>
    <row r="2158" spans="4:59">
      <c r="D2158" s="230"/>
      <c r="G2158" s="230"/>
      <c r="H2158" s="230"/>
      <c r="I2158" s="230"/>
      <c r="J2158" s="230"/>
      <c r="K2158" s="230"/>
      <c r="L2158" s="230"/>
      <c r="M2158" s="230"/>
      <c r="N2158" s="230"/>
      <c r="S2158" s="230"/>
      <c r="V2158" s="230"/>
      <c r="W2158" s="230"/>
      <c r="X2158" s="230"/>
      <c r="Y2158" s="230"/>
      <c r="Z2158" s="230"/>
      <c r="AA2158" s="230"/>
      <c r="AB2158" s="230"/>
      <c r="AC2158" s="230"/>
      <c r="AD2158" s="230"/>
      <c r="AH2158" s="230"/>
      <c r="AK2158" s="230"/>
      <c r="AL2158" s="230"/>
      <c r="AM2158" s="230"/>
      <c r="AN2158" s="230"/>
      <c r="AO2158" s="230"/>
      <c r="AP2158" s="230"/>
      <c r="AQ2158" s="230"/>
      <c r="AR2158" s="230"/>
      <c r="AW2158" s="230"/>
      <c r="AZ2158" s="230"/>
      <c r="BA2158" s="230"/>
      <c r="BB2158" s="230"/>
      <c r="BC2158" s="230"/>
      <c r="BD2158" s="230"/>
      <c r="BE2158" s="230"/>
      <c r="BF2158" s="230"/>
      <c r="BG2158" s="230"/>
    </row>
    <row r="2159" spans="4:59">
      <c r="D2159" s="230"/>
      <c r="G2159" s="230"/>
      <c r="H2159" s="230"/>
      <c r="I2159" s="230"/>
      <c r="J2159" s="230"/>
      <c r="K2159" s="230"/>
      <c r="L2159" s="230"/>
      <c r="M2159" s="230"/>
      <c r="N2159" s="230"/>
      <c r="S2159" s="230"/>
      <c r="V2159" s="230"/>
      <c r="W2159" s="230"/>
      <c r="X2159" s="230"/>
      <c r="Y2159" s="230"/>
      <c r="Z2159" s="230"/>
      <c r="AA2159" s="230"/>
      <c r="AB2159" s="230"/>
      <c r="AC2159" s="230"/>
      <c r="AD2159" s="230"/>
      <c r="AH2159" s="230"/>
      <c r="AK2159" s="230"/>
      <c r="AL2159" s="230"/>
      <c r="AM2159" s="230"/>
      <c r="AN2159" s="230"/>
      <c r="AO2159" s="230"/>
      <c r="AP2159" s="230"/>
      <c r="AQ2159" s="230"/>
      <c r="AR2159" s="230"/>
      <c r="AW2159" s="230"/>
      <c r="AZ2159" s="230"/>
      <c r="BA2159" s="230"/>
      <c r="BB2159" s="230"/>
      <c r="BC2159" s="230"/>
      <c r="BD2159" s="230"/>
      <c r="BE2159" s="230"/>
      <c r="BF2159" s="230"/>
      <c r="BG2159" s="230"/>
    </row>
    <row r="2160" spans="4:59">
      <c r="D2160" s="230"/>
      <c r="G2160" s="230"/>
      <c r="H2160" s="230"/>
      <c r="I2160" s="230"/>
      <c r="J2160" s="230"/>
      <c r="K2160" s="230"/>
      <c r="L2160" s="230"/>
      <c r="M2160" s="230"/>
      <c r="N2160" s="230"/>
      <c r="S2160" s="230"/>
      <c r="V2160" s="230"/>
      <c r="W2160" s="230"/>
      <c r="X2160" s="230"/>
      <c r="Y2160" s="230"/>
      <c r="Z2160" s="230"/>
      <c r="AA2160" s="230"/>
      <c r="AB2160" s="230"/>
      <c r="AC2160" s="230"/>
      <c r="AD2160" s="230"/>
      <c r="AH2160" s="230"/>
      <c r="AK2160" s="230"/>
      <c r="AL2160" s="230"/>
      <c r="AM2160" s="230"/>
      <c r="AN2160" s="230"/>
      <c r="AO2160" s="230"/>
      <c r="AP2160" s="230"/>
      <c r="AQ2160" s="230"/>
      <c r="AR2160" s="230"/>
      <c r="AW2160" s="230"/>
      <c r="AZ2160" s="230"/>
      <c r="BA2160" s="230"/>
      <c r="BB2160" s="230"/>
      <c r="BC2160" s="230"/>
      <c r="BD2160" s="230"/>
      <c r="BE2160" s="230"/>
      <c r="BF2160" s="230"/>
      <c r="BG2160" s="230"/>
    </row>
    <row r="2161" spans="4:59">
      <c r="D2161" s="230"/>
      <c r="G2161" s="230"/>
      <c r="H2161" s="230"/>
      <c r="I2161" s="230"/>
      <c r="J2161" s="230"/>
      <c r="K2161" s="230"/>
      <c r="L2161" s="230"/>
      <c r="M2161" s="230"/>
      <c r="N2161" s="230"/>
      <c r="S2161" s="230"/>
      <c r="V2161" s="230"/>
      <c r="W2161" s="230"/>
      <c r="X2161" s="230"/>
      <c r="Y2161" s="230"/>
      <c r="Z2161" s="230"/>
      <c r="AA2161" s="230"/>
      <c r="AB2161" s="230"/>
      <c r="AC2161" s="230"/>
      <c r="AD2161" s="230"/>
      <c r="AH2161" s="230"/>
      <c r="AK2161" s="230"/>
      <c r="AL2161" s="230"/>
      <c r="AM2161" s="230"/>
      <c r="AN2161" s="230"/>
      <c r="AO2161" s="230"/>
      <c r="AP2161" s="230"/>
      <c r="AQ2161" s="230"/>
      <c r="AR2161" s="230"/>
      <c r="AW2161" s="230"/>
      <c r="AZ2161" s="230"/>
      <c r="BA2161" s="230"/>
      <c r="BB2161" s="230"/>
      <c r="BC2161" s="230"/>
      <c r="BD2161" s="230"/>
      <c r="BE2161" s="230"/>
      <c r="BF2161" s="230"/>
      <c r="BG2161" s="230"/>
    </row>
    <row r="2162" spans="4:59">
      <c r="D2162" s="230"/>
      <c r="G2162" s="230"/>
      <c r="H2162" s="230"/>
      <c r="I2162" s="230"/>
      <c r="J2162" s="230"/>
      <c r="K2162" s="230"/>
      <c r="L2162" s="230"/>
      <c r="M2162" s="230"/>
      <c r="N2162" s="230"/>
      <c r="S2162" s="230"/>
      <c r="V2162" s="230"/>
      <c r="W2162" s="230"/>
      <c r="X2162" s="230"/>
      <c r="Y2162" s="230"/>
      <c r="Z2162" s="230"/>
      <c r="AA2162" s="230"/>
      <c r="AB2162" s="230"/>
      <c r="AC2162" s="230"/>
      <c r="AD2162" s="230"/>
      <c r="AH2162" s="230"/>
      <c r="AK2162" s="230"/>
      <c r="AL2162" s="230"/>
      <c r="AM2162" s="230"/>
      <c r="AN2162" s="230"/>
      <c r="AO2162" s="230"/>
      <c r="AP2162" s="230"/>
      <c r="AQ2162" s="230"/>
      <c r="AR2162" s="230"/>
      <c r="AW2162" s="230"/>
      <c r="AZ2162" s="230"/>
      <c r="BA2162" s="230"/>
      <c r="BB2162" s="230"/>
      <c r="BC2162" s="230"/>
      <c r="BD2162" s="230"/>
      <c r="BE2162" s="230"/>
      <c r="BF2162" s="230"/>
      <c r="BG2162" s="230"/>
    </row>
    <row r="2163" spans="4:59">
      <c r="D2163" s="230"/>
      <c r="G2163" s="230"/>
      <c r="H2163" s="230"/>
      <c r="I2163" s="230"/>
      <c r="J2163" s="230"/>
      <c r="K2163" s="230"/>
      <c r="L2163" s="230"/>
      <c r="M2163" s="230"/>
      <c r="N2163" s="230"/>
      <c r="S2163" s="230"/>
      <c r="V2163" s="230"/>
      <c r="W2163" s="230"/>
      <c r="X2163" s="230"/>
      <c r="Y2163" s="230"/>
      <c r="Z2163" s="230"/>
      <c r="AA2163" s="230"/>
      <c r="AB2163" s="230"/>
      <c r="AC2163" s="230"/>
      <c r="AD2163" s="230"/>
      <c r="AH2163" s="230"/>
      <c r="AK2163" s="230"/>
      <c r="AL2163" s="230"/>
      <c r="AM2163" s="230"/>
      <c r="AN2163" s="230"/>
      <c r="AO2163" s="230"/>
      <c r="AP2163" s="230"/>
      <c r="AQ2163" s="230"/>
      <c r="AR2163" s="230"/>
      <c r="AW2163" s="230"/>
      <c r="AZ2163" s="230"/>
      <c r="BA2163" s="230"/>
      <c r="BB2163" s="230"/>
      <c r="BC2163" s="230"/>
      <c r="BD2163" s="230"/>
      <c r="BE2163" s="230"/>
      <c r="BF2163" s="230"/>
      <c r="BG2163" s="230"/>
    </row>
    <row r="2164" spans="4:59">
      <c r="D2164" s="230"/>
      <c r="G2164" s="230"/>
      <c r="H2164" s="230"/>
      <c r="I2164" s="230"/>
      <c r="J2164" s="230"/>
      <c r="K2164" s="230"/>
      <c r="L2164" s="230"/>
      <c r="M2164" s="230"/>
      <c r="N2164" s="230"/>
      <c r="S2164" s="230"/>
      <c r="V2164" s="230"/>
      <c r="W2164" s="230"/>
      <c r="X2164" s="230"/>
      <c r="Y2164" s="230"/>
      <c r="Z2164" s="230"/>
      <c r="AA2164" s="230"/>
      <c r="AB2164" s="230"/>
      <c r="AC2164" s="230"/>
      <c r="AD2164" s="230"/>
      <c r="AH2164" s="230"/>
      <c r="AK2164" s="230"/>
      <c r="AL2164" s="230"/>
      <c r="AM2164" s="230"/>
      <c r="AN2164" s="230"/>
      <c r="AO2164" s="230"/>
      <c r="AP2164" s="230"/>
      <c r="AQ2164" s="230"/>
      <c r="AR2164" s="230"/>
      <c r="AW2164" s="230"/>
      <c r="AZ2164" s="230"/>
      <c r="BA2164" s="230"/>
      <c r="BB2164" s="230"/>
      <c r="BC2164" s="230"/>
      <c r="BD2164" s="230"/>
      <c r="BE2164" s="230"/>
      <c r="BF2164" s="230"/>
      <c r="BG2164" s="230"/>
    </row>
    <row r="2165" spans="4:59">
      <c r="D2165" s="230"/>
      <c r="G2165" s="230"/>
      <c r="H2165" s="230"/>
      <c r="I2165" s="230"/>
      <c r="J2165" s="230"/>
      <c r="K2165" s="230"/>
      <c r="L2165" s="230"/>
      <c r="M2165" s="230"/>
      <c r="N2165" s="230"/>
      <c r="S2165" s="230"/>
      <c r="V2165" s="230"/>
      <c r="W2165" s="230"/>
      <c r="X2165" s="230"/>
      <c r="Y2165" s="230"/>
      <c r="Z2165" s="230"/>
      <c r="AA2165" s="230"/>
      <c r="AB2165" s="230"/>
      <c r="AC2165" s="230"/>
      <c r="AD2165" s="230"/>
      <c r="AH2165" s="230"/>
      <c r="AK2165" s="230"/>
      <c r="AL2165" s="230"/>
      <c r="AM2165" s="230"/>
      <c r="AN2165" s="230"/>
      <c r="AO2165" s="230"/>
      <c r="AP2165" s="230"/>
      <c r="AQ2165" s="230"/>
      <c r="AR2165" s="230"/>
      <c r="AW2165" s="230"/>
      <c r="AZ2165" s="230"/>
      <c r="BA2165" s="230"/>
      <c r="BB2165" s="230"/>
      <c r="BC2165" s="230"/>
      <c r="BD2165" s="230"/>
      <c r="BE2165" s="230"/>
      <c r="BF2165" s="230"/>
      <c r="BG2165" s="230"/>
    </row>
    <row r="2166" spans="4:59">
      <c r="D2166" s="230"/>
      <c r="G2166" s="230"/>
      <c r="H2166" s="230"/>
      <c r="I2166" s="230"/>
      <c r="J2166" s="230"/>
      <c r="K2166" s="230"/>
      <c r="L2166" s="230"/>
      <c r="M2166" s="230"/>
      <c r="N2166" s="230"/>
      <c r="S2166" s="230"/>
      <c r="V2166" s="230"/>
      <c r="W2166" s="230"/>
      <c r="X2166" s="230"/>
      <c r="Y2166" s="230"/>
      <c r="Z2166" s="230"/>
      <c r="AA2166" s="230"/>
      <c r="AB2166" s="230"/>
      <c r="AC2166" s="230"/>
      <c r="AD2166" s="230"/>
      <c r="AH2166" s="230"/>
      <c r="AK2166" s="230"/>
      <c r="AL2166" s="230"/>
      <c r="AM2166" s="230"/>
      <c r="AN2166" s="230"/>
      <c r="AO2166" s="230"/>
      <c r="AP2166" s="230"/>
      <c r="AQ2166" s="230"/>
      <c r="AR2166" s="230"/>
      <c r="AW2166" s="230"/>
      <c r="AZ2166" s="230"/>
      <c r="BA2166" s="230"/>
      <c r="BB2166" s="230"/>
      <c r="BC2166" s="230"/>
      <c r="BD2166" s="230"/>
      <c r="BE2166" s="230"/>
      <c r="BF2166" s="230"/>
      <c r="BG2166" s="230"/>
    </row>
    <row r="2167" spans="4:59">
      <c r="D2167" s="230"/>
      <c r="G2167" s="230"/>
      <c r="H2167" s="230"/>
      <c r="I2167" s="230"/>
      <c r="J2167" s="230"/>
      <c r="K2167" s="230"/>
      <c r="L2167" s="230"/>
      <c r="M2167" s="230"/>
      <c r="N2167" s="230"/>
      <c r="S2167" s="230"/>
      <c r="V2167" s="230"/>
      <c r="W2167" s="230"/>
      <c r="X2167" s="230"/>
      <c r="Y2167" s="230"/>
      <c r="Z2167" s="230"/>
      <c r="AA2167" s="230"/>
      <c r="AB2167" s="230"/>
      <c r="AC2167" s="230"/>
      <c r="AD2167" s="230"/>
      <c r="AH2167" s="230"/>
      <c r="AK2167" s="230"/>
      <c r="AL2167" s="230"/>
      <c r="AM2167" s="230"/>
      <c r="AN2167" s="230"/>
      <c r="AO2167" s="230"/>
      <c r="AP2167" s="230"/>
      <c r="AQ2167" s="230"/>
      <c r="AR2167" s="230"/>
      <c r="AW2167" s="230"/>
      <c r="AZ2167" s="230"/>
      <c r="BA2167" s="230"/>
      <c r="BB2167" s="230"/>
      <c r="BC2167" s="230"/>
      <c r="BD2167" s="230"/>
      <c r="BE2167" s="230"/>
      <c r="BF2167" s="230"/>
      <c r="BG2167" s="230"/>
    </row>
    <row r="2168" spans="4:59">
      <c r="D2168" s="230"/>
      <c r="G2168" s="230"/>
      <c r="H2168" s="230"/>
      <c r="I2168" s="230"/>
      <c r="J2168" s="230"/>
      <c r="K2168" s="230"/>
      <c r="L2168" s="230"/>
      <c r="M2168" s="230"/>
      <c r="N2168" s="230"/>
      <c r="S2168" s="230"/>
      <c r="V2168" s="230"/>
      <c r="W2168" s="230"/>
      <c r="X2168" s="230"/>
      <c r="Y2168" s="230"/>
      <c r="Z2168" s="230"/>
      <c r="AA2168" s="230"/>
      <c r="AB2168" s="230"/>
      <c r="AC2168" s="230"/>
      <c r="AD2168" s="230"/>
      <c r="AH2168" s="230"/>
      <c r="AK2168" s="230"/>
      <c r="AL2168" s="230"/>
      <c r="AM2168" s="230"/>
      <c r="AN2168" s="230"/>
      <c r="AO2168" s="230"/>
      <c r="AP2168" s="230"/>
      <c r="AQ2168" s="230"/>
      <c r="AR2168" s="230"/>
      <c r="AW2168" s="230"/>
      <c r="AZ2168" s="230"/>
      <c r="BA2168" s="230"/>
      <c r="BB2168" s="230"/>
      <c r="BC2168" s="230"/>
      <c r="BD2168" s="230"/>
      <c r="BE2168" s="230"/>
      <c r="BF2168" s="230"/>
      <c r="BG2168" s="230"/>
    </row>
    <row r="2169" spans="4:59">
      <c r="D2169" s="230"/>
      <c r="G2169" s="230"/>
      <c r="H2169" s="230"/>
      <c r="I2169" s="230"/>
      <c r="J2169" s="230"/>
      <c r="K2169" s="230"/>
      <c r="L2169" s="230"/>
      <c r="M2169" s="230"/>
      <c r="N2169" s="230"/>
      <c r="S2169" s="230"/>
      <c r="V2169" s="230"/>
      <c r="W2169" s="230"/>
      <c r="X2169" s="230"/>
      <c r="Y2169" s="230"/>
      <c r="Z2169" s="230"/>
      <c r="AA2169" s="230"/>
      <c r="AB2169" s="230"/>
      <c r="AC2169" s="230"/>
      <c r="AD2169" s="230"/>
      <c r="AH2169" s="230"/>
      <c r="AK2169" s="230"/>
      <c r="AL2169" s="230"/>
      <c r="AM2169" s="230"/>
      <c r="AN2169" s="230"/>
      <c r="AO2169" s="230"/>
      <c r="AP2169" s="230"/>
      <c r="AQ2169" s="230"/>
      <c r="AR2169" s="230"/>
      <c r="AW2169" s="230"/>
      <c r="AZ2169" s="230"/>
      <c r="BA2169" s="230"/>
      <c r="BB2169" s="230"/>
      <c r="BC2169" s="230"/>
      <c r="BD2169" s="230"/>
      <c r="BE2169" s="230"/>
      <c r="BF2169" s="230"/>
      <c r="BG2169" s="230"/>
    </row>
    <row r="2170" spans="4:59">
      <c r="D2170" s="230"/>
      <c r="G2170" s="230"/>
      <c r="H2170" s="230"/>
      <c r="I2170" s="230"/>
      <c r="J2170" s="230"/>
      <c r="K2170" s="230"/>
      <c r="L2170" s="230"/>
      <c r="M2170" s="230"/>
      <c r="N2170" s="230"/>
      <c r="S2170" s="230"/>
      <c r="V2170" s="230"/>
      <c r="W2170" s="230"/>
      <c r="X2170" s="230"/>
      <c r="Y2170" s="230"/>
      <c r="Z2170" s="230"/>
      <c r="AA2170" s="230"/>
      <c r="AB2170" s="230"/>
      <c r="AC2170" s="230"/>
      <c r="AD2170" s="230"/>
      <c r="AH2170" s="230"/>
      <c r="AK2170" s="230"/>
      <c r="AL2170" s="230"/>
      <c r="AM2170" s="230"/>
      <c r="AN2170" s="230"/>
      <c r="AO2170" s="230"/>
      <c r="AP2170" s="230"/>
      <c r="AQ2170" s="230"/>
      <c r="AR2170" s="230"/>
      <c r="AW2170" s="230"/>
      <c r="AZ2170" s="230"/>
      <c r="BA2170" s="230"/>
      <c r="BB2170" s="230"/>
      <c r="BC2170" s="230"/>
      <c r="BD2170" s="230"/>
      <c r="BE2170" s="230"/>
      <c r="BF2170" s="230"/>
      <c r="BG2170" s="230"/>
    </row>
    <row r="2171" spans="4:59">
      <c r="D2171" s="230"/>
      <c r="G2171" s="230"/>
      <c r="H2171" s="230"/>
      <c r="I2171" s="230"/>
      <c r="J2171" s="230"/>
      <c r="K2171" s="230"/>
      <c r="L2171" s="230"/>
      <c r="M2171" s="230"/>
      <c r="N2171" s="230"/>
      <c r="S2171" s="230"/>
      <c r="V2171" s="230"/>
      <c r="W2171" s="230"/>
      <c r="X2171" s="230"/>
      <c r="Y2171" s="230"/>
      <c r="Z2171" s="230"/>
      <c r="AA2171" s="230"/>
      <c r="AB2171" s="230"/>
      <c r="AC2171" s="230"/>
      <c r="AD2171" s="230"/>
      <c r="AH2171" s="230"/>
      <c r="AK2171" s="230"/>
      <c r="AL2171" s="230"/>
      <c r="AM2171" s="230"/>
      <c r="AN2171" s="230"/>
      <c r="AO2171" s="230"/>
      <c r="AP2171" s="230"/>
      <c r="AQ2171" s="230"/>
      <c r="AR2171" s="230"/>
      <c r="AW2171" s="230"/>
      <c r="AZ2171" s="230"/>
      <c r="BA2171" s="230"/>
      <c r="BB2171" s="230"/>
      <c r="BC2171" s="230"/>
      <c r="BD2171" s="230"/>
      <c r="BE2171" s="230"/>
      <c r="BF2171" s="230"/>
      <c r="BG2171" s="230"/>
    </row>
    <row r="2172" spans="4:59">
      <c r="D2172" s="230"/>
      <c r="G2172" s="230"/>
      <c r="H2172" s="230"/>
      <c r="I2172" s="230"/>
      <c r="J2172" s="230"/>
      <c r="K2172" s="230"/>
      <c r="L2172" s="230"/>
      <c r="M2172" s="230"/>
      <c r="N2172" s="230"/>
      <c r="S2172" s="230"/>
      <c r="V2172" s="230"/>
      <c r="W2172" s="230"/>
      <c r="X2172" s="230"/>
      <c r="Y2172" s="230"/>
      <c r="Z2172" s="230"/>
      <c r="AA2172" s="230"/>
      <c r="AB2172" s="230"/>
      <c r="AC2172" s="230"/>
      <c r="AD2172" s="230"/>
      <c r="AH2172" s="230"/>
      <c r="AK2172" s="230"/>
      <c r="AL2172" s="230"/>
      <c r="AM2172" s="230"/>
      <c r="AN2172" s="230"/>
      <c r="AO2172" s="230"/>
      <c r="AP2172" s="230"/>
      <c r="AQ2172" s="230"/>
      <c r="AR2172" s="230"/>
      <c r="AW2172" s="230"/>
      <c r="AZ2172" s="230"/>
      <c r="BA2172" s="230"/>
      <c r="BB2172" s="230"/>
      <c r="BC2172" s="230"/>
      <c r="BD2172" s="230"/>
      <c r="BE2172" s="230"/>
      <c r="BF2172" s="230"/>
      <c r="BG2172" s="230"/>
    </row>
    <row r="2173" spans="4:59">
      <c r="D2173" s="230"/>
      <c r="G2173" s="230"/>
      <c r="H2173" s="230"/>
      <c r="I2173" s="230"/>
      <c r="J2173" s="230"/>
      <c r="K2173" s="230"/>
      <c r="L2173" s="230"/>
      <c r="M2173" s="230"/>
      <c r="N2173" s="230"/>
      <c r="S2173" s="230"/>
      <c r="V2173" s="230"/>
      <c r="W2173" s="230"/>
      <c r="X2173" s="230"/>
      <c r="Y2173" s="230"/>
      <c r="Z2173" s="230"/>
      <c r="AA2173" s="230"/>
      <c r="AB2173" s="230"/>
      <c r="AC2173" s="230"/>
      <c r="AD2173" s="230"/>
      <c r="AH2173" s="230"/>
      <c r="AK2173" s="230"/>
      <c r="AL2173" s="230"/>
      <c r="AM2173" s="230"/>
      <c r="AN2173" s="230"/>
      <c r="AO2173" s="230"/>
      <c r="AP2173" s="230"/>
      <c r="AQ2173" s="230"/>
      <c r="AR2173" s="230"/>
      <c r="AW2173" s="230"/>
      <c r="AZ2173" s="230"/>
      <c r="BA2173" s="230"/>
      <c r="BB2173" s="230"/>
      <c r="BC2173" s="230"/>
      <c r="BD2173" s="230"/>
      <c r="BE2173" s="230"/>
      <c r="BF2173" s="230"/>
      <c r="BG2173" s="230"/>
    </row>
    <row r="2174" spans="4:59">
      <c r="D2174" s="230"/>
      <c r="G2174" s="230"/>
      <c r="H2174" s="230"/>
      <c r="I2174" s="230"/>
      <c r="J2174" s="230"/>
      <c r="K2174" s="230"/>
      <c r="L2174" s="230"/>
      <c r="M2174" s="230"/>
      <c r="N2174" s="230"/>
      <c r="S2174" s="230"/>
      <c r="V2174" s="230"/>
      <c r="W2174" s="230"/>
      <c r="X2174" s="230"/>
      <c r="Y2174" s="230"/>
      <c r="Z2174" s="230"/>
      <c r="AA2174" s="230"/>
      <c r="AB2174" s="230"/>
      <c r="AC2174" s="230"/>
      <c r="AD2174" s="230"/>
      <c r="AH2174" s="230"/>
      <c r="AK2174" s="230"/>
      <c r="AL2174" s="230"/>
      <c r="AM2174" s="230"/>
      <c r="AN2174" s="230"/>
      <c r="AO2174" s="230"/>
      <c r="AP2174" s="230"/>
      <c r="AQ2174" s="230"/>
      <c r="AR2174" s="230"/>
      <c r="AW2174" s="230"/>
      <c r="AZ2174" s="230"/>
      <c r="BA2174" s="230"/>
      <c r="BB2174" s="230"/>
      <c r="BC2174" s="230"/>
      <c r="BD2174" s="230"/>
      <c r="BE2174" s="230"/>
      <c r="BF2174" s="230"/>
      <c r="BG2174" s="230"/>
    </row>
    <row r="2175" spans="4:59">
      <c r="D2175" s="230"/>
      <c r="G2175" s="230"/>
      <c r="H2175" s="230"/>
      <c r="I2175" s="230"/>
      <c r="J2175" s="230"/>
      <c r="K2175" s="230"/>
      <c r="L2175" s="230"/>
      <c r="M2175" s="230"/>
      <c r="N2175" s="230"/>
      <c r="S2175" s="230"/>
      <c r="V2175" s="230"/>
      <c r="W2175" s="230"/>
      <c r="X2175" s="230"/>
      <c r="Y2175" s="230"/>
      <c r="Z2175" s="230"/>
      <c r="AA2175" s="230"/>
      <c r="AB2175" s="230"/>
      <c r="AC2175" s="230"/>
      <c r="AD2175" s="230"/>
      <c r="AH2175" s="230"/>
      <c r="AK2175" s="230"/>
      <c r="AL2175" s="230"/>
      <c r="AM2175" s="230"/>
      <c r="AN2175" s="230"/>
      <c r="AO2175" s="230"/>
      <c r="AP2175" s="230"/>
      <c r="AQ2175" s="230"/>
      <c r="AR2175" s="230"/>
      <c r="AW2175" s="230"/>
      <c r="AZ2175" s="230"/>
      <c r="BA2175" s="230"/>
      <c r="BB2175" s="230"/>
      <c r="BC2175" s="230"/>
      <c r="BD2175" s="230"/>
      <c r="BE2175" s="230"/>
      <c r="BF2175" s="230"/>
      <c r="BG2175" s="230"/>
    </row>
    <row r="2176" spans="4:59">
      <c r="D2176" s="230"/>
      <c r="G2176" s="230"/>
      <c r="H2176" s="230"/>
      <c r="I2176" s="230"/>
      <c r="J2176" s="230"/>
      <c r="K2176" s="230"/>
      <c r="L2176" s="230"/>
      <c r="M2176" s="230"/>
      <c r="N2176" s="230"/>
      <c r="S2176" s="230"/>
      <c r="V2176" s="230"/>
      <c r="W2176" s="230"/>
      <c r="X2176" s="230"/>
      <c r="Y2176" s="230"/>
      <c r="Z2176" s="230"/>
      <c r="AA2176" s="230"/>
      <c r="AB2176" s="230"/>
      <c r="AC2176" s="230"/>
      <c r="AD2176" s="230"/>
      <c r="AH2176" s="230"/>
      <c r="AK2176" s="230"/>
      <c r="AL2176" s="230"/>
      <c r="AM2176" s="230"/>
      <c r="AN2176" s="230"/>
      <c r="AO2176" s="230"/>
      <c r="AP2176" s="230"/>
      <c r="AQ2176" s="230"/>
      <c r="AR2176" s="230"/>
      <c r="AW2176" s="230"/>
      <c r="AZ2176" s="230"/>
      <c r="BA2176" s="230"/>
      <c r="BB2176" s="230"/>
      <c r="BC2176" s="230"/>
      <c r="BD2176" s="230"/>
      <c r="BE2176" s="230"/>
      <c r="BF2176" s="230"/>
      <c r="BG2176" s="230"/>
    </row>
    <row r="2177" spans="4:59">
      <c r="D2177" s="230"/>
      <c r="G2177" s="230"/>
      <c r="H2177" s="230"/>
      <c r="I2177" s="230"/>
      <c r="J2177" s="230"/>
      <c r="K2177" s="230"/>
      <c r="L2177" s="230"/>
      <c r="M2177" s="230"/>
      <c r="N2177" s="230"/>
      <c r="S2177" s="230"/>
      <c r="V2177" s="230"/>
      <c r="W2177" s="230"/>
      <c r="X2177" s="230"/>
      <c r="Y2177" s="230"/>
      <c r="Z2177" s="230"/>
      <c r="AA2177" s="230"/>
      <c r="AB2177" s="230"/>
      <c r="AC2177" s="230"/>
      <c r="AD2177" s="230"/>
      <c r="AH2177" s="230"/>
      <c r="AK2177" s="230"/>
      <c r="AL2177" s="230"/>
      <c r="AM2177" s="230"/>
      <c r="AN2177" s="230"/>
      <c r="AO2177" s="230"/>
      <c r="AP2177" s="230"/>
      <c r="AQ2177" s="230"/>
      <c r="AR2177" s="230"/>
      <c r="AW2177" s="230"/>
      <c r="AZ2177" s="230"/>
      <c r="BA2177" s="230"/>
      <c r="BB2177" s="230"/>
      <c r="BC2177" s="230"/>
      <c r="BD2177" s="230"/>
      <c r="BE2177" s="230"/>
      <c r="BF2177" s="230"/>
      <c r="BG2177" s="230"/>
    </row>
    <row r="2178" spans="4:59">
      <c r="D2178" s="230"/>
      <c r="G2178" s="230"/>
      <c r="H2178" s="230"/>
      <c r="I2178" s="230"/>
      <c r="J2178" s="230"/>
      <c r="K2178" s="230"/>
      <c r="L2178" s="230"/>
      <c r="M2178" s="230"/>
      <c r="N2178" s="230"/>
      <c r="S2178" s="230"/>
      <c r="V2178" s="230"/>
      <c r="W2178" s="230"/>
      <c r="X2178" s="230"/>
      <c r="Y2178" s="230"/>
      <c r="Z2178" s="230"/>
      <c r="AA2178" s="230"/>
      <c r="AB2178" s="230"/>
      <c r="AC2178" s="230"/>
      <c r="AD2178" s="230"/>
      <c r="AH2178" s="230"/>
      <c r="AK2178" s="230"/>
      <c r="AL2178" s="230"/>
      <c r="AM2178" s="230"/>
      <c r="AN2178" s="230"/>
      <c r="AO2178" s="230"/>
      <c r="AP2178" s="230"/>
      <c r="AQ2178" s="230"/>
      <c r="AR2178" s="230"/>
      <c r="AW2178" s="230"/>
      <c r="AZ2178" s="230"/>
      <c r="BA2178" s="230"/>
      <c r="BB2178" s="230"/>
      <c r="BC2178" s="230"/>
      <c r="BD2178" s="230"/>
      <c r="BE2178" s="230"/>
      <c r="BF2178" s="230"/>
      <c r="BG2178" s="230"/>
    </row>
    <row r="2179" spans="4:59">
      <c r="D2179" s="230"/>
      <c r="G2179" s="230"/>
      <c r="H2179" s="230"/>
      <c r="I2179" s="230"/>
      <c r="J2179" s="230"/>
      <c r="K2179" s="230"/>
      <c r="L2179" s="230"/>
      <c r="M2179" s="230"/>
      <c r="N2179" s="230"/>
      <c r="S2179" s="230"/>
      <c r="V2179" s="230"/>
      <c r="W2179" s="230"/>
      <c r="X2179" s="230"/>
      <c r="Y2179" s="230"/>
      <c r="Z2179" s="230"/>
      <c r="AA2179" s="230"/>
      <c r="AB2179" s="230"/>
      <c r="AC2179" s="230"/>
      <c r="AD2179" s="230"/>
      <c r="AH2179" s="230"/>
      <c r="AK2179" s="230"/>
      <c r="AL2179" s="230"/>
      <c r="AM2179" s="230"/>
      <c r="AN2179" s="230"/>
      <c r="AO2179" s="230"/>
      <c r="AP2179" s="230"/>
      <c r="AQ2179" s="230"/>
      <c r="AR2179" s="230"/>
      <c r="AW2179" s="230"/>
      <c r="AZ2179" s="230"/>
      <c r="BA2179" s="230"/>
      <c r="BB2179" s="230"/>
      <c r="BC2179" s="230"/>
      <c r="BD2179" s="230"/>
      <c r="BE2179" s="230"/>
      <c r="BF2179" s="230"/>
      <c r="BG2179" s="230"/>
    </row>
    <row r="2180" spans="4:59">
      <c r="D2180" s="230"/>
      <c r="G2180" s="230"/>
      <c r="H2180" s="230"/>
      <c r="I2180" s="230"/>
      <c r="J2180" s="230"/>
      <c r="K2180" s="230"/>
      <c r="L2180" s="230"/>
      <c r="M2180" s="230"/>
      <c r="N2180" s="230"/>
      <c r="S2180" s="230"/>
      <c r="V2180" s="230"/>
      <c r="W2180" s="230"/>
      <c r="X2180" s="230"/>
      <c r="Y2180" s="230"/>
      <c r="Z2180" s="230"/>
      <c r="AA2180" s="230"/>
      <c r="AB2180" s="230"/>
      <c r="AC2180" s="230"/>
      <c r="AD2180" s="230"/>
      <c r="AH2180" s="230"/>
      <c r="AK2180" s="230"/>
      <c r="AL2180" s="230"/>
      <c r="AM2180" s="230"/>
      <c r="AN2180" s="230"/>
      <c r="AO2180" s="230"/>
      <c r="AP2180" s="230"/>
      <c r="AQ2180" s="230"/>
      <c r="AR2180" s="230"/>
      <c r="AW2180" s="230"/>
      <c r="AZ2180" s="230"/>
      <c r="BA2180" s="230"/>
      <c r="BB2180" s="230"/>
      <c r="BC2180" s="230"/>
      <c r="BD2180" s="230"/>
      <c r="BE2180" s="230"/>
      <c r="BF2180" s="230"/>
      <c r="BG2180" s="230"/>
    </row>
    <row r="2181" spans="4:59">
      <c r="D2181" s="230"/>
      <c r="G2181" s="230"/>
      <c r="H2181" s="230"/>
      <c r="I2181" s="230"/>
      <c r="J2181" s="230"/>
      <c r="K2181" s="230"/>
      <c r="L2181" s="230"/>
      <c r="M2181" s="230"/>
      <c r="N2181" s="230"/>
      <c r="S2181" s="230"/>
      <c r="V2181" s="230"/>
      <c r="W2181" s="230"/>
      <c r="X2181" s="230"/>
      <c r="Y2181" s="230"/>
      <c r="Z2181" s="230"/>
      <c r="AA2181" s="230"/>
      <c r="AB2181" s="230"/>
      <c r="AC2181" s="230"/>
      <c r="AD2181" s="230"/>
      <c r="AH2181" s="230"/>
      <c r="AK2181" s="230"/>
      <c r="AL2181" s="230"/>
      <c r="AM2181" s="230"/>
      <c r="AN2181" s="230"/>
      <c r="AO2181" s="230"/>
      <c r="AP2181" s="230"/>
      <c r="AQ2181" s="230"/>
      <c r="AR2181" s="230"/>
      <c r="AW2181" s="230"/>
      <c r="AZ2181" s="230"/>
      <c r="BA2181" s="230"/>
      <c r="BB2181" s="230"/>
      <c r="BC2181" s="230"/>
      <c r="BD2181" s="230"/>
      <c r="BE2181" s="230"/>
      <c r="BF2181" s="230"/>
      <c r="BG2181" s="230"/>
    </row>
    <row r="2182" spans="4:59">
      <c r="D2182" s="230"/>
      <c r="G2182" s="230"/>
      <c r="H2182" s="230"/>
      <c r="I2182" s="230"/>
      <c r="J2182" s="230"/>
      <c r="K2182" s="230"/>
      <c r="L2182" s="230"/>
      <c r="M2182" s="230"/>
      <c r="N2182" s="230"/>
      <c r="S2182" s="230"/>
      <c r="V2182" s="230"/>
      <c r="W2182" s="230"/>
      <c r="X2182" s="230"/>
      <c r="Y2182" s="230"/>
      <c r="Z2182" s="230"/>
      <c r="AA2182" s="230"/>
      <c r="AB2182" s="230"/>
      <c r="AC2182" s="230"/>
      <c r="AD2182" s="230"/>
      <c r="AH2182" s="230"/>
      <c r="AK2182" s="230"/>
      <c r="AL2182" s="230"/>
      <c r="AM2182" s="230"/>
      <c r="AN2182" s="230"/>
      <c r="AO2182" s="230"/>
      <c r="AP2182" s="230"/>
      <c r="AQ2182" s="230"/>
      <c r="AR2182" s="230"/>
      <c r="AW2182" s="230"/>
      <c r="AZ2182" s="230"/>
      <c r="BA2182" s="230"/>
      <c r="BB2182" s="230"/>
      <c r="BC2182" s="230"/>
      <c r="BD2182" s="230"/>
      <c r="BE2182" s="230"/>
      <c r="BF2182" s="230"/>
      <c r="BG2182" s="230"/>
    </row>
    <row r="2183" spans="4:59">
      <c r="D2183" s="230"/>
      <c r="G2183" s="230"/>
      <c r="H2183" s="230"/>
      <c r="I2183" s="230"/>
      <c r="J2183" s="230"/>
      <c r="K2183" s="230"/>
      <c r="L2183" s="230"/>
      <c r="M2183" s="230"/>
      <c r="N2183" s="230"/>
      <c r="S2183" s="230"/>
      <c r="V2183" s="230"/>
      <c r="W2183" s="230"/>
      <c r="X2183" s="230"/>
      <c r="Y2183" s="230"/>
      <c r="Z2183" s="230"/>
      <c r="AA2183" s="230"/>
      <c r="AB2183" s="230"/>
      <c r="AC2183" s="230"/>
      <c r="AD2183" s="230"/>
      <c r="AH2183" s="230"/>
      <c r="AK2183" s="230"/>
      <c r="AL2183" s="230"/>
      <c r="AM2183" s="230"/>
      <c r="AN2183" s="230"/>
      <c r="AO2183" s="230"/>
      <c r="AP2183" s="230"/>
      <c r="AQ2183" s="230"/>
      <c r="AR2183" s="230"/>
      <c r="AW2183" s="230"/>
      <c r="AZ2183" s="230"/>
      <c r="BA2183" s="230"/>
      <c r="BB2183" s="230"/>
      <c r="BC2183" s="230"/>
      <c r="BD2183" s="230"/>
      <c r="BE2183" s="230"/>
      <c r="BF2183" s="230"/>
      <c r="BG2183" s="230"/>
    </row>
    <row r="2184" spans="4:59">
      <c r="D2184" s="230"/>
      <c r="G2184" s="230"/>
      <c r="H2184" s="230"/>
      <c r="I2184" s="230"/>
      <c r="J2184" s="230"/>
      <c r="K2184" s="230"/>
      <c r="L2184" s="230"/>
      <c r="M2184" s="230"/>
      <c r="N2184" s="230"/>
      <c r="S2184" s="230"/>
      <c r="V2184" s="230"/>
      <c r="W2184" s="230"/>
      <c r="X2184" s="230"/>
      <c r="Y2184" s="230"/>
      <c r="Z2184" s="230"/>
      <c r="AA2184" s="230"/>
      <c r="AB2184" s="230"/>
      <c r="AC2184" s="230"/>
      <c r="AD2184" s="230"/>
      <c r="AH2184" s="230"/>
      <c r="AK2184" s="230"/>
      <c r="AL2184" s="230"/>
      <c r="AM2184" s="230"/>
      <c r="AN2184" s="230"/>
      <c r="AO2184" s="230"/>
      <c r="AP2184" s="230"/>
      <c r="AQ2184" s="230"/>
      <c r="AR2184" s="230"/>
      <c r="AW2184" s="230"/>
      <c r="AZ2184" s="230"/>
      <c r="BA2184" s="230"/>
      <c r="BB2184" s="230"/>
      <c r="BC2184" s="230"/>
      <c r="BD2184" s="230"/>
      <c r="BE2184" s="230"/>
      <c r="BF2184" s="230"/>
      <c r="BG2184" s="230"/>
    </row>
    <row r="2185" spans="4:59">
      <c r="D2185" s="230"/>
      <c r="G2185" s="230"/>
      <c r="H2185" s="230"/>
      <c r="I2185" s="230"/>
      <c r="J2185" s="230"/>
      <c r="K2185" s="230"/>
      <c r="L2185" s="230"/>
      <c r="M2185" s="230"/>
      <c r="N2185" s="230"/>
      <c r="S2185" s="230"/>
      <c r="V2185" s="230"/>
      <c r="W2185" s="230"/>
      <c r="X2185" s="230"/>
      <c r="Y2185" s="230"/>
      <c r="Z2185" s="230"/>
      <c r="AA2185" s="230"/>
      <c r="AB2185" s="230"/>
      <c r="AC2185" s="230"/>
      <c r="AD2185" s="230"/>
      <c r="AH2185" s="230"/>
      <c r="AK2185" s="230"/>
      <c r="AL2185" s="230"/>
      <c r="AM2185" s="230"/>
      <c r="AN2185" s="230"/>
      <c r="AO2185" s="230"/>
      <c r="AP2185" s="230"/>
      <c r="AQ2185" s="230"/>
      <c r="AR2185" s="230"/>
      <c r="AW2185" s="230"/>
      <c r="AZ2185" s="230"/>
      <c r="BA2185" s="230"/>
      <c r="BB2185" s="230"/>
      <c r="BC2185" s="230"/>
      <c r="BD2185" s="230"/>
      <c r="BE2185" s="230"/>
      <c r="BF2185" s="230"/>
      <c r="BG2185" s="230"/>
    </row>
    <row r="2186" spans="4:59">
      <c r="D2186" s="230"/>
      <c r="G2186" s="230"/>
      <c r="H2186" s="230"/>
      <c r="I2186" s="230"/>
      <c r="J2186" s="230"/>
      <c r="K2186" s="230"/>
      <c r="L2186" s="230"/>
      <c r="M2186" s="230"/>
      <c r="N2186" s="230"/>
      <c r="S2186" s="230"/>
      <c r="V2186" s="230"/>
      <c r="W2186" s="230"/>
      <c r="X2186" s="230"/>
      <c r="Y2186" s="230"/>
      <c r="Z2186" s="230"/>
      <c r="AA2186" s="230"/>
      <c r="AB2186" s="230"/>
      <c r="AC2186" s="230"/>
      <c r="AD2186" s="230"/>
      <c r="AH2186" s="230"/>
      <c r="AK2186" s="230"/>
      <c r="AL2186" s="230"/>
      <c r="AM2186" s="230"/>
      <c r="AN2186" s="230"/>
      <c r="AO2186" s="230"/>
      <c r="AP2186" s="230"/>
      <c r="AQ2186" s="230"/>
      <c r="AR2186" s="230"/>
      <c r="AW2186" s="230"/>
      <c r="AZ2186" s="230"/>
      <c r="BA2186" s="230"/>
      <c r="BB2186" s="230"/>
      <c r="BC2186" s="230"/>
      <c r="BD2186" s="230"/>
      <c r="BE2186" s="230"/>
      <c r="BF2186" s="230"/>
      <c r="BG2186" s="230"/>
    </row>
    <row r="2187" spans="4:59">
      <c r="D2187" s="230"/>
      <c r="G2187" s="230"/>
      <c r="H2187" s="230"/>
      <c r="I2187" s="230"/>
      <c r="J2187" s="230"/>
      <c r="K2187" s="230"/>
      <c r="L2187" s="230"/>
      <c r="M2187" s="230"/>
      <c r="N2187" s="230"/>
      <c r="S2187" s="230"/>
      <c r="V2187" s="230"/>
      <c r="W2187" s="230"/>
      <c r="X2187" s="230"/>
      <c r="Y2187" s="230"/>
      <c r="Z2187" s="230"/>
      <c r="AA2187" s="230"/>
      <c r="AB2187" s="230"/>
      <c r="AC2187" s="230"/>
      <c r="AD2187" s="230"/>
      <c r="AH2187" s="230"/>
      <c r="AK2187" s="230"/>
      <c r="AL2187" s="230"/>
      <c r="AM2187" s="230"/>
      <c r="AN2187" s="230"/>
      <c r="AO2187" s="230"/>
      <c r="AP2187" s="230"/>
      <c r="AQ2187" s="230"/>
      <c r="AR2187" s="230"/>
      <c r="AW2187" s="230"/>
      <c r="AZ2187" s="230"/>
      <c r="BA2187" s="230"/>
      <c r="BB2187" s="230"/>
      <c r="BC2187" s="230"/>
      <c r="BD2187" s="230"/>
      <c r="BE2187" s="230"/>
      <c r="BF2187" s="230"/>
      <c r="BG2187" s="230"/>
    </row>
    <row r="2188" spans="4:59">
      <c r="D2188" s="230"/>
      <c r="G2188" s="230"/>
      <c r="H2188" s="230"/>
      <c r="I2188" s="230"/>
      <c r="J2188" s="230"/>
      <c r="K2188" s="230"/>
      <c r="L2188" s="230"/>
      <c r="M2188" s="230"/>
      <c r="N2188" s="230"/>
      <c r="S2188" s="230"/>
      <c r="V2188" s="230"/>
      <c r="W2188" s="230"/>
      <c r="X2188" s="230"/>
      <c r="Y2188" s="230"/>
      <c r="Z2188" s="230"/>
      <c r="AA2188" s="230"/>
      <c r="AB2188" s="230"/>
      <c r="AC2188" s="230"/>
      <c r="AD2188" s="230"/>
      <c r="AH2188" s="230"/>
      <c r="AK2188" s="230"/>
      <c r="AL2188" s="230"/>
      <c r="AM2188" s="230"/>
      <c r="AN2188" s="230"/>
      <c r="AO2188" s="230"/>
      <c r="AP2188" s="230"/>
      <c r="AQ2188" s="230"/>
      <c r="AR2188" s="230"/>
      <c r="AW2188" s="230"/>
      <c r="AZ2188" s="230"/>
      <c r="BA2188" s="230"/>
      <c r="BB2188" s="230"/>
      <c r="BC2188" s="230"/>
      <c r="BD2188" s="230"/>
      <c r="BE2188" s="230"/>
      <c r="BF2188" s="230"/>
      <c r="BG2188" s="230"/>
    </row>
    <row r="2189" spans="4:59">
      <c r="D2189" s="230"/>
      <c r="G2189" s="230"/>
      <c r="H2189" s="230"/>
      <c r="I2189" s="230"/>
      <c r="J2189" s="230"/>
      <c r="K2189" s="230"/>
      <c r="L2189" s="230"/>
      <c r="M2189" s="230"/>
      <c r="N2189" s="230"/>
      <c r="S2189" s="230"/>
      <c r="V2189" s="230"/>
      <c r="W2189" s="230"/>
      <c r="X2189" s="230"/>
      <c r="Y2189" s="230"/>
      <c r="Z2189" s="230"/>
      <c r="AA2189" s="230"/>
      <c r="AB2189" s="230"/>
      <c r="AC2189" s="230"/>
      <c r="AD2189" s="230"/>
      <c r="AH2189" s="230"/>
      <c r="AK2189" s="230"/>
      <c r="AL2189" s="230"/>
      <c r="AM2189" s="230"/>
      <c r="AN2189" s="230"/>
      <c r="AO2189" s="230"/>
      <c r="AP2189" s="230"/>
      <c r="AQ2189" s="230"/>
      <c r="AR2189" s="230"/>
      <c r="AW2189" s="230"/>
      <c r="AZ2189" s="230"/>
      <c r="BA2189" s="230"/>
      <c r="BB2189" s="230"/>
      <c r="BC2189" s="230"/>
      <c r="BD2189" s="230"/>
      <c r="BE2189" s="230"/>
      <c r="BF2189" s="230"/>
      <c r="BG2189" s="230"/>
    </row>
    <row r="2190" spans="4:59">
      <c r="D2190" s="230"/>
      <c r="G2190" s="230"/>
      <c r="H2190" s="230"/>
      <c r="I2190" s="230"/>
      <c r="J2190" s="230"/>
      <c r="K2190" s="230"/>
      <c r="L2190" s="230"/>
      <c r="M2190" s="230"/>
      <c r="N2190" s="230"/>
      <c r="S2190" s="230"/>
      <c r="V2190" s="230"/>
      <c r="W2190" s="230"/>
      <c r="X2190" s="230"/>
      <c r="Y2190" s="230"/>
      <c r="Z2190" s="230"/>
      <c r="AA2190" s="230"/>
      <c r="AB2190" s="230"/>
      <c r="AC2190" s="230"/>
      <c r="AD2190" s="230"/>
      <c r="AH2190" s="230"/>
      <c r="AK2190" s="230"/>
      <c r="AL2190" s="230"/>
      <c r="AM2190" s="230"/>
      <c r="AN2190" s="230"/>
      <c r="AO2190" s="230"/>
      <c r="AP2190" s="230"/>
      <c r="AQ2190" s="230"/>
      <c r="AR2190" s="230"/>
      <c r="AW2190" s="230"/>
      <c r="AZ2190" s="230"/>
      <c r="BA2190" s="230"/>
      <c r="BB2190" s="230"/>
      <c r="BC2190" s="230"/>
      <c r="BD2190" s="230"/>
      <c r="BE2190" s="230"/>
      <c r="BF2190" s="230"/>
      <c r="BG2190" s="230"/>
    </row>
    <row r="2191" spans="4:59">
      <c r="D2191" s="230"/>
      <c r="G2191" s="230"/>
      <c r="H2191" s="230"/>
      <c r="I2191" s="230"/>
      <c r="J2191" s="230"/>
      <c r="K2191" s="230"/>
      <c r="L2191" s="230"/>
      <c r="M2191" s="230"/>
      <c r="N2191" s="230"/>
      <c r="S2191" s="230"/>
      <c r="V2191" s="230"/>
      <c r="W2191" s="230"/>
      <c r="X2191" s="230"/>
      <c r="Y2191" s="230"/>
      <c r="Z2191" s="230"/>
      <c r="AA2191" s="230"/>
      <c r="AB2191" s="230"/>
      <c r="AC2191" s="230"/>
      <c r="AD2191" s="230"/>
      <c r="AH2191" s="230"/>
      <c r="AK2191" s="230"/>
      <c r="AL2191" s="230"/>
      <c r="AM2191" s="230"/>
      <c r="AN2191" s="230"/>
      <c r="AO2191" s="230"/>
      <c r="AP2191" s="230"/>
      <c r="AQ2191" s="230"/>
      <c r="AR2191" s="230"/>
      <c r="AW2191" s="230"/>
      <c r="AZ2191" s="230"/>
      <c r="BA2191" s="230"/>
      <c r="BB2191" s="230"/>
      <c r="BC2191" s="230"/>
      <c r="BD2191" s="230"/>
      <c r="BE2191" s="230"/>
      <c r="BF2191" s="230"/>
      <c r="BG2191" s="230"/>
    </row>
    <row r="2192" spans="4:59">
      <c r="D2192" s="230"/>
      <c r="G2192" s="230"/>
      <c r="H2192" s="230"/>
      <c r="I2192" s="230"/>
      <c r="J2192" s="230"/>
      <c r="K2192" s="230"/>
      <c r="L2192" s="230"/>
      <c r="M2192" s="230"/>
      <c r="N2192" s="230"/>
      <c r="S2192" s="230"/>
      <c r="V2192" s="230"/>
      <c r="W2192" s="230"/>
      <c r="X2192" s="230"/>
      <c r="Y2192" s="230"/>
      <c r="Z2192" s="230"/>
      <c r="AA2192" s="230"/>
      <c r="AB2192" s="230"/>
      <c r="AC2192" s="230"/>
      <c r="AD2192" s="230"/>
      <c r="AH2192" s="230"/>
      <c r="AK2192" s="230"/>
      <c r="AL2192" s="230"/>
      <c r="AM2192" s="230"/>
      <c r="AN2192" s="230"/>
      <c r="AO2192" s="230"/>
      <c r="AP2192" s="230"/>
      <c r="AQ2192" s="230"/>
      <c r="AR2192" s="230"/>
      <c r="AW2192" s="230"/>
      <c r="AZ2192" s="230"/>
      <c r="BA2192" s="230"/>
      <c r="BB2192" s="230"/>
      <c r="BC2192" s="230"/>
      <c r="BD2192" s="230"/>
      <c r="BE2192" s="230"/>
      <c r="BF2192" s="230"/>
      <c r="BG2192" s="230"/>
    </row>
    <row r="2193" spans="4:59">
      <c r="D2193" s="230"/>
      <c r="G2193" s="230"/>
      <c r="H2193" s="230"/>
      <c r="I2193" s="230"/>
      <c r="J2193" s="230"/>
      <c r="K2193" s="230"/>
      <c r="L2193" s="230"/>
      <c r="M2193" s="230"/>
      <c r="N2193" s="230"/>
      <c r="S2193" s="230"/>
      <c r="V2193" s="230"/>
      <c r="W2193" s="230"/>
      <c r="X2193" s="230"/>
      <c r="Y2193" s="230"/>
      <c r="Z2193" s="230"/>
      <c r="AA2193" s="230"/>
      <c r="AB2193" s="230"/>
      <c r="AC2193" s="230"/>
      <c r="AD2193" s="230"/>
      <c r="AH2193" s="230"/>
      <c r="AK2193" s="230"/>
      <c r="AL2193" s="230"/>
      <c r="AM2193" s="230"/>
      <c r="AN2193" s="230"/>
      <c r="AO2193" s="230"/>
      <c r="AP2193" s="230"/>
      <c r="AQ2193" s="230"/>
      <c r="AR2193" s="230"/>
      <c r="AW2193" s="230"/>
      <c r="AZ2193" s="230"/>
      <c r="BA2193" s="230"/>
      <c r="BB2193" s="230"/>
      <c r="BC2193" s="230"/>
      <c r="BD2193" s="230"/>
      <c r="BE2193" s="230"/>
      <c r="BF2193" s="230"/>
      <c r="BG2193" s="230"/>
    </row>
    <row r="2194" spans="4:59">
      <c r="D2194" s="230"/>
      <c r="G2194" s="230"/>
      <c r="H2194" s="230"/>
      <c r="I2194" s="230"/>
      <c r="J2194" s="230"/>
      <c r="K2194" s="230"/>
      <c r="L2194" s="230"/>
      <c r="M2194" s="230"/>
      <c r="N2194" s="230"/>
      <c r="S2194" s="230"/>
      <c r="V2194" s="230"/>
      <c r="W2194" s="230"/>
      <c r="X2194" s="230"/>
      <c r="Y2194" s="230"/>
      <c r="Z2194" s="230"/>
      <c r="AA2194" s="230"/>
      <c r="AB2194" s="230"/>
      <c r="AC2194" s="230"/>
      <c r="AD2194" s="230"/>
      <c r="AH2194" s="230"/>
      <c r="AK2194" s="230"/>
      <c r="AL2194" s="230"/>
      <c r="AM2194" s="230"/>
      <c r="AN2194" s="230"/>
      <c r="AO2194" s="230"/>
      <c r="AP2194" s="230"/>
      <c r="AQ2194" s="230"/>
      <c r="AR2194" s="230"/>
      <c r="AW2194" s="230"/>
      <c r="AZ2194" s="230"/>
      <c r="BA2194" s="230"/>
      <c r="BB2194" s="230"/>
      <c r="BC2194" s="230"/>
      <c r="BD2194" s="230"/>
      <c r="BE2194" s="230"/>
      <c r="BF2194" s="230"/>
      <c r="BG2194" s="230"/>
    </row>
    <row r="2195" spans="4:59">
      <c r="D2195" s="230"/>
      <c r="G2195" s="230"/>
      <c r="H2195" s="230"/>
      <c r="I2195" s="230"/>
      <c r="J2195" s="230"/>
      <c r="K2195" s="230"/>
      <c r="L2195" s="230"/>
      <c r="M2195" s="230"/>
      <c r="N2195" s="230"/>
      <c r="S2195" s="230"/>
      <c r="V2195" s="230"/>
      <c r="W2195" s="230"/>
      <c r="X2195" s="230"/>
      <c r="Y2195" s="230"/>
      <c r="Z2195" s="230"/>
      <c r="AA2195" s="230"/>
      <c r="AB2195" s="230"/>
      <c r="AC2195" s="230"/>
      <c r="AD2195" s="230"/>
      <c r="AH2195" s="230"/>
      <c r="AK2195" s="230"/>
      <c r="AL2195" s="230"/>
      <c r="AM2195" s="230"/>
      <c r="AN2195" s="230"/>
      <c r="AO2195" s="230"/>
      <c r="AP2195" s="230"/>
      <c r="AQ2195" s="230"/>
      <c r="AR2195" s="230"/>
      <c r="AW2195" s="230"/>
      <c r="AZ2195" s="230"/>
      <c r="BA2195" s="230"/>
      <c r="BB2195" s="230"/>
      <c r="BC2195" s="230"/>
      <c r="BD2195" s="230"/>
      <c r="BE2195" s="230"/>
      <c r="BF2195" s="230"/>
      <c r="BG2195" s="230"/>
    </row>
    <row r="2196" spans="4:59">
      <c r="D2196" s="230"/>
      <c r="G2196" s="230"/>
      <c r="H2196" s="230"/>
      <c r="I2196" s="230"/>
      <c r="J2196" s="230"/>
      <c r="K2196" s="230"/>
      <c r="L2196" s="230"/>
      <c r="M2196" s="230"/>
      <c r="N2196" s="230"/>
      <c r="S2196" s="230"/>
      <c r="V2196" s="230"/>
      <c r="W2196" s="230"/>
      <c r="X2196" s="230"/>
      <c r="Y2196" s="230"/>
      <c r="Z2196" s="230"/>
      <c r="AA2196" s="230"/>
      <c r="AB2196" s="230"/>
      <c r="AC2196" s="230"/>
      <c r="AD2196" s="230"/>
      <c r="AH2196" s="230"/>
      <c r="AK2196" s="230"/>
      <c r="AL2196" s="230"/>
      <c r="AM2196" s="230"/>
      <c r="AN2196" s="230"/>
      <c r="AO2196" s="230"/>
      <c r="AP2196" s="230"/>
      <c r="AQ2196" s="230"/>
      <c r="AR2196" s="230"/>
      <c r="AW2196" s="230"/>
      <c r="AZ2196" s="230"/>
      <c r="BA2196" s="230"/>
      <c r="BB2196" s="230"/>
      <c r="BC2196" s="230"/>
      <c r="BD2196" s="230"/>
      <c r="BE2196" s="230"/>
      <c r="BF2196" s="230"/>
      <c r="BG2196" s="230"/>
    </row>
    <row r="2197" spans="4:59">
      <c r="D2197" s="230"/>
      <c r="G2197" s="230"/>
      <c r="H2197" s="230"/>
      <c r="I2197" s="230"/>
      <c r="J2197" s="230"/>
      <c r="K2197" s="230"/>
      <c r="L2197" s="230"/>
      <c r="M2197" s="230"/>
      <c r="N2197" s="230"/>
      <c r="S2197" s="230"/>
      <c r="V2197" s="230"/>
      <c r="W2197" s="230"/>
      <c r="X2197" s="230"/>
      <c r="Y2197" s="230"/>
      <c r="Z2197" s="230"/>
      <c r="AA2197" s="230"/>
      <c r="AB2197" s="230"/>
      <c r="AC2197" s="230"/>
      <c r="AD2197" s="230"/>
      <c r="AH2197" s="230"/>
      <c r="AK2197" s="230"/>
      <c r="AL2197" s="230"/>
      <c r="AM2197" s="230"/>
      <c r="AN2197" s="230"/>
      <c r="AO2197" s="230"/>
      <c r="AP2197" s="230"/>
      <c r="AQ2197" s="230"/>
      <c r="AR2197" s="230"/>
      <c r="AW2197" s="230"/>
      <c r="AZ2197" s="230"/>
      <c r="BA2197" s="230"/>
      <c r="BB2197" s="230"/>
      <c r="BC2197" s="230"/>
      <c r="BD2197" s="230"/>
      <c r="BE2197" s="230"/>
      <c r="BF2197" s="230"/>
      <c r="BG2197" s="230"/>
    </row>
    <row r="2198" spans="4:59">
      <c r="D2198" s="230"/>
      <c r="G2198" s="230"/>
      <c r="H2198" s="230"/>
      <c r="I2198" s="230"/>
      <c r="J2198" s="230"/>
      <c r="K2198" s="230"/>
      <c r="L2198" s="230"/>
      <c r="M2198" s="230"/>
      <c r="N2198" s="230"/>
      <c r="S2198" s="230"/>
      <c r="V2198" s="230"/>
      <c r="W2198" s="230"/>
      <c r="X2198" s="230"/>
      <c r="Y2198" s="230"/>
      <c r="Z2198" s="230"/>
      <c r="AA2198" s="230"/>
      <c r="AB2198" s="230"/>
      <c r="AC2198" s="230"/>
      <c r="AD2198" s="230"/>
      <c r="AH2198" s="230"/>
      <c r="AK2198" s="230"/>
      <c r="AL2198" s="230"/>
      <c r="AM2198" s="230"/>
      <c r="AN2198" s="230"/>
      <c r="AO2198" s="230"/>
      <c r="AP2198" s="230"/>
      <c r="AQ2198" s="230"/>
      <c r="AR2198" s="230"/>
      <c r="AW2198" s="230"/>
      <c r="AZ2198" s="230"/>
      <c r="BA2198" s="230"/>
      <c r="BB2198" s="230"/>
      <c r="BC2198" s="230"/>
      <c r="BD2198" s="230"/>
      <c r="BE2198" s="230"/>
      <c r="BF2198" s="230"/>
      <c r="BG2198" s="230"/>
    </row>
    <row r="2199" spans="4:59">
      <c r="D2199" s="230"/>
      <c r="G2199" s="230"/>
      <c r="H2199" s="230"/>
      <c r="I2199" s="230"/>
      <c r="J2199" s="230"/>
      <c r="K2199" s="230"/>
      <c r="L2199" s="230"/>
      <c r="M2199" s="230"/>
      <c r="N2199" s="230"/>
      <c r="S2199" s="230"/>
      <c r="V2199" s="230"/>
      <c r="W2199" s="230"/>
      <c r="X2199" s="230"/>
      <c r="Y2199" s="230"/>
      <c r="Z2199" s="230"/>
      <c r="AA2199" s="230"/>
      <c r="AB2199" s="230"/>
      <c r="AC2199" s="230"/>
      <c r="AD2199" s="230"/>
      <c r="AH2199" s="230"/>
      <c r="AK2199" s="230"/>
      <c r="AL2199" s="230"/>
      <c r="AM2199" s="230"/>
      <c r="AN2199" s="230"/>
      <c r="AO2199" s="230"/>
      <c r="AP2199" s="230"/>
      <c r="AQ2199" s="230"/>
      <c r="AR2199" s="230"/>
      <c r="AW2199" s="230"/>
      <c r="AZ2199" s="230"/>
      <c r="BA2199" s="230"/>
      <c r="BB2199" s="230"/>
      <c r="BC2199" s="230"/>
      <c r="BD2199" s="230"/>
      <c r="BE2199" s="230"/>
      <c r="BF2199" s="230"/>
      <c r="BG2199" s="230"/>
    </row>
    <row r="2200" spans="4:59">
      <c r="D2200" s="230"/>
      <c r="G2200" s="230"/>
      <c r="H2200" s="230"/>
      <c r="I2200" s="230"/>
      <c r="J2200" s="230"/>
      <c r="K2200" s="230"/>
      <c r="L2200" s="230"/>
      <c r="M2200" s="230"/>
      <c r="N2200" s="230"/>
      <c r="S2200" s="230"/>
      <c r="V2200" s="230"/>
      <c r="W2200" s="230"/>
      <c r="X2200" s="230"/>
      <c r="Y2200" s="230"/>
      <c r="Z2200" s="230"/>
      <c r="AA2200" s="230"/>
      <c r="AB2200" s="230"/>
      <c r="AC2200" s="230"/>
      <c r="AD2200" s="230"/>
      <c r="AH2200" s="230"/>
      <c r="AK2200" s="230"/>
      <c r="AL2200" s="230"/>
      <c r="AM2200" s="230"/>
      <c r="AN2200" s="230"/>
      <c r="AO2200" s="230"/>
      <c r="AP2200" s="230"/>
      <c r="AQ2200" s="230"/>
      <c r="AR2200" s="230"/>
      <c r="AW2200" s="230"/>
      <c r="AZ2200" s="230"/>
      <c r="BA2200" s="230"/>
      <c r="BB2200" s="230"/>
      <c r="BC2200" s="230"/>
      <c r="BD2200" s="230"/>
      <c r="BE2200" s="230"/>
      <c r="BF2200" s="230"/>
      <c r="BG2200" s="230"/>
    </row>
    <row r="2201" spans="4:59">
      <c r="D2201" s="230"/>
      <c r="G2201" s="230"/>
      <c r="H2201" s="230"/>
      <c r="I2201" s="230"/>
      <c r="J2201" s="230"/>
      <c r="K2201" s="230"/>
      <c r="L2201" s="230"/>
      <c r="M2201" s="230"/>
      <c r="N2201" s="230"/>
      <c r="S2201" s="230"/>
      <c r="V2201" s="230"/>
      <c r="W2201" s="230"/>
      <c r="X2201" s="230"/>
      <c r="Y2201" s="230"/>
      <c r="Z2201" s="230"/>
      <c r="AA2201" s="230"/>
      <c r="AB2201" s="230"/>
      <c r="AC2201" s="230"/>
      <c r="AD2201" s="230"/>
      <c r="AH2201" s="230"/>
      <c r="AK2201" s="230"/>
      <c r="AL2201" s="230"/>
      <c r="AM2201" s="230"/>
      <c r="AN2201" s="230"/>
      <c r="AO2201" s="230"/>
      <c r="AP2201" s="230"/>
      <c r="AQ2201" s="230"/>
      <c r="AR2201" s="230"/>
      <c r="AW2201" s="230"/>
      <c r="AZ2201" s="230"/>
      <c r="BA2201" s="230"/>
      <c r="BB2201" s="230"/>
      <c r="BC2201" s="230"/>
      <c r="BD2201" s="230"/>
      <c r="BE2201" s="230"/>
      <c r="BF2201" s="230"/>
      <c r="BG2201" s="230"/>
    </row>
    <row r="2202" spans="4:59">
      <c r="D2202" s="230"/>
      <c r="G2202" s="230"/>
      <c r="H2202" s="230"/>
      <c r="I2202" s="230"/>
      <c r="J2202" s="230"/>
      <c r="K2202" s="230"/>
      <c r="L2202" s="230"/>
      <c r="M2202" s="230"/>
      <c r="N2202" s="230"/>
      <c r="S2202" s="230"/>
      <c r="V2202" s="230"/>
      <c r="W2202" s="230"/>
      <c r="X2202" s="230"/>
      <c r="Y2202" s="230"/>
      <c r="Z2202" s="230"/>
      <c r="AA2202" s="230"/>
      <c r="AB2202" s="230"/>
      <c r="AC2202" s="230"/>
      <c r="AD2202" s="230"/>
      <c r="AH2202" s="230"/>
      <c r="AK2202" s="230"/>
      <c r="AL2202" s="230"/>
      <c r="AM2202" s="230"/>
      <c r="AN2202" s="230"/>
      <c r="AO2202" s="230"/>
      <c r="AP2202" s="230"/>
      <c r="AQ2202" s="230"/>
      <c r="AR2202" s="230"/>
      <c r="AW2202" s="230"/>
      <c r="AZ2202" s="230"/>
      <c r="BA2202" s="230"/>
      <c r="BB2202" s="230"/>
      <c r="BC2202" s="230"/>
      <c r="BD2202" s="230"/>
      <c r="BE2202" s="230"/>
      <c r="BF2202" s="230"/>
      <c r="BG2202" s="230"/>
    </row>
    <row r="2203" spans="4:59">
      <c r="D2203" s="230"/>
      <c r="G2203" s="230"/>
      <c r="H2203" s="230"/>
      <c r="I2203" s="230"/>
      <c r="J2203" s="230"/>
      <c r="K2203" s="230"/>
      <c r="L2203" s="230"/>
      <c r="M2203" s="230"/>
      <c r="N2203" s="230"/>
      <c r="S2203" s="230"/>
      <c r="V2203" s="230"/>
      <c r="W2203" s="230"/>
      <c r="X2203" s="230"/>
      <c r="Y2203" s="230"/>
      <c r="Z2203" s="230"/>
      <c r="AA2203" s="230"/>
      <c r="AB2203" s="230"/>
      <c r="AC2203" s="230"/>
      <c r="AD2203" s="230"/>
      <c r="AH2203" s="230"/>
      <c r="AK2203" s="230"/>
      <c r="AL2203" s="230"/>
      <c r="AM2203" s="230"/>
      <c r="AN2203" s="230"/>
      <c r="AO2203" s="230"/>
      <c r="AP2203" s="230"/>
      <c r="AQ2203" s="230"/>
      <c r="AR2203" s="230"/>
      <c r="AW2203" s="230"/>
      <c r="AZ2203" s="230"/>
      <c r="BA2203" s="230"/>
      <c r="BB2203" s="230"/>
      <c r="BC2203" s="230"/>
      <c r="BD2203" s="230"/>
      <c r="BE2203" s="230"/>
      <c r="BF2203" s="230"/>
      <c r="BG2203" s="230"/>
    </row>
    <row r="2204" spans="4:59">
      <c r="D2204" s="230"/>
      <c r="G2204" s="230"/>
      <c r="H2204" s="230"/>
      <c r="I2204" s="230"/>
      <c r="J2204" s="230"/>
      <c r="K2204" s="230"/>
      <c r="L2204" s="230"/>
      <c r="M2204" s="230"/>
      <c r="N2204" s="230"/>
      <c r="S2204" s="230"/>
      <c r="V2204" s="230"/>
      <c r="W2204" s="230"/>
      <c r="X2204" s="230"/>
      <c r="Y2204" s="230"/>
      <c r="Z2204" s="230"/>
      <c r="AA2204" s="230"/>
      <c r="AB2204" s="230"/>
      <c r="AC2204" s="230"/>
      <c r="AD2204" s="230"/>
      <c r="AH2204" s="230"/>
      <c r="AK2204" s="230"/>
      <c r="AL2204" s="230"/>
      <c r="AM2204" s="230"/>
      <c r="AN2204" s="230"/>
      <c r="AO2204" s="230"/>
      <c r="AP2204" s="230"/>
      <c r="AQ2204" s="230"/>
      <c r="AR2204" s="230"/>
      <c r="AW2204" s="230"/>
      <c r="AZ2204" s="230"/>
      <c r="BA2204" s="230"/>
      <c r="BB2204" s="230"/>
      <c r="BC2204" s="230"/>
      <c r="BD2204" s="230"/>
      <c r="BE2204" s="230"/>
      <c r="BF2204" s="230"/>
      <c r="BG2204" s="230"/>
    </row>
    <row r="2205" spans="4:59">
      <c r="D2205" s="230"/>
      <c r="G2205" s="230"/>
      <c r="H2205" s="230"/>
      <c r="I2205" s="230"/>
      <c r="J2205" s="230"/>
      <c r="K2205" s="230"/>
      <c r="L2205" s="230"/>
      <c r="M2205" s="230"/>
      <c r="N2205" s="230"/>
      <c r="S2205" s="230"/>
      <c r="V2205" s="230"/>
      <c r="W2205" s="230"/>
      <c r="X2205" s="230"/>
      <c r="Y2205" s="230"/>
      <c r="Z2205" s="230"/>
      <c r="AA2205" s="230"/>
      <c r="AB2205" s="230"/>
      <c r="AC2205" s="230"/>
      <c r="AD2205" s="230"/>
      <c r="AH2205" s="230"/>
      <c r="AK2205" s="230"/>
      <c r="AL2205" s="230"/>
      <c r="AM2205" s="230"/>
      <c r="AN2205" s="230"/>
      <c r="AO2205" s="230"/>
      <c r="AP2205" s="230"/>
      <c r="AQ2205" s="230"/>
      <c r="AR2205" s="230"/>
      <c r="AW2205" s="230"/>
      <c r="AZ2205" s="230"/>
      <c r="BA2205" s="230"/>
      <c r="BB2205" s="230"/>
      <c r="BC2205" s="230"/>
      <c r="BD2205" s="230"/>
      <c r="BE2205" s="230"/>
      <c r="BF2205" s="230"/>
      <c r="BG2205" s="230"/>
    </row>
    <row r="2206" spans="4:59">
      <c r="D2206" s="230"/>
      <c r="G2206" s="230"/>
      <c r="H2206" s="230"/>
      <c r="I2206" s="230"/>
      <c r="J2206" s="230"/>
      <c r="K2206" s="230"/>
      <c r="L2206" s="230"/>
      <c r="M2206" s="230"/>
      <c r="N2206" s="230"/>
      <c r="S2206" s="230"/>
      <c r="V2206" s="230"/>
      <c r="W2206" s="230"/>
      <c r="X2206" s="230"/>
      <c r="Y2206" s="230"/>
      <c r="Z2206" s="230"/>
      <c r="AA2206" s="230"/>
      <c r="AB2206" s="230"/>
      <c r="AC2206" s="230"/>
      <c r="AD2206" s="230"/>
      <c r="AH2206" s="230"/>
      <c r="AK2206" s="230"/>
      <c r="AL2206" s="230"/>
      <c r="AM2206" s="230"/>
      <c r="AN2206" s="230"/>
      <c r="AO2206" s="230"/>
      <c r="AP2206" s="230"/>
      <c r="AQ2206" s="230"/>
      <c r="AR2206" s="230"/>
      <c r="AW2206" s="230"/>
      <c r="AZ2206" s="230"/>
      <c r="BA2206" s="230"/>
      <c r="BB2206" s="230"/>
      <c r="BC2206" s="230"/>
      <c r="BD2206" s="230"/>
      <c r="BE2206" s="230"/>
      <c r="BF2206" s="230"/>
      <c r="BG2206" s="230"/>
    </row>
    <row r="2207" spans="4:59">
      <c r="D2207" s="230"/>
      <c r="G2207" s="230"/>
      <c r="H2207" s="230"/>
      <c r="I2207" s="230"/>
      <c r="J2207" s="230"/>
      <c r="K2207" s="230"/>
      <c r="L2207" s="230"/>
      <c r="M2207" s="230"/>
      <c r="N2207" s="230"/>
      <c r="S2207" s="230"/>
      <c r="V2207" s="230"/>
      <c r="W2207" s="230"/>
      <c r="X2207" s="230"/>
      <c r="Y2207" s="230"/>
      <c r="Z2207" s="230"/>
      <c r="AA2207" s="230"/>
      <c r="AB2207" s="230"/>
      <c r="AC2207" s="230"/>
      <c r="AD2207" s="230"/>
      <c r="AH2207" s="230"/>
      <c r="AK2207" s="230"/>
      <c r="AL2207" s="230"/>
      <c r="AM2207" s="230"/>
      <c r="AN2207" s="230"/>
      <c r="AO2207" s="230"/>
      <c r="AP2207" s="230"/>
      <c r="AQ2207" s="230"/>
      <c r="AR2207" s="230"/>
      <c r="AW2207" s="230"/>
      <c r="AZ2207" s="230"/>
      <c r="BA2207" s="230"/>
      <c r="BB2207" s="230"/>
      <c r="BC2207" s="230"/>
      <c r="BD2207" s="230"/>
      <c r="BE2207" s="230"/>
      <c r="BF2207" s="230"/>
      <c r="BG2207" s="230"/>
    </row>
    <row r="2208" spans="4:59">
      <c r="D2208" s="230"/>
      <c r="G2208" s="230"/>
      <c r="H2208" s="230"/>
      <c r="I2208" s="230"/>
      <c r="J2208" s="230"/>
      <c r="K2208" s="230"/>
      <c r="L2208" s="230"/>
      <c r="M2208" s="230"/>
      <c r="N2208" s="230"/>
      <c r="S2208" s="230"/>
      <c r="V2208" s="230"/>
      <c r="W2208" s="230"/>
      <c r="X2208" s="230"/>
      <c r="Y2208" s="230"/>
      <c r="Z2208" s="230"/>
      <c r="AA2208" s="230"/>
      <c r="AB2208" s="230"/>
      <c r="AC2208" s="230"/>
      <c r="AD2208" s="230"/>
      <c r="AH2208" s="230"/>
      <c r="AK2208" s="230"/>
      <c r="AL2208" s="230"/>
      <c r="AM2208" s="230"/>
      <c r="AN2208" s="230"/>
      <c r="AO2208" s="230"/>
      <c r="AP2208" s="230"/>
      <c r="AQ2208" s="230"/>
      <c r="AR2208" s="230"/>
      <c r="AW2208" s="230"/>
      <c r="AZ2208" s="230"/>
      <c r="BA2208" s="230"/>
      <c r="BB2208" s="230"/>
      <c r="BC2208" s="230"/>
      <c r="BD2208" s="230"/>
      <c r="BE2208" s="230"/>
      <c r="BF2208" s="230"/>
      <c r="BG2208" s="230"/>
    </row>
    <row r="2209" spans="4:59">
      <c r="D2209" s="230"/>
      <c r="G2209" s="230"/>
      <c r="H2209" s="230"/>
      <c r="I2209" s="230"/>
      <c r="J2209" s="230"/>
      <c r="K2209" s="230"/>
      <c r="L2209" s="230"/>
      <c r="M2209" s="230"/>
      <c r="N2209" s="230"/>
      <c r="S2209" s="230"/>
      <c r="V2209" s="230"/>
      <c r="W2209" s="230"/>
      <c r="X2209" s="230"/>
      <c r="Y2209" s="230"/>
      <c r="Z2209" s="230"/>
      <c r="AA2209" s="230"/>
      <c r="AB2209" s="230"/>
      <c r="AC2209" s="230"/>
      <c r="AD2209" s="230"/>
      <c r="AH2209" s="230"/>
      <c r="AK2209" s="230"/>
      <c r="AL2209" s="230"/>
      <c r="AM2209" s="230"/>
      <c r="AN2209" s="230"/>
      <c r="AO2209" s="230"/>
      <c r="AP2209" s="230"/>
      <c r="AQ2209" s="230"/>
      <c r="AR2209" s="230"/>
      <c r="AW2209" s="230"/>
      <c r="AZ2209" s="230"/>
      <c r="BA2209" s="230"/>
      <c r="BB2209" s="230"/>
      <c r="BC2209" s="230"/>
      <c r="BD2209" s="230"/>
      <c r="BE2209" s="230"/>
      <c r="BF2209" s="230"/>
      <c r="BG2209" s="230"/>
    </row>
    <row r="2210" spans="4:59">
      <c r="D2210" s="230"/>
      <c r="G2210" s="230"/>
      <c r="H2210" s="230"/>
      <c r="I2210" s="230"/>
      <c r="J2210" s="230"/>
      <c r="K2210" s="230"/>
      <c r="L2210" s="230"/>
      <c r="M2210" s="230"/>
      <c r="N2210" s="230"/>
      <c r="S2210" s="230"/>
      <c r="V2210" s="230"/>
      <c r="W2210" s="230"/>
      <c r="X2210" s="230"/>
      <c r="Y2210" s="230"/>
      <c r="Z2210" s="230"/>
      <c r="AA2210" s="230"/>
      <c r="AB2210" s="230"/>
      <c r="AC2210" s="230"/>
      <c r="AD2210" s="230"/>
      <c r="AH2210" s="230"/>
      <c r="AK2210" s="230"/>
      <c r="AL2210" s="230"/>
      <c r="AM2210" s="230"/>
      <c r="AN2210" s="230"/>
      <c r="AO2210" s="230"/>
      <c r="AP2210" s="230"/>
      <c r="AQ2210" s="230"/>
      <c r="AR2210" s="230"/>
      <c r="AW2210" s="230"/>
      <c r="AZ2210" s="230"/>
      <c r="BA2210" s="230"/>
      <c r="BB2210" s="230"/>
      <c r="BC2210" s="230"/>
      <c r="BD2210" s="230"/>
      <c r="BE2210" s="230"/>
      <c r="BF2210" s="230"/>
      <c r="BG2210" s="230"/>
    </row>
    <row r="2211" spans="4:59">
      <c r="D2211" s="230"/>
      <c r="G2211" s="230"/>
      <c r="H2211" s="230"/>
      <c r="I2211" s="230"/>
      <c r="J2211" s="230"/>
      <c r="K2211" s="230"/>
      <c r="L2211" s="230"/>
      <c r="M2211" s="230"/>
      <c r="N2211" s="230"/>
      <c r="S2211" s="230"/>
      <c r="V2211" s="230"/>
      <c r="W2211" s="230"/>
      <c r="X2211" s="230"/>
      <c r="Y2211" s="230"/>
      <c r="Z2211" s="230"/>
      <c r="AA2211" s="230"/>
      <c r="AB2211" s="230"/>
      <c r="AC2211" s="230"/>
      <c r="AD2211" s="230"/>
      <c r="AH2211" s="230"/>
      <c r="AK2211" s="230"/>
      <c r="AL2211" s="230"/>
      <c r="AM2211" s="230"/>
      <c r="AN2211" s="230"/>
      <c r="AO2211" s="230"/>
      <c r="AP2211" s="230"/>
      <c r="AQ2211" s="230"/>
      <c r="AR2211" s="230"/>
      <c r="AW2211" s="230"/>
      <c r="AZ2211" s="230"/>
      <c r="BA2211" s="230"/>
      <c r="BB2211" s="230"/>
      <c r="BC2211" s="230"/>
      <c r="BD2211" s="230"/>
      <c r="BE2211" s="230"/>
      <c r="BF2211" s="230"/>
      <c r="BG2211" s="230"/>
    </row>
    <row r="2212" spans="4:59">
      <c r="D2212" s="230"/>
      <c r="G2212" s="230"/>
      <c r="H2212" s="230"/>
      <c r="I2212" s="230"/>
      <c r="J2212" s="230"/>
      <c r="K2212" s="230"/>
      <c r="L2212" s="230"/>
      <c r="M2212" s="230"/>
      <c r="N2212" s="230"/>
      <c r="S2212" s="230"/>
      <c r="V2212" s="230"/>
      <c r="W2212" s="230"/>
      <c r="X2212" s="230"/>
      <c r="Y2212" s="230"/>
      <c r="Z2212" s="230"/>
      <c r="AA2212" s="230"/>
      <c r="AB2212" s="230"/>
      <c r="AC2212" s="230"/>
      <c r="AD2212" s="230"/>
      <c r="AH2212" s="230"/>
      <c r="AK2212" s="230"/>
      <c r="AL2212" s="230"/>
      <c r="AM2212" s="230"/>
      <c r="AN2212" s="230"/>
      <c r="AO2212" s="230"/>
      <c r="AP2212" s="230"/>
      <c r="AQ2212" s="230"/>
      <c r="AR2212" s="230"/>
      <c r="AW2212" s="230"/>
      <c r="AZ2212" s="230"/>
      <c r="BA2212" s="230"/>
      <c r="BB2212" s="230"/>
      <c r="BC2212" s="230"/>
      <c r="BD2212" s="230"/>
      <c r="BE2212" s="230"/>
      <c r="BF2212" s="230"/>
      <c r="BG2212" s="230"/>
    </row>
    <row r="2213" spans="4:59">
      <c r="D2213" s="230"/>
      <c r="G2213" s="230"/>
      <c r="H2213" s="230"/>
      <c r="I2213" s="230"/>
      <c r="J2213" s="230"/>
      <c r="K2213" s="230"/>
      <c r="L2213" s="230"/>
      <c r="M2213" s="230"/>
      <c r="N2213" s="230"/>
      <c r="S2213" s="230"/>
      <c r="V2213" s="230"/>
      <c r="W2213" s="230"/>
      <c r="X2213" s="230"/>
      <c r="Y2213" s="230"/>
      <c r="Z2213" s="230"/>
      <c r="AA2213" s="230"/>
      <c r="AB2213" s="230"/>
      <c r="AC2213" s="230"/>
      <c r="AD2213" s="230"/>
      <c r="AH2213" s="230"/>
      <c r="AK2213" s="230"/>
      <c r="AL2213" s="230"/>
      <c r="AM2213" s="230"/>
      <c r="AN2213" s="230"/>
      <c r="AO2213" s="230"/>
      <c r="AP2213" s="230"/>
      <c r="AQ2213" s="230"/>
      <c r="AR2213" s="230"/>
      <c r="AW2213" s="230"/>
      <c r="AZ2213" s="230"/>
      <c r="BA2213" s="230"/>
      <c r="BB2213" s="230"/>
      <c r="BC2213" s="230"/>
      <c r="BD2213" s="230"/>
      <c r="BE2213" s="230"/>
      <c r="BF2213" s="230"/>
      <c r="BG2213" s="230"/>
    </row>
    <row r="2214" spans="4:59">
      <c r="D2214" s="230"/>
      <c r="G2214" s="230"/>
      <c r="H2214" s="230"/>
      <c r="I2214" s="230"/>
      <c r="J2214" s="230"/>
      <c r="K2214" s="230"/>
      <c r="L2214" s="230"/>
      <c r="M2214" s="230"/>
      <c r="N2214" s="230"/>
      <c r="S2214" s="230"/>
      <c r="V2214" s="230"/>
      <c r="W2214" s="230"/>
      <c r="X2214" s="230"/>
      <c r="Y2214" s="230"/>
      <c r="Z2214" s="230"/>
      <c r="AA2214" s="230"/>
      <c r="AB2214" s="230"/>
      <c r="AC2214" s="230"/>
      <c r="AD2214" s="230"/>
      <c r="AH2214" s="230"/>
      <c r="AK2214" s="230"/>
      <c r="AL2214" s="230"/>
      <c r="AM2214" s="230"/>
      <c r="AN2214" s="230"/>
      <c r="AO2214" s="230"/>
      <c r="AP2214" s="230"/>
      <c r="AQ2214" s="230"/>
      <c r="AR2214" s="230"/>
      <c r="AW2214" s="230"/>
      <c r="AZ2214" s="230"/>
      <c r="BA2214" s="230"/>
      <c r="BB2214" s="230"/>
      <c r="BC2214" s="230"/>
      <c r="BD2214" s="230"/>
      <c r="BE2214" s="230"/>
      <c r="BF2214" s="230"/>
      <c r="BG2214" s="230"/>
    </row>
    <row r="2215" spans="4:59">
      <c r="D2215" s="230"/>
      <c r="G2215" s="230"/>
      <c r="H2215" s="230"/>
      <c r="I2215" s="230"/>
      <c r="J2215" s="230"/>
      <c r="K2215" s="230"/>
      <c r="L2215" s="230"/>
      <c r="M2215" s="230"/>
      <c r="N2215" s="230"/>
      <c r="S2215" s="230"/>
      <c r="V2215" s="230"/>
      <c r="W2215" s="230"/>
      <c r="X2215" s="230"/>
      <c r="Y2215" s="230"/>
      <c r="Z2215" s="230"/>
      <c r="AA2215" s="230"/>
      <c r="AB2215" s="230"/>
      <c r="AC2215" s="230"/>
      <c r="AD2215" s="230"/>
      <c r="AH2215" s="230"/>
      <c r="AK2215" s="230"/>
      <c r="AL2215" s="230"/>
      <c r="AM2215" s="230"/>
      <c r="AN2215" s="230"/>
      <c r="AO2215" s="230"/>
      <c r="AP2215" s="230"/>
      <c r="AQ2215" s="230"/>
      <c r="AR2215" s="230"/>
      <c r="AW2215" s="230"/>
      <c r="AZ2215" s="230"/>
      <c r="BA2215" s="230"/>
      <c r="BB2215" s="230"/>
      <c r="BC2215" s="230"/>
      <c r="BD2215" s="230"/>
      <c r="BE2215" s="230"/>
      <c r="BF2215" s="230"/>
      <c r="BG2215" s="230"/>
    </row>
    <row r="2216" spans="4:59">
      <c r="D2216" s="230"/>
      <c r="G2216" s="230"/>
      <c r="H2216" s="230"/>
      <c r="I2216" s="230"/>
      <c r="J2216" s="230"/>
      <c r="K2216" s="230"/>
      <c r="L2216" s="230"/>
      <c r="M2216" s="230"/>
      <c r="N2216" s="230"/>
      <c r="S2216" s="230"/>
      <c r="V2216" s="230"/>
      <c r="W2216" s="230"/>
      <c r="X2216" s="230"/>
      <c r="Y2216" s="230"/>
      <c r="Z2216" s="230"/>
      <c r="AA2216" s="230"/>
      <c r="AB2216" s="230"/>
      <c r="AC2216" s="230"/>
      <c r="AD2216" s="230"/>
      <c r="AH2216" s="230"/>
      <c r="AK2216" s="230"/>
      <c r="AL2216" s="230"/>
      <c r="AM2216" s="230"/>
      <c r="AN2216" s="230"/>
      <c r="AO2216" s="230"/>
      <c r="AP2216" s="230"/>
      <c r="AQ2216" s="230"/>
      <c r="AR2216" s="230"/>
      <c r="AW2216" s="230"/>
      <c r="AZ2216" s="230"/>
      <c r="BA2216" s="230"/>
      <c r="BB2216" s="230"/>
      <c r="BC2216" s="230"/>
      <c r="BD2216" s="230"/>
      <c r="BE2216" s="230"/>
      <c r="BF2216" s="230"/>
      <c r="BG2216" s="230"/>
    </row>
    <row r="2217" spans="4:59">
      <c r="D2217" s="230"/>
      <c r="G2217" s="230"/>
      <c r="H2217" s="230"/>
      <c r="I2217" s="230"/>
      <c r="J2217" s="230"/>
      <c r="K2217" s="230"/>
      <c r="L2217" s="230"/>
      <c r="M2217" s="230"/>
      <c r="N2217" s="230"/>
      <c r="S2217" s="230"/>
      <c r="V2217" s="230"/>
      <c r="W2217" s="230"/>
      <c r="X2217" s="230"/>
      <c r="Y2217" s="230"/>
      <c r="Z2217" s="230"/>
      <c r="AA2217" s="230"/>
      <c r="AB2217" s="230"/>
      <c r="AC2217" s="230"/>
      <c r="AD2217" s="230"/>
      <c r="AH2217" s="230"/>
      <c r="AK2217" s="230"/>
      <c r="AL2217" s="230"/>
      <c r="AM2217" s="230"/>
      <c r="AN2217" s="230"/>
      <c r="AO2217" s="230"/>
      <c r="AP2217" s="230"/>
      <c r="AQ2217" s="230"/>
      <c r="AR2217" s="230"/>
      <c r="AW2217" s="230"/>
      <c r="AZ2217" s="230"/>
      <c r="BA2217" s="230"/>
      <c r="BB2217" s="230"/>
      <c r="BC2217" s="230"/>
      <c r="BD2217" s="230"/>
      <c r="BE2217" s="230"/>
      <c r="BF2217" s="230"/>
      <c r="BG2217" s="230"/>
    </row>
    <row r="2218" spans="4:59">
      <c r="D2218" s="230"/>
      <c r="G2218" s="230"/>
      <c r="H2218" s="230"/>
      <c r="I2218" s="230"/>
      <c r="J2218" s="230"/>
      <c r="K2218" s="230"/>
      <c r="L2218" s="230"/>
      <c r="M2218" s="230"/>
      <c r="N2218" s="230"/>
      <c r="S2218" s="230"/>
      <c r="V2218" s="230"/>
      <c r="W2218" s="230"/>
      <c r="X2218" s="230"/>
      <c r="Y2218" s="230"/>
      <c r="Z2218" s="230"/>
      <c r="AA2218" s="230"/>
      <c r="AB2218" s="230"/>
      <c r="AC2218" s="230"/>
      <c r="AD2218" s="230"/>
      <c r="AH2218" s="230"/>
      <c r="AK2218" s="230"/>
      <c r="AL2218" s="230"/>
      <c r="AM2218" s="230"/>
      <c r="AN2218" s="230"/>
      <c r="AO2218" s="230"/>
      <c r="AP2218" s="230"/>
      <c r="AQ2218" s="230"/>
      <c r="AR2218" s="230"/>
      <c r="AW2218" s="230"/>
      <c r="AZ2218" s="230"/>
      <c r="BA2218" s="230"/>
      <c r="BB2218" s="230"/>
      <c r="BC2218" s="230"/>
      <c r="BD2218" s="230"/>
      <c r="BE2218" s="230"/>
      <c r="BF2218" s="230"/>
      <c r="BG2218" s="230"/>
    </row>
    <row r="2219" spans="4:59">
      <c r="D2219" s="230"/>
      <c r="G2219" s="230"/>
      <c r="H2219" s="230"/>
      <c r="I2219" s="230"/>
      <c r="J2219" s="230"/>
      <c r="K2219" s="230"/>
      <c r="L2219" s="230"/>
      <c r="M2219" s="230"/>
      <c r="N2219" s="230"/>
      <c r="S2219" s="230"/>
      <c r="V2219" s="230"/>
      <c r="W2219" s="230"/>
      <c r="X2219" s="230"/>
      <c r="Y2219" s="230"/>
      <c r="Z2219" s="230"/>
      <c r="AA2219" s="230"/>
      <c r="AB2219" s="230"/>
      <c r="AC2219" s="230"/>
      <c r="AD2219" s="230"/>
      <c r="AH2219" s="230"/>
      <c r="AK2219" s="230"/>
      <c r="AL2219" s="230"/>
      <c r="AM2219" s="230"/>
      <c r="AN2219" s="230"/>
      <c r="AO2219" s="230"/>
      <c r="AP2219" s="230"/>
      <c r="AQ2219" s="230"/>
      <c r="AR2219" s="230"/>
      <c r="AW2219" s="230"/>
      <c r="AZ2219" s="230"/>
      <c r="BA2219" s="230"/>
      <c r="BB2219" s="230"/>
      <c r="BC2219" s="230"/>
      <c r="BD2219" s="230"/>
      <c r="BE2219" s="230"/>
      <c r="BF2219" s="230"/>
      <c r="BG2219" s="230"/>
    </row>
    <row r="2220" spans="4:59">
      <c r="D2220" s="230"/>
      <c r="G2220" s="230"/>
      <c r="H2220" s="230"/>
      <c r="I2220" s="230"/>
      <c r="J2220" s="230"/>
      <c r="K2220" s="230"/>
      <c r="L2220" s="230"/>
      <c r="M2220" s="230"/>
      <c r="N2220" s="230"/>
      <c r="S2220" s="230"/>
      <c r="V2220" s="230"/>
      <c r="W2220" s="230"/>
      <c r="X2220" s="230"/>
      <c r="Y2220" s="230"/>
      <c r="Z2220" s="230"/>
      <c r="AA2220" s="230"/>
      <c r="AB2220" s="230"/>
      <c r="AC2220" s="230"/>
      <c r="AD2220" s="230"/>
      <c r="AH2220" s="230"/>
      <c r="AK2220" s="230"/>
      <c r="AL2220" s="230"/>
      <c r="AM2220" s="230"/>
      <c r="AN2220" s="230"/>
      <c r="AO2220" s="230"/>
      <c r="AP2220" s="230"/>
      <c r="AQ2220" s="230"/>
      <c r="AR2220" s="230"/>
      <c r="AW2220" s="230"/>
      <c r="AZ2220" s="230"/>
      <c r="BA2220" s="230"/>
      <c r="BB2220" s="230"/>
      <c r="BC2220" s="230"/>
      <c r="BD2220" s="230"/>
      <c r="BE2220" s="230"/>
      <c r="BF2220" s="230"/>
      <c r="BG2220" s="230"/>
    </row>
    <row r="2221" spans="4:59">
      <c r="D2221" s="230"/>
      <c r="G2221" s="230"/>
      <c r="H2221" s="230"/>
      <c r="I2221" s="230"/>
      <c r="J2221" s="230"/>
      <c r="K2221" s="230"/>
      <c r="L2221" s="230"/>
      <c r="M2221" s="230"/>
      <c r="N2221" s="230"/>
      <c r="S2221" s="230"/>
      <c r="V2221" s="230"/>
      <c r="W2221" s="230"/>
      <c r="X2221" s="230"/>
      <c r="Y2221" s="230"/>
      <c r="Z2221" s="230"/>
      <c r="AA2221" s="230"/>
      <c r="AB2221" s="230"/>
      <c r="AC2221" s="230"/>
      <c r="AD2221" s="230"/>
      <c r="AH2221" s="230"/>
      <c r="AK2221" s="230"/>
      <c r="AL2221" s="230"/>
      <c r="AM2221" s="230"/>
      <c r="AN2221" s="230"/>
      <c r="AO2221" s="230"/>
      <c r="AP2221" s="230"/>
      <c r="AQ2221" s="230"/>
      <c r="AR2221" s="230"/>
      <c r="AW2221" s="230"/>
      <c r="AZ2221" s="230"/>
      <c r="BA2221" s="230"/>
      <c r="BB2221" s="230"/>
      <c r="BC2221" s="230"/>
      <c r="BD2221" s="230"/>
      <c r="BE2221" s="230"/>
      <c r="BF2221" s="230"/>
      <c r="BG2221" s="230"/>
    </row>
    <row r="2222" spans="4:59">
      <c r="D2222" s="230"/>
      <c r="G2222" s="230"/>
      <c r="H2222" s="230"/>
      <c r="I2222" s="230"/>
      <c r="J2222" s="230"/>
      <c r="K2222" s="230"/>
      <c r="L2222" s="230"/>
      <c r="M2222" s="230"/>
      <c r="N2222" s="230"/>
      <c r="S2222" s="230"/>
      <c r="V2222" s="230"/>
      <c r="W2222" s="230"/>
      <c r="X2222" s="230"/>
      <c r="Y2222" s="230"/>
      <c r="Z2222" s="230"/>
      <c r="AA2222" s="230"/>
      <c r="AB2222" s="230"/>
      <c r="AC2222" s="230"/>
      <c r="AD2222" s="230"/>
      <c r="AH2222" s="230"/>
      <c r="AK2222" s="230"/>
      <c r="AL2222" s="230"/>
      <c r="AM2222" s="230"/>
      <c r="AN2222" s="230"/>
      <c r="AO2222" s="230"/>
      <c r="AP2222" s="230"/>
      <c r="AQ2222" s="230"/>
      <c r="AR2222" s="230"/>
      <c r="AW2222" s="230"/>
      <c r="AZ2222" s="230"/>
      <c r="BA2222" s="230"/>
      <c r="BB2222" s="230"/>
      <c r="BC2222" s="230"/>
      <c r="BD2222" s="230"/>
      <c r="BE2222" s="230"/>
      <c r="BF2222" s="230"/>
      <c r="BG2222" s="230"/>
    </row>
    <row r="2223" spans="4:59">
      <c r="D2223" s="230"/>
      <c r="G2223" s="230"/>
      <c r="H2223" s="230"/>
      <c r="I2223" s="230"/>
      <c r="J2223" s="230"/>
      <c r="K2223" s="230"/>
      <c r="L2223" s="230"/>
      <c r="M2223" s="230"/>
      <c r="N2223" s="230"/>
      <c r="S2223" s="230"/>
      <c r="V2223" s="230"/>
      <c r="W2223" s="230"/>
      <c r="X2223" s="230"/>
      <c r="Y2223" s="230"/>
      <c r="Z2223" s="230"/>
      <c r="AA2223" s="230"/>
      <c r="AB2223" s="230"/>
      <c r="AC2223" s="230"/>
      <c r="AD2223" s="230"/>
      <c r="AH2223" s="230"/>
      <c r="AK2223" s="230"/>
      <c r="AL2223" s="230"/>
      <c r="AM2223" s="230"/>
      <c r="AN2223" s="230"/>
      <c r="AO2223" s="230"/>
      <c r="AP2223" s="230"/>
      <c r="AQ2223" s="230"/>
      <c r="AR2223" s="230"/>
      <c r="AW2223" s="230"/>
      <c r="AZ2223" s="230"/>
      <c r="BA2223" s="230"/>
      <c r="BB2223" s="230"/>
      <c r="BC2223" s="230"/>
      <c r="BD2223" s="230"/>
      <c r="BE2223" s="230"/>
      <c r="BF2223" s="230"/>
      <c r="BG2223" s="230"/>
    </row>
    <row r="2224" spans="4:59">
      <c r="D2224" s="230"/>
      <c r="G2224" s="230"/>
      <c r="H2224" s="230"/>
      <c r="I2224" s="230"/>
      <c r="J2224" s="230"/>
      <c r="K2224" s="230"/>
      <c r="L2224" s="230"/>
      <c r="M2224" s="230"/>
      <c r="N2224" s="230"/>
      <c r="S2224" s="230"/>
      <c r="V2224" s="230"/>
      <c r="W2224" s="230"/>
      <c r="X2224" s="230"/>
      <c r="Y2224" s="230"/>
      <c r="Z2224" s="230"/>
      <c r="AA2224" s="230"/>
      <c r="AB2224" s="230"/>
      <c r="AC2224" s="230"/>
      <c r="AD2224" s="230"/>
      <c r="AH2224" s="230"/>
      <c r="AK2224" s="230"/>
      <c r="AL2224" s="230"/>
      <c r="AM2224" s="230"/>
      <c r="AN2224" s="230"/>
      <c r="AO2224" s="230"/>
      <c r="AP2224" s="230"/>
      <c r="AQ2224" s="230"/>
      <c r="AR2224" s="230"/>
      <c r="AW2224" s="230"/>
      <c r="AZ2224" s="230"/>
      <c r="BA2224" s="230"/>
      <c r="BB2224" s="230"/>
      <c r="BC2224" s="230"/>
      <c r="BD2224" s="230"/>
      <c r="BE2224" s="230"/>
      <c r="BF2224" s="230"/>
      <c r="BG2224" s="230"/>
    </row>
    <row r="2225" spans="4:59">
      <c r="D2225" s="230"/>
      <c r="G2225" s="230"/>
      <c r="H2225" s="230"/>
      <c r="I2225" s="230"/>
      <c r="J2225" s="230"/>
      <c r="K2225" s="230"/>
      <c r="L2225" s="230"/>
      <c r="M2225" s="230"/>
      <c r="N2225" s="230"/>
      <c r="S2225" s="230"/>
      <c r="V2225" s="230"/>
      <c r="W2225" s="230"/>
      <c r="X2225" s="230"/>
      <c r="Y2225" s="230"/>
      <c r="Z2225" s="230"/>
      <c r="AA2225" s="230"/>
      <c r="AB2225" s="230"/>
      <c r="AC2225" s="230"/>
      <c r="AD2225" s="230"/>
      <c r="AH2225" s="230"/>
      <c r="AK2225" s="230"/>
      <c r="AL2225" s="230"/>
      <c r="AM2225" s="230"/>
      <c r="AN2225" s="230"/>
      <c r="AO2225" s="230"/>
      <c r="AP2225" s="230"/>
      <c r="AQ2225" s="230"/>
      <c r="AR2225" s="230"/>
      <c r="AW2225" s="230"/>
      <c r="AZ2225" s="230"/>
      <c r="BA2225" s="230"/>
      <c r="BB2225" s="230"/>
      <c r="BC2225" s="230"/>
      <c r="BD2225" s="230"/>
      <c r="BE2225" s="230"/>
      <c r="BF2225" s="230"/>
      <c r="BG2225" s="230"/>
    </row>
    <row r="2226" spans="4:59">
      <c r="D2226" s="230"/>
      <c r="G2226" s="230"/>
      <c r="H2226" s="230"/>
      <c r="I2226" s="230"/>
      <c r="J2226" s="230"/>
      <c r="K2226" s="230"/>
      <c r="L2226" s="230"/>
      <c r="M2226" s="230"/>
      <c r="N2226" s="230"/>
      <c r="S2226" s="230"/>
      <c r="V2226" s="230"/>
      <c r="W2226" s="230"/>
      <c r="X2226" s="230"/>
      <c r="Y2226" s="230"/>
      <c r="Z2226" s="230"/>
      <c r="AA2226" s="230"/>
      <c r="AB2226" s="230"/>
      <c r="AC2226" s="230"/>
      <c r="AD2226" s="230"/>
      <c r="AH2226" s="230"/>
      <c r="AK2226" s="230"/>
      <c r="AL2226" s="230"/>
      <c r="AM2226" s="230"/>
      <c r="AN2226" s="230"/>
      <c r="AO2226" s="230"/>
      <c r="AP2226" s="230"/>
      <c r="AQ2226" s="230"/>
      <c r="AR2226" s="230"/>
      <c r="AW2226" s="230"/>
      <c r="AZ2226" s="230"/>
      <c r="BA2226" s="230"/>
      <c r="BB2226" s="230"/>
      <c r="BC2226" s="230"/>
      <c r="BD2226" s="230"/>
      <c r="BE2226" s="230"/>
      <c r="BF2226" s="230"/>
      <c r="BG2226" s="230"/>
    </row>
    <row r="2227" spans="4:59">
      <c r="D2227" s="230"/>
      <c r="G2227" s="230"/>
      <c r="H2227" s="230"/>
      <c r="I2227" s="230"/>
      <c r="J2227" s="230"/>
      <c r="K2227" s="230"/>
      <c r="L2227" s="230"/>
      <c r="M2227" s="230"/>
      <c r="N2227" s="230"/>
      <c r="S2227" s="230"/>
      <c r="V2227" s="230"/>
      <c r="W2227" s="230"/>
      <c r="X2227" s="230"/>
      <c r="Y2227" s="230"/>
      <c r="Z2227" s="230"/>
      <c r="AA2227" s="230"/>
      <c r="AB2227" s="230"/>
      <c r="AC2227" s="230"/>
      <c r="AD2227" s="230"/>
      <c r="AH2227" s="230"/>
      <c r="AK2227" s="230"/>
      <c r="AL2227" s="230"/>
      <c r="AM2227" s="230"/>
      <c r="AN2227" s="230"/>
      <c r="AO2227" s="230"/>
      <c r="AP2227" s="230"/>
      <c r="AQ2227" s="230"/>
      <c r="AR2227" s="230"/>
      <c r="AW2227" s="230"/>
      <c r="AZ2227" s="230"/>
      <c r="BA2227" s="230"/>
      <c r="BB2227" s="230"/>
      <c r="BC2227" s="230"/>
      <c r="BD2227" s="230"/>
      <c r="BE2227" s="230"/>
      <c r="BF2227" s="230"/>
      <c r="BG2227" s="230"/>
    </row>
    <row r="2228" spans="4:59">
      <c r="D2228" s="230"/>
      <c r="G2228" s="230"/>
      <c r="H2228" s="230"/>
      <c r="I2228" s="230"/>
      <c r="J2228" s="230"/>
      <c r="K2228" s="230"/>
      <c r="L2228" s="230"/>
      <c r="M2228" s="230"/>
      <c r="N2228" s="230"/>
      <c r="S2228" s="230"/>
      <c r="V2228" s="230"/>
      <c r="W2228" s="230"/>
      <c r="X2228" s="230"/>
      <c r="Y2228" s="230"/>
      <c r="Z2228" s="230"/>
      <c r="AA2228" s="230"/>
      <c r="AB2228" s="230"/>
      <c r="AC2228" s="230"/>
      <c r="AD2228" s="230"/>
      <c r="AH2228" s="230"/>
      <c r="AK2228" s="230"/>
      <c r="AL2228" s="230"/>
      <c r="AM2228" s="230"/>
      <c r="AN2228" s="230"/>
      <c r="AO2228" s="230"/>
      <c r="AP2228" s="230"/>
      <c r="AQ2228" s="230"/>
      <c r="AR2228" s="230"/>
      <c r="AW2228" s="230"/>
      <c r="AZ2228" s="230"/>
      <c r="BA2228" s="230"/>
      <c r="BB2228" s="230"/>
      <c r="BC2228" s="230"/>
      <c r="BD2228" s="230"/>
      <c r="BE2228" s="230"/>
      <c r="BF2228" s="230"/>
      <c r="BG2228" s="230"/>
    </row>
    <row r="2229" spans="4:59">
      <c r="D2229" s="230"/>
      <c r="G2229" s="230"/>
      <c r="H2229" s="230"/>
      <c r="I2229" s="230"/>
      <c r="J2229" s="230"/>
      <c r="K2229" s="230"/>
      <c r="L2229" s="230"/>
      <c r="M2229" s="230"/>
      <c r="N2229" s="230"/>
      <c r="S2229" s="230"/>
      <c r="V2229" s="230"/>
      <c r="W2229" s="230"/>
      <c r="X2229" s="230"/>
      <c r="Y2229" s="230"/>
      <c r="Z2229" s="230"/>
      <c r="AA2229" s="230"/>
      <c r="AB2229" s="230"/>
      <c r="AC2229" s="230"/>
      <c r="AD2229" s="230"/>
      <c r="AH2229" s="230"/>
      <c r="AK2229" s="230"/>
      <c r="AL2229" s="230"/>
      <c r="AM2229" s="230"/>
      <c r="AN2229" s="230"/>
      <c r="AO2229" s="230"/>
      <c r="AP2229" s="230"/>
      <c r="AQ2229" s="230"/>
      <c r="AR2229" s="230"/>
      <c r="AW2229" s="230"/>
      <c r="AZ2229" s="230"/>
      <c r="BA2229" s="230"/>
      <c r="BB2229" s="230"/>
      <c r="BC2229" s="230"/>
      <c r="BD2229" s="230"/>
      <c r="BE2229" s="230"/>
      <c r="BF2229" s="230"/>
      <c r="BG2229" s="230"/>
    </row>
    <row r="2230" spans="4:59">
      <c r="D2230" s="230"/>
      <c r="G2230" s="230"/>
      <c r="H2230" s="230"/>
      <c r="I2230" s="230"/>
      <c r="J2230" s="230"/>
      <c r="K2230" s="230"/>
      <c r="L2230" s="230"/>
      <c r="M2230" s="230"/>
      <c r="N2230" s="230"/>
      <c r="S2230" s="230"/>
      <c r="V2230" s="230"/>
      <c r="W2230" s="230"/>
      <c r="X2230" s="230"/>
      <c r="Y2230" s="230"/>
      <c r="Z2230" s="230"/>
      <c r="AA2230" s="230"/>
      <c r="AB2230" s="230"/>
      <c r="AC2230" s="230"/>
      <c r="AD2230" s="230"/>
      <c r="AH2230" s="230"/>
      <c r="AK2230" s="230"/>
      <c r="AL2230" s="230"/>
      <c r="AM2230" s="230"/>
      <c r="AN2230" s="230"/>
      <c r="AO2230" s="230"/>
      <c r="AP2230" s="230"/>
      <c r="AQ2230" s="230"/>
      <c r="AR2230" s="230"/>
      <c r="AW2230" s="230"/>
      <c r="AZ2230" s="230"/>
      <c r="BA2230" s="230"/>
      <c r="BB2230" s="230"/>
      <c r="BC2230" s="230"/>
      <c r="BD2230" s="230"/>
      <c r="BE2230" s="230"/>
      <c r="BF2230" s="230"/>
      <c r="BG2230" s="230"/>
    </row>
    <row r="2231" spans="4:59">
      <c r="D2231" s="230"/>
      <c r="G2231" s="230"/>
      <c r="H2231" s="230"/>
      <c r="I2231" s="230"/>
      <c r="J2231" s="230"/>
      <c r="K2231" s="230"/>
      <c r="L2231" s="230"/>
      <c r="M2231" s="230"/>
      <c r="N2231" s="230"/>
      <c r="S2231" s="230"/>
      <c r="V2231" s="230"/>
      <c r="W2231" s="230"/>
      <c r="X2231" s="230"/>
      <c r="Y2231" s="230"/>
      <c r="Z2231" s="230"/>
      <c r="AA2231" s="230"/>
      <c r="AB2231" s="230"/>
      <c r="AC2231" s="230"/>
      <c r="AD2231" s="230"/>
      <c r="AH2231" s="230"/>
      <c r="AK2231" s="230"/>
      <c r="AL2231" s="230"/>
      <c r="AM2231" s="230"/>
      <c r="AN2231" s="230"/>
      <c r="AO2231" s="230"/>
      <c r="AP2231" s="230"/>
      <c r="AQ2231" s="230"/>
      <c r="AR2231" s="230"/>
      <c r="AW2231" s="230"/>
      <c r="AZ2231" s="230"/>
      <c r="BA2231" s="230"/>
      <c r="BB2231" s="230"/>
      <c r="BC2231" s="230"/>
      <c r="BD2231" s="230"/>
      <c r="BE2231" s="230"/>
      <c r="BF2231" s="230"/>
      <c r="BG2231" s="230"/>
    </row>
    <row r="2232" spans="4:59">
      <c r="D2232" s="230"/>
      <c r="G2232" s="230"/>
      <c r="H2232" s="230"/>
      <c r="I2232" s="230"/>
      <c r="J2232" s="230"/>
      <c r="K2232" s="230"/>
      <c r="L2232" s="230"/>
      <c r="M2232" s="230"/>
      <c r="N2232" s="230"/>
      <c r="S2232" s="230"/>
      <c r="V2232" s="230"/>
      <c r="W2232" s="230"/>
      <c r="X2232" s="230"/>
      <c r="Y2232" s="230"/>
      <c r="Z2232" s="230"/>
      <c r="AA2232" s="230"/>
      <c r="AB2232" s="230"/>
      <c r="AC2232" s="230"/>
      <c r="AD2232" s="230"/>
      <c r="AH2232" s="230"/>
      <c r="AK2232" s="230"/>
      <c r="AL2232" s="230"/>
      <c r="AM2232" s="230"/>
      <c r="AN2232" s="230"/>
      <c r="AO2232" s="230"/>
      <c r="AP2232" s="230"/>
      <c r="AQ2232" s="230"/>
      <c r="AR2232" s="230"/>
      <c r="AW2232" s="230"/>
      <c r="AZ2232" s="230"/>
      <c r="BA2232" s="230"/>
      <c r="BB2232" s="230"/>
      <c r="BC2232" s="230"/>
      <c r="BD2232" s="230"/>
      <c r="BE2232" s="230"/>
      <c r="BF2232" s="230"/>
      <c r="BG2232" s="230"/>
    </row>
    <row r="2233" spans="4:59">
      <c r="D2233" s="230"/>
      <c r="G2233" s="230"/>
      <c r="H2233" s="230"/>
      <c r="I2233" s="230"/>
      <c r="J2233" s="230"/>
      <c r="K2233" s="230"/>
      <c r="L2233" s="230"/>
      <c r="M2233" s="230"/>
      <c r="N2233" s="230"/>
      <c r="S2233" s="230"/>
      <c r="V2233" s="230"/>
      <c r="W2233" s="230"/>
      <c r="X2233" s="230"/>
      <c r="Y2233" s="230"/>
      <c r="Z2233" s="230"/>
      <c r="AA2233" s="230"/>
      <c r="AB2233" s="230"/>
      <c r="AC2233" s="230"/>
      <c r="AD2233" s="230"/>
      <c r="AH2233" s="230"/>
      <c r="AK2233" s="230"/>
      <c r="AL2233" s="230"/>
      <c r="AM2233" s="230"/>
      <c r="AN2233" s="230"/>
      <c r="AO2233" s="230"/>
      <c r="AP2233" s="230"/>
      <c r="AQ2233" s="230"/>
      <c r="AR2233" s="230"/>
      <c r="AW2233" s="230"/>
      <c r="AZ2233" s="230"/>
      <c r="BA2233" s="230"/>
      <c r="BB2233" s="230"/>
      <c r="BC2233" s="230"/>
      <c r="BD2233" s="230"/>
      <c r="BE2233" s="230"/>
      <c r="BF2233" s="230"/>
      <c r="BG2233" s="230"/>
    </row>
    <row r="2234" spans="4:59">
      <c r="D2234" s="230"/>
      <c r="G2234" s="230"/>
      <c r="H2234" s="230"/>
      <c r="I2234" s="230"/>
      <c r="J2234" s="230"/>
      <c r="K2234" s="230"/>
      <c r="L2234" s="230"/>
      <c r="M2234" s="230"/>
      <c r="N2234" s="230"/>
      <c r="S2234" s="230"/>
      <c r="V2234" s="230"/>
      <c r="W2234" s="230"/>
      <c r="X2234" s="230"/>
      <c r="Y2234" s="230"/>
      <c r="Z2234" s="230"/>
      <c r="AA2234" s="230"/>
      <c r="AB2234" s="230"/>
      <c r="AC2234" s="230"/>
      <c r="AD2234" s="230"/>
      <c r="AH2234" s="230"/>
      <c r="AK2234" s="230"/>
      <c r="AL2234" s="230"/>
      <c r="AM2234" s="230"/>
      <c r="AN2234" s="230"/>
      <c r="AO2234" s="230"/>
      <c r="AP2234" s="230"/>
      <c r="AQ2234" s="230"/>
      <c r="AR2234" s="230"/>
      <c r="AW2234" s="230"/>
      <c r="AZ2234" s="230"/>
      <c r="BA2234" s="230"/>
      <c r="BB2234" s="230"/>
      <c r="BC2234" s="230"/>
      <c r="BD2234" s="230"/>
      <c r="BE2234" s="230"/>
      <c r="BF2234" s="230"/>
      <c r="BG2234" s="230"/>
    </row>
    <row r="2235" spans="4:59">
      <c r="D2235" s="230"/>
      <c r="G2235" s="230"/>
      <c r="H2235" s="230"/>
      <c r="I2235" s="230"/>
      <c r="J2235" s="230"/>
      <c r="K2235" s="230"/>
      <c r="L2235" s="230"/>
      <c r="M2235" s="230"/>
      <c r="N2235" s="230"/>
      <c r="S2235" s="230"/>
      <c r="V2235" s="230"/>
      <c r="W2235" s="230"/>
      <c r="X2235" s="230"/>
      <c r="Y2235" s="230"/>
      <c r="Z2235" s="230"/>
      <c r="AA2235" s="230"/>
      <c r="AB2235" s="230"/>
      <c r="AC2235" s="230"/>
      <c r="AD2235" s="230"/>
      <c r="AH2235" s="230"/>
      <c r="AK2235" s="230"/>
      <c r="AL2235" s="230"/>
      <c r="AM2235" s="230"/>
      <c r="AN2235" s="230"/>
      <c r="AO2235" s="230"/>
      <c r="AP2235" s="230"/>
      <c r="AQ2235" s="230"/>
      <c r="AR2235" s="230"/>
      <c r="AW2235" s="230"/>
      <c r="AZ2235" s="230"/>
      <c r="BA2235" s="230"/>
      <c r="BB2235" s="230"/>
      <c r="BC2235" s="230"/>
      <c r="BD2235" s="230"/>
      <c r="BE2235" s="230"/>
      <c r="BF2235" s="230"/>
      <c r="BG2235" s="230"/>
    </row>
    <row r="2236" spans="4:59">
      <c r="D2236" s="230"/>
      <c r="G2236" s="230"/>
      <c r="H2236" s="230"/>
      <c r="I2236" s="230"/>
      <c r="J2236" s="230"/>
      <c r="K2236" s="230"/>
      <c r="L2236" s="230"/>
      <c r="M2236" s="230"/>
      <c r="N2236" s="230"/>
      <c r="S2236" s="230"/>
      <c r="V2236" s="230"/>
      <c r="W2236" s="230"/>
      <c r="X2236" s="230"/>
      <c r="Y2236" s="230"/>
      <c r="Z2236" s="230"/>
      <c r="AA2236" s="230"/>
      <c r="AB2236" s="230"/>
      <c r="AC2236" s="230"/>
      <c r="AD2236" s="230"/>
      <c r="AH2236" s="230"/>
      <c r="AK2236" s="230"/>
      <c r="AL2236" s="230"/>
      <c r="AM2236" s="230"/>
      <c r="AN2236" s="230"/>
      <c r="AO2236" s="230"/>
      <c r="AP2236" s="230"/>
      <c r="AQ2236" s="230"/>
      <c r="AR2236" s="230"/>
      <c r="AW2236" s="230"/>
      <c r="AZ2236" s="230"/>
      <c r="BA2236" s="230"/>
      <c r="BB2236" s="230"/>
      <c r="BC2236" s="230"/>
      <c r="BD2236" s="230"/>
      <c r="BE2236" s="230"/>
      <c r="BF2236" s="230"/>
      <c r="BG2236" s="230"/>
    </row>
    <row r="2237" spans="4:59">
      <c r="D2237" s="230"/>
      <c r="G2237" s="230"/>
      <c r="H2237" s="230"/>
      <c r="I2237" s="230"/>
      <c r="J2237" s="230"/>
      <c r="K2237" s="230"/>
      <c r="L2237" s="230"/>
      <c r="M2237" s="230"/>
      <c r="N2237" s="230"/>
      <c r="S2237" s="230"/>
      <c r="V2237" s="230"/>
      <c r="W2237" s="230"/>
      <c r="X2237" s="230"/>
      <c r="Y2237" s="230"/>
      <c r="Z2237" s="230"/>
      <c r="AA2237" s="230"/>
      <c r="AB2237" s="230"/>
      <c r="AC2237" s="230"/>
      <c r="AD2237" s="230"/>
      <c r="AH2237" s="230"/>
      <c r="AK2237" s="230"/>
      <c r="AL2237" s="230"/>
      <c r="AM2237" s="230"/>
      <c r="AN2237" s="230"/>
      <c r="AO2237" s="230"/>
      <c r="AP2237" s="230"/>
      <c r="AQ2237" s="230"/>
      <c r="AR2237" s="230"/>
      <c r="AW2237" s="230"/>
      <c r="AZ2237" s="230"/>
      <c r="BA2237" s="230"/>
      <c r="BB2237" s="230"/>
      <c r="BC2237" s="230"/>
      <c r="BD2237" s="230"/>
      <c r="BE2237" s="230"/>
      <c r="BF2237" s="230"/>
      <c r="BG2237" s="230"/>
    </row>
    <row r="2238" spans="4:59">
      <c r="D2238" s="230"/>
      <c r="G2238" s="230"/>
      <c r="H2238" s="230"/>
      <c r="I2238" s="230"/>
      <c r="J2238" s="230"/>
      <c r="K2238" s="230"/>
      <c r="L2238" s="230"/>
      <c r="M2238" s="230"/>
      <c r="N2238" s="230"/>
      <c r="S2238" s="230"/>
      <c r="V2238" s="230"/>
      <c r="W2238" s="230"/>
      <c r="X2238" s="230"/>
      <c r="Y2238" s="230"/>
      <c r="Z2238" s="230"/>
      <c r="AA2238" s="230"/>
      <c r="AB2238" s="230"/>
      <c r="AC2238" s="230"/>
      <c r="AD2238" s="230"/>
      <c r="AH2238" s="230"/>
      <c r="AK2238" s="230"/>
      <c r="AL2238" s="230"/>
      <c r="AM2238" s="230"/>
      <c r="AN2238" s="230"/>
      <c r="AO2238" s="230"/>
      <c r="AP2238" s="230"/>
      <c r="AQ2238" s="230"/>
      <c r="AR2238" s="230"/>
      <c r="AW2238" s="230"/>
      <c r="AZ2238" s="230"/>
      <c r="BA2238" s="230"/>
      <c r="BB2238" s="230"/>
      <c r="BC2238" s="230"/>
      <c r="BD2238" s="230"/>
      <c r="BE2238" s="230"/>
      <c r="BF2238" s="230"/>
      <c r="BG2238" s="230"/>
    </row>
    <row r="2239" spans="4:59">
      <c r="D2239" s="230"/>
      <c r="G2239" s="230"/>
      <c r="H2239" s="230"/>
      <c r="I2239" s="230"/>
      <c r="J2239" s="230"/>
      <c r="K2239" s="230"/>
      <c r="L2239" s="230"/>
      <c r="M2239" s="230"/>
      <c r="N2239" s="230"/>
      <c r="S2239" s="230"/>
      <c r="V2239" s="230"/>
      <c r="W2239" s="230"/>
      <c r="X2239" s="230"/>
      <c r="Y2239" s="230"/>
      <c r="Z2239" s="230"/>
      <c r="AA2239" s="230"/>
      <c r="AB2239" s="230"/>
      <c r="AC2239" s="230"/>
      <c r="AD2239" s="230"/>
      <c r="AH2239" s="230"/>
      <c r="AK2239" s="230"/>
      <c r="AL2239" s="230"/>
      <c r="AM2239" s="230"/>
      <c r="AN2239" s="230"/>
      <c r="AO2239" s="230"/>
      <c r="AP2239" s="230"/>
      <c r="AQ2239" s="230"/>
      <c r="AR2239" s="230"/>
      <c r="AW2239" s="230"/>
      <c r="AZ2239" s="230"/>
      <c r="BA2239" s="230"/>
      <c r="BB2239" s="230"/>
      <c r="BC2239" s="230"/>
      <c r="BD2239" s="230"/>
      <c r="BE2239" s="230"/>
      <c r="BF2239" s="230"/>
      <c r="BG2239" s="230"/>
    </row>
    <row r="2240" spans="4:59">
      <c r="D2240" s="230"/>
      <c r="G2240" s="230"/>
      <c r="H2240" s="230"/>
      <c r="I2240" s="230"/>
      <c r="J2240" s="230"/>
      <c r="K2240" s="230"/>
      <c r="L2240" s="230"/>
      <c r="M2240" s="230"/>
      <c r="N2240" s="230"/>
      <c r="S2240" s="230"/>
      <c r="V2240" s="230"/>
      <c r="W2240" s="230"/>
      <c r="X2240" s="230"/>
      <c r="Y2240" s="230"/>
      <c r="Z2240" s="230"/>
      <c r="AA2240" s="230"/>
      <c r="AB2240" s="230"/>
      <c r="AC2240" s="230"/>
      <c r="AD2240" s="230"/>
      <c r="AH2240" s="230"/>
      <c r="AK2240" s="230"/>
      <c r="AL2240" s="230"/>
      <c r="AM2240" s="230"/>
      <c r="AN2240" s="230"/>
      <c r="AO2240" s="230"/>
      <c r="AP2240" s="230"/>
      <c r="AQ2240" s="230"/>
      <c r="AR2240" s="230"/>
      <c r="AW2240" s="230"/>
      <c r="AZ2240" s="230"/>
      <c r="BA2240" s="230"/>
      <c r="BB2240" s="230"/>
      <c r="BC2240" s="230"/>
      <c r="BD2240" s="230"/>
      <c r="BE2240" s="230"/>
      <c r="BF2240" s="230"/>
      <c r="BG2240" s="230"/>
    </row>
    <row r="2241" spans="4:59">
      <c r="D2241" s="230"/>
      <c r="G2241" s="230"/>
      <c r="H2241" s="230"/>
      <c r="I2241" s="230"/>
      <c r="J2241" s="230"/>
      <c r="K2241" s="230"/>
      <c r="L2241" s="230"/>
      <c r="M2241" s="230"/>
      <c r="N2241" s="230"/>
      <c r="S2241" s="230"/>
      <c r="V2241" s="230"/>
      <c r="W2241" s="230"/>
      <c r="X2241" s="230"/>
      <c r="Y2241" s="230"/>
      <c r="Z2241" s="230"/>
      <c r="AA2241" s="230"/>
      <c r="AB2241" s="230"/>
      <c r="AC2241" s="230"/>
      <c r="AD2241" s="230"/>
      <c r="AH2241" s="230"/>
      <c r="AK2241" s="230"/>
      <c r="AL2241" s="230"/>
      <c r="AM2241" s="230"/>
      <c r="AN2241" s="230"/>
      <c r="AO2241" s="230"/>
      <c r="AP2241" s="230"/>
      <c r="AQ2241" s="230"/>
      <c r="AR2241" s="230"/>
      <c r="AW2241" s="230"/>
      <c r="AZ2241" s="230"/>
      <c r="BA2241" s="230"/>
      <c r="BB2241" s="230"/>
      <c r="BC2241" s="230"/>
      <c r="BD2241" s="230"/>
      <c r="BE2241" s="230"/>
      <c r="BF2241" s="230"/>
      <c r="BG2241" s="230"/>
    </row>
    <row r="2242" spans="4:59">
      <c r="D2242" s="230"/>
      <c r="G2242" s="230"/>
      <c r="H2242" s="230"/>
      <c r="I2242" s="230"/>
      <c r="J2242" s="230"/>
      <c r="K2242" s="230"/>
      <c r="L2242" s="230"/>
      <c r="M2242" s="230"/>
      <c r="N2242" s="230"/>
      <c r="S2242" s="230"/>
      <c r="V2242" s="230"/>
      <c r="W2242" s="230"/>
      <c r="X2242" s="230"/>
      <c r="Y2242" s="230"/>
      <c r="Z2242" s="230"/>
      <c r="AA2242" s="230"/>
      <c r="AB2242" s="230"/>
      <c r="AC2242" s="230"/>
      <c r="AD2242" s="230"/>
      <c r="AH2242" s="230"/>
      <c r="AK2242" s="230"/>
      <c r="AL2242" s="230"/>
      <c r="AM2242" s="230"/>
      <c r="AN2242" s="230"/>
      <c r="AO2242" s="230"/>
      <c r="AP2242" s="230"/>
      <c r="AQ2242" s="230"/>
      <c r="AR2242" s="230"/>
      <c r="AW2242" s="230"/>
      <c r="AZ2242" s="230"/>
      <c r="BA2242" s="230"/>
      <c r="BB2242" s="230"/>
      <c r="BC2242" s="230"/>
      <c r="BD2242" s="230"/>
      <c r="BE2242" s="230"/>
      <c r="BF2242" s="230"/>
      <c r="BG2242" s="230"/>
    </row>
    <row r="2243" spans="4:59">
      <c r="D2243" s="230"/>
      <c r="G2243" s="230"/>
      <c r="H2243" s="230"/>
      <c r="I2243" s="230"/>
      <c r="J2243" s="230"/>
      <c r="K2243" s="230"/>
      <c r="L2243" s="230"/>
      <c r="M2243" s="230"/>
      <c r="N2243" s="230"/>
      <c r="S2243" s="230"/>
      <c r="V2243" s="230"/>
      <c r="W2243" s="230"/>
      <c r="X2243" s="230"/>
      <c r="Y2243" s="230"/>
      <c r="Z2243" s="230"/>
      <c r="AA2243" s="230"/>
      <c r="AB2243" s="230"/>
      <c r="AC2243" s="230"/>
      <c r="AD2243" s="230"/>
      <c r="AH2243" s="230"/>
      <c r="AK2243" s="230"/>
      <c r="AL2243" s="230"/>
      <c r="AM2243" s="230"/>
      <c r="AN2243" s="230"/>
      <c r="AO2243" s="230"/>
      <c r="AP2243" s="230"/>
      <c r="AQ2243" s="230"/>
      <c r="AR2243" s="230"/>
      <c r="AW2243" s="230"/>
      <c r="AZ2243" s="230"/>
      <c r="BA2243" s="230"/>
      <c r="BB2243" s="230"/>
      <c r="BC2243" s="230"/>
      <c r="BD2243" s="230"/>
      <c r="BE2243" s="230"/>
      <c r="BF2243" s="230"/>
      <c r="BG2243" s="230"/>
    </row>
    <row r="2244" spans="4:59">
      <c r="D2244" s="230"/>
      <c r="G2244" s="230"/>
      <c r="H2244" s="230"/>
      <c r="I2244" s="230"/>
      <c r="J2244" s="230"/>
      <c r="K2244" s="230"/>
      <c r="L2244" s="230"/>
      <c r="M2244" s="230"/>
      <c r="N2244" s="230"/>
      <c r="S2244" s="230"/>
      <c r="V2244" s="230"/>
      <c r="W2244" s="230"/>
      <c r="X2244" s="230"/>
      <c r="Y2244" s="230"/>
      <c r="Z2244" s="230"/>
      <c r="AA2244" s="230"/>
      <c r="AB2244" s="230"/>
      <c r="AC2244" s="230"/>
      <c r="AD2244" s="230"/>
      <c r="AH2244" s="230"/>
      <c r="AK2244" s="230"/>
      <c r="AL2244" s="230"/>
      <c r="AM2244" s="230"/>
      <c r="AN2244" s="230"/>
      <c r="AO2244" s="230"/>
      <c r="AP2244" s="230"/>
      <c r="AQ2244" s="230"/>
      <c r="AR2244" s="230"/>
      <c r="AW2244" s="230"/>
      <c r="AZ2244" s="230"/>
      <c r="BA2244" s="230"/>
      <c r="BB2244" s="230"/>
      <c r="BC2244" s="230"/>
      <c r="BD2244" s="230"/>
      <c r="BE2244" s="230"/>
      <c r="BF2244" s="230"/>
      <c r="BG2244" s="230"/>
    </row>
    <row r="2245" spans="4:59">
      <c r="D2245" s="230"/>
      <c r="G2245" s="230"/>
      <c r="H2245" s="230"/>
      <c r="I2245" s="230"/>
      <c r="J2245" s="230"/>
      <c r="K2245" s="230"/>
      <c r="L2245" s="230"/>
      <c r="M2245" s="230"/>
      <c r="N2245" s="230"/>
      <c r="S2245" s="230"/>
      <c r="V2245" s="230"/>
      <c r="W2245" s="230"/>
      <c r="X2245" s="230"/>
      <c r="Y2245" s="230"/>
      <c r="Z2245" s="230"/>
      <c r="AA2245" s="230"/>
      <c r="AB2245" s="230"/>
      <c r="AC2245" s="230"/>
      <c r="AD2245" s="230"/>
      <c r="AH2245" s="230"/>
      <c r="AK2245" s="230"/>
      <c r="AL2245" s="230"/>
      <c r="AM2245" s="230"/>
      <c r="AN2245" s="230"/>
      <c r="AO2245" s="230"/>
      <c r="AP2245" s="230"/>
      <c r="AQ2245" s="230"/>
      <c r="AR2245" s="230"/>
      <c r="AW2245" s="230"/>
      <c r="AZ2245" s="230"/>
      <c r="BA2245" s="230"/>
      <c r="BB2245" s="230"/>
      <c r="BC2245" s="230"/>
      <c r="BD2245" s="230"/>
      <c r="BE2245" s="230"/>
      <c r="BF2245" s="230"/>
      <c r="BG2245" s="230"/>
    </row>
    <row r="2246" spans="4:59">
      <c r="D2246" s="230"/>
      <c r="G2246" s="230"/>
      <c r="H2246" s="230"/>
      <c r="I2246" s="230"/>
      <c r="J2246" s="230"/>
      <c r="K2246" s="230"/>
      <c r="L2246" s="230"/>
      <c r="M2246" s="230"/>
      <c r="N2246" s="230"/>
      <c r="S2246" s="230"/>
      <c r="V2246" s="230"/>
      <c r="W2246" s="230"/>
      <c r="X2246" s="230"/>
      <c r="Y2246" s="230"/>
      <c r="Z2246" s="230"/>
      <c r="AA2246" s="230"/>
      <c r="AB2246" s="230"/>
      <c r="AC2246" s="230"/>
      <c r="AD2246" s="230"/>
      <c r="AH2246" s="230"/>
      <c r="AK2246" s="230"/>
      <c r="AL2246" s="230"/>
      <c r="AM2246" s="230"/>
      <c r="AN2246" s="230"/>
      <c r="AO2246" s="230"/>
      <c r="AP2246" s="230"/>
      <c r="AQ2246" s="230"/>
      <c r="AR2246" s="230"/>
      <c r="AW2246" s="230"/>
      <c r="AZ2246" s="230"/>
      <c r="BA2246" s="230"/>
      <c r="BB2246" s="230"/>
      <c r="BC2246" s="230"/>
      <c r="BD2246" s="230"/>
      <c r="BE2246" s="230"/>
      <c r="BF2246" s="230"/>
      <c r="BG2246" s="230"/>
    </row>
    <row r="2247" spans="4:59">
      <c r="D2247" s="230"/>
      <c r="G2247" s="230"/>
      <c r="H2247" s="230"/>
      <c r="I2247" s="230"/>
      <c r="J2247" s="230"/>
      <c r="K2247" s="230"/>
      <c r="L2247" s="230"/>
      <c r="M2247" s="230"/>
      <c r="N2247" s="230"/>
      <c r="S2247" s="230"/>
      <c r="V2247" s="230"/>
      <c r="W2247" s="230"/>
      <c r="X2247" s="230"/>
      <c r="Y2247" s="230"/>
      <c r="Z2247" s="230"/>
      <c r="AA2247" s="230"/>
      <c r="AB2247" s="230"/>
      <c r="AC2247" s="230"/>
      <c r="AD2247" s="230"/>
      <c r="AH2247" s="230"/>
      <c r="AK2247" s="230"/>
      <c r="AL2247" s="230"/>
      <c r="AM2247" s="230"/>
      <c r="AN2247" s="230"/>
      <c r="AO2247" s="230"/>
      <c r="AP2247" s="230"/>
      <c r="AQ2247" s="230"/>
      <c r="AR2247" s="230"/>
      <c r="AW2247" s="230"/>
      <c r="AZ2247" s="230"/>
      <c r="BA2247" s="230"/>
      <c r="BB2247" s="230"/>
      <c r="BC2247" s="230"/>
      <c r="BD2247" s="230"/>
      <c r="BE2247" s="230"/>
      <c r="BF2247" s="230"/>
      <c r="BG2247" s="230"/>
    </row>
    <row r="2248" spans="4:59">
      <c r="D2248" s="230"/>
      <c r="G2248" s="230"/>
      <c r="H2248" s="230"/>
      <c r="I2248" s="230"/>
      <c r="J2248" s="230"/>
      <c r="K2248" s="230"/>
      <c r="L2248" s="230"/>
      <c r="M2248" s="230"/>
      <c r="N2248" s="230"/>
      <c r="S2248" s="230"/>
      <c r="V2248" s="230"/>
      <c r="W2248" s="230"/>
      <c r="X2248" s="230"/>
      <c r="Y2248" s="230"/>
      <c r="Z2248" s="230"/>
      <c r="AA2248" s="230"/>
      <c r="AB2248" s="230"/>
      <c r="AC2248" s="230"/>
      <c r="AD2248" s="230"/>
      <c r="AH2248" s="230"/>
      <c r="AK2248" s="230"/>
      <c r="AL2248" s="230"/>
      <c r="AM2248" s="230"/>
      <c r="AN2248" s="230"/>
      <c r="AO2248" s="230"/>
      <c r="AP2248" s="230"/>
      <c r="AQ2248" s="230"/>
      <c r="AR2248" s="230"/>
      <c r="AW2248" s="230"/>
      <c r="AZ2248" s="230"/>
      <c r="BA2248" s="230"/>
      <c r="BB2248" s="230"/>
      <c r="BC2248" s="230"/>
      <c r="BD2248" s="230"/>
      <c r="BE2248" s="230"/>
      <c r="BF2248" s="230"/>
      <c r="BG2248" s="230"/>
    </row>
    <row r="2249" spans="4:59">
      <c r="D2249" s="230"/>
      <c r="G2249" s="230"/>
      <c r="H2249" s="230"/>
      <c r="I2249" s="230"/>
      <c r="J2249" s="230"/>
      <c r="K2249" s="230"/>
      <c r="L2249" s="230"/>
      <c r="M2249" s="230"/>
      <c r="N2249" s="230"/>
      <c r="S2249" s="230"/>
      <c r="V2249" s="230"/>
      <c r="W2249" s="230"/>
      <c r="X2249" s="230"/>
      <c r="Y2249" s="230"/>
      <c r="Z2249" s="230"/>
      <c r="AA2249" s="230"/>
      <c r="AB2249" s="230"/>
      <c r="AC2249" s="230"/>
      <c r="AD2249" s="230"/>
      <c r="AH2249" s="230"/>
      <c r="AK2249" s="230"/>
      <c r="AL2249" s="230"/>
      <c r="AM2249" s="230"/>
      <c r="AN2249" s="230"/>
      <c r="AO2249" s="230"/>
      <c r="AP2249" s="230"/>
      <c r="AQ2249" s="230"/>
      <c r="AR2249" s="230"/>
      <c r="AW2249" s="230"/>
      <c r="AZ2249" s="230"/>
      <c r="BA2249" s="230"/>
      <c r="BB2249" s="230"/>
      <c r="BC2249" s="230"/>
      <c r="BD2249" s="230"/>
      <c r="BE2249" s="230"/>
      <c r="BF2249" s="230"/>
      <c r="BG2249" s="230"/>
    </row>
    <row r="2250" spans="4:59">
      <c r="D2250" s="230"/>
      <c r="G2250" s="230"/>
      <c r="H2250" s="230"/>
      <c r="I2250" s="230"/>
      <c r="J2250" s="230"/>
      <c r="K2250" s="230"/>
      <c r="L2250" s="230"/>
      <c r="M2250" s="230"/>
      <c r="N2250" s="230"/>
      <c r="S2250" s="230"/>
      <c r="V2250" s="230"/>
      <c r="W2250" s="230"/>
      <c r="X2250" s="230"/>
      <c r="Y2250" s="230"/>
      <c r="Z2250" s="230"/>
      <c r="AA2250" s="230"/>
      <c r="AB2250" s="230"/>
      <c r="AC2250" s="230"/>
      <c r="AD2250" s="230"/>
      <c r="AH2250" s="230"/>
      <c r="AK2250" s="230"/>
      <c r="AL2250" s="230"/>
      <c r="AM2250" s="230"/>
      <c r="AN2250" s="230"/>
      <c r="AO2250" s="230"/>
      <c r="AP2250" s="230"/>
      <c r="AQ2250" s="230"/>
      <c r="AR2250" s="230"/>
      <c r="AW2250" s="230"/>
      <c r="AZ2250" s="230"/>
      <c r="BA2250" s="230"/>
      <c r="BB2250" s="230"/>
      <c r="BC2250" s="230"/>
      <c r="BD2250" s="230"/>
      <c r="BE2250" s="230"/>
      <c r="BF2250" s="230"/>
      <c r="BG2250" s="230"/>
    </row>
    <row r="2251" spans="4:59">
      <c r="D2251" s="230"/>
      <c r="G2251" s="230"/>
      <c r="H2251" s="230"/>
      <c r="I2251" s="230"/>
      <c r="J2251" s="230"/>
      <c r="K2251" s="230"/>
      <c r="L2251" s="230"/>
      <c r="M2251" s="230"/>
      <c r="N2251" s="230"/>
      <c r="S2251" s="230"/>
      <c r="V2251" s="230"/>
      <c r="W2251" s="230"/>
      <c r="X2251" s="230"/>
      <c r="Y2251" s="230"/>
      <c r="Z2251" s="230"/>
      <c r="AA2251" s="230"/>
      <c r="AB2251" s="230"/>
      <c r="AC2251" s="230"/>
      <c r="AD2251" s="230"/>
      <c r="AH2251" s="230"/>
      <c r="AK2251" s="230"/>
      <c r="AL2251" s="230"/>
      <c r="AM2251" s="230"/>
      <c r="AN2251" s="230"/>
      <c r="AO2251" s="230"/>
      <c r="AP2251" s="230"/>
      <c r="AQ2251" s="230"/>
      <c r="AR2251" s="230"/>
      <c r="AW2251" s="230"/>
      <c r="AZ2251" s="230"/>
      <c r="BA2251" s="230"/>
      <c r="BB2251" s="230"/>
      <c r="BC2251" s="230"/>
      <c r="BD2251" s="230"/>
      <c r="BE2251" s="230"/>
      <c r="BF2251" s="230"/>
      <c r="BG2251" s="230"/>
    </row>
    <row r="2252" spans="4:59">
      <c r="D2252" s="230"/>
      <c r="G2252" s="230"/>
      <c r="H2252" s="230"/>
      <c r="I2252" s="230"/>
      <c r="J2252" s="230"/>
      <c r="K2252" s="230"/>
      <c r="L2252" s="230"/>
      <c r="M2252" s="230"/>
      <c r="N2252" s="230"/>
      <c r="S2252" s="230"/>
      <c r="V2252" s="230"/>
      <c r="W2252" s="230"/>
      <c r="X2252" s="230"/>
      <c r="Y2252" s="230"/>
      <c r="Z2252" s="230"/>
      <c r="AA2252" s="230"/>
      <c r="AB2252" s="230"/>
      <c r="AC2252" s="230"/>
      <c r="AD2252" s="230"/>
      <c r="AH2252" s="230"/>
      <c r="AK2252" s="230"/>
      <c r="AL2252" s="230"/>
      <c r="AM2252" s="230"/>
      <c r="AN2252" s="230"/>
      <c r="AO2252" s="230"/>
      <c r="AP2252" s="230"/>
      <c r="AQ2252" s="230"/>
      <c r="AR2252" s="230"/>
      <c r="AW2252" s="230"/>
      <c r="AZ2252" s="230"/>
      <c r="BA2252" s="230"/>
      <c r="BB2252" s="230"/>
      <c r="BC2252" s="230"/>
      <c r="BD2252" s="230"/>
      <c r="BE2252" s="230"/>
      <c r="BF2252" s="230"/>
      <c r="BG2252" s="230"/>
    </row>
    <row r="2253" spans="4:59">
      <c r="D2253" s="230"/>
      <c r="G2253" s="230"/>
      <c r="H2253" s="230"/>
      <c r="I2253" s="230"/>
      <c r="J2253" s="230"/>
      <c r="K2253" s="230"/>
      <c r="L2253" s="230"/>
      <c r="M2253" s="230"/>
      <c r="N2253" s="230"/>
      <c r="S2253" s="230"/>
      <c r="V2253" s="230"/>
      <c r="W2253" s="230"/>
      <c r="X2253" s="230"/>
      <c r="Y2253" s="230"/>
      <c r="Z2253" s="230"/>
      <c r="AA2253" s="230"/>
      <c r="AB2253" s="230"/>
      <c r="AC2253" s="230"/>
      <c r="AD2253" s="230"/>
      <c r="AH2253" s="230"/>
      <c r="AK2253" s="230"/>
      <c r="AL2253" s="230"/>
      <c r="AM2253" s="230"/>
      <c r="AN2253" s="230"/>
      <c r="AO2253" s="230"/>
      <c r="AP2253" s="230"/>
      <c r="AQ2253" s="230"/>
      <c r="AR2253" s="230"/>
      <c r="AW2253" s="230"/>
      <c r="AZ2253" s="230"/>
      <c r="BA2253" s="230"/>
      <c r="BB2253" s="230"/>
      <c r="BC2253" s="230"/>
      <c r="BD2253" s="230"/>
      <c r="BE2253" s="230"/>
      <c r="BF2253" s="230"/>
      <c r="BG2253" s="230"/>
    </row>
    <row r="2254" spans="4:59">
      <c r="D2254" s="230"/>
      <c r="G2254" s="230"/>
      <c r="H2254" s="230"/>
      <c r="I2254" s="230"/>
      <c r="J2254" s="230"/>
      <c r="K2254" s="230"/>
      <c r="L2254" s="230"/>
      <c r="M2254" s="230"/>
      <c r="N2254" s="230"/>
      <c r="S2254" s="230"/>
      <c r="V2254" s="230"/>
      <c r="W2254" s="230"/>
      <c r="X2254" s="230"/>
      <c r="Y2254" s="230"/>
      <c r="Z2254" s="230"/>
      <c r="AA2254" s="230"/>
      <c r="AB2254" s="230"/>
      <c r="AC2254" s="230"/>
      <c r="AD2254" s="230"/>
      <c r="AH2254" s="230"/>
      <c r="AK2254" s="230"/>
      <c r="AL2254" s="230"/>
      <c r="AM2254" s="230"/>
      <c r="AN2254" s="230"/>
      <c r="AO2254" s="230"/>
      <c r="AP2254" s="230"/>
      <c r="AQ2254" s="230"/>
      <c r="AR2254" s="230"/>
      <c r="AW2254" s="230"/>
      <c r="AZ2254" s="230"/>
      <c r="BA2254" s="230"/>
      <c r="BB2254" s="230"/>
      <c r="BC2254" s="230"/>
      <c r="BD2254" s="230"/>
      <c r="BE2254" s="230"/>
      <c r="BF2254" s="230"/>
      <c r="BG2254" s="230"/>
    </row>
    <row r="2255" spans="4:59">
      <c r="D2255" s="230"/>
      <c r="G2255" s="230"/>
      <c r="H2255" s="230"/>
      <c r="I2255" s="230"/>
      <c r="J2255" s="230"/>
      <c r="K2255" s="230"/>
      <c r="L2255" s="230"/>
      <c r="M2255" s="230"/>
      <c r="N2255" s="230"/>
      <c r="S2255" s="230"/>
      <c r="V2255" s="230"/>
      <c r="W2255" s="230"/>
      <c r="X2255" s="230"/>
      <c r="Y2255" s="230"/>
      <c r="Z2255" s="230"/>
      <c r="AA2255" s="230"/>
      <c r="AB2255" s="230"/>
      <c r="AC2255" s="230"/>
      <c r="AD2255" s="230"/>
      <c r="AH2255" s="230"/>
      <c r="AK2255" s="230"/>
      <c r="AL2255" s="230"/>
      <c r="AM2255" s="230"/>
      <c r="AN2255" s="230"/>
      <c r="AO2255" s="230"/>
      <c r="AP2255" s="230"/>
      <c r="AQ2255" s="230"/>
      <c r="AR2255" s="230"/>
      <c r="AW2255" s="230"/>
      <c r="AZ2255" s="230"/>
      <c r="BA2255" s="230"/>
      <c r="BB2255" s="230"/>
      <c r="BC2255" s="230"/>
      <c r="BD2255" s="230"/>
      <c r="BE2255" s="230"/>
      <c r="BF2255" s="230"/>
      <c r="BG2255" s="230"/>
    </row>
    <row r="2256" spans="4:59">
      <c r="D2256" s="230"/>
      <c r="G2256" s="230"/>
      <c r="H2256" s="230"/>
      <c r="I2256" s="230"/>
      <c r="J2256" s="230"/>
      <c r="K2256" s="230"/>
      <c r="L2256" s="230"/>
      <c r="M2256" s="230"/>
      <c r="N2256" s="230"/>
      <c r="S2256" s="230"/>
      <c r="V2256" s="230"/>
      <c r="W2256" s="230"/>
      <c r="X2256" s="230"/>
      <c r="Y2256" s="230"/>
      <c r="Z2256" s="230"/>
      <c r="AA2256" s="230"/>
      <c r="AB2256" s="230"/>
      <c r="AC2256" s="230"/>
      <c r="AD2256" s="230"/>
      <c r="AH2256" s="230"/>
      <c r="AK2256" s="230"/>
      <c r="AL2256" s="230"/>
      <c r="AM2256" s="230"/>
      <c r="AN2256" s="230"/>
      <c r="AO2256" s="230"/>
      <c r="AP2256" s="230"/>
      <c r="AQ2256" s="230"/>
      <c r="AR2256" s="230"/>
      <c r="AW2256" s="230"/>
      <c r="AZ2256" s="230"/>
      <c r="BA2256" s="230"/>
      <c r="BB2256" s="230"/>
      <c r="BC2256" s="230"/>
      <c r="BD2256" s="230"/>
      <c r="BE2256" s="230"/>
      <c r="BF2256" s="230"/>
      <c r="BG2256" s="230"/>
    </row>
    <row r="2257" spans="4:59">
      <c r="D2257" s="230"/>
      <c r="G2257" s="230"/>
      <c r="H2257" s="230"/>
      <c r="I2257" s="230"/>
      <c r="J2257" s="230"/>
      <c r="K2257" s="230"/>
      <c r="L2257" s="230"/>
      <c r="M2257" s="230"/>
      <c r="N2257" s="230"/>
      <c r="S2257" s="230"/>
      <c r="V2257" s="230"/>
      <c r="W2257" s="230"/>
      <c r="X2257" s="230"/>
      <c r="Y2257" s="230"/>
      <c r="Z2257" s="230"/>
      <c r="AA2257" s="230"/>
      <c r="AB2257" s="230"/>
      <c r="AC2257" s="230"/>
      <c r="AD2257" s="230"/>
      <c r="AH2257" s="230"/>
      <c r="AK2257" s="230"/>
      <c r="AL2257" s="230"/>
      <c r="AM2257" s="230"/>
      <c r="AN2257" s="230"/>
      <c r="AO2257" s="230"/>
      <c r="AP2257" s="230"/>
      <c r="AQ2257" s="230"/>
      <c r="AR2257" s="230"/>
      <c r="AW2257" s="230"/>
      <c r="AZ2257" s="230"/>
      <c r="BA2257" s="230"/>
      <c r="BB2257" s="230"/>
      <c r="BC2257" s="230"/>
      <c r="BD2257" s="230"/>
      <c r="BE2257" s="230"/>
      <c r="BF2257" s="230"/>
      <c r="BG2257" s="230"/>
    </row>
    <row r="2258" spans="4:59">
      <c r="D2258" s="230"/>
      <c r="G2258" s="230"/>
      <c r="H2258" s="230"/>
      <c r="I2258" s="230"/>
      <c r="J2258" s="230"/>
      <c r="K2258" s="230"/>
      <c r="L2258" s="230"/>
      <c r="M2258" s="230"/>
      <c r="N2258" s="230"/>
      <c r="S2258" s="230"/>
      <c r="V2258" s="230"/>
      <c r="W2258" s="230"/>
      <c r="X2258" s="230"/>
      <c r="Y2258" s="230"/>
      <c r="Z2258" s="230"/>
      <c r="AA2258" s="230"/>
      <c r="AB2258" s="230"/>
      <c r="AC2258" s="230"/>
      <c r="AD2258" s="230"/>
      <c r="AH2258" s="230"/>
      <c r="AK2258" s="230"/>
      <c r="AL2258" s="230"/>
      <c r="AM2258" s="230"/>
      <c r="AN2258" s="230"/>
      <c r="AO2258" s="230"/>
      <c r="AP2258" s="230"/>
      <c r="AQ2258" s="230"/>
      <c r="AR2258" s="230"/>
      <c r="AW2258" s="230"/>
      <c r="AZ2258" s="230"/>
      <c r="BA2258" s="230"/>
      <c r="BB2258" s="230"/>
      <c r="BC2258" s="230"/>
      <c r="BD2258" s="230"/>
      <c r="BE2258" s="230"/>
      <c r="BF2258" s="230"/>
      <c r="BG2258" s="230"/>
    </row>
    <row r="2259" spans="4:59">
      <c r="D2259" s="230"/>
      <c r="G2259" s="230"/>
      <c r="H2259" s="230"/>
      <c r="I2259" s="230"/>
      <c r="J2259" s="230"/>
      <c r="K2259" s="230"/>
      <c r="L2259" s="230"/>
      <c r="M2259" s="230"/>
      <c r="N2259" s="230"/>
      <c r="S2259" s="230"/>
      <c r="V2259" s="230"/>
      <c r="W2259" s="230"/>
      <c r="X2259" s="230"/>
      <c r="Y2259" s="230"/>
      <c r="Z2259" s="230"/>
      <c r="AA2259" s="230"/>
      <c r="AB2259" s="230"/>
      <c r="AC2259" s="230"/>
      <c r="AD2259" s="230"/>
      <c r="AH2259" s="230"/>
      <c r="AK2259" s="230"/>
      <c r="AL2259" s="230"/>
      <c r="AM2259" s="230"/>
      <c r="AN2259" s="230"/>
      <c r="AO2259" s="230"/>
      <c r="AP2259" s="230"/>
      <c r="AQ2259" s="230"/>
      <c r="AR2259" s="230"/>
      <c r="AW2259" s="230"/>
      <c r="AZ2259" s="230"/>
      <c r="BA2259" s="230"/>
      <c r="BB2259" s="230"/>
      <c r="BC2259" s="230"/>
      <c r="BD2259" s="230"/>
      <c r="BE2259" s="230"/>
      <c r="BF2259" s="230"/>
      <c r="BG2259" s="230"/>
    </row>
    <row r="2260" spans="4:59">
      <c r="D2260" s="230"/>
      <c r="G2260" s="230"/>
      <c r="H2260" s="230"/>
      <c r="I2260" s="230"/>
      <c r="J2260" s="230"/>
      <c r="K2260" s="230"/>
      <c r="L2260" s="230"/>
      <c r="M2260" s="230"/>
      <c r="N2260" s="230"/>
      <c r="S2260" s="230"/>
      <c r="V2260" s="230"/>
      <c r="W2260" s="230"/>
      <c r="X2260" s="230"/>
      <c r="Y2260" s="230"/>
      <c r="Z2260" s="230"/>
      <c r="AA2260" s="230"/>
      <c r="AB2260" s="230"/>
      <c r="AC2260" s="230"/>
      <c r="AD2260" s="230"/>
      <c r="AH2260" s="230"/>
      <c r="AK2260" s="230"/>
      <c r="AL2260" s="230"/>
      <c r="AM2260" s="230"/>
      <c r="AN2260" s="230"/>
      <c r="AO2260" s="230"/>
      <c r="AP2260" s="230"/>
      <c r="AQ2260" s="230"/>
      <c r="AR2260" s="230"/>
      <c r="AW2260" s="230"/>
      <c r="AZ2260" s="230"/>
      <c r="BA2260" s="230"/>
      <c r="BB2260" s="230"/>
      <c r="BC2260" s="230"/>
      <c r="BD2260" s="230"/>
      <c r="BE2260" s="230"/>
      <c r="BF2260" s="230"/>
      <c r="BG2260" s="230"/>
    </row>
    <row r="2261" spans="4:59">
      <c r="D2261" s="230"/>
      <c r="G2261" s="230"/>
      <c r="H2261" s="230"/>
      <c r="I2261" s="230"/>
      <c r="J2261" s="230"/>
      <c r="K2261" s="230"/>
      <c r="L2261" s="230"/>
      <c r="M2261" s="230"/>
      <c r="N2261" s="230"/>
      <c r="S2261" s="230"/>
      <c r="V2261" s="230"/>
      <c r="W2261" s="230"/>
      <c r="X2261" s="230"/>
      <c r="Y2261" s="230"/>
      <c r="Z2261" s="230"/>
      <c r="AA2261" s="230"/>
      <c r="AB2261" s="230"/>
      <c r="AC2261" s="230"/>
      <c r="AD2261" s="230"/>
      <c r="AH2261" s="230"/>
      <c r="AK2261" s="230"/>
      <c r="AL2261" s="230"/>
      <c r="AM2261" s="230"/>
      <c r="AN2261" s="230"/>
      <c r="AO2261" s="230"/>
      <c r="AP2261" s="230"/>
      <c r="AQ2261" s="230"/>
      <c r="AR2261" s="230"/>
      <c r="AW2261" s="230"/>
      <c r="AZ2261" s="230"/>
      <c r="BA2261" s="230"/>
      <c r="BB2261" s="230"/>
      <c r="BC2261" s="230"/>
      <c r="BD2261" s="230"/>
      <c r="BE2261" s="230"/>
      <c r="BF2261" s="230"/>
      <c r="BG2261" s="230"/>
    </row>
    <row r="2262" spans="4:59">
      <c r="D2262" s="230"/>
      <c r="G2262" s="230"/>
      <c r="H2262" s="230"/>
      <c r="I2262" s="230"/>
      <c r="J2262" s="230"/>
      <c r="K2262" s="230"/>
      <c r="L2262" s="230"/>
      <c r="M2262" s="230"/>
      <c r="N2262" s="230"/>
      <c r="S2262" s="230"/>
      <c r="V2262" s="230"/>
      <c r="W2262" s="230"/>
      <c r="X2262" s="230"/>
      <c r="Y2262" s="230"/>
      <c r="Z2262" s="230"/>
      <c r="AA2262" s="230"/>
      <c r="AB2262" s="230"/>
      <c r="AC2262" s="230"/>
      <c r="AD2262" s="230"/>
      <c r="AH2262" s="230"/>
      <c r="AK2262" s="230"/>
      <c r="AL2262" s="230"/>
      <c r="AM2262" s="230"/>
      <c r="AN2262" s="230"/>
      <c r="AO2262" s="230"/>
      <c r="AP2262" s="230"/>
      <c r="AQ2262" s="230"/>
      <c r="AR2262" s="230"/>
      <c r="AW2262" s="230"/>
      <c r="AZ2262" s="230"/>
      <c r="BA2262" s="230"/>
      <c r="BB2262" s="230"/>
      <c r="BC2262" s="230"/>
      <c r="BD2262" s="230"/>
      <c r="BE2262" s="230"/>
      <c r="BF2262" s="230"/>
      <c r="BG2262" s="230"/>
    </row>
    <row r="2263" spans="4:59">
      <c r="D2263" s="230"/>
      <c r="G2263" s="230"/>
      <c r="H2263" s="230"/>
      <c r="I2263" s="230"/>
      <c r="J2263" s="230"/>
      <c r="K2263" s="230"/>
      <c r="L2263" s="230"/>
      <c r="M2263" s="230"/>
      <c r="N2263" s="230"/>
      <c r="S2263" s="230"/>
      <c r="V2263" s="230"/>
      <c r="W2263" s="230"/>
      <c r="X2263" s="230"/>
      <c r="Y2263" s="230"/>
      <c r="Z2263" s="230"/>
      <c r="AA2263" s="230"/>
      <c r="AB2263" s="230"/>
      <c r="AC2263" s="230"/>
      <c r="AD2263" s="230"/>
      <c r="AH2263" s="230"/>
      <c r="AK2263" s="230"/>
      <c r="AL2263" s="230"/>
      <c r="AM2263" s="230"/>
      <c r="AN2263" s="230"/>
      <c r="AO2263" s="230"/>
      <c r="AP2263" s="230"/>
      <c r="AQ2263" s="230"/>
      <c r="AR2263" s="230"/>
      <c r="AW2263" s="230"/>
      <c r="AZ2263" s="230"/>
      <c r="BA2263" s="230"/>
      <c r="BB2263" s="230"/>
      <c r="BC2263" s="230"/>
      <c r="BD2263" s="230"/>
      <c r="BE2263" s="230"/>
      <c r="BF2263" s="230"/>
      <c r="BG2263" s="230"/>
    </row>
    <row r="2264" spans="4:59">
      <c r="D2264" s="230"/>
      <c r="G2264" s="230"/>
      <c r="H2264" s="230"/>
      <c r="I2264" s="230"/>
      <c r="J2264" s="230"/>
      <c r="K2264" s="230"/>
      <c r="L2264" s="230"/>
      <c r="M2264" s="230"/>
      <c r="N2264" s="230"/>
      <c r="S2264" s="230"/>
      <c r="V2264" s="230"/>
      <c r="W2264" s="230"/>
      <c r="X2264" s="230"/>
      <c r="Y2264" s="230"/>
      <c r="Z2264" s="230"/>
      <c r="AA2264" s="230"/>
      <c r="AB2264" s="230"/>
      <c r="AC2264" s="230"/>
      <c r="AD2264" s="230"/>
      <c r="AH2264" s="230"/>
      <c r="AK2264" s="230"/>
      <c r="AL2264" s="230"/>
      <c r="AM2264" s="230"/>
      <c r="AN2264" s="230"/>
      <c r="AO2264" s="230"/>
      <c r="AP2264" s="230"/>
      <c r="AQ2264" s="230"/>
      <c r="AR2264" s="230"/>
      <c r="AW2264" s="230"/>
      <c r="AZ2264" s="230"/>
      <c r="BA2264" s="230"/>
      <c r="BB2264" s="230"/>
      <c r="BC2264" s="230"/>
      <c r="BD2264" s="230"/>
      <c r="BE2264" s="230"/>
      <c r="BF2264" s="230"/>
      <c r="BG2264" s="230"/>
    </row>
    <row r="2265" spans="4:59">
      <c r="D2265" s="230"/>
      <c r="G2265" s="230"/>
      <c r="H2265" s="230"/>
      <c r="I2265" s="230"/>
      <c r="J2265" s="230"/>
      <c r="K2265" s="230"/>
      <c r="L2265" s="230"/>
      <c r="M2265" s="230"/>
      <c r="N2265" s="230"/>
      <c r="S2265" s="230"/>
      <c r="V2265" s="230"/>
      <c r="W2265" s="230"/>
      <c r="X2265" s="230"/>
      <c r="Y2265" s="230"/>
      <c r="Z2265" s="230"/>
      <c r="AA2265" s="230"/>
      <c r="AB2265" s="230"/>
      <c r="AC2265" s="230"/>
      <c r="AD2265" s="230"/>
      <c r="AH2265" s="230"/>
      <c r="AK2265" s="230"/>
      <c r="AL2265" s="230"/>
      <c r="AM2265" s="230"/>
      <c r="AN2265" s="230"/>
      <c r="AO2265" s="230"/>
      <c r="AP2265" s="230"/>
      <c r="AQ2265" s="230"/>
      <c r="AR2265" s="230"/>
      <c r="AW2265" s="230"/>
      <c r="AZ2265" s="230"/>
      <c r="BA2265" s="230"/>
      <c r="BB2265" s="230"/>
      <c r="BC2265" s="230"/>
      <c r="BD2265" s="230"/>
      <c r="BE2265" s="230"/>
      <c r="BF2265" s="230"/>
      <c r="BG2265" s="230"/>
    </row>
    <row r="2266" spans="4:59">
      <c r="D2266" s="230"/>
      <c r="G2266" s="230"/>
      <c r="H2266" s="230"/>
      <c r="I2266" s="230"/>
      <c r="J2266" s="230"/>
      <c r="K2266" s="230"/>
      <c r="L2266" s="230"/>
      <c r="M2266" s="230"/>
      <c r="N2266" s="230"/>
      <c r="S2266" s="230"/>
      <c r="V2266" s="230"/>
      <c r="W2266" s="230"/>
      <c r="X2266" s="230"/>
      <c r="Y2266" s="230"/>
      <c r="Z2266" s="230"/>
      <c r="AA2266" s="230"/>
      <c r="AB2266" s="230"/>
      <c r="AC2266" s="230"/>
      <c r="AD2266" s="230"/>
      <c r="AH2266" s="230"/>
      <c r="AK2266" s="230"/>
      <c r="AL2266" s="230"/>
      <c r="AM2266" s="230"/>
      <c r="AN2266" s="230"/>
      <c r="AO2266" s="230"/>
      <c r="AP2266" s="230"/>
      <c r="AQ2266" s="230"/>
      <c r="AR2266" s="230"/>
      <c r="AW2266" s="230"/>
      <c r="AZ2266" s="230"/>
      <c r="BA2266" s="230"/>
      <c r="BB2266" s="230"/>
      <c r="BC2266" s="230"/>
      <c r="BD2266" s="230"/>
      <c r="BE2266" s="230"/>
      <c r="BF2266" s="230"/>
      <c r="BG2266" s="230"/>
    </row>
    <row r="2267" spans="4:59">
      <c r="D2267" s="230"/>
      <c r="G2267" s="230"/>
      <c r="H2267" s="230"/>
      <c r="I2267" s="230"/>
      <c r="J2267" s="230"/>
      <c r="K2267" s="230"/>
      <c r="L2267" s="230"/>
      <c r="M2267" s="230"/>
      <c r="N2267" s="230"/>
      <c r="S2267" s="230"/>
      <c r="V2267" s="230"/>
      <c r="W2267" s="230"/>
      <c r="X2267" s="230"/>
      <c r="Y2267" s="230"/>
      <c r="Z2267" s="230"/>
      <c r="AA2267" s="230"/>
      <c r="AB2267" s="230"/>
      <c r="AC2267" s="230"/>
      <c r="AD2267" s="230"/>
      <c r="AH2267" s="230"/>
      <c r="AK2267" s="230"/>
      <c r="AL2267" s="230"/>
      <c r="AM2267" s="230"/>
      <c r="AN2267" s="230"/>
      <c r="AO2267" s="230"/>
      <c r="AP2267" s="230"/>
      <c r="AQ2267" s="230"/>
      <c r="AR2267" s="230"/>
      <c r="AW2267" s="230"/>
      <c r="AZ2267" s="230"/>
      <c r="BA2267" s="230"/>
      <c r="BB2267" s="230"/>
      <c r="BC2267" s="230"/>
      <c r="BD2267" s="230"/>
      <c r="BE2267" s="230"/>
      <c r="BF2267" s="230"/>
      <c r="BG2267" s="230"/>
    </row>
    <row r="2268" spans="4:59">
      <c r="D2268" s="230"/>
      <c r="G2268" s="230"/>
      <c r="H2268" s="230"/>
      <c r="I2268" s="230"/>
      <c r="J2268" s="230"/>
      <c r="K2268" s="230"/>
      <c r="L2268" s="230"/>
      <c r="M2268" s="230"/>
      <c r="N2268" s="230"/>
      <c r="S2268" s="230"/>
      <c r="V2268" s="230"/>
      <c r="W2268" s="230"/>
      <c r="X2268" s="230"/>
      <c r="Y2268" s="230"/>
      <c r="Z2268" s="230"/>
      <c r="AA2268" s="230"/>
      <c r="AB2268" s="230"/>
      <c r="AC2268" s="230"/>
      <c r="AD2268" s="230"/>
      <c r="AH2268" s="230"/>
      <c r="AK2268" s="230"/>
      <c r="AL2268" s="230"/>
      <c r="AM2268" s="230"/>
      <c r="AN2268" s="230"/>
      <c r="AO2268" s="230"/>
      <c r="AP2268" s="230"/>
      <c r="AQ2268" s="230"/>
      <c r="AR2268" s="230"/>
      <c r="AW2268" s="230"/>
      <c r="AZ2268" s="230"/>
      <c r="BA2268" s="230"/>
      <c r="BB2268" s="230"/>
      <c r="BC2268" s="230"/>
      <c r="BD2268" s="230"/>
      <c r="BE2268" s="230"/>
      <c r="BF2268" s="230"/>
      <c r="BG2268" s="230"/>
    </row>
    <row r="2269" spans="4:59">
      <c r="D2269" s="230"/>
      <c r="G2269" s="230"/>
      <c r="H2269" s="230"/>
      <c r="I2269" s="230"/>
      <c r="J2269" s="230"/>
      <c r="K2269" s="230"/>
      <c r="L2269" s="230"/>
      <c r="M2269" s="230"/>
      <c r="N2269" s="230"/>
      <c r="S2269" s="230"/>
      <c r="V2269" s="230"/>
      <c r="W2269" s="230"/>
      <c r="X2269" s="230"/>
      <c r="Y2269" s="230"/>
      <c r="Z2269" s="230"/>
      <c r="AA2269" s="230"/>
      <c r="AB2269" s="230"/>
      <c r="AC2269" s="230"/>
      <c r="AD2269" s="230"/>
      <c r="AH2269" s="230"/>
      <c r="AK2269" s="230"/>
      <c r="AL2269" s="230"/>
      <c r="AM2269" s="230"/>
      <c r="AN2269" s="230"/>
      <c r="AO2269" s="230"/>
      <c r="AP2269" s="230"/>
      <c r="AQ2269" s="230"/>
      <c r="AR2269" s="230"/>
      <c r="AW2269" s="230"/>
      <c r="AZ2269" s="230"/>
      <c r="BA2269" s="230"/>
      <c r="BB2269" s="230"/>
      <c r="BC2269" s="230"/>
      <c r="BD2269" s="230"/>
      <c r="BE2269" s="230"/>
      <c r="BF2269" s="230"/>
      <c r="BG2269" s="230"/>
    </row>
    <row r="2270" spans="4:59">
      <c r="D2270" s="230"/>
      <c r="G2270" s="230"/>
      <c r="H2270" s="230"/>
      <c r="I2270" s="230"/>
      <c r="J2270" s="230"/>
      <c r="K2270" s="230"/>
      <c r="L2270" s="230"/>
      <c r="M2270" s="230"/>
      <c r="N2270" s="230"/>
      <c r="S2270" s="230"/>
      <c r="V2270" s="230"/>
      <c r="W2270" s="230"/>
      <c r="X2270" s="230"/>
      <c r="Y2270" s="230"/>
      <c r="Z2270" s="230"/>
      <c r="AA2270" s="230"/>
      <c r="AB2270" s="230"/>
      <c r="AC2270" s="230"/>
      <c r="AD2270" s="230"/>
      <c r="AH2270" s="230"/>
      <c r="AK2270" s="230"/>
      <c r="AL2270" s="230"/>
      <c r="AM2270" s="230"/>
      <c r="AN2270" s="230"/>
      <c r="AO2270" s="230"/>
      <c r="AP2270" s="230"/>
      <c r="AQ2270" s="230"/>
      <c r="AR2270" s="230"/>
      <c r="AW2270" s="230"/>
      <c r="AZ2270" s="230"/>
      <c r="BA2270" s="230"/>
      <c r="BB2270" s="230"/>
      <c r="BC2270" s="230"/>
      <c r="BD2270" s="230"/>
      <c r="BE2270" s="230"/>
      <c r="BF2270" s="230"/>
      <c r="BG2270" s="230"/>
    </row>
    <row r="2271" spans="4:59">
      <c r="D2271" s="230"/>
      <c r="G2271" s="230"/>
      <c r="H2271" s="230"/>
      <c r="I2271" s="230"/>
      <c r="J2271" s="230"/>
      <c r="K2271" s="230"/>
      <c r="L2271" s="230"/>
      <c r="M2271" s="230"/>
      <c r="N2271" s="230"/>
      <c r="S2271" s="230"/>
      <c r="V2271" s="230"/>
      <c r="W2271" s="230"/>
      <c r="X2271" s="230"/>
      <c r="Y2271" s="230"/>
      <c r="Z2271" s="230"/>
      <c r="AA2271" s="230"/>
      <c r="AB2271" s="230"/>
      <c r="AC2271" s="230"/>
      <c r="AD2271" s="230"/>
      <c r="AH2271" s="230"/>
      <c r="AK2271" s="230"/>
      <c r="AL2271" s="230"/>
      <c r="AM2271" s="230"/>
      <c r="AN2271" s="230"/>
      <c r="AO2271" s="230"/>
      <c r="AP2271" s="230"/>
      <c r="AQ2271" s="230"/>
      <c r="AR2271" s="230"/>
      <c r="AW2271" s="230"/>
      <c r="AZ2271" s="230"/>
      <c r="BA2271" s="230"/>
      <c r="BB2271" s="230"/>
      <c r="BC2271" s="230"/>
      <c r="BD2271" s="230"/>
      <c r="BE2271" s="230"/>
      <c r="BF2271" s="230"/>
      <c r="BG2271" s="230"/>
    </row>
    <row r="2272" spans="4:59">
      <c r="D2272" s="230"/>
      <c r="G2272" s="230"/>
      <c r="H2272" s="230"/>
      <c r="I2272" s="230"/>
      <c r="J2272" s="230"/>
      <c r="K2272" s="230"/>
      <c r="L2272" s="230"/>
      <c r="M2272" s="230"/>
      <c r="N2272" s="230"/>
      <c r="S2272" s="230"/>
      <c r="V2272" s="230"/>
      <c r="W2272" s="230"/>
      <c r="X2272" s="230"/>
      <c r="Y2272" s="230"/>
      <c r="Z2272" s="230"/>
      <c r="AA2272" s="230"/>
      <c r="AB2272" s="230"/>
      <c r="AC2272" s="230"/>
      <c r="AD2272" s="230"/>
      <c r="AH2272" s="230"/>
      <c r="AK2272" s="230"/>
      <c r="AL2272" s="230"/>
      <c r="AM2272" s="230"/>
      <c r="AN2272" s="230"/>
      <c r="AO2272" s="230"/>
      <c r="AP2272" s="230"/>
      <c r="AQ2272" s="230"/>
      <c r="AR2272" s="230"/>
      <c r="AW2272" s="230"/>
      <c r="AZ2272" s="230"/>
      <c r="BA2272" s="230"/>
      <c r="BB2272" s="230"/>
      <c r="BC2272" s="230"/>
      <c r="BD2272" s="230"/>
      <c r="BE2272" s="230"/>
      <c r="BF2272" s="230"/>
      <c r="BG2272" s="230"/>
    </row>
    <row r="2273" spans="4:59">
      <c r="D2273" s="230"/>
      <c r="G2273" s="230"/>
      <c r="H2273" s="230"/>
      <c r="I2273" s="230"/>
      <c r="J2273" s="230"/>
      <c r="K2273" s="230"/>
      <c r="L2273" s="230"/>
      <c r="M2273" s="230"/>
      <c r="N2273" s="230"/>
      <c r="S2273" s="230"/>
      <c r="V2273" s="230"/>
      <c r="W2273" s="230"/>
      <c r="X2273" s="230"/>
      <c r="Y2273" s="230"/>
      <c r="Z2273" s="230"/>
      <c r="AA2273" s="230"/>
      <c r="AB2273" s="230"/>
      <c r="AC2273" s="230"/>
      <c r="AD2273" s="230"/>
      <c r="AH2273" s="230"/>
      <c r="AK2273" s="230"/>
      <c r="AL2273" s="230"/>
      <c r="AM2273" s="230"/>
      <c r="AN2273" s="230"/>
      <c r="AO2273" s="230"/>
      <c r="AP2273" s="230"/>
      <c r="AQ2273" s="230"/>
      <c r="AR2273" s="230"/>
      <c r="AW2273" s="230"/>
      <c r="AZ2273" s="230"/>
      <c r="BA2273" s="230"/>
      <c r="BB2273" s="230"/>
      <c r="BC2273" s="230"/>
      <c r="BD2273" s="230"/>
      <c r="BE2273" s="230"/>
      <c r="BF2273" s="230"/>
      <c r="BG2273" s="230"/>
    </row>
    <row r="2274" spans="4:59">
      <c r="D2274" s="230"/>
      <c r="G2274" s="230"/>
      <c r="H2274" s="230"/>
      <c r="I2274" s="230"/>
      <c r="J2274" s="230"/>
      <c r="K2274" s="230"/>
      <c r="L2274" s="230"/>
      <c r="M2274" s="230"/>
      <c r="N2274" s="230"/>
      <c r="S2274" s="230"/>
      <c r="V2274" s="230"/>
      <c r="W2274" s="230"/>
      <c r="X2274" s="230"/>
      <c r="Y2274" s="230"/>
      <c r="Z2274" s="230"/>
      <c r="AA2274" s="230"/>
      <c r="AB2274" s="230"/>
      <c r="AC2274" s="230"/>
      <c r="AD2274" s="230"/>
      <c r="AH2274" s="230"/>
      <c r="AK2274" s="230"/>
      <c r="AL2274" s="230"/>
      <c r="AM2274" s="230"/>
      <c r="AN2274" s="230"/>
      <c r="AO2274" s="230"/>
      <c r="AP2274" s="230"/>
      <c r="AQ2274" s="230"/>
      <c r="AR2274" s="230"/>
      <c r="AW2274" s="230"/>
      <c r="AZ2274" s="230"/>
      <c r="BA2274" s="230"/>
      <c r="BB2274" s="230"/>
      <c r="BC2274" s="230"/>
      <c r="BD2274" s="230"/>
      <c r="BE2274" s="230"/>
      <c r="BF2274" s="230"/>
      <c r="BG2274" s="230"/>
    </row>
    <row r="2275" spans="4:59">
      <c r="D2275" s="230"/>
      <c r="G2275" s="230"/>
      <c r="H2275" s="230"/>
      <c r="I2275" s="230"/>
      <c r="J2275" s="230"/>
      <c r="K2275" s="230"/>
      <c r="L2275" s="230"/>
      <c r="M2275" s="230"/>
      <c r="N2275" s="230"/>
      <c r="S2275" s="230"/>
      <c r="V2275" s="230"/>
      <c r="W2275" s="230"/>
      <c r="X2275" s="230"/>
      <c r="Y2275" s="230"/>
      <c r="Z2275" s="230"/>
      <c r="AA2275" s="230"/>
      <c r="AB2275" s="230"/>
      <c r="AC2275" s="230"/>
      <c r="AD2275" s="230"/>
      <c r="AH2275" s="230"/>
      <c r="AK2275" s="230"/>
      <c r="AL2275" s="230"/>
      <c r="AM2275" s="230"/>
      <c r="AN2275" s="230"/>
      <c r="AO2275" s="230"/>
      <c r="AP2275" s="230"/>
      <c r="AQ2275" s="230"/>
      <c r="AR2275" s="230"/>
      <c r="AW2275" s="230"/>
      <c r="AZ2275" s="230"/>
      <c r="BA2275" s="230"/>
      <c r="BB2275" s="230"/>
      <c r="BC2275" s="230"/>
      <c r="BD2275" s="230"/>
      <c r="BE2275" s="230"/>
      <c r="BF2275" s="230"/>
      <c r="BG2275" s="230"/>
    </row>
    <row r="2276" spans="4:59">
      <c r="D2276" s="230"/>
      <c r="G2276" s="230"/>
      <c r="H2276" s="230"/>
      <c r="I2276" s="230"/>
      <c r="J2276" s="230"/>
      <c r="K2276" s="230"/>
      <c r="L2276" s="230"/>
      <c r="M2276" s="230"/>
      <c r="N2276" s="230"/>
      <c r="S2276" s="230"/>
      <c r="V2276" s="230"/>
      <c r="W2276" s="230"/>
      <c r="X2276" s="230"/>
      <c r="Y2276" s="230"/>
      <c r="Z2276" s="230"/>
      <c r="AA2276" s="230"/>
      <c r="AB2276" s="230"/>
      <c r="AC2276" s="230"/>
      <c r="AD2276" s="230"/>
      <c r="AH2276" s="230"/>
      <c r="AK2276" s="230"/>
      <c r="AL2276" s="230"/>
      <c r="AM2276" s="230"/>
      <c r="AN2276" s="230"/>
      <c r="AO2276" s="230"/>
      <c r="AP2276" s="230"/>
      <c r="AQ2276" s="230"/>
      <c r="AR2276" s="230"/>
      <c r="AW2276" s="230"/>
      <c r="AZ2276" s="230"/>
      <c r="BA2276" s="230"/>
      <c r="BB2276" s="230"/>
      <c r="BC2276" s="230"/>
      <c r="BD2276" s="230"/>
      <c r="BE2276" s="230"/>
      <c r="BF2276" s="230"/>
      <c r="BG2276" s="230"/>
    </row>
    <row r="2277" spans="4:59">
      <c r="D2277" s="230"/>
      <c r="G2277" s="230"/>
      <c r="H2277" s="230"/>
      <c r="I2277" s="230"/>
      <c r="J2277" s="230"/>
      <c r="K2277" s="230"/>
      <c r="L2277" s="230"/>
      <c r="M2277" s="230"/>
      <c r="N2277" s="230"/>
      <c r="S2277" s="230"/>
      <c r="V2277" s="230"/>
      <c r="W2277" s="230"/>
      <c r="X2277" s="230"/>
      <c r="Y2277" s="230"/>
      <c r="Z2277" s="230"/>
      <c r="AA2277" s="230"/>
      <c r="AB2277" s="230"/>
      <c r="AC2277" s="230"/>
      <c r="AD2277" s="230"/>
      <c r="AH2277" s="230"/>
      <c r="AK2277" s="230"/>
      <c r="AL2277" s="230"/>
      <c r="AM2277" s="230"/>
      <c r="AN2277" s="230"/>
      <c r="AO2277" s="230"/>
      <c r="AP2277" s="230"/>
      <c r="AQ2277" s="230"/>
      <c r="AR2277" s="230"/>
      <c r="AW2277" s="230"/>
      <c r="AZ2277" s="230"/>
      <c r="BA2277" s="230"/>
      <c r="BB2277" s="230"/>
      <c r="BC2277" s="230"/>
      <c r="BD2277" s="230"/>
      <c r="BE2277" s="230"/>
      <c r="BF2277" s="230"/>
      <c r="BG2277" s="230"/>
    </row>
    <row r="2278" spans="4:59">
      <c r="D2278" s="230"/>
      <c r="G2278" s="230"/>
      <c r="H2278" s="230"/>
      <c r="I2278" s="230"/>
      <c r="J2278" s="230"/>
      <c r="K2278" s="230"/>
      <c r="L2278" s="230"/>
      <c r="M2278" s="230"/>
      <c r="N2278" s="230"/>
      <c r="S2278" s="230"/>
      <c r="V2278" s="230"/>
      <c r="W2278" s="230"/>
      <c r="X2278" s="230"/>
      <c r="Y2278" s="230"/>
      <c r="Z2278" s="230"/>
      <c r="AA2278" s="230"/>
      <c r="AB2278" s="230"/>
      <c r="AC2278" s="230"/>
      <c r="AD2278" s="230"/>
      <c r="AH2278" s="230"/>
      <c r="AK2278" s="230"/>
      <c r="AL2278" s="230"/>
      <c r="AM2278" s="230"/>
      <c r="AN2278" s="230"/>
      <c r="AO2278" s="230"/>
      <c r="AP2278" s="230"/>
      <c r="AQ2278" s="230"/>
      <c r="AR2278" s="230"/>
      <c r="AW2278" s="230"/>
      <c r="AZ2278" s="230"/>
      <c r="BA2278" s="230"/>
      <c r="BB2278" s="230"/>
      <c r="BC2278" s="230"/>
      <c r="BD2278" s="230"/>
      <c r="BE2278" s="230"/>
      <c r="BF2278" s="230"/>
      <c r="BG2278" s="230"/>
    </row>
    <row r="2279" spans="4:59">
      <c r="D2279" s="230"/>
      <c r="G2279" s="230"/>
      <c r="H2279" s="230"/>
      <c r="I2279" s="230"/>
      <c r="J2279" s="230"/>
      <c r="K2279" s="230"/>
      <c r="L2279" s="230"/>
      <c r="M2279" s="230"/>
      <c r="N2279" s="230"/>
      <c r="S2279" s="230"/>
      <c r="V2279" s="230"/>
      <c r="W2279" s="230"/>
      <c r="X2279" s="230"/>
      <c r="Y2279" s="230"/>
      <c r="Z2279" s="230"/>
      <c r="AA2279" s="230"/>
      <c r="AB2279" s="230"/>
      <c r="AC2279" s="230"/>
      <c r="AD2279" s="230"/>
      <c r="AH2279" s="230"/>
      <c r="AK2279" s="230"/>
      <c r="AL2279" s="230"/>
      <c r="AM2279" s="230"/>
      <c r="AN2279" s="230"/>
      <c r="AO2279" s="230"/>
      <c r="AP2279" s="230"/>
      <c r="AQ2279" s="230"/>
      <c r="AR2279" s="230"/>
      <c r="AW2279" s="230"/>
      <c r="AZ2279" s="230"/>
      <c r="BA2279" s="230"/>
      <c r="BB2279" s="230"/>
      <c r="BC2279" s="230"/>
      <c r="BD2279" s="230"/>
      <c r="BE2279" s="230"/>
      <c r="BF2279" s="230"/>
      <c r="BG2279" s="230"/>
    </row>
    <row r="2280" spans="4:59">
      <c r="D2280" s="230"/>
      <c r="G2280" s="230"/>
      <c r="H2280" s="230"/>
      <c r="I2280" s="230"/>
      <c r="J2280" s="230"/>
      <c r="K2280" s="230"/>
      <c r="L2280" s="230"/>
      <c r="M2280" s="230"/>
      <c r="N2280" s="230"/>
      <c r="S2280" s="230"/>
      <c r="V2280" s="230"/>
      <c r="W2280" s="230"/>
      <c r="X2280" s="230"/>
      <c r="Y2280" s="230"/>
      <c r="Z2280" s="230"/>
      <c r="AA2280" s="230"/>
      <c r="AB2280" s="230"/>
      <c r="AC2280" s="230"/>
      <c r="AD2280" s="230"/>
      <c r="AH2280" s="230"/>
      <c r="AK2280" s="230"/>
      <c r="AL2280" s="230"/>
      <c r="AM2280" s="230"/>
      <c r="AN2280" s="230"/>
      <c r="AO2280" s="230"/>
      <c r="AP2280" s="230"/>
      <c r="AQ2280" s="230"/>
      <c r="AR2280" s="230"/>
      <c r="AW2280" s="230"/>
      <c r="AZ2280" s="230"/>
      <c r="BA2280" s="230"/>
      <c r="BB2280" s="230"/>
      <c r="BC2280" s="230"/>
      <c r="BD2280" s="230"/>
      <c r="BE2280" s="230"/>
      <c r="BF2280" s="230"/>
      <c r="BG2280" s="230"/>
    </row>
    <row r="2281" spans="4:59">
      <c r="D2281" s="230"/>
      <c r="G2281" s="230"/>
      <c r="H2281" s="230"/>
      <c r="I2281" s="230"/>
      <c r="J2281" s="230"/>
      <c r="K2281" s="230"/>
      <c r="L2281" s="230"/>
      <c r="M2281" s="230"/>
      <c r="N2281" s="230"/>
      <c r="S2281" s="230"/>
      <c r="V2281" s="230"/>
      <c r="W2281" s="230"/>
      <c r="X2281" s="230"/>
      <c r="Y2281" s="230"/>
      <c r="Z2281" s="230"/>
      <c r="AA2281" s="230"/>
      <c r="AB2281" s="230"/>
      <c r="AC2281" s="230"/>
      <c r="AD2281" s="230"/>
      <c r="AH2281" s="230"/>
      <c r="AK2281" s="230"/>
      <c r="AL2281" s="230"/>
      <c r="AM2281" s="230"/>
      <c r="AN2281" s="230"/>
      <c r="AO2281" s="230"/>
      <c r="AP2281" s="230"/>
      <c r="AQ2281" s="230"/>
      <c r="AR2281" s="230"/>
      <c r="AW2281" s="230"/>
      <c r="AZ2281" s="230"/>
      <c r="BA2281" s="230"/>
      <c r="BB2281" s="230"/>
      <c r="BC2281" s="230"/>
      <c r="BD2281" s="230"/>
      <c r="BE2281" s="230"/>
      <c r="BF2281" s="230"/>
      <c r="BG2281" s="230"/>
    </row>
    <row r="2282" spans="4:59">
      <c r="D2282" s="230"/>
      <c r="G2282" s="230"/>
      <c r="H2282" s="230"/>
      <c r="I2282" s="230"/>
      <c r="J2282" s="230"/>
      <c r="K2282" s="230"/>
      <c r="L2282" s="230"/>
      <c r="M2282" s="230"/>
      <c r="N2282" s="230"/>
      <c r="S2282" s="230"/>
      <c r="V2282" s="230"/>
      <c r="W2282" s="230"/>
      <c r="X2282" s="230"/>
      <c r="Y2282" s="230"/>
      <c r="Z2282" s="230"/>
      <c r="AA2282" s="230"/>
      <c r="AB2282" s="230"/>
      <c r="AC2282" s="230"/>
      <c r="AD2282" s="230"/>
      <c r="AH2282" s="230"/>
      <c r="AK2282" s="230"/>
      <c r="AL2282" s="230"/>
      <c r="AM2282" s="230"/>
      <c r="AN2282" s="230"/>
      <c r="AO2282" s="230"/>
      <c r="AP2282" s="230"/>
      <c r="AQ2282" s="230"/>
      <c r="AR2282" s="230"/>
      <c r="AW2282" s="230"/>
      <c r="AZ2282" s="230"/>
      <c r="BA2282" s="230"/>
      <c r="BB2282" s="230"/>
      <c r="BC2282" s="230"/>
      <c r="BD2282" s="230"/>
      <c r="BE2282" s="230"/>
      <c r="BF2282" s="230"/>
      <c r="BG2282" s="230"/>
    </row>
    <row r="2283" spans="4:59">
      <c r="D2283" s="230"/>
      <c r="G2283" s="230"/>
      <c r="H2283" s="230"/>
      <c r="I2283" s="230"/>
      <c r="J2283" s="230"/>
      <c r="K2283" s="230"/>
      <c r="L2283" s="230"/>
      <c r="M2283" s="230"/>
      <c r="N2283" s="230"/>
      <c r="S2283" s="230"/>
      <c r="V2283" s="230"/>
      <c r="W2283" s="230"/>
      <c r="X2283" s="230"/>
      <c r="Y2283" s="230"/>
      <c r="Z2283" s="230"/>
      <c r="AA2283" s="230"/>
      <c r="AB2283" s="230"/>
      <c r="AC2283" s="230"/>
      <c r="AD2283" s="230"/>
      <c r="AH2283" s="230"/>
      <c r="AK2283" s="230"/>
      <c r="AL2283" s="230"/>
      <c r="AM2283" s="230"/>
      <c r="AN2283" s="230"/>
      <c r="AO2283" s="230"/>
      <c r="AP2283" s="230"/>
      <c r="AQ2283" s="230"/>
      <c r="AR2283" s="230"/>
      <c r="AW2283" s="230"/>
      <c r="AZ2283" s="230"/>
      <c r="BA2283" s="230"/>
      <c r="BB2283" s="230"/>
      <c r="BC2283" s="230"/>
      <c r="BD2283" s="230"/>
      <c r="BE2283" s="230"/>
      <c r="BF2283" s="230"/>
      <c r="BG2283" s="230"/>
    </row>
    <row r="2284" spans="4:59">
      <c r="D2284" s="230"/>
      <c r="G2284" s="230"/>
      <c r="H2284" s="230"/>
      <c r="I2284" s="230"/>
      <c r="J2284" s="230"/>
      <c r="K2284" s="230"/>
      <c r="L2284" s="230"/>
      <c r="M2284" s="230"/>
      <c r="N2284" s="230"/>
      <c r="S2284" s="230"/>
      <c r="V2284" s="230"/>
      <c r="W2284" s="230"/>
      <c r="X2284" s="230"/>
      <c r="Y2284" s="230"/>
      <c r="Z2284" s="230"/>
      <c r="AA2284" s="230"/>
      <c r="AB2284" s="230"/>
      <c r="AC2284" s="230"/>
      <c r="AD2284" s="230"/>
      <c r="AH2284" s="230"/>
      <c r="AK2284" s="230"/>
      <c r="AL2284" s="230"/>
      <c r="AM2284" s="230"/>
      <c r="AN2284" s="230"/>
      <c r="AO2284" s="230"/>
      <c r="AP2284" s="230"/>
      <c r="AQ2284" s="230"/>
      <c r="AR2284" s="230"/>
      <c r="AW2284" s="230"/>
      <c r="AZ2284" s="230"/>
      <c r="BA2284" s="230"/>
      <c r="BB2284" s="230"/>
      <c r="BC2284" s="230"/>
      <c r="BD2284" s="230"/>
      <c r="BE2284" s="230"/>
      <c r="BF2284" s="230"/>
      <c r="BG2284" s="230"/>
    </row>
    <row r="2285" spans="4:59">
      <c r="D2285" s="230"/>
      <c r="G2285" s="230"/>
      <c r="H2285" s="230"/>
      <c r="I2285" s="230"/>
      <c r="J2285" s="230"/>
      <c r="K2285" s="230"/>
      <c r="L2285" s="230"/>
      <c r="M2285" s="230"/>
      <c r="N2285" s="230"/>
      <c r="S2285" s="230"/>
      <c r="V2285" s="230"/>
      <c r="W2285" s="230"/>
      <c r="X2285" s="230"/>
      <c r="Y2285" s="230"/>
      <c r="Z2285" s="230"/>
      <c r="AA2285" s="230"/>
      <c r="AB2285" s="230"/>
      <c r="AC2285" s="230"/>
      <c r="AD2285" s="230"/>
      <c r="AH2285" s="230"/>
      <c r="AK2285" s="230"/>
      <c r="AL2285" s="230"/>
      <c r="AM2285" s="230"/>
      <c r="AN2285" s="230"/>
      <c r="AO2285" s="230"/>
      <c r="AP2285" s="230"/>
      <c r="AQ2285" s="230"/>
      <c r="AR2285" s="230"/>
      <c r="AW2285" s="230"/>
      <c r="AZ2285" s="230"/>
      <c r="BA2285" s="230"/>
      <c r="BB2285" s="230"/>
      <c r="BC2285" s="230"/>
      <c r="BD2285" s="230"/>
      <c r="BE2285" s="230"/>
      <c r="BF2285" s="230"/>
      <c r="BG2285" s="230"/>
    </row>
    <row r="2286" spans="4:59">
      <c r="D2286" s="230"/>
      <c r="G2286" s="230"/>
      <c r="H2286" s="230"/>
      <c r="I2286" s="230"/>
      <c r="J2286" s="230"/>
      <c r="K2286" s="230"/>
      <c r="L2286" s="230"/>
      <c r="M2286" s="230"/>
      <c r="N2286" s="230"/>
      <c r="S2286" s="230"/>
      <c r="V2286" s="230"/>
      <c r="W2286" s="230"/>
      <c r="X2286" s="230"/>
      <c r="Y2286" s="230"/>
      <c r="Z2286" s="230"/>
      <c r="AA2286" s="230"/>
      <c r="AB2286" s="230"/>
      <c r="AC2286" s="230"/>
      <c r="AD2286" s="230"/>
      <c r="AH2286" s="230"/>
      <c r="AK2286" s="230"/>
      <c r="AL2286" s="230"/>
      <c r="AM2286" s="230"/>
      <c r="AN2286" s="230"/>
      <c r="AO2286" s="230"/>
      <c r="AP2286" s="230"/>
      <c r="AQ2286" s="230"/>
      <c r="AR2286" s="230"/>
      <c r="AW2286" s="230"/>
      <c r="AZ2286" s="230"/>
      <c r="BA2286" s="230"/>
      <c r="BB2286" s="230"/>
      <c r="BC2286" s="230"/>
      <c r="BD2286" s="230"/>
      <c r="BE2286" s="230"/>
      <c r="BF2286" s="230"/>
      <c r="BG2286" s="230"/>
    </row>
    <row r="2287" spans="4:59">
      <c r="D2287" s="230"/>
      <c r="G2287" s="230"/>
      <c r="H2287" s="230"/>
      <c r="I2287" s="230"/>
      <c r="J2287" s="230"/>
      <c r="K2287" s="230"/>
      <c r="L2287" s="230"/>
      <c r="M2287" s="230"/>
      <c r="N2287" s="230"/>
      <c r="S2287" s="230"/>
      <c r="V2287" s="230"/>
      <c r="W2287" s="230"/>
      <c r="X2287" s="230"/>
      <c r="Y2287" s="230"/>
      <c r="Z2287" s="230"/>
      <c r="AA2287" s="230"/>
      <c r="AB2287" s="230"/>
      <c r="AC2287" s="230"/>
      <c r="AD2287" s="230"/>
      <c r="AH2287" s="230"/>
      <c r="AK2287" s="230"/>
      <c r="AL2287" s="230"/>
      <c r="AM2287" s="230"/>
      <c r="AN2287" s="230"/>
      <c r="AO2287" s="230"/>
      <c r="AP2287" s="230"/>
      <c r="AQ2287" s="230"/>
      <c r="AR2287" s="230"/>
      <c r="AW2287" s="230"/>
      <c r="AZ2287" s="230"/>
      <c r="BA2287" s="230"/>
      <c r="BB2287" s="230"/>
      <c r="BC2287" s="230"/>
      <c r="BD2287" s="230"/>
      <c r="BE2287" s="230"/>
      <c r="BF2287" s="230"/>
      <c r="BG2287" s="230"/>
    </row>
    <row r="2288" spans="4:59">
      <c r="D2288" s="230"/>
      <c r="G2288" s="230"/>
      <c r="H2288" s="230"/>
      <c r="I2288" s="230"/>
      <c r="J2288" s="230"/>
      <c r="K2288" s="230"/>
      <c r="L2288" s="230"/>
      <c r="M2288" s="230"/>
      <c r="N2288" s="230"/>
      <c r="S2288" s="230"/>
      <c r="V2288" s="230"/>
      <c r="W2288" s="230"/>
      <c r="X2288" s="230"/>
      <c r="Y2288" s="230"/>
      <c r="Z2288" s="230"/>
      <c r="AA2288" s="230"/>
      <c r="AB2288" s="230"/>
      <c r="AC2288" s="230"/>
      <c r="AD2288" s="230"/>
      <c r="AH2288" s="230"/>
      <c r="AK2288" s="230"/>
      <c r="AL2288" s="230"/>
      <c r="AM2288" s="230"/>
      <c r="AN2288" s="230"/>
      <c r="AO2288" s="230"/>
      <c r="AP2288" s="230"/>
      <c r="AQ2288" s="230"/>
      <c r="AR2288" s="230"/>
      <c r="AW2288" s="230"/>
      <c r="AZ2288" s="230"/>
      <c r="BA2288" s="230"/>
      <c r="BB2288" s="230"/>
      <c r="BC2288" s="230"/>
      <c r="BD2288" s="230"/>
      <c r="BE2288" s="230"/>
      <c r="BF2288" s="230"/>
      <c r="BG2288" s="230"/>
    </row>
    <row r="2289" spans="4:59">
      <c r="D2289" s="230"/>
      <c r="G2289" s="230"/>
      <c r="H2289" s="230"/>
      <c r="I2289" s="230"/>
      <c r="J2289" s="230"/>
      <c r="K2289" s="230"/>
      <c r="L2289" s="230"/>
      <c r="M2289" s="230"/>
      <c r="N2289" s="230"/>
      <c r="S2289" s="230"/>
      <c r="V2289" s="230"/>
      <c r="W2289" s="230"/>
      <c r="X2289" s="230"/>
      <c r="Y2289" s="230"/>
      <c r="Z2289" s="230"/>
      <c r="AA2289" s="230"/>
      <c r="AB2289" s="230"/>
      <c r="AC2289" s="230"/>
      <c r="AD2289" s="230"/>
      <c r="AH2289" s="230"/>
      <c r="AK2289" s="230"/>
      <c r="AL2289" s="230"/>
      <c r="AM2289" s="230"/>
      <c r="AN2289" s="230"/>
      <c r="AO2289" s="230"/>
      <c r="AP2289" s="230"/>
      <c r="AQ2289" s="230"/>
      <c r="AR2289" s="230"/>
      <c r="AW2289" s="230"/>
      <c r="AZ2289" s="230"/>
      <c r="BA2289" s="230"/>
      <c r="BB2289" s="230"/>
      <c r="BC2289" s="230"/>
      <c r="BD2289" s="230"/>
      <c r="BE2289" s="230"/>
      <c r="BF2289" s="230"/>
      <c r="BG2289" s="230"/>
    </row>
    <row r="2290" spans="4:59">
      <c r="D2290" s="230"/>
      <c r="G2290" s="230"/>
      <c r="H2290" s="230"/>
      <c r="I2290" s="230"/>
      <c r="J2290" s="230"/>
      <c r="K2290" s="230"/>
      <c r="L2290" s="230"/>
      <c r="M2290" s="230"/>
      <c r="N2290" s="230"/>
      <c r="S2290" s="230"/>
      <c r="V2290" s="230"/>
      <c r="W2290" s="230"/>
      <c r="X2290" s="230"/>
      <c r="Y2290" s="230"/>
      <c r="Z2290" s="230"/>
      <c r="AA2290" s="230"/>
      <c r="AB2290" s="230"/>
      <c r="AC2290" s="230"/>
      <c r="AD2290" s="230"/>
      <c r="AH2290" s="230"/>
      <c r="AK2290" s="230"/>
      <c r="AL2290" s="230"/>
      <c r="AM2290" s="230"/>
      <c r="AN2290" s="230"/>
      <c r="AO2290" s="230"/>
      <c r="AP2290" s="230"/>
      <c r="AQ2290" s="230"/>
      <c r="AR2290" s="230"/>
      <c r="AW2290" s="230"/>
      <c r="AZ2290" s="230"/>
      <c r="BA2290" s="230"/>
      <c r="BB2290" s="230"/>
      <c r="BC2290" s="230"/>
      <c r="BD2290" s="230"/>
      <c r="BE2290" s="230"/>
      <c r="BF2290" s="230"/>
      <c r="BG2290" s="230"/>
    </row>
    <row r="2291" spans="4:59">
      <c r="D2291" s="230"/>
      <c r="G2291" s="230"/>
      <c r="H2291" s="230"/>
      <c r="I2291" s="230"/>
      <c r="J2291" s="230"/>
      <c r="K2291" s="230"/>
      <c r="L2291" s="230"/>
      <c r="M2291" s="230"/>
      <c r="N2291" s="230"/>
      <c r="S2291" s="230"/>
      <c r="V2291" s="230"/>
      <c r="W2291" s="230"/>
      <c r="X2291" s="230"/>
      <c r="Y2291" s="230"/>
      <c r="Z2291" s="230"/>
      <c r="AA2291" s="230"/>
      <c r="AB2291" s="230"/>
      <c r="AC2291" s="230"/>
      <c r="AD2291" s="230"/>
      <c r="AH2291" s="230"/>
      <c r="AK2291" s="230"/>
      <c r="AL2291" s="230"/>
      <c r="AM2291" s="230"/>
      <c r="AN2291" s="230"/>
      <c r="AO2291" s="230"/>
      <c r="AP2291" s="230"/>
      <c r="AQ2291" s="230"/>
      <c r="AR2291" s="230"/>
      <c r="AW2291" s="230"/>
      <c r="AZ2291" s="230"/>
      <c r="BA2291" s="230"/>
      <c r="BB2291" s="230"/>
      <c r="BC2291" s="230"/>
      <c r="BD2291" s="230"/>
      <c r="BE2291" s="230"/>
      <c r="BF2291" s="230"/>
      <c r="BG2291" s="230"/>
    </row>
    <row r="2292" spans="4:59">
      <c r="D2292" s="230"/>
      <c r="G2292" s="230"/>
      <c r="H2292" s="230"/>
      <c r="I2292" s="230"/>
      <c r="J2292" s="230"/>
      <c r="K2292" s="230"/>
      <c r="L2292" s="230"/>
      <c r="M2292" s="230"/>
      <c r="N2292" s="230"/>
      <c r="S2292" s="230"/>
      <c r="V2292" s="230"/>
      <c r="W2292" s="230"/>
      <c r="X2292" s="230"/>
      <c r="Y2292" s="230"/>
      <c r="Z2292" s="230"/>
      <c r="AA2292" s="230"/>
      <c r="AB2292" s="230"/>
      <c r="AC2292" s="230"/>
      <c r="AD2292" s="230"/>
      <c r="AH2292" s="230"/>
      <c r="AK2292" s="230"/>
      <c r="AL2292" s="230"/>
      <c r="AM2292" s="230"/>
      <c r="AN2292" s="230"/>
      <c r="AO2292" s="230"/>
      <c r="AP2292" s="230"/>
      <c r="AQ2292" s="230"/>
      <c r="AR2292" s="230"/>
      <c r="AW2292" s="230"/>
      <c r="AZ2292" s="230"/>
      <c r="BA2292" s="230"/>
      <c r="BB2292" s="230"/>
      <c r="BC2292" s="230"/>
      <c r="BD2292" s="230"/>
      <c r="BE2292" s="230"/>
      <c r="BF2292" s="230"/>
      <c r="BG2292" s="230"/>
    </row>
    <row r="2293" spans="4:59">
      <c r="D2293" s="230"/>
      <c r="G2293" s="230"/>
      <c r="H2293" s="230"/>
      <c r="I2293" s="230"/>
      <c r="J2293" s="230"/>
      <c r="K2293" s="230"/>
      <c r="L2293" s="230"/>
      <c r="M2293" s="230"/>
      <c r="N2293" s="230"/>
      <c r="S2293" s="230"/>
      <c r="V2293" s="230"/>
      <c r="W2293" s="230"/>
      <c r="X2293" s="230"/>
      <c r="Y2293" s="230"/>
      <c r="Z2293" s="230"/>
      <c r="AA2293" s="230"/>
      <c r="AB2293" s="230"/>
      <c r="AC2293" s="230"/>
      <c r="AD2293" s="230"/>
      <c r="AH2293" s="230"/>
      <c r="AK2293" s="230"/>
      <c r="AL2293" s="230"/>
      <c r="AM2293" s="230"/>
      <c r="AN2293" s="230"/>
      <c r="AO2293" s="230"/>
      <c r="AP2293" s="230"/>
      <c r="AQ2293" s="230"/>
      <c r="AR2293" s="230"/>
      <c r="AW2293" s="230"/>
      <c r="AZ2293" s="230"/>
      <c r="BA2293" s="230"/>
      <c r="BB2293" s="230"/>
      <c r="BC2293" s="230"/>
      <c r="BD2293" s="230"/>
      <c r="BE2293" s="230"/>
      <c r="BF2293" s="230"/>
      <c r="BG2293" s="230"/>
    </row>
    <row r="2294" spans="4:59">
      <c r="D2294" s="230"/>
      <c r="G2294" s="230"/>
      <c r="H2294" s="230"/>
      <c r="I2294" s="230"/>
      <c r="J2294" s="230"/>
      <c r="K2294" s="230"/>
      <c r="L2294" s="230"/>
      <c r="M2294" s="230"/>
      <c r="N2294" s="230"/>
      <c r="S2294" s="230"/>
      <c r="V2294" s="230"/>
      <c r="W2294" s="230"/>
      <c r="X2294" s="230"/>
      <c r="Y2294" s="230"/>
      <c r="Z2294" s="230"/>
      <c r="AA2294" s="230"/>
      <c r="AB2294" s="230"/>
      <c r="AC2294" s="230"/>
      <c r="AD2294" s="230"/>
      <c r="AH2294" s="230"/>
      <c r="AK2294" s="230"/>
      <c r="AL2294" s="230"/>
      <c r="AM2294" s="230"/>
      <c r="AN2294" s="230"/>
      <c r="AO2294" s="230"/>
      <c r="AP2294" s="230"/>
      <c r="AQ2294" s="230"/>
      <c r="AR2294" s="230"/>
      <c r="AW2294" s="230"/>
      <c r="AZ2294" s="230"/>
      <c r="BA2294" s="230"/>
      <c r="BB2294" s="230"/>
      <c r="BC2294" s="230"/>
      <c r="BD2294" s="230"/>
      <c r="BE2294" s="230"/>
      <c r="BF2294" s="230"/>
      <c r="BG2294" s="230"/>
    </row>
    <row r="2295" spans="4:59">
      <c r="D2295" s="230"/>
      <c r="G2295" s="230"/>
      <c r="H2295" s="230"/>
      <c r="I2295" s="230"/>
      <c r="J2295" s="230"/>
      <c r="K2295" s="230"/>
      <c r="L2295" s="230"/>
      <c r="M2295" s="230"/>
      <c r="N2295" s="230"/>
      <c r="S2295" s="230"/>
      <c r="V2295" s="230"/>
      <c r="W2295" s="230"/>
      <c r="X2295" s="230"/>
      <c r="Y2295" s="230"/>
      <c r="Z2295" s="230"/>
      <c r="AA2295" s="230"/>
      <c r="AB2295" s="230"/>
      <c r="AC2295" s="230"/>
      <c r="AD2295" s="230"/>
      <c r="AH2295" s="230"/>
      <c r="AK2295" s="230"/>
      <c r="AL2295" s="230"/>
      <c r="AM2295" s="230"/>
      <c r="AN2295" s="230"/>
      <c r="AO2295" s="230"/>
      <c r="AP2295" s="230"/>
      <c r="AQ2295" s="230"/>
      <c r="AR2295" s="230"/>
      <c r="AW2295" s="230"/>
      <c r="AZ2295" s="230"/>
      <c r="BA2295" s="230"/>
      <c r="BB2295" s="230"/>
      <c r="BC2295" s="230"/>
      <c r="BD2295" s="230"/>
      <c r="BE2295" s="230"/>
      <c r="BF2295" s="230"/>
      <c r="BG2295" s="230"/>
    </row>
    <row r="2296" spans="4:59">
      <c r="D2296" s="230"/>
      <c r="G2296" s="230"/>
      <c r="H2296" s="230"/>
      <c r="I2296" s="230"/>
      <c r="J2296" s="230"/>
      <c r="K2296" s="230"/>
      <c r="L2296" s="230"/>
      <c r="M2296" s="230"/>
      <c r="N2296" s="230"/>
      <c r="S2296" s="230"/>
      <c r="V2296" s="230"/>
      <c r="W2296" s="230"/>
      <c r="X2296" s="230"/>
      <c r="Y2296" s="230"/>
      <c r="Z2296" s="230"/>
      <c r="AA2296" s="230"/>
      <c r="AB2296" s="230"/>
      <c r="AC2296" s="230"/>
      <c r="AD2296" s="230"/>
      <c r="AH2296" s="230"/>
      <c r="AK2296" s="230"/>
      <c r="AL2296" s="230"/>
      <c r="AM2296" s="230"/>
      <c r="AN2296" s="230"/>
      <c r="AO2296" s="230"/>
      <c r="AP2296" s="230"/>
      <c r="AQ2296" s="230"/>
      <c r="AR2296" s="230"/>
      <c r="AW2296" s="230"/>
      <c r="AZ2296" s="230"/>
      <c r="BA2296" s="230"/>
      <c r="BB2296" s="230"/>
      <c r="BC2296" s="230"/>
      <c r="BD2296" s="230"/>
      <c r="BE2296" s="230"/>
      <c r="BF2296" s="230"/>
      <c r="BG2296" s="230"/>
    </row>
    <row r="2297" spans="4:59">
      <c r="D2297" s="230"/>
      <c r="G2297" s="230"/>
      <c r="H2297" s="230"/>
      <c r="I2297" s="230"/>
      <c r="J2297" s="230"/>
      <c r="K2297" s="230"/>
      <c r="L2297" s="230"/>
      <c r="M2297" s="230"/>
      <c r="N2297" s="230"/>
      <c r="S2297" s="230"/>
      <c r="V2297" s="230"/>
      <c r="W2297" s="230"/>
      <c r="X2297" s="230"/>
      <c r="Y2297" s="230"/>
      <c r="Z2297" s="230"/>
      <c r="AA2297" s="230"/>
      <c r="AB2297" s="230"/>
      <c r="AC2297" s="230"/>
      <c r="AD2297" s="230"/>
      <c r="AH2297" s="230"/>
      <c r="AK2297" s="230"/>
      <c r="AL2297" s="230"/>
      <c r="AM2297" s="230"/>
      <c r="AN2297" s="230"/>
      <c r="AO2297" s="230"/>
      <c r="AP2297" s="230"/>
      <c r="AQ2297" s="230"/>
      <c r="AR2297" s="230"/>
      <c r="AW2297" s="230"/>
      <c r="AZ2297" s="230"/>
      <c r="BA2297" s="230"/>
      <c r="BB2297" s="230"/>
      <c r="BC2297" s="230"/>
      <c r="BD2297" s="230"/>
      <c r="BE2297" s="230"/>
      <c r="BF2297" s="230"/>
      <c r="BG2297" s="230"/>
    </row>
    <row r="2298" spans="4:59">
      <c r="D2298" s="230"/>
      <c r="G2298" s="230"/>
      <c r="H2298" s="230"/>
      <c r="I2298" s="230"/>
      <c r="J2298" s="230"/>
      <c r="K2298" s="230"/>
      <c r="L2298" s="230"/>
      <c r="M2298" s="230"/>
      <c r="N2298" s="230"/>
      <c r="S2298" s="230"/>
      <c r="V2298" s="230"/>
      <c r="W2298" s="230"/>
      <c r="X2298" s="230"/>
      <c r="Y2298" s="230"/>
      <c r="Z2298" s="230"/>
      <c r="AA2298" s="230"/>
      <c r="AB2298" s="230"/>
      <c r="AC2298" s="230"/>
      <c r="AD2298" s="230"/>
      <c r="AH2298" s="230"/>
      <c r="AK2298" s="230"/>
      <c r="AL2298" s="230"/>
      <c r="AM2298" s="230"/>
      <c r="AN2298" s="230"/>
      <c r="AO2298" s="230"/>
      <c r="AP2298" s="230"/>
      <c r="AQ2298" s="230"/>
      <c r="AR2298" s="230"/>
      <c r="AW2298" s="230"/>
      <c r="AZ2298" s="230"/>
      <c r="BA2298" s="230"/>
      <c r="BB2298" s="230"/>
      <c r="BC2298" s="230"/>
      <c r="BD2298" s="230"/>
      <c r="BE2298" s="230"/>
      <c r="BF2298" s="230"/>
      <c r="BG2298" s="230"/>
    </row>
    <row r="2299" spans="4:59">
      <c r="D2299" s="230"/>
      <c r="G2299" s="230"/>
      <c r="H2299" s="230"/>
      <c r="I2299" s="230"/>
      <c r="J2299" s="230"/>
      <c r="K2299" s="230"/>
      <c r="L2299" s="230"/>
      <c r="M2299" s="230"/>
      <c r="N2299" s="230"/>
      <c r="S2299" s="230"/>
      <c r="V2299" s="230"/>
      <c r="W2299" s="230"/>
      <c r="X2299" s="230"/>
      <c r="Y2299" s="230"/>
      <c r="Z2299" s="230"/>
      <c r="AA2299" s="230"/>
      <c r="AB2299" s="230"/>
      <c r="AC2299" s="230"/>
      <c r="AD2299" s="230"/>
      <c r="AH2299" s="230"/>
      <c r="AK2299" s="230"/>
      <c r="AL2299" s="230"/>
      <c r="AM2299" s="230"/>
      <c r="AN2299" s="230"/>
      <c r="AO2299" s="230"/>
      <c r="AP2299" s="230"/>
      <c r="AQ2299" s="230"/>
      <c r="AR2299" s="230"/>
      <c r="AW2299" s="230"/>
      <c r="AZ2299" s="230"/>
      <c r="BA2299" s="230"/>
      <c r="BB2299" s="230"/>
      <c r="BC2299" s="230"/>
      <c r="BD2299" s="230"/>
      <c r="BE2299" s="230"/>
      <c r="BF2299" s="230"/>
      <c r="BG2299" s="230"/>
    </row>
    <row r="2300" spans="4:59">
      <c r="D2300" s="230"/>
      <c r="G2300" s="230"/>
      <c r="H2300" s="230"/>
      <c r="I2300" s="230"/>
      <c r="J2300" s="230"/>
      <c r="K2300" s="230"/>
      <c r="L2300" s="230"/>
      <c r="M2300" s="230"/>
      <c r="N2300" s="230"/>
      <c r="S2300" s="230"/>
      <c r="V2300" s="230"/>
      <c r="W2300" s="230"/>
      <c r="X2300" s="230"/>
      <c r="Y2300" s="230"/>
      <c r="Z2300" s="230"/>
      <c r="AA2300" s="230"/>
      <c r="AB2300" s="230"/>
      <c r="AC2300" s="230"/>
      <c r="AD2300" s="230"/>
      <c r="AH2300" s="230"/>
      <c r="AK2300" s="230"/>
      <c r="AL2300" s="230"/>
      <c r="AM2300" s="230"/>
      <c r="AN2300" s="230"/>
      <c r="AO2300" s="230"/>
      <c r="AP2300" s="230"/>
      <c r="AQ2300" s="230"/>
      <c r="AR2300" s="230"/>
      <c r="AW2300" s="230"/>
      <c r="AZ2300" s="230"/>
      <c r="BA2300" s="230"/>
      <c r="BB2300" s="230"/>
      <c r="BC2300" s="230"/>
      <c r="BD2300" s="230"/>
      <c r="BE2300" s="230"/>
      <c r="BF2300" s="230"/>
      <c r="BG2300" s="230"/>
    </row>
    <row r="2301" spans="4:59">
      <c r="D2301" s="230"/>
      <c r="G2301" s="230"/>
      <c r="H2301" s="230"/>
      <c r="I2301" s="230"/>
      <c r="J2301" s="230"/>
      <c r="K2301" s="230"/>
      <c r="L2301" s="230"/>
      <c r="M2301" s="230"/>
      <c r="N2301" s="230"/>
      <c r="S2301" s="230"/>
      <c r="V2301" s="230"/>
      <c r="W2301" s="230"/>
      <c r="X2301" s="230"/>
      <c r="Y2301" s="230"/>
      <c r="Z2301" s="230"/>
      <c r="AA2301" s="230"/>
      <c r="AB2301" s="230"/>
      <c r="AC2301" s="230"/>
      <c r="AD2301" s="230"/>
      <c r="AH2301" s="230"/>
      <c r="AK2301" s="230"/>
      <c r="AL2301" s="230"/>
      <c r="AM2301" s="230"/>
      <c r="AN2301" s="230"/>
      <c r="AO2301" s="230"/>
      <c r="AP2301" s="230"/>
      <c r="AQ2301" s="230"/>
      <c r="AR2301" s="230"/>
      <c r="AW2301" s="230"/>
      <c r="AZ2301" s="230"/>
      <c r="BA2301" s="230"/>
      <c r="BB2301" s="230"/>
      <c r="BC2301" s="230"/>
      <c r="BD2301" s="230"/>
      <c r="BE2301" s="230"/>
      <c r="BF2301" s="230"/>
      <c r="BG2301" s="230"/>
    </row>
    <row r="2302" spans="4:59">
      <c r="D2302" s="230"/>
      <c r="G2302" s="230"/>
      <c r="H2302" s="230"/>
      <c r="I2302" s="230"/>
      <c r="J2302" s="230"/>
      <c r="K2302" s="230"/>
      <c r="L2302" s="230"/>
      <c r="M2302" s="230"/>
      <c r="N2302" s="230"/>
      <c r="S2302" s="230"/>
      <c r="V2302" s="230"/>
      <c r="W2302" s="230"/>
      <c r="X2302" s="230"/>
      <c r="Y2302" s="230"/>
      <c r="Z2302" s="230"/>
      <c r="AA2302" s="230"/>
      <c r="AB2302" s="230"/>
      <c r="AC2302" s="230"/>
      <c r="AD2302" s="230"/>
      <c r="AH2302" s="230"/>
      <c r="AK2302" s="230"/>
      <c r="AL2302" s="230"/>
      <c r="AM2302" s="230"/>
      <c r="AN2302" s="230"/>
      <c r="AO2302" s="230"/>
      <c r="AP2302" s="230"/>
      <c r="AQ2302" s="230"/>
      <c r="AR2302" s="230"/>
      <c r="AW2302" s="230"/>
      <c r="AZ2302" s="230"/>
      <c r="BA2302" s="230"/>
      <c r="BB2302" s="230"/>
      <c r="BC2302" s="230"/>
      <c r="BD2302" s="230"/>
      <c r="BE2302" s="230"/>
      <c r="BF2302" s="230"/>
      <c r="BG2302" s="230"/>
    </row>
    <row r="2303" spans="4:59">
      <c r="D2303" s="230"/>
      <c r="G2303" s="230"/>
      <c r="H2303" s="230"/>
      <c r="I2303" s="230"/>
      <c r="J2303" s="230"/>
      <c r="K2303" s="230"/>
      <c r="L2303" s="230"/>
      <c r="M2303" s="230"/>
      <c r="N2303" s="230"/>
      <c r="S2303" s="230"/>
      <c r="V2303" s="230"/>
      <c r="W2303" s="230"/>
      <c r="X2303" s="230"/>
      <c r="Y2303" s="230"/>
      <c r="Z2303" s="230"/>
      <c r="AA2303" s="230"/>
      <c r="AB2303" s="230"/>
      <c r="AC2303" s="230"/>
      <c r="AD2303" s="230"/>
      <c r="AH2303" s="230"/>
      <c r="AK2303" s="230"/>
      <c r="AL2303" s="230"/>
      <c r="AM2303" s="230"/>
      <c r="AN2303" s="230"/>
      <c r="AO2303" s="230"/>
      <c r="AP2303" s="230"/>
      <c r="AQ2303" s="230"/>
      <c r="AR2303" s="230"/>
      <c r="AW2303" s="230"/>
      <c r="AZ2303" s="230"/>
      <c r="BA2303" s="230"/>
      <c r="BB2303" s="230"/>
      <c r="BC2303" s="230"/>
      <c r="BD2303" s="230"/>
      <c r="BE2303" s="230"/>
      <c r="BF2303" s="230"/>
      <c r="BG2303" s="230"/>
    </row>
    <row r="2304" spans="4:59">
      <c r="D2304" s="230"/>
      <c r="G2304" s="230"/>
      <c r="H2304" s="230"/>
      <c r="I2304" s="230"/>
      <c r="J2304" s="230"/>
      <c r="K2304" s="230"/>
      <c r="L2304" s="230"/>
      <c r="M2304" s="230"/>
      <c r="N2304" s="230"/>
      <c r="S2304" s="230"/>
      <c r="V2304" s="230"/>
      <c r="W2304" s="230"/>
      <c r="X2304" s="230"/>
      <c r="Y2304" s="230"/>
      <c r="Z2304" s="230"/>
      <c r="AA2304" s="230"/>
      <c r="AB2304" s="230"/>
      <c r="AC2304" s="230"/>
      <c r="AD2304" s="230"/>
      <c r="AH2304" s="230"/>
      <c r="AK2304" s="230"/>
      <c r="AL2304" s="230"/>
      <c r="AM2304" s="230"/>
      <c r="AN2304" s="230"/>
      <c r="AO2304" s="230"/>
      <c r="AP2304" s="230"/>
      <c r="AQ2304" s="230"/>
      <c r="AR2304" s="230"/>
      <c r="AW2304" s="230"/>
      <c r="AZ2304" s="230"/>
      <c r="BA2304" s="230"/>
      <c r="BB2304" s="230"/>
      <c r="BC2304" s="230"/>
      <c r="BD2304" s="230"/>
      <c r="BE2304" s="230"/>
      <c r="BF2304" s="230"/>
      <c r="BG2304" s="230"/>
    </row>
    <row r="2305" spans="4:59">
      <c r="D2305" s="230"/>
      <c r="G2305" s="230"/>
      <c r="H2305" s="230"/>
      <c r="I2305" s="230"/>
      <c r="J2305" s="230"/>
      <c r="K2305" s="230"/>
      <c r="L2305" s="230"/>
      <c r="M2305" s="230"/>
      <c r="N2305" s="230"/>
      <c r="S2305" s="230"/>
      <c r="V2305" s="230"/>
      <c r="W2305" s="230"/>
      <c r="X2305" s="230"/>
      <c r="Y2305" s="230"/>
      <c r="Z2305" s="230"/>
      <c r="AA2305" s="230"/>
      <c r="AB2305" s="230"/>
      <c r="AC2305" s="230"/>
      <c r="AD2305" s="230"/>
      <c r="AH2305" s="230"/>
      <c r="AK2305" s="230"/>
      <c r="AL2305" s="230"/>
      <c r="AM2305" s="230"/>
      <c r="AN2305" s="230"/>
      <c r="AO2305" s="230"/>
      <c r="AP2305" s="230"/>
      <c r="AQ2305" s="230"/>
      <c r="AR2305" s="230"/>
      <c r="AW2305" s="230"/>
      <c r="AZ2305" s="230"/>
      <c r="BA2305" s="230"/>
      <c r="BB2305" s="230"/>
      <c r="BC2305" s="230"/>
      <c r="BD2305" s="230"/>
      <c r="BE2305" s="230"/>
      <c r="BF2305" s="230"/>
      <c r="BG2305" s="230"/>
    </row>
    <row r="2306" spans="4:59">
      <c r="D2306" s="230"/>
      <c r="G2306" s="230"/>
      <c r="H2306" s="230"/>
      <c r="I2306" s="230"/>
      <c r="J2306" s="230"/>
      <c r="K2306" s="230"/>
      <c r="L2306" s="230"/>
      <c r="M2306" s="230"/>
      <c r="N2306" s="230"/>
      <c r="S2306" s="230"/>
      <c r="V2306" s="230"/>
      <c r="W2306" s="230"/>
      <c r="X2306" s="230"/>
      <c r="Y2306" s="230"/>
      <c r="Z2306" s="230"/>
      <c r="AA2306" s="230"/>
      <c r="AB2306" s="230"/>
      <c r="AC2306" s="230"/>
      <c r="AD2306" s="230"/>
      <c r="AH2306" s="230"/>
      <c r="AK2306" s="230"/>
      <c r="AL2306" s="230"/>
      <c r="AM2306" s="230"/>
      <c r="AN2306" s="230"/>
      <c r="AO2306" s="230"/>
      <c r="AP2306" s="230"/>
      <c r="AQ2306" s="230"/>
      <c r="AR2306" s="230"/>
      <c r="AW2306" s="230"/>
      <c r="AZ2306" s="230"/>
      <c r="BA2306" s="230"/>
      <c r="BB2306" s="230"/>
      <c r="BC2306" s="230"/>
      <c r="BD2306" s="230"/>
      <c r="BE2306" s="230"/>
      <c r="BF2306" s="230"/>
      <c r="BG2306" s="230"/>
    </row>
    <row r="2307" spans="4:59">
      <c r="D2307" s="230"/>
      <c r="G2307" s="230"/>
      <c r="H2307" s="230"/>
      <c r="I2307" s="230"/>
      <c r="J2307" s="230"/>
      <c r="K2307" s="230"/>
      <c r="L2307" s="230"/>
      <c r="M2307" s="230"/>
      <c r="N2307" s="230"/>
      <c r="S2307" s="230"/>
      <c r="V2307" s="230"/>
      <c r="W2307" s="230"/>
      <c r="X2307" s="230"/>
      <c r="Y2307" s="230"/>
      <c r="Z2307" s="230"/>
      <c r="AA2307" s="230"/>
      <c r="AB2307" s="230"/>
      <c r="AC2307" s="230"/>
      <c r="AD2307" s="230"/>
      <c r="AH2307" s="230"/>
      <c r="AK2307" s="230"/>
      <c r="AL2307" s="230"/>
      <c r="AM2307" s="230"/>
      <c r="AN2307" s="230"/>
      <c r="AO2307" s="230"/>
      <c r="AP2307" s="230"/>
      <c r="AQ2307" s="230"/>
      <c r="AR2307" s="230"/>
      <c r="AW2307" s="230"/>
      <c r="AZ2307" s="230"/>
      <c r="BA2307" s="230"/>
      <c r="BB2307" s="230"/>
      <c r="BC2307" s="230"/>
      <c r="BD2307" s="230"/>
      <c r="BE2307" s="230"/>
      <c r="BF2307" s="230"/>
      <c r="BG2307" s="230"/>
    </row>
    <row r="2308" spans="4:59">
      <c r="D2308" s="230"/>
      <c r="G2308" s="230"/>
      <c r="H2308" s="230"/>
      <c r="I2308" s="230"/>
      <c r="J2308" s="230"/>
      <c r="K2308" s="230"/>
      <c r="L2308" s="230"/>
      <c r="M2308" s="230"/>
      <c r="N2308" s="230"/>
      <c r="S2308" s="230"/>
      <c r="V2308" s="230"/>
      <c r="W2308" s="230"/>
      <c r="X2308" s="230"/>
      <c r="Y2308" s="230"/>
      <c r="Z2308" s="230"/>
      <c r="AA2308" s="230"/>
      <c r="AB2308" s="230"/>
      <c r="AC2308" s="230"/>
      <c r="AD2308" s="230"/>
      <c r="AH2308" s="230"/>
      <c r="AK2308" s="230"/>
      <c r="AL2308" s="230"/>
      <c r="AM2308" s="230"/>
      <c r="AN2308" s="230"/>
      <c r="AO2308" s="230"/>
      <c r="AP2308" s="230"/>
      <c r="AQ2308" s="230"/>
      <c r="AR2308" s="230"/>
      <c r="AW2308" s="230"/>
      <c r="AZ2308" s="230"/>
      <c r="BA2308" s="230"/>
      <c r="BB2308" s="230"/>
      <c r="BC2308" s="230"/>
      <c r="BD2308" s="230"/>
      <c r="BE2308" s="230"/>
      <c r="BF2308" s="230"/>
      <c r="BG2308" s="230"/>
    </row>
    <row r="2309" spans="4:59">
      <c r="D2309" s="230"/>
      <c r="G2309" s="230"/>
      <c r="H2309" s="230"/>
      <c r="I2309" s="230"/>
      <c r="J2309" s="230"/>
      <c r="K2309" s="230"/>
      <c r="L2309" s="230"/>
      <c r="M2309" s="230"/>
      <c r="N2309" s="230"/>
      <c r="S2309" s="230"/>
      <c r="V2309" s="230"/>
      <c r="W2309" s="230"/>
      <c r="X2309" s="230"/>
      <c r="Y2309" s="230"/>
      <c r="Z2309" s="230"/>
      <c r="AA2309" s="230"/>
      <c r="AB2309" s="230"/>
      <c r="AC2309" s="230"/>
      <c r="AD2309" s="230"/>
      <c r="AH2309" s="230"/>
      <c r="AK2309" s="230"/>
      <c r="AL2309" s="230"/>
      <c r="AM2309" s="230"/>
      <c r="AN2309" s="230"/>
      <c r="AO2309" s="230"/>
      <c r="AP2309" s="230"/>
      <c r="AQ2309" s="230"/>
      <c r="AR2309" s="230"/>
      <c r="AW2309" s="230"/>
      <c r="AZ2309" s="230"/>
      <c r="BA2309" s="230"/>
      <c r="BB2309" s="230"/>
      <c r="BC2309" s="230"/>
      <c r="BD2309" s="230"/>
      <c r="BE2309" s="230"/>
      <c r="BF2309" s="230"/>
      <c r="BG2309" s="230"/>
    </row>
    <row r="2310" spans="4:59">
      <c r="D2310" s="230"/>
      <c r="G2310" s="230"/>
      <c r="H2310" s="230"/>
      <c r="I2310" s="230"/>
      <c r="J2310" s="230"/>
      <c r="K2310" s="230"/>
      <c r="L2310" s="230"/>
      <c r="M2310" s="230"/>
      <c r="N2310" s="230"/>
      <c r="S2310" s="230"/>
      <c r="V2310" s="230"/>
      <c r="W2310" s="230"/>
      <c r="X2310" s="230"/>
      <c r="Y2310" s="230"/>
      <c r="Z2310" s="230"/>
      <c r="AA2310" s="230"/>
      <c r="AB2310" s="230"/>
      <c r="AC2310" s="230"/>
      <c r="AD2310" s="230"/>
      <c r="AH2310" s="230"/>
      <c r="AK2310" s="230"/>
      <c r="AL2310" s="230"/>
      <c r="AM2310" s="230"/>
      <c r="AN2310" s="230"/>
      <c r="AO2310" s="230"/>
      <c r="AP2310" s="230"/>
      <c r="AQ2310" s="230"/>
      <c r="AR2310" s="230"/>
      <c r="AW2310" s="230"/>
      <c r="AZ2310" s="230"/>
      <c r="BA2310" s="230"/>
      <c r="BB2310" s="230"/>
      <c r="BC2310" s="230"/>
      <c r="BD2310" s="230"/>
      <c r="BE2310" s="230"/>
      <c r="BF2310" s="230"/>
      <c r="BG2310" s="230"/>
    </row>
    <row r="2311" spans="4:59">
      <c r="D2311" s="230"/>
      <c r="G2311" s="230"/>
      <c r="H2311" s="230"/>
      <c r="I2311" s="230"/>
      <c r="J2311" s="230"/>
      <c r="K2311" s="230"/>
      <c r="L2311" s="230"/>
      <c r="M2311" s="230"/>
      <c r="N2311" s="230"/>
      <c r="S2311" s="230"/>
      <c r="V2311" s="230"/>
      <c r="W2311" s="230"/>
      <c r="X2311" s="230"/>
      <c r="Y2311" s="230"/>
      <c r="Z2311" s="230"/>
      <c r="AA2311" s="230"/>
      <c r="AB2311" s="230"/>
      <c r="AC2311" s="230"/>
      <c r="AD2311" s="230"/>
      <c r="AH2311" s="230"/>
      <c r="AK2311" s="230"/>
      <c r="AL2311" s="230"/>
      <c r="AM2311" s="230"/>
      <c r="AN2311" s="230"/>
      <c r="AO2311" s="230"/>
      <c r="AP2311" s="230"/>
      <c r="AQ2311" s="230"/>
      <c r="AR2311" s="230"/>
      <c r="AW2311" s="230"/>
      <c r="AZ2311" s="230"/>
      <c r="BA2311" s="230"/>
      <c r="BB2311" s="230"/>
      <c r="BC2311" s="230"/>
      <c r="BD2311" s="230"/>
      <c r="BE2311" s="230"/>
      <c r="BF2311" s="230"/>
      <c r="BG2311" s="230"/>
    </row>
    <row r="2312" spans="4:59">
      <c r="D2312" s="230"/>
      <c r="G2312" s="230"/>
      <c r="H2312" s="230"/>
      <c r="I2312" s="230"/>
      <c r="J2312" s="230"/>
      <c r="K2312" s="230"/>
      <c r="L2312" s="230"/>
      <c r="M2312" s="230"/>
      <c r="N2312" s="230"/>
      <c r="S2312" s="230"/>
      <c r="V2312" s="230"/>
      <c r="W2312" s="230"/>
      <c r="X2312" s="230"/>
      <c r="Y2312" s="230"/>
      <c r="Z2312" s="230"/>
      <c r="AA2312" s="230"/>
      <c r="AB2312" s="230"/>
      <c r="AC2312" s="230"/>
      <c r="AD2312" s="230"/>
      <c r="AH2312" s="230"/>
      <c r="AK2312" s="230"/>
      <c r="AL2312" s="230"/>
      <c r="AM2312" s="230"/>
      <c r="AN2312" s="230"/>
      <c r="AO2312" s="230"/>
      <c r="AP2312" s="230"/>
      <c r="AQ2312" s="230"/>
      <c r="AR2312" s="230"/>
      <c r="AW2312" s="230"/>
      <c r="AZ2312" s="230"/>
      <c r="BA2312" s="230"/>
      <c r="BB2312" s="230"/>
      <c r="BC2312" s="230"/>
      <c r="BD2312" s="230"/>
      <c r="BE2312" s="230"/>
      <c r="BF2312" s="230"/>
      <c r="BG2312" s="230"/>
    </row>
    <row r="2313" spans="4:59">
      <c r="D2313" s="230"/>
      <c r="G2313" s="230"/>
      <c r="H2313" s="230"/>
      <c r="I2313" s="230"/>
      <c r="J2313" s="230"/>
      <c r="K2313" s="230"/>
      <c r="L2313" s="230"/>
      <c r="M2313" s="230"/>
      <c r="N2313" s="230"/>
      <c r="S2313" s="230"/>
      <c r="V2313" s="230"/>
      <c r="W2313" s="230"/>
      <c r="X2313" s="230"/>
      <c r="Y2313" s="230"/>
      <c r="Z2313" s="230"/>
      <c r="AA2313" s="230"/>
      <c r="AB2313" s="230"/>
      <c r="AC2313" s="230"/>
      <c r="AD2313" s="230"/>
      <c r="AH2313" s="230"/>
      <c r="AK2313" s="230"/>
      <c r="AL2313" s="230"/>
      <c r="AM2313" s="230"/>
      <c r="AN2313" s="230"/>
      <c r="AO2313" s="230"/>
      <c r="AP2313" s="230"/>
      <c r="AQ2313" s="230"/>
      <c r="AR2313" s="230"/>
      <c r="AW2313" s="230"/>
      <c r="AZ2313" s="230"/>
      <c r="BA2313" s="230"/>
      <c r="BB2313" s="230"/>
      <c r="BC2313" s="230"/>
      <c r="BD2313" s="230"/>
      <c r="BE2313" s="230"/>
      <c r="BF2313" s="230"/>
      <c r="BG2313" s="230"/>
    </row>
    <row r="2314" spans="4:59">
      <c r="D2314" s="230"/>
      <c r="G2314" s="230"/>
      <c r="H2314" s="230"/>
      <c r="I2314" s="230"/>
      <c r="J2314" s="230"/>
      <c r="K2314" s="230"/>
      <c r="L2314" s="230"/>
      <c r="M2314" s="230"/>
      <c r="N2314" s="230"/>
      <c r="S2314" s="230"/>
      <c r="V2314" s="230"/>
      <c r="W2314" s="230"/>
      <c r="X2314" s="230"/>
      <c r="Y2314" s="230"/>
      <c r="Z2314" s="230"/>
      <c r="AA2314" s="230"/>
      <c r="AB2314" s="230"/>
      <c r="AC2314" s="230"/>
      <c r="AD2314" s="230"/>
      <c r="AH2314" s="230"/>
      <c r="AK2314" s="230"/>
      <c r="AL2314" s="230"/>
      <c r="AM2314" s="230"/>
      <c r="AN2314" s="230"/>
      <c r="AO2314" s="230"/>
      <c r="AP2314" s="230"/>
      <c r="AQ2314" s="230"/>
      <c r="AR2314" s="230"/>
      <c r="AW2314" s="230"/>
      <c r="AZ2314" s="230"/>
      <c r="BA2314" s="230"/>
      <c r="BB2314" s="230"/>
      <c r="BC2314" s="230"/>
      <c r="BD2314" s="230"/>
      <c r="BE2314" s="230"/>
      <c r="BF2314" s="230"/>
      <c r="BG2314" s="230"/>
    </row>
    <row r="2315" spans="4:59">
      <c r="D2315" s="230"/>
      <c r="G2315" s="230"/>
      <c r="H2315" s="230"/>
      <c r="I2315" s="230"/>
      <c r="J2315" s="230"/>
      <c r="K2315" s="230"/>
      <c r="L2315" s="230"/>
      <c r="M2315" s="230"/>
      <c r="N2315" s="230"/>
      <c r="S2315" s="230"/>
      <c r="V2315" s="230"/>
      <c r="W2315" s="230"/>
      <c r="X2315" s="230"/>
      <c r="Y2315" s="230"/>
      <c r="Z2315" s="230"/>
      <c r="AA2315" s="230"/>
      <c r="AB2315" s="230"/>
      <c r="AC2315" s="230"/>
      <c r="AD2315" s="230"/>
      <c r="AH2315" s="230"/>
      <c r="AK2315" s="230"/>
      <c r="AL2315" s="230"/>
      <c r="AM2315" s="230"/>
      <c r="AN2315" s="230"/>
      <c r="AO2315" s="230"/>
      <c r="AP2315" s="230"/>
      <c r="AQ2315" s="230"/>
      <c r="AR2315" s="230"/>
      <c r="AW2315" s="230"/>
      <c r="AZ2315" s="230"/>
      <c r="BA2315" s="230"/>
      <c r="BB2315" s="230"/>
      <c r="BC2315" s="230"/>
      <c r="BD2315" s="230"/>
      <c r="BE2315" s="230"/>
      <c r="BF2315" s="230"/>
      <c r="BG2315" s="230"/>
    </row>
    <row r="2316" spans="4:59">
      <c r="D2316" s="230"/>
      <c r="G2316" s="230"/>
      <c r="H2316" s="230"/>
      <c r="I2316" s="230"/>
      <c r="J2316" s="230"/>
      <c r="K2316" s="230"/>
      <c r="L2316" s="230"/>
      <c r="M2316" s="230"/>
      <c r="N2316" s="230"/>
      <c r="S2316" s="230"/>
      <c r="V2316" s="230"/>
      <c r="W2316" s="230"/>
      <c r="X2316" s="230"/>
      <c r="Y2316" s="230"/>
      <c r="Z2316" s="230"/>
      <c r="AA2316" s="230"/>
      <c r="AB2316" s="230"/>
      <c r="AC2316" s="230"/>
      <c r="AD2316" s="230"/>
      <c r="AH2316" s="230"/>
      <c r="AK2316" s="230"/>
      <c r="AL2316" s="230"/>
      <c r="AM2316" s="230"/>
      <c r="AN2316" s="230"/>
      <c r="AO2316" s="230"/>
      <c r="AP2316" s="230"/>
      <c r="AQ2316" s="230"/>
      <c r="AR2316" s="230"/>
      <c r="AW2316" s="230"/>
      <c r="AZ2316" s="230"/>
      <c r="BA2316" s="230"/>
      <c r="BB2316" s="230"/>
      <c r="BC2316" s="230"/>
      <c r="BD2316" s="230"/>
      <c r="BE2316" s="230"/>
      <c r="BF2316" s="230"/>
      <c r="BG2316" s="230"/>
    </row>
    <row r="2317" spans="4:59">
      <c r="D2317" s="230"/>
      <c r="G2317" s="230"/>
      <c r="H2317" s="230"/>
      <c r="I2317" s="230"/>
      <c r="J2317" s="230"/>
      <c r="K2317" s="230"/>
      <c r="L2317" s="230"/>
      <c r="M2317" s="230"/>
      <c r="N2317" s="230"/>
      <c r="S2317" s="230"/>
      <c r="V2317" s="230"/>
      <c r="W2317" s="230"/>
      <c r="X2317" s="230"/>
      <c r="Y2317" s="230"/>
      <c r="Z2317" s="230"/>
      <c r="AA2317" s="230"/>
      <c r="AB2317" s="230"/>
      <c r="AC2317" s="230"/>
      <c r="AD2317" s="230"/>
      <c r="AH2317" s="230"/>
      <c r="AK2317" s="230"/>
      <c r="AL2317" s="230"/>
      <c r="AM2317" s="230"/>
      <c r="AN2317" s="230"/>
      <c r="AO2317" s="230"/>
      <c r="AP2317" s="230"/>
      <c r="AQ2317" s="230"/>
      <c r="AR2317" s="230"/>
      <c r="AW2317" s="230"/>
      <c r="AZ2317" s="230"/>
      <c r="BA2317" s="230"/>
      <c r="BB2317" s="230"/>
      <c r="BC2317" s="230"/>
      <c r="BD2317" s="230"/>
      <c r="BE2317" s="230"/>
      <c r="BF2317" s="230"/>
      <c r="BG2317" s="230"/>
    </row>
    <row r="2318" spans="4:59">
      <c r="D2318" s="230"/>
      <c r="G2318" s="230"/>
      <c r="H2318" s="230"/>
      <c r="I2318" s="230"/>
      <c r="J2318" s="230"/>
      <c r="K2318" s="230"/>
      <c r="L2318" s="230"/>
      <c r="M2318" s="230"/>
      <c r="N2318" s="230"/>
      <c r="S2318" s="230"/>
      <c r="V2318" s="230"/>
      <c r="W2318" s="230"/>
      <c r="X2318" s="230"/>
      <c r="Y2318" s="230"/>
      <c r="Z2318" s="230"/>
      <c r="AA2318" s="230"/>
      <c r="AB2318" s="230"/>
      <c r="AC2318" s="230"/>
      <c r="AD2318" s="230"/>
      <c r="AH2318" s="230"/>
      <c r="AK2318" s="230"/>
      <c r="AL2318" s="230"/>
      <c r="AM2318" s="230"/>
      <c r="AN2318" s="230"/>
      <c r="AO2318" s="230"/>
      <c r="AP2318" s="230"/>
      <c r="AQ2318" s="230"/>
      <c r="AR2318" s="230"/>
      <c r="AW2318" s="230"/>
      <c r="AZ2318" s="230"/>
      <c r="BA2318" s="230"/>
      <c r="BB2318" s="230"/>
      <c r="BC2318" s="230"/>
      <c r="BD2318" s="230"/>
      <c r="BE2318" s="230"/>
      <c r="BF2318" s="230"/>
      <c r="BG2318" s="230"/>
    </row>
    <row r="2319" spans="4:59">
      <c r="D2319" s="230"/>
      <c r="G2319" s="230"/>
      <c r="H2319" s="230"/>
      <c r="I2319" s="230"/>
      <c r="J2319" s="230"/>
      <c r="K2319" s="230"/>
      <c r="L2319" s="230"/>
      <c r="M2319" s="230"/>
      <c r="N2319" s="230"/>
      <c r="S2319" s="230"/>
      <c r="V2319" s="230"/>
      <c r="W2319" s="230"/>
      <c r="X2319" s="230"/>
      <c r="Y2319" s="230"/>
      <c r="Z2319" s="230"/>
      <c r="AA2319" s="230"/>
      <c r="AB2319" s="230"/>
      <c r="AC2319" s="230"/>
      <c r="AD2319" s="230"/>
      <c r="AH2319" s="230"/>
      <c r="AK2319" s="230"/>
      <c r="AL2319" s="230"/>
      <c r="AM2319" s="230"/>
      <c r="AN2319" s="230"/>
      <c r="AO2319" s="230"/>
      <c r="AP2319" s="230"/>
      <c r="AQ2319" s="230"/>
      <c r="AR2319" s="230"/>
      <c r="AW2319" s="230"/>
      <c r="AZ2319" s="230"/>
      <c r="BA2319" s="230"/>
      <c r="BB2319" s="230"/>
      <c r="BC2319" s="230"/>
      <c r="BD2319" s="230"/>
      <c r="BE2319" s="230"/>
      <c r="BF2319" s="230"/>
      <c r="BG2319" s="230"/>
    </row>
    <row r="2320" spans="4:59">
      <c r="D2320" s="230"/>
      <c r="G2320" s="230"/>
      <c r="H2320" s="230"/>
      <c r="I2320" s="230"/>
      <c r="J2320" s="230"/>
      <c r="K2320" s="230"/>
      <c r="L2320" s="230"/>
      <c r="M2320" s="230"/>
      <c r="N2320" s="230"/>
      <c r="S2320" s="230"/>
      <c r="V2320" s="230"/>
      <c r="W2320" s="230"/>
      <c r="X2320" s="230"/>
      <c r="Y2320" s="230"/>
      <c r="Z2320" s="230"/>
      <c r="AA2320" s="230"/>
      <c r="AB2320" s="230"/>
      <c r="AC2320" s="230"/>
      <c r="AD2320" s="230"/>
      <c r="AH2320" s="230"/>
      <c r="AK2320" s="230"/>
      <c r="AL2320" s="230"/>
      <c r="AM2320" s="230"/>
      <c r="AN2320" s="230"/>
      <c r="AO2320" s="230"/>
      <c r="AP2320" s="230"/>
      <c r="AQ2320" s="230"/>
      <c r="AR2320" s="230"/>
      <c r="AW2320" s="230"/>
      <c r="AZ2320" s="230"/>
      <c r="BA2320" s="230"/>
      <c r="BB2320" s="230"/>
      <c r="BC2320" s="230"/>
      <c r="BD2320" s="230"/>
      <c r="BE2320" s="230"/>
      <c r="BF2320" s="230"/>
      <c r="BG2320" s="230"/>
    </row>
    <row r="2321" spans="4:59">
      <c r="D2321" s="230"/>
      <c r="G2321" s="230"/>
      <c r="H2321" s="230"/>
      <c r="I2321" s="230"/>
      <c r="J2321" s="230"/>
      <c r="K2321" s="230"/>
      <c r="L2321" s="230"/>
      <c r="M2321" s="230"/>
      <c r="N2321" s="230"/>
      <c r="S2321" s="230"/>
      <c r="V2321" s="230"/>
      <c r="W2321" s="230"/>
      <c r="X2321" s="230"/>
      <c r="Y2321" s="230"/>
      <c r="Z2321" s="230"/>
      <c r="AA2321" s="230"/>
      <c r="AB2321" s="230"/>
      <c r="AC2321" s="230"/>
      <c r="AD2321" s="230"/>
      <c r="AH2321" s="230"/>
      <c r="AK2321" s="230"/>
      <c r="AL2321" s="230"/>
      <c r="AM2321" s="230"/>
      <c r="AN2321" s="230"/>
      <c r="AO2321" s="230"/>
      <c r="AP2321" s="230"/>
      <c r="AQ2321" s="230"/>
      <c r="AR2321" s="230"/>
      <c r="AW2321" s="230"/>
      <c r="AZ2321" s="230"/>
      <c r="BA2321" s="230"/>
      <c r="BB2321" s="230"/>
      <c r="BC2321" s="230"/>
      <c r="BD2321" s="230"/>
      <c r="BE2321" s="230"/>
      <c r="BF2321" s="230"/>
      <c r="BG2321" s="230"/>
    </row>
    <row r="2322" spans="4:59">
      <c r="D2322" s="230"/>
      <c r="G2322" s="230"/>
      <c r="H2322" s="230"/>
      <c r="I2322" s="230"/>
      <c r="J2322" s="230"/>
      <c r="K2322" s="230"/>
      <c r="L2322" s="230"/>
      <c r="M2322" s="230"/>
      <c r="N2322" s="230"/>
      <c r="S2322" s="230"/>
      <c r="V2322" s="230"/>
      <c r="W2322" s="230"/>
      <c r="X2322" s="230"/>
      <c r="Y2322" s="230"/>
      <c r="Z2322" s="230"/>
      <c r="AA2322" s="230"/>
      <c r="AB2322" s="230"/>
      <c r="AC2322" s="230"/>
      <c r="AD2322" s="230"/>
      <c r="AH2322" s="230"/>
      <c r="AK2322" s="230"/>
      <c r="AL2322" s="230"/>
      <c r="AM2322" s="230"/>
      <c r="AN2322" s="230"/>
      <c r="AO2322" s="230"/>
      <c r="AP2322" s="230"/>
      <c r="AQ2322" s="230"/>
      <c r="AR2322" s="230"/>
      <c r="AW2322" s="230"/>
      <c r="AZ2322" s="230"/>
      <c r="BA2322" s="230"/>
      <c r="BB2322" s="230"/>
      <c r="BC2322" s="230"/>
      <c r="BD2322" s="230"/>
      <c r="BE2322" s="230"/>
      <c r="BF2322" s="230"/>
      <c r="BG2322" s="230"/>
    </row>
    <row r="2323" spans="4:59">
      <c r="D2323" s="230"/>
      <c r="G2323" s="230"/>
      <c r="H2323" s="230"/>
      <c r="I2323" s="230"/>
      <c r="J2323" s="230"/>
      <c r="K2323" s="230"/>
      <c r="L2323" s="230"/>
      <c r="M2323" s="230"/>
      <c r="N2323" s="230"/>
      <c r="S2323" s="230"/>
      <c r="V2323" s="230"/>
      <c r="W2323" s="230"/>
      <c r="X2323" s="230"/>
      <c r="Y2323" s="230"/>
      <c r="Z2323" s="230"/>
      <c r="AA2323" s="230"/>
      <c r="AB2323" s="230"/>
      <c r="AC2323" s="230"/>
      <c r="AD2323" s="230"/>
      <c r="AH2323" s="230"/>
      <c r="AK2323" s="230"/>
      <c r="AL2323" s="230"/>
      <c r="AM2323" s="230"/>
      <c r="AN2323" s="230"/>
      <c r="AO2323" s="230"/>
      <c r="AP2323" s="230"/>
      <c r="AQ2323" s="230"/>
      <c r="AR2323" s="230"/>
      <c r="AW2323" s="230"/>
      <c r="AZ2323" s="230"/>
      <c r="BA2323" s="230"/>
      <c r="BB2323" s="230"/>
      <c r="BC2323" s="230"/>
      <c r="BD2323" s="230"/>
      <c r="BE2323" s="230"/>
      <c r="BF2323" s="230"/>
      <c r="BG2323" s="230"/>
    </row>
    <row r="2324" spans="4:59">
      <c r="D2324" s="230"/>
      <c r="G2324" s="230"/>
      <c r="H2324" s="230"/>
      <c r="I2324" s="230"/>
      <c r="J2324" s="230"/>
      <c r="K2324" s="230"/>
      <c r="L2324" s="230"/>
      <c r="M2324" s="230"/>
      <c r="N2324" s="230"/>
      <c r="S2324" s="230"/>
      <c r="V2324" s="230"/>
      <c r="W2324" s="230"/>
      <c r="X2324" s="230"/>
      <c r="Y2324" s="230"/>
      <c r="Z2324" s="230"/>
      <c r="AA2324" s="230"/>
      <c r="AB2324" s="230"/>
      <c r="AC2324" s="230"/>
      <c r="AD2324" s="230"/>
      <c r="AH2324" s="230"/>
      <c r="AK2324" s="230"/>
      <c r="AL2324" s="230"/>
      <c r="AM2324" s="230"/>
      <c r="AN2324" s="230"/>
      <c r="AO2324" s="230"/>
      <c r="AP2324" s="230"/>
      <c r="AQ2324" s="230"/>
      <c r="AR2324" s="230"/>
      <c r="AW2324" s="230"/>
      <c r="AZ2324" s="230"/>
      <c r="BA2324" s="230"/>
      <c r="BB2324" s="230"/>
      <c r="BC2324" s="230"/>
      <c r="BD2324" s="230"/>
      <c r="BE2324" s="230"/>
      <c r="BF2324" s="230"/>
      <c r="BG2324" s="230"/>
    </row>
    <row r="2325" spans="4:59">
      <c r="D2325" s="230"/>
      <c r="G2325" s="230"/>
      <c r="H2325" s="230"/>
      <c r="I2325" s="230"/>
      <c r="J2325" s="230"/>
      <c r="K2325" s="230"/>
      <c r="L2325" s="230"/>
      <c r="M2325" s="230"/>
      <c r="N2325" s="230"/>
      <c r="S2325" s="230"/>
      <c r="V2325" s="230"/>
      <c r="W2325" s="230"/>
      <c r="X2325" s="230"/>
      <c r="Y2325" s="230"/>
      <c r="Z2325" s="230"/>
      <c r="AA2325" s="230"/>
      <c r="AB2325" s="230"/>
      <c r="AC2325" s="230"/>
      <c r="AD2325" s="230"/>
      <c r="AH2325" s="230"/>
      <c r="AK2325" s="230"/>
      <c r="AL2325" s="230"/>
      <c r="AM2325" s="230"/>
      <c r="AN2325" s="230"/>
      <c r="AO2325" s="230"/>
      <c r="AP2325" s="230"/>
      <c r="AQ2325" s="230"/>
      <c r="AR2325" s="230"/>
      <c r="AW2325" s="230"/>
      <c r="AZ2325" s="230"/>
      <c r="BA2325" s="230"/>
      <c r="BB2325" s="230"/>
      <c r="BC2325" s="230"/>
      <c r="BD2325" s="230"/>
      <c r="BE2325" s="230"/>
      <c r="BF2325" s="230"/>
      <c r="BG2325" s="230"/>
    </row>
    <row r="2326" spans="4:59">
      <c r="D2326" s="230"/>
      <c r="G2326" s="230"/>
      <c r="H2326" s="230"/>
      <c r="I2326" s="230"/>
      <c r="J2326" s="230"/>
      <c r="K2326" s="230"/>
      <c r="L2326" s="230"/>
      <c r="M2326" s="230"/>
      <c r="N2326" s="230"/>
      <c r="S2326" s="230"/>
      <c r="V2326" s="230"/>
      <c r="W2326" s="230"/>
      <c r="X2326" s="230"/>
      <c r="Y2326" s="230"/>
      <c r="Z2326" s="230"/>
      <c r="AA2326" s="230"/>
      <c r="AB2326" s="230"/>
      <c r="AC2326" s="230"/>
      <c r="AD2326" s="230"/>
      <c r="AH2326" s="230"/>
      <c r="AK2326" s="230"/>
      <c r="AL2326" s="230"/>
      <c r="AM2326" s="230"/>
      <c r="AN2326" s="230"/>
      <c r="AO2326" s="230"/>
      <c r="AP2326" s="230"/>
      <c r="AQ2326" s="230"/>
      <c r="AR2326" s="230"/>
      <c r="AW2326" s="230"/>
      <c r="AZ2326" s="230"/>
      <c r="BA2326" s="230"/>
      <c r="BB2326" s="230"/>
      <c r="BC2326" s="230"/>
      <c r="BD2326" s="230"/>
      <c r="BE2326" s="230"/>
      <c r="BF2326" s="230"/>
      <c r="BG2326" s="230"/>
    </row>
    <row r="2327" spans="4:59">
      <c r="D2327" s="230"/>
      <c r="G2327" s="230"/>
      <c r="H2327" s="230"/>
      <c r="I2327" s="230"/>
      <c r="J2327" s="230"/>
      <c r="K2327" s="230"/>
      <c r="L2327" s="230"/>
      <c r="M2327" s="230"/>
      <c r="N2327" s="230"/>
      <c r="S2327" s="230"/>
      <c r="V2327" s="230"/>
      <c r="W2327" s="230"/>
      <c r="X2327" s="230"/>
      <c r="Y2327" s="230"/>
      <c r="Z2327" s="230"/>
      <c r="AA2327" s="230"/>
      <c r="AB2327" s="230"/>
      <c r="AC2327" s="230"/>
      <c r="AD2327" s="230"/>
      <c r="AH2327" s="230"/>
      <c r="AK2327" s="230"/>
      <c r="AL2327" s="230"/>
      <c r="AM2327" s="230"/>
      <c r="AN2327" s="230"/>
      <c r="AO2327" s="230"/>
      <c r="AP2327" s="230"/>
      <c r="AQ2327" s="230"/>
      <c r="AR2327" s="230"/>
      <c r="AW2327" s="230"/>
      <c r="AZ2327" s="230"/>
      <c r="BA2327" s="230"/>
      <c r="BB2327" s="230"/>
      <c r="BC2327" s="230"/>
      <c r="BD2327" s="230"/>
      <c r="BE2327" s="230"/>
      <c r="BF2327" s="230"/>
      <c r="BG2327" s="230"/>
    </row>
    <row r="2328" spans="4:59">
      <c r="D2328" s="230"/>
      <c r="G2328" s="230"/>
      <c r="H2328" s="230"/>
      <c r="I2328" s="230"/>
      <c r="J2328" s="230"/>
      <c r="K2328" s="230"/>
      <c r="L2328" s="230"/>
      <c r="M2328" s="230"/>
      <c r="N2328" s="230"/>
      <c r="S2328" s="230"/>
      <c r="V2328" s="230"/>
      <c r="W2328" s="230"/>
      <c r="X2328" s="230"/>
      <c r="Y2328" s="230"/>
      <c r="Z2328" s="230"/>
      <c r="AA2328" s="230"/>
      <c r="AB2328" s="230"/>
      <c r="AC2328" s="230"/>
      <c r="AD2328" s="230"/>
      <c r="AH2328" s="230"/>
      <c r="AK2328" s="230"/>
      <c r="AL2328" s="230"/>
      <c r="AM2328" s="230"/>
      <c r="AN2328" s="230"/>
      <c r="AO2328" s="230"/>
      <c r="AP2328" s="230"/>
      <c r="AQ2328" s="230"/>
      <c r="AR2328" s="230"/>
      <c r="AW2328" s="230"/>
      <c r="AZ2328" s="230"/>
      <c r="BA2328" s="230"/>
      <c r="BB2328" s="230"/>
      <c r="BC2328" s="230"/>
      <c r="BD2328" s="230"/>
      <c r="BE2328" s="230"/>
      <c r="BF2328" s="230"/>
      <c r="BG2328" s="230"/>
    </row>
    <row r="2329" spans="4:59">
      <c r="D2329" s="230"/>
      <c r="G2329" s="230"/>
      <c r="H2329" s="230"/>
      <c r="I2329" s="230"/>
      <c r="J2329" s="230"/>
      <c r="K2329" s="230"/>
      <c r="L2329" s="230"/>
      <c r="M2329" s="230"/>
      <c r="N2329" s="230"/>
      <c r="S2329" s="230"/>
      <c r="V2329" s="230"/>
      <c r="W2329" s="230"/>
      <c r="X2329" s="230"/>
      <c r="Y2329" s="230"/>
      <c r="Z2329" s="230"/>
      <c r="AA2329" s="230"/>
      <c r="AB2329" s="230"/>
      <c r="AC2329" s="230"/>
      <c r="AD2329" s="230"/>
      <c r="AH2329" s="230"/>
      <c r="AK2329" s="230"/>
      <c r="AL2329" s="230"/>
      <c r="AM2329" s="230"/>
      <c r="AN2329" s="230"/>
      <c r="AO2329" s="230"/>
      <c r="AP2329" s="230"/>
      <c r="AQ2329" s="230"/>
      <c r="AR2329" s="230"/>
      <c r="AW2329" s="230"/>
      <c r="AZ2329" s="230"/>
      <c r="BA2329" s="230"/>
      <c r="BB2329" s="230"/>
      <c r="BC2329" s="230"/>
      <c r="BD2329" s="230"/>
      <c r="BE2329" s="230"/>
      <c r="BF2329" s="230"/>
      <c r="BG2329" s="230"/>
    </row>
    <row r="2330" spans="4:59">
      <c r="D2330" s="230"/>
      <c r="G2330" s="230"/>
      <c r="H2330" s="230"/>
      <c r="I2330" s="230"/>
      <c r="J2330" s="230"/>
      <c r="K2330" s="230"/>
      <c r="L2330" s="230"/>
      <c r="M2330" s="230"/>
      <c r="N2330" s="230"/>
      <c r="S2330" s="230"/>
      <c r="V2330" s="230"/>
      <c r="W2330" s="230"/>
      <c r="X2330" s="230"/>
      <c r="Y2330" s="230"/>
      <c r="Z2330" s="230"/>
      <c r="AA2330" s="230"/>
      <c r="AB2330" s="230"/>
      <c r="AC2330" s="230"/>
      <c r="AD2330" s="230"/>
      <c r="AH2330" s="230"/>
      <c r="AK2330" s="230"/>
      <c r="AL2330" s="230"/>
      <c r="AM2330" s="230"/>
      <c r="AN2330" s="230"/>
      <c r="AO2330" s="230"/>
      <c r="AP2330" s="230"/>
      <c r="AQ2330" s="230"/>
      <c r="AR2330" s="230"/>
      <c r="AW2330" s="230"/>
      <c r="AZ2330" s="230"/>
      <c r="BA2330" s="230"/>
      <c r="BB2330" s="230"/>
      <c r="BC2330" s="230"/>
      <c r="BD2330" s="230"/>
      <c r="BE2330" s="230"/>
      <c r="BF2330" s="230"/>
      <c r="BG2330" s="230"/>
    </row>
    <row r="2331" spans="4:59">
      <c r="D2331" s="230"/>
      <c r="G2331" s="230"/>
      <c r="H2331" s="230"/>
      <c r="I2331" s="230"/>
      <c r="J2331" s="230"/>
      <c r="K2331" s="230"/>
      <c r="L2331" s="230"/>
      <c r="M2331" s="230"/>
      <c r="N2331" s="230"/>
      <c r="S2331" s="230"/>
      <c r="V2331" s="230"/>
      <c r="W2331" s="230"/>
      <c r="X2331" s="230"/>
      <c r="Y2331" s="230"/>
      <c r="Z2331" s="230"/>
      <c r="AA2331" s="230"/>
      <c r="AB2331" s="230"/>
      <c r="AC2331" s="230"/>
      <c r="AD2331" s="230"/>
      <c r="AH2331" s="230"/>
      <c r="AK2331" s="230"/>
      <c r="AL2331" s="230"/>
      <c r="AM2331" s="230"/>
      <c r="AN2331" s="230"/>
      <c r="AO2331" s="230"/>
      <c r="AP2331" s="230"/>
      <c r="AQ2331" s="230"/>
      <c r="AR2331" s="230"/>
      <c r="AW2331" s="230"/>
      <c r="AZ2331" s="230"/>
      <c r="BA2331" s="230"/>
      <c r="BB2331" s="230"/>
      <c r="BC2331" s="230"/>
      <c r="BD2331" s="230"/>
      <c r="BE2331" s="230"/>
      <c r="BF2331" s="230"/>
      <c r="BG2331" s="230"/>
    </row>
    <row r="2332" spans="4:59">
      <c r="D2332" s="230"/>
      <c r="G2332" s="230"/>
      <c r="H2332" s="230"/>
      <c r="I2332" s="230"/>
      <c r="J2332" s="230"/>
      <c r="K2332" s="230"/>
      <c r="L2332" s="230"/>
      <c r="M2332" s="230"/>
      <c r="N2332" s="230"/>
      <c r="S2332" s="230"/>
      <c r="V2332" s="230"/>
      <c r="W2332" s="230"/>
      <c r="X2332" s="230"/>
      <c r="Y2332" s="230"/>
      <c r="Z2332" s="230"/>
      <c r="AA2332" s="230"/>
      <c r="AB2332" s="230"/>
      <c r="AC2332" s="230"/>
      <c r="AD2332" s="230"/>
      <c r="AH2332" s="230"/>
      <c r="AK2332" s="230"/>
      <c r="AL2332" s="230"/>
      <c r="AM2332" s="230"/>
      <c r="AN2332" s="230"/>
      <c r="AO2332" s="230"/>
      <c r="AP2332" s="230"/>
      <c r="AQ2332" s="230"/>
      <c r="AR2332" s="230"/>
      <c r="AW2332" s="230"/>
      <c r="AZ2332" s="230"/>
      <c r="BA2332" s="230"/>
      <c r="BB2332" s="230"/>
      <c r="BC2332" s="230"/>
      <c r="BD2332" s="230"/>
      <c r="BE2332" s="230"/>
      <c r="BF2332" s="230"/>
      <c r="BG2332" s="230"/>
    </row>
    <row r="2333" spans="4:59">
      <c r="D2333" s="230"/>
      <c r="G2333" s="230"/>
      <c r="H2333" s="230"/>
      <c r="I2333" s="230"/>
      <c r="J2333" s="230"/>
      <c r="K2333" s="230"/>
      <c r="L2333" s="230"/>
      <c r="M2333" s="230"/>
      <c r="N2333" s="230"/>
      <c r="S2333" s="230"/>
      <c r="V2333" s="230"/>
      <c r="W2333" s="230"/>
      <c r="X2333" s="230"/>
      <c r="Y2333" s="230"/>
      <c r="Z2333" s="230"/>
      <c r="AA2333" s="230"/>
      <c r="AB2333" s="230"/>
      <c r="AC2333" s="230"/>
      <c r="AD2333" s="230"/>
      <c r="AH2333" s="230"/>
      <c r="AK2333" s="230"/>
      <c r="AL2333" s="230"/>
      <c r="AM2333" s="230"/>
      <c r="AN2333" s="230"/>
      <c r="AO2333" s="230"/>
      <c r="AP2333" s="230"/>
      <c r="AQ2333" s="230"/>
      <c r="AR2333" s="230"/>
      <c r="AW2333" s="230"/>
      <c r="AZ2333" s="230"/>
      <c r="BA2333" s="230"/>
      <c r="BB2333" s="230"/>
      <c r="BC2333" s="230"/>
      <c r="BD2333" s="230"/>
      <c r="BE2333" s="230"/>
      <c r="BF2333" s="230"/>
      <c r="BG2333" s="230"/>
    </row>
    <row r="2334" spans="4:59">
      <c r="D2334" s="230"/>
      <c r="G2334" s="230"/>
      <c r="H2334" s="230"/>
      <c r="I2334" s="230"/>
      <c r="J2334" s="230"/>
      <c r="K2334" s="230"/>
      <c r="L2334" s="230"/>
      <c r="M2334" s="230"/>
      <c r="N2334" s="230"/>
      <c r="S2334" s="230"/>
      <c r="V2334" s="230"/>
      <c r="W2334" s="230"/>
      <c r="X2334" s="230"/>
      <c r="Y2334" s="230"/>
      <c r="Z2334" s="230"/>
      <c r="AA2334" s="230"/>
      <c r="AB2334" s="230"/>
      <c r="AC2334" s="230"/>
      <c r="AD2334" s="230"/>
      <c r="AH2334" s="230"/>
      <c r="AK2334" s="230"/>
      <c r="AL2334" s="230"/>
      <c r="AM2334" s="230"/>
      <c r="AN2334" s="230"/>
      <c r="AO2334" s="230"/>
      <c r="AP2334" s="230"/>
      <c r="AQ2334" s="230"/>
      <c r="AR2334" s="230"/>
      <c r="AW2334" s="230"/>
      <c r="AZ2334" s="230"/>
      <c r="BA2334" s="230"/>
      <c r="BB2334" s="230"/>
      <c r="BC2334" s="230"/>
      <c r="BD2334" s="230"/>
      <c r="BE2334" s="230"/>
      <c r="BF2334" s="230"/>
      <c r="BG2334" s="230"/>
    </row>
    <row r="2335" spans="4:59">
      <c r="D2335" s="230"/>
      <c r="G2335" s="230"/>
      <c r="H2335" s="230"/>
      <c r="I2335" s="230"/>
      <c r="J2335" s="230"/>
      <c r="K2335" s="230"/>
      <c r="L2335" s="230"/>
      <c r="M2335" s="230"/>
      <c r="N2335" s="230"/>
      <c r="S2335" s="230"/>
      <c r="V2335" s="230"/>
      <c r="W2335" s="230"/>
      <c r="X2335" s="230"/>
      <c r="Y2335" s="230"/>
      <c r="Z2335" s="230"/>
      <c r="AA2335" s="230"/>
      <c r="AB2335" s="230"/>
      <c r="AC2335" s="230"/>
      <c r="AD2335" s="230"/>
      <c r="AH2335" s="230"/>
      <c r="AK2335" s="230"/>
      <c r="AL2335" s="230"/>
      <c r="AM2335" s="230"/>
      <c r="AN2335" s="230"/>
      <c r="AO2335" s="230"/>
      <c r="AP2335" s="230"/>
      <c r="AQ2335" s="230"/>
      <c r="AR2335" s="230"/>
      <c r="AW2335" s="230"/>
      <c r="AZ2335" s="230"/>
      <c r="BA2335" s="230"/>
      <c r="BB2335" s="230"/>
      <c r="BC2335" s="230"/>
      <c r="BD2335" s="230"/>
      <c r="BE2335" s="230"/>
      <c r="BF2335" s="230"/>
      <c r="BG2335" s="230"/>
    </row>
    <row r="2336" spans="4:59">
      <c r="D2336" s="230"/>
      <c r="G2336" s="230"/>
      <c r="H2336" s="230"/>
      <c r="I2336" s="230"/>
      <c r="J2336" s="230"/>
      <c r="K2336" s="230"/>
      <c r="L2336" s="230"/>
      <c r="M2336" s="230"/>
      <c r="N2336" s="230"/>
      <c r="S2336" s="230"/>
      <c r="V2336" s="230"/>
      <c r="W2336" s="230"/>
      <c r="X2336" s="230"/>
      <c r="Y2336" s="230"/>
      <c r="Z2336" s="230"/>
      <c r="AA2336" s="230"/>
      <c r="AB2336" s="230"/>
      <c r="AC2336" s="230"/>
      <c r="AD2336" s="230"/>
      <c r="AH2336" s="230"/>
      <c r="AK2336" s="230"/>
      <c r="AL2336" s="230"/>
      <c r="AM2336" s="230"/>
      <c r="AN2336" s="230"/>
      <c r="AO2336" s="230"/>
      <c r="AP2336" s="230"/>
      <c r="AQ2336" s="230"/>
      <c r="AR2336" s="230"/>
      <c r="AW2336" s="230"/>
      <c r="AZ2336" s="230"/>
      <c r="BA2336" s="230"/>
      <c r="BB2336" s="230"/>
      <c r="BC2336" s="230"/>
      <c r="BD2336" s="230"/>
      <c r="BE2336" s="230"/>
      <c r="BF2336" s="230"/>
      <c r="BG2336" s="230"/>
    </row>
    <row r="2337" spans="4:59">
      <c r="D2337" s="230"/>
      <c r="G2337" s="230"/>
      <c r="H2337" s="230"/>
      <c r="I2337" s="230"/>
      <c r="J2337" s="230"/>
      <c r="K2337" s="230"/>
      <c r="L2337" s="230"/>
      <c r="M2337" s="230"/>
      <c r="N2337" s="230"/>
      <c r="S2337" s="230"/>
      <c r="V2337" s="230"/>
      <c r="W2337" s="230"/>
      <c r="X2337" s="230"/>
      <c r="Y2337" s="230"/>
      <c r="Z2337" s="230"/>
      <c r="AA2337" s="230"/>
      <c r="AB2337" s="230"/>
      <c r="AC2337" s="230"/>
      <c r="AD2337" s="230"/>
      <c r="AH2337" s="230"/>
      <c r="AK2337" s="230"/>
      <c r="AL2337" s="230"/>
      <c r="AM2337" s="230"/>
      <c r="AN2337" s="230"/>
      <c r="AO2337" s="230"/>
      <c r="AP2337" s="230"/>
      <c r="AQ2337" s="230"/>
      <c r="AR2337" s="230"/>
      <c r="AW2337" s="230"/>
      <c r="AZ2337" s="230"/>
      <c r="BA2337" s="230"/>
      <c r="BB2337" s="230"/>
      <c r="BC2337" s="230"/>
      <c r="BD2337" s="230"/>
      <c r="BE2337" s="230"/>
      <c r="BF2337" s="230"/>
      <c r="BG2337" s="230"/>
    </row>
    <row r="2338" spans="4:59">
      <c r="D2338" s="230"/>
      <c r="G2338" s="230"/>
      <c r="H2338" s="230"/>
      <c r="I2338" s="230"/>
      <c r="J2338" s="230"/>
      <c r="K2338" s="230"/>
      <c r="L2338" s="230"/>
      <c r="M2338" s="230"/>
      <c r="N2338" s="230"/>
      <c r="S2338" s="230"/>
      <c r="V2338" s="230"/>
      <c r="W2338" s="230"/>
      <c r="X2338" s="230"/>
      <c r="Y2338" s="230"/>
      <c r="Z2338" s="230"/>
      <c r="AA2338" s="230"/>
      <c r="AB2338" s="230"/>
      <c r="AC2338" s="230"/>
      <c r="AD2338" s="230"/>
      <c r="AH2338" s="230"/>
      <c r="AK2338" s="230"/>
      <c r="AL2338" s="230"/>
      <c r="AM2338" s="230"/>
      <c r="AN2338" s="230"/>
      <c r="AO2338" s="230"/>
      <c r="AP2338" s="230"/>
      <c r="AQ2338" s="230"/>
      <c r="AR2338" s="230"/>
      <c r="AW2338" s="230"/>
      <c r="AZ2338" s="230"/>
      <c r="BA2338" s="230"/>
      <c r="BB2338" s="230"/>
      <c r="BC2338" s="230"/>
      <c r="BD2338" s="230"/>
      <c r="BE2338" s="230"/>
      <c r="BF2338" s="230"/>
      <c r="BG2338" s="230"/>
    </row>
    <row r="2339" spans="4:59">
      <c r="D2339" s="230"/>
      <c r="G2339" s="230"/>
      <c r="H2339" s="230"/>
      <c r="I2339" s="230"/>
      <c r="J2339" s="230"/>
      <c r="K2339" s="230"/>
      <c r="L2339" s="230"/>
      <c r="M2339" s="230"/>
      <c r="N2339" s="230"/>
      <c r="S2339" s="230"/>
      <c r="V2339" s="230"/>
      <c r="W2339" s="230"/>
      <c r="X2339" s="230"/>
      <c r="Y2339" s="230"/>
      <c r="Z2339" s="230"/>
      <c r="AA2339" s="230"/>
      <c r="AB2339" s="230"/>
      <c r="AC2339" s="230"/>
      <c r="AD2339" s="230"/>
      <c r="AH2339" s="230"/>
      <c r="AK2339" s="230"/>
      <c r="AL2339" s="230"/>
      <c r="AM2339" s="230"/>
      <c r="AN2339" s="230"/>
      <c r="AO2339" s="230"/>
      <c r="AP2339" s="230"/>
      <c r="AQ2339" s="230"/>
      <c r="AR2339" s="230"/>
      <c r="AW2339" s="230"/>
      <c r="AZ2339" s="230"/>
      <c r="BA2339" s="230"/>
      <c r="BB2339" s="230"/>
      <c r="BC2339" s="230"/>
      <c r="BD2339" s="230"/>
      <c r="BE2339" s="230"/>
      <c r="BF2339" s="230"/>
      <c r="BG2339" s="230"/>
    </row>
    <row r="2340" spans="4:59">
      <c r="D2340" s="230"/>
      <c r="G2340" s="230"/>
      <c r="H2340" s="230"/>
      <c r="I2340" s="230"/>
      <c r="J2340" s="230"/>
      <c r="K2340" s="230"/>
      <c r="L2340" s="230"/>
      <c r="M2340" s="230"/>
      <c r="N2340" s="230"/>
      <c r="S2340" s="230"/>
      <c r="V2340" s="230"/>
      <c r="W2340" s="230"/>
      <c r="X2340" s="230"/>
      <c r="Y2340" s="230"/>
      <c r="Z2340" s="230"/>
      <c r="AA2340" s="230"/>
      <c r="AB2340" s="230"/>
      <c r="AC2340" s="230"/>
      <c r="AD2340" s="230"/>
      <c r="AH2340" s="230"/>
      <c r="AK2340" s="230"/>
      <c r="AL2340" s="230"/>
      <c r="AM2340" s="230"/>
      <c r="AN2340" s="230"/>
      <c r="AO2340" s="230"/>
      <c r="AP2340" s="230"/>
      <c r="AQ2340" s="230"/>
      <c r="AR2340" s="230"/>
      <c r="AW2340" s="230"/>
      <c r="AZ2340" s="230"/>
      <c r="BA2340" s="230"/>
      <c r="BB2340" s="230"/>
      <c r="BC2340" s="230"/>
      <c r="BD2340" s="230"/>
      <c r="BE2340" s="230"/>
      <c r="BF2340" s="230"/>
      <c r="BG2340" s="230"/>
    </row>
    <row r="2341" spans="4:59">
      <c r="D2341" s="230"/>
      <c r="G2341" s="230"/>
      <c r="H2341" s="230"/>
      <c r="I2341" s="230"/>
      <c r="J2341" s="230"/>
      <c r="K2341" s="230"/>
      <c r="L2341" s="230"/>
      <c r="M2341" s="230"/>
      <c r="N2341" s="230"/>
      <c r="S2341" s="230"/>
      <c r="V2341" s="230"/>
      <c r="W2341" s="230"/>
      <c r="X2341" s="230"/>
      <c r="Y2341" s="230"/>
      <c r="Z2341" s="230"/>
      <c r="AA2341" s="230"/>
      <c r="AB2341" s="230"/>
      <c r="AC2341" s="230"/>
      <c r="AD2341" s="230"/>
      <c r="AH2341" s="230"/>
      <c r="AK2341" s="230"/>
      <c r="AL2341" s="230"/>
      <c r="AM2341" s="230"/>
      <c r="AN2341" s="230"/>
      <c r="AO2341" s="230"/>
      <c r="AP2341" s="230"/>
      <c r="AQ2341" s="230"/>
      <c r="AR2341" s="230"/>
      <c r="AW2341" s="230"/>
      <c r="AZ2341" s="230"/>
      <c r="BA2341" s="230"/>
      <c r="BB2341" s="230"/>
      <c r="BC2341" s="230"/>
      <c r="BD2341" s="230"/>
      <c r="BE2341" s="230"/>
      <c r="BF2341" s="230"/>
      <c r="BG2341" s="230"/>
    </row>
    <row r="2342" spans="4:59">
      <c r="D2342" s="230"/>
      <c r="G2342" s="230"/>
      <c r="H2342" s="230"/>
      <c r="I2342" s="230"/>
      <c r="J2342" s="230"/>
      <c r="K2342" s="230"/>
      <c r="L2342" s="230"/>
      <c r="M2342" s="230"/>
      <c r="N2342" s="230"/>
      <c r="S2342" s="230"/>
      <c r="V2342" s="230"/>
      <c r="W2342" s="230"/>
      <c r="X2342" s="230"/>
      <c r="Y2342" s="230"/>
      <c r="Z2342" s="230"/>
      <c r="AA2342" s="230"/>
      <c r="AB2342" s="230"/>
      <c r="AC2342" s="230"/>
      <c r="AD2342" s="230"/>
      <c r="AH2342" s="230"/>
      <c r="AK2342" s="230"/>
      <c r="AL2342" s="230"/>
      <c r="AM2342" s="230"/>
      <c r="AN2342" s="230"/>
      <c r="AO2342" s="230"/>
      <c r="AP2342" s="230"/>
      <c r="AQ2342" s="230"/>
      <c r="AR2342" s="230"/>
      <c r="AW2342" s="230"/>
      <c r="AZ2342" s="230"/>
      <c r="BA2342" s="230"/>
      <c r="BB2342" s="230"/>
      <c r="BC2342" s="230"/>
      <c r="BD2342" s="230"/>
      <c r="BE2342" s="230"/>
      <c r="BF2342" s="230"/>
      <c r="BG2342" s="230"/>
    </row>
    <row r="2343" spans="4:59">
      <c r="D2343" s="230"/>
      <c r="G2343" s="230"/>
      <c r="H2343" s="230"/>
      <c r="I2343" s="230"/>
      <c r="J2343" s="230"/>
      <c r="K2343" s="230"/>
      <c r="L2343" s="230"/>
      <c r="M2343" s="230"/>
      <c r="N2343" s="230"/>
      <c r="S2343" s="230"/>
      <c r="V2343" s="230"/>
      <c r="W2343" s="230"/>
      <c r="X2343" s="230"/>
      <c r="Y2343" s="230"/>
      <c r="Z2343" s="230"/>
      <c r="AA2343" s="230"/>
      <c r="AB2343" s="230"/>
      <c r="AC2343" s="230"/>
      <c r="AD2343" s="230"/>
      <c r="AH2343" s="230"/>
      <c r="AK2343" s="230"/>
      <c r="AL2343" s="230"/>
      <c r="AM2343" s="230"/>
      <c r="AN2343" s="230"/>
      <c r="AO2343" s="230"/>
      <c r="AP2343" s="230"/>
      <c r="AQ2343" s="230"/>
      <c r="AR2343" s="230"/>
      <c r="AW2343" s="230"/>
      <c r="AZ2343" s="230"/>
      <c r="BA2343" s="230"/>
      <c r="BB2343" s="230"/>
      <c r="BC2343" s="230"/>
      <c r="BD2343" s="230"/>
      <c r="BE2343" s="230"/>
      <c r="BF2343" s="230"/>
      <c r="BG2343" s="230"/>
    </row>
    <row r="2344" spans="4:59">
      <c r="D2344" s="230"/>
      <c r="G2344" s="230"/>
      <c r="H2344" s="230"/>
      <c r="I2344" s="230"/>
      <c r="J2344" s="230"/>
      <c r="K2344" s="230"/>
      <c r="L2344" s="230"/>
      <c r="M2344" s="230"/>
      <c r="N2344" s="230"/>
      <c r="S2344" s="230"/>
      <c r="V2344" s="230"/>
      <c r="W2344" s="230"/>
      <c r="X2344" s="230"/>
      <c r="Y2344" s="230"/>
      <c r="Z2344" s="230"/>
      <c r="AA2344" s="230"/>
      <c r="AB2344" s="230"/>
      <c r="AC2344" s="230"/>
      <c r="AD2344" s="230"/>
      <c r="AH2344" s="230"/>
      <c r="AK2344" s="230"/>
      <c r="AL2344" s="230"/>
      <c r="AM2344" s="230"/>
      <c r="AN2344" s="230"/>
      <c r="AO2344" s="230"/>
      <c r="AP2344" s="230"/>
      <c r="AQ2344" s="230"/>
      <c r="AR2344" s="230"/>
      <c r="AW2344" s="230"/>
      <c r="AZ2344" s="230"/>
      <c r="BA2344" s="230"/>
      <c r="BB2344" s="230"/>
      <c r="BC2344" s="230"/>
      <c r="BD2344" s="230"/>
      <c r="BE2344" s="230"/>
      <c r="BF2344" s="230"/>
      <c r="BG2344" s="230"/>
    </row>
    <row r="2345" spans="4:59">
      <c r="D2345" s="230"/>
      <c r="G2345" s="230"/>
      <c r="H2345" s="230"/>
      <c r="I2345" s="230"/>
      <c r="J2345" s="230"/>
      <c r="K2345" s="230"/>
      <c r="L2345" s="230"/>
      <c r="M2345" s="230"/>
      <c r="N2345" s="230"/>
      <c r="S2345" s="230"/>
      <c r="V2345" s="230"/>
      <c r="W2345" s="230"/>
      <c r="X2345" s="230"/>
      <c r="Y2345" s="230"/>
      <c r="Z2345" s="230"/>
      <c r="AA2345" s="230"/>
      <c r="AB2345" s="230"/>
      <c r="AC2345" s="230"/>
      <c r="AD2345" s="230"/>
      <c r="AH2345" s="230"/>
      <c r="AK2345" s="230"/>
      <c r="AL2345" s="230"/>
      <c r="AM2345" s="230"/>
      <c r="AN2345" s="230"/>
      <c r="AO2345" s="230"/>
      <c r="AP2345" s="230"/>
      <c r="AQ2345" s="230"/>
      <c r="AR2345" s="230"/>
      <c r="AW2345" s="230"/>
      <c r="AZ2345" s="230"/>
      <c r="BA2345" s="230"/>
      <c r="BB2345" s="230"/>
      <c r="BC2345" s="230"/>
      <c r="BD2345" s="230"/>
      <c r="BE2345" s="230"/>
      <c r="BF2345" s="230"/>
      <c r="BG2345" s="230"/>
    </row>
    <row r="2346" spans="4:59">
      <c r="D2346" s="230"/>
      <c r="G2346" s="230"/>
      <c r="H2346" s="230"/>
      <c r="I2346" s="230"/>
      <c r="J2346" s="230"/>
      <c r="K2346" s="230"/>
      <c r="L2346" s="230"/>
      <c r="M2346" s="230"/>
      <c r="N2346" s="230"/>
      <c r="S2346" s="230"/>
      <c r="V2346" s="230"/>
      <c r="W2346" s="230"/>
      <c r="X2346" s="230"/>
      <c r="Y2346" s="230"/>
      <c r="Z2346" s="230"/>
      <c r="AA2346" s="230"/>
      <c r="AB2346" s="230"/>
      <c r="AC2346" s="230"/>
      <c r="AD2346" s="230"/>
      <c r="AH2346" s="230"/>
      <c r="AK2346" s="230"/>
      <c r="AL2346" s="230"/>
      <c r="AM2346" s="230"/>
      <c r="AN2346" s="230"/>
      <c r="AO2346" s="230"/>
      <c r="AP2346" s="230"/>
      <c r="AQ2346" s="230"/>
      <c r="AR2346" s="230"/>
      <c r="AW2346" s="230"/>
      <c r="AZ2346" s="230"/>
      <c r="BA2346" s="230"/>
      <c r="BB2346" s="230"/>
      <c r="BC2346" s="230"/>
      <c r="BD2346" s="230"/>
      <c r="BE2346" s="230"/>
      <c r="BF2346" s="230"/>
      <c r="BG2346" s="230"/>
    </row>
    <row r="2347" spans="4:59">
      <c r="D2347" s="230"/>
      <c r="G2347" s="230"/>
      <c r="H2347" s="230"/>
      <c r="I2347" s="230"/>
      <c r="J2347" s="230"/>
      <c r="K2347" s="230"/>
      <c r="L2347" s="230"/>
      <c r="M2347" s="230"/>
      <c r="N2347" s="230"/>
      <c r="S2347" s="230"/>
      <c r="V2347" s="230"/>
      <c r="W2347" s="230"/>
      <c r="X2347" s="230"/>
      <c r="Y2347" s="230"/>
      <c r="Z2347" s="230"/>
      <c r="AA2347" s="230"/>
      <c r="AB2347" s="230"/>
      <c r="AC2347" s="230"/>
      <c r="AD2347" s="230"/>
      <c r="AH2347" s="230"/>
      <c r="AK2347" s="230"/>
      <c r="AL2347" s="230"/>
      <c r="AM2347" s="230"/>
      <c r="AN2347" s="230"/>
      <c r="AO2347" s="230"/>
      <c r="AP2347" s="230"/>
      <c r="AQ2347" s="230"/>
      <c r="AR2347" s="230"/>
      <c r="AW2347" s="230"/>
      <c r="AZ2347" s="230"/>
      <c r="BA2347" s="230"/>
      <c r="BB2347" s="230"/>
      <c r="BC2347" s="230"/>
      <c r="BD2347" s="230"/>
      <c r="BE2347" s="230"/>
      <c r="BF2347" s="230"/>
      <c r="BG2347" s="230"/>
    </row>
    <row r="2348" spans="4:59">
      <c r="D2348" s="230"/>
      <c r="G2348" s="230"/>
      <c r="H2348" s="230"/>
      <c r="I2348" s="230"/>
      <c r="J2348" s="230"/>
      <c r="K2348" s="230"/>
      <c r="L2348" s="230"/>
      <c r="M2348" s="230"/>
      <c r="N2348" s="230"/>
      <c r="S2348" s="230"/>
      <c r="V2348" s="230"/>
      <c r="W2348" s="230"/>
      <c r="X2348" s="230"/>
      <c r="Y2348" s="230"/>
      <c r="Z2348" s="230"/>
      <c r="AA2348" s="230"/>
      <c r="AB2348" s="230"/>
      <c r="AC2348" s="230"/>
      <c r="AD2348" s="230"/>
      <c r="AH2348" s="230"/>
      <c r="AK2348" s="230"/>
      <c r="AL2348" s="230"/>
      <c r="AM2348" s="230"/>
      <c r="AN2348" s="230"/>
      <c r="AO2348" s="230"/>
      <c r="AP2348" s="230"/>
      <c r="AQ2348" s="230"/>
      <c r="AR2348" s="230"/>
      <c r="AW2348" s="230"/>
      <c r="AZ2348" s="230"/>
      <c r="BA2348" s="230"/>
      <c r="BB2348" s="230"/>
      <c r="BC2348" s="230"/>
      <c r="BD2348" s="230"/>
      <c r="BE2348" s="230"/>
      <c r="BF2348" s="230"/>
      <c r="BG2348" s="230"/>
    </row>
    <row r="2349" spans="4:59">
      <c r="D2349" s="230"/>
      <c r="G2349" s="230"/>
      <c r="H2349" s="230"/>
      <c r="I2349" s="230"/>
      <c r="J2349" s="230"/>
      <c r="K2349" s="230"/>
      <c r="L2349" s="230"/>
      <c r="M2349" s="230"/>
      <c r="N2349" s="230"/>
      <c r="S2349" s="230"/>
      <c r="V2349" s="230"/>
      <c r="W2349" s="230"/>
      <c r="X2349" s="230"/>
      <c r="Y2349" s="230"/>
      <c r="Z2349" s="230"/>
      <c r="AA2349" s="230"/>
      <c r="AB2349" s="230"/>
      <c r="AC2349" s="230"/>
      <c r="AD2349" s="230"/>
      <c r="AH2349" s="230"/>
      <c r="AK2349" s="230"/>
      <c r="AL2349" s="230"/>
      <c r="AM2349" s="230"/>
      <c r="AN2349" s="230"/>
      <c r="AO2349" s="230"/>
      <c r="AP2349" s="230"/>
      <c r="AQ2349" s="230"/>
      <c r="AR2349" s="230"/>
      <c r="AW2349" s="230"/>
      <c r="AZ2349" s="230"/>
      <c r="BA2349" s="230"/>
      <c r="BB2349" s="230"/>
      <c r="BC2349" s="230"/>
      <c r="BD2349" s="230"/>
      <c r="BE2349" s="230"/>
      <c r="BF2349" s="230"/>
      <c r="BG2349" s="230"/>
    </row>
    <row r="2350" spans="4:59">
      <c r="D2350" s="230"/>
      <c r="G2350" s="230"/>
      <c r="H2350" s="230"/>
      <c r="I2350" s="230"/>
      <c r="J2350" s="230"/>
      <c r="K2350" s="230"/>
      <c r="L2350" s="230"/>
      <c r="M2350" s="230"/>
      <c r="N2350" s="230"/>
      <c r="S2350" s="230"/>
      <c r="V2350" s="230"/>
      <c r="W2350" s="230"/>
      <c r="X2350" s="230"/>
      <c r="Y2350" s="230"/>
      <c r="Z2350" s="230"/>
      <c r="AA2350" s="230"/>
      <c r="AB2350" s="230"/>
      <c r="AC2350" s="230"/>
      <c r="AD2350" s="230"/>
      <c r="AH2350" s="230"/>
      <c r="AK2350" s="230"/>
      <c r="AL2350" s="230"/>
      <c r="AM2350" s="230"/>
      <c r="AN2350" s="230"/>
      <c r="AO2350" s="230"/>
      <c r="AP2350" s="230"/>
      <c r="AQ2350" s="230"/>
      <c r="AR2350" s="230"/>
      <c r="AW2350" s="230"/>
      <c r="AZ2350" s="230"/>
      <c r="BA2350" s="230"/>
      <c r="BB2350" s="230"/>
      <c r="BC2350" s="230"/>
      <c r="BD2350" s="230"/>
      <c r="BE2350" s="230"/>
      <c r="BF2350" s="230"/>
      <c r="BG2350" s="230"/>
    </row>
    <row r="2351" spans="4:59">
      <c r="D2351" s="230"/>
      <c r="G2351" s="230"/>
      <c r="H2351" s="230"/>
      <c r="I2351" s="230"/>
      <c r="J2351" s="230"/>
      <c r="K2351" s="230"/>
      <c r="L2351" s="230"/>
      <c r="M2351" s="230"/>
      <c r="N2351" s="230"/>
      <c r="S2351" s="230"/>
      <c r="V2351" s="230"/>
      <c r="W2351" s="230"/>
      <c r="X2351" s="230"/>
      <c r="Y2351" s="230"/>
      <c r="Z2351" s="230"/>
      <c r="AA2351" s="230"/>
      <c r="AB2351" s="230"/>
      <c r="AC2351" s="230"/>
      <c r="AD2351" s="230"/>
      <c r="AH2351" s="230"/>
      <c r="AK2351" s="230"/>
      <c r="AL2351" s="230"/>
      <c r="AM2351" s="230"/>
      <c r="AN2351" s="230"/>
      <c r="AO2351" s="230"/>
      <c r="AP2351" s="230"/>
      <c r="AQ2351" s="230"/>
      <c r="AR2351" s="230"/>
      <c r="AW2351" s="230"/>
      <c r="AZ2351" s="230"/>
      <c r="BA2351" s="230"/>
      <c r="BB2351" s="230"/>
      <c r="BC2351" s="230"/>
      <c r="BD2351" s="230"/>
      <c r="BE2351" s="230"/>
      <c r="BF2351" s="230"/>
      <c r="BG2351" s="230"/>
    </row>
    <row r="2352" spans="4:59">
      <c r="D2352" s="230"/>
      <c r="G2352" s="230"/>
      <c r="H2352" s="230"/>
      <c r="I2352" s="230"/>
      <c r="J2352" s="230"/>
      <c r="K2352" s="230"/>
      <c r="L2352" s="230"/>
      <c r="M2352" s="230"/>
      <c r="N2352" s="230"/>
      <c r="S2352" s="230"/>
      <c r="V2352" s="230"/>
      <c r="W2352" s="230"/>
      <c r="X2352" s="230"/>
      <c r="Y2352" s="230"/>
      <c r="Z2352" s="230"/>
      <c r="AA2352" s="230"/>
      <c r="AB2352" s="230"/>
      <c r="AC2352" s="230"/>
      <c r="AD2352" s="230"/>
      <c r="AH2352" s="230"/>
      <c r="AK2352" s="230"/>
      <c r="AL2352" s="230"/>
      <c r="AM2352" s="230"/>
      <c r="AN2352" s="230"/>
      <c r="AO2352" s="230"/>
      <c r="AP2352" s="230"/>
      <c r="AQ2352" s="230"/>
      <c r="AR2352" s="230"/>
      <c r="AW2352" s="230"/>
      <c r="AZ2352" s="230"/>
      <c r="BA2352" s="230"/>
      <c r="BB2352" s="230"/>
      <c r="BC2352" s="230"/>
      <c r="BD2352" s="230"/>
      <c r="BE2352" s="230"/>
      <c r="BF2352" s="230"/>
      <c r="BG2352" s="230"/>
    </row>
    <row r="2353" spans="4:59">
      <c r="D2353" s="230"/>
      <c r="G2353" s="230"/>
      <c r="H2353" s="230"/>
      <c r="I2353" s="230"/>
      <c r="J2353" s="230"/>
      <c r="K2353" s="230"/>
      <c r="L2353" s="230"/>
      <c r="M2353" s="230"/>
      <c r="N2353" s="230"/>
      <c r="S2353" s="230"/>
      <c r="V2353" s="230"/>
      <c r="W2353" s="230"/>
      <c r="X2353" s="230"/>
      <c r="Y2353" s="230"/>
      <c r="Z2353" s="230"/>
      <c r="AA2353" s="230"/>
      <c r="AB2353" s="230"/>
      <c r="AC2353" s="230"/>
      <c r="AD2353" s="230"/>
      <c r="AH2353" s="230"/>
      <c r="AK2353" s="230"/>
      <c r="AL2353" s="230"/>
      <c r="AM2353" s="230"/>
      <c r="AN2353" s="230"/>
      <c r="AO2353" s="230"/>
      <c r="AP2353" s="230"/>
      <c r="AQ2353" s="230"/>
      <c r="AR2353" s="230"/>
      <c r="AW2353" s="230"/>
      <c r="AZ2353" s="230"/>
      <c r="BA2353" s="230"/>
      <c r="BB2353" s="230"/>
      <c r="BC2353" s="230"/>
      <c r="BD2353" s="230"/>
      <c r="BE2353" s="230"/>
      <c r="BF2353" s="230"/>
      <c r="BG2353" s="230"/>
    </row>
    <row r="2354" spans="4:59">
      <c r="D2354" s="230"/>
      <c r="G2354" s="230"/>
      <c r="H2354" s="230"/>
      <c r="I2354" s="230"/>
      <c r="J2354" s="230"/>
      <c r="K2354" s="230"/>
      <c r="L2354" s="230"/>
      <c r="M2354" s="230"/>
      <c r="N2354" s="230"/>
      <c r="S2354" s="230"/>
      <c r="V2354" s="230"/>
      <c r="W2354" s="230"/>
      <c r="X2354" s="230"/>
      <c r="Y2354" s="230"/>
      <c r="Z2354" s="230"/>
      <c r="AA2354" s="230"/>
      <c r="AB2354" s="230"/>
      <c r="AC2354" s="230"/>
      <c r="AD2354" s="230"/>
      <c r="AH2354" s="230"/>
      <c r="AK2354" s="230"/>
      <c r="AL2354" s="230"/>
      <c r="AM2354" s="230"/>
      <c r="AN2354" s="230"/>
      <c r="AO2354" s="230"/>
      <c r="AP2354" s="230"/>
      <c r="AQ2354" s="230"/>
      <c r="AR2354" s="230"/>
      <c r="AW2354" s="230"/>
      <c r="AZ2354" s="230"/>
      <c r="BA2354" s="230"/>
      <c r="BB2354" s="230"/>
      <c r="BC2354" s="230"/>
      <c r="BD2354" s="230"/>
      <c r="BE2354" s="230"/>
      <c r="BF2354" s="230"/>
      <c r="BG2354" s="230"/>
    </row>
    <row r="2355" spans="4:59">
      <c r="D2355" s="230"/>
      <c r="G2355" s="230"/>
      <c r="H2355" s="230"/>
      <c r="I2355" s="230"/>
      <c r="J2355" s="230"/>
      <c r="K2355" s="230"/>
      <c r="L2355" s="230"/>
      <c r="M2355" s="230"/>
      <c r="N2355" s="230"/>
      <c r="S2355" s="230"/>
      <c r="V2355" s="230"/>
      <c r="W2355" s="230"/>
      <c r="X2355" s="230"/>
      <c r="Y2355" s="230"/>
      <c r="Z2355" s="230"/>
      <c r="AA2355" s="230"/>
      <c r="AB2355" s="230"/>
      <c r="AC2355" s="230"/>
      <c r="AD2355" s="230"/>
      <c r="AH2355" s="230"/>
      <c r="AK2355" s="230"/>
      <c r="AL2355" s="230"/>
      <c r="AM2355" s="230"/>
      <c r="AN2355" s="230"/>
      <c r="AO2355" s="230"/>
      <c r="AP2355" s="230"/>
      <c r="AQ2355" s="230"/>
      <c r="AR2355" s="230"/>
      <c r="AW2355" s="230"/>
      <c r="AZ2355" s="230"/>
      <c r="BA2355" s="230"/>
      <c r="BB2355" s="230"/>
      <c r="BC2355" s="230"/>
      <c r="BD2355" s="230"/>
      <c r="BE2355" s="230"/>
      <c r="BF2355" s="230"/>
      <c r="BG2355" s="230"/>
    </row>
    <row r="2356" spans="4:59">
      <c r="D2356" s="230"/>
      <c r="G2356" s="230"/>
      <c r="H2356" s="230"/>
      <c r="I2356" s="230"/>
      <c r="J2356" s="230"/>
      <c r="K2356" s="230"/>
      <c r="L2356" s="230"/>
      <c r="M2356" s="230"/>
      <c r="N2356" s="230"/>
      <c r="S2356" s="230"/>
      <c r="V2356" s="230"/>
      <c r="W2356" s="230"/>
      <c r="X2356" s="230"/>
      <c r="Y2356" s="230"/>
      <c r="Z2356" s="230"/>
      <c r="AA2356" s="230"/>
      <c r="AB2356" s="230"/>
      <c r="AC2356" s="230"/>
      <c r="AD2356" s="230"/>
      <c r="AH2356" s="230"/>
      <c r="AK2356" s="230"/>
      <c r="AL2356" s="230"/>
      <c r="AM2356" s="230"/>
      <c r="AN2356" s="230"/>
      <c r="AO2356" s="230"/>
      <c r="AP2356" s="230"/>
      <c r="AQ2356" s="230"/>
      <c r="AR2356" s="230"/>
      <c r="AW2356" s="230"/>
      <c r="AZ2356" s="230"/>
      <c r="BA2356" s="230"/>
      <c r="BB2356" s="230"/>
      <c r="BC2356" s="230"/>
      <c r="BD2356" s="230"/>
      <c r="BE2356" s="230"/>
      <c r="BF2356" s="230"/>
      <c r="BG2356" s="230"/>
    </row>
    <row r="2357" spans="4:59">
      <c r="D2357" s="230"/>
      <c r="G2357" s="230"/>
      <c r="H2357" s="230"/>
      <c r="I2357" s="230"/>
      <c r="J2357" s="230"/>
      <c r="K2357" s="230"/>
      <c r="L2357" s="230"/>
      <c r="M2357" s="230"/>
      <c r="N2357" s="230"/>
      <c r="S2357" s="230"/>
      <c r="V2357" s="230"/>
      <c r="W2357" s="230"/>
      <c r="X2357" s="230"/>
      <c r="Y2357" s="230"/>
      <c r="Z2357" s="230"/>
      <c r="AA2357" s="230"/>
      <c r="AB2357" s="230"/>
      <c r="AC2357" s="230"/>
      <c r="AD2357" s="230"/>
      <c r="AH2357" s="230"/>
      <c r="AK2357" s="230"/>
      <c r="AL2357" s="230"/>
      <c r="AM2357" s="230"/>
      <c r="AN2357" s="230"/>
      <c r="AO2357" s="230"/>
      <c r="AP2357" s="230"/>
      <c r="AQ2357" s="230"/>
      <c r="AR2357" s="230"/>
      <c r="AW2357" s="230"/>
      <c r="AZ2357" s="230"/>
      <c r="BA2357" s="230"/>
      <c r="BB2357" s="230"/>
      <c r="BC2357" s="230"/>
      <c r="BD2357" s="230"/>
      <c r="BE2357" s="230"/>
      <c r="BF2357" s="230"/>
      <c r="BG2357" s="230"/>
    </row>
    <row r="2358" spans="4:59">
      <c r="D2358" s="230"/>
      <c r="G2358" s="230"/>
      <c r="H2358" s="230"/>
      <c r="I2358" s="230"/>
      <c r="J2358" s="230"/>
      <c r="K2358" s="230"/>
      <c r="L2358" s="230"/>
      <c r="M2358" s="230"/>
      <c r="N2358" s="230"/>
      <c r="S2358" s="230"/>
      <c r="V2358" s="230"/>
      <c r="W2358" s="230"/>
      <c r="X2358" s="230"/>
      <c r="Y2358" s="230"/>
      <c r="Z2358" s="230"/>
      <c r="AA2358" s="230"/>
      <c r="AB2358" s="230"/>
      <c r="AC2358" s="230"/>
      <c r="AD2358" s="230"/>
      <c r="AH2358" s="230"/>
      <c r="AK2358" s="230"/>
      <c r="AL2358" s="230"/>
      <c r="AM2358" s="230"/>
      <c r="AN2358" s="230"/>
      <c r="AO2358" s="230"/>
      <c r="AP2358" s="230"/>
      <c r="AQ2358" s="230"/>
      <c r="AR2358" s="230"/>
      <c r="AW2358" s="230"/>
      <c r="AZ2358" s="230"/>
      <c r="BA2358" s="230"/>
      <c r="BB2358" s="230"/>
      <c r="BC2358" s="230"/>
      <c r="BD2358" s="230"/>
      <c r="BE2358" s="230"/>
      <c r="BF2358" s="230"/>
      <c r="BG2358" s="230"/>
    </row>
    <row r="2359" spans="4:59">
      <c r="D2359" s="230"/>
      <c r="G2359" s="230"/>
      <c r="H2359" s="230"/>
      <c r="I2359" s="230"/>
      <c r="J2359" s="230"/>
      <c r="K2359" s="230"/>
      <c r="L2359" s="230"/>
      <c r="M2359" s="230"/>
      <c r="N2359" s="230"/>
      <c r="S2359" s="230"/>
      <c r="V2359" s="230"/>
      <c r="W2359" s="230"/>
      <c r="X2359" s="230"/>
      <c r="Y2359" s="230"/>
      <c r="Z2359" s="230"/>
      <c r="AA2359" s="230"/>
      <c r="AB2359" s="230"/>
      <c r="AC2359" s="230"/>
      <c r="AD2359" s="230"/>
      <c r="AH2359" s="230"/>
      <c r="AK2359" s="230"/>
      <c r="AL2359" s="230"/>
      <c r="AM2359" s="230"/>
      <c r="AN2359" s="230"/>
      <c r="AO2359" s="230"/>
      <c r="AP2359" s="230"/>
      <c r="AQ2359" s="230"/>
      <c r="AR2359" s="230"/>
      <c r="AW2359" s="230"/>
      <c r="AZ2359" s="230"/>
      <c r="BA2359" s="230"/>
      <c r="BB2359" s="230"/>
      <c r="BC2359" s="230"/>
      <c r="BD2359" s="230"/>
      <c r="BE2359" s="230"/>
      <c r="BF2359" s="230"/>
      <c r="BG2359" s="230"/>
    </row>
    <row r="2360" spans="4:59">
      <c r="D2360" s="230"/>
      <c r="G2360" s="230"/>
      <c r="H2360" s="230"/>
      <c r="I2360" s="230"/>
      <c r="J2360" s="230"/>
      <c r="K2360" s="230"/>
      <c r="L2360" s="230"/>
      <c r="M2360" s="230"/>
      <c r="N2360" s="230"/>
      <c r="S2360" s="230"/>
      <c r="V2360" s="230"/>
      <c r="W2360" s="230"/>
      <c r="X2360" s="230"/>
      <c r="Y2360" s="230"/>
      <c r="Z2360" s="230"/>
      <c r="AA2360" s="230"/>
      <c r="AB2360" s="230"/>
      <c r="AC2360" s="230"/>
      <c r="AD2360" s="230"/>
      <c r="AH2360" s="230"/>
      <c r="AK2360" s="230"/>
      <c r="AL2360" s="230"/>
      <c r="AM2360" s="230"/>
      <c r="AN2360" s="230"/>
      <c r="AO2360" s="230"/>
      <c r="AP2360" s="230"/>
      <c r="AQ2360" s="230"/>
      <c r="AR2360" s="230"/>
      <c r="AW2360" s="230"/>
      <c r="AZ2360" s="230"/>
      <c r="BA2360" s="230"/>
      <c r="BB2360" s="230"/>
      <c r="BC2360" s="230"/>
      <c r="BD2360" s="230"/>
      <c r="BE2360" s="230"/>
      <c r="BF2360" s="230"/>
      <c r="BG2360" s="230"/>
    </row>
    <row r="2361" spans="4:59">
      <c r="D2361" s="230"/>
      <c r="G2361" s="230"/>
      <c r="H2361" s="230"/>
      <c r="I2361" s="230"/>
      <c r="J2361" s="230"/>
      <c r="K2361" s="230"/>
      <c r="L2361" s="230"/>
      <c r="M2361" s="230"/>
      <c r="N2361" s="230"/>
      <c r="S2361" s="230"/>
      <c r="V2361" s="230"/>
      <c r="W2361" s="230"/>
      <c r="X2361" s="230"/>
      <c r="Y2361" s="230"/>
      <c r="Z2361" s="230"/>
      <c r="AA2361" s="230"/>
      <c r="AB2361" s="230"/>
      <c r="AC2361" s="230"/>
      <c r="AD2361" s="230"/>
      <c r="AH2361" s="230"/>
      <c r="AK2361" s="230"/>
      <c r="AL2361" s="230"/>
      <c r="AM2361" s="230"/>
      <c r="AN2361" s="230"/>
      <c r="AO2361" s="230"/>
      <c r="AP2361" s="230"/>
      <c r="AQ2361" s="230"/>
      <c r="AR2361" s="230"/>
      <c r="AW2361" s="230"/>
      <c r="AZ2361" s="230"/>
      <c r="BA2361" s="230"/>
      <c r="BB2361" s="230"/>
      <c r="BC2361" s="230"/>
      <c r="BD2361" s="230"/>
      <c r="BE2361" s="230"/>
      <c r="BF2361" s="230"/>
      <c r="BG2361" s="230"/>
    </row>
    <row r="2362" spans="4:59">
      <c r="D2362" s="230"/>
      <c r="G2362" s="230"/>
      <c r="H2362" s="230"/>
      <c r="I2362" s="230"/>
      <c r="J2362" s="230"/>
      <c r="K2362" s="230"/>
      <c r="L2362" s="230"/>
      <c r="M2362" s="230"/>
      <c r="N2362" s="230"/>
      <c r="S2362" s="230"/>
      <c r="V2362" s="230"/>
      <c r="W2362" s="230"/>
      <c r="X2362" s="230"/>
      <c r="Y2362" s="230"/>
      <c r="Z2362" s="230"/>
      <c r="AA2362" s="230"/>
      <c r="AB2362" s="230"/>
      <c r="AC2362" s="230"/>
      <c r="AD2362" s="230"/>
      <c r="AH2362" s="230"/>
      <c r="AK2362" s="230"/>
      <c r="AL2362" s="230"/>
      <c r="AM2362" s="230"/>
      <c r="AN2362" s="230"/>
      <c r="AO2362" s="230"/>
      <c r="AP2362" s="230"/>
      <c r="AQ2362" s="230"/>
      <c r="AR2362" s="230"/>
      <c r="AW2362" s="230"/>
      <c r="AZ2362" s="230"/>
      <c r="BA2362" s="230"/>
      <c r="BB2362" s="230"/>
      <c r="BC2362" s="230"/>
      <c r="BD2362" s="230"/>
      <c r="BE2362" s="230"/>
      <c r="BF2362" s="230"/>
      <c r="BG2362" s="230"/>
    </row>
    <row r="2363" spans="4:59">
      <c r="D2363" s="230"/>
      <c r="G2363" s="230"/>
      <c r="H2363" s="230"/>
      <c r="I2363" s="230"/>
      <c r="J2363" s="230"/>
      <c r="K2363" s="230"/>
      <c r="L2363" s="230"/>
      <c r="M2363" s="230"/>
      <c r="N2363" s="230"/>
      <c r="S2363" s="230"/>
      <c r="V2363" s="230"/>
      <c r="W2363" s="230"/>
      <c r="X2363" s="230"/>
      <c r="Y2363" s="230"/>
      <c r="Z2363" s="230"/>
      <c r="AA2363" s="230"/>
      <c r="AB2363" s="230"/>
      <c r="AC2363" s="230"/>
      <c r="AD2363" s="230"/>
      <c r="AH2363" s="230"/>
      <c r="AK2363" s="230"/>
      <c r="AL2363" s="230"/>
      <c r="AM2363" s="230"/>
      <c r="AN2363" s="230"/>
      <c r="AO2363" s="230"/>
      <c r="AP2363" s="230"/>
      <c r="AQ2363" s="230"/>
      <c r="AR2363" s="230"/>
      <c r="AW2363" s="230"/>
      <c r="AZ2363" s="230"/>
      <c r="BA2363" s="230"/>
      <c r="BB2363" s="230"/>
      <c r="BC2363" s="230"/>
      <c r="BD2363" s="230"/>
      <c r="BE2363" s="230"/>
      <c r="BF2363" s="230"/>
      <c r="BG2363" s="230"/>
    </row>
    <row r="2364" spans="4:59">
      <c r="D2364" s="230"/>
      <c r="G2364" s="230"/>
      <c r="H2364" s="230"/>
      <c r="I2364" s="230"/>
      <c r="J2364" s="230"/>
      <c r="K2364" s="230"/>
      <c r="L2364" s="230"/>
      <c r="M2364" s="230"/>
      <c r="N2364" s="230"/>
      <c r="S2364" s="230"/>
      <c r="V2364" s="230"/>
      <c r="W2364" s="230"/>
      <c r="X2364" s="230"/>
      <c r="Y2364" s="230"/>
      <c r="Z2364" s="230"/>
      <c r="AA2364" s="230"/>
      <c r="AB2364" s="230"/>
      <c r="AC2364" s="230"/>
      <c r="AD2364" s="230"/>
      <c r="AH2364" s="230"/>
      <c r="AK2364" s="230"/>
      <c r="AL2364" s="230"/>
      <c r="AM2364" s="230"/>
      <c r="AN2364" s="230"/>
      <c r="AO2364" s="230"/>
      <c r="AP2364" s="230"/>
      <c r="AQ2364" s="230"/>
      <c r="AR2364" s="230"/>
      <c r="AW2364" s="230"/>
      <c r="AZ2364" s="230"/>
      <c r="BA2364" s="230"/>
      <c r="BB2364" s="230"/>
      <c r="BC2364" s="230"/>
      <c r="BD2364" s="230"/>
      <c r="BE2364" s="230"/>
      <c r="BF2364" s="230"/>
      <c r="BG2364" s="230"/>
    </row>
    <row r="2365" spans="4:59">
      <c r="D2365" s="230"/>
      <c r="G2365" s="230"/>
      <c r="H2365" s="230"/>
      <c r="I2365" s="230"/>
      <c r="J2365" s="230"/>
      <c r="K2365" s="230"/>
      <c r="L2365" s="230"/>
      <c r="M2365" s="230"/>
      <c r="N2365" s="230"/>
      <c r="S2365" s="230"/>
      <c r="V2365" s="230"/>
      <c r="W2365" s="230"/>
      <c r="X2365" s="230"/>
      <c r="Y2365" s="230"/>
      <c r="Z2365" s="230"/>
      <c r="AA2365" s="230"/>
      <c r="AB2365" s="230"/>
      <c r="AC2365" s="230"/>
      <c r="AD2365" s="230"/>
      <c r="AH2365" s="230"/>
      <c r="AK2365" s="230"/>
      <c r="AL2365" s="230"/>
      <c r="AM2365" s="230"/>
      <c r="AN2365" s="230"/>
      <c r="AO2365" s="230"/>
      <c r="AP2365" s="230"/>
      <c r="AQ2365" s="230"/>
      <c r="AR2365" s="230"/>
      <c r="AW2365" s="230"/>
      <c r="AZ2365" s="230"/>
      <c r="BA2365" s="230"/>
      <c r="BB2365" s="230"/>
      <c r="BC2365" s="230"/>
      <c r="BD2365" s="230"/>
      <c r="BE2365" s="230"/>
      <c r="BF2365" s="230"/>
      <c r="BG2365" s="230"/>
    </row>
    <row r="2366" spans="4:59">
      <c r="D2366" s="230"/>
      <c r="G2366" s="230"/>
      <c r="H2366" s="230"/>
      <c r="I2366" s="230"/>
      <c r="J2366" s="230"/>
      <c r="K2366" s="230"/>
      <c r="L2366" s="230"/>
      <c r="M2366" s="230"/>
      <c r="N2366" s="230"/>
      <c r="S2366" s="230"/>
      <c r="V2366" s="230"/>
      <c r="W2366" s="230"/>
      <c r="X2366" s="230"/>
      <c r="Y2366" s="230"/>
      <c r="Z2366" s="230"/>
      <c r="AA2366" s="230"/>
      <c r="AB2366" s="230"/>
      <c r="AC2366" s="230"/>
      <c r="AD2366" s="230"/>
      <c r="AH2366" s="230"/>
      <c r="AK2366" s="230"/>
      <c r="AL2366" s="230"/>
      <c r="AM2366" s="230"/>
      <c r="AN2366" s="230"/>
      <c r="AO2366" s="230"/>
      <c r="AP2366" s="230"/>
      <c r="AQ2366" s="230"/>
      <c r="AR2366" s="230"/>
      <c r="AW2366" s="230"/>
      <c r="AZ2366" s="230"/>
      <c r="BA2366" s="230"/>
      <c r="BB2366" s="230"/>
      <c r="BC2366" s="230"/>
      <c r="BD2366" s="230"/>
      <c r="BE2366" s="230"/>
      <c r="BF2366" s="230"/>
      <c r="BG2366" s="230"/>
    </row>
    <row r="2367" spans="4:59">
      <c r="D2367" s="230"/>
      <c r="G2367" s="230"/>
      <c r="H2367" s="230"/>
      <c r="I2367" s="230"/>
      <c r="J2367" s="230"/>
      <c r="K2367" s="230"/>
      <c r="L2367" s="230"/>
      <c r="M2367" s="230"/>
      <c r="N2367" s="230"/>
      <c r="S2367" s="230"/>
      <c r="V2367" s="230"/>
      <c r="W2367" s="230"/>
      <c r="X2367" s="230"/>
      <c r="Y2367" s="230"/>
      <c r="Z2367" s="230"/>
      <c r="AA2367" s="230"/>
      <c r="AB2367" s="230"/>
      <c r="AC2367" s="230"/>
      <c r="AD2367" s="230"/>
      <c r="AH2367" s="230"/>
      <c r="AK2367" s="230"/>
      <c r="AL2367" s="230"/>
      <c r="AM2367" s="230"/>
      <c r="AN2367" s="230"/>
      <c r="AO2367" s="230"/>
      <c r="AP2367" s="230"/>
      <c r="AQ2367" s="230"/>
      <c r="AR2367" s="230"/>
      <c r="AW2367" s="230"/>
      <c r="AZ2367" s="230"/>
      <c r="BA2367" s="230"/>
      <c r="BB2367" s="230"/>
      <c r="BC2367" s="230"/>
      <c r="BD2367" s="230"/>
      <c r="BE2367" s="230"/>
      <c r="BF2367" s="230"/>
      <c r="BG2367" s="230"/>
    </row>
    <row r="2368" spans="4:59">
      <c r="D2368" s="230"/>
      <c r="G2368" s="230"/>
      <c r="H2368" s="230"/>
      <c r="I2368" s="230"/>
      <c r="J2368" s="230"/>
      <c r="K2368" s="230"/>
      <c r="L2368" s="230"/>
      <c r="M2368" s="230"/>
      <c r="N2368" s="230"/>
      <c r="S2368" s="230"/>
      <c r="V2368" s="230"/>
      <c r="W2368" s="230"/>
      <c r="X2368" s="230"/>
      <c r="Y2368" s="230"/>
      <c r="Z2368" s="230"/>
      <c r="AA2368" s="230"/>
      <c r="AB2368" s="230"/>
      <c r="AC2368" s="230"/>
      <c r="AD2368" s="230"/>
      <c r="AH2368" s="230"/>
      <c r="AK2368" s="230"/>
      <c r="AL2368" s="230"/>
      <c r="AM2368" s="230"/>
      <c r="AN2368" s="230"/>
      <c r="AO2368" s="230"/>
      <c r="AP2368" s="230"/>
      <c r="AQ2368" s="230"/>
      <c r="AR2368" s="230"/>
      <c r="AW2368" s="230"/>
      <c r="AZ2368" s="230"/>
      <c r="BA2368" s="230"/>
      <c r="BB2368" s="230"/>
      <c r="BC2368" s="230"/>
      <c r="BD2368" s="230"/>
      <c r="BE2368" s="230"/>
      <c r="BF2368" s="230"/>
      <c r="BG2368" s="230"/>
    </row>
    <row r="2369" spans="4:59">
      <c r="D2369" s="230"/>
      <c r="G2369" s="230"/>
      <c r="H2369" s="230"/>
      <c r="I2369" s="230"/>
      <c r="J2369" s="230"/>
      <c r="K2369" s="230"/>
      <c r="L2369" s="230"/>
      <c r="M2369" s="230"/>
      <c r="N2369" s="230"/>
      <c r="S2369" s="230"/>
      <c r="V2369" s="230"/>
      <c r="W2369" s="230"/>
      <c r="X2369" s="230"/>
      <c r="Y2369" s="230"/>
      <c r="Z2369" s="230"/>
      <c r="AA2369" s="230"/>
      <c r="AB2369" s="230"/>
      <c r="AC2369" s="230"/>
      <c r="AD2369" s="230"/>
      <c r="AH2369" s="230"/>
      <c r="AK2369" s="230"/>
      <c r="AL2369" s="230"/>
      <c r="AM2369" s="230"/>
      <c r="AN2369" s="230"/>
      <c r="AO2369" s="230"/>
      <c r="AP2369" s="230"/>
      <c r="AQ2369" s="230"/>
      <c r="AR2369" s="230"/>
      <c r="AW2369" s="230"/>
      <c r="AZ2369" s="230"/>
      <c r="BA2369" s="230"/>
      <c r="BB2369" s="230"/>
      <c r="BC2369" s="230"/>
      <c r="BD2369" s="230"/>
      <c r="BE2369" s="230"/>
      <c r="BF2369" s="230"/>
      <c r="BG2369" s="230"/>
    </row>
    <row r="2370" spans="4:59">
      <c r="D2370" s="230"/>
      <c r="G2370" s="230"/>
      <c r="H2370" s="230"/>
      <c r="I2370" s="230"/>
      <c r="J2370" s="230"/>
      <c r="K2370" s="230"/>
      <c r="L2370" s="230"/>
      <c r="M2370" s="230"/>
      <c r="N2370" s="230"/>
      <c r="S2370" s="230"/>
      <c r="V2370" s="230"/>
      <c r="W2370" s="230"/>
      <c r="X2370" s="230"/>
      <c r="Y2370" s="230"/>
      <c r="Z2370" s="230"/>
      <c r="AA2370" s="230"/>
      <c r="AB2370" s="230"/>
      <c r="AC2370" s="230"/>
      <c r="AD2370" s="230"/>
      <c r="AH2370" s="230"/>
      <c r="AK2370" s="230"/>
      <c r="AL2370" s="230"/>
      <c r="AM2370" s="230"/>
      <c r="AN2370" s="230"/>
      <c r="AO2370" s="230"/>
      <c r="AP2370" s="230"/>
      <c r="AQ2370" s="230"/>
      <c r="AR2370" s="230"/>
      <c r="AW2370" s="230"/>
      <c r="AZ2370" s="230"/>
      <c r="BA2370" s="230"/>
      <c r="BB2370" s="230"/>
      <c r="BC2370" s="230"/>
      <c r="BD2370" s="230"/>
      <c r="BE2370" s="230"/>
      <c r="BF2370" s="230"/>
      <c r="BG2370" s="230"/>
    </row>
    <row r="2371" spans="4:59">
      <c r="D2371" s="230"/>
      <c r="G2371" s="230"/>
      <c r="H2371" s="230"/>
      <c r="I2371" s="230"/>
      <c r="J2371" s="230"/>
      <c r="K2371" s="230"/>
      <c r="L2371" s="230"/>
      <c r="M2371" s="230"/>
      <c r="N2371" s="230"/>
      <c r="S2371" s="230"/>
      <c r="V2371" s="230"/>
      <c r="W2371" s="230"/>
      <c r="X2371" s="230"/>
      <c r="Y2371" s="230"/>
      <c r="Z2371" s="230"/>
      <c r="AA2371" s="230"/>
      <c r="AB2371" s="230"/>
      <c r="AC2371" s="230"/>
      <c r="AD2371" s="230"/>
      <c r="AH2371" s="230"/>
      <c r="AK2371" s="230"/>
      <c r="AL2371" s="230"/>
      <c r="AM2371" s="230"/>
      <c r="AN2371" s="230"/>
      <c r="AO2371" s="230"/>
      <c r="AP2371" s="230"/>
      <c r="AQ2371" s="230"/>
      <c r="AR2371" s="230"/>
      <c r="AW2371" s="230"/>
      <c r="AZ2371" s="230"/>
      <c r="BA2371" s="230"/>
      <c r="BB2371" s="230"/>
      <c r="BC2371" s="230"/>
      <c r="BD2371" s="230"/>
      <c r="BE2371" s="230"/>
      <c r="BF2371" s="230"/>
      <c r="BG2371" s="230"/>
    </row>
    <row r="2372" spans="4:59">
      <c r="D2372" s="230"/>
      <c r="G2372" s="230"/>
      <c r="H2372" s="230"/>
      <c r="I2372" s="230"/>
      <c r="J2372" s="230"/>
      <c r="K2372" s="230"/>
      <c r="L2372" s="230"/>
      <c r="M2372" s="230"/>
      <c r="N2372" s="230"/>
      <c r="S2372" s="230"/>
      <c r="V2372" s="230"/>
      <c r="W2372" s="230"/>
      <c r="X2372" s="230"/>
      <c r="Y2372" s="230"/>
      <c r="Z2372" s="230"/>
      <c r="AA2372" s="230"/>
      <c r="AB2372" s="230"/>
      <c r="AC2372" s="230"/>
      <c r="AD2372" s="230"/>
      <c r="AH2372" s="230"/>
      <c r="AK2372" s="230"/>
      <c r="AL2372" s="230"/>
      <c r="AM2372" s="230"/>
      <c r="AN2372" s="230"/>
      <c r="AO2372" s="230"/>
      <c r="AP2372" s="230"/>
      <c r="AQ2372" s="230"/>
      <c r="AR2372" s="230"/>
      <c r="AW2372" s="230"/>
      <c r="AZ2372" s="230"/>
      <c r="BA2372" s="230"/>
      <c r="BB2372" s="230"/>
      <c r="BC2372" s="230"/>
      <c r="BD2372" s="230"/>
      <c r="BE2372" s="230"/>
      <c r="BF2372" s="230"/>
      <c r="BG2372" s="230"/>
    </row>
    <row r="2373" spans="4:59">
      <c r="D2373" s="230"/>
      <c r="G2373" s="230"/>
      <c r="H2373" s="230"/>
      <c r="I2373" s="230"/>
      <c r="J2373" s="230"/>
      <c r="K2373" s="230"/>
      <c r="L2373" s="230"/>
      <c r="M2373" s="230"/>
      <c r="N2373" s="230"/>
      <c r="S2373" s="230"/>
      <c r="V2373" s="230"/>
      <c r="W2373" s="230"/>
      <c r="X2373" s="230"/>
      <c r="Y2373" s="230"/>
      <c r="Z2373" s="230"/>
      <c r="AA2373" s="230"/>
      <c r="AB2373" s="230"/>
      <c r="AC2373" s="230"/>
      <c r="AD2373" s="230"/>
      <c r="AH2373" s="230"/>
      <c r="AK2373" s="230"/>
      <c r="AL2373" s="230"/>
      <c r="AM2373" s="230"/>
      <c r="AN2373" s="230"/>
      <c r="AO2373" s="230"/>
      <c r="AP2373" s="230"/>
      <c r="AQ2373" s="230"/>
      <c r="AR2373" s="230"/>
      <c r="AW2373" s="230"/>
      <c r="AZ2373" s="230"/>
      <c r="BA2373" s="230"/>
      <c r="BB2373" s="230"/>
      <c r="BC2373" s="230"/>
      <c r="BD2373" s="230"/>
      <c r="BE2373" s="230"/>
      <c r="BF2373" s="230"/>
      <c r="BG2373" s="230"/>
    </row>
    <row r="2374" spans="4:59">
      <c r="D2374" s="230"/>
      <c r="G2374" s="230"/>
      <c r="H2374" s="230"/>
      <c r="I2374" s="230"/>
      <c r="J2374" s="230"/>
      <c r="K2374" s="230"/>
      <c r="L2374" s="230"/>
      <c r="M2374" s="230"/>
      <c r="N2374" s="230"/>
      <c r="S2374" s="230"/>
      <c r="V2374" s="230"/>
      <c r="W2374" s="230"/>
      <c r="X2374" s="230"/>
      <c r="Y2374" s="230"/>
      <c r="Z2374" s="230"/>
      <c r="AA2374" s="230"/>
      <c r="AB2374" s="230"/>
      <c r="AC2374" s="230"/>
      <c r="AD2374" s="230"/>
      <c r="AH2374" s="230"/>
      <c r="AK2374" s="230"/>
      <c r="AL2374" s="230"/>
      <c r="AM2374" s="230"/>
      <c r="AN2374" s="230"/>
      <c r="AO2374" s="230"/>
      <c r="AP2374" s="230"/>
      <c r="AQ2374" s="230"/>
      <c r="AR2374" s="230"/>
      <c r="AW2374" s="230"/>
      <c r="AZ2374" s="230"/>
      <c r="BA2374" s="230"/>
      <c r="BB2374" s="230"/>
      <c r="BC2374" s="230"/>
      <c r="BD2374" s="230"/>
      <c r="BE2374" s="230"/>
      <c r="BF2374" s="230"/>
      <c r="BG2374" s="230"/>
    </row>
    <row r="2375" spans="4:59">
      <c r="D2375" s="230"/>
      <c r="G2375" s="230"/>
      <c r="H2375" s="230"/>
      <c r="I2375" s="230"/>
      <c r="J2375" s="230"/>
      <c r="K2375" s="230"/>
      <c r="L2375" s="230"/>
      <c r="M2375" s="230"/>
      <c r="N2375" s="230"/>
      <c r="S2375" s="230"/>
      <c r="V2375" s="230"/>
      <c r="W2375" s="230"/>
      <c r="X2375" s="230"/>
      <c r="Y2375" s="230"/>
      <c r="Z2375" s="230"/>
      <c r="AA2375" s="230"/>
      <c r="AB2375" s="230"/>
      <c r="AC2375" s="230"/>
      <c r="AD2375" s="230"/>
      <c r="AH2375" s="230"/>
      <c r="AK2375" s="230"/>
      <c r="AL2375" s="230"/>
      <c r="AM2375" s="230"/>
      <c r="AN2375" s="230"/>
      <c r="AO2375" s="230"/>
      <c r="AP2375" s="230"/>
      <c r="AQ2375" s="230"/>
      <c r="AR2375" s="230"/>
      <c r="AW2375" s="230"/>
      <c r="AZ2375" s="230"/>
      <c r="BA2375" s="230"/>
      <c r="BB2375" s="230"/>
      <c r="BC2375" s="230"/>
      <c r="BD2375" s="230"/>
      <c r="BE2375" s="230"/>
      <c r="BF2375" s="230"/>
      <c r="BG2375" s="230"/>
    </row>
    <row r="2376" spans="4:59">
      <c r="D2376" s="230"/>
      <c r="G2376" s="230"/>
      <c r="H2376" s="230"/>
      <c r="I2376" s="230"/>
      <c r="J2376" s="230"/>
      <c r="K2376" s="230"/>
      <c r="L2376" s="230"/>
      <c r="M2376" s="230"/>
      <c r="N2376" s="230"/>
      <c r="S2376" s="230"/>
      <c r="V2376" s="230"/>
      <c r="W2376" s="230"/>
      <c r="X2376" s="230"/>
      <c r="Y2376" s="230"/>
      <c r="Z2376" s="230"/>
      <c r="AA2376" s="230"/>
      <c r="AB2376" s="230"/>
      <c r="AC2376" s="230"/>
      <c r="AD2376" s="230"/>
      <c r="AH2376" s="230"/>
      <c r="AK2376" s="230"/>
      <c r="AL2376" s="230"/>
      <c r="AM2376" s="230"/>
      <c r="AN2376" s="230"/>
      <c r="AO2376" s="230"/>
      <c r="AP2376" s="230"/>
      <c r="AQ2376" s="230"/>
      <c r="AR2376" s="230"/>
      <c r="AW2376" s="230"/>
      <c r="AZ2376" s="230"/>
      <c r="BA2376" s="230"/>
      <c r="BB2376" s="230"/>
      <c r="BC2376" s="230"/>
      <c r="BD2376" s="230"/>
      <c r="BE2376" s="230"/>
      <c r="BF2376" s="230"/>
      <c r="BG2376" s="230"/>
    </row>
    <row r="2377" spans="4:59">
      <c r="D2377" s="230"/>
      <c r="G2377" s="230"/>
      <c r="H2377" s="230"/>
      <c r="I2377" s="230"/>
      <c r="J2377" s="230"/>
      <c r="K2377" s="230"/>
      <c r="L2377" s="230"/>
      <c r="M2377" s="230"/>
      <c r="N2377" s="230"/>
      <c r="S2377" s="230"/>
      <c r="V2377" s="230"/>
      <c r="W2377" s="230"/>
      <c r="X2377" s="230"/>
      <c r="Y2377" s="230"/>
      <c r="Z2377" s="230"/>
      <c r="AA2377" s="230"/>
      <c r="AB2377" s="230"/>
      <c r="AC2377" s="230"/>
      <c r="AD2377" s="230"/>
      <c r="AH2377" s="230"/>
      <c r="AK2377" s="230"/>
      <c r="AL2377" s="230"/>
      <c r="AM2377" s="230"/>
      <c r="AN2377" s="230"/>
      <c r="AO2377" s="230"/>
      <c r="AP2377" s="230"/>
      <c r="AQ2377" s="230"/>
      <c r="AR2377" s="230"/>
      <c r="AW2377" s="230"/>
      <c r="AZ2377" s="230"/>
      <c r="BA2377" s="230"/>
      <c r="BB2377" s="230"/>
      <c r="BC2377" s="230"/>
      <c r="BD2377" s="230"/>
      <c r="BE2377" s="230"/>
      <c r="BF2377" s="230"/>
      <c r="BG2377" s="230"/>
    </row>
    <row r="2378" spans="4:59">
      <c r="D2378" s="230"/>
      <c r="G2378" s="230"/>
      <c r="H2378" s="230"/>
      <c r="I2378" s="230"/>
      <c r="J2378" s="230"/>
      <c r="K2378" s="230"/>
      <c r="L2378" s="230"/>
      <c r="M2378" s="230"/>
      <c r="N2378" s="230"/>
      <c r="S2378" s="230"/>
      <c r="V2378" s="230"/>
      <c r="W2378" s="230"/>
      <c r="X2378" s="230"/>
      <c r="Y2378" s="230"/>
      <c r="Z2378" s="230"/>
      <c r="AA2378" s="230"/>
      <c r="AB2378" s="230"/>
      <c r="AC2378" s="230"/>
      <c r="AD2378" s="230"/>
      <c r="AH2378" s="230"/>
      <c r="AK2378" s="230"/>
      <c r="AL2378" s="230"/>
      <c r="AM2378" s="230"/>
      <c r="AN2378" s="230"/>
      <c r="AO2378" s="230"/>
      <c r="AP2378" s="230"/>
      <c r="AQ2378" s="230"/>
      <c r="AR2378" s="230"/>
      <c r="AW2378" s="230"/>
      <c r="AZ2378" s="230"/>
      <c r="BA2378" s="230"/>
      <c r="BB2378" s="230"/>
      <c r="BC2378" s="230"/>
      <c r="BD2378" s="230"/>
      <c r="BE2378" s="230"/>
      <c r="BF2378" s="230"/>
      <c r="BG2378" s="230"/>
    </row>
    <row r="2379" spans="4:59">
      <c r="D2379" s="230"/>
      <c r="G2379" s="230"/>
      <c r="H2379" s="230"/>
      <c r="I2379" s="230"/>
      <c r="J2379" s="230"/>
      <c r="K2379" s="230"/>
      <c r="L2379" s="230"/>
      <c r="M2379" s="230"/>
      <c r="N2379" s="230"/>
      <c r="S2379" s="230"/>
      <c r="V2379" s="230"/>
      <c r="W2379" s="230"/>
      <c r="X2379" s="230"/>
      <c r="Y2379" s="230"/>
      <c r="Z2379" s="230"/>
      <c r="AA2379" s="230"/>
      <c r="AB2379" s="230"/>
      <c r="AC2379" s="230"/>
      <c r="AD2379" s="230"/>
      <c r="AH2379" s="230"/>
      <c r="AK2379" s="230"/>
      <c r="AL2379" s="230"/>
      <c r="AM2379" s="230"/>
      <c r="AN2379" s="230"/>
      <c r="AO2379" s="230"/>
      <c r="AP2379" s="230"/>
      <c r="AQ2379" s="230"/>
      <c r="AR2379" s="230"/>
      <c r="AW2379" s="230"/>
      <c r="AZ2379" s="230"/>
      <c r="BA2379" s="230"/>
      <c r="BB2379" s="230"/>
      <c r="BC2379" s="230"/>
      <c r="BD2379" s="230"/>
      <c r="BE2379" s="230"/>
      <c r="BF2379" s="230"/>
      <c r="BG2379" s="230"/>
    </row>
    <row r="2380" spans="4:59">
      <c r="D2380" s="230"/>
      <c r="G2380" s="230"/>
      <c r="H2380" s="230"/>
      <c r="I2380" s="230"/>
      <c r="J2380" s="230"/>
      <c r="K2380" s="230"/>
      <c r="L2380" s="230"/>
      <c r="M2380" s="230"/>
      <c r="N2380" s="230"/>
      <c r="S2380" s="230"/>
      <c r="V2380" s="230"/>
      <c r="W2380" s="230"/>
      <c r="X2380" s="230"/>
      <c r="Y2380" s="230"/>
      <c r="Z2380" s="230"/>
      <c r="AA2380" s="230"/>
      <c r="AB2380" s="230"/>
      <c r="AC2380" s="230"/>
      <c r="AD2380" s="230"/>
      <c r="AH2380" s="230"/>
      <c r="AK2380" s="230"/>
      <c r="AL2380" s="230"/>
      <c r="AM2380" s="230"/>
      <c r="AN2380" s="230"/>
      <c r="AO2380" s="230"/>
      <c r="AP2380" s="230"/>
      <c r="AQ2380" s="230"/>
      <c r="AR2380" s="230"/>
      <c r="AW2380" s="230"/>
      <c r="AZ2380" s="230"/>
      <c r="BA2380" s="230"/>
      <c r="BB2380" s="230"/>
      <c r="BC2380" s="230"/>
      <c r="BD2380" s="230"/>
      <c r="BE2380" s="230"/>
      <c r="BF2380" s="230"/>
      <c r="BG2380" s="230"/>
    </row>
    <row r="2381" spans="4:59">
      <c r="D2381" s="230"/>
      <c r="G2381" s="230"/>
      <c r="H2381" s="230"/>
      <c r="I2381" s="230"/>
      <c r="J2381" s="230"/>
      <c r="K2381" s="230"/>
      <c r="L2381" s="230"/>
      <c r="M2381" s="230"/>
      <c r="N2381" s="230"/>
      <c r="S2381" s="230"/>
      <c r="V2381" s="230"/>
      <c r="W2381" s="230"/>
      <c r="X2381" s="230"/>
      <c r="Y2381" s="230"/>
      <c r="Z2381" s="230"/>
      <c r="AA2381" s="230"/>
      <c r="AB2381" s="230"/>
      <c r="AC2381" s="230"/>
      <c r="AD2381" s="230"/>
      <c r="AH2381" s="230"/>
      <c r="AK2381" s="230"/>
      <c r="AL2381" s="230"/>
      <c r="AM2381" s="230"/>
      <c r="AN2381" s="230"/>
      <c r="AO2381" s="230"/>
      <c r="AP2381" s="230"/>
      <c r="AQ2381" s="230"/>
      <c r="AR2381" s="230"/>
      <c r="AW2381" s="230"/>
      <c r="AZ2381" s="230"/>
      <c r="BA2381" s="230"/>
      <c r="BB2381" s="230"/>
      <c r="BC2381" s="230"/>
      <c r="BD2381" s="230"/>
      <c r="BE2381" s="230"/>
      <c r="BF2381" s="230"/>
      <c r="BG2381" s="230"/>
    </row>
    <row r="2382" spans="4:59">
      <c r="D2382" s="230"/>
      <c r="G2382" s="230"/>
      <c r="H2382" s="230"/>
      <c r="I2382" s="230"/>
      <c r="J2382" s="230"/>
      <c r="K2382" s="230"/>
      <c r="L2382" s="230"/>
      <c r="M2382" s="230"/>
      <c r="N2382" s="230"/>
      <c r="S2382" s="230"/>
      <c r="V2382" s="230"/>
      <c r="W2382" s="230"/>
      <c r="X2382" s="230"/>
      <c r="Y2382" s="230"/>
      <c r="Z2382" s="230"/>
      <c r="AA2382" s="230"/>
      <c r="AB2382" s="230"/>
      <c r="AC2382" s="230"/>
      <c r="AD2382" s="230"/>
      <c r="AH2382" s="230"/>
      <c r="AK2382" s="230"/>
      <c r="AL2382" s="230"/>
      <c r="AM2382" s="230"/>
      <c r="AN2382" s="230"/>
      <c r="AO2382" s="230"/>
      <c r="AP2382" s="230"/>
      <c r="AQ2382" s="230"/>
      <c r="AR2382" s="230"/>
      <c r="AW2382" s="230"/>
      <c r="AZ2382" s="230"/>
      <c r="BA2382" s="230"/>
      <c r="BB2382" s="230"/>
      <c r="BC2382" s="230"/>
      <c r="BD2382" s="230"/>
      <c r="BE2382" s="230"/>
      <c r="BF2382" s="230"/>
      <c r="BG2382" s="230"/>
    </row>
    <row r="2383" spans="4:59">
      <c r="D2383" s="230"/>
      <c r="G2383" s="230"/>
      <c r="H2383" s="230"/>
      <c r="I2383" s="230"/>
      <c r="J2383" s="230"/>
      <c r="K2383" s="230"/>
      <c r="L2383" s="230"/>
      <c r="M2383" s="230"/>
      <c r="N2383" s="230"/>
      <c r="S2383" s="230"/>
      <c r="V2383" s="230"/>
      <c r="W2383" s="230"/>
      <c r="X2383" s="230"/>
      <c r="Y2383" s="230"/>
      <c r="Z2383" s="230"/>
      <c r="AA2383" s="230"/>
      <c r="AB2383" s="230"/>
      <c r="AC2383" s="230"/>
      <c r="AD2383" s="230"/>
      <c r="AH2383" s="230"/>
      <c r="AK2383" s="230"/>
      <c r="AL2383" s="230"/>
      <c r="AM2383" s="230"/>
      <c r="AN2383" s="230"/>
      <c r="AO2383" s="230"/>
      <c r="AP2383" s="230"/>
      <c r="AQ2383" s="230"/>
      <c r="AR2383" s="230"/>
      <c r="AW2383" s="230"/>
      <c r="AZ2383" s="230"/>
      <c r="BA2383" s="230"/>
      <c r="BB2383" s="230"/>
      <c r="BC2383" s="230"/>
      <c r="BD2383" s="230"/>
      <c r="BE2383" s="230"/>
      <c r="BF2383" s="230"/>
      <c r="BG2383" s="230"/>
    </row>
    <row r="2384" spans="4:59">
      <c r="D2384" s="230"/>
      <c r="G2384" s="230"/>
      <c r="H2384" s="230"/>
      <c r="I2384" s="230"/>
      <c r="J2384" s="230"/>
      <c r="K2384" s="230"/>
      <c r="L2384" s="230"/>
      <c r="M2384" s="230"/>
      <c r="N2384" s="230"/>
      <c r="S2384" s="230"/>
      <c r="V2384" s="230"/>
      <c r="W2384" s="230"/>
      <c r="X2384" s="230"/>
      <c r="Y2384" s="230"/>
      <c r="Z2384" s="230"/>
      <c r="AA2384" s="230"/>
      <c r="AB2384" s="230"/>
      <c r="AC2384" s="230"/>
      <c r="AD2384" s="230"/>
      <c r="AH2384" s="230"/>
      <c r="AK2384" s="230"/>
      <c r="AL2384" s="230"/>
      <c r="AM2384" s="230"/>
      <c r="AN2384" s="230"/>
      <c r="AO2384" s="230"/>
      <c r="AP2384" s="230"/>
      <c r="AQ2384" s="230"/>
      <c r="AR2384" s="230"/>
      <c r="AW2384" s="230"/>
      <c r="AZ2384" s="230"/>
      <c r="BA2384" s="230"/>
      <c r="BB2384" s="230"/>
      <c r="BC2384" s="230"/>
      <c r="BD2384" s="230"/>
      <c r="BE2384" s="230"/>
      <c r="BF2384" s="230"/>
      <c r="BG2384" s="230"/>
    </row>
    <row r="2385" spans="4:59">
      <c r="D2385" s="230"/>
      <c r="G2385" s="230"/>
      <c r="H2385" s="230"/>
      <c r="I2385" s="230"/>
      <c r="J2385" s="230"/>
      <c r="K2385" s="230"/>
      <c r="L2385" s="230"/>
      <c r="M2385" s="230"/>
      <c r="N2385" s="230"/>
      <c r="S2385" s="230"/>
      <c r="V2385" s="230"/>
      <c r="W2385" s="230"/>
      <c r="X2385" s="230"/>
      <c r="Y2385" s="230"/>
      <c r="Z2385" s="230"/>
      <c r="AA2385" s="230"/>
      <c r="AB2385" s="230"/>
      <c r="AC2385" s="230"/>
      <c r="AD2385" s="230"/>
      <c r="AH2385" s="230"/>
      <c r="AK2385" s="230"/>
      <c r="AL2385" s="230"/>
      <c r="AM2385" s="230"/>
      <c r="AN2385" s="230"/>
      <c r="AO2385" s="230"/>
      <c r="AP2385" s="230"/>
      <c r="AQ2385" s="230"/>
      <c r="AR2385" s="230"/>
      <c r="AW2385" s="230"/>
      <c r="AZ2385" s="230"/>
      <c r="BA2385" s="230"/>
      <c r="BB2385" s="230"/>
      <c r="BC2385" s="230"/>
      <c r="BD2385" s="230"/>
      <c r="BE2385" s="230"/>
      <c r="BF2385" s="230"/>
      <c r="BG2385" s="230"/>
    </row>
    <row r="2386" spans="4:59">
      <c r="D2386" s="230"/>
      <c r="G2386" s="230"/>
      <c r="H2386" s="230"/>
      <c r="I2386" s="230"/>
      <c r="J2386" s="230"/>
      <c r="K2386" s="230"/>
      <c r="L2386" s="230"/>
      <c r="M2386" s="230"/>
      <c r="N2386" s="230"/>
      <c r="S2386" s="230"/>
      <c r="V2386" s="230"/>
      <c r="W2386" s="230"/>
      <c r="X2386" s="230"/>
      <c r="Y2386" s="230"/>
      <c r="Z2386" s="230"/>
      <c r="AA2386" s="230"/>
      <c r="AB2386" s="230"/>
      <c r="AC2386" s="230"/>
      <c r="AD2386" s="230"/>
      <c r="AH2386" s="230"/>
      <c r="AK2386" s="230"/>
      <c r="AL2386" s="230"/>
      <c r="AM2386" s="230"/>
      <c r="AN2386" s="230"/>
      <c r="AO2386" s="230"/>
      <c r="AP2386" s="230"/>
      <c r="AQ2386" s="230"/>
      <c r="AR2386" s="230"/>
      <c r="AW2386" s="230"/>
      <c r="AZ2386" s="230"/>
      <c r="BA2386" s="230"/>
      <c r="BB2386" s="230"/>
      <c r="BC2386" s="230"/>
      <c r="BD2386" s="230"/>
      <c r="BE2386" s="230"/>
      <c r="BF2386" s="230"/>
      <c r="BG2386" s="230"/>
    </row>
    <row r="2387" spans="4:59">
      <c r="D2387" s="230"/>
      <c r="G2387" s="230"/>
      <c r="H2387" s="230"/>
      <c r="I2387" s="230"/>
      <c r="J2387" s="230"/>
      <c r="K2387" s="230"/>
      <c r="L2387" s="230"/>
      <c r="M2387" s="230"/>
      <c r="N2387" s="230"/>
      <c r="S2387" s="230"/>
      <c r="V2387" s="230"/>
      <c r="W2387" s="230"/>
      <c r="X2387" s="230"/>
      <c r="Y2387" s="230"/>
      <c r="Z2387" s="230"/>
      <c r="AA2387" s="230"/>
      <c r="AB2387" s="230"/>
      <c r="AC2387" s="230"/>
      <c r="AD2387" s="230"/>
      <c r="AH2387" s="230"/>
      <c r="AK2387" s="230"/>
      <c r="AL2387" s="230"/>
      <c r="AM2387" s="230"/>
      <c r="AN2387" s="230"/>
      <c r="AO2387" s="230"/>
      <c r="AP2387" s="230"/>
      <c r="AQ2387" s="230"/>
      <c r="AR2387" s="230"/>
      <c r="AW2387" s="230"/>
      <c r="AZ2387" s="230"/>
      <c r="BA2387" s="230"/>
      <c r="BB2387" s="230"/>
      <c r="BC2387" s="230"/>
      <c r="BD2387" s="230"/>
      <c r="BE2387" s="230"/>
      <c r="BF2387" s="230"/>
      <c r="BG2387" s="230"/>
    </row>
    <row r="2388" spans="4:59">
      <c r="D2388" s="230"/>
      <c r="G2388" s="230"/>
      <c r="H2388" s="230"/>
      <c r="I2388" s="230"/>
      <c r="J2388" s="230"/>
      <c r="K2388" s="230"/>
      <c r="L2388" s="230"/>
      <c r="M2388" s="230"/>
      <c r="N2388" s="230"/>
      <c r="S2388" s="230"/>
      <c r="V2388" s="230"/>
      <c r="W2388" s="230"/>
      <c r="X2388" s="230"/>
      <c r="Y2388" s="230"/>
      <c r="Z2388" s="230"/>
      <c r="AA2388" s="230"/>
      <c r="AB2388" s="230"/>
      <c r="AC2388" s="230"/>
      <c r="AD2388" s="230"/>
      <c r="AH2388" s="230"/>
      <c r="AK2388" s="230"/>
      <c r="AL2388" s="230"/>
      <c r="AM2388" s="230"/>
      <c r="AN2388" s="230"/>
      <c r="AO2388" s="230"/>
      <c r="AP2388" s="230"/>
      <c r="AQ2388" s="230"/>
      <c r="AR2388" s="230"/>
      <c r="AW2388" s="230"/>
      <c r="AZ2388" s="230"/>
      <c r="BA2388" s="230"/>
      <c r="BB2388" s="230"/>
      <c r="BC2388" s="230"/>
      <c r="BD2388" s="230"/>
      <c r="BE2388" s="230"/>
      <c r="BF2388" s="230"/>
      <c r="BG2388" s="230"/>
    </row>
    <row r="2389" spans="4:59">
      <c r="D2389" s="230"/>
      <c r="G2389" s="230"/>
      <c r="H2389" s="230"/>
      <c r="I2389" s="230"/>
      <c r="J2389" s="230"/>
      <c r="K2389" s="230"/>
      <c r="L2389" s="230"/>
      <c r="M2389" s="230"/>
      <c r="N2389" s="230"/>
      <c r="S2389" s="230"/>
      <c r="V2389" s="230"/>
      <c r="W2389" s="230"/>
      <c r="X2389" s="230"/>
      <c r="Y2389" s="230"/>
      <c r="Z2389" s="230"/>
      <c r="AA2389" s="230"/>
      <c r="AB2389" s="230"/>
      <c r="AC2389" s="230"/>
      <c r="AD2389" s="230"/>
      <c r="AH2389" s="230"/>
      <c r="AK2389" s="230"/>
      <c r="AL2389" s="230"/>
      <c r="AM2389" s="230"/>
      <c r="AN2389" s="230"/>
      <c r="AO2389" s="230"/>
      <c r="AP2389" s="230"/>
      <c r="AQ2389" s="230"/>
      <c r="AR2389" s="230"/>
      <c r="AW2389" s="230"/>
      <c r="AZ2389" s="230"/>
      <c r="BA2389" s="230"/>
      <c r="BB2389" s="230"/>
      <c r="BC2389" s="230"/>
      <c r="BD2389" s="230"/>
      <c r="BE2389" s="230"/>
      <c r="BF2389" s="230"/>
      <c r="BG2389" s="230"/>
    </row>
    <row r="2390" spans="4:59">
      <c r="D2390" s="230"/>
      <c r="G2390" s="230"/>
      <c r="H2390" s="230"/>
      <c r="I2390" s="230"/>
      <c r="J2390" s="230"/>
      <c r="K2390" s="230"/>
      <c r="L2390" s="230"/>
      <c r="M2390" s="230"/>
      <c r="N2390" s="230"/>
      <c r="S2390" s="230"/>
      <c r="V2390" s="230"/>
      <c r="W2390" s="230"/>
      <c r="X2390" s="230"/>
      <c r="Y2390" s="230"/>
      <c r="Z2390" s="230"/>
      <c r="AA2390" s="230"/>
      <c r="AB2390" s="230"/>
      <c r="AC2390" s="230"/>
      <c r="AD2390" s="230"/>
      <c r="AH2390" s="230"/>
      <c r="AK2390" s="230"/>
      <c r="AL2390" s="230"/>
      <c r="AM2390" s="230"/>
      <c r="AN2390" s="230"/>
      <c r="AO2390" s="230"/>
      <c r="AP2390" s="230"/>
      <c r="AQ2390" s="230"/>
      <c r="AR2390" s="230"/>
      <c r="AW2390" s="230"/>
      <c r="AZ2390" s="230"/>
      <c r="BA2390" s="230"/>
      <c r="BB2390" s="230"/>
      <c r="BC2390" s="230"/>
      <c r="BD2390" s="230"/>
      <c r="BE2390" s="230"/>
      <c r="BF2390" s="230"/>
      <c r="BG2390" s="230"/>
    </row>
    <row r="2391" spans="4:59">
      <c r="D2391" s="230"/>
      <c r="G2391" s="230"/>
      <c r="H2391" s="230"/>
      <c r="I2391" s="230"/>
      <c r="J2391" s="230"/>
      <c r="K2391" s="230"/>
      <c r="L2391" s="230"/>
      <c r="M2391" s="230"/>
      <c r="N2391" s="230"/>
      <c r="S2391" s="230"/>
      <c r="V2391" s="230"/>
      <c r="W2391" s="230"/>
      <c r="X2391" s="230"/>
      <c r="Y2391" s="230"/>
      <c r="Z2391" s="230"/>
      <c r="AA2391" s="230"/>
      <c r="AB2391" s="230"/>
      <c r="AC2391" s="230"/>
      <c r="AD2391" s="230"/>
      <c r="AH2391" s="230"/>
      <c r="AK2391" s="230"/>
      <c r="AL2391" s="230"/>
      <c r="AM2391" s="230"/>
      <c r="AN2391" s="230"/>
      <c r="AO2391" s="230"/>
      <c r="AP2391" s="230"/>
      <c r="AQ2391" s="230"/>
      <c r="AR2391" s="230"/>
      <c r="AW2391" s="230"/>
      <c r="AZ2391" s="230"/>
      <c r="BA2391" s="230"/>
      <c r="BB2391" s="230"/>
      <c r="BC2391" s="230"/>
      <c r="BD2391" s="230"/>
      <c r="BE2391" s="230"/>
      <c r="BF2391" s="230"/>
      <c r="BG2391" s="230"/>
    </row>
    <row r="2392" spans="4:59">
      <c r="D2392" s="230"/>
      <c r="G2392" s="230"/>
      <c r="H2392" s="230"/>
      <c r="I2392" s="230"/>
      <c r="J2392" s="230"/>
      <c r="K2392" s="230"/>
      <c r="L2392" s="230"/>
      <c r="M2392" s="230"/>
      <c r="N2392" s="230"/>
      <c r="S2392" s="230"/>
      <c r="V2392" s="230"/>
      <c r="W2392" s="230"/>
      <c r="X2392" s="230"/>
      <c r="Y2392" s="230"/>
      <c r="Z2392" s="230"/>
      <c r="AA2392" s="230"/>
      <c r="AB2392" s="230"/>
      <c r="AC2392" s="230"/>
      <c r="AD2392" s="230"/>
      <c r="AH2392" s="230"/>
      <c r="AK2392" s="230"/>
      <c r="AL2392" s="230"/>
      <c r="AM2392" s="230"/>
      <c r="AN2392" s="230"/>
      <c r="AO2392" s="230"/>
      <c r="AP2392" s="230"/>
      <c r="AQ2392" s="230"/>
      <c r="AR2392" s="230"/>
      <c r="AW2392" s="230"/>
      <c r="AZ2392" s="230"/>
      <c r="BA2392" s="230"/>
      <c r="BB2392" s="230"/>
      <c r="BC2392" s="230"/>
      <c r="BD2392" s="230"/>
      <c r="BE2392" s="230"/>
      <c r="BF2392" s="230"/>
      <c r="BG2392" s="230"/>
    </row>
    <row r="2393" spans="4:59">
      <c r="D2393" s="230"/>
      <c r="G2393" s="230"/>
      <c r="H2393" s="230"/>
      <c r="I2393" s="230"/>
      <c r="J2393" s="230"/>
      <c r="K2393" s="230"/>
      <c r="L2393" s="230"/>
      <c r="M2393" s="230"/>
      <c r="N2393" s="230"/>
      <c r="S2393" s="230"/>
      <c r="V2393" s="230"/>
      <c r="W2393" s="230"/>
      <c r="X2393" s="230"/>
      <c r="Y2393" s="230"/>
      <c r="Z2393" s="230"/>
      <c r="AA2393" s="230"/>
      <c r="AB2393" s="230"/>
      <c r="AC2393" s="230"/>
      <c r="AD2393" s="230"/>
      <c r="AH2393" s="230"/>
      <c r="AK2393" s="230"/>
      <c r="AL2393" s="230"/>
      <c r="AM2393" s="230"/>
      <c r="AN2393" s="230"/>
      <c r="AO2393" s="230"/>
      <c r="AP2393" s="230"/>
      <c r="AQ2393" s="230"/>
      <c r="AR2393" s="230"/>
      <c r="AW2393" s="230"/>
      <c r="AZ2393" s="230"/>
      <c r="BA2393" s="230"/>
      <c r="BB2393" s="230"/>
      <c r="BC2393" s="230"/>
      <c r="BD2393" s="230"/>
      <c r="BE2393" s="230"/>
      <c r="BF2393" s="230"/>
      <c r="BG2393" s="230"/>
    </row>
    <row r="2394" spans="4:59">
      <c r="D2394" s="230"/>
      <c r="G2394" s="230"/>
      <c r="H2394" s="230"/>
      <c r="I2394" s="230"/>
      <c r="J2394" s="230"/>
      <c r="K2394" s="230"/>
      <c r="L2394" s="230"/>
      <c r="M2394" s="230"/>
      <c r="N2394" s="230"/>
      <c r="S2394" s="230"/>
      <c r="V2394" s="230"/>
      <c r="W2394" s="230"/>
      <c r="X2394" s="230"/>
      <c r="Y2394" s="230"/>
      <c r="Z2394" s="230"/>
      <c r="AA2394" s="230"/>
      <c r="AB2394" s="230"/>
      <c r="AC2394" s="230"/>
      <c r="AD2394" s="230"/>
      <c r="AH2394" s="230"/>
      <c r="AK2394" s="230"/>
      <c r="AL2394" s="230"/>
      <c r="AM2394" s="230"/>
      <c r="AN2394" s="230"/>
      <c r="AO2394" s="230"/>
      <c r="AP2394" s="230"/>
      <c r="AQ2394" s="230"/>
      <c r="AR2394" s="230"/>
      <c r="AW2394" s="230"/>
      <c r="AZ2394" s="230"/>
      <c r="BA2394" s="230"/>
      <c r="BB2394" s="230"/>
      <c r="BC2394" s="230"/>
      <c r="BD2394" s="230"/>
      <c r="BE2394" s="230"/>
      <c r="BF2394" s="230"/>
      <c r="BG2394" s="230"/>
    </row>
    <row r="2395" spans="4:59">
      <c r="D2395" s="230"/>
      <c r="G2395" s="230"/>
      <c r="H2395" s="230"/>
      <c r="I2395" s="230"/>
      <c r="J2395" s="230"/>
      <c r="K2395" s="230"/>
      <c r="L2395" s="230"/>
      <c r="M2395" s="230"/>
      <c r="N2395" s="230"/>
      <c r="S2395" s="230"/>
      <c r="V2395" s="230"/>
      <c r="W2395" s="230"/>
      <c r="X2395" s="230"/>
      <c r="Y2395" s="230"/>
      <c r="Z2395" s="230"/>
      <c r="AA2395" s="230"/>
      <c r="AB2395" s="230"/>
      <c r="AC2395" s="230"/>
      <c r="AD2395" s="230"/>
      <c r="AH2395" s="230"/>
      <c r="AK2395" s="230"/>
      <c r="AL2395" s="230"/>
      <c r="AM2395" s="230"/>
      <c r="AN2395" s="230"/>
      <c r="AO2395" s="230"/>
      <c r="AP2395" s="230"/>
      <c r="AQ2395" s="230"/>
      <c r="AR2395" s="230"/>
      <c r="AW2395" s="230"/>
      <c r="AZ2395" s="230"/>
      <c r="BA2395" s="230"/>
      <c r="BB2395" s="230"/>
      <c r="BC2395" s="230"/>
      <c r="BD2395" s="230"/>
      <c r="BE2395" s="230"/>
      <c r="BF2395" s="230"/>
      <c r="BG2395" s="230"/>
    </row>
    <row r="2396" spans="4:59">
      <c r="D2396" s="230"/>
      <c r="G2396" s="230"/>
      <c r="H2396" s="230"/>
      <c r="I2396" s="230"/>
      <c r="J2396" s="230"/>
      <c r="K2396" s="230"/>
      <c r="L2396" s="230"/>
      <c r="M2396" s="230"/>
      <c r="N2396" s="230"/>
      <c r="S2396" s="230"/>
      <c r="V2396" s="230"/>
      <c r="W2396" s="230"/>
      <c r="X2396" s="230"/>
      <c r="Y2396" s="230"/>
      <c r="Z2396" s="230"/>
      <c r="AA2396" s="230"/>
      <c r="AB2396" s="230"/>
      <c r="AC2396" s="230"/>
      <c r="AD2396" s="230"/>
      <c r="AH2396" s="230"/>
      <c r="AK2396" s="230"/>
      <c r="AL2396" s="230"/>
      <c r="AM2396" s="230"/>
      <c r="AN2396" s="230"/>
      <c r="AO2396" s="230"/>
      <c r="AP2396" s="230"/>
      <c r="AQ2396" s="230"/>
      <c r="AR2396" s="230"/>
      <c r="AW2396" s="230"/>
      <c r="AZ2396" s="230"/>
      <c r="BA2396" s="230"/>
      <c r="BB2396" s="230"/>
      <c r="BC2396" s="230"/>
      <c r="BD2396" s="230"/>
      <c r="BE2396" s="230"/>
      <c r="BF2396" s="230"/>
      <c r="BG2396" s="230"/>
    </row>
    <row r="2397" spans="4:59">
      <c r="D2397" s="230"/>
      <c r="G2397" s="230"/>
      <c r="H2397" s="230"/>
      <c r="I2397" s="230"/>
      <c r="J2397" s="230"/>
      <c r="K2397" s="230"/>
      <c r="L2397" s="230"/>
      <c r="M2397" s="230"/>
      <c r="N2397" s="230"/>
      <c r="S2397" s="230"/>
      <c r="V2397" s="230"/>
      <c r="W2397" s="230"/>
      <c r="X2397" s="230"/>
      <c r="Y2397" s="230"/>
      <c r="Z2397" s="230"/>
      <c r="AA2397" s="230"/>
      <c r="AB2397" s="230"/>
      <c r="AC2397" s="230"/>
      <c r="AD2397" s="230"/>
      <c r="AH2397" s="230"/>
      <c r="AK2397" s="230"/>
      <c r="AL2397" s="230"/>
      <c r="AM2397" s="230"/>
      <c r="AN2397" s="230"/>
      <c r="AO2397" s="230"/>
      <c r="AP2397" s="230"/>
      <c r="AQ2397" s="230"/>
      <c r="AR2397" s="230"/>
      <c r="AW2397" s="230"/>
      <c r="AZ2397" s="230"/>
      <c r="BA2397" s="230"/>
      <c r="BB2397" s="230"/>
      <c r="BC2397" s="230"/>
      <c r="BD2397" s="230"/>
      <c r="BE2397" s="230"/>
      <c r="BF2397" s="230"/>
      <c r="BG2397" s="230"/>
    </row>
    <row r="2398" spans="4:59">
      <c r="D2398" s="230"/>
      <c r="G2398" s="230"/>
      <c r="H2398" s="230"/>
      <c r="I2398" s="230"/>
      <c r="J2398" s="230"/>
      <c r="K2398" s="230"/>
      <c r="L2398" s="230"/>
      <c r="M2398" s="230"/>
      <c r="N2398" s="230"/>
      <c r="S2398" s="230"/>
      <c r="V2398" s="230"/>
      <c r="W2398" s="230"/>
      <c r="X2398" s="230"/>
      <c r="Y2398" s="230"/>
      <c r="Z2398" s="230"/>
      <c r="AA2398" s="230"/>
      <c r="AB2398" s="230"/>
      <c r="AC2398" s="230"/>
      <c r="AD2398" s="230"/>
      <c r="AH2398" s="230"/>
      <c r="AK2398" s="230"/>
      <c r="AL2398" s="230"/>
      <c r="AM2398" s="230"/>
      <c r="AN2398" s="230"/>
      <c r="AO2398" s="230"/>
      <c r="AP2398" s="230"/>
      <c r="AQ2398" s="230"/>
      <c r="AR2398" s="230"/>
      <c r="AW2398" s="230"/>
      <c r="AZ2398" s="230"/>
      <c r="BA2398" s="230"/>
      <c r="BB2398" s="230"/>
      <c r="BC2398" s="230"/>
      <c r="BD2398" s="230"/>
      <c r="BE2398" s="230"/>
      <c r="BF2398" s="230"/>
      <c r="BG2398" s="230"/>
    </row>
    <row r="2399" spans="4:59">
      <c r="D2399" s="230"/>
      <c r="G2399" s="230"/>
      <c r="H2399" s="230"/>
      <c r="I2399" s="230"/>
      <c r="J2399" s="230"/>
      <c r="K2399" s="230"/>
      <c r="L2399" s="230"/>
      <c r="M2399" s="230"/>
      <c r="N2399" s="230"/>
      <c r="S2399" s="230"/>
      <c r="V2399" s="230"/>
      <c r="W2399" s="230"/>
      <c r="X2399" s="230"/>
      <c r="Y2399" s="230"/>
      <c r="Z2399" s="230"/>
      <c r="AA2399" s="230"/>
      <c r="AB2399" s="230"/>
      <c r="AC2399" s="230"/>
      <c r="AD2399" s="230"/>
      <c r="AH2399" s="230"/>
      <c r="AK2399" s="230"/>
      <c r="AL2399" s="230"/>
      <c r="AM2399" s="230"/>
      <c r="AN2399" s="230"/>
      <c r="AO2399" s="230"/>
      <c r="AP2399" s="230"/>
      <c r="AQ2399" s="230"/>
      <c r="AR2399" s="230"/>
      <c r="AW2399" s="230"/>
      <c r="AZ2399" s="230"/>
      <c r="BA2399" s="230"/>
      <c r="BB2399" s="230"/>
      <c r="BC2399" s="230"/>
      <c r="BD2399" s="230"/>
      <c r="BE2399" s="230"/>
      <c r="BF2399" s="230"/>
      <c r="BG2399" s="230"/>
    </row>
    <row r="2400" spans="4:59">
      <c r="D2400" s="230"/>
      <c r="G2400" s="230"/>
      <c r="H2400" s="230"/>
      <c r="I2400" s="230"/>
      <c r="J2400" s="230"/>
      <c r="K2400" s="230"/>
      <c r="L2400" s="230"/>
      <c r="M2400" s="230"/>
      <c r="N2400" s="230"/>
      <c r="S2400" s="230"/>
      <c r="V2400" s="230"/>
      <c r="W2400" s="230"/>
      <c r="X2400" s="230"/>
      <c r="Y2400" s="230"/>
      <c r="Z2400" s="230"/>
      <c r="AA2400" s="230"/>
      <c r="AB2400" s="230"/>
      <c r="AC2400" s="230"/>
      <c r="AD2400" s="230"/>
      <c r="AH2400" s="230"/>
      <c r="AK2400" s="230"/>
      <c r="AL2400" s="230"/>
      <c r="AM2400" s="230"/>
      <c r="AN2400" s="230"/>
      <c r="AO2400" s="230"/>
      <c r="AP2400" s="230"/>
      <c r="AQ2400" s="230"/>
      <c r="AR2400" s="230"/>
      <c r="AW2400" s="230"/>
      <c r="AZ2400" s="230"/>
      <c r="BA2400" s="230"/>
      <c r="BB2400" s="230"/>
      <c r="BC2400" s="230"/>
      <c r="BD2400" s="230"/>
      <c r="BE2400" s="230"/>
      <c r="BF2400" s="230"/>
      <c r="BG2400" s="230"/>
    </row>
    <row r="2401" spans="4:59">
      <c r="D2401" s="230"/>
      <c r="G2401" s="230"/>
      <c r="H2401" s="230"/>
      <c r="I2401" s="230"/>
      <c r="J2401" s="230"/>
      <c r="K2401" s="230"/>
      <c r="L2401" s="230"/>
      <c r="M2401" s="230"/>
      <c r="N2401" s="230"/>
      <c r="S2401" s="230"/>
      <c r="V2401" s="230"/>
      <c r="W2401" s="230"/>
      <c r="X2401" s="230"/>
      <c r="Y2401" s="230"/>
      <c r="Z2401" s="230"/>
      <c r="AA2401" s="230"/>
      <c r="AB2401" s="230"/>
      <c r="AC2401" s="230"/>
      <c r="AD2401" s="230"/>
      <c r="AH2401" s="230"/>
      <c r="AK2401" s="230"/>
      <c r="AL2401" s="230"/>
      <c r="AM2401" s="230"/>
      <c r="AN2401" s="230"/>
      <c r="AO2401" s="230"/>
      <c r="AP2401" s="230"/>
      <c r="AQ2401" s="230"/>
      <c r="AR2401" s="230"/>
      <c r="AW2401" s="230"/>
      <c r="AZ2401" s="230"/>
      <c r="BA2401" s="230"/>
      <c r="BB2401" s="230"/>
      <c r="BC2401" s="230"/>
      <c r="BD2401" s="230"/>
      <c r="BE2401" s="230"/>
      <c r="BF2401" s="230"/>
      <c r="BG2401" s="230"/>
    </row>
    <row r="2402" spans="4:59">
      <c r="D2402" s="230"/>
      <c r="G2402" s="230"/>
      <c r="H2402" s="230"/>
      <c r="I2402" s="230"/>
      <c r="J2402" s="230"/>
      <c r="K2402" s="230"/>
      <c r="L2402" s="230"/>
      <c r="M2402" s="230"/>
      <c r="N2402" s="230"/>
      <c r="S2402" s="230"/>
      <c r="V2402" s="230"/>
      <c r="W2402" s="230"/>
      <c r="X2402" s="230"/>
      <c r="Y2402" s="230"/>
      <c r="Z2402" s="230"/>
      <c r="AA2402" s="230"/>
      <c r="AB2402" s="230"/>
      <c r="AC2402" s="230"/>
      <c r="AD2402" s="230"/>
      <c r="AH2402" s="230"/>
      <c r="AK2402" s="230"/>
      <c r="AL2402" s="230"/>
      <c r="AM2402" s="230"/>
      <c r="AN2402" s="230"/>
      <c r="AO2402" s="230"/>
      <c r="AP2402" s="230"/>
      <c r="AQ2402" s="230"/>
      <c r="AR2402" s="230"/>
      <c r="AW2402" s="230"/>
      <c r="AZ2402" s="230"/>
      <c r="BA2402" s="230"/>
      <c r="BB2402" s="230"/>
      <c r="BC2402" s="230"/>
      <c r="BD2402" s="230"/>
      <c r="BE2402" s="230"/>
      <c r="BF2402" s="230"/>
      <c r="BG2402" s="230"/>
    </row>
    <row r="2403" spans="4:59">
      <c r="D2403" s="230"/>
      <c r="G2403" s="230"/>
      <c r="H2403" s="230"/>
      <c r="I2403" s="230"/>
      <c r="J2403" s="230"/>
      <c r="K2403" s="230"/>
      <c r="L2403" s="230"/>
      <c r="M2403" s="230"/>
      <c r="N2403" s="230"/>
      <c r="S2403" s="230"/>
      <c r="V2403" s="230"/>
      <c r="W2403" s="230"/>
      <c r="X2403" s="230"/>
      <c r="Y2403" s="230"/>
      <c r="Z2403" s="230"/>
      <c r="AA2403" s="230"/>
      <c r="AB2403" s="230"/>
      <c r="AC2403" s="230"/>
      <c r="AD2403" s="230"/>
      <c r="AH2403" s="230"/>
      <c r="AK2403" s="230"/>
      <c r="AL2403" s="230"/>
      <c r="AM2403" s="230"/>
      <c r="AN2403" s="230"/>
      <c r="AO2403" s="230"/>
      <c r="AP2403" s="230"/>
      <c r="AQ2403" s="230"/>
      <c r="AR2403" s="230"/>
      <c r="AW2403" s="230"/>
      <c r="AZ2403" s="230"/>
      <c r="BA2403" s="230"/>
      <c r="BB2403" s="230"/>
      <c r="BC2403" s="230"/>
      <c r="BD2403" s="230"/>
      <c r="BE2403" s="230"/>
      <c r="BF2403" s="230"/>
      <c r="BG2403" s="230"/>
    </row>
    <row r="2404" spans="4:59">
      <c r="D2404" s="230"/>
      <c r="G2404" s="230"/>
      <c r="H2404" s="230"/>
      <c r="I2404" s="230"/>
      <c r="J2404" s="230"/>
      <c r="K2404" s="230"/>
      <c r="L2404" s="230"/>
      <c r="M2404" s="230"/>
      <c r="N2404" s="230"/>
      <c r="S2404" s="230"/>
      <c r="V2404" s="230"/>
      <c r="W2404" s="230"/>
      <c r="X2404" s="230"/>
      <c r="Y2404" s="230"/>
      <c r="Z2404" s="230"/>
      <c r="AA2404" s="230"/>
      <c r="AB2404" s="230"/>
      <c r="AC2404" s="230"/>
      <c r="AD2404" s="230"/>
      <c r="AH2404" s="230"/>
      <c r="AK2404" s="230"/>
      <c r="AL2404" s="230"/>
      <c r="AM2404" s="230"/>
      <c r="AN2404" s="230"/>
      <c r="AO2404" s="230"/>
      <c r="AP2404" s="230"/>
      <c r="AQ2404" s="230"/>
      <c r="AR2404" s="230"/>
      <c r="AW2404" s="230"/>
      <c r="AZ2404" s="230"/>
      <c r="BA2404" s="230"/>
      <c r="BB2404" s="230"/>
      <c r="BC2404" s="230"/>
      <c r="BD2404" s="230"/>
      <c r="BE2404" s="230"/>
      <c r="BF2404" s="230"/>
      <c r="BG2404" s="230"/>
    </row>
    <row r="2405" spans="4:59">
      <c r="D2405" s="230"/>
      <c r="G2405" s="230"/>
      <c r="H2405" s="230"/>
      <c r="I2405" s="230"/>
      <c r="J2405" s="230"/>
      <c r="K2405" s="230"/>
      <c r="L2405" s="230"/>
      <c r="M2405" s="230"/>
      <c r="N2405" s="230"/>
      <c r="S2405" s="230"/>
      <c r="V2405" s="230"/>
      <c r="W2405" s="230"/>
      <c r="X2405" s="230"/>
      <c r="Y2405" s="230"/>
      <c r="Z2405" s="230"/>
      <c r="AA2405" s="230"/>
      <c r="AB2405" s="230"/>
      <c r="AC2405" s="230"/>
      <c r="AD2405" s="230"/>
      <c r="AH2405" s="230"/>
      <c r="AK2405" s="230"/>
      <c r="AL2405" s="230"/>
      <c r="AM2405" s="230"/>
      <c r="AN2405" s="230"/>
      <c r="AO2405" s="230"/>
      <c r="AP2405" s="230"/>
      <c r="AQ2405" s="230"/>
      <c r="AR2405" s="230"/>
      <c r="AW2405" s="230"/>
      <c r="AZ2405" s="230"/>
      <c r="BA2405" s="230"/>
      <c r="BB2405" s="230"/>
      <c r="BC2405" s="230"/>
      <c r="BD2405" s="230"/>
      <c r="BE2405" s="230"/>
      <c r="BF2405" s="230"/>
      <c r="BG2405" s="230"/>
    </row>
    <row r="2406" spans="4:59">
      <c r="D2406" s="230"/>
      <c r="G2406" s="230"/>
      <c r="H2406" s="230"/>
      <c r="I2406" s="230"/>
      <c r="J2406" s="230"/>
      <c r="K2406" s="230"/>
      <c r="L2406" s="230"/>
      <c r="M2406" s="230"/>
      <c r="N2406" s="230"/>
      <c r="S2406" s="230"/>
      <c r="V2406" s="230"/>
      <c r="W2406" s="230"/>
      <c r="X2406" s="230"/>
      <c r="Y2406" s="230"/>
      <c r="Z2406" s="230"/>
      <c r="AA2406" s="230"/>
      <c r="AB2406" s="230"/>
      <c r="AC2406" s="230"/>
      <c r="AD2406" s="230"/>
      <c r="AH2406" s="230"/>
      <c r="AK2406" s="230"/>
      <c r="AL2406" s="230"/>
      <c r="AM2406" s="230"/>
      <c r="AN2406" s="230"/>
      <c r="AO2406" s="230"/>
      <c r="AP2406" s="230"/>
      <c r="AQ2406" s="230"/>
      <c r="AR2406" s="230"/>
      <c r="AW2406" s="230"/>
      <c r="AZ2406" s="230"/>
      <c r="BA2406" s="230"/>
      <c r="BB2406" s="230"/>
      <c r="BC2406" s="230"/>
      <c r="BD2406" s="230"/>
      <c r="BE2406" s="230"/>
      <c r="BF2406" s="230"/>
      <c r="BG2406" s="230"/>
    </row>
    <row r="2407" spans="4:59">
      <c r="D2407" s="230"/>
      <c r="G2407" s="230"/>
      <c r="H2407" s="230"/>
      <c r="I2407" s="230"/>
      <c r="J2407" s="230"/>
      <c r="K2407" s="230"/>
      <c r="L2407" s="230"/>
      <c r="M2407" s="230"/>
      <c r="N2407" s="230"/>
      <c r="S2407" s="230"/>
      <c r="V2407" s="230"/>
      <c r="W2407" s="230"/>
      <c r="X2407" s="230"/>
      <c r="Y2407" s="230"/>
      <c r="Z2407" s="230"/>
      <c r="AA2407" s="230"/>
      <c r="AB2407" s="230"/>
      <c r="AC2407" s="230"/>
      <c r="AD2407" s="230"/>
      <c r="AH2407" s="230"/>
      <c r="AK2407" s="230"/>
      <c r="AL2407" s="230"/>
      <c r="AM2407" s="230"/>
      <c r="AN2407" s="230"/>
      <c r="AO2407" s="230"/>
      <c r="AP2407" s="230"/>
      <c r="AQ2407" s="230"/>
      <c r="AR2407" s="230"/>
      <c r="AW2407" s="230"/>
      <c r="AZ2407" s="230"/>
      <c r="BA2407" s="230"/>
      <c r="BB2407" s="230"/>
      <c r="BC2407" s="230"/>
      <c r="BD2407" s="230"/>
      <c r="BE2407" s="230"/>
      <c r="BF2407" s="230"/>
      <c r="BG2407" s="230"/>
    </row>
    <row r="2408" spans="4:59">
      <c r="D2408" s="230"/>
      <c r="G2408" s="230"/>
      <c r="H2408" s="230"/>
      <c r="I2408" s="230"/>
      <c r="J2408" s="230"/>
      <c r="K2408" s="230"/>
      <c r="L2408" s="230"/>
      <c r="M2408" s="230"/>
      <c r="N2408" s="230"/>
      <c r="S2408" s="230"/>
      <c r="V2408" s="230"/>
      <c r="W2408" s="230"/>
      <c r="X2408" s="230"/>
      <c r="Y2408" s="230"/>
      <c r="Z2408" s="230"/>
      <c r="AA2408" s="230"/>
      <c r="AB2408" s="230"/>
      <c r="AC2408" s="230"/>
      <c r="AD2408" s="230"/>
      <c r="AH2408" s="230"/>
      <c r="AK2408" s="230"/>
      <c r="AL2408" s="230"/>
      <c r="AM2408" s="230"/>
      <c r="AN2408" s="230"/>
      <c r="AO2408" s="230"/>
      <c r="AP2408" s="230"/>
      <c r="AQ2408" s="230"/>
      <c r="AR2408" s="230"/>
      <c r="AW2408" s="230"/>
      <c r="AZ2408" s="230"/>
      <c r="BA2408" s="230"/>
      <c r="BB2408" s="230"/>
      <c r="BC2408" s="230"/>
      <c r="BD2408" s="230"/>
      <c r="BE2408" s="230"/>
      <c r="BF2408" s="230"/>
      <c r="BG2408" s="230"/>
    </row>
    <row r="2409" spans="4:59">
      <c r="D2409" s="230"/>
      <c r="G2409" s="230"/>
      <c r="H2409" s="230"/>
      <c r="I2409" s="230"/>
      <c r="J2409" s="230"/>
      <c r="K2409" s="230"/>
      <c r="L2409" s="230"/>
      <c r="M2409" s="230"/>
      <c r="N2409" s="230"/>
      <c r="S2409" s="230"/>
      <c r="V2409" s="230"/>
      <c r="W2409" s="230"/>
      <c r="X2409" s="230"/>
      <c r="Y2409" s="230"/>
      <c r="Z2409" s="230"/>
      <c r="AA2409" s="230"/>
      <c r="AB2409" s="230"/>
      <c r="AC2409" s="230"/>
      <c r="AD2409" s="230"/>
      <c r="AH2409" s="230"/>
      <c r="AK2409" s="230"/>
      <c r="AL2409" s="230"/>
      <c r="AM2409" s="230"/>
      <c r="AN2409" s="230"/>
      <c r="AO2409" s="230"/>
      <c r="AP2409" s="230"/>
      <c r="AQ2409" s="230"/>
      <c r="AR2409" s="230"/>
      <c r="AW2409" s="230"/>
      <c r="AZ2409" s="230"/>
      <c r="BA2409" s="230"/>
      <c r="BB2409" s="230"/>
      <c r="BC2409" s="230"/>
      <c r="BD2409" s="230"/>
      <c r="BE2409" s="230"/>
      <c r="BF2409" s="230"/>
      <c r="BG2409" s="230"/>
    </row>
    <row r="2410" spans="4:59">
      <c r="D2410" s="230"/>
      <c r="G2410" s="230"/>
      <c r="H2410" s="230"/>
      <c r="I2410" s="230"/>
      <c r="J2410" s="230"/>
      <c r="K2410" s="230"/>
      <c r="L2410" s="230"/>
      <c r="M2410" s="230"/>
      <c r="N2410" s="230"/>
      <c r="S2410" s="230"/>
      <c r="V2410" s="230"/>
      <c r="W2410" s="230"/>
      <c r="X2410" s="230"/>
      <c r="Y2410" s="230"/>
      <c r="Z2410" s="230"/>
      <c r="AA2410" s="230"/>
      <c r="AB2410" s="230"/>
      <c r="AC2410" s="230"/>
      <c r="AD2410" s="230"/>
      <c r="AH2410" s="230"/>
      <c r="AK2410" s="230"/>
      <c r="AL2410" s="230"/>
      <c r="AM2410" s="230"/>
      <c r="AN2410" s="230"/>
      <c r="AO2410" s="230"/>
      <c r="AP2410" s="230"/>
      <c r="AQ2410" s="230"/>
      <c r="AR2410" s="230"/>
      <c r="AW2410" s="230"/>
      <c r="AZ2410" s="230"/>
      <c r="BA2410" s="230"/>
      <c r="BB2410" s="230"/>
      <c r="BC2410" s="230"/>
      <c r="BD2410" s="230"/>
      <c r="BE2410" s="230"/>
      <c r="BF2410" s="230"/>
      <c r="BG2410" s="230"/>
    </row>
    <row r="2411" spans="4:59">
      <c r="D2411" s="230"/>
      <c r="G2411" s="230"/>
      <c r="H2411" s="230"/>
      <c r="I2411" s="230"/>
      <c r="J2411" s="230"/>
      <c r="K2411" s="230"/>
      <c r="L2411" s="230"/>
      <c r="M2411" s="230"/>
      <c r="N2411" s="230"/>
      <c r="S2411" s="230"/>
      <c r="V2411" s="230"/>
      <c r="W2411" s="230"/>
      <c r="X2411" s="230"/>
      <c r="Y2411" s="230"/>
      <c r="Z2411" s="230"/>
      <c r="AA2411" s="230"/>
      <c r="AB2411" s="230"/>
      <c r="AC2411" s="230"/>
      <c r="AD2411" s="230"/>
      <c r="AH2411" s="230"/>
      <c r="AK2411" s="230"/>
      <c r="AL2411" s="230"/>
      <c r="AM2411" s="230"/>
      <c r="AN2411" s="230"/>
      <c r="AO2411" s="230"/>
      <c r="AP2411" s="230"/>
      <c r="AQ2411" s="230"/>
      <c r="AR2411" s="230"/>
      <c r="AW2411" s="230"/>
      <c r="AZ2411" s="230"/>
      <c r="BA2411" s="230"/>
      <c r="BB2411" s="230"/>
      <c r="BC2411" s="230"/>
      <c r="BD2411" s="230"/>
      <c r="BE2411" s="230"/>
      <c r="BF2411" s="230"/>
      <c r="BG2411" s="230"/>
    </row>
    <row r="2412" spans="4:59">
      <c r="D2412" s="230"/>
      <c r="G2412" s="230"/>
      <c r="H2412" s="230"/>
      <c r="I2412" s="230"/>
      <c r="J2412" s="230"/>
      <c r="K2412" s="230"/>
      <c r="L2412" s="230"/>
      <c r="M2412" s="230"/>
      <c r="N2412" s="230"/>
      <c r="S2412" s="230"/>
      <c r="V2412" s="230"/>
      <c r="W2412" s="230"/>
      <c r="X2412" s="230"/>
      <c r="Y2412" s="230"/>
      <c r="Z2412" s="230"/>
      <c r="AA2412" s="230"/>
      <c r="AB2412" s="230"/>
      <c r="AC2412" s="230"/>
      <c r="AD2412" s="230"/>
      <c r="AH2412" s="230"/>
      <c r="AK2412" s="230"/>
      <c r="AL2412" s="230"/>
      <c r="AM2412" s="230"/>
      <c r="AN2412" s="230"/>
      <c r="AO2412" s="230"/>
      <c r="AP2412" s="230"/>
      <c r="AQ2412" s="230"/>
      <c r="AR2412" s="230"/>
      <c r="AW2412" s="230"/>
      <c r="AZ2412" s="230"/>
      <c r="BA2412" s="230"/>
      <c r="BB2412" s="230"/>
      <c r="BC2412" s="230"/>
      <c r="BD2412" s="230"/>
      <c r="BE2412" s="230"/>
      <c r="BF2412" s="230"/>
      <c r="BG2412" s="230"/>
    </row>
    <row r="2413" spans="4:59">
      <c r="D2413" s="230"/>
      <c r="G2413" s="230"/>
      <c r="H2413" s="230"/>
      <c r="I2413" s="230"/>
      <c r="J2413" s="230"/>
      <c r="K2413" s="230"/>
      <c r="L2413" s="230"/>
      <c r="M2413" s="230"/>
      <c r="N2413" s="230"/>
      <c r="S2413" s="230"/>
      <c r="V2413" s="230"/>
      <c r="W2413" s="230"/>
      <c r="X2413" s="230"/>
      <c r="Y2413" s="230"/>
      <c r="Z2413" s="230"/>
      <c r="AA2413" s="230"/>
      <c r="AB2413" s="230"/>
      <c r="AC2413" s="230"/>
      <c r="AD2413" s="230"/>
      <c r="AH2413" s="230"/>
      <c r="AK2413" s="230"/>
      <c r="AL2413" s="230"/>
      <c r="AM2413" s="230"/>
      <c r="AN2413" s="230"/>
      <c r="AO2413" s="230"/>
      <c r="AP2413" s="230"/>
      <c r="AQ2413" s="230"/>
      <c r="AR2413" s="230"/>
      <c r="AW2413" s="230"/>
      <c r="AZ2413" s="230"/>
      <c r="BA2413" s="230"/>
      <c r="BB2413" s="230"/>
      <c r="BC2413" s="230"/>
      <c r="BD2413" s="230"/>
      <c r="BE2413" s="230"/>
      <c r="BF2413" s="230"/>
      <c r="BG2413" s="230"/>
    </row>
    <row r="2414" spans="4:59">
      <c r="D2414" s="230"/>
      <c r="G2414" s="230"/>
      <c r="H2414" s="230"/>
      <c r="I2414" s="230"/>
      <c r="J2414" s="230"/>
      <c r="K2414" s="230"/>
      <c r="L2414" s="230"/>
      <c r="M2414" s="230"/>
      <c r="N2414" s="230"/>
      <c r="S2414" s="230"/>
      <c r="V2414" s="230"/>
      <c r="W2414" s="230"/>
      <c r="X2414" s="230"/>
      <c r="Y2414" s="230"/>
      <c r="Z2414" s="230"/>
      <c r="AA2414" s="230"/>
      <c r="AB2414" s="230"/>
      <c r="AC2414" s="230"/>
      <c r="AD2414" s="230"/>
      <c r="AH2414" s="230"/>
      <c r="AK2414" s="230"/>
      <c r="AL2414" s="230"/>
      <c r="AM2414" s="230"/>
      <c r="AN2414" s="230"/>
      <c r="AO2414" s="230"/>
      <c r="AP2414" s="230"/>
      <c r="AQ2414" s="230"/>
      <c r="AR2414" s="230"/>
      <c r="AW2414" s="230"/>
      <c r="AZ2414" s="230"/>
      <c r="BA2414" s="230"/>
      <c r="BB2414" s="230"/>
      <c r="BC2414" s="230"/>
      <c r="BD2414" s="230"/>
      <c r="BE2414" s="230"/>
      <c r="BF2414" s="230"/>
      <c r="BG2414" s="230"/>
    </row>
    <row r="2415" spans="4:59">
      <c r="D2415" s="230"/>
      <c r="G2415" s="230"/>
      <c r="H2415" s="230"/>
      <c r="I2415" s="230"/>
      <c r="J2415" s="230"/>
      <c r="K2415" s="230"/>
      <c r="L2415" s="230"/>
      <c r="M2415" s="230"/>
      <c r="N2415" s="230"/>
      <c r="S2415" s="230"/>
      <c r="V2415" s="230"/>
      <c r="W2415" s="230"/>
      <c r="X2415" s="230"/>
      <c r="Y2415" s="230"/>
      <c r="Z2415" s="230"/>
      <c r="AA2415" s="230"/>
      <c r="AB2415" s="230"/>
      <c r="AC2415" s="230"/>
      <c r="AD2415" s="230"/>
      <c r="AH2415" s="230"/>
      <c r="AK2415" s="230"/>
      <c r="AL2415" s="230"/>
      <c r="AM2415" s="230"/>
      <c r="AN2415" s="230"/>
      <c r="AO2415" s="230"/>
      <c r="AP2415" s="230"/>
      <c r="AQ2415" s="230"/>
      <c r="AR2415" s="230"/>
      <c r="AW2415" s="230"/>
      <c r="AZ2415" s="230"/>
      <c r="BA2415" s="230"/>
      <c r="BB2415" s="230"/>
      <c r="BC2415" s="230"/>
      <c r="BD2415" s="230"/>
      <c r="BE2415" s="230"/>
      <c r="BF2415" s="230"/>
      <c r="BG2415" s="230"/>
    </row>
    <row r="2416" spans="4:59">
      <c r="D2416" s="230"/>
      <c r="G2416" s="230"/>
      <c r="H2416" s="230"/>
      <c r="I2416" s="230"/>
      <c r="J2416" s="230"/>
      <c r="K2416" s="230"/>
      <c r="L2416" s="230"/>
      <c r="M2416" s="230"/>
      <c r="N2416" s="230"/>
      <c r="S2416" s="230"/>
      <c r="V2416" s="230"/>
      <c r="W2416" s="230"/>
      <c r="X2416" s="230"/>
      <c r="Y2416" s="230"/>
      <c r="Z2416" s="230"/>
      <c r="AA2416" s="230"/>
      <c r="AB2416" s="230"/>
      <c r="AC2416" s="230"/>
      <c r="AD2416" s="230"/>
      <c r="AH2416" s="230"/>
      <c r="AK2416" s="230"/>
      <c r="AL2416" s="230"/>
      <c r="AM2416" s="230"/>
      <c r="AN2416" s="230"/>
      <c r="AO2416" s="230"/>
      <c r="AP2416" s="230"/>
      <c r="AQ2416" s="230"/>
      <c r="AR2416" s="230"/>
      <c r="AW2416" s="230"/>
      <c r="AZ2416" s="230"/>
      <c r="BA2416" s="230"/>
      <c r="BB2416" s="230"/>
      <c r="BC2416" s="230"/>
      <c r="BD2416" s="230"/>
      <c r="BE2416" s="230"/>
      <c r="BF2416" s="230"/>
      <c r="BG2416" s="230"/>
    </row>
    <row r="2417" spans="4:59">
      <c r="D2417" s="230"/>
      <c r="G2417" s="230"/>
      <c r="H2417" s="230"/>
      <c r="I2417" s="230"/>
      <c r="J2417" s="230"/>
      <c r="K2417" s="230"/>
      <c r="L2417" s="230"/>
      <c r="M2417" s="230"/>
      <c r="N2417" s="230"/>
      <c r="S2417" s="230"/>
      <c r="V2417" s="230"/>
      <c r="W2417" s="230"/>
      <c r="X2417" s="230"/>
      <c r="Y2417" s="230"/>
      <c r="Z2417" s="230"/>
      <c r="AA2417" s="230"/>
      <c r="AB2417" s="230"/>
      <c r="AC2417" s="230"/>
      <c r="AD2417" s="230"/>
      <c r="AH2417" s="230"/>
      <c r="AK2417" s="230"/>
      <c r="AL2417" s="230"/>
      <c r="AM2417" s="230"/>
      <c r="AN2417" s="230"/>
      <c r="AO2417" s="230"/>
      <c r="AP2417" s="230"/>
      <c r="AQ2417" s="230"/>
      <c r="AR2417" s="230"/>
      <c r="AW2417" s="230"/>
      <c r="AZ2417" s="230"/>
      <c r="BA2417" s="230"/>
      <c r="BB2417" s="230"/>
      <c r="BC2417" s="230"/>
      <c r="BD2417" s="230"/>
      <c r="BE2417" s="230"/>
      <c r="BF2417" s="230"/>
      <c r="BG2417" s="230"/>
    </row>
    <row r="2418" spans="4:59">
      <c r="D2418" s="230"/>
      <c r="G2418" s="230"/>
      <c r="H2418" s="230"/>
      <c r="I2418" s="230"/>
      <c r="J2418" s="230"/>
      <c r="K2418" s="230"/>
      <c r="L2418" s="230"/>
      <c r="M2418" s="230"/>
      <c r="N2418" s="230"/>
      <c r="S2418" s="230"/>
      <c r="V2418" s="230"/>
      <c r="W2418" s="230"/>
      <c r="X2418" s="230"/>
      <c r="Y2418" s="230"/>
      <c r="Z2418" s="230"/>
      <c r="AA2418" s="230"/>
      <c r="AB2418" s="230"/>
      <c r="AC2418" s="230"/>
      <c r="AD2418" s="230"/>
      <c r="AH2418" s="230"/>
      <c r="AK2418" s="230"/>
      <c r="AL2418" s="230"/>
      <c r="AM2418" s="230"/>
      <c r="AN2418" s="230"/>
      <c r="AO2418" s="230"/>
      <c r="AP2418" s="230"/>
      <c r="AQ2418" s="230"/>
      <c r="AR2418" s="230"/>
      <c r="AW2418" s="230"/>
      <c r="AZ2418" s="230"/>
      <c r="BA2418" s="230"/>
      <c r="BB2418" s="230"/>
      <c r="BC2418" s="230"/>
      <c r="BD2418" s="230"/>
      <c r="BE2418" s="230"/>
      <c r="BF2418" s="230"/>
      <c r="BG2418" s="230"/>
    </row>
    <row r="2419" spans="4:59">
      <c r="D2419" s="230"/>
      <c r="G2419" s="230"/>
      <c r="H2419" s="230"/>
      <c r="I2419" s="230"/>
      <c r="J2419" s="230"/>
      <c r="K2419" s="230"/>
      <c r="L2419" s="230"/>
      <c r="M2419" s="230"/>
      <c r="N2419" s="230"/>
      <c r="S2419" s="230"/>
      <c r="V2419" s="230"/>
      <c r="W2419" s="230"/>
      <c r="X2419" s="230"/>
      <c r="Y2419" s="230"/>
      <c r="Z2419" s="230"/>
      <c r="AA2419" s="230"/>
      <c r="AB2419" s="230"/>
      <c r="AC2419" s="230"/>
      <c r="AD2419" s="230"/>
      <c r="AH2419" s="230"/>
      <c r="AK2419" s="230"/>
      <c r="AL2419" s="230"/>
      <c r="AM2419" s="230"/>
      <c r="AN2419" s="230"/>
      <c r="AO2419" s="230"/>
      <c r="AP2419" s="230"/>
      <c r="AQ2419" s="230"/>
      <c r="AR2419" s="230"/>
      <c r="AW2419" s="230"/>
      <c r="AZ2419" s="230"/>
      <c r="BA2419" s="230"/>
      <c r="BB2419" s="230"/>
      <c r="BC2419" s="230"/>
      <c r="BD2419" s="230"/>
      <c r="BE2419" s="230"/>
      <c r="BF2419" s="230"/>
      <c r="BG2419" s="230"/>
    </row>
    <row r="2420" spans="4:59">
      <c r="D2420" s="230"/>
      <c r="G2420" s="230"/>
      <c r="H2420" s="230"/>
      <c r="I2420" s="230"/>
      <c r="J2420" s="230"/>
      <c r="K2420" s="230"/>
      <c r="L2420" s="230"/>
      <c r="M2420" s="230"/>
      <c r="N2420" s="230"/>
      <c r="S2420" s="230"/>
      <c r="V2420" s="230"/>
      <c r="W2420" s="230"/>
      <c r="X2420" s="230"/>
      <c r="Y2420" s="230"/>
      <c r="Z2420" s="230"/>
      <c r="AA2420" s="230"/>
      <c r="AB2420" s="230"/>
      <c r="AC2420" s="230"/>
      <c r="AD2420" s="230"/>
      <c r="AH2420" s="230"/>
      <c r="AK2420" s="230"/>
      <c r="AL2420" s="230"/>
      <c r="AM2420" s="230"/>
      <c r="AN2420" s="230"/>
      <c r="AO2420" s="230"/>
      <c r="AP2420" s="230"/>
      <c r="AQ2420" s="230"/>
      <c r="AR2420" s="230"/>
      <c r="AW2420" s="230"/>
      <c r="AZ2420" s="230"/>
      <c r="BA2420" s="230"/>
      <c r="BB2420" s="230"/>
      <c r="BC2420" s="230"/>
      <c r="BD2420" s="230"/>
      <c r="BE2420" s="230"/>
      <c r="BF2420" s="230"/>
      <c r="BG2420" s="230"/>
    </row>
    <row r="2421" spans="4:59">
      <c r="D2421" s="230"/>
      <c r="G2421" s="230"/>
      <c r="H2421" s="230"/>
      <c r="I2421" s="230"/>
      <c r="J2421" s="230"/>
      <c r="K2421" s="230"/>
      <c r="L2421" s="230"/>
      <c r="M2421" s="230"/>
      <c r="N2421" s="230"/>
      <c r="S2421" s="230"/>
      <c r="V2421" s="230"/>
      <c r="W2421" s="230"/>
      <c r="X2421" s="230"/>
      <c r="Y2421" s="230"/>
      <c r="Z2421" s="230"/>
      <c r="AA2421" s="230"/>
      <c r="AB2421" s="230"/>
      <c r="AC2421" s="230"/>
      <c r="AD2421" s="230"/>
      <c r="AH2421" s="230"/>
      <c r="AK2421" s="230"/>
      <c r="AL2421" s="230"/>
      <c r="AM2421" s="230"/>
      <c r="AN2421" s="230"/>
      <c r="AO2421" s="230"/>
      <c r="AP2421" s="230"/>
      <c r="AQ2421" s="230"/>
      <c r="AR2421" s="230"/>
      <c r="AW2421" s="230"/>
      <c r="AZ2421" s="230"/>
      <c r="BA2421" s="230"/>
      <c r="BB2421" s="230"/>
      <c r="BC2421" s="230"/>
      <c r="BD2421" s="230"/>
      <c r="BE2421" s="230"/>
      <c r="BF2421" s="230"/>
      <c r="BG2421" s="230"/>
    </row>
    <row r="2422" spans="4:59">
      <c r="D2422" s="230"/>
      <c r="G2422" s="230"/>
      <c r="H2422" s="230"/>
      <c r="I2422" s="230"/>
      <c r="J2422" s="230"/>
      <c r="K2422" s="230"/>
      <c r="L2422" s="230"/>
      <c r="M2422" s="230"/>
      <c r="N2422" s="230"/>
      <c r="S2422" s="230"/>
      <c r="V2422" s="230"/>
      <c r="W2422" s="230"/>
      <c r="X2422" s="230"/>
      <c r="Y2422" s="230"/>
      <c r="Z2422" s="230"/>
      <c r="AA2422" s="230"/>
      <c r="AB2422" s="230"/>
      <c r="AC2422" s="230"/>
      <c r="AD2422" s="230"/>
      <c r="AH2422" s="230"/>
      <c r="AK2422" s="230"/>
      <c r="AL2422" s="230"/>
      <c r="AM2422" s="230"/>
      <c r="AN2422" s="230"/>
      <c r="AO2422" s="230"/>
      <c r="AP2422" s="230"/>
      <c r="AQ2422" s="230"/>
      <c r="AR2422" s="230"/>
      <c r="AW2422" s="230"/>
      <c r="AZ2422" s="230"/>
      <c r="BA2422" s="230"/>
      <c r="BB2422" s="230"/>
      <c r="BC2422" s="230"/>
      <c r="BD2422" s="230"/>
      <c r="BE2422" s="230"/>
      <c r="BF2422" s="230"/>
      <c r="BG2422" s="230"/>
    </row>
    <row r="2423" spans="4:59">
      <c r="D2423" s="230"/>
      <c r="G2423" s="230"/>
      <c r="H2423" s="230"/>
      <c r="I2423" s="230"/>
      <c r="J2423" s="230"/>
      <c r="K2423" s="230"/>
      <c r="L2423" s="230"/>
      <c r="M2423" s="230"/>
      <c r="N2423" s="230"/>
      <c r="S2423" s="230"/>
      <c r="V2423" s="230"/>
      <c r="W2423" s="230"/>
      <c r="X2423" s="230"/>
      <c r="Y2423" s="230"/>
      <c r="Z2423" s="230"/>
      <c r="AA2423" s="230"/>
      <c r="AB2423" s="230"/>
      <c r="AC2423" s="230"/>
      <c r="AD2423" s="230"/>
      <c r="AH2423" s="230"/>
      <c r="AK2423" s="230"/>
      <c r="AL2423" s="230"/>
      <c r="AM2423" s="230"/>
      <c r="AN2423" s="230"/>
      <c r="AO2423" s="230"/>
      <c r="AP2423" s="230"/>
      <c r="AQ2423" s="230"/>
      <c r="AR2423" s="230"/>
      <c r="AW2423" s="230"/>
      <c r="AZ2423" s="230"/>
      <c r="BA2423" s="230"/>
      <c r="BB2423" s="230"/>
      <c r="BC2423" s="230"/>
      <c r="BD2423" s="230"/>
      <c r="BE2423" s="230"/>
      <c r="BF2423" s="230"/>
      <c r="BG2423" s="230"/>
    </row>
    <row r="2424" spans="4:59">
      <c r="D2424" s="230"/>
      <c r="G2424" s="230"/>
      <c r="H2424" s="230"/>
      <c r="I2424" s="230"/>
      <c r="J2424" s="230"/>
      <c r="K2424" s="230"/>
      <c r="L2424" s="230"/>
      <c r="M2424" s="230"/>
      <c r="N2424" s="230"/>
      <c r="S2424" s="230"/>
      <c r="V2424" s="230"/>
      <c r="W2424" s="230"/>
      <c r="X2424" s="230"/>
      <c r="Y2424" s="230"/>
      <c r="Z2424" s="230"/>
      <c r="AA2424" s="230"/>
      <c r="AB2424" s="230"/>
      <c r="AC2424" s="230"/>
      <c r="AD2424" s="230"/>
      <c r="AH2424" s="230"/>
      <c r="AK2424" s="230"/>
      <c r="AL2424" s="230"/>
      <c r="AM2424" s="230"/>
      <c r="AN2424" s="230"/>
      <c r="AO2424" s="230"/>
      <c r="AP2424" s="230"/>
      <c r="AQ2424" s="230"/>
      <c r="AR2424" s="230"/>
      <c r="AW2424" s="230"/>
      <c r="AZ2424" s="230"/>
      <c r="BA2424" s="230"/>
      <c r="BB2424" s="230"/>
      <c r="BC2424" s="230"/>
      <c r="BD2424" s="230"/>
      <c r="BE2424" s="230"/>
      <c r="BF2424" s="230"/>
      <c r="BG2424" s="230"/>
    </row>
    <row r="2425" spans="4:59">
      <c r="D2425" s="230"/>
      <c r="G2425" s="230"/>
      <c r="H2425" s="230"/>
      <c r="I2425" s="230"/>
      <c r="J2425" s="230"/>
      <c r="K2425" s="230"/>
      <c r="L2425" s="230"/>
      <c r="M2425" s="230"/>
      <c r="N2425" s="230"/>
      <c r="S2425" s="230"/>
      <c r="V2425" s="230"/>
      <c r="W2425" s="230"/>
      <c r="X2425" s="230"/>
      <c r="Y2425" s="230"/>
      <c r="Z2425" s="230"/>
      <c r="AA2425" s="230"/>
      <c r="AB2425" s="230"/>
      <c r="AC2425" s="230"/>
      <c r="AD2425" s="230"/>
      <c r="AH2425" s="230"/>
      <c r="AK2425" s="230"/>
      <c r="AL2425" s="230"/>
      <c r="AM2425" s="230"/>
      <c r="AN2425" s="230"/>
      <c r="AO2425" s="230"/>
      <c r="AP2425" s="230"/>
      <c r="AQ2425" s="230"/>
      <c r="AR2425" s="230"/>
      <c r="AW2425" s="230"/>
      <c r="AZ2425" s="230"/>
      <c r="BA2425" s="230"/>
      <c r="BB2425" s="230"/>
      <c r="BC2425" s="230"/>
      <c r="BD2425" s="230"/>
      <c r="BE2425" s="230"/>
      <c r="BF2425" s="230"/>
      <c r="BG2425" s="230"/>
    </row>
    <row r="2426" spans="4:59">
      <c r="D2426" s="230"/>
      <c r="G2426" s="230"/>
      <c r="H2426" s="230"/>
      <c r="I2426" s="230"/>
      <c r="J2426" s="230"/>
      <c r="K2426" s="230"/>
      <c r="L2426" s="230"/>
      <c r="M2426" s="230"/>
      <c r="N2426" s="230"/>
      <c r="S2426" s="230"/>
      <c r="V2426" s="230"/>
      <c r="W2426" s="230"/>
      <c r="X2426" s="230"/>
      <c r="Y2426" s="230"/>
      <c r="Z2426" s="230"/>
      <c r="AA2426" s="230"/>
      <c r="AB2426" s="230"/>
      <c r="AC2426" s="230"/>
      <c r="AD2426" s="230"/>
      <c r="AH2426" s="230"/>
      <c r="AK2426" s="230"/>
      <c r="AL2426" s="230"/>
      <c r="AM2426" s="230"/>
      <c r="AN2426" s="230"/>
      <c r="AO2426" s="230"/>
      <c r="AP2426" s="230"/>
      <c r="AQ2426" s="230"/>
      <c r="AR2426" s="230"/>
      <c r="AW2426" s="230"/>
      <c r="AZ2426" s="230"/>
      <c r="BA2426" s="230"/>
      <c r="BB2426" s="230"/>
      <c r="BC2426" s="230"/>
      <c r="BD2426" s="230"/>
      <c r="BE2426" s="230"/>
      <c r="BF2426" s="230"/>
      <c r="BG2426" s="230"/>
    </row>
    <row r="2427" spans="4:59">
      <c r="D2427" s="230"/>
      <c r="G2427" s="230"/>
      <c r="H2427" s="230"/>
      <c r="I2427" s="230"/>
      <c r="J2427" s="230"/>
      <c r="K2427" s="230"/>
      <c r="L2427" s="230"/>
      <c r="M2427" s="230"/>
      <c r="N2427" s="230"/>
      <c r="S2427" s="230"/>
      <c r="V2427" s="230"/>
      <c r="W2427" s="230"/>
      <c r="X2427" s="230"/>
      <c r="Y2427" s="230"/>
      <c r="Z2427" s="230"/>
      <c r="AA2427" s="230"/>
      <c r="AB2427" s="230"/>
      <c r="AC2427" s="230"/>
      <c r="AD2427" s="230"/>
      <c r="AH2427" s="230"/>
      <c r="AK2427" s="230"/>
      <c r="AL2427" s="230"/>
      <c r="AM2427" s="230"/>
      <c r="AN2427" s="230"/>
      <c r="AO2427" s="230"/>
      <c r="AP2427" s="230"/>
      <c r="AQ2427" s="230"/>
      <c r="AR2427" s="230"/>
      <c r="AW2427" s="230"/>
      <c r="AZ2427" s="230"/>
      <c r="BA2427" s="230"/>
      <c r="BB2427" s="230"/>
      <c r="BC2427" s="230"/>
      <c r="BD2427" s="230"/>
      <c r="BE2427" s="230"/>
      <c r="BF2427" s="230"/>
      <c r="BG2427" s="230"/>
    </row>
    <row r="2428" spans="4:59">
      <c r="D2428" s="230"/>
      <c r="G2428" s="230"/>
      <c r="H2428" s="230"/>
      <c r="I2428" s="230"/>
      <c r="J2428" s="230"/>
      <c r="K2428" s="230"/>
      <c r="L2428" s="230"/>
      <c r="M2428" s="230"/>
      <c r="N2428" s="230"/>
      <c r="S2428" s="230"/>
      <c r="V2428" s="230"/>
      <c r="W2428" s="230"/>
      <c r="X2428" s="230"/>
      <c r="Y2428" s="230"/>
      <c r="Z2428" s="230"/>
      <c r="AA2428" s="230"/>
      <c r="AB2428" s="230"/>
      <c r="AC2428" s="230"/>
      <c r="AD2428" s="230"/>
      <c r="AH2428" s="230"/>
      <c r="AK2428" s="230"/>
      <c r="AL2428" s="230"/>
      <c r="AM2428" s="230"/>
      <c r="AN2428" s="230"/>
      <c r="AO2428" s="230"/>
      <c r="AP2428" s="230"/>
      <c r="AQ2428" s="230"/>
      <c r="AR2428" s="230"/>
      <c r="AW2428" s="230"/>
      <c r="AZ2428" s="230"/>
      <c r="BA2428" s="230"/>
      <c r="BB2428" s="230"/>
      <c r="BC2428" s="230"/>
      <c r="BD2428" s="230"/>
      <c r="BE2428" s="230"/>
      <c r="BF2428" s="230"/>
      <c r="BG2428" s="230"/>
    </row>
    <row r="2429" spans="4:59">
      <c r="D2429" s="230"/>
      <c r="G2429" s="230"/>
      <c r="H2429" s="230"/>
      <c r="I2429" s="230"/>
      <c r="J2429" s="230"/>
      <c r="K2429" s="230"/>
      <c r="L2429" s="230"/>
      <c r="M2429" s="230"/>
      <c r="N2429" s="230"/>
      <c r="S2429" s="230"/>
      <c r="V2429" s="230"/>
      <c r="W2429" s="230"/>
      <c r="X2429" s="230"/>
      <c r="Y2429" s="230"/>
      <c r="Z2429" s="230"/>
      <c r="AA2429" s="230"/>
      <c r="AB2429" s="230"/>
      <c r="AC2429" s="230"/>
      <c r="AD2429" s="230"/>
      <c r="AH2429" s="230"/>
      <c r="AK2429" s="230"/>
      <c r="AL2429" s="230"/>
      <c r="AM2429" s="230"/>
      <c r="AN2429" s="230"/>
      <c r="AO2429" s="230"/>
      <c r="AP2429" s="230"/>
      <c r="AQ2429" s="230"/>
      <c r="AR2429" s="230"/>
      <c r="AW2429" s="230"/>
      <c r="AZ2429" s="230"/>
      <c r="BA2429" s="230"/>
      <c r="BB2429" s="230"/>
      <c r="BC2429" s="230"/>
      <c r="BD2429" s="230"/>
      <c r="BE2429" s="230"/>
      <c r="BF2429" s="230"/>
      <c r="BG2429" s="230"/>
    </row>
    <row r="2430" spans="4:59">
      <c r="D2430" s="230"/>
      <c r="G2430" s="230"/>
      <c r="H2430" s="230"/>
      <c r="I2430" s="230"/>
      <c r="J2430" s="230"/>
      <c r="K2430" s="230"/>
      <c r="L2430" s="230"/>
      <c r="M2430" s="230"/>
      <c r="N2430" s="230"/>
      <c r="S2430" s="230"/>
      <c r="V2430" s="230"/>
      <c r="W2430" s="230"/>
      <c r="X2430" s="230"/>
      <c r="Y2430" s="230"/>
      <c r="Z2430" s="230"/>
      <c r="AA2430" s="230"/>
      <c r="AB2430" s="230"/>
      <c r="AC2430" s="230"/>
      <c r="AD2430" s="230"/>
      <c r="AH2430" s="230"/>
      <c r="AK2430" s="230"/>
      <c r="AL2430" s="230"/>
      <c r="AM2430" s="230"/>
      <c r="AN2430" s="230"/>
      <c r="AO2430" s="230"/>
      <c r="AP2430" s="230"/>
      <c r="AQ2430" s="230"/>
      <c r="AR2430" s="230"/>
      <c r="AW2430" s="230"/>
      <c r="AZ2430" s="230"/>
      <c r="BA2430" s="230"/>
      <c r="BB2430" s="230"/>
      <c r="BC2430" s="230"/>
      <c r="BD2430" s="230"/>
      <c r="BE2430" s="230"/>
      <c r="BF2430" s="230"/>
      <c r="BG2430" s="230"/>
    </row>
    <row r="2431" spans="4:59">
      <c r="D2431" s="230"/>
      <c r="G2431" s="230"/>
      <c r="H2431" s="230"/>
      <c r="I2431" s="230"/>
      <c r="J2431" s="230"/>
      <c r="K2431" s="230"/>
      <c r="L2431" s="230"/>
      <c r="M2431" s="230"/>
      <c r="N2431" s="230"/>
      <c r="S2431" s="230"/>
      <c r="V2431" s="230"/>
      <c r="W2431" s="230"/>
      <c r="X2431" s="230"/>
      <c r="Y2431" s="230"/>
      <c r="Z2431" s="230"/>
      <c r="AA2431" s="230"/>
      <c r="AB2431" s="230"/>
      <c r="AC2431" s="230"/>
      <c r="AD2431" s="230"/>
      <c r="AH2431" s="230"/>
      <c r="AK2431" s="230"/>
      <c r="AL2431" s="230"/>
      <c r="AM2431" s="230"/>
      <c r="AN2431" s="230"/>
      <c r="AO2431" s="230"/>
      <c r="AP2431" s="230"/>
      <c r="AQ2431" s="230"/>
      <c r="AR2431" s="230"/>
      <c r="AW2431" s="230"/>
      <c r="AZ2431" s="230"/>
      <c r="BA2431" s="230"/>
      <c r="BB2431" s="230"/>
      <c r="BC2431" s="230"/>
      <c r="BD2431" s="230"/>
      <c r="BE2431" s="230"/>
      <c r="BF2431" s="230"/>
      <c r="BG2431" s="230"/>
    </row>
    <row r="2432" spans="4:59">
      <c r="D2432" s="230"/>
      <c r="G2432" s="230"/>
      <c r="H2432" s="230"/>
      <c r="I2432" s="230"/>
      <c r="J2432" s="230"/>
      <c r="K2432" s="230"/>
      <c r="L2432" s="230"/>
      <c r="M2432" s="230"/>
      <c r="N2432" s="230"/>
      <c r="S2432" s="230"/>
      <c r="V2432" s="230"/>
      <c r="W2432" s="230"/>
      <c r="X2432" s="230"/>
      <c r="Y2432" s="230"/>
      <c r="Z2432" s="230"/>
      <c r="AA2432" s="230"/>
      <c r="AB2432" s="230"/>
      <c r="AC2432" s="230"/>
      <c r="AD2432" s="230"/>
      <c r="AH2432" s="230"/>
      <c r="AK2432" s="230"/>
      <c r="AL2432" s="230"/>
      <c r="AM2432" s="230"/>
      <c r="AN2432" s="230"/>
      <c r="AO2432" s="230"/>
      <c r="AP2432" s="230"/>
      <c r="AQ2432" s="230"/>
      <c r="AR2432" s="230"/>
      <c r="AW2432" s="230"/>
      <c r="AZ2432" s="230"/>
      <c r="BA2432" s="230"/>
      <c r="BB2432" s="230"/>
      <c r="BC2432" s="230"/>
      <c r="BD2432" s="230"/>
      <c r="BE2432" s="230"/>
      <c r="BF2432" s="230"/>
      <c r="BG2432" s="230"/>
    </row>
    <row r="2433" spans="4:59">
      <c r="D2433" s="230"/>
      <c r="G2433" s="230"/>
      <c r="H2433" s="230"/>
      <c r="I2433" s="230"/>
      <c r="J2433" s="230"/>
      <c r="K2433" s="230"/>
      <c r="L2433" s="230"/>
      <c r="M2433" s="230"/>
      <c r="N2433" s="230"/>
      <c r="S2433" s="230"/>
      <c r="V2433" s="230"/>
      <c r="W2433" s="230"/>
      <c r="X2433" s="230"/>
      <c r="Y2433" s="230"/>
      <c r="Z2433" s="230"/>
      <c r="AA2433" s="230"/>
      <c r="AB2433" s="230"/>
      <c r="AC2433" s="230"/>
      <c r="AD2433" s="230"/>
      <c r="AH2433" s="230"/>
      <c r="AK2433" s="230"/>
      <c r="AL2433" s="230"/>
      <c r="AM2433" s="230"/>
      <c r="AN2433" s="230"/>
      <c r="AO2433" s="230"/>
      <c r="AP2433" s="230"/>
      <c r="AQ2433" s="230"/>
      <c r="AR2433" s="230"/>
      <c r="AW2433" s="230"/>
      <c r="AZ2433" s="230"/>
      <c r="BA2433" s="230"/>
      <c r="BB2433" s="230"/>
      <c r="BC2433" s="230"/>
      <c r="BD2433" s="230"/>
      <c r="BE2433" s="230"/>
      <c r="BF2433" s="230"/>
      <c r="BG2433" s="230"/>
    </row>
    <row r="2434" spans="4:59">
      <c r="D2434" s="230"/>
      <c r="G2434" s="230"/>
      <c r="H2434" s="230"/>
      <c r="I2434" s="230"/>
      <c r="J2434" s="230"/>
      <c r="K2434" s="230"/>
      <c r="L2434" s="230"/>
      <c r="M2434" s="230"/>
      <c r="N2434" s="230"/>
      <c r="S2434" s="230"/>
      <c r="V2434" s="230"/>
      <c r="W2434" s="230"/>
      <c r="X2434" s="230"/>
      <c r="Y2434" s="230"/>
      <c r="Z2434" s="230"/>
      <c r="AA2434" s="230"/>
      <c r="AB2434" s="230"/>
      <c r="AC2434" s="230"/>
      <c r="AD2434" s="230"/>
      <c r="AH2434" s="230"/>
      <c r="AK2434" s="230"/>
      <c r="AL2434" s="230"/>
      <c r="AM2434" s="230"/>
      <c r="AN2434" s="230"/>
      <c r="AO2434" s="230"/>
      <c r="AP2434" s="230"/>
      <c r="AQ2434" s="230"/>
      <c r="AR2434" s="230"/>
      <c r="AW2434" s="230"/>
      <c r="AZ2434" s="230"/>
      <c r="BA2434" s="230"/>
      <c r="BB2434" s="230"/>
      <c r="BC2434" s="230"/>
      <c r="BD2434" s="230"/>
      <c r="BE2434" s="230"/>
      <c r="BF2434" s="230"/>
      <c r="BG2434" s="230"/>
    </row>
    <row r="2435" spans="4:59">
      <c r="D2435" s="230"/>
      <c r="G2435" s="230"/>
      <c r="H2435" s="230"/>
      <c r="I2435" s="230"/>
      <c r="J2435" s="230"/>
      <c r="K2435" s="230"/>
      <c r="L2435" s="230"/>
      <c r="M2435" s="230"/>
      <c r="N2435" s="230"/>
      <c r="S2435" s="230"/>
      <c r="V2435" s="230"/>
      <c r="W2435" s="230"/>
      <c r="X2435" s="230"/>
      <c r="Y2435" s="230"/>
      <c r="Z2435" s="230"/>
      <c r="AA2435" s="230"/>
      <c r="AB2435" s="230"/>
      <c r="AC2435" s="230"/>
      <c r="AD2435" s="230"/>
      <c r="AH2435" s="230"/>
      <c r="AK2435" s="230"/>
      <c r="AL2435" s="230"/>
      <c r="AM2435" s="230"/>
      <c r="AN2435" s="230"/>
      <c r="AO2435" s="230"/>
      <c r="AP2435" s="230"/>
      <c r="AQ2435" s="230"/>
      <c r="AR2435" s="230"/>
      <c r="AW2435" s="230"/>
      <c r="AZ2435" s="230"/>
      <c r="BA2435" s="230"/>
      <c r="BB2435" s="230"/>
      <c r="BC2435" s="230"/>
      <c r="BD2435" s="230"/>
      <c r="BE2435" s="230"/>
      <c r="BF2435" s="230"/>
      <c r="BG2435" s="230"/>
    </row>
    <row r="2436" spans="4:59">
      <c r="D2436" s="230"/>
      <c r="G2436" s="230"/>
      <c r="H2436" s="230"/>
      <c r="I2436" s="230"/>
      <c r="J2436" s="230"/>
      <c r="K2436" s="230"/>
      <c r="L2436" s="230"/>
      <c r="M2436" s="230"/>
      <c r="N2436" s="230"/>
      <c r="S2436" s="230"/>
      <c r="V2436" s="230"/>
      <c r="W2436" s="230"/>
      <c r="X2436" s="230"/>
      <c r="Y2436" s="230"/>
      <c r="Z2436" s="230"/>
      <c r="AA2436" s="230"/>
      <c r="AB2436" s="230"/>
      <c r="AC2436" s="230"/>
      <c r="AD2436" s="230"/>
      <c r="AH2436" s="230"/>
      <c r="AK2436" s="230"/>
      <c r="AL2436" s="230"/>
      <c r="AM2436" s="230"/>
      <c r="AN2436" s="230"/>
      <c r="AO2436" s="230"/>
      <c r="AP2436" s="230"/>
      <c r="AQ2436" s="230"/>
      <c r="AR2436" s="230"/>
      <c r="AW2436" s="230"/>
      <c r="AZ2436" s="230"/>
      <c r="BA2436" s="230"/>
      <c r="BB2436" s="230"/>
      <c r="BC2436" s="230"/>
      <c r="BD2436" s="230"/>
      <c r="BE2436" s="230"/>
      <c r="BF2436" s="230"/>
      <c r="BG2436" s="230"/>
    </row>
    <row r="2437" spans="4:59">
      <c r="D2437" s="230"/>
      <c r="G2437" s="230"/>
      <c r="H2437" s="230"/>
      <c r="I2437" s="230"/>
      <c r="J2437" s="230"/>
      <c r="K2437" s="230"/>
      <c r="L2437" s="230"/>
      <c r="M2437" s="230"/>
      <c r="N2437" s="230"/>
      <c r="S2437" s="230"/>
      <c r="V2437" s="230"/>
      <c r="W2437" s="230"/>
      <c r="X2437" s="230"/>
      <c r="Y2437" s="230"/>
      <c r="Z2437" s="230"/>
      <c r="AA2437" s="230"/>
      <c r="AB2437" s="230"/>
      <c r="AC2437" s="230"/>
      <c r="AD2437" s="230"/>
      <c r="AH2437" s="230"/>
      <c r="AK2437" s="230"/>
      <c r="AL2437" s="230"/>
      <c r="AM2437" s="230"/>
      <c r="AN2437" s="230"/>
      <c r="AO2437" s="230"/>
      <c r="AP2437" s="230"/>
      <c r="AQ2437" s="230"/>
      <c r="AR2437" s="230"/>
      <c r="AW2437" s="230"/>
      <c r="AZ2437" s="230"/>
      <c r="BA2437" s="230"/>
      <c r="BB2437" s="230"/>
      <c r="BC2437" s="230"/>
      <c r="BD2437" s="230"/>
      <c r="BE2437" s="230"/>
      <c r="BF2437" s="230"/>
      <c r="BG2437" s="230"/>
    </row>
    <row r="2438" spans="4:59">
      <c r="D2438" s="230"/>
      <c r="G2438" s="230"/>
      <c r="H2438" s="230"/>
      <c r="I2438" s="230"/>
      <c r="J2438" s="230"/>
      <c r="K2438" s="230"/>
      <c r="L2438" s="230"/>
      <c r="M2438" s="230"/>
      <c r="N2438" s="230"/>
      <c r="S2438" s="230"/>
      <c r="V2438" s="230"/>
      <c r="W2438" s="230"/>
      <c r="X2438" s="230"/>
      <c r="Y2438" s="230"/>
      <c r="Z2438" s="230"/>
      <c r="AA2438" s="230"/>
      <c r="AB2438" s="230"/>
      <c r="AC2438" s="230"/>
      <c r="AD2438" s="230"/>
      <c r="AH2438" s="230"/>
      <c r="AK2438" s="230"/>
      <c r="AL2438" s="230"/>
      <c r="AM2438" s="230"/>
      <c r="AN2438" s="230"/>
      <c r="AO2438" s="230"/>
      <c r="AP2438" s="230"/>
      <c r="AQ2438" s="230"/>
      <c r="AR2438" s="230"/>
      <c r="AW2438" s="230"/>
      <c r="AZ2438" s="230"/>
      <c r="BA2438" s="230"/>
      <c r="BB2438" s="230"/>
      <c r="BC2438" s="230"/>
      <c r="BD2438" s="230"/>
      <c r="BE2438" s="230"/>
      <c r="BF2438" s="230"/>
      <c r="BG2438" s="230"/>
    </row>
    <row r="2439" spans="4:59">
      <c r="D2439" s="230"/>
      <c r="G2439" s="230"/>
      <c r="H2439" s="230"/>
      <c r="I2439" s="230"/>
      <c r="J2439" s="230"/>
      <c r="K2439" s="230"/>
      <c r="L2439" s="230"/>
      <c r="M2439" s="230"/>
      <c r="N2439" s="230"/>
      <c r="S2439" s="230"/>
      <c r="V2439" s="230"/>
      <c r="W2439" s="230"/>
      <c r="X2439" s="230"/>
      <c r="Y2439" s="230"/>
      <c r="Z2439" s="230"/>
      <c r="AA2439" s="230"/>
      <c r="AB2439" s="230"/>
      <c r="AC2439" s="230"/>
      <c r="AD2439" s="230"/>
      <c r="AH2439" s="230"/>
      <c r="AK2439" s="230"/>
      <c r="AL2439" s="230"/>
      <c r="AM2439" s="230"/>
      <c r="AN2439" s="230"/>
      <c r="AO2439" s="230"/>
      <c r="AP2439" s="230"/>
      <c r="AQ2439" s="230"/>
      <c r="AR2439" s="230"/>
      <c r="AW2439" s="230"/>
      <c r="AZ2439" s="230"/>
      <c r="BA2439" s="230"/>
      <c r="BB2439" s="230"/>
      <c r="BC2439" s="230"/>
      <c r="BD2439" s="230"/>
      <c r="BE2439" s="230"/>
      <c r="BF2439" s="230"/>
      <c r="BG2439" s="230"/>
    </row>
    <row r="2440" spans="4:59">
      <c r="D2440" s="230"/>
      <c r="G2440" s="230"/>
      <c r="H2440" s="230"/>
      <c r="I2440" s="230"/>
      <c r="J2440" s="230"/>
      <c r="K2440" s="230"/>
      <c r="L2440" s="230"/>
      <c r="M2440" s="230"/>
      <c r="N2440" s="230"/>
      <c r="S2440" s="230"/>
      <c r="V2440" s="230"/>
      <c r="W2440" s="230"/>
      <c r="X2440" s="230"/>
      <c r="Y2440" s="230"/>
      <c r="Z2440" s="230"/>
      <c r="AA2440" s="230"/>
      <c r="AB2440" s="230"/>
      <c r="AC2440" s="230"/>
      <c r="AD2440" s="230"/>
      <c r="AH2440" s="230"/>
      <c r="AK2440" s="230"/>
      <c r="AL2440" s="230"/>
      <c r="AM2440" s="230"/>
      <c r="AN2440" s="230"/>
      <c r="AO2440" s="230"/>
      <c r="AP2440" s="230"/>
      <c r="AQ2440" s="230"/>
      <c r="AR2440" s="230"/>
      <c r="AW2440" s="230"/>
      <c r="AZ2440" s="230"/>
      <c r="BA2440" s="230"/>
      <c r="BB2440" s="230"/>
      <c r="BC2440" s="230"/>
      <c r="BD2440" s="230"/>
      <c r="BE2440" s="230"/>
      <c r="BF2440" s="230"/>
      <c r="BG2440" s="230"/>
    </row>
    <row r="2441" spans="4:59">
      <c r="D2441" s="230"/>
      <c r="G2441" s="230"/>
      <c r="H2441" s="230"/>
      <c r="I2441" s="230"/>
      <c r="J2441" s="230"/>
      <c r="K2441" s="230"/>
      <c r="L2441" s="230"/>
      <c r="M2441" s="230"/>
      <c r="N2441" s="230"/>
      <c r="S2441" s="230"/>
      <c r="V2441" s="230"/>
      <c r="W2441" s="230"/>
      <c r="X2441" s="230"/>
      <c r="Y2441" s="230"/>
      <c r="Z2441" s="230"/>
      <c r="AA2441" s="230"/>
      <c r="AB2441" s="230"/>
      <c r="AC2441" s="230"/>
      <c r="AD2441" s="230"/>
      <c r="AH2441" s="230"/>
      <c r="AK2441" s="230"/>
      <c r="AL2441" s="230"/>
      <c r="AM2441" s="230"/>
      <c r="AN2441" s="230"/>
      <c r="AO2441" s="230"/>
      <c r="AP2441" s="230"/>
      <c r="AQ2441" s="230"/>
      <c r="AR2441" s="230"/>
      <c r="AW2441" s="230"/>
      <c r="AZ2441" s="230"/>
      <c r="BA2441" s="230"/>
      <c r="BB2441" s="230"/>
      <c r="BC2441" s="230"/>
      <c r="BD2441" s="230"/>
      <c r="BE2441" s="230"/>
      <c r="BF2441" s="230"/>
      <c r="BG2441" s="230"/>
    </row>
    <row r="2442" spans="4:59">
      <c r="D2442" s="230"/>
      <c r="G2442" s="230"/>
      <c r="H2442" s="230"/>
      <c r="I2442" s="230"/>
      <c r="J2442" s="230"/>
      <c r="K2442" s="230"/>
      <c r="L2442" s="230"/>
      <c r="M2442" s="230"/>
      <c r="N2442" s="230"/>
      <c r="S2442" s="230"/>
      <c r="V2442" s="230"/>
      <c r="W2442" s="230"/>
      <c r="X2442" s="230"/>
      <c r="Y2442" s="230"/>
      <c r="Z2442" s="230"/>
      <c r="AA2442" s="230"/>
      <c r="AB2442" s="230"/>
      <c r="AC2442" s="230"/>
      <c r="AD2442" s="230"/>
      <c r="AH2442" s="230"/>
      <c r="AK2442" s="230"/>
      <c r="AL2442" s="230"/>
      <c r="AM2442" s="230"/>
      <c r="AN2442" s="230"/>
      <c r="AO2442" s="230"/>
      <c r="AP2442" s="230"/>
      <c r="AQ2442" s="230"/>
      <c r="AR2442" s="230"/>
      <c r="AW2442" s="230"/>
      <c r="AZ2442" s="230"/>
      <c r="BA2442" s="230"/>
      <c r="BB2442" s="230"/>
      <c r="BC2442" s="230"/>
      <c r="BD2442" s="230"/>
      <c r="BE2442" s="230"/>
      <c r="BF2442" s="230"/>
      <c r="BG2442" s="230"/>
    </row>
    <row r="2443" spans="4:59">
      <c r="D2443" s="230"/>
      <c r="G2443" s="230"/>
      <c r="H2443" s="230"/>
      <c r="I2443" s="230"/>
      <c r="J2443" s="230"/>
      <c r="K2443" s="230"/>
      <c r="L2443" s="230"/>
      <c r="M2443" s="230"/>
      <c r="N2443" s="230"/>
      <c r="S2443" s="230"/>
      <c r="V2443" s="230"/>
      <c r="W2443" s="230"/>
      <c r="X2443" s="230"/>
      <c r="Y2443" s="230"/>
      <c r="Z2443" s="230"/>
      <c r="AA2443" s="230"/>
      <c r="AB2443" s="230"/>
      <c r="AC2443" s="230"/>
      <c r="AD2443" s="230"/>
      <c r="AH2443" s="230"/>
      <c r="AK2443" s="230"/>
      <c r="AL2443" s="230"/>
      <c r="AM2443" s="230"/>
      <c r="AN2443" s="230"/>
      <c r="AO2443" s="230"/>
      <c r="AP2443" s="230"/>
      <c r="AQ2443" s="230"/>
      <c r="AR2443" s="230"/>
      <c r="AW2443" s="230"/>
      <c r="AZ2443" s="230"/>
      <c r="BA2443" s="230"/>
      <c r="BB2443" s="230"/>
      <c r="BC2443" s="230"/>
      <c r="BD2443" s="230"/>
      <c r="BE2443" s="230"/>
      <c r="BF2443" s="230"/>
      <c r="BG2443" s="230"/>
    </row>
    <row r="2444" spans="4:59">
      <c r="D2444" s="230"/>
      <c r="G2444" s="230"/>
      <c r="H2444" s="230"/>
      <c r="I2444" s="230"/>
      <c r="J2444" s="230"/>
      <c r="K2444" s="230"/>
      <c r="L2444" s="230"/>
      <c r="M2444" s="230"/>
      <c r="N2444" s="230"/>
      <c r="S2444" s="230"/>
      <c r="V2444" s="230"/>
      <c r="W2444" s="230"/>
      <c r="X2444" s="230"/>
      <c r="Y2444" s="230"/>
      <c r="Z2444" s="230"/>
      <c r="AA2444" s="230"/>
      <c r="AB2444" s="230"/>
      <c r="AC2444" s="230"/>
      <c r="AD2444" s="230"/>
      <c r="AH2444" s="230"/>
      <c r="AK2444" s="230"/>
      <c r="AL2444" s="230"/>
      <c r="AM2444" s="230"/>
      <c r="AN2444" s="230"/>
      <c r="AO2444" s="230"/>
      <c r="AP2444" s="230"/>
      <c r="AQ2444" s="230"/>
      <c r="AR2444" s="230"/>
      <c r="AW2444" s="230"/>
      <c r="AZ2444" s="230"/>
      <c r="BA2444" s="230"/>
      <c r="BB2444" s="230"/>
      <c r="BC2444" s="230"/>
      <c r="BD2444" s="230"/>
      <c r="BE2444" s="230"/>
      <c r="BF2444" s="230"/>
      <c r="BG2444" s="230"/>
    </row>
    <row r="2445" spans="4:59">
      <c r="D2445" s="230"/>
      <c r="G2445" s="230"/>
      <c r="H2445" s="230"/>
      <c r="I2445" s="230"/>
      <c r="J2445" s="230"/>
      <c r="K2445" s="230"/>
      <c r="L2445" s="230"/>
      <c r="M2445" s="230"/>
      <c r="N2445" s="230"/>
      <c r="S2445" s="230"/>
      <c r="V2445" s="230"/>
      <c r="W2445" s="230"/>
      <c r="X2445" s="230"/>
      <c r="Y2445" s="230"/>
      <c r="Z2445" s="230"/>
      <c r="AA2445" s="230"/>
      <c r="AB2445" s="230"/>
      <c r="AC2445" s="230"/>
      <c r="AD2445" s="230"/>
      <c r="AH2445" s="230"/>
      <c r="AK2445" s="230"/>
      <c r="AL2445" s="230"/>
      <c r="AM2445" s="230"/>
      <c r="AN2445" s="230"/>
      <c r="AO2445" s="230"/>
      <c r="AP2445" s="230"/>
      <c r="AQ2445" s="230"/>
      <c r="AR2445" s="230"/>
      <c r="AW2445" s="230"/>
      <c r="AZ2445" s="230"/>
      <c r="BA2445" s="230"/>
      <c r="BB2445" s="230"/>
      <c r="BC2445" s="230"/>
      <c r="BD2445" s="230"/>
      <c r="BE2445" s="230"/>
      <c r="BF2445" s="230"/>
      <c r="BG2445" s="230"/>
    </row>
    <row r="2446" spans="4:59">
      <c r="D2446" s="230"/>
      <c r="G2446" s="230"/>
      <c r="H2446" s="230"/>
      <c r="I2446" s="230"/>
      <c r="J2446" s="230"/>
      <c r="K2446" s="230"/>
      <c r="L2446" s="230"/>
      <c r="M2446" s="230"/>
      <c r="N2446" s="230"/>
      <c r="S2446" s="230"/>
      <c r="V2446" s="230"/>
      <c r="W2446" s="230"/>
      <c r="X2446" s="230"/>
      <c r="Y2446" s="230"/>
      <c r="Z2446" s="230"/>
      <c r="AA2446" s="230"/>
      <c r="AB2446" s="230"/>
      <c r="AC2446" s="230"/>
      <c r="AD2446" s="230"/>
      <c r="AH2446" s="230"/>
      <c r="AK2446" s="230"/>
      <c r="AL2446" s="230"/>
      <c r="AM2446" s="230"/>
      <c r="AN2446" s="230"/>
      <c r="AO2446" s="230"/>
      <c r="AP2446" s="230"/>
      <c r="AQ2446" s="230"/>
      <c r="AR2446" s="230"/>
      <c r="AW2446" s="230"/>
      <c r="AZ2446" s="230"/>
      <c r="BA2446" s="230"/>
      <c r="BB2446" s="230"/>
      <c r="BC2446" s="230"/>
      <c r="BD2446" s="230"/>
      <c r="BE2446" s="230"/>
      <c r="BF2446" s="230"/>
      <c r="BG2446" s="230"/>
    </row>
    <row r="2447" spans="4:59">
      <c r="D2447" s="230"/>
      <c r="G2447" s="230"/>
      <c r="H2447" s="230"/>
      <c r="I2447" s="230"/>
      <c r="J2447" s="230"/>
      <c r="K2447" s="230"/>
      <c r="L2447" s="230"/>
      <c r="M2447" s="230"/>
      <c r="N2447" s="230"/>
      <c r="S2447" s="230"/>
      <c r="V2447" s="230"/>
      <c r="W2447" s="230"/>
      <c r="X2447" s="230"/>
      <c r="Y2447" s="230"/>
      <c r="Z2447" s="230"/>
      <c r="AA2447" s="230"/>
      <c r="AB2447" s="230"/>
      <c r="AC2447" s="230"/>
      <c r="AD2447" s="230"/>
      <c r="AH2447" s="230"/>
      <c r="AK2447" s="230"/>
      <c r="AL2447" s="230"/>
      <c r="AM2447" s="230"/>
      <c r="AN2447" s="230"/>
      <c r="AO2447" s="230"/>
      <c r="AP2447" s="230"/>
      <c r="AQ2447" s="230"/>
      <c r="AR2447" s="230"/>
      <c r="AW2447" s="230"/>
      <c r="AZ2447" s="230"/>
      <c r="BA2447" s="230"/>
      <c r="BB2447" s="230"/>
      <c r="BC2447" s="230"/>
      <c r="BD2447" s="230"/>
      <c r="BE2447" s="230"/>
      <c r="BF2447" s="230"/>
      <c r="BG2447" s="230"/>
    </row>
    <row r="2448" spans="4:59">
      <c r="D2448" s="230"/>
      <c r="G2448" s="230"/>
      <c r="H2448" s="230"/>
      <c r="I2448" s="230"/>
      <c r="J2448" s="230"/>
      <c r="K2448" s="230"/>
      <c r="L2448" s="230"/>
      <c r="M2448" s="230"/>
      <c r="N2448" s="230"/>
      <c r="S2448" s="230"/>
      <c r="V2448" s="230"/>
      <c r="W2448" s="230"/>
      <c r="X2448" s="230"/>
      <c r="Y2448" s="230"/>
      <c r="Z2448" s="230"/>
      <c r="AA2448" s="230"/>
      <c r="AB2448" s="230"/>
      <c r="AC2448" s="230"/>
      <c r="AD2448" s="230"/>
      <c r="AH2448" s="230"/>
      <c r="AK2448" s="230"/>
      <c r="AL2448" s="230"/>
      <c r="AM2448" s="230"/>
      <c r="AN2448" s="230"/>
      <c r="AO2448" s="230"/>
      <c r="AP2448" s="230"/>
      <c r="AQ2448" s="230"/>
      <c r="AR2448" s="230"/>
      <c r="AW2448" s="230"/>
      <c r="AZ2448" s="230"/>
      <c r="BA2448" s="230"/>
      <c r="BB2448" s="230"/>
      <c r="BC2448" s="230"/>
      <c r="BD2448" s="230"/>
      <c r="BE2448" s="230"/>
      <c r="BF2448" s="230"/>
      <c r="BG2448" s="230"/>
    </row>
    <row r="2449" spans="4:59">
      <c r="D2449" s="230"/>
      <c r="G2449" s="230"/>
      <c r="H2449" s="230"/>
      <c r="I2449" s="230"/>
      <c r="J2449" s="230"/>
      <c r="K2449" s="230"/>
      <c r="L2449" s="230"/>
      <c r="M2449" s="230"/>
      <c r="N2449" s="230"/>
      <c r="S2449" s="230"/>
      <c r="V2449" s="230"/>
      <c r="W2449" s="230"/>
      <c r="X2449" s="230"/>
      <c r="Y2449" s="230"/>
      <c r="Z2449" s="230"/>
      <c r="AA2449" s="230"/>
      <c r="AB2449" s="230"/>
      <c r="AC2449" s="230"/>
      <c r="AD2449" s="230"/>
      <c r="AH2449" s="230"/>
      <c r="AK2449" s="230"/>
      <c r="AL2449" s="230"/>
      <c r="AM2449" s="230"/>
      <c r="AN2449" s="230"/>
      <c r="AO2449" s="230"/>
      <c r="AP2449" s="230"/>
      <c r="AQ2449" s="230"/>
      <c r="AR2449" s="230"/>
      <c r="AW2449" s="230"/>
      <c r="AZ2449" s="230"/>
      <c r="BA2449" s="230"/>
      <c r="BB2449" s="230"/>
      <c r="BC2449" s="230"/>
      <c r="BD2449" s="230"/>
      <c r="BE2449" s="230"/>
      <c r="BF2449" s="230"/>
      <c r="BG2449" s="230"/>
    </row>
    <row r="2450" spans="4:59">
      <c r="D2450" s="230"/>
      <c r="G2450" s="230"/>
      <c r="H2450" s="230"/>
      <c r="I2450" s="230"/>
      <c r="J2450" s="230"/>
      <c r="K2450" s="230"/>
      <c r="L2450" s="230"/>
      <c r="M2450" s="230"/>
      <c r="N2450" s="230"/>
      <c r="S2450" s="230"/>
      <c r="V2450" s="230"/>
      <c r="W2450" s="230"/>
      <c r="X2450" s="230"/>
      <c r="Y2450" s="230"/>
      <c r="Z2450" s="230"/>
      <c r="AA2450" s="230"/>
      <c r="AB2450" s="230"/>
      <c r="AC2450" s="230"/>
      <c r="AD2450" s="230"/>
      <c r="AH2450" s="230"/>
      <c r="AK2450" s="230"/>
      <c r="AL2450" s="230"/>
      <c r="AM2450" s="230"/>
      <c r="AN2450" s="230"/>
      <c r="AO2450" s="230"/>
      <c r="AP2450" s="230"/>
      <c r="AQ2450" s="230"/>
      <c r="AR2450" s="230"/>
      <c r="AW2450" s="230"/>
      <c r="AZ2450" s="230"/>
      <c r="BA2450" s="230"/>
      <c r="BB2450" s="230"/>
      <c r="BC2450" s="230"/>
      <c r="BD2450" s="230"/>
      <c r="BE2450" s="230"/>
      <c r="BF2450" s="230"/>
      <c r="BG2450" s="230"/>
    </row>
    <row r="2451" spans="4:59">
      <c r="D2451" s="230"/>
      <c r="G2451" s="230"/>
      <c r="H2451" s="230"/>
      <c r="I2451" s="230"/>
      <c r="J2451" s="230"/>
      <c r="K2451" s="230"/>
      <c r="L2451" s="230"/>
      <c r="M2451" s="230"/>
      <c r="N2451" s="230"/>
      <c r="S2451" s="230"/>
      <c r="V2451" s="230"/>
      <c r="W2451" s="230"/>
      <c r="X2451" s="230"/>
      <c r="Y2451" s="230"/>
      <c r="Z2451" s="230"/>
      <c r="AA2451" s="230"/>
      <c r="AB2451" s="230"/>
      <c r="AC2451" s="230"/>
      <c r="AD2451" s="230"/>
      <c r="AH2451" s="230"/>
      <c r="AK2451" s="230"/>
      <c r="AL2451" s="230"/>
      <c r="AM2451" s="230"/>
      <c r="AN2451" s="230"/>
      <c r="AO2451" s="230"/>
      <c r="AP2451" s="230"/>
      <c r="AQ2451" s="230"/>
      <c r="AR2451" s="230"/>
      <c r="AW2451" s="230"/>
      <c r="AZ2451" s="230"/>
      <c r="BA2451" s="230"/>
      <c r="BB2451" s="230"/>
      <c r="BC2451" s="230"/>
      <c r="BD2451" s="230"/>
      <c r="BE2451" s="230"/>
      <c r="BF2451" s="230"/>
      <c r="BG2451" s="230"/>
    </row>
    <row r="2452" spans="4:59">
      <c r="D2452" s="230"/>
      <c r="G2452" s="230"/>
      <c r="H2452" s="230"/>
      <c r="I2452" s="230"/>
      <c r="J2452" s="230"/>
      <c r="K2452" s="230"/>
      <c r="L2452" s="230"/>
      <c r="M2452" s="230"/>
      <c r="N2452" s="230"/>
      <c r="S2452" s="230"/>
      <c r="V2452" s="230"/>
      <c r="W2452" s="230"/>
      <c r="X2452" s="230"/>
      <c r="Y2452" s="230"/>
      <c r="Z2452" s="230"/>
      <c r="AA2452" s="230"/>
      <c r="AB2452" s="230"/>
      <c r="AC2452" s="230"/>
      <c r="AD2452" s="230"/>
      <c r="AH2452" s="230"/>
      <c r="AK2452" s="230"/>
      <c r="AL2452" s="230"/>
      <c r="AM2452" s="230"/>
      <c r="AN2452" s="230"/>
      <c r="AO2452" s="230"/>
      <c r="AP2452" s="230"/>
      <c r="AQ2452" s="230"/>
      <c r="AR2452" s="230"/>
      <c r="AW2452" s="230"/>
      <c r="AZ2452" s="230"/>
      <c r="BA2452" s="230"/>
      <c r="BB2452" s="230"/>
      <c r="BC2452" s="230"/>
      <c r="BD2452" s="230"/>
      <c r="BE2452" s="230"/>
      <c r="BF2452" s="230"/>
      <c r="BG2452" s="230"/>
    </row>
    <row r="2453" spans="4:59">
      <c r="D2453" s="230"/>
      <c r="G2453" s="230"/>
      <c r="H2453" s="230"/>
      <c r="I2453" s="230"/>
      <c r="J2453" s="230"/>
      <c r="K2453" s="230"/>
      <c r="L2453" s="230"/>
      <c r="M2453" s="230"/>
      <c r="N2453" s="230"/>
      <c r="S2453" s="230"/>
      <c r="V2453" s="230"/>
      <c r="W2453" s="230"/>
      <c r="X2453" s="230"/>
      <c r="Y2453" s="230"/>
      <c r="Z2453" s="230"/>
      <c r="AA2453" s="230"/>
      <c r="AB2453" s="230"/>
      <c r="AC2453" s="230"/>
      <c r="AD2453" s="230"/>
      <c r="AH2453" s="230"/>
      <c r="AK2453" s="230"/>
      <c r="AL2453" s="230"/>
      <c r="AM2453" s="230"/>
      <c r="AN2453" s="230"/>
      <c r="AO2453" s="230"/>
      <c r="AP2453" s="230"/>
      <c r="AQ2453" s="230"/>
      <c r="AR2453" s="230"/>
      <c r="AW2453" s="230"/>
      <c r="AZ2453" s="230"/>
      <c r="BA2453" s="230"/>
      <c r="BB2453" s="230"/>
      <c r="BC2453" s="230"/>
      <c r="BD2453" s="230"/>
      <c r="BE2453" s="230"/>
      <c r="BF2453" s="230"/>
      <c r="BG2453" s="230"/>
    </row>
    <row r="2454" spans="4:59">
      <c r="D2454" s="230"/>
      <c r="G2454" s="230"/>
      <c r="H2454" s="230"/>
      <c r="I2454" s="230"/>
      <c r="J2454" s="230"/>
      <c r="K2454" s="230"/>
      <c r="L2454" s="230"/>
      <c r="M2454" s="230"/>
      <c r="N2454" s="230"/>
      <c r="S2454" s="230"/>
      <c r="V2454" s="230"/>
      <c r="W2454" s="230"/>
      <c r="X2454" s="230"/>
      <c r="Y2454" s="230"/>
      <c r="Z2454" s="230"/>
      <c r="AA2454" s="230"/>
      <c r="AB2454" s="230"/>
      <c r="AC2454" s="230"/>
      <c r="AD2454" s="230"/>
      <c r="AH2454" s="230"/>
      <c r="AK2454" s="230"/>
      <c r="AL2454" s="230"/>
      <c r="AM2454" s="230"/>
      <c r="AN2454" s="230"/>
      <c r="AO2454" s="230"/>
      <c r="AP2454" s="230"/>
      <c r="AQ2454" s="230"/>
      <c r="AR2454" s="230"/>
      <c r="AW2454" s="230"/>
      <c r="AZ2454" s="230"/>
      <c r="BA2454" s="230"/>
      <c r="BB2454" s="230"/>
      <c r="BC2454" s="230"/>
      <c r="BD2454" s="230"/>
      <c r="BE2454" s="230"/>
      <c r="BF2454" s="230"/>
      <c r="BG2454" s="230"/>
    </row>
    <row r="2455" spans="4:59">
      <c r="D2455" s="230"/>
      <c r="G2455" s="230"/>
      <c r="H2455" s="230"/>
      <c r="I2455" s="230"/>
      <c r="J2455" s="230"/>
      <c r="K2455" s="230"/>
      <c r="L2455" s="230"/>
      <c r="M2455" s="230"/>
      <c r="N2455" s="230"/>
      <c r="S2455" s="230"/>
      <c r="V2455" s="230"/>
      <c r="W2455" s="230"/>
      <c r="X2455" s="230"/>
      <c r="Y2455" s="230"/>
      <c r="Z2455" s="230"/>
      <c r="AA2455" s="230"/>
      <c r="AB2455" s="230"/>
      <c r="AC2455" s="230"/>
      <c r="AD2455" s="230"/>
      <c r="AH2455" s="230"/>
      <c r="AK2455" s="230"/>
      <c r="AL2455" s="230"/>
      <c r="AM2455" s="230"/>
      <c r="AN2455" s="230"/>
      <c r="AO2455" s="230"/>
      <c r="AP2455" s="230"/>
      <c r="AQ2455" s="230"/>
      <c r="AR2455" s="230"/>
      <c r="AW2455" s="230"/>
      <c r="AZ2455" s="230"/>
      <c r="BA2455" s="230"/>
      <c r="BB2455" s="230"/>
      <c r="BC2455" s="230"/>
      <c r="BD2455" s="230"/>
      <c r="BE2455" s="230"/>
      <c r="BF2455" s="230"/>
      <c r="BG2455" s="230"/>
    </row>
    <row r="2456" spans="4:59">
      <c r="D2456" s="230"/>
      <c r="G2456" s="230"/>
      <c r="H2456" s="230"/>
      <c r="I2456" s="230"/>
      <c r="J2456" s="230"/>
      <c r="K2456" s="230"/>
      <c r="L2456" s="230"/>
      <c r="M2456" s="230"/>
      <c r="N2456" s="230"/>
      <c r="S2456" s="230"/>
      <c r="V2456" s="230"/>
      <c r="W2456" s="230"/>
      <c r="X2456" s="230"/>
      <c r="Y2456" s="230"/>
      <c r="Z2456" s="230"/>
      <c r="AA2456" s="230"/>
      <c r="AB2456" s="230"/>
      <c r="AC2456" s="230"/>
      <c r="AD2456" s="230"/>
      <c r="AH2456" s="230"/>
      <c r="AK2456" s="230"/>
      <c r="AL2456" s="230"/>
      <c r="AM2456" s="230"/>
      <c r="AN2456" s="230"/>
      <c r="AO2456" s="230"/>
      <c r="AP2456" s="230"/>
      <c r="AQ2456" s="230"/>
      <c r="AR2456" s="230"/>
      <c r="AW2456" s="230"/>
      <c r="AZ2456" s="230"/>
      <c r="BA2456" s="230"/>
      <c r="BB2456" s="230"/>
      <c r="BC2456" s="230"/>
      <c r="BD2456" s="230"/>
      <c r="BE2456" s="230"/>
      <c r="BF2456" s="230"/>
      <c r="BG2456" s="230"/>
    </row>
    <row r="2457" spans="4:59">
      <c r="D2457" s="230"/>
      <c r="G2457" s="230"/>
      <c r="H2457" s="230"/>
      <c r="I2457" s="230"/>
      <c r="J2457" s="230"/>
      <c r="K2457" s="230"/>
      <c r="L2457" s="230"/>
      <c r="M2457" s="230"/>
      <c r="N2457" s="230"/>
      <c r="S2457" s="230"/>
      <c r="V2457" s="230"/>
      <c r="W2457" s="230"/>
      <c r="X2457" s="230"/>
      <c r="Y2457" s="230"/>
      <c r="Z2457" s="230"/>
      <c r="AA2457" s="230"/>
      <c r="AB2457" s="230"/>
      <c r="AC2457" s="230"/>
      <c r="AD2457" s="230"/>
      <c r="AH2457" s="230"/>
      <c r="AK2457" s="230"/>
      <c r="AL2457" s="230"/>
      <c r="AM2457" s="230"/>
      <c r="AN2457" s="230"/>
      <c r="AO2457" s="230"/>
      <c r="AP2457" s="230"/>
      <c r="AQ2457" s="230"/>
      <c r="AR2457" s="230"/>
      <c r="AW2457" s="230"/>
      <c r="AZ2457" s="230"/>
      <c r="BA2457" s="230"/>
      <c r="BB2457" s="230"/>
      <c r="BC2457" s="230"/>
      <c r="BD2457" s="230"/>
      <c r="BE2457" s="230"/>
      <c r="BF2457" s="230"/>
      <c r="BG2457" s="230"/>
    </row>
    <row r="2458" spans="4:59">
      <c r="D2458" s="230"/>
      <c r="G2458" s="230"/>
      <c r="H2458" s="230"/>
      <c r="I2458" s="230"/>
      <c r="J2458" s="230"/>
      <c r="K2458" s="230"/>
      <c r="L2458" s="230"/>
      <c r="M2458" s="230"/>
      <c r="N2458" s="230"/>
      <c r="S2458" s="230"/>
      <c r="V2458" s="230"/>
      <c r="W2458" s="230"/>
      <c r="X2458" s="230"/>
      <c r="Y2458" s="230"/>
      <c r="Z2458" s="230"/>
      <c r="AA2458" s="230"/>
      <c r="AB2458" s="230"/>
      <c r="AC2458" s="230"/>
      <c r="AD2458" s="230"/>
      <c r="AH2458" s="230"/>
      <c r="AK2458" s="230"/>
      <c r="AL2458" s="230"/>
      <c r="AM2458" s="230"/>
      <c r="AN2458" s="230"/>
      <c r="AO2458" s="230"/>
      <c r="AP2458" s="230"/>
      <c r="AQ2458" s="230"/>
      <c r="AR2458" s="230"/>
      <c r="AW2458" s="230"/>
      <c r="AZ2458" s="230"/>
      <c r="BA2458" s="230"/>
      <c r="BB2458" s="230"/>
      <c r="BC2458" s="230"/>
      <c r="BD2458" s="230"/>
      <c r="BE2458" s="230"/>
      <c r="BF2458" s="230"/>
      <c r="BG2458" s="230"/>
    </row>
    <row r="2459" spans="4:59">
      <c r="D2459" s="230"/>
      <c r="G2459" s="230"/>
      <c r="H2459" s="230"/>
      <c r="I2459" s="230"/>
      <c r="J2459" s="230"/>
      <c r="K2459" s="230"/>
      <c r="L2459" s="230"/>
      <c r="M2459" s="230"/>
      <c r="N2459" s="230"/>
      <c r="S2459" s="230"/>
      <c r="V2459" s="230"/>
      <c r="W2459" s="230"/>
      <c r="X2459" s="230"/>
      <c r="Y2459" s="230"/>
      <c r="Z2459" s="230"/>
      <c r="AA2459" s="230"/>
      <c r="AB2459" s="230"/>
      <c r="AC2459" s="230"/>
      <c r="AD2459" s="230"/>
      <c r="AH2459" s="230"/>
      <c r="AK2459" s="230"/>
      <c r="AL2459" s="230"/>
      <c r="AM2459" s="230"/>
      <c r="AN2459" s="230"/>
      <c r="AO2459" s="230"/>
      <c r="AP2459" s="230"/>
      <c r="AQ2459" s="230"/>
      <c r="AR2459" s="230"/>
      <c r="AW2459" s="230"/>
      <c r="AZ2459" s="230"/>
      <c r="BA2459" s="230"/>
      <c r="BB2459" s="230"/>
      <c r="BC2459" s="230"/>
      <c r="BD2459" s="230"/>
      <c r="BE2459" s="230"/>
      <c r="BF2459" s="230"/>
      <c r="BG2459" s="230"/>
    </row>
    <row r="2460" spans="4:59">
      <c r="D2460" s="230"/>
      <c r="G2460" s="230"/>
      <c r="H2460" s="230"/>
      <c r="I2460" s="230"/>
      <c r="J2460" s="230"/>
      <c r="K2460" s="230"/>
      <c r="L2460" s="230"/>
      <c r="M2460" s="230"/>
      <c r="N2460" s="230"/>
      <c r="S2460" s="230"/>
      <c r="V2460" s="230"/>
      <c r="W2460" s="230"/>
      <c r="X2460" s="230"/>
      <c r="Y2460" s="230"/>
      <c r="Z2460" s="230"/>
      <c r="AA2460" s="230"/>
      <c r="AB2460" s="230"/>
      <c r="AC2460" s="230"/>
      <c r="AD2460" s="230"/>
      <c r="AH2460" s="230"/>
      <c r="AK2460" s="230"/>
      <c r="AL2460" s="230"/>
      <c r="AM2460" s="230"/>
      <c r="AN2460" s="230"/>
      <c r="AO2460" s="230"/>
      <c r="AP2460" s="230"/>
      <c r="AQ2460" s="230"/>
      <c r="AR2460" s="230"/>
      <c r="AW2460" s="230"/>
      <c r="AZ2460" s="230"/>
      <c r="BA2460" s="230"/>
      <c r="BB2460" s="230"/>
      <c r="BC2460" s="230"/>
      <c r="BD2460" s="230"/>
      <c r="BE2460" s="230"/>
      <c r="BF2460" s="230"/>
      <c r="BG2460" s="230"/>
    </row>
    <row r="2461" spans="4:59">
      <c r="D2461" s="230"/>
      <c r="G2461" s="230"/>
      <c r="H2461" s="230"/>
      <c r="I2461" s="230"/>
      <c r="J2461" s="230"/>
      <c r="K2461" s="230"/>
      <c r="L2461" s="230"/>
      <c r="M2461" s="230"/>
      <c r="N2461" s="230"/>
      <c r="S2461" s="230"/>
      <c r="V2461" s="230"/>
      <c r="W2461" s="230"/>
      <c r="X2461" s="230"/>
      <c r="Y2461" s="230"/>
      <c r="Z2461" s="230"/>
      <c r="AA2461" s="230"/>
      <c r="AB2461" s="230"/>
      <c r="AC2461" s="230"/>
      <c r="AD2461" s="230"/>
      <c r="AH2461" s="230"/>
      <c r="AK2461" s="230"/>
      <c r="AL2461" s="230"/>
      <c r="AM2461" s="230"/>
      <c r="AN2461" s="230"/>
      <c r="AO2461" s="230"/>
      <c r="AP2461" s="230"/>
      <c r="AQ2461" s="230"/>
      <c r="AR2461" s="230"/>
      <c r="AW2461" s="230"/>
      <c r="AZ2461" s="230"/>
      <c r="BA2461" s="230"/>
      <c r="BB2461" s="230"/>
      <c r="BC2461" s="230"/>
      <c r="BD2461" s="230"/>
      <c r="BE2461" s="230"/>
      <c r="BF2461" s="230"/>
      <c r="BG2461" s="230"/>
    </row>
    <row r="2462" spans="4:59">
      <c r="D2462" s="230"/>
      <c r="G2462" s="230"/>
      <c r="H2462" s="230"/>
      <c r="I2462" s="230"/>
      <c r="J2462" s="230"/>
      <c r="K2462" s="230"/>
      <c r="L2462" s="230"/>
      <c r="M2462" s="230"/>
      <c r="N2462" s="230"/>
      <c r="S2462" s="230"/>
      <c r="V2462" s="230"/>
      <c r="W2462" s="230"/>
      <c r="X2462" s="230"/>
      <c r="Y2462" s="230"/>
      <c r="Z2462" s="230"/>
      <c r="AA2462" s="230"/>
      <c r="AB2462" s="230"/>
      <c r="AC2462" s="230"/>
      <c r="AD2462" s="230"/>
      <c r="AH2462" s="230"/>
      <c r="AK2462" s="230"/>
      <c r="AL2462" s="230"/>
      <c r="AM2462" s="230"/>
      <c r="AN2462" s="230"/>
      <c r="AO2462" s="230"/>
      <c r="AP2462" s="230"/>
      <c r="AQ2462" s="230"/>
      <c r="AR2462" s="230"/>
      <c r="AW2462" s="230"/>
      <c r="AZ2462" s="230"/>
      <c r="BA2462" s="230"/>
      <c r="BB2462" s="230"/>
      <c r="BC2462" s="230"/>
      <c r="BD2462" s="230"/>
      <c r="BE2462" s="230"/>
      <c r="BF2462" s="230"/>
      <c r="BG2462" s="230"/>
    </row>
    <row r="2463" spans="4:59">
      <c r="D2463" s="230"/>
      <c r="G2463" s="230"/>
      <c r="H2463" s="230"/>
      <c r="I2463" s="230"/>
      <c r="J2463" s="230"/>
      <c r="K2463" s="230"/>
      <c r="L2463" s="230"/>
      <c r="M2463" s="230"/>
      <c r="N2463" s="230"/>
      <c r="S2463" s="230"/>
      <c r="V2463" s="230"/>
      <c r="W2463" s="230"/>
      <c r="X2463" s="230"/>
      <c r="Y2463" s="230"/>
      <c r="Z2463" s="230"/>
      <c r="AA2463" s="230"/>
      <c r="AB2463" s="230"/>
      <c r="AC2463" s="230"/>
      <c r="AD2463" s="230"/>
      <c r="AH2463" s="230"/>
      <c r="AK2463" s="230"/>
      <c r="AL2463" s="230"/>
      <c r="AM2463" s="230"/>
      <c r="AN2463" s="230"/>
      <c r="AO2463" s="230"/>
      <c r="AP2463" s="230"/>
      <c r="AQ2463" s="230"/>
      <c r="AR2463" s="230"/>
      <c r="AW2463" s="230"/>
      <c r="AZ2463" s="230"/>
      <c r="BA2463" s="230"/>
      <c r="BB2463" s="230"/>
      <c r="BC2463" s="230"/>
      <c r="BD2463" s="230"/>
      <c r="BE2463" s="230"/>
      <c r="BF2463" s="230"/>
      <c r="BG2463" s="230"/>
    </row>
    <row r="2464" spans="4:59">
      <c r="D2464" s="230"/>
      <c r="G2464" s="230"/>
      <c r="H2464" s="230"/>
      <c r="I2464" s="230"/>
      <c r="J2464" s="230"/>
      <c r="K2464" s="230"/>
      <c r="L2464" s="230"/>
      <c r="M2464" s="230"/>
      <c r="N2464" s="230"/>
      <c r="S2464" s="230"/>
      <c r="V2464" s="230"/>
      <c r="W2464" s="230"/>
      <c r="X2464" s="230"/>
      <c r="Y2464" s="230"/>
      <c r="Z2464" s="230"/>
      <c r="AA2464" s="230"/>
      <c r="AB2464" s="230"/>
      <c r="AC2464" s="230"/>
      <c r="AD2464" s="230"/>
      <c r="AH2464" s="230"/>
      <c r="AK2464" s="230"/>
      <c r="AL2464" s="230"/>
      <c r="AM2464" s="230"/>
      <c r="AN2464" s="230"/>
      <c r="AO2464" s="230"/>
      <c r="AP2464" s="230"/>
      <c r="AQ2464" s="230"/>
      <c r="AR2464" s="230"/>
      <c r="AW2464" s="230"/>
      <c r="AZ2464" s="230"/>
      <c r="BA2464" s="230"/>
      <c r="BB2464" s="230"/>
      <c r="BC2464" s="230"/>
      <c r="BD2464" s="230"/>
      <c r="BE2464" s="230"/>
      <c r="BF2464" s="230"/>
      <c r="BG2464" s="230"/>
    </row>
    <row r="2465" spans="4:59">
      <c r="D2465" s="230"/>
      <c r="G2465" s="230"/>
      <c r="H2465" s="230"/>
      <c r="I2465" s="230"/>
      <c r="J2465" s="230"/>
      <c r="K2465" s="230"/>
      <c r="L2465" s="230"/>
      <c r="M2465" s="230"/>
      <c r="N2465" s="230"/>
      <c r="S2465" s="230"/>
      <c r="V2465" s="230"/>
      <c r="W2465" s="230"/>
      <c r="X2465" s="230"/>
      <c r="Y2465" s="230"/>
      <c r="Z2465" s="230"/>
      <c r="AA2465" s="230"/>
      <c r="AB2465" s="230"/>
      <c r="AC2465" s="230"/>
      <c r="AD2465" s="230"/>
      <c r="AH2465" s="230"/>
      <c r="AK2465" s="230"/>
      <c r="AL2465" s="230"/>
      <c r="AM2465" s="230"/>
      <c r="AN2465" s="230"/>
      <c r="AO2465" s="230"/>
      <c r="AP2465" s="230"/>
      <c r="AQ2465" s="230"/>
      <c r="AR2465" s="230"/>
      <c r="AW2465" s="230"/>
      <c r="AZ2465" s="230"/>
      <c r="BA2465" s="230"/>
      <c r="BB2465" s="230"/>
      <c r="BC2465" s="230"/>
      <c r="BD2465" s="230"/>
      <c r="BE2465" s="230"/>
      <c r="BF2465" s="230"/>
      <c r="BG2465" s="230"/>
    </row>
    <row r="2466" spans="4:59">
      <c r="D2466" s="230"/>
      <c r="G2466" s="230"/>
      <c r="H2466" s="230"/>
      <c r="I2466" s="230"/>
      <c r="J2466" s="230"/>
      <c r="K2466" s="230"/>
      <c r="L2466" s="230"/>
      <c r="M2466" s="230"/>
      <c r="N2466" s="230"/>
      <c r="S2466" s="230"/>
      <c r="V2466" s="230"/>
      <c r="W2466" s="230"/>
      <c r="X2466" s="230"/>
      <c r="Y2466" s="230"/>
      <c r="Z2466" s="230"/>
      <c r="AA2466" s="230"/>
      <c r="AB2466" s="230"/>
      <c r="AC2466" s="230"/>
      <c r="AD2466" s="230"/>
      <c r="AH2466" s="230"/>
      <c r="AK2466" s="230"/>
      <c r="AL2466" s="230"/>
      <c r="AM2466" s="230"/>
      <c r="AN2466" s="230"/>
      <c r="AO2466" s="230"/>
      <c r="AP2466" s="230"/>
      <c r="AQ2466" s="230"/>
      <c r="AR2466" s="230"/>
      <c r="AW2466" s="230"/>
      <c r="AZ2466" s="230"/>
      <c r="BA2466" s="230"/>
      <c r="BB2466" s="230"/>
      <c r="BC2466" s="230"/>
      <c r="BD2466" s="230"/>
      <c r="BE2466" s="230"/>
      <c r="BF2466" s="230"/>
      <c r="BG2466" s="230"/>
    </row>
    <row r="2467" spans="4:59">
      <c r="D2467" s="230"/>
      <c r="G2467" s="230"/>
      <c r="H2467" s="230"/>
      <c r="I2467" s="230"/>
      <c r="J2467" s="230"/>
      <c r="K2467" s="230"/>
      <c r="L2467" s="230"/>
      <c r="M2467" s="230"/>
      <c r="N2467" s="230"/>
      <c r="S2467" s="230"/>
      <c r="V2467" s="230"/>
      <c r="W2467" s="230"/>
      <c r="X2467" s="230"/>
      <c r="Y2467" s="230"/>
      <c r="Z2467" s="230"/>
      <c r="AA2467" s="230"/>
      <c r="AB2467" s="230"/>
      <c r="AC2467" s="230"/>
      <c r="AD2467" s="230"/>
      <c r="AH2467" s="230"/>
      <c r="AK2467" s="230"/>
      <c r="AL2467" s="230"/>
      <c r="AM2467" s="230"/>
      <c r="AN2467" s="230"/>
      <c r="AO2467" s="230"/>
      <c r="AP2467" s="230"/>
      <c r="AQ2467" s="230"/>
      <c r="AR2467" s="230"/>
      <c r="AW2467" s="230"/>
      <c r="AZ2467" s="230"/>
      <c r="BA2467" s="230"/>
      <c r="BB2467" s="230"/>
      <c r="BC2467" s="230"/>
      <c r="BD2467" s="230"/>
      <c r="BE2467" s="230"/>
      <c r="BF2467" s="230"/>
      <c r="BG2467" s="230"/>
    </row>
    <row r="2468" spans="4:59">
      <c r="D2468" s="230"/>
      <c r="G2468" s="230"/>
      <c r="H2468" s="230"/>
      <c r="I2468" s="230"/>
      <c r="J2468" s="230"/>
      <c r="K2468" s="230"/>
      <c r="L2468" s="230"/>
      <c r="M2468" s="230"/>
      <c r="N2468" s="230"/>
      <c r="S2468" s="230"/>
      <c r="V2468" s="230"/>
      <c r="W2468" s="230"/>
      <c r="X2468" s="230"/>
      <c r="Y2468" s="230"/>
      <c r="Z2468" s="230"/>
      <c r="AA2468" s="230"/>
      <c r="AB2468" s="230"/>
      <c r="AC2468" s="230"/>
      <c r="AD2468" s="230"/>
      <c r="AH2468" s="230"/>
      <c r="AK2468" s="230"/>
      <c r="AL2468" s="230"/>
      <c r="AM2468" s="230"/>
      <c r="AN2468" s="230"/>
      <c r="AO2468" s="230"/>
      <c r="AP2468" s="230"/>
      <c r="AQ2468" s="230"/>
      <c r="AR2468" s="230"/>
      <c r="AW2468" s="230"/>
      <c r="AZ2468" s="230"/>
      <c r="BA2468" s="230"/>
      <c r="BB2468" s="230"/>
      <c r="BC2468" s="230"/>
      <c r="BD2468" s="230"/>
      <c r="BE2468" s="230"/>
      <c r="BF2468" s="230"/>
      <c r="BG2468" s="230"/>
    </row>
    <row r="2469" spans="4:59">
      <c r="D2469" s="230"/>
      <c r="G2469" s="230"/>
      <c r="H2469" s="230"/>
      <c r="I2469" s="230"/>
      <c r="J2469" s="230"/>
      <c r="K2469" s="230"/>
      <c r="L2469" s="230"/>
      <c r="M2469" s="230"/>
      <c r="N2469" s="230"/>
      <c r="S2469" s="230"/>
      <c r="V2469" s="230"/>
      <c r="W2469" s="230"/>
      <c r="X2469" s="230"/>
      <c r="Y2469" s="230"/>
      <c r="Z2469" s="230"/>
      <c r="AA2469" s="230"/>
      <c r="AB2469" s="230"/>
      <c r="AC2469" s="230"/>
      <c r="AD2469" s="230"/>
      <c r="AH2469" s="230"/>
      <c r="AK2469" s="230"/>
      <c r="AL2469" s="230"/>
      <c r="AM2469" s="230"/>
      <c r="AN2469" s="230"/>
      <c r="AO2469" s="230"/>
      <c r="AP2469" s="230"/>
      <c r="AQ2469" s="230"/>
      <c r="AR2469" s="230"/>
      <c r="AW2469" s="230"/>
      <c r="AZ2469" s="230"/>
      <c r="BA2469" s="230"/>
      <c r="BB2469" s="230"/>
      <c r="BC2469" s="230"/>
      <c r="BD2469" s="230"/>
      <c r="BE2469" s="230"/>
      <c r="BF2469" s="230"/>
      <c r="BG2469" s="230"/>
    </row>
    <row r="2470" spans="4:59">
      <c r="D2470" s="230"/>
      <c r="G2470" s="230"/>
      <c r="H2470" s="230"/>
      <c r="I2470" s="230"/>
      <c r="J2470" s="230"/>
      <c r="K2470" s="230"/>
      <c r="L2470" s="230"/>
      <c r="M2470" s="230"/>
      <c r="N2470" s="230"/>
      <c r="S2470" s="230"/>
      <c r="V2470" s="230"/>
      <c r="W2470" s="230"/>
      <c r="X2470" s="230"/>
      <c r="Y2470" s="230"/>
      <c r="Z2470" s="230"/>
      <c r="AA2470" s="230"/>
      <c r="AB2470" s="230"/>
      <c r="AC2470" s="230"/>
      <c r="AD2470" s="230"/>
      <c r="AH2470" s="230"/>
      <c r="AK2470" s="230"/>
      <c r="AL2470" s="230"/>
      <c r="AM2470" s="230"/>
      <c r="AN2470" s="230"/>
      <c r="AO2470" s="230"/>
      <c r="AP2470" s="230"/>
      <c r="AQ2470" s="230"/>
      <c r="AR2470" s="230"/>
      <c r="AW2470" s="230"/>
      <c r="AZ2470" s="230"/>
      <c r="BA2470" s="230"/>
      <c r="BB2470" s="230"/>
      <c r="BC2470" s="230"/>
      <c r="BD2470" s="230"/>
      <c r="BE2470" s="230"/>
      <c r="BF2470" s="230"/>
      <c r="BG2470" s="230"/>
    </row>
    <row r="2471" spans="4:59">
      <c r="D2471" s="230"/>
      <c r="G2471" s="230"/>
      <c r="H2471" s="230"/>
      <c r="I2471" s="230"/>
      <c r="J2471" s="230"/>
      <c r="K2471" s="230"/>
      <c r="L2471" s="230"/>
      <c r="M2471" s="230"/>
      <c r="N2471" s="230"/>
      <c r="S2471" s="230"/>
      <c r="V2471" s="230"/>
      <c r="W2471" s="230"/>
      <c r="X2471" s="230"/>
      <c r="Y2471" s="230"/>
      <c r="Z2471" s="230"/>
      <c r="AA2471" s="230"/>
      <c r="AB2471" s="230"/>
      <c r="AC2471" s="230"/>
      <c r="AD2471" s="230"/>
      <c r="AH2471" s="230"/>
      <c r="AK2471" s="230"/>
      <c r="AL2471" s="230"/>
      <c r="AM2471" s="230"/>
      <c r="AN2471" s="230"/>
      <c r="AO2471" s="230"/>
      <c r="AP2471" s="230"/>
      <c r="AQ2471" s="230"/>
      <c r="AR2471" s="230"/>
      <c r="AW2471" s="230"/>
      <c r="AZ2471" s="230"/>
      <c r="BA2471" s="230"/>
      <c r="BB2471" s="230"/>
      <c r="BC2471" s="230"/>
      <c r="BD2471" s="230"/>
      <c r="BE2471" s="230"/>
      <c r="BF2471" s="230"/>
      <c r="BG2471" s="230"/>
    </row>
    <row r="2472" spans="4:59">
      <c r="D2472" s="230"/>
      <c r="G2472" s="230"/>
      <c r="H2472" s="230"/>
      <c r="I2472" s="230"/>
      <c r="J2472" s="230"/>
      <c r="K2472" s="230"/>
      <c r="L2472" s="230"/>
      <c r="M2472" s="230"/>
      <c r="N2472" s="230"/>
      <c r="S2472" s="230"/>
      <c r="V2472" s="230"/>
      <c r="W2472" s="230"/>
      <c r="X2472" s="230"/>
      <c r="Y2472" s="230"/>
      <c r="Z2472" s="230"/>
      <c r="AA2472" s="230"/>
      <c r="AB2472" s="230"/>
      <c r="AC2472" s="230"/>
      <c r="AD2472" s="230"/>
      <c r="AH2472" s="230"/>
      <c r="AK2472" s="230"/>
      <c r="AL2472" s="230"/>
      <c r="AM2472" s="230"/>
      <c r="AN2472" s="230"/>
      <c r="AO2472" s="230"/>
      <c r="AP2472" s="230"/>
      <c r="AQ2472" s="230"/>
      <c r="AR2472" s="230"/>
      <c r="AW2472" s="230"/>
      <c r="AZ2472" s="230"/>
      <c r="BA2472" s="230"/>
      <c r="BB2472" s="230"/>
      <c r="BC2472" s="230"/>
      <c r="BD2472" s="230"/>
      <c r="BE2472" s="230"/>
      <c r="BF2472" s="230"/>
      <c r="BG2472" s="230"/>
    </row>
    <row r="2473" spans="4:59">
      <c r="D2473" s="230"/>
      <c r="G2473" s="230"/>
      <c r="H2473" s="230"/>
      <c r="I2473" s="230"/>
      <c r="J2473" s="230"/>
      <c r="K2473" s="230"/>
      <c r="L2473" s="230"/>
      <c r="M2473" s="230"/>
      <c r="N2473" s="230"/>
      <c r="S2473" s="230"/>
      <c r="V2473" s="230"/>
      <c r="W2473" s="230"/>
      <c r="X2473" s="230"/>
      <c r="Y2473" s="230"/>
      <c r="Z2473" s="230"/>
      <c r="AA2473" s="230"/>
      <c r="AB2473" s="230"/>
      <c r="AC2473" s="230"/>
      <c r="AD2473" s="230"/>
      <c r="AH2473" s="230"/>
      <c r="AK2473" s="230"/>
      <c r="AL2473" s="230"/>
      <c r="AM2473" s="230"/>
      <c r="AN2473" s="230"/>
      <c r="AO2473" s="230"/>
      <c r="AP2473" s="230"/>
      <c r="AQ2473" s="230"/>
      <c r="AR2473" s="230"/>
      <c r="AW2473" s="230"/>
      <c r="AZ2473" s="230"/>
      <c r="BA2473" s="230"/>
      <c r="BB2473" s="230"/>
      <c r="BC2473" s="230"/>
      <c r="BD2473" s="230"/>
      <c r="BE2473" s="230"/>
      <c r="BF2473" s="230"/>
      <c r="BG2473" s="230"/>
    </row>
    <row r="2474" spans="4:59">
      <c r="D2474" s="230"/>
      <c r="G2474" s="230"/>
      <c r="H2474" s="230"/>
      <c r="I2474" s="230"/>
      <c r="J2474" s="230"/>
      <c r="K2474" s="230"/>
      <c r="L2474" s="230"/>
      <c r="M2474" s="230"/>
      <c r="N2474" s="230"/>
      <c r="S2474" s="230"/>
      <c r="V2474" s="230"/>
      <c r="W2474" s="230"/>
      <c r="X2474" s="230"/>
      <c r="Y2474" s="230"/>
      <c r="Z2474" s="230"/>
      <c r="AA2474" s="230"/>
      <c r="AB2474" s="230"/>
      <c r="AC2474" s="230"/>
      <c r="AD2474" s="230"/>
      <c r="AH2474" s="230"/>
      <c r="AK2474" s="230"/>
      <c r="AL2474" s="230"/>
      <c r="AM2474" s="230"/>
      <c r="AN2474" s="230"/>
      <c r="AO2474" s="230"/>
      <c r="AP2474" s="230"/>
      <c r="AQ2474" s="230"/>
      <c r="AR2474" s="230"/>
      <c r="AW2474" s="230"/>
      <c r="AZ2474" s="230"/>
      <c r="BA2474" s="230"/>
      <c r="BB2474" s="230"/>
      <c r="BC2474" s="230"/>
      <c r="BD2474" s="230"/>
      <c r="BE2474" s="230"/>
      <c r="BF2474" s="230"/>
      <c r="BG2474" s="230"/>
    </row>
    <row r="2475" spans="4:59">
      <c r="D2475" s="230"/>
      <c r="G2475" s="230"/>
      <c r="H2475" s="230"/>
      <c r="I2475" s="230"/>
      <c r="J2475" s="230"/>
      <c r="K2475" s="230"/>
      <c r="L2475" s="230"/>
      <c r="M2475" s="230"/>
      <c r="N2475" s="230"/>
      <c r="S2475" s="230"/>
      <c r="V2475" s="230"/>
      <c r="W2475" s="230"/>
      <c r="X2475" s="230"/>
      <c r="Y2475" s="230"/>
      <c r="Z2475" s="230"/>
      <c r="AA2475" s="230"/>
      <c r="AB2475" s="230"/>
      <c r="AC2475" s="230"/>
      <c r="AD2475" s="230"/>
      <c r="AH2475" s="230"/>
      <c r="AK2475" s="230"/>
      <c r="AL2475" s="230"/>
      <c r="AM2475" s="230"/>
      <c r="AN2475" s="230"/>
      <c r="AO2475" s="230"/>
      <c r="AP2475" s="230"/>
      <c r="AQ2475" s="230"/>
      <c r="AR2475" s="230"/>
      <c r="AW2475" s="230"/>
      <c r="AZ2475" s="230"/>
      <c r="BA2475" s="230"/>
      <c r="BB2475" s="230"/>
      <c r="BC2475" s="230"/>
      <c r="BD2475" s="230"/>
      <c r="BE2475" s="230"/>
      <c r="BF2475" s="230"/>
      <c r="BG2475" s="230"/>
    </row>
    <row r="2476" spans="4:59">
      <c r="D2476" s="230"/>
      <c r="G2476" s="230"/>
      <c r="H2476" s="230"/>
      <c r="I2476" s="230"/>
      <c r="J2476" s="230"/>
      <c r="K2476" s="230"/>
      <c r="L2476" s="230"/>
      <c r="M2476" s="230"/>
      <c r="N2476" s="230"/>
      <c r="S2476" s="230"/>
      <c r="V2476" s="230"/>
      <c r="W2476" s="230"/>
      <c r="X2476" s="230"/>
      <c r="Y2476" s="230"/>
      <c r="Z2476" s="230"/>
      <c r="AA2476" s="230"/>
      <c r="AB2476" s="230"/>
      <c r="AC2476" s="230"/>
      <c r="AD2476" s="230"/>
      <c r="AH2476" s="230"/>
      <c r="AK2476" s="230"/>
      <c r="AL2476" s="230"/>
      <c r="AM2476" s="230"/>
      <c r="AN2476" s="230"/>
      <c r="AO2476" s="230"/>
      <c r="AP2476" s="230"/>
      <c r="AQ2476" s="230"/>
      <c r="AR2476" s="230"/>
      <c r="AW2476" s="230"/>
      <c r="AZ2476" s="230"/>
      <c r="BA2476" s="230"/>
      <c r="BB2476" s="230"/>
      <c r="BC2476" s="230"/>
      <c r="BD2476" s="230"/>
      <c r="BE2476" s="230"/>
      <c r="BF2476" s="230"/>
      <c r="BG2476" s="230"/>
    </row>
    <row r="2477" spans="4:59">
      <c r="D2477" s="230"/>
      <c r="G2477" s="230"/>
      <c r="H2477" s="230"/>
      <c r="I2477" s="230"/>
      <c r="J2477" s="230"/>
      <c r="K2477" s="230"/>
      <c r="L2477" s="230"/>
      <c r="M2477" s="230"/>
      <c r="N2477" s="230"/>
      <c r="S2477" s="230"/>
      <c r="V2477" s="230"/>
      <c r="W2477" s="230"/>
      <c r="X2477" s="230"/>
      <c r="Y2477" s="230"/>
      <c r="Z2477" s="230"/>
      <c r="AA2477" s="230"/>
      <c r="AB2477" s="230"/>
      <c r="AC2477" s="230"/>
      <c r="AD2477" s="230"/>
      <c r="AH2477" s="230"/>
      <c r="AK2477" s="230"/>
      <c r="AL2477" s="230"/>
      <c r="AM2477" s="230"/>
      <c r="AN2477" s="230"/>
      <c r="AO2477" s="230"/>
      <c r="AP2477" s="230"/>
      <c r="AQ2477" s="230"/>
      <c r="AR2477" s="230"/>
      <c r="AW2477" s="230"/>
      <c r="AZ2477" s="230"/>
      <c r="BA2477" s="230"/>
      <c r="BB2477" s="230"/>
      <c r="BC2477" s="230"/>
      <c r="BD2477" s="230"/>
      <c r="BE2477" s="230"/>
      <c r="BF2477" s="230"/>
      <c r="BG2477" s="230"/>
    </row>
    <row r="2478" spans="4:59">
      <c r="D2478" s="230"/>
      <c r="G2478" s="230"/>
      <c r="H2478" s="230"/>
      <c r="I2478" s="230"/>
      <c r="J2478" s="230"/>
      <c r="K2478" s="230"/>
      <c r="L2478" s="230"/>
      <c r="M2478" s="230"/>
      <c r="N2478" s="230"/>
      <c r="S2478" s="230"/>
      <c r="V2478" s="230"/>
      <c r="W2478" s="230"/>
      <c r="X2478" s="230"/>
      <c r="Y2478" s="230"/>
      <c r="Z2478" s="230"/>
      <c r="AA2478" s="230"/>
      <c r="AB2478" s="230"/>
      <c r="AC2478" s="230"/>
      <c r="AD2478" s="230"/>
      <c r="AH2478" s="230"/>
      <c r="AK2478" s="230"/>
      <c r="AL2478" s="230"/>
      <c r="AM2478" s="230"/>
      <c r="AN2478" s="230"/>
      <c r="AO2478" s="230"/>
      <c r="AP2478" s="230"/>
      <c r="AQ2478" s="230"/>
      <c r="AR2478" s="230"/>
      <c r="AW2478" s="230"/>
      <c r="AZ2478" s="230"/>
      <c r="BA2478" s="230"/>
      <c r="BB2478" s="230"/>
      <c r="BC2478" s="230"/>
      <c r="BD2478" s="230"/>
      <c r="BE2478" s="230"/>
      <c r="BF2478" s="230"/>
      <c r="BG2478" s="230"/>
    </row>
    <row r="2479" spans="4:59">
      <c r="D2479" s="230"/>
      <c r="G2479" s="230"/>
      <c r="H2479" s="230"/>
      <c r="I2479" s="230"/>
      <c r="J2479" s="230"/>
      <c r="K2479" s="230"/>
      <c r="L2479" s="230"/>
      <c r="M2479" s="230"/>
      <c r="N2479" s="230"/>
      <c r="S2479" s="230"/>
      <c r="V2479" s="230"/>
      <c r="W2479" s="230"/>
      <c r="X2479" s="230"/>
      <c r="Y2479" s="230"/>
      <c r="Z2479" s="230"/>
      <c r="AA2479" s="230"/>
      <c r="AB2479" s="230"/>
      <c r="AC2479" s="230"/>
      <c r="AD2479" s="230"/>
      <c r="AH2479" s="230"/>
      <c r="AK2479" s="230"/>
      <c r="AL2479" s="230"/>
      <c r="AM2479" s="230"/>
      <c r="AN2479" s="230"/>
      <c r="AO2479" s="230"/>
      <c r="AP2479" s="230"/>
      <c r="AQ2479" s="230"/>
      <c r="AR2479" s="230"/>
      <c r="AW2479" s="230"/>
      <c r="AZ2479" s="230"/>
      <c r="BA2479" s="230"/>
      <c r="BB2479" s="230"/>
      <c r="BC2479" s="230"/>
      <c r="BD2479" s="230"/>
      <c r="BE2479" s="230"/>
      <c r="BF2479" s="230"/>
      <c r="BG2479" s="230"/>
    </row>
    <row r="2480" spans="4:59">
      <c r="D2480" s="230"/>
      <c r="G2480" s="230"/>
      <c r="H2480" s="230"/>
      <c r="I2480" s="230"/>
      <c r="J2480" s="230"/>
      <c r="K2480" s="230"/>
      <c r="L2480" s="230"/>
      <c r="M2480" s="230"/>
      <c r="N2480" s="230"/>
      <c r="S2480" s="230"/>
      <c r="V2480" s="230"/>
      <c r="W2480" s="230"/>
      <c r="X2480" s="230"/>
      <c r="Y2480" s="230"/>
      <c r="Z2480" s="230"/>
      <c r="AA2480" s="230"/>
      <c r="AB2480" s="230"/>
      <c r="AC2480" s="230"/>
      <c r="AD2480" s="230"/>
      <c r="AH2480" s="230"/>
      <c r="AK2480" s="230"/>
      <c r="AL2480" s="230"/>
      <c r="AM2480" s="230"/>
      <c r="AN2480" s="230"/>
      <c r="AO2480" s="230"/>
      <c r="AP2480" s="230"/>
      <c r="AQ2480" s="230"/>
      <c r="AR2480" s="230"/>
      <c r="AW2480" s="230"/>
      <c r="AZ2480" s="230"/>
      <c r="BA2480" s="230"/>
      <c r="BB2480" s="230"/>
      <c r="BC2480" s="230"/>
      <c r="BD2480" s="230"/>
      <c r="BE2480" s="230"/>
      <c r="BF2480" s="230"/>
      <c r="BG2480" s="230"/>
    </row>
    <row r="2481" spans="4:59">
      <c r="D2481" s="230"/>
      <c r="G2481" s="230"/>
      <c r="H2481" s="230"/>
      <c r="I2481" s="230"/>
      <c r="J2481" s="230"/>
      <c r="K2481" s="230"/>
      <c r="L2481" s="230"/>
      <c r="M2481" s="230"/>
      <c r="N2481" s="230"/>
      <c r="S2481" s="230"/>
      <c r="V2481" s="230"/>
      <c r="W2481" s="230"/>
      <c r="X2481" s="230"/>
      <c r="Y2481" s="230"/>
      <c r="Z2481" s="230"/>
      <c r="AA2481" s="230"/>
      <c r="AB2481" s="230"/>
      <c r="AC2481" s="230"/>
      <c r="AD2481" s="230"/>
      <c r="AH2481" s="230"/>
      <c r="AK2481" s="230"/>
      <c r="AL2481" s="230"/>
      <c r="AM2481" s="230"/>
      <c r="AN2481" s="230"/>
      <c r="AO2481" s="230"/>
      <c r="AP2481" s="230"/>
      <c r="AQ2481" s="230"/>
      <c r="AR2481" s="230"/>
      <c r="AW2481" s="230"/>
      <c r="AZ2481" s="230"/>
      <c r="BA2481" s="230"/>
      <c r="BB2481" s="230"/>
      <c r="BC2481" s="230"/>
      <c r="BD2481" s="230"/>
      <c r="BE2481" s="230"/>
      <c r="BF2481" s="230"/>
      <c r="BG2481" s="230"/>
    </row>
    <row r="2482" spans="4:59">
      <c r="D2482" s="230"/>
      <c r="G2482" s="230"/>
      <c r="H2482" s="230"/>
      <c r="I2482" s="230"/>
      <c r="J2482" s="230"/>
      <c r="K2482" s="230"/>
      <c r="L2482" s="230"/>
      <c r="M2482" s="230"/>
      <c r="N2482" s="230"/>
      <c r="S2482" s="230"/>
      <c r="V2482" s="230"/>
      <c r="W2482" s="230"/>
      <c r="X2482" s="230"/>
      <c r="Y2482" s="230"/>
      <c r="Z2482" s="230"/>
      <c r="AA2482" s="230"/>
      <c r="AB2482" s="230"/>
      <c r="AC2482" s="230"/>
      <c r="AD2482" s="230"/>
      <c r="AH2482" s="230"/>
      <c r="AK2482" s="230"/>
      <c r="AL2482" s="230"/>
      <c r="AM2482" s="230"/>
      <c r="AN2482" s="230"/>
      <c r="AO2482" s="230"/>
      <c r="AP2482" s="230"/>
      <c r="AQ2482" s="230"/>
      <c r="AR2482" s="230"/>
      <c r="AW2482" s="230"/>
      <c r="AZ2482" s="230"/>
      <c r="BA2482" s="230"/>
      <c r="BB2482" s="230"/>
      <c r="BC2482" s="230"/>
      <c r="BD2482" s="230"/>
      <c r="BE2482" s="230"/>
      <c r="BF2482" s="230"/>
      <c r="BG2482" s="230"/>
    </row>
    <row r="2483" spans="4:59">
      <c r="D2483" s="230"/>
      <c r="G2483" s="230"/>
      <c r="H2483" s="230"/>
      <c r="I2483" s="230"/>
      <c r="J2483" s="230"/>
      <c r="K2483" s="230"/>
      <c r="L2483" s="230"/>
      <c r="M2483" s="230"/>
      <c r="N2483" s="230"/>
      <c r="S2483" s="230"/>
      <c r="V2483" s="230"/>
      <c r="W2483" s="230"/>
      <c r="X2483" s="230"/>
      <c r="Y2483" s="230"/>
      <c r="Z2483" s="230"/>
      <c r="AA2483" s="230"/>
      <c r="AB2483" s="230"/>
      <c r="AC2483" s="230"/>
      <c r="AD2483" s="230"/>
      <c r="AH2483" s="230"/>
      <c r="AK2483" s="230"/>
      <c r="AL2483" s="230"/>
      <c r="AM2483" s="230"/>
      <c r="AN2483" s="230"/>
      <c r="AO2483" s="230"/>
      <c r="AP2483" s="230"/>
      <c r="AQ2483" s="230"/>
      <c r="AR2483" s="230"/>
      <c r="AW2483" s="230"/>
      <c r="AZ2483" s="230"/>
      <c r="BA2483" s="230"/>
      <c r="BB2483" s="230"/>
      <c r="BC2483" s="230"/>
      <c r="BD2483" s="230"/>
      <c r="BE2483" s="230"/>
      <c r="BF2483" s="230"/>
      <c r="BG2483" s="230"/>
    </row>
    <row r="2484" spans="4:59">
      <c r="D2484" s="230"/>
      <c r="G2484" s="230"/>
      <c r="H2484" s="230"/>
      <c r="I2484" s="230"/>
      <c r="J2484" s="230"/>
      <c r="K2484" s="230"/>
      <c r="L2484" s="230"/>
      <c r="M2484" s="230"/>
      <c r="N2484" s="230"/>
      <c r="S2484" s="230"/>
      <c r="V2484" s="230"/>
      <c r="W2484" s="230"/>
      <c r="X2484" s="230"/>
      <c r="Y2484" s="230"/>
      <c r="Z2484" s="230"/>
      <c r="AA2484" s="230"/>
      <c r="AB2484" s="230"/>
      <c r="AC2484" s="230"/>
      <c r="AD2484" s="230"/>
      <c r="AH2484" s="230"/>
      <c r="AK2484" s="230"/>
      <c r="AL2484" s="230"/>
      <c r="AM2484" s="230"/>
      <c r="AN2484" s="230"/>
      <c r="AO2484" s="230"/>
      <c r="AP2484" s="230"/>
      <c r="AQ2484" s="230"/>
      <c r="AR2484" s="230"/>
      <c r="AW2484" s="230"/>
      <c r="AZ2484" s="230"/>
      <c r="BA2484" s="230"/>
      <c r="BB2484" s="230"/>
      <c r="BC2484" s="230"/>
      <c r="BD2484" s="230"/>
      <c r="BE2484" s="230"/>
      <c r="BF2484" s="230"/>
      <c r="BG2484" s="230"/>
    </row>
    <row r="2485" spans="4:59">
      <c r="D2485" s="230"/>
      <c r="G2485" s="230"/>
      <c r="H2485" s="230"/>
      <c r="I2485" s="230"/>
      <c r="J2485" s="230"/>
      <c r="K2485" s="230"/>
      <c r="L2485" s="230"/>
      <c r="M2485" s="230"/>
      <c r="N2485" s="230"/>
      <c r="S2485" s="230"/>
      <c r="V2485" s="230"/>
      <c r="W2485" s="230"/>
      <c r="X2485" s="230"/>
      <c r="Y2485" s="230"/>
      <c r="Z2485" s="230"/>
      <c r="AA2485" s="230"/>
      <c r="AB2485" s="230"/>
      <c r="AC2485" s="230"/>
      <c r="AD2485" s="230"/>
      <c r="AH2485" s="230"/>
      <c r="AK2485" s="230"/>
      <c r="AL2485" s="230"/>
      <c r="AM2485" s="230"/>
      <c r="AN2485" s="230"/>
      <c r="AO2485" s="230"/>
      <c r="AP2485" s="230"/>
      <c r="AQ2485" s="230"/>
      <c r="AR2485" s="230"/>
      <c r="AW2485" s="230"/>
      <c r="AZ2485" s="230"/>
      <c r="BA2485" s="230"/>
      <c r="BB2485" s="230"/>
      <c r="BC2485" s="230"/>
      <c r="BD2485" s="230"/>
      <c r="BE2485" s="230"/>
      <c r="BF2485" s="230"/>
      <c r="BG2485" s="230"/>
    </row>
    <row r="2486" spans="4:59">
      <c r="D2486" s="230"/>
      <c r="G2486" s="230"/>
      <c r="H2486" s="230"/>
      <c r="I2486" s="230"/>
      <c r="J2486" s="230"/>
      <c r="K2486" s="230"/>
      <c r="L2486" s="230"/>
      <c r="M2486" s="230"/>
      <c r="N2486" s="230"/>
      <c r="S2486" s="230"/>
      <c r="V2486" s="230"/>
      <c r="W2486" s="230"/>
      <c r="X2486" s="230"/>
      <c r="Y2486" s="230"/>
      <c r="Z2486" s="230"/>
      <c r="AA2486" s="230"/>
      <c r="AB2486" s="230"/>
      <c r="AC2486" s="230"/>
      <c r="AD2486" s="230"/>
      <c r="AH2486" s="230"/>
      <c r="AK2486" s="230"/>
      <c r="AL2486" s="230"/>
      <c r="AM2486" s="230"/>
      <c r="AN2486" s="230"/>
      <c r="AO2486" s="230"/>
      <c r="AP2486" s="230"/>
      <c r="AQ2486" s="230"/>
      <c r="AR2486" s="230"/>
      <c r="AW2486" s="230"/>
      <c r="AZ2486" s="230"/>
      <c r="BA2486" s="230"/>
      <c r="BB2486" s="230"/>
      <c r="BC2486" s="230"/>
      <c r="BD2486" s="230"/>
      <c r="BE2486" s="230"/>
      <c r="BF2486" s="230"/>
      <c r="BG2486" s="230"/>
    </row>
    <row r="2487" spans="4:59">
      <c r="D2487" s="230"/>
      <c r="G2487" s="230"/>
      <c r="H2487" s="230"/>
      <c r="I2487" s="230"/>
      <c r="J2487" s="230"/>
      <c r="K2487" s="230"/>
      <c r="L2487" s="230"/>
      <c r="M2487" s="230"/>
      <c r="N2487" s="230"/>
      <c r="S2487" s="230"/>
      <c r="V2487" s="230"/>
      <c r="W2487" s="230"/>
      <c r="X2487" s="230"/>
      <c r="Y2487" s="230"/>
      <c r="Z2487" s="230"/>
      <c r="AA2487" s="230"/>
      <c r="AB2487" s="230"/>
      <c r="AC2487" s="230"/>
      <c r="AD2487" s="230"/>
      <c r="AH2487" s="230"/>
      <c r="AK2487" s="230"/>
      <c r="AL2487" s="230"/>
      <c r="AM2487" s="230"/>
      <c r="AN2487" s="230"/>
      <c r="AO2487" s="230"/>
      <c r="AP2487" s="230"/>
      <c r="AQ2487" s="230"/>
      <c r="AR2487" s="230"/>
      <c r="AW2487" s="230"/>
      <c r="AZ2487" s="230"/>
      <c r="BA2487" s="230"/>
      <c r="BB2487" s="230"/>
      <c r="BC2487" s="230"/>
      <c r="BD2487" s="230"/>
      <c r="BE2487" s="230"/>
      <c r="BF2487" s="230"/>
      <c r="BG2487" s="230"/>
    </row>
    <row r="2488" spans="4:59">
      <c r="D2488" s="230"/>
      <c r="G2488" s="230"/>
      <c r="H2488" s="230"/>
      <c r="I2488" s="230"/>
      <c r="J2488" s="230"/>
      <c r="K2488" s="230"/>
      <c r="L2488" s="230"/>
      <c r="M2488" s="230"/>
      <c r="N2488" s="230"/>
      <c r="S2488" s="230"/>
      <c r="V2488" s="230"/>
      <c r="W2488" s="230"/>
      <c r="X2488" s="230"/>
      <c r="Y2488" s="230"/>
      <c r="Z2488" s="230"/>
      <c r="AA2488" s="230"/>
      <c r="AB2488" s="230"/>
      <c r="AC2488" s="230"/>
      <c r="AD2488" s="230"/>
      <c r="AH2488" s="230"/>
      <c r="AK2488" s="230"/>
      <c r="AL2488" s="230"/>
      <c r="AM2488" s="230"/>
      <c r="AN2488" s="230"/>
      <c r="AO2488" s="230"/>
      <c r="AP2488" s="230"/>
      <c r="AQ2488" s="230"/>
      <c r="AR2488" s="230"/>
      <c r="AW2488" s="230"/>
      <c r="AZ2488" s="230"/>
      <c r="BA2488" s="230"/>
      <c r="BB2488" s="230"/>
      <c r="BC2488" s="230"/>
      <c r="BD2488" s="230"/>
      <c r="BE2488" s="230"/>
      <c r="BF2488" s="230"/>
      <c r="BG2488" s="230"/>
    </row>
    <row r="2489" spans="4:59">
      <c r="D2489" s="230"/>
      <c r="G2489" s="230"/>
      <c r="H2489" s="230"/>
      <c r="I2489" s="230"/>
      <c r="J2489" s="230"/>
      <c r="K2489" s="230"/>
      <c r="L2489" s="230"/>
      <c r="M2489" s="230"/>
      <c r="N2489" s="230"/>
      <c r="S2489" s="230"/>
      <c r="V2489" s="230"/>
      <c r="W2489" s="230"/>
      <c r="X2489" s="230"/>
      <c r="Y2489" s="230"/>
      <c r="Z2489" s="230"/>
      <c r="AA2489" s="230"/>
      <c r="AB2489" s="230"/>
      <c r="AC2489" s="230"/>
      <c r="AD2489" s="230"/>
      <c r="AH2489" s="230"/>
      <c r="AK2489" s="230"/>
      <c r="AL2489" s="230"/>
      <c r="AM2489" s="230"/>
      <c r="AN2489" s="230"/>
      <c r="AO2489" s="230"/>
      <c r="AP2489" s="230"/>
      <c r="AQ2489" s="230"/>
      <c r="AR2489" s="230"/>
      <c r="AW2489" s="230"/>
      <c r="AZ2489" s="230"/>
      <c r="BA2489" s="230"/>
      <c r="BB2489" s="230"/>
      <c r="BC2489" s="230"/>
      <c r="BD2489" s="230"/>
      <c r="BE2489" s="230"/>
      <c r="BF2489" s="230"/>
      <c r="BG2489" s="230"/>
    </row>
    <row r="2490" spans="4:59">
      <c r="D2490" s="230"/>
      <c r="G2490" s="230"/>
      <c r="H2490" s="230"/>
      <c r="I2490" s="230"/>
      <c r="J2490" s="230"/>
      <c r="K2490" s="230"/>
      <c r="L2490" s="230"/>
      <c r="M2490" s="230"/>
      <c r="N2490" s="230"/>
      <c r="S2490" s="230"/>
      <c r="V2490" s="230"/>
      <c r="W2490" s="230"/>
      <c r="X2490" s="230"/>
      <c r="Y2490" s="230"/>
      <c r="Z2490" s="230"/>
      <c r="AA2490" s="230"/>
      <c r="AB2490" s="230"/>
      <c r="AC2490" s="230"/>
      <c r="AD2490" s="230"/>
      <c r="AH2490" s="230"/>
      <c r="AK2490" s="230"/>
      <c r="AL2490" s="230"/>
      <c r="AM2490" s="230"/>
      <c r="AN2490" s="230"/>
      <c r="AO2490" s="230"/>
      <c r="AP2490" s="230"/>
      <c r="AQ2490" s="230"/>
      <c r="AR2490" s="230"/>
      <c r="AW2490" s="230"/>
      <c r="AZ2490" s="230"/>
      <c r="BA2490" s="230"/>
      <c r="BB2490" s="230"/>
      <c r="BC2490" s="230"/>
      <c r="BD2490" s="230"/>
      <c r="BE2490" s="230"/>
      <c r="BF2490" s="230"/>
      <c r="BG2490" s="230"/>
    </row>
    <row r="2491" spans="4:59">
      <c r="D2491" s="230"/>
      <c r="G2491" s="230"/>
      <c r="H2491" s="230"/>
      <c r="I2491" s="230"/>
      <c r="J2491" s="230"/>
      <c r="K2491" s="230"/>
      <c r="L2491" s="230"/>
      <c r="M2491" s="230"/>
      <c r="N2491" s="230"/>
      <c r="S2491" s="230"/>
      <c r="V2491" s="230"/>
      <c r="W2491" s="230"/>
      <c r="X2491" s="230"/>
      <c r="Y2491" s="230"/>
      <c r="Z2491" s="230"/>
      <c r="AA2491" s="230"/>
      <c r="AB2491" s="230"/>
      <c r="AC2491" s="230"/>
      <c r="AD2491" s="230"/>
      <c r="AH2491" s="230"/>
      <c r="AK2491" s="230"/>
      <c r="AL2491" s="230"/>
      <c r="AM2491" s="230"/>
      <c r="AN2491" s="230"/>
      <c r="AO2491" s="230"/>
      <c r="AP2491" s="230"/>
      <c r="AQ2491" s="230"/>
      <c r="AR2491" s="230"/>
      <c r="AW2491" s="230"/>
      <c r="AZ2491" s="230"/>
      <c r="BA2491" s="230"/>
      <c r="BB2491" s="230"/>
      <c r="BC2491" s="230"/>
      <c r="BD2491" s="230"/>
      <c r="BE2491" s="230"/>
      <c r="BF2491" s="230"/>
      <c r="BG2491" s="230"/>
    </row>
    <row r="2492" spans="4:59">
      <c r="D2492" s="230"/>
      <c r="G2492" s="230"/>
      <c r="H2492" s="230"/>
      <c r="I2492" s="230"/>
      <c r="J2492" s="230"/>
      <c r="K2492" s="230"/>
      <c r="L2492" s="230"/>
      <c r="M2492" s="230"/>
      <c r="N2492" s="230"/>
      <c r="S2492" s="230"/>
      <c r="V2492" s="230"/>
      <c r="W2492" s="230"/>
      <c r="X2492" s="230"/>
      <c r="Y2492" s="230"/>
      <c r="Z2492" s="230"/>
      <c r="AA2492" s="230"/>
      <c r="AB2492" s="230"/>
      <c r="AC2492" s="230"/>
      <c r="AD2492" s="230"/>
      <c r="AH2492" s="230"/>
      <c r="AK2492" s="230"/>
      <c r="AL2492" s="230"/>
      <c r="AM2492" s="230"/>
      <c r="AN2492" s="230"/>
      <c r="AO2492" s="230"/>
      <c r="AP2492" s="230"/>
      <c r="AQ2492" s="230"/>
      <c r="AR2492" s="230"/>
      <c r="AW2492" s="230"/>
      <c r="AZ2492" s="230"/>
      <c r="BA2492" s="230"/>
      <c r="BB2492" s="230"/>
      <c r="BC2492" s="230"/>
      <c r="BD2492" s="230"/>
      <c r="BE2492" s="230"/>
      <c r="BF2492" s="230"/>
      <c r="BG2492" s="230"/>
    </row>
    <row r="2493" spans="4:59">
      <c r="D2493" s="230"/>
      <c r="G2493" s="230"/>
      <c r="H2493" s="230"/>
      <c r="I2493" s="230"/>
      <c r="J2493" s="230"/>
      <c r="K2493" s="230"/>
      <c r="L2493" s="230"/>
      <c r="M2493" s="230"/>
      <c r="N2493" s="230"/>
      <c r="S2493" s="230"/>
      <c r="V2493" s="230"/>
      <c r="W2493" s="230"/>
      <c r="X2493" s="230"/>
      <c r="Y2493" s="230"/>
      <c r="Z2493" s="230"/>
      <c r="AA2493" s="230"/>
      <c r="AB2493" s="230"/>
      <c r="AC2493" s="230"/>
      <c r="AD2493" s="230"/>
      <c r="AH2493" s="230"/>
      <c r="AK2493" s="230"/>
      <c r="AL2493" s="230"/>
      <c r="AM2493" s="230"/>
      <c r="AN2493" s="230"/>
      <c r="AO2493" s="230"/>
      <c r="AP2493" s="230"/>
      <c r="AQ2493" s="230"/>
      <c r="AR2493" s="230"/>
      <c r="AW2493" s="230"/>
      <c r="AZ2493" s="230"/>
      <c r="BA2493" s="230"/>
      <c r="BB2493" s="230"/>
      <c r="BC2493" s="230"/>
      <c r="BD2493" s="230"/>
      <c r="BE2493" s="230"/>
      <c r="BF2493" s="230"/>
      <c r="BG2493" s="230"/>
    </row>
    <row r="2494" spans="4:59">
      <c r="D2494" s="230"/>
      <c r="G2494" s="230"/>
      <c r="H2494" s="230"/>
      <c r="I2494" s="230"/>
      <c r="J2494" s="230"/>
      <c r="K2494" s="230"/>
      <c r="L2494" s="230"/>
      <c r="M2494" s="230"/>
      <c r="N2494" s="230"/>
      <c r="S2494" s="230"/>
      <c r="V2494" s="230"/>
      <c r="W2494" s="230"/>
      <c r="X2494" s="230"/>
      <c r="Y2494" s="230"/>
      <c r="Z2494" s="230"/>
      <c r="AA2494" s="230"/>
      <c r="AB2494" s="230"/>
      <c r="AC2494" s="230"/>
      <c r="AD2494" s="230"/>
      <c r="AH2494" s="230"/>
      <c r="AK2494" s="230"/>
      <c r="AL2494" s="230"/>
      <c r="AM2494" s="230"/>
      <c r="AN2494" s="230"/>
      <c r="AO2494" s="230"/>
      <c r="AP2494" s="230"/>
      <c r="AQ2494" s="230"/>
      <c r="AR2494" s="230"/>
      <c r="AW2494" s="230"/>
      <c r="AZ2494" s="230"/>
      <c r="BA2494" s="230"/>
      <c r="BB2494" s="230"/>
      <c r="BC2494" s="230"/>
      <c r="BD2494" s="230"/>
      <c r="BE2494" s="230"/>
      <c r="BF2494" s="230"/>
      <c r="BG2494" s="230"/>
    </row>
    <row r="2495" spans="4:59">
      <c r="D2495" s="230"/>
      <c r="G2495" s="230"/>
      <c r="H2495" s="230"/>
      <c r="I2495" s="230"/>
      <c r="J2495" s="230"/>
      <c r="K2495" s="230"/>
      <c r="L2495" s="230"/>
      <c r="M2495" s="230"/>
      <c r="N2495" s="230"/>
      <c r="S2495" s="230"/>
      <c r="V2495" s="230"/>
      <c r="W2495" s="230"/>
      <c r="X2495" s="230"/>
      <c r="Y2495" s="230"/>
      <c r="Z2495" s="230"/>
      <c r="AA2495" s="230"/>
      <c r="AB2495" s="230"/>
      <c r="AC2495" s="230"/>
      <c r="AD2495" s="230"/>
      <c r="AH2495" s="230"/>
      <c r="AK2495" s="230"/>
      <c r="AL2495" s="230"/>
      <c r="AM2495" s="230"/>
      <c r="AN2495" s="230"/>
      <c r="AO2495" s="230"/>
      <c r="AP2495" s="230"/>
      <c r="AQ2495" s="230"/>
      <c r="AR2495" s="230"/>
      <c r="AW2495" s="230"/>
      <c r="AZ2495" s="230"/>
      <c r="BA2495" s="230"/>
      <c r="BB2495" s="230"/>
      <c r="BC2495" s="230"/>
      <c r="BD2495" s="230"/>
      <c r="BE2495" s="230"/>
      <c r="BF2495" s="230"/>
      <c r="BG2495" s="230"/>
    </row>
    <row r="2496" spans="4:59">
      <c r="D2496" s="230"/>
      <c r="G2496" s="230"/>
      <c r="H2496" s="230"/>
      <c r="I2496" s="230"/>
      <c r="J2496" s="230"/>
      <c r="K2496" s="230"/>
      <c r="L2496" s="230"/>
      <c r="M2496" s="230"/>
      <c r="N2496" s="230"/>
      <c r="S2496" s="230"/>
      <c r="V2496" s="230"/>
      <c r="W2496" s="230"/>
      <c r="X2496" s="230"/>
      <c r="Y2496" s="230"/>
      <c r="Z2496" s="230"/>
      <c r="AA2496" s="230"/>
      <c r="AB2496" s="230"/>
      <c r="AC2496" s="230"/>
      <c r="AD2496" s="230"/>
      <c r="AH2496" s="230"/>
      <c r="AK2496" s="230"/>
      <c r="AL2496" s="230"/>
      <c r="AM2496" s="230"/>
      <c r="AN2496" s="230"/>
      <c r="AO2496" s="230"/>
      <c r="AP2496" s="230"/>
      <c r="AQ2496" s="230"/>
      <c r="AR2496" s="230"/>
      <c r="AW2496" s="230"/>
      <c r="AZ2496" s="230"/>
      <c r="BA2496" s="230"/>
      <c r="BB2496" s="230"/>
      <c r="BC2496" s="230"/>
      <c r="BD2496" s="230"/>
      <c r="BE2496" s="230"/>
      <c r="BF2496" s="230"/>
      <c r="BG2496" s="230"/>
    </row>
    <row r="2497" spans="4:59">
      <c r="D2497" s="230"/>
      <c r="G2497" s="230"/>
      <c r="H2497" s="230"/>
      <c r="I2497" s="230"/>
      <c r="J2497" s="230"/>
      <c r="K2497" s="230"/>
      <c r="L2497" s="230"/>
      <c r="M2497" s="230"/>
      <c r="N2497" s="230"/>
      <c r="S2497" s="230"/>
      <c r="V2497" s="230"/>
      <c r="W2497" s="230"/>
      <c r="X2497" s="230"/>
      <c r="Y2497" s="230"/>
      <c r="Z2497" s="230"/>
      <c r="AA2497" s="230"/>
      <c r="AB2497" s="230"/>
      <c r="AC2497" s="230"/>
      <c r="AD2497" s="230"/>
      <c r="AH2497" s="230"/>
      <c r="AK2497" s="230"/>
      <c r="AL2497" s="230"/>
      <c r="AM2497" s="230"/>
      <c r="AN2497" s="230"/>
      <c r="AO2497" s="230"/>
      <c r="AP2497" s="230"/>
      <c r="AQ2497" s="230"/>
      <c r="AR2497" s="230"/>
      <c r="AW2497" s="230"/>
      <c r="AZ2497" s="230"/>
      <c r="BA2497" s="230"/>
      <c r="BB2497" s="230"/>
      <c r="BC2497" s="230"/>
      <c r="BD2497" s="230"/>
      <c r="BE2497" s="230"/>
      <c r="BF2497" s="230"/>
      <c r="BG2497" s="230"/>
    </row>
    <row r="2498" spans="4:59">
      <c r="D2498" s="230"/>
      <c r="G2498" s="230"/>
      <c r="H2498" s="230"/>
      <c r="I2498" s="230"/>
      <c r="J2498" s="230"/>
      <c r="K2498" s="230"/>
      <c r="L2498" s="230"/>
      <c r="M2498" s="230"/>
      <c r="N2498" s="230"/>
      <c r="S2498" s="230"/>
      <c r="V2498" s="230"/>
      <c r="W2498" s="230"/>
      <c r="X2498" s="230"/>
      <c r="Y2498" s="230"/>
      <c r="Z2498" s="230"/>
      <c r="AA2498" s="230"/>
      <c r="AB2498" s="230"/>
      <c r="AC2498" s="230"/>
      <c r="AD2498" s="230"/>
      <c r="AH2498" s="230"/>
      <c r="AK2498" s="230"/>
      <c r="AL2498" s="230"/>
      <c r="AM2498" s="230"/>
      <c r="AN2498" s="230"/>
      <c r="AO2498" s="230"/>
      <c r="AP2498" s="230"/>
      <c r="AQ2498" s="230"/>
      <c r="AR2498" s="230"/>
      <c r="AW2498" s="230"/>
      <c r="AZ2498" s="230"/>
      <c r="BA2498" s="230"/>
      <c r="BB2498" s="230"/>
      <c r="BC2498" s="230"/>
      <c r="BD2498" s="230"/>
      <c r="BE2498" s="230"/>
      <c r="BF2498" s="230"/>
      <c r="BG2498" s="230"/>
    </row>
    <row r="2499" spans="4:59">
      <c r="D2499" s="230"/>
      <c r="G2499" s="230"/>
      <c r="H2499" s="230"/>
      <c r="I2499" s="230"/>
      <c r="J2499" s="230"/>
      <c r="K2499" s="230"/>
      <c r="L2499" s="230"/>
      <c r="M2499" s="230"/>
      <c r="N2499" s="230"/>
      <c r="S2499" s="230"/>
      <c r="V2499" s="230"/>
      <c r="W2499" s="230"/>
      <c r="X2499" s="230"/>
      <c r="Y2499" s="230"/>
      <c r="Z2499" s="230"/>
      <c r="AA2499" s="230"/>
      <c r="AB2499" s="230"/>
      <c r="AC2499" s="230"/>
      <c r="AD2499" s="230"/>
      <c r="AH2499" s="230"/>
      <c r="AK2499" s="230"/>
      <c r="AL2499" s="230"/>
      <c r="AM2499" s="230"/>
      <c r="AN2499" s="230"/>
      <c r="AO2499" s="230"/>
      <c r="AP2499" s="230"/>
      <c r="AQ2499" s="230"/>
      <c r="AR2499" s="230"/>
      <c r="AW2499" s="230"/>
      <c r="AZ2499" s="230"/>
      <c r="BA2499" s="230"/>
      <c r="BB2499" s="230"/>
      <c r="BC2499" s="230"/>
      <c r="BD2499" s="230"/>
      <c r="BE2499" s="230"/>
      <c r="BF2499" s="230"/>
      <c r="BG2499" s="230"/>
    </row>
    <row r="2500" spans="4:59">
      <c r="D2500" s="230"/>
      <c r="G2500" s="230"/>
      <c r="H2500" s="230"/>
      <c r="I2500" s="230"/>
      <c r="J2500" s="230"/>
      <c r="K2500" s="230"/>
      <c r="L2500" s="230"/>
      <c r="M2500" s="230"/>
      <c r="N2500" s="230"/>
      <c r="S2500" s="230"/>
      <c r="V2500" s="230"/>
      <c r="W2500" s="230"/>
      <c r="X2500" s="230"/>
      <c r="Y2500" s="230"/>
      <c r="Z2500" s="230"/>
      <c r="AA2500" s="230"/>
      <c r="AB2500" s="230"/>
      <c r="AC2500" s="230"/>
      <c r="AD2500" s="230"/>
      <c r="AH2500" s="230"/>
      <c r="AK2500" s="230"/>
      <c r="AL2500" s="230"/>
      <c r="AM2500" s="230"/>
      <c r="AN2500" s="230"/>
      <c r="AO2500" s="230"/>
      <c r="AP2500" s="230"/>
      <c r="AQ2500" s="230"/>
      <c r="AR2500" s="230"/>
      <c r="AW2500" s="230"/>
      <c r="AZ2500" s="230"/>
      <c r="BA2500" s="230"/>
      <c r="BB2500" s="230"/>
      <c r="BC2500" s="230"/>
      <c r="BD2500" s="230"/>
      <c r="BE2500" s="230"/>
      <c r="BF2500" s="230"/>
      <c r="BG2500" s="230"/>
    </row>
    <row r="2501" spans="4:59">
      <c r="D2501" s="230"/>
      <c r="G2501" s="230"/>
      <c r="H2501" s="230"/>
      <c r="I2501" s="230"/>
      <c r="J2501" s="230"/>
      <c r="K2501" s="230"/>
      <c r="L2501" s="230"/>
      <c r="M2501" s="230"/>
      <c r="N2501" s="230"/>
      <c r="S2501" s="230"/>
      <c r="V2501" s="230"/>
      <c r="W2501" s="230"/>
      <c r="X2501" s="230"/>
      <c r="Y2501" s="230"/>
      <c r="Z2501" s="230"/>
      <c r="AA2501" s="230"/>
      <c r="AB2501" s="230"/>
      <c r="AC2501" s="230"/>
      <c r="AD2501" s="230"/>
      <c r="AH2501" s="230"/>
      <c r="AK2501" s="230"/>
      <c r="AL2501" s="230"/>
      <c r="AM2501" s="230"/>
      <c r="AN2501" s="230"/>
      <c r="AO2501" s="230"/>
      <c r="AP2501" s="230"/>
      <c r="AQ2501" s="230"/>
      <c r="AR2501" s="230"/>
      <c r="AW2501" s="230"/>
      <c r="AZ2501" s="230"/>
      <c r="BA2501" s="230"/>
      <c r="BB2501" s="230"/>
      <c r="BC2501" s="230"/>
      <c r="BD2501" s="230"/>
      <c r="BE2501" s="230"/>
      <c r="BF2501" s="230"/>
      <c r="BG2501" s="230"/>
    </row>
    <row r="2502" spans="4:59">
      <c r="D2502" s="230"/>
      <c r="G2502" s="230"/>
      <c r="H2502" s="230"/>
      <c r="I2502" s="230"/>
      <c r="J2502" s="230"/>
      <c r="K2502" s="230"/>
      <c r="L2502" s="230"/>
      <c r="M2502" s="230"/>
      <c r="N2502" s="230"/>
      <c r="S2502" s="230"/>
      <c r="V2502" s="230"/>
      <c r="W2502" s="230"/>
      <c r="X2502" s="230"/>
      <c r="Y2502" s="230"/>
      <c r="Z2502" s="230"/>
      <c r="AA2502" s="230"/>
      <c r="AB2502" s="230"/>
      <c r="AC2502" s="230"/>
      <c r="AD2502" s="230"/>
      <c r="AH2502" s="230"/>
      <c r="AK2502" s="230"/>
      <c r="AL2502" s="230"/>
      <c r="AM2502" s="230"/>
      <c r="AN2502" s="230"/>
      <c r="AO2502" s="230"/>
      <c r="AP2502" s="230"/>
      <c r="AQ2502" s="230"/>
      <c r="AR2502" s="230"/>
      <c r="AW2502" s="230"/>
      <c r="AZ2502" s="230"/>
      <c r="BA2502" s="230"/>
      <c r="BB2502" s="230"/>
      <c r="BC2502" s="230"/>
      <c r="BD2502" s="230"/>
      <c r="BE2502" s="230"/>
      <c r="BF2502" s="230"/>
      <c r="BG2502" s="230"/>
    </row>
    <row r="2503" spans="4:59">
      <c r="D2503" s="230"/>
      <c r="G2503" s="230"/>
      <c r="H2503" s="230"/>
      <c r="I2503" s="230"/>
      <c r="J2503" s="230"/>
      <c r="K2503" s="230"/>
      <c r="L2503" s="230"/>
      <c r="M2503" s="230"/>
      <c r="N2503" s="230"/>
      <c r="S2503" s="230"/>
      <c r="V2503" s="230"/>
      <c r="W2503" s="230"/>
      <c r="X2503" s="230"/>
      <c r="Y2503" s="230"/>
      <c r="Z2503" s="230"/>
      <c r="AA2503" s="230"/>
      <c r="AB2503" s="230"/>
      <c r="AC2503" s="230"/>
      <c r="AD2503" s="230"/>
      <c r="AH2503" s="230"/>
      <c r="AK2503" s="230"/>
      <c r="AL2503" s="230"/>
      <c r="AM2503" s="230"/>
      <c r="AN2503" s="230"/>
      <c r="AO2503" s="230"/>
      <c r="AP2503" s="230"/>
      <c r="AQ2503" s="230"/>
      <c r="AR2503" s="230"/>
      <c r="AW2503" s="230"/>
      <c r="AZ2503" s="230"/>
      <c r="BA2503" s="230"/>
      <c r="BB2503" s="230"/>
      <c r="BC2503" s="230"/>
      <c r="BD2503" s="230"/>
      <c r="BE2503" s="230"/>
      <c r="BF2503" s="230"/>
      <c r="BG2503" s="230"/>
    </row>
    <row r="2504" spans="4:59">
      <c r="D2504" s="230"/>
      <c r="G2504" s="230"/>
      <c r="H2504" s="230"/>
      <c r="I2504" s="230"/>
      <c r="J2504" s="230"/>
      <c r="K2504" s="230"/>
      <c r="L2504" s="230"/>
      <c r="M2504" s="230"/>
      <c r="N2504" s="230"/>
      <c r="S2504" s="230"/>
      <c r="V2504" s="230"/>
      <c r="W2504" s="230"/>
      <c r="X2504" s="230"/>
      <c r="Y2504" s="230"/>
      <c r="Z2504" s="230"/>
      <c r="AA2504" s="230"/>
      <c r="AB2504" s="230"/>
      <c r="AC2504" s="230"/>
      <c r="AD2504" s="230"/>
      <c r="AH2504" s="230"/>
      <c r="AK2504" s="230"/>
      <c r="AL2504" s="230"/>
      <c r="AM2504" s="230"/>
      <c r="AN2504" s="230"/>
      <c r="AO2504" s="230"/>
      <c r="AP2504" s="230"/>
      <c r="AQ2504" s="230"/>
      <c r="AR2504" s="230"/>
      <c r="AW2504" s="230"/>
      <c r="AZ2504" s="230"/>
      <c r="BA2504" s="230"/>
      <c r="BB2504" s="230"/>
      <c r="BC2504" s="230"/>
      <c r="BD2504" s="230"/>
      <c r="BE2504" s="230"/>
      <c r="BF2504" s="230"/>
      <c r="BG2504" s="230"/>
    </row>
    <row r="2505" spans="4:59">
      <c r="D2505" s="230"/>
      <c r="G2505" s="230"/>
      <c r="H2505" s="230"/>
      <c r="I2505" s="230"/>
      <c r="J2505" s="230"/>
      <c r="K2505" s="230"/>
      <c r="L2505" s="230"/>
      <c r="M2505" s="230"/>
      <c r="N2505" s="230"/>
      <c r="S2505" s="230"/>
      <c r="V2505" s="230"/>
      <c r="W2505" s="230"/>
      <c r="X2505" s="230"/>
      <c r="Y2505" s="230"/>
      <c r="Z2505" s="230"/>
      <c r="AA2505" s="230"/>
      <c r="AB2505" s="230"/>
      <c r="AC2505" s="230"/>
      <c r="AD2505" s="230"/>
      <c r="AH2505" s="230"/>
      <c r="AK2505" s="230"/>
      <c r="AL2505" s="230"/>
      <c r="AM2505" s="230"/>
      <c r="AN2505" s="230"/>
      <c r="AO2505" s="230"/>
      <c r="AP2505" s="230"/>
      <c r="AQ2505" s="230"/>
      <c r="AR2505" s="230"/>
      <c r="AW2505" s="230"/>
      <c r="AZ2505" s="230"/>
      <c r="BA2505" s="230"/>
      <c r="BB2505" s="230"/>
      <c r="BC2505" s="230"/>
      <c r="BD2505" s="230"/>
      <c r="BE2505" s="230"/>
      <c r="BF2505" s="230"/>
      <c r="BG2505" s="230"/>
    </row>
    <row r="2506" spans="4:59">
      <c r="D2506" s="230"/>
      <c r="G2506" s="230"/>
      <c r="H2506" s="230"/>
      <c r="I2506" s="230"/>
      <c r="J2506" s="230"/>
      <c r="K2506" s="230"/>
      <c r="L2506" s="230"/>
      <c r="M2506" s="230"/>
      <c r="N2506" s="230"/>
      <c r="S2506" s="230"/>
      <c r="V2506" s="230"/>
      <c r="W2506" s="230"/>
      <c r="X2506" s="230"/>
      <c r="Y2506" s="230"/>
      <c r="Z2506" s="230"/>
      <c r="AA2506" s="230"/>
      <c r="AB2506" s="230"/>
      <c r="AC2506" s="230"/>
      <c r="AD2506" s="230"/>
      <c r="AH2506" s="230"/>
      <c r="AK2506" s="230"/>
      <c r="AL2506" s="230"/>
      <c r="AM2506" s="230"/>
      <c r="AN2506" s="230"/>
      <c r="AO2506" s="230"/>
      <c r="AP2506" s="230"/>
      <c r="AQ2506" s="230"/>
      <c r="AR2506" s="230"/>
      <c r="AW2506" s="230"/>
      <c r="AZ2506" s="230"/>
      <c r="BA2506" s="230"/>
      <c r="BB2506" s="230"/>
      <c r="BC2506" s="230"/>
      <c r="BD2506" s="230"/>
      <c r="BE2506" s="230"/>
      <c r="BF2506" s="230"/>
      <c r="BG2506" s="230"/>
    </row>
    <row r="2507" spans="4:59">
      <c r="D2507" s="230"/>
      <c r="G2507" s="230"/>
      <c r="H2507" s="230"/>
      <c r="I2507" s="230"/>
      <c r="J2507" s="230"/>
      <c r="K2507" s="230"/>
      <c r="L2507" s="230"/>
      <c r="M2507" s="230"/>
      <c r="N2507" s="230"/>
      <c r="S2507" s="230"/>
      <c r="V2507" s="230"/>
      <c r="W2507" s="230"/>
      <c r="X2507" s="230"/>
      <c r="Y2507" s="230"/>
      <c r="Z2507" s="230"/>
      <c r="AA2507" s="230"/>
      <c r="AB2507" s="230"/>
      <c r="AC2507" s="230"/>
      <c r="AD2507" s="230"/>
      <c r="AH2507" s="230"/>
      <c r="AK2507" s="230"/>
      <c r="AL2507" s="230"/>
      <c r="AM2507" s="230"/>
      <c r="AN2507" s="230"/>
      <c r="AO2507" s="230"/>
      <c r="AP2507" s="230"/>
      <c r="AQ2507" s="230"/>
      <c r="AR2507" s="230"/>
      <c r="AW2507" s="230"/>
      <c r="AZ2507" s="230"/>
      <c r="BA2507" s="230"/>
      <c r="BB2507" s="230"/>
      <c r="BC2507" s="230"/>
      <c r="BD2507" s="230"/>
      <c r="BE2507" s="230"/>
      <c r="BF2507" s="230"/>
      <c r="BG2507" s="230"/>
    </row>
    <row r="2508" spans="4:59">
      <c r="D2508" s="230"/>
      <c r="G2508" s="230"/>
      <c r="H2508" s="230"/>
      <c r="I2508" s="230"/>
      <c r="J2508" s="230"/>
      <c r="K2508" s="230"/>
      <c r="L2508" s="230"/>
      <c r="M2508" s="230"/>
      <c r="N2508" s="230"/>
      <c r="S2508" s="230"/>
      <c r="V2508" s="230"/>
      <c r="W2508" s="230"/>
      <c r="X2508" s="230"/>
      <c r="Y2508" s="230"/>
      <c r="Z2508" s="230"/>
      <c r="AA2508" s="230"/>
      <c r="AB2508" s="230"/>
      <c r="AC2508" s="230"/>
      <c r="AD2508" s="230"/>
      <c r="AH2508" s="230"/>
      <c r="AK2508" s="230"/>
      <c r="AL2508" s="230"/>
      <c r="AM2508" s="230"/>
      <c r="AN2508" s="230"/>
      <c r="AO2508" s="230"/>
      <c r="AP2508" s="230"/>
      <c r="AQ2508" s="230"/>
      <c r="AR2508" s="230"/>
      <c r="AW2508" s="230"/>
      <c r="AZ2508" s="230"/>
      <c r="BA2508" s="230"/>
      <c r="BB2508" s="230"/>
      <c r="BC2508" s="230"/>
      <c r="BD2508" s="230"/>
      <c r="BE2508" s="230"/>
      <c r="BF2508" s="230"/>
      <c r="BG2508" s="230"/>
    </row>
    <row r="2509" spans="4:59">
      <c r="D2509" s="230"/>
      <c r="G2509" s="230"/>
      <c r="H2509" s="230"/>
      <c r="I2509" s="230"/>
      <c r="J2509" s="230"/>
      <c r="K2509" s="230"/>
      <c r="L2509" s="230"/>
      <c r="M2509" s="230"/>
      <c r="N2509" s="230"/>
      <c r="S2509" s="230"/>
      <c r="V2509" s="230"/>
      <c r="W2509" s="230"/>
      <c r="X2509" s="230"/>
      <c r="Y2509" s="230"/>
      <c r="Z2509" s="230"/>
      <c r="AA2509" s="230"/>
      <c r="AB2509" s="230"/>
      <c r="AC2509" s="230"/>
      <c r="AD2509" s="230"/>
      <c r="AH2509" s="230"/>
      <c r="AK2509" s="230"/>
      <c r="AL2509" s="230"/>
      <c r="AM2509" s="230"/>
      <c r="AN2509" s="230"/>
      <c r="AO2509" s="230"/>
      <c r="AP2509" s="230"/>
      <c r="AQ2509" s="230"/>
      <c r="AR2509" s="230"/>
      <c r="AW2509" s="230"/>
      <c r="AZ2509" s="230"/>
      <c r="BA2509" s="230"/>
      <c r="BB2509" s="230"/>
      <c r="BC2509" s="230"/>
      <c r="BD2509" s="230"/>
      <c r="BE2509" s="230"/>
      <c r="BF2509" s="230"/>
      <c r="BG2509" s="230"/>
    </row>
    <row r="2510" spans="4:59">
      <c r="D2510" s="230"/>
      <c r="G2510" s="230"/>
      <c r="H2510" s="230"/>
      <c r="I2510" s="230"/>
      <c r="J2510" s="230"/>
      <c r="K2510" s="230"/>
      <c r="L2510" s="230"/>
      <c r="M2510" s="230"/>
      <c r="N2510" s="230"/>
      <c r="S2510" s="230"/>
      <c r="V2510" s="230"/>
      <c r="W2510" s="230"/>
      <c r="X2510" s="230"/>
      <c r="Y2510" s="230"/>
      <c r="Z2510" s="230"/>
      <c r="AA2510" s="230"/>
      <c r="AB2510" s="230"/>
      <c r="AC2510" s="230"/>
      <c r="AD2510" s="230"/>
      <c r="AH2510" s="230"/>
      <c r="AK2510" s="230"/>
      <c r="AL2510" s="230"/>
      <c r="AM2510" s="230"/>
      <c r="AN2510" s="230"/>
      <c r="AO2510" s="230"/>
      <c r="AP2510" s="230"/>
      <c r="AQ2510" s="230"/>
      <c r="AR2510" s="230"/>
      <c r="AW2510" s="230"/>
      <c r="AZ2510" s="230"/>
      <c r="BA2510" s="230"/>
      <c r="BB2510" s="230"/>
      <c r="BC2510" s="230"/>
      <c r="BD2510" s="230"/>
      <c r="BE2510" s="230"/>
      <c r="BF2510" s="230"/>
      <c r="BG2510" s="230"/>
    </row>
    <row r="2511" spans="4:59">
      <c r="D2511" s="230"/>
      <c r="G2511" s="230"/>
      <c r="H2511" s="230"/>
      <c r="I2511" s="230"/>
      <c r="J2511" s="230"/>
      <c r="K2511" s="230"/>
      <c r="L2511" s="230"/>
      <c r="M2511" s="230"/>
      <c r="N2511" s="230"/>
      <c r="S2511" s="230"/>
      <c r="V2511" s="230"/>
      <c r="W2511" s="230"/>
      <c r="X2511" s="230"/>
      <c r="Y2511" s="230"/>
      <c r="Z2511" s="230"/>
      <c r="AA2511" s="230"/>
      <c r="AB2511" s="230"/>
      <c r="AC2511" s="230"/>
      <c r="AD2511" s="230"/>
      <c r="AH2511" s="230"/>
      <c r="AK2511" s="230"/>
      <c r="AL2511" s="230"/>
      <c r="AM2511" s="230"/>
      <c r="AN2511" s="230"/>
      <c r="AO2511" s="230"/>
      <c r="AP2511" s="230"/>
      <c r="AQ2511" s="230"/>
      <c r="AR2511" s="230"/>
      <c r="AW2511" s="230"/>
      <c r="AZ2511" s="230"/>
      <c r="BA2511" s="230"/>
      <c r="BB2511" s="230"/>
      <c r="BC2511" s="230"/>
      <c r="BD2511" s="230"/>
      <c r="BE2511" s="230"/>
      <c r="BF2511" s="230"/>
      <c r="BG2511" s="230"/>
    </row>
    <row r="2512" spans="4:59">
      <c r="D2512" s="230"/>
      <c r="G2512" s="230"/>
      <c r="H2512" s="230"/>
      <c r="I2512" s="230"/>
      <c r="J2512" s="230"/>
      <c r="K2512" s="230"/>
      <c r="L2512" s="230"/>
      <c r="M2512" s="230"/>
      <c r="N2512" s="230"/>
      <c r="S2512" s="230"/>
      <c r="V2512" s="230"/>
      <c r="W2512" s="230"/>
      <c r="X2512" s="230"/>
      <c r="Y2512" s="230"/>
      <c r="Z2512" s="230"/>
      <c r="AA2512" s="230"/>
      <c r="AB2512" s="230"/>
      <c r="AC2512" s="230"/>
      <c r="AD2512" s="230"/>
      <c r="AH2512" s="230"/>
      <c r="AK2512" s="230"/>
      <c r="AL2512" s="230"/>
      <c r="AM2512" s="230"/>
      <c r="AN2512" s="230"/>
      <c r="AO2512" s="230"/>
      <c r="AP2512" s="230"/>
      <c r="AQ2512" s="230"/>
      <c r="AR2512" s="230"/>
      <c r="AW2512" s="230"/>
      <c r="AZ2512" s="230"/>
      <c r="BA2512" s="230"/>
      <c r="BB2512" s="230"/>
      <c r="BC2512" s="230"/>
      <c r="BD2512" s="230"/>
      <c r="BE2512" s="230"/>
      <c r="BF2512" s="230"/>
      <c r="BG2512" s="230"/>
    </row>
    <row r="2513" spans="4:59">
      <c r="D2513" s="230"/>
      <c r="G2513" s="230"/>
      <c r="H2513" s="230"/>
      <c r="I2513" s="230"/>
      <c r="J2513" s="230"/>
      <c r="K2513" s="230"/>
      <c r="L2513" s="230"/>
      <c r="M2513" s="230"/>
      <c r="N2513" s="230"/>
      <c r="S2513" s="230"/>
      <c r="V2513" s="230"/>
      <c r="W2513" s="230"/>
      <c r="X2513" s="230"/>
      <c r="Y2513" s="230"/>
      <c r="Z2513" s="230"/>
      <c r="AA2513" s="230"/>
      <c r="AB2513" s="230"/>
      <c r="AC2513" s="230"/>
      <c r="AD2513" s="230"/>
      <c r="AH2513" s="230"/>
      <c r="AK2513" s="230"/>
      <c r="AL2513" s="230"/>
      <c r="AM2513" s="230"/>
      <c r="AN2513" s="230"/>
      <c r="AO2513" s="230"/>
      <c r="AP2513" s="230"/>
      <c r="AQ2513" s="230"/>
      <c r="AR2513" s="230"/>
      <c r="AW2513" s="230"/>
      <c r="AZ2513" s="230"/>
      <c r="BA2513" s="230"/>
      <c r="BB2513" s="230"/>
      <c r="BC2513" s="230"/>
      <c r="BD2513" s="230"/>
      <c r="BE2513" s="230"/>
      <c r="BF2513" s="230"/>
      <c r="BG2513" s="230"/>
    </row>
    <row r="2514" spans="4:59">
      <c r="D2514" s="230"/>
      <c r="G2514" s="230"/>
      <c r="H2514" s="230"/>
      <c r="I2514" s="230"/>
      <c r="J2514" s="230"/>
      <c r="K2514" s="230"/>
      <c r="L2514" s="230"/>
      <c r="M2514" s="230"/>
      <c r="N2514" s="230"/>
      <c r="S2514" s="230"/>
      <c r="V2514" s="230"/>
      <c r="W2514" s="230"/>
      <c r="X2514" s="230"/>
      <c r="Y2514" s="230"/>
      <c r="Z2514" s="230"/>
      <c r="AA2514" s="230"/>
      <c r="AB2514" s="230"/>
      <c r="AC2514" s="230"/>
      <c r="AD2514" s="230"/>
      <c r="AH2514" s="230"/>
      <c r="AK2514" s="230"/>
      <c r="AL2514" s="230"/>
      <c r="AM2514" s="230"/>
      <c r="AN2514" s="230"/>
      <c r="AO2514" s="230"/>
      <c r="AP2514" s="230"/>
      <c r="AQ2514" s="230"/>
      <c r="AR2514" s="230"/>
      <c r="AW2514" s="230"/>
      <c r="AZ2514" s="230"/>
      <c r="BA2514" s="230"/>
      <c r="BB2514" s="230"/>
      <c r="BC2514" s="230"/>
      <c r="BD2514" s="230"/>
      <c r="BE2514" s="230"/>
      <c r="BF2514" s="230"/>
      <c r="BG2514" s="230"/>
    </row>
    <row r="2515" spans="4:59">
      <c r="D2515" s="230"/>
      <c r="G2515" s="230"/>
      <c r="H2515" s="230"/>
      <c r="I2515" s="230"/>
      <c r="J2515" s="230"/>
      <c r="K2515" s="230"/>
      <c r="L2515" s="230"/>
      <c r="M2515" s="230"/>
      <c r="N2515" s="230"/>
      <c r="S2515" s="230"/>
      <c r="V2515" s="230"/>
      <c r="W2515" s="230"/>
      <c r="X2515" s="230"/>
      <c r="Y2515" s="230"/>
      <c r="Z2515" s="230"/>
      <c r="AA2515" s="230"/>
      <c r="AB2515" s="230"/>
      <c r="AC2515" s="230"/>
      <c r="AD2515" s="230"/>
      <c r="AH2515" s="230"/>
      <c r="AK2515" s="230"/>
      <c r="AL2515" s="230"/>
      <c r="AM2515" s="230"/>
      <c r="AN2515" s="230"/>
      <c r="AO2515" s="230"/>
      <c r="AP2515" s="230"/>
      <c r="AQ2515" s="230"/>
      <c r="AR2515" s="230"/>
      <c r="AW2515" s="230"/>
      <c r="AZ2515" s="230"/>
      <c r="BA2515" s="230"/>
      <c r="BB2515" s="230"/>
      <c r="BC2515" s="230"/>
      <c r="BD2515" s="230"/>
      <c r="BE2515" s="230"/>
      <c r="BF2515" s="230"/>
      <c r="BG2515" s="230"/>
    </row>
    <row r="2516" spans="4:59">
      <c r="D2516" s="230"/>
      <c r="G2516" s="230"/>
      <c r="H2516" s="230"/>
      <c r="I2516" s="230"/>
      <c r="J2516" s="230"/>
      <c r="K2516" s="230"/>
      <c r="L2516" s="230"/>
      <c r="M2516" s="230"/>
      <c r="N2516" s="230"/>
      <c r="S2516" s="230"/>
      <c r="V2516" s="230"/>
      <c r="W2516" s="230"/>
      <c r="X2516" s="230"/>
      <c r="Y2516" s="230"/>
      <c r="Z2516" s="230"/>
      <c r="AA2516" s="230"/>
      <c r="AB2516" s="230"/>
      <c r="AC2516" s="230"/>
      <c r="AD2516" s="230"/>
      <c r="AH2516" s="230"/>
      <c r="AK2516" s="230"/>
      <c r="AL2516" s="230"/>
      <c r="AM2516" s="230"/>
      <c r="AN2516" s="230"/>
      <c r="AO2516" s="230"/>
      <c r="AP2516" s="230"/>
      <c r="AQ2516" s="230"/>
      <c r="AR2516" s="230"/>
      <c r="AW2516" s="230"/>
      <c r="AZ2516" s="230"/>
      <c r="BA2516" s="230"/>
      <c r="BB2516" s="230"/>
      <c r="BC2516" s="230"/>
      <c r="BD2516" s="230"/>
      <c r="BE2516" s="230"/>
      <c r="BF2516" s="230"/>
      <c r="BG2516" s="230"/>
    </row>
    <row r="2517" spans="4:59">
      <c r="D2517" s="230"/>
      <c r="G2517" s="230"/>
      <c r="H2517" s="230"/>
      <c r="I2517" s="230"/>
      <c r="J2517" s="230"/>
      <c r="K2517" s="230"/>
      <c r="L2517" s="230"/>
      <c r="M2517" s="230"/>
      <c r="N2517" s="230"/>
      <c r="S2517" s="230"/>
      <c r="V2517" s="230"/>
      <c r="W2517" s="230"/>
      <c r="X2517" s="230"/>
      <c r="Y2517" s="230"/>
      <c r="Z2517" s="230"/>
      <c r="AA2517" s="230"/>
      <c r="AB2517" s="230"/>
      <c r="AC2517" s="230"/>
      <c r="AD2517" s="230"/>
      <c r="AH2517" s="230"/>
      <c r="AK2517" s="230"/>
      <c r="AL2517" s="230"/>
      <c r="AM2517" s="230"/>
      <c r="AN2517" s="230"/>
      <c r="AO2517" s="230"/>
      <c r="AP2517" s="230"/>
      <c r="AQ2517" s="230"/>
      <c r="AR2517" s="230"/>
      <c r="AW2517" s="230"/>
      <c r="AZ2517" s="230"/>
      <c r="BA2517" s="230"/>
      <c r="BB2517" s="230"/>
      <c r="BC2517" s="230"/>
      <c r="BD2517" s="230"/>
      <c r="BE2517" s="230"/>
      <c r="BF2517" s="230"/>
      <c r="BG2517" s="230"/>
    </row>
    <row r="2518" spans="4:59">
      <c r="D2518" s="230"/>
      <c r="G2518" s="230"/>
      <c r="H2518" s="230"/>
      <c r="I2518" s="230"/>
      <c r="J2518" s="230"/>
      <c r="K2518" s="230"/>
      <c r="L2518" s="230"/>
      <c r="M2518" s="230"/>
      <c r="N2518" s="230"/>
      <c r="S2518" s="230"/>
      <c r="V2518" s="230"/>
      <c r="W2518" s="230"/>
      <c r="X2518" s="230"/>
      <c r="Y2518" s="230"/>
      <c r="Z2518" s="230"/>
      <c r="AA2518" s="230"/>
      <c r="AB2518" s="230"/>
      <c r="AC2518" s="230"/>
      <c r="AD2518" s="230"/>
      <c r="AH2518" s="230"/>
      <c r="AK2518" s="230"/>
      <c r="AL2518" s="230"/>
      <c r="AM2518" s="230"/>
      <c r="AN2518" s="230"/>
      <c r="AO2518" s="230"/>
      <c r="AP2518" s="230"/>
      <c r="AQ2518" s="230"/>
      <c r="AR2518" s="230"/>
      <c r="AW2518" s="230"/>
      <c r="AZ2518" s="230"/>
      <c r="BA2518" s="230"/>
      <c r="BB2518" s="230"/>
      <c r="BC2518" s="230"/>
      <c r="BD2518" s="230"/>
      <c r="BE2518" s="230"/>
      <c r="BF2518" s="230"/>
      <c r="BG2518" s="230"/>
    </row>
    <row r="2519" spans="4:59">
      <c r="D2519" s="230"/>
      <c r="G2519" s="230"/>
      <c r="H2519" s="230"/>
      <c r="I2519" s="230"/>
      <c r="J2519" s="230"/>
      <c r="K2519" s="230"/>
      <c r="L2519" s="230"/>
      <c r="M2519" s="230"/>
      <c r="N2519" s="230"/>
      <c r="S2519" s="230"/>
      <c r="V2519" s="230"/>
      <c r="W2519" s="230"/>
      <c r="X2519" s="230"/>
      <c r="Y2519" s="230"/>
      <c r="Z2519" s="230"/>
      <c r="AA2519" s="230"/>
      <c r="AB2519" s="230"/>
      <c r="AC2519" s="230"/>
      <c r="AD2519" s="230"/>
      <c r="AH2519" s="230"/>
      <c r="AK2519" s="230"/>
      <c r="AL2519" s="230"/>
      <c r="AM2519" s="230"/>
      <c r="AN2519" s="230"/>
      <c r="AO2519" s="230"/>
      <c r="AP2519" s="230"/>
      <c r="AQ2519" s="230"/>
      <c r="AR2519" s="230"/>
      <c r="AW2519" s="230"/>
      <c r="AZ2519" s="230"/>
      <c r="BA2519" s="230"/>
      <c r="BB2519" s="230"/>
      <c r="BC2519" s="230"/>
      <c r="BD2519" s="230"/>
      <c r="BE2519" s="230"/>
      <c r="BF2519" s="230"/>
      <c r="BG2519" s="230"/>
    </row>
    <row r="2520" spans="4:59">
      <c r="D2520" s="230"/>
      <c r="G2520" s="230"/>
      <c r="H2520" s="230"/>
      <c r="I2520" s="230"/>
      <c r="J2520" s="230"/>
      <c r="K2520" s="230"/>
      <c r="L2520" s="230"/>
      <c r="M2520" s="230"/>
      <c r="N2520" s="230"/>
      <c r="S2520" s="230"/>
      <c r="V2520" s="230"/>
      <c r="W2520" s="230"/>
      <c r="X2520" s="230"/>
      <c r="Y2520" s="230"/>
      <c r="Z2520" s="230"/>
      <c r="AA2520" s="230"/>
      <c r="AB2520" s="230"/>
      <c r="AC2520" s="230"/>
      <c r="AD2520" s="230"/>
      <c r="AH2520" s="230"/>
      <c r="AK2520" s="230"/>
      <c r="AL2520" s="230"/>
      <c r="AM2520" s="230"/>
      <c r="AN2520" s="230"/>
      <c r="AO2520" s="230"/>
      <c r="AP2520" s="230"/>
      <c r="AQ2520" s="230"/>
      <c r="AR2520" s="230"/>
      <c r="AW2520" s="230"/>
      <c r="AZ2520" s="230"/>
      <c r="BA2520" s="230"/>
      <c r="BB2520" s="230"/>
      <c r="BC2520" s="230"/>
      <c r="BD2520" s="230"/>
      <c r="BE2520" s="230"/>
      <c r="BF2520" s="230"/>
      <c r="BG2520" s="230"/>
    </row>
    <row r="2521" spans="4:59">
      <c r="D2521" s="230"/>
      <c r="G2521" s="230"/>
      <c r="H2521" s="230"/>
      <c r="I2521" s="230"/>
      <c r="J2521" s="230"/>
      <c r="K2521" s="230"/>
      <c r="L2521" s="230"/>
      <c r="M2521" s="230"/>
      <c r="N2521" s="230"/>
      <c r="S2521" s="230"/>
      <c r="V2521" s="230"/>
      <c r="W2521" s="230"/>
      <c r="X2521" s="230"/>
      <c r="Y2521" s="230"/>
      <c r="Z2521" s="230"/>
      <c r="AA2521" s="230"/>
      <c r="AB2521" s="230"/>
      <c r="AC2521" s="230"/>
      <c r="AD2521" s="230"/>
      <c r="AH2521" s="230"/>
      <c r="AK2521" s="230"/>
      <c r="AL2521" s="230"/>
      <c r="AM2521" s="230"/>
      <c r="AN2521" s="230"/>
      <c r="AO2521" s="230"/>
      <c r="AP2521" s="230"/>
      <c r="AQ2521" s="230"/>
      <c r="AR2521" s="230"/>
      <c r="AW2521" s="230"/>
      <c r="AZ2521" s="230"/>
      <c r="BA2521" s="230"/>
      <c r="BB2521" s="230"/>
      <c r="BC2521" s="230"/>
      <c r="BD2521" s="230"/>
      <c r="BE2521" s="230"/>
      <c r="BF2521" s="230"/>
      <c r="BG2521" s="230"/>
    </row>
    <row r="2522" spans="4:59">
      <c r="D2522" s="230"/>
      <c r="G2522" s="230"/>
      <c r="H2522" s="230"/>
      <c r="I2522" s="230"/>
      <c r="J2522" s="230"/>
      <c r="K2522" s="230"/>
      <c r="L2522" s="230"/>
      <c r="M2522" s="230"/>
      <c r="N2522" s="230"/>
      <c r="S2522" s="230"/>
      <c r="V2522" s="230"/>
      <c r="W2522" s="230"/>
      <c r="X2522" s="230"/>
      <c r="Y2522" s="230"/>
      <c r="Z2522" s="230"/>
      <c r="AA2522" s="230"/>
      <c r="AB2522" s="230"/>
      <c r="AC2522" s="230"/>
      <c r="AD2522" s="230"/>
      <c r="AH2522" s="230"/>
      <c r="AK2522" s="230"/>
      <c r="AL2522" s="230"/>
      <c r="AM2522" s="230"/>
      <c r="AN2522" s="230"/>
      <c r="AO2522" s="230"/>
      <c r="AP2522" s="230"/>
      <c r="AQ2522" s="230"/>
      <c r="AR2522" s="230"/>
      <c r="AW2522" s="230"/>
      <c r="AZ2522" s="230"/>
      <c r="BA2522" s="230"/>
      <c r="BB2522" s="230"/>
      <c r="BC2522" s="230"/>
      <c r="BD2522" s="230"/>
      <c r="BE2522" s="230"/>
      <c r="BF2522" s="230"/>
      <c r="BG2522" s="230"/>
    </row>
    <row r="2523" spans="4:59">
      <c r="D2523" s="230"/>
      <c r="G2523" s="230"/>
      <c r="H2523" s="230"/>
      <c r="I2523" s="230"/>
      <c r="J2523" s="230"/>
      <c r="K2523" s="230"/>
      <c r="L2523" s="230"/>
      <c r="M2523" s="230"/>
      <c r="N2523" s="230"/>
      <c r="S2523" s="230"/>
      <c r="V2523" s="230"/>
      <c r="W2523" s="230"/>
      <c r="X2523" s="230"/>
      <c r="Y2523" s="230"/>
      <c r="Z2523" s="230"/>
      <c r="AA2523" s="230"/>
      <c r="AB2523" s="230"/>
      <c r="AC2523" s="230"/>
      <c r="AD2523" s="230"/>
      <c r="AH2523" s="230"/>
      <c r="AK2523" s="230"/>
      <c r="AL2523" s="230"/>
      <c r="AM2523" s="230"/>
      <c r="AN2523" s="230"/>
      <c r="AO2523" s="230"/>
      <c r="AP2523" s="230"/>
      <c r="AQ2523" s="230"/>
      <c r="AR2523" s="230"/>
      <c r="AW2523" s="230"/>
      <c r="AZ2523" s="230"/>
      <c r="BA2523" s="230"/>
      <c r="BB2523" s="230"/>
      <c r="BC2523" s="230"/>
      <c r="BD2523" s="230"/>
      <c r="BE2523" s="230"/>
      <c r="BF2523" s="230"/>
      <c r="BG2523" s="230"/>
    </row>
    <row r="2524" spans="4:59">
      <c r="D2524" s="230"/>
      <c r="G2524" s="230"/>
      <c r="H2524" s="230"/>
      <c r="I2524" s="230"/>
      <c r="J2524" s="230"/>
      <c r="K2524" s="230"/>
      <c r="L2524" s="230"/>
      <c r="M2524" s="230"/>
      <c r="N2524" s="230"/>
      <c r="S2524" s="230"/>
      <c r="V2524" s="230"/>
      <c r="W2524" s="230"/>
      <c r="X2524" s="230"/>
      <c r="Y2524" s="230"/>
      <c r="Z2524" s="230"/>
      <c r="AA2524" s="230"/>
      <c r="AB2524" s="230"/>
      <c r="AC2524" s="230"/>
      <c r="AD2524" s="230"/>
      <c r="AH2524" s="230"/>
      <c r="AK2524" s="230"/>
      <c r="AL2524" s="230"/>
      <c r="AM2524" s="230"/>
      <c r="AN2524" s="230"/>
      <c r="AO2524" s="230"/>
      <c r="AP2524" s="230"/>
      <c r="AQ2524" s="230"/>
      <c r="AR2524" s="230"/>
      <c r="AW2524" s="230"/>
      <c r="AZ2524" s="230"/>
      <c r="BA2524" s="230"/>
      <c r="BB2524" s="230"/>
      <c r="BC2524" s="230"/>
      <c r="BD2524" s="230"/>
      <c r="BE2524" s="230"/>
      <c r="BF2524" s="230"/>
      <c r="BG2524" s="230"/>
    </row>
    <row r="2525" spans="4:59">
      <c r="D2525" s="230"/>
      <c r="G2525" s="230"/>
      <c r="H2525" s="230"/>
      <c r="I2525" s="230"/>
      <c r="J2525" s="230"/>
      <c r="K2525" s="230"/>
      <c r="L2525" s="230"/>
      <c r="M2525" s="230"/>
      <c r="N2525" s="230"/>
      <c r="S2525" s="230"/>
      <c r="V2525" s="230"/>
      <c r="W2525" s="230"/>
      <c r="X2525" s="230"/>
      <c r="Y2525" s="230"/>
      <c r="Z2525" s="230"/>
      <c r="AA2525" s="230"/>
      <c r="AB2525" s="230"/>
      <c r="AC2525" s="230"/>
      <c r="AD2525" s="230"/>
      <c r="AH2525" s="230"/>
      <c r="AK2525" s="230"/>
      <c r="AL2525" s="230"/>
      <c r="AM2525" s="230"/>
      <c r="AN2525" s="230"/>
      <c r="AO2525" s="230"/>
      <c r="AP2525" s="230"/>
      <c r="AQ2525" s="230"/>
      <c r="AR2525" s="230"/>
      <c r="AW2525" s="230"/>
      <c r="AZ2525" s="230"/>
      <c r="BA2525" s="230"/>
      <c r="BB2525" s="230"/>
      <c r="BC2525" s="230"/>
      <c r="BD2525" s="230"/>
      <c r="BE2525" s="230"/>
      <c r="BF2525" s="230"/>
      <c r="BG2525" s="230"/>
    </row>
    <row r="2526" spans="4:59">
      <c r="D2526" s="230"/>
      <c r="G2526" s="230"/>
      <c r="H2526" s="230"/>
      <c r="I2526" s="230"/>
      <c r="J2526" s="230"/>
      <c r="K2526" s="230"/>
      <c r="L2526" s="230"/>
      <c r="M2526" s="230"/>
      <c r="N2526" s="230"/>
      <c r="S2526" s="230"/>
      <c r="V2526" s="230"/>
      <c r="W2526" s="230"/>
      <c r="X2526" s="230"/>
      <c r="Y2526" s="230"/>
      <c r="Z2526" s="230"/>
      <c r="AA2526" s="230"/>
      <c r="AB2526" s="230"/>
      <c r="AC2526" s="230"/>
      <c r="AD2526" s="230"/>
      <c r="AH2526" s="230"/>
      <c r="AK2526" s="230"/>
      <c r="AL2526" s="230"/>
      <c r="AM2526" s="230"/>
      <c r="AN2526" s="230"/>
      <c r="AO2526" s="230"/>
      <c r="AP2526" s="230"/>
      <c r="AQ2526" s="230"/>
      <c r="AR2526" s="230"/>
      <c r="AW2526" s="230"/>
      <c r="AZ2526" s="230"/>
      <c r="BA2526" s="230"/>
      <c r="BB2526" s="230"/>
      <c r="BC2526" s="230"/>
      <c r="BD2526" s="230"/>
      <c r="BE2526" s="230"/>
      <c r="BF2526" s="230"/>
      <c r="BG2526" s="230"/>
    </row>
    <row r="2527" spans="4:59">
      <c r="D2527" s="230"/>
      <c r="G2527" s="230"/>
      <c r="H2527" s="230"/>
      <c r="I2527" s="230"/>
      <c r="J2527" s="230"/>
      <c r="K2527" s="230"/>
      <c r="L2527" s="230"/>
      <c r="M2527" s="230"/>
      <c r="N2527" s="230"/>
      <c r="S2527" s="230"/>
      <c r="V2527" s="230"/>
      <c r="W2527" s="230"/>
      <c r="X2527" s="230"/>
      <c r="Y2527" s="230"/>
      <c r="Z2527" s="230"/>
      <c r="AA2527" s="230"/>
      <c r="AB2527" s="230"/>
      <c r="AC2527" s="230"/>
      <c r="AD2527" s="230"/>
      <c r="AH2527" s="230"/>
      <c r="AK2527" s="230"/>
      <c r="AL2527" s="230"/>
      <c r="AM2527" s="230"/>
      <c r="AN2527" s="230"/>
      <c r="AO2527" s="230"/>
      <c r="AP2527" s="230"/>
      <c r="AQ2527" s="230"/>
      <c r="AR2527" s="230"/>
      <c r="AW2527" s="230"/>
      <c r="AZ2527" s="230"/>
      <c r="BA2527" s="230"/>
      <c r="BB2527" s="230"/>
      <c r="BC2527" s="230"/>
      <c r="BD2527" s="230"/>
      <c r="BE2527" s="230"/>
      <c r="BF2527" s="230"/>
      <c r="BG2527" s="230"/>
    </row>
    <row r="2528" spans="4:59">
      <c r="D2528" s="230"/>
      <c r="G2528" s="230"/>
      <c r="H2528" s="230"/>
      <c r="I2528" s="230"/>
      <c r="J2528" s="230"/>
      <c r="K2528" s="230"/>
      <c r="L2528" s="230"/>
      <c r="M2528" s="230"/>
      <c r="N2528" s="230"/>
      <c r="S2528" s="230"/>
      <c r="V2528" s="230"/>
      <c r="W2528" s="230"/>
      <c r="X2528" s="230"/>
      <c r="Y2528" s="230"/>
      <c r="Z2528" s="230"/>
      <c r="AA2528" s="230"/>
      <c r="AB2528" s="230"/>
      <c r="AC2528" s="230"/>
      <c r="AD2528" s="230"/>
      <c r="AH2528" s="230"/>
      <c r="AK2528" s="230"/>
      <c r="AL2528" s="230"/>
      <c r="AM2528" s="230"/>
      <c r="AN2528" s="230"/>
      <c r="AO2528" s="230"/>
      <c r="AP2528" s="230"/>
      <c r="AQ2528" s="230"/>
      <c r="AR2528" s="230"/>
      <c r="AW2528" s="230"/>
      <c r="AZ2528" s="230"/>
      <c r="BA2528" s="230"/>
      <c r="BB2528" s="230"/>
      <c r="BC2528" s="230"/>
      <c r="BD2528" s="230"/>
      <c r="BE2528" s="230"/>
      <c r="BF2528" s="230"/>
      <c r="BG2528" s="230"/>
    </row>
    <row r="2529" spans="4:59">
      <c r="D2529" s="230"/>
      <c r="G2529" s="230"/>
      <c r="H2529" s="230"/>
      <c r="I2529" s="230"/>
      <c r="J2529" s="230"/>
      <c r="K2529" s="230"/>
      <c r="L2529" s="230"/>
      <c r="M2529" s="230"/>
      <c r="N2529" s="230"/>
      <c r="S2529" s="230"/>
      <c r="V2529" s="230"/>
      <c r="W2529" s="230"/>
      <c r="X2529" s="230"/>
      <c r="Y2529" s="230"/>
      <c r="Z2529" s="230"/>
      <c r="AA2529" s="230"/>
      <c r="AB2529" s="230"/>
      <c r="AC2529" s="230"/>
      <c r="AD2529" s="230"/>
      <c r="AH2529" s="230"/>
      <c r="AK2529" s="230"/>
      <c r="AL2529" s="230"/>
      <c r="AM2529" s="230"/>
      <c r="AN2529" s="230"/>
      <c r="AO2529" s="230"/>
      <c r="AP2529" s="230"/>
      <c r="AQ2529" s="230"/>
      <c r="AR2529" s="230"/>
      <c r="AW2529" s="230"/>
      <c r="AZ2529" s="230"/>
      <c r="BA2529" s="230"/>
      <c r="BB2529" s="230"/>
      <c r="BC2529" s="230"/>
      <c r="BD2529" s="230"/>
      <c r="BE2529" s="230"/>
      <c r="BF2529" s="230"/>
      <c r="BG2529" s="230"/>
    </row>
    <row r="2530" spans="4:59">
      <c r="D2530" s="230"/>
      <c r="G2530" s="230"/>
      <c r="H2530" s="230"/>
      <c r="I2530" s="230"/>
      <c r="J2530" s="230"/>
      <c r="K2530" s="230"/>
      <c r="L2530" s="230"/>
      <c r="M2530" s="230"/>
      <c r="N2530" s="230"/>
      <c r="S2530" s="230"/>
      <c r="V2530" s="230"/>
      <c r="W2530" s="230"/>
      <c r="X2530" s="230"/>
      <c r="Y2530" s="230"/>
      <c r="Z2530" s="230"/>
      <c r="AA2530" s="230"/>
      <c r="AB2530" s="230"/>
      <c r="AC2530" s="230"/>
      <c r="AD2530" s="230"/>
      <c r="AH2530" s="230"/>
      <c r="AK2530" s="230"/>
      <c r="AL2530" s="230"/>
      <c r="AM2530" s="230"/>
      <c r="AN2530" s="230"/>
      <c r="AO2530" s="230"/>
      <c r="AP2530" s="230"/>
      <c r="AQ2530" s="230"/>
      <c r="AR2530" s="230"/>
      <c r="AW2530" s="230"/>
      <c r="AZ2530" s="230"/>
      <c r="BA2530" s="230"/>
      <c r="BB2530" s="230"/>
      <c r="BC2530" s="230"/>
      <c r="BD2530" s="230"/>
      <c r="BE2530" s="230"/>
      <c r="BF2530" s="230"/>
      <c r="BG2530" s="230"/>
    </row>
    <row r="2531" spans="4:59">
      <c r="D2531" s="230"/>
      <c r="G2531" s="230"/>
      <c r="H2531" s="230"/>
      <c r="I2531" s="230"/>
      <c r="J2531" s="230"/>
      <c r="K2531" s="230"/>
      <c r="L2531" s="230"/>
      <c r="M2531" s="230"/>
      <c r="N2531" s="230"/>
      <c r="S2531" s="230"/>
      <c r="V2531" s="230"/>
      <c r="W2531" s="230"/>
      <c r="X2531" s="230"/>
      <c r="Y2531" s="230"/>
      <c r="Z2531" s="230"/>
      <c r="AA2531" s="230"/>
      <c r="AB2531" s="230"/>
      <c r="AC2531" s="230"/>
      <c r="AD2531" s="230"/>
      <c r="AH2531" s="230"/>
      <c r="AK2531" s="230"/>
      <c r="AL2531" s="230"/>
      <c r="AM2531" s="230"/>
      <c r="AN2531" s="230"/>
      <c r="AO2531" s="230"/>
      <c r="AP2531" s="230"/>
      <c r="AQ2531" s="230"/>
      <c r="AR2531" s="230"/>
      <c r="AW2531" s="230"/>
      <c r="AZ2531" s="230"/>
      <c r="BA2531" s="230"/>
      <c r="BB2531" s="230"/>
      <c r="BC2531" s="230"/>
      <c r="BD2531" s="230"/>
      <c r="BE2531" s="230"/>
      <c r="BF2531" s="230"/>
      <c r="BG2531" s="230"/>
    </row>
    <row r="2532" spans="4:59">
      <c r="D2532" s="230"/>
      <c r="G2532" s="230"/>
      <c r="H2532" s="230"/>
      <c r="I2532" s="230"/>
      <c r="J2532" s="230"/>
      <c r="K2532" s="230"/>
      <c r="L2532" s="230"/>
      <c r="M2532" s="230"/>
      <c r="N2532" s="230"/>
      <c r="S2532" s="230"/>
      <c r="V2532" s="230"/>
      <c r="W2532" s="230"/>
      <c r="X2532" s="230"/>
      <c r="Y2532" s="230"/>
      <c r="Z2532" s="230"/>
      <c r="AA2532" s="230"/>
      <c r="AB2532" s="230"/>
      <c r="AC2532" s="230"/>
      <c r="AD2532" s="230"/>
      <c r="AH2532" s="230"/>
      <c r="AK2532" s="230"/>
      <c r="AL2532" s="230"/>
      <c r="AM2532" s="230"/>
      <c r="AN2532" s="230"/>
      <c r="AO2532" s="230"/>
      <c r="AP2532" s="230"/>
      <c r="AQ2532" s="230"/>
      <c r="AR2532" s="230"/>
      <c r="AW2532" s="230"/>
      <c r="AZ2532" s="230"/>
      <c r="BA2532" s="230"/>
      <c r="BB2532" s="230"/>
      <c r="BC2532" s="230"/>
      <c r="BD2532" s="230"/>
      <c r="BE2532" s="230"/>
      <c r="BF2532" s="230"/>
      <c r="BG2532" s="230"/>
    </row>
    <row r="2533" spans="4:59">
      <c r="D2533" s="230"/>
      <c r="G2533" s="230"/>
      <c r="H2533" s="230"/>
      <c r="I2533" s="230"/>
      <c r="J2533" s="230"/>
      <c r="K2533" s="230"/>
      <c r="L2533" s="230"/>
      <c r="M2533" s="230"/>
      <c r="N2533" s="230"/>
      <c r="S2533" s="230"/>
      <c r="V2533" s="230"/>
      <c r="W2533" s="230"/>
      <c r="X2533" s="230"/>
      <c r="Y2533" s="230"/>
      <c r="Z2533" s="230"/>
      <c r="AA2533" s="230"/>
      <c r="AB2533" s="230"/>
      <c r="AC2533" s="230"/>
      <c r="AD2533" s="230"/>
      <c r="AH2533" s="230"/>
      <c r="AK2533" s="230"/>
      <c r="AL2533" s="230"/>
      <c r="AM2533" s="230"/>
      <c r="AN2533" s="230"/>
      <c r="AO2533" s="230"/>
      <c r="AP2533" s="230"/>
      <c r="AQ2533" s="230"/>
      <c r="AR2533" s="230"/>
      <c r="AW2533" s="230"/>
      <c r="AZ2533" s="230"/>
      <c r="BA2533" s="230"/>
      <c r="BB2533" s="230"/>
      <c r="BC2533" s="230"/>
      <c r="BD2533" s="230"/>
      <c r="BE2533" s="230"/>
      <c r="BF2533" s="230"/>
      <c r="BG2533" s="230"/>
    </row>
    <row r="2534" spans="4:59">
      <c r="D2534" s="230"/>
      <c r="G2534" s="230"/>
      <c r="H2534" s="230"/>
      <c r="I2534" s="230"/>
      <c r="J2534" s="230"/>
      <c r="K2534" s="230"/>
      <c r="L2534" s="230"/>
      <c r="M2534" s="230"/>
      <c r="N2534" s="230"/>
      <c r="S2534" s="230"/>
      <c r="V2534" s="230"/>
      <c r="W2534" s="230"/>
      <c r="X2534" s="230"/>
      <c r="Y2534" s="230"/>
      <c r="Z2534" s="230"/>
      <c r="AA2534" s="230"/>
      <c r="AB2534" s="230"/>
      <c r="AC2534" s="230"/>
      <c r="AD2534" s="230"/>
      <c r="AH2534" s="230"/>
      <c r="AK2534" s="230"/>
      <c r="AL2534" s="230"/>
      <c r="AM2534" s="230"/>
      <c r="AN2534" s="230"/>
      <c r="AO2534" s="230"/>
      <c r="AP2534" s="230"/>
      <c r="AQ2534" s="230"/>
      <c r="AR2534" s="230"/>
      <c r="AW2534" s="230"/>
      <c r="AZ2534" s="230"/>
      <c r="BA2534" s="230"/>
      <c r="BB2534" s="230"/>
      <c r="BC2534" s="230"/>
      <c r="BD2534" s="230"/>
      <c r="BE2534" s="230"/>
      <c r="BF2534" s="230"/>
      <c r="BG2534" s="230"/>
    </row>
    <row r="2535" spans="4:59">
      <c r="D2535" s="230"/>
      <c r="G2535" s="230"/>
      <c r="H2535" s="230"/>
      <c r="I2535" s="230"/>
      <c r="J2535" s="230"/>
      <c r="K2535" s="230"/>
      <c r="L2535" s="230"/>
      <c r="M2535" s="230"/>
      <c r="N2535" s="230"/>
      <c r="S2535" s="230"/>
      <c r="V2535" s="230"/>
      <c r="W2535" s="230"/>
      <c r="X2535" s="230"/>
      <c r="Y2535" s="230"/>
      <c r="Z2535" s="230"/>
      <c r="AA2535" s="230"/>
      <c r="AB2535" s="230"/>
      <c r="AC2535" s="230"/>
      <c r="AD2535" s="230"/>
      <c r="AH2535" s="230"/>
      <c r="AK2535" s="230"/>
      <c r="AL2535" s="230"/>
      <c r="AM2535" s="230"/>
      <c r="AN2535" s="230"/>
      <c r="AO2535" s="230"/>
      <c r="AP2535" s="230"/>
      <c r="AQ2535" s="230"/>
      <c r="AR2535" s="230"/>
      <c r="AW2535" s="230"/>
      <c r="AZ2535" s="230"/>
      <c r="BA2535" s="230"/>
      <c r="BB2535" s="230"/>
      <c r="BC2535" s="230"/>
      <c r="BD2535" s="230"/>
      <c r="BE2535" s="230"/>
      <c r="BF2535" s="230"/>
      <c r="BG2535" s="230"/>
    </row>
    <row r="2536" spans="4:59">
      <c r="D2536" s="230"/>
      <c r="G2536" s="230"/>
      <c r="H2536" s="230"/>
      <c r="I2536" s="230"/>
      <c r="J2536" s="230"/>
      <c r="K2536" s="230"/>
      <c r="L2536" s="230"/>
      <c r="M2536" s="230"/>
      <c r="N2536" s="230"/>
      <c r="S2536" s="230"/>
      <c r="V2536" s="230"/>
      <c r="W2536" s="230"/>
      <c r="X2536" s="230"/>
      <c r="Y2536" s="230"/>
      <c r="Z2536" s="230"/>
      <c r="AA2536" s="230"/>
      <c r="AB2536" s="230"/>
      <c r="AC2536" s="230"/>
      <c r="AD2536" s="230"/>
      <c r="AH2536" s="230"/>
      <c r="AK2536" s="230"/>
      <c r="AL2536" s="230"/>
      <c r="AM2536" s="230"/>
      <c r="AN2536" s="230"/>
      <c r="AO2536" s="230"/>
      <c r="AP2536" s="230"/>
      <c r="AQ2536" s="230"/>
      <c r="AR2536" s="230"/>
      <c r="AW2536" s="230"/>
      <c r="AZ2536" s="230"/>
      <c r="BA2536" s="230"/>
      <c r="BB2536" s="230"/>
      <c r="BC2536" s="230"/>
      <c r="BD2536" s="230"/>
      <c r="BE2536" s="230"/>
      <c r="BF2536" s="230"/>
      <c r="BG2536" s="230"/>
    </row>
    <row r="2537" spans="4:59">
      <c r="D2537" s="230"/>
      <c r="G2537" s="230"/>
      <c r="H2537" s="230"/>
      <c r="I2537" s="230"/>
      <c r="J2537" s="230"/>
      <c r="K2537" s="230"/>
      <c r="L2537" s="230"/>
      <c r="M2537" s="230"/>
      <c r="N2537" s="230"/>
      <c r="S2537" s="230"/>
      <c r="V2537" s="230"/>
      <c r="W2537" s="230"/>
      <c r="X2537" s="230"/>
      <c r="Y2537" s="230"/>
      <c r="Z2537" s="230"/>
      <c r="AA2537" s="230"/>
      <c r="AB2537" s="230"/>
      <c r="AC2537" s="230"/>
      <c r="AD2537" s="230"/>
      <c r="AH2537" s="230"/>
      <c r="AK2537" s="230"/>
      <c r="AL2537" s="230"/>
      <c r="AM2537" s="230"/>
      <c r="AN2537" s="230"/>
      <c r="AO2537" s="230"/>
      <c r="AP2537" s="230"/>
      <c r="AQ2537" s="230"/>
      <c r="AR2537" s="230"/>
      <c r="AW2537" s="230"/>
      <c r="AZ2537" s="230"/>
      <c r="BA2537" s="230"/>
      <c r="BB2537" s="230"/>
      <c r="BC2537" s="230"/>
      <c r="BD2537" s="230"/>
      <c r="BE2537" s="230"/>
      <c r="BF2537" s="230"/>
      <c r="BG2537" s="230"/>
    </row>
    <row r="2538" spans="4:59">
      <c r="D2538" s="230"/>
      <c r="G2538" s="230"/>
      <c r="H2538" s="230"/>
      <c r="I2538" s="230"/>
      <c r="J2538" s="230"/>
      <c r="K2538" s="230"/>
      <c r="L2538" s="230"/>
      <c r="M2538" s="230"/>
      <c r="N2538" s="230"/>
      <c r="S2538" s="230"/>
      <c r="V2538" s="230"/>
      <c r="W2538" s="230"/>
      <c r="X2538" s="230"/>
      <c r="Y2538" s="230"/>
      <c r="Z2538" s="230"/>
      <c r="AA2538" s="230"/>
      <c r="AB2538" s="230"/>
      <c r="AC2538" s="230"/>
      <c r="AD2538" s="230"/>
      <c r="AH2538" s="230"/>
      <c r="AK2538" s="230"/>
      <c r="AL2538" s="230"/>
      <c r="AM2538" s="230"/>
      <c r="AN2538" s="230"/>
      <c r="AO2538" s="230"/>
      <c r="AP2538" s="230"/>
      <c r="AQ2538" s="230"/>
      <c r="AR2538" s="230"/>
      <c r="AW2538" s="230"/>
      <c r="AZ2538" s="230"/>
      <c r="BA2538" s="230"/>
      <c r="BB2538" s="230"/>
      <c r="BC2538" s="230"/>
      <c r="BD2538" s="230"/>
      <c r="BE2538" s="230"/>
      <c r="BF2538" s="230"/>
      <c r="BG2538" s="230"/>
    </row>
    <row r="2539" spans="4:59">
      <c r="D2539" s="230"/>
      <c r="G2539" s="230"/>
      <c r="H2539" s="230"/>
      <c r="I2539" s="230"/>
      <c r="J2539" s="230"/>
      <c r="K2539" s="230"/>
      <c r="L2539" s="230"/>
      <c r="M2539" s="230"/>
      <c r="N2539" s="230"/>
      <c r="S2539" s="230"/>
      <c r="V2539" s="230"/>
      <c r="W2539" s="230"/>
      <c r="X2539" s="230"/>
      <c r="Y2539" s="230"/>
      <c r="Z2539" s="230"/>
      <c r="AA2539" s="230"/>
      <c r="AB2539" s="230"/>
      <c r="AC2539" s="230"/>
      <c r="AD2539" s="230"/>
      <c r="AH2539" s="230"/>
      <c r="AK2539" s="230"/>
      <c r="AL2539" s="230"/>
      <c r="AM2539" s="230"/>
      <c r="AN2539" s="230"/>
      <c r="AO2539" s="230"/>
      <c r="AP2539" s="230"/>
      <c r="AQ2539" s="230"/>
      <c r="AR2539" s="230"/>
      <c r="AW2539" s="230"/>
      <c r="AZ2539" s="230"/>
      <c r="BA2539" s="230"/>
      <c r="BB2539" s="230"/>
      <c r="BC2539" s="230"/>
      <c r="BD2539" s="230"/>
      <c r="BE2539" s="230"/>
      <c r="BF2539" s="230"/>
      <c r="BG2539" s="230"/>
    </row>
    <row r="2540" spans="4:59">
      <c r="D2540" s="230"/>
      <c r="G2540" s="230"/>
      <c r="H2540" s="230"/>
      <c r="I2540" s="230"/>
      <c r="J2540" s="230"/>
      <c r="K2540" s="230"/>
      <c r="L2540" s="230"/>
      <c r="M2540" s="230"/>
      <c r="N2540" s="230"/>
      <c r="S2540" s="230"/>
      <c r="V2540" s="230"/>
      <c r="W2540" s="230"/>
      <c r="X2540" s="230"/>
      <c r="Y2540" s="230"/>
      <c r="Z2540" s="230"/>
      <c r="AA2540" s="230"/>
      <c r="AB2540" s="230"/>
      <c r="AC2540" s="230"/>
      <c r="AD2540" s="230"/>
      <c r="AH2540" s="230"/>
      <c r="AK2540" s="230"/>
      <c r="AL2540" s="230"/>
      <c r="AM2540" s="230"/>
      <c r="AN2540" s="230"/>
      <c r="AO2540" s="230"/>
      <c r="AP2540" s="230"/>
      <c r="AQ2540" s="230"/>
      <c r="AR2540" s="230"/>
      <c r="AW2540" s="230"/>
      <c r="AZ2540" s="230"/>
      <c r="BA2540" s="230"/>
      <c r="BB2540" s="230"/>
      <c r="BC2540" s="230"/>
      <c r="BD2540" s="230"/>
      <c r="BE2540" s="230"/>
      <c r="BF2540" s="230"/>
      <c r="BG2540" s="230"/>
    </row>
    <row r="2541" spans="4:59">
      <c r="D2541" s="230"/>
      <c r="G2541" s="230"/>
      <c r="H2541" s="230"/>
      <c r="I2541" s="230"/>
      <c r="J2541" s="230"/>
      <c r="K2541" s="230"/>
      <c r="L2541" s="230"/>
      <c r="M2541" s="230"/>
      <c r="N2541" s="230"/>
      <c r="S2541" s="230"/>
      <c r="V2541" s="230"/>
      <c r="W2541" s="230"/>
      <c r="X2541" s="230"/>
      <c r="Y2541" s="230"/>
      <c r="Z2541" s="230"/>
      <c r="AA2541" s="230"/>
      <c r="AB2541" s="230"/>
      <c r="AC2541" s="230"/>
      <c r="AD2541" s="230"/>
      <c r="AH2541" s="230"/>
      <c r="AK2541" s="230"/>
      <c r="AL2541" s="230"/>
      <c r="AM2541" s="230"/>
      <c r="AN2541" s="230"/>
      <c r="AO2541" s="230"/>
      <c r="AP2541" s="230"/>
      <c r="AQ2541" s="230"/>
      <c r="AR2541" s="230"/>
      <c r="AW2541" s="230"/>
      <c r="AZ2541" s="230"/>
      <c r="BA2541" s="230"/>
      <c r="BB2541" s="230"/>
      <c r="BC2541" s="230"/>
      <c r="BD2541" s="230"/>
      <c r="BE2541" s="230"/>
      <c r="BF2541" s="230"/>
      <c r="BG2541" s="230"/>
    </row>
    <row r="2542" spans="4:59">
      <c r="D2542" s="230"/>
      <c r="G2542" s="230"/>
      <c r="H2542" s="230"/>
      <c r="I2542" s="230"/>
      <c r="J2542" s="230"/>
      <c r="K2542" s="230"/>
      <c r="L2542" s="230"/>
      <c r="M2542" s="230"/>
      <c r="N2542" s="230"/>
      <c r="S2542" s="230"/>
      <c r="V2542" s="230"/>
      <c r="W2542" s="230"/>
      <c r="X2542" s="230"/>
      <c r="Y2542" s="230"/>
      <c r="Z2542" s="230"/>
      <c r="AA2542" s="230"/>
      <c r="AB2542" s="230"/>
      <c r="AC2542" s="230"/>
      <c r="AD2542" s="230"/>
      <c r="AH2542" s="230"/>
      <c r="AK2542" s="230"/>
      <c r="AL2542" s="230"/>
      <c r="AM2542" s="230"/>
      <c r="AN2542" s="230"/>
      <c r="AO2542" s="230"/>
      <c r="AP2542" s="230"/>
      <c r="AQ2542" s="230"/>
      <c r="AR2542" s="230"/>
      <c r="AW2542" s="230"/>
      <c r="AZ2542" s="230"/>
      <c r="BA2542" s="230"/>
      <c r="BB2542" s="230"/>
      <c r="BC2542" s="230"/>
      <c r="BD2542" s="230"/>
      <c r="BE2542" s="230"/>
      <c r="BF2542" s="230"/>
      <c r="BG2542" s="230"/>
    </row>
    <row r="2543" spans="4:59">
      <c r="D2543" s="230"/>
      <c r="G2543" s="230"/>
      <c r="H2543" s="230"/>
      <c r="I2543" s="230"/>
      <c r="J2543" s="230"/>
      <c r="K2543" s="230"/>
      <c r="L2543" s="230"/>
      <c r="M2543" s="230"/>
      <c r="N2543" s="230"/>
      <c r="S2543" s="230"/>
      <c r="V2543" s="230"/>
      <c r="W2543" s="230"/>
      <c r="X2543" s="230"/>
      <c r="Y2543" s="230"/>
      <c r="Z2543" s="230"/>
      <c r="AA2543" s="230"/>
      <c r="AB2543" s="230"/>
      <c r="AC2543" s="230"/>
      <c r="AD2543" s="230"/>
      <c r="AH2543" s="230"/>
      <c r="AK2543" s="230"/>
      <c r="AL2543" s="230"/>
      <c r="AM2543" s="230"/>
      <c r="AN2543" s="230"/>
      <c r="AO2543" s="230"/>
      <c r="AP2543" s="230"/>
      <c r="AQ2543" s="230"/>
      <c r="AR2543" s="230"/>
      <c r="AW2543" s="230"/>
      <c r="AZ2543" s="230"/>
      <c r="BA2543" s="230"/>
      <c r="BB2543" s="230"/>
      <c r="BC2543" s="230"/>
      <c r="BD2543" s="230"/>
      <c r="BE2543" s="230"/>
      <c r="BF2543" s="230"/>
      <c r="BG2543" s="230"/>
    </row>
    <row r="2544" spans="4:59">
      <c r="D2544" s="230"/>
      <c r="G2544" s="230"/>
      <c r="H2544" s="230"/>
      <c r="I2544" s="230"/>
      <c r="J2544" s="230"/>
      <c r="K2544" s="230"/>
      <c r="L2544" s="230"/>
      <c r="M2544" s="230"/>
      <c r="N2544" s="230"/>
      <c r="S2544" s="230"/>
      <c r="V2544" s="230"/>
      <c r="W2544" s="230"/>
      <c r="X2544" s="230"/>
      <c r="Y2544" s="230"/>
      <c r="Z2544" s="230"/>
      <c r="AA2544" s="230"/>
      <c r="AB2544" s="230"/>
      <c r="AC2544" s="230"/>
      <c r="AD2544" s="230"/>
      <c r="AH2544" s="230"/>
      <c r="AK2544" s="230"/>
      <c r="AL2544" s="230"/>
      <c r="AM2544" s="230"/>
      <c r="AN2544" s="230"/>
      <c r="AO2544" s="230"/>
      <c r="AP2544" s="230"/>
      <c r="AQ2544" s="230"/>
      <c r="AR2544" s="230"/>
      <c r="AW2544" s="230"/>
      <c r="AZ2544" s="230"/>
      <c r="BA2544" s="230"/>
      <c r="BB2544" s="230"/>
      <c r="BC2544" s="230"/>
      <c r="BD2544" s="230"/>
      <c r="BE2544" s="230"/>
      <c r="BF2544" s="230"/>
      <c r="BG2544" s="230"/>
    </row>
    <row r="2545" spans="4:59">
      <c r="D2545" s="230"/>
      <c r="G2545" s="230"/>
      <c r="H2545" s="230"/>
      <c r="I2545" s="230"/>
      <c r="J2545" s="230"/>
      <c r="K2545" s="230"/>
      <c r="L2545" s="230"/>
      <c r="M2545" s="230"/>
      <c r="N2545" s="230"/>
      <c r="S2545" s="230"/>
      <c r="V2545" s="230"/>
      <c r="W2545" s="230"/>
      <c r="X2545" s="230"/>
      <c r="Y2545" s="230"/>
      <c r="Z2545" s="230"/>
      <c r="AA2545" s="230"/>
      <c r="AB2545" s="230"/>
      <c r="AC2545" s="230"/>
      <c r="AD2545" s="230"/>
      <c r="AH2545" s="230"/>
      <c r="AK2545" s="230"/>
      <c r="AL2545" s="230"/>
      <c r="AM2545" s="230"/>
      <c r="AN2545" s="230"/>
      <c r="AO2545" s="230"/>
      <c r="AP2545" s="230"/>
      <c r="AQ2545" s="230"/>
      <c r="AR2545" s="230"/>
      <c r="AW2545" s="230"/>
      <c r="AZ2545" s="230"/>
      <c r="BA2545" s="230"/>
      <c r="BB2545" s="230"/>
      <c r="BC2545" s="230"/>
      <c r="BD2545" s="230"/>
      <c r="BE2545" s="230"/>
      <c r="BF2545" s="230"/>
      <c r="BG2545" s="230"/>
    </row>
    <row r="2546" spans="4:59">
      <c r="D2546" s="230"/>
      <c r="G2546" s="230"/>
      <c r="H2546" s="230"/>
      <c r="I2546" s="230"/>
      <c r="J2546" s="230"/>
      <c r="K2546" s="230"/>
      <c r="L2546" s="230"/>
      <c r="M2546" s="230"/>
      <c r="N2546" s="230"/>
      <c r="S2546" s="230"/>
      <c r="V2546" s="230"/>
      <c r="W2546" s="230"/>
      <c r="X2546" s="230"/>
      <c r="Y2546" s="230"/>
      <c r="Z2546" s="230"/>
      <c r="AA2546" s="230"/>
      <c r="AB2546" s="230"/>
      <c r="AC2546" s="230"/>
      <c r="AD2546" s="230"/>
      <c r="AH2546" s="230"/>
      <c r="AK2546" s="230"/>
      <c r="AL2546" s="230"/>
      <c r="AM2546" s="230"/>
      <c r="AN2546" s="230"/>
      <c r="AO2546" s="230"/>
      <c r="AP2546" s="230"/>
      <c r="AQ2546" s="230"/>
      <c r="AR2546" s="230"/>
      <c r="AW2546" s="230"/>
      <c r="AZ2546" s="230"/>
      <c r="BA2546" s="230"/>
      <c r="BB2546" s="230"/>
      <c r="BC2546" s="230"/>
      <c r="BD2546" s="230"/>
      <c r="BE2546" s="230"/>
      <c r="BF2546" s="230"/>
      <c r="BG2546" s="230"/>
    </row>
    <row r="2547" spans="4:59">
      <c r="D2547" s="230"/>
      <c r="G2547" s="230"/>
      <c r="H2547" s="230"/>
      <c r="I2547" s="230"/>
      <c r="J2547" s="230"/>
      <c r="K2547" s="230"/>
      <c r="L2547" s="230"/>
      <c r="M2547" s="230"/>
      <c r="N2547" s="230"/>
      <c r="S2547" s="230"/>
      <c r="V2547" s="230"/>
      <c r="W2547" s="230"/>
      <c r="X2547" s="230"/>
      <c r="Y2547" s="230"/>
      <c r="Z2547" s="230"/>
      <c r="AA2547" s="230"/>
      <c r="AB2547" s="230"/>
      <c r="AC2547" s="230"/>
      <c r="AD2547" s="230"/>
      <c r="AH2547" s="230"/>
      <c r="AK2547" s="230"/>
      <c r="AL2547" s="230"/>
      <c r="AM2547" s="230"/>
      <c r="AN2547" s="230"/>
      <c r="AO2547" s="230"/>
      <c r="AP2547" s="230"/>
      <c r="AQ2547" s="230"/>
      <c r="AR2547" s="230"/>
      <c r="AW2547" s="230"/>
      <c r="AZ2547" s="230"/>
      <c r="BA2547" s="230"/>
      <c r="BB2547" s="230"/>
      <c r="BC2547" s="230"/>
      <c r="BD2547" s="230"/>
      <c r="BE2547" s="230"/>
      <c r="BF2547" s="230"/>
      <c r="BG2547" s="230"/>
    </row>
    <row r="2548" spans="4:59">
      <c r="D2548" s="230"/>
      <c r="G2548" s="230"/>
      <c r="H2548" s="230"/>
      <c r="I2548" s="230"/>
      <c r="J2548" s="230"/>
      <c r="K2548" s="230"/>
      <c r="L2548" s="230"/>
      <c r="M2548" s="230"/>
      <c r="N2548" s="230"/>
      <c r="S2548" s="230"/>
      <c r="V2548" s="230"/>
      <c r="W2548" s="230"/>
      <c r="X2548" s="230"/>
      <c r="Y2548" s="230"/>
      <c r="Z2548" s="230"/>
      <c r="AA2548" s="230"/>
      <c r="AB2548" s="230"/>
      <c r="AC2548" s="230"/>
      <c r="AD2548" s="230"/>
      <c r="AH2548" s="230"/>
      <c r="AK2548" s="230"/>
      <c r="AL2548" s="230"/>
      <c r="AM2548" s="230"/>
      <c r="AN2548" s="230"/>
      <c r="AO2548" s="230"/>
      <c r="AP2548" s="230"/>
      <c r="AQ2548" s="230"/>
      <c r="AR2548" s="230"/>
      <c r="AW2548" s="230"/>
      <c r="AZ2548" s="230"/>
      <c r="BA2548" s="230"/>
      <c r="BB2548" s="230"/>
      <c r="BC2548" s="230"/>
      <c r="BD2548" s="230"/>
      <c r="BE2548" s="230"/>
      <c r="BF2548" s="230"/>
      <c r="BG2548" s="230"/>
    </row>
    <row r="2549" spans="4:59">
      <c r="D2549" s="230"/>
      <c r="G2549" s="230"/>
      <c r="H2549" s="230"/>
      <c r="I2549" s="230"/>
      <c r="J2549" s="230"/>
      <c r="K2549" s="230"/>
      <c r="L2549" s="230"/>
      <c r="M2549" s="230"/>
      <c r="N2549" s="230"/>
      <c r="S2549" s="230"/>
      <c r="V2549" s="230"/>
      <c r="W2549" s="230"/>
      <c r="X2549" s="230"/>
      <c r="Y2549" s="230"/>
      <c r="Z2549" s="230"/>
      <c r="AA2549" s="230"/>
      <c r="AB2549" s="230"/>
      <c r="AC2549" s="230"/>
      <c r="AD2549" s="230"/>
      <c r="AH2549" s="230"/>
      <c r="AK2549" s="230"/>
      <c r="AL2549" s="230"/>
      <c r="AM2549" s="230"/>
      <c r="AN2549" s="230"/>
      <c r="AO2549" s="230"/>
      <c r="AP2549" s="230"/>
      <c r="AQ2549" s="230"/>
      <c r="AR2549" s="230"/>
      <c r="AW2549" s="230"/>
      <c r="AZ2549" s="230"/>
      <c r="BA2549" s="230"/>
      <c r="BB2549" s="230"/>
      <c r="BC2549" s="230"/>
      <c r="BD2549" s="230"/>
      <c r="BE2549" s="230"/>
      <c r="BF2549" s="230"/>
      <c r="BG2549" s="230"/>
    </row>
    <row r="2550" spans="4:59">
      <c r="D2550" s="230"/>
      <c r="G2550" s="230"/>
      <c r="H2550" s="230"/>
      <c r="I2550" s="230"/>
      <c r="J2550" s="230"/>
      <c r="K2550" s="230"/>
      <c r="L2550" s="230"/>
      <c r="M2550" s="230"/>
      <c r="N2550" s="230"/>
      <c r="S2550" s="230"/>
      <c r="V2550" s="230"/>
      <c r="W2550" s="230"/>
      <c r="X2550" s="230"/>
      <c r="Y2550" s="230"/>
      <c r="Z2550" s="230"/>
      <c r="AA2550" s="230"/>
      <c r="AB2550" s="230"/>
      <c r="AC2550" s="230"/>
      <c r="AD2550" s="230"/>
      <c r="AH2550" s="230"/>
      <c r="AK2550" s="230"/>
      <c r="AL2550" s="230"/>
      <c r="AM2550" s="230"/>
      <c r="AN2550" s="230"/>
      <c r="AO2550" s="230"/>
      <c r="AP2550" s="230"/>
      <c r="AQ2550" s="230"/>
      <c r="AR2550" s="230"/>
      <c r="AW2550" s="230"/>
      <c r="AZ2550" s="230"/>
      <c r="BA2550" s="230"/>
      <c r="BB2550" s="230"/>
      <c r="BC2550" s="230"/>
      <c r="BD2550" s="230"/>
      <c r="BE2550" s="230"/>
      <c r="BF2550" s="230"/>
      <c r="BG2550" s="230"/>
    </row>
    <row r="2551" spans="4:59">
      <c r="D2551" s="230"/>
      <c r="G2551" s="230"/>
      <c r="H2551" s="230"/>
      <c r="I2551" s="230"/>
      <c r="J2551" s="230"/>
      <c r="K2551" s="230"/>
      <c r="L2551" s="230"/>
      <c r="M2551" s="230"/>
      <c r="N2551" s="230"/>
      <c r="S2551" s="230"/>
      <c r="V2551" s="230"/>
      <c r="W2551" s="230"/>
      <c r="X2551" s="230"/>
      <c r="Y2551" s="230"/>
      <c r="Z2551" s="230"/>
      <c r="AA2551" s="230"/>
      <c r="AB2551" s="230"/>
      <c r="AC2551" s="230"/>
      <c r="AD2551" s="230"/>
      <c r="AH2551" s="230"/>
      <c r="AK2551" s="230"/>
      <c r="AL2551" s="230"/>
      <c r="AM2551" s="230"/>
      <c r="AN2551" s="230"/>
      <c r="AO2551" s="230"/>
      <c r="AP2551" s="230"/>
      <c r="AQ2551" s="230"/>
      <c r="AR2551" s="230"/>
      <c r="AW2551" s="230"/>
      <c r="AZ2551" s="230"/>
      <c r="BA2551" s="230"/>
      <c r="BB2551" s="230"/>
      <c r="BC2551" s="230"/>
      <c r="BD2551" s="230"/>
      <c r="BE2551" s="230"/>
      <c r="BF2551" s="230"/>
      <c r="BG2551" s="230"/>
    </row>
    <row r="2552" spans="4:59">
      <c r="D2552" s="230"/>
      <c r="G2552" s="230"/>
      <c r="H2552" s="230"/>
      <c r="I2552" s="230"/>
      <c r="J2552" s="230"/>
      <c r="K2552" s="230"/>
      <c r="L2552" s="230"/>
      <c r="M2552" s="230"/>
      <c r="N2552" s="230"/>
      <c r="S2552" s="230"/>
      <c r="V2552" s="230"/>
      <c r="W2552" s="230"/>
      <c r="X2552" s="230"/>
      <c r="Y2552" s="230"/>
      <c r="Z2552" s="230"/>
      <c r="AA2552" s="230"/>
      <c r="AB2552" s="230"/>
      <c r="AC2552" s="230"/>
      <c r="AD2552" s="230"/>
      <c r="AH2552" s="230"/>
      <c r="AK2552" s="230"/>
      <c r="AL2552" s="230"/>
      <c r="AM2552" s="230"/>
      <c r="AN2552" s="230"/>
      <c r="AO2552" s="230"/>
      <c r="AP2552" s="230"/>
      <c r="AQ2552" s="230"/>
      <c r="AR2552" s="230"/>
      <c r="AW2552" s="230"/>
      <c r="AZ2552" s="230"/>
      <c r="BA2552" s="230"/>
      <c r="BB2552" s="230"/>
      <c r="BC2552" s="230"/>
      <c r="BD2552" s="230"/>
      <c r="BE2552" s="230"/>
      <c r="BF2552" s="230"/>
      <c r="BG2552" s="230"/>
    </row>
    <row r="2553" spans="4:59">
      <c r="D2553" s="230"/>
      <c r="G2553" s="230"/>
      <c r="H2553" s="230"/>
      <c r="I2553" s="230"/>
      <c r="J2553" s="230"/>
      <c r="K2553" s="230"/>
      <c r="L2553" s="230"/>
      <c r="M2553" s="230"/>
      <c r="N2553" s="230"/>
      <c r="S2553" s="230"/>
      <c r="V2553" s="230"/>
      <c r="W2553" s="230"/>
      <c r="X2553" s="230"/>
      <c r="Y2553" s="230"/>
      <c r="Z2553" s="230"/>
      <c r="AA2553" s="230"/>
      <c r="AB2553" s="230"/>
      <c r="AC2553" s="230"/>
      <c r="AD2553" s="230"/>
      <c r="AH2553" s="230"/>
      <c r="AK2553" s="230"/>
      <c r="AL2553" s="230"/>
      <c r="AM2553" s="230"/>
      <c r="AN2553" s="230"/>
      <c r="AO2553" s="230"/>
      <c r="AP2553" s="230"/>
      <c r="AQ2553" s="230"/>
      <c r="AR2553" s="230"/>
      <c r="AW2553" s="230"/>
      <c r="AZ2553" s="230"/>
      <c r="BA2553" s="230"/>
      <c r="BB2553" s="230"/>
      <c r="BC2553" s="230"/>
      <c r="BD2553" s="230"/>
      <c r="BE2553" s="230"/>
      <c r="BF2553" s="230"/>
      <c r="BG2553" s="230"/>
    </row>
    <row r="2554" spans="4:59">
      <c r="D2554" s="230"/>
      <c r="G2554" s="230"/>
      <c r="H2554" s="230"/>
      <c r="I2554" s="230"/>
      <c r="J2554" s="230"/>
      <c r="K2554" s="230"/>
      <c r="L2554" s="230"/>
      <c r="M2554" s="230"/>
      <c r="N2554" s="230"/>
      <c r="S2554" s="230"/>
      <c r="V2554" s="230"/>
      <c r="W2554" s="230"/>
      <c r="X2554" s="230"/>
      <c r="Y2554" s="230"/>
      <c r="Z2554" s="230"/>
      <c r="AA2554" s="230"/>
      <c r="AB2554" s="230"/>
      <c r="AC2554" s="230"/>
      <c r="AD2554" s="230"/>
      <c r="AH2554" s="230"/>
      <c r="AK2554" s="230"/>
      <c r="AL2554" s="230"/>
      <c r="AM2554" s="230"/>
      <c r="AN2554" s="230"/>
      <c r="AO2554" s="230"/>
      <c r="AP2554" s="230"/>
      <c r="AQ2554" s="230"/>
      <c r="AR2554" s="230"/>
      <c r="AW2554" s="230"/>
      <c r="AZ2554" s="230"/>
      <c r="BA2554" s="230"/>
      <c r="BB2554" s="230"/>
      <c r="BC2554" s="230"/>
      <c r="BD2554" s="230"/>
      <c r="BE2554" s="230"/>
      <c r="BF2554" s="230"/>
      <c r="BG2554" s="230"/>
    </row>
    <row r="2555" spans="4:59">
      <c r="D2555" s="230"/>
      <c r="G2555" s="230"/>
      <c r="H2555" s="230"/>
      <c r="I2555" s="230"/>
      <c r="J2555" s="230"/>
      <c r="K2555" s="230"/>
      <c r="L2555" s="230"/>
      <c r="M2555" s="230"/>
      <c r="N2555" s="230"/>
      <c r="S2555" s="230"/>
      <c r="V2555" s="230"/>
      <c r="W2555" s="230"/>
      <c r="X2555" s="230"/>
      <c r="Y2555" s="230"/>
      <c r="Z2555" s="230"/>
      <c r="AA2555" s="230"/>
      <c r="AB2555" s="230"/>
      <c r="AC2555" s="230"/>
      <c r="AD2555" s="230"/>
      <c r="AH2555" s="230"/>
      <c r="AK2555" s="230"/>
      <c r="AL2555" s="230"/>
      <c r="AM2555" s="230"/>
      <c r="AN2555" s="230"/>
      <c r="AO2555" s="230"/>
      <c r="AP2555" s="230"/>
      <c r="AQ2555" s="230"/>
      <c r="AR2555" s="230"/>
      <c r="AW2555" s="230"/>
      <c r="AZ2555" s="230"/>
      <c r="BA2555" s="230"/>
      <c r="BB2555" s="230"/>
      <c r="BC2555" s="230"/>
      <c r="BD2555" s="230"/>
      <c r="BE2555" s="230"/>
      <c r="BF2555" s="230"/>
      <c r="BG2555" s="230"/>
    </row>
    <row r="2556" spans="4:59">
      <c r="D2556" s="230"/>
      <c r="G2556" s="230"/>
      <c r="H2556" s="230"/>
      <c r="I2556" s="230"/>
      <c r="J2556" s="230"/>
      <c r="K2556" s="230"/>
      <c r="L2556" s="230"/>
      <c r="M2556" s="230"/>
      <c r="N2556" s="230"/>
      <c r="S2556" s="230"/>
      <c r="V2556" s="230"/>
      <c r="W2556" s="230"/>
      <c r="X2556" s="230"/>
      <c r="Y2556" s="230"/>
      <c r="Z2556" s="230"/>
      <c r="AA2556" s="230"/>
      <c r="AB2556" s="230"/>
      <c r="AC2556" s="230"/>
      <c r="AD2556" s="230"/>
      <c r="AH2556" s="230"/>
      <c r="AK2556" s="230"/>
      <c r="AL2556" s="230"/>
      <c r="AM2556" s="230"/>
      <c r="AN2556" s="230"/>
      <c r="AO2556" s="230"/>
      <c r="AP2556" s="230"/>
      <c r="AQ2556" s="230"/>
      <c r="AR2556" s="230"/>
      <c r="AW2556" s="230"/>
      <c r="AZ2556" s="230"/>
      <c r="BA2556" s="230"/>
      <c r="BB2556" s="230"/>
      <c r="BC2556" s="230"/>
      <c r="BD2556" s="230"/>
      <c r="BE2556" s="230"/>
      <c r="BF2556" s="230"/>
      <c r="BG2556" s="230"/>
    </row>
    <row r="2557" spans="4:59">
      <c r="D2557" s="230"/>
      <c r="G2557" s="230"/>
      <c r="H2557" s="230"/>
      <c r="I2557" s="230"/>
      <c r="J2557" s="230"/>
      <c r="K2557" s="230"/>
      <c r="L2557" s="230"/>
      <c r="M2557" s="230"/>
      <c r="N2557" s="230"/>
      <c r="S2557" s="230"/>
      <c r="V2557" s="230"/>
      <c r="W2557" s="230"/>
      <c r="X2557" s="230"/>
      <c r="Y2557" s="230"/>
      <c r="Z2557" s="230"/>
      <c r="AA2557" s="230"/>
      <c r="AB2557" s="230"/>
      <c r="AC2557" s="230"/>
      <c r="AD2557" s="230"/>
      <c r="AH2557" s="230"/>
      <c r="AK2557" s="230"/>
      <c r="AL2557" s="230"/>
      <c r="AM2557" s="230"/>
      <c r="AN2557" s="230"/>
      <c r="AO2557" s="230"/>
      <c r="AP2557" s="230"/>
      <c r="AQ2557" s="230"/>
      <c r="AR2557" s="230"/>
      <c r="AW2557" s="230"/>
      <c r="AZ2557" s="230"/>
      <c r="BA2557" s="230"/>
      <c r="BB2557" s="230"/>
      <c r="BC2557" s="230"/>
      <c r="BD2557" s="230"/>
      <c r="BE2557" s="230"/>
      <c r="BF2557" s="230"/>
      <c r="BG2557" s="230"/>
    </row>
    <row r="2558" spans="4:59">
      <c r="D2558" s="230"/>
      <c r="G2558" s="230"/>
      <c r="H2558" s="230"/>
      <c r="I2558" s="230"/>
      <c r="J2558" s="230"/>
      <c r="K2558" s="230"/>
      <c r="L2558" s="230"/>
      <c r="M2558" s="230"/>
      <c r="N2558" s="230"/>
      <c r="S2558" s="230"/>
      <c r="V2558" s="230"/>
      <c r="W2558" s="230"/>
      <c r="X2558" s="230"/>
      <c r="Y2558" s="230"/>
      <c r="Z2558" s="230"/>
      <c r="AA2558" s="230"/>
      <c r="AB2558" s="230"/>
      <c r="AC2558" s="230"/>
      <c r="AD2558" s="230"/>
      <c r="AH2558" s="230"/>
      <c r="AK2558" s="230"/>
      <c r="AL2558" s="230"/>
      <c r="AM2558" s="230"/>
      <c r="AN2558" s="230"/>
      <c r="AO2558" s="230"/>
      <c r="AP2558" s="230"/>
      <c r="AQ2558" s="230"/>
      <c r="AR2558" s="230"/>
      <c r="AW2558" s="230"/>
      <c r="AZ2558" s="230"/>
      <c r="BA2558" s="230"/>
      <c r="BB2558" s="230"/>
      <c r="BC2558" s="230"/>
      <c r="BD2558" s="230"/>
      <c r="BE2558" s="230"/>
      <c r="BF2558" s="230"/>
      <c r="BG2558" s="230"/>
    </row>
    <row r="2559" spans="4:59">
      <c r="D2559" s="230"/>
      <c r="G2559" s="230"/>
      <c r="H2559" s="230"/>
      <c r="I2559" s="230"/>
      <c r="J2559" s="230"/>
      <c r="K2559" s="230"/>
      <c r="L2559" s="230"/>
      <c r="M2559" s="230"/>
      <c r="N2559" s="230"/>
      <c r="S2559" s="230"/>
      <c r="V2559" s="230"/>
      <c r="W2559" s="230"/>
      <c r="X2559" s="230"/>
      <c r="Y2559" s="230"/>
      <c r="Z2559" s="230"/>
      <c r="AA2559" s="230"/>
      <c r="AB2559" s="230"/>
      <c r="AC2559" s="230"/>
      <c r="AD2559" s="230"/>
      <c r="AH2559" s="230"/>
      <c r="AK2559" s="230"/>
      <c r="AL2559" s="230"/>
      <c r="AM2559" s="230"/>
      <c r="AN2559" s="230"/>
      <c r="AO2559" s="230"/>
      <c r="AP2559" s="230"/>
      <c r="AQ2559" s="230"/>
      <c r="AR2559" s="230"/>
      <c r="AW2559" s="230"/>
      <c r="AZ2559" s="230"/>
      <c r="BA2559" s="230"/>
      <c r="BB2559" s="230"/>
      <c r="BC2559" s="230"/>
      <c r="BD2559" s="230"/>
      <c r="BE2559" s="230"/>
      <c r="BF2559" s="230"/>
      <c r="BG2559" s="230"/>
    </row>
    <row r="2560" spans="4:59">
      <c r="D2560" s="230"/>
      <c r="G2560" s="230"/>
      <c r="H2560" s="230"/>
      <c r="I2560" s="230"/>
      <c r="J2560" s="230"/>
      <c r="K2560" s="230"/>
      <c r="L2560" s="230"/>
      <c r="M2560" s="230"/>
      <c r="N2560" s="230"/>
      <c r="S2560" s="230"/>
      <c r="V2560" s="230"/>
      <c r="W2560" s="230"/>
      <c r="X2560" s="230"/>
      <c r="Y2560" s="230"/>
      <c r="Z2560" s="230"/>
      <c r="AA2560" s="230"/>
      <c r="AB2560" s="230"/>
      <c r="AC2560" s="230"/>
      <c r="AD2560" s="230"/>
      <c r="AH2560" s="230"/>
      <c r="AK2560" s="230"/>
      <c r="AL2560" s="230"/>
      <c r="AM2560" s="230"/>
      <c r="AN2560" s="230"/>
      <c r="AO2560" s="230"/>
      <c r="AP2560" s="230"/>
      <c r="AQ2560" s="230"/>
      <c r="AR2560" s="230"/>
      <c r="AW2560" s="230"/>
      <c r="AZ2560" s="230"/>
      <c r="BA2560" s="230"/>
      <c r="BB2560" s="230"/>
      <c r="BC2560" s="230"/>
      <c r="BD2560" s="230"/>
      <c r="BE2560" s="230"/>
      <c r="BF2560" s="230"/>
      <c r="BG2560" s="230"/>
    </row>
    <row r="2561" spans="4:59">
      <c r="D2561" s="230"/>
      <c r="G2561" s="230"/>
      <c r="H2561" s="230"/>
      <c r="I2561" s="230"/>
      <c r="J2561" s="230"/>
      <c r="K2561" s="230"/>
      <c r="L2561" s="230"/>
      <c r="M2561" s="230"/>
      <c r="N2561" s="230"/>
      <c r="S2561" s="230"/>
      <c r="V2561" s="230"/>
      <c r="W2561" s="230"/>
      <c r="X2561" s="230"/>
      <c r="Y2561" s="230"/>
      <c r="Z2561" s="230"/>
      <c r="AA2561" s="230"/>
      <c r="AB2561" s="230"/>
      <c r="AC2561" s="230"/>
      <c r="AD2561" s="230"/>
      <c r="AH2561" s="230"/>
      <c r="AK2561" s="230"/>
      <c r="AL2561" s="230"/>
      <c r="AM2561" s="230"/>
      <c r="AN2561" s="230"/>
      <c r="AO2561" s="230"/>
      <c r="AP2561" s="230"/>
      <c r="AQ2561" s="230"/>
      <c r="AR2561" s="230"/>
      <c r="AW2561" s="230"/>
      <c r="AZ2561" s="230"/>
      <c r="BA2561" s="230"/>
      <c r="BB2561" s="230"/>
      <c r="BC2561" s="230"/>
      <c r="BD2561" s="230"/>
      <c r="BE2561" s="230"/>
      <c r="BF2561" s="230"/>
      <c r="BG2561" s="230"/>
    </row>
    <row r="2562" spans="4:59">
      <c r="D2562" s="230"/>
      <c r="G2562" s="230"/>
      <c r="H2562" s="230"/>
      <c r="I2562" s="230"/>
      <c r="J2562" s="230"/>
      <c r="K2562" s="230"/>
      <c r="L2562" s="230"/>
      <c r="M2562" s="230"/>
      <c r="N2562" s="230"/>
      <c r="S2562" s="230"/>
      <c r="V2562" s="230"/>
      <c r="W2562" s="230"/>
      <c r="X2562" s="230"/>
      <c r="Y2562" s="230"/>
      <c r="Z2562" s="230"/>
      <c r="AA2562" s="230"/>
      <c r="AB2562" s="230"/>
      <c r="AC2562" s="230"/>
      <c r="AD2562" s="230"/>
      <c r="AH2562" s="230"/>
      <c r="AK2562" s="230"/>
      <c r="AL2562" s="230"/>
      <c r="AM2562" s="230"/>
      <c r="AN2562" s="230"/>
      <c r="AO2562" s="230"/>
      <c r="AP2562" s="230"/>
      <c r="AQ2562" s="230"/>
      <c r="AR2562" s="230"/>
      <c r="AW2562" s="230"/>
      <c r="AZ2562" s="230"/>
      <c r="BA2562" s="230"/>
      <c r="BB2562" s="230"/>
      <c r="BC2562" s="230"/>
      <c r="BD2562" s="230"/>
      <c r="BE2562" s="230"/>
      <c r="BF2562" s="230"/>
      <c r="BG2562" s="230"/>
    </row>
    <row r="2563" spans="4:59">
      <c r="D2563" s="230"/>
      <c r="G2563" s="230"/>
      <c r="H2563" s="230"/>
      <c r="I2563" s="230"/>
      <c r="J2563" s="230"/>
      <c r="K2563" s="230"/>
      <c r="L2563" s="230"/>
      <c r="M2563" s="230"/>
      <c r="N2563" s="230"/>
      <c r="S2563" s="230"/>
      <c r="V2563" s="230"/>
      <c r="W2563" s="230"/>
      <c r="X2563" s="230"/>
      <c r="Y2563" s="230"/>
      <c r="Z2563" s="230"/>
      <c r="AA2563" s="230"/>
      <c r="AB2563" s="230"/>
      <c r="AC2563" s="230"/>
      <c r="AD2563" s="230"/>
      <c r="AH2563" s="230"/>
      <c r="AK2563" s="230"/>
      <c r="AL2563" s="230"/>
      <c r="AM2563" s="230"/>
      <c r="AN2563" s="230"/>
      <c r="AO2563" s="230"/>
      <c r="AP2563" s="230"/>
      <c r="AQ2563" s="230"/>
      <c r="AR2563" s="230"/>
      <c r="AW2563" s="230"/>
      <c r="AZ2563" s="230"/>
      <c r="BA2563" s="230"/>
      <c r="BB2563" s="230"/>
      <c r="BC2563" s="230"/>
      <c r="BD2563" s="230"/>
      <c r="BE2563" s="230"/>
      <c r="BF2563" s="230"/>
      <c r="BG2563" s="230"/>
    </row>
    <row r="2564" spans="4:59">
      <c r="D2564" s="230"/>
      <c r="G2564" s="230"/>
      <c r="H2564" s="230"/>
      <c r="I2564" s="230"/>
      <c r="J2564" s="230"/>
      <c r="K2564" s="230"/>
      <c r="L2564" s="230"/>
      <c r="M2564" s="230"/>
      <c r="N2564" s="230"/>
      <c r="S2564" s="230"/>
      <c r="V2564" s="230"/>
      <c r="W2564" s="230"/>
      <c r="X2564" s="230"/>
      <c r="Y2564" s="230"/>
      <c r="Z2564" s="230"/>
      <c r="AA2564" s="230"/>
      <c r="AB2564" s="230"/>
      <c r="AC2564" s="230"/>
      <c r="AD2564" s="230"/>
      <c r="AH2564" s="230"/>
      <c r="AK2564" s="230"/>
      <c r="AL2564" s="230"/>
      <c r="AM2564" s="230"/>
      <c r="AN2564" s="230"/>
      <c r="AO2564" s="230"/>
      <c r="AP2564" s="230"/>
      <c r="AQ2564" s="230"/>
      <c r="AR2564" s="230"/>
      <c r="AW2564" s="230"/>
      <c r="AZ2564" s="230"/>
      <c r="BA2564" s="230"/>
      <c r="BB2564" s="230"/>
      <c r="BC2564" s="230"/>
      <c r="BD2564" s="230"/>
      <c r="BE2564" s="230"/>
      <c r="BF2564" s="230"/>
      <c r="BG2564" s="230"/>
    </row>
    <row r="2565" spans="4:59">
      <c r="D2565" s="230"/>
      <c r="G2565" s="230"/>
      <c r="H2565" s="230"/>
      <c r="I2565" s="230"/>
      <c r="J2565" s="230"/>
      <c r="K2565" s="230"/>
      <c r="L2565" s="230"/>
      <c r="M2565" s="230"/>
      <c r="N2565" s="230"/>
      <c r="S2565" s="230"/>
      <c r="V2565" s="230"/>
      <c r="W2565" s="230"/>
      <c r="X2565" s="230"/>
      <c r="Y2565" s="230"/>
      <c r="Z2565" s="230"/>
      <c r="AA2565" s="230"/>
      <c r="AB2565" s="230"/>
      <c r="AC2565" s="230"/>
      <c r="AD2565" s="230"/>
      <c r="AH2565" s="230"/>
      <c r="AK2565" s="230"/>
      <c r="AL2565" s="230"/>
      <c r="AM2565" s="230"/>
      <c r="AN2565" s="230"/>
      <c r="AO2565" s="230"/>
      <c r="AP2565" s="230"/>
      <c r="AQ2565" s="230"/>
      <c r="AR2565" s="230"/>
      <c r="AW2565" s="230"/>
      <c r="AZ2565" s="230"/>
      <c r="BA2565" s="230"/>
      <c r="BB2565" s="230"/>
      <c r="BC2565" s="230"/>
      <c r="BD2565" s="230"/>
      <c r="BE2565" s="230"/>
      <c r="BF2565" s="230"/>
      <c r="BG2565" s="230"/>
    </row>
    <row r="2566" spans="4:59">
      <c r="D2566" s="230"/>
      <c r="G2566" s="230"/>
      <c r="H2566" s="230"/>
      <c r="I2566" s="230"/>
      <c r="J2566" s="230"/>
      <c r="K2566" s="230"/>
      <c r="L2566" s="230"/>
      <c r="M2566" s="230"/>
      <c r="N2566" s="230"/>
      <c r="S2566" s="230"/>
      <c r="V2566" s="230"/>
      <c r="W2566" s="230"/>
      <c r="X2566" s="230"/>
      <c r="Y2566" s="230"/>
      <c r="Z2566" s="230"/>
      <c r="AA2566" s="230"/>
      <c r="AB2566" s="230"/>
      <c r="AC2566" s="230"/>
      <c r="AD2566" s="230"/>
      <c r="AH2566" s="230"/>
      <c r="AK2566" s="230"/>
      <c r="AL2566" s="230"/>
      <c r="AM2566" s="230"/>
      <c r="AN2566" s="230"/>
      <c r="AO2566" s="230"/>
      <c r="AP2566" s="230"/>
      <c r="AQ2566" s="230"/>
      <c r="AR2566" s="230"/>
      <c r="AW2566" s="230"/>
      <c r="AZ2566" s="230"/>
      <c r="BA2566" s="230"/>
      <c r="BB2566" s="230"/>
      <c r="BC2566" s="230"/>
      <c r="BD2566" s="230"/>
      <c r="BE2566" s="230"/>
      <c r="BF2566" s="230"/>
      <c r="BG2566" s="230"/>
    </row>
    <row r="2567" spans="4:59">
      <c r="D2567" s="230"/>
      <c r="G2567" s="230"/>
      <c r="H2567" s="230"/>
      <c r="I2567" s="230"/>
      <c r="J2567" s="230"/>
      <c r="K2567" s="230"/>
      <c r="L2567" s="230"/>
      <c r="M2567" s="230"/>
      <c r="N2567" s="230"/>
      <c r="S2567" s="230"/>
      <c r="V2567" s="230"/>
      <c r="W2567" s="230"/>
      <c r="X2567" s="230"/>
      <c r="Y2567" s="230"/>
      <c r="Z2567" s="230"/>
      <c r="AA2567" s="230"/>
      <c r="AB2567" s="230"/>
      <c r="AC2567" s="230"/>
      <c r="AD2567" s="230"/>
      <c r="AH2567" s="230"/>
      <c r="AK2567" s="230"/>
      <c r="AL2567" s="230"/>
      <c r="AM2567" s="230"/>
      <c r="AN2567" s="230"/>
      <c r="AO2567" s="230"/>
      <c r="AP2567" s="230"/>
      <c r="AQ2567" s="230"/>
      <c r="AR2567" s="230"/>
      <c r="AW2567" s="230"/>
      <c r="AZ2567" s="230"/>
      <c r="BA2567" s="230"/>
      <c r="BB2567" s="230"/>
      <c r="BC2567" s="230"/>
      <c r="BD2567" s="230"/>
      <c r="BE2567" s="230"/>
      <c r="BF2567" s="230"/>
      <c r="BG2567" s="230"/>
    </row>
    <row r="2568" spans="4:59">
      <c r="D2568" s="230"/>
      <c r="G2568" s="230"/>
      <c r="H2568" s="230"/>
      <c r="I2568" s="230"/>
      <c r="J2568" s="230"/>
      <c r="K2568" s="230"/>
      <c r="L2568" s="230"/>
      <c r="M2568" s="230"/>
      <c r="N2568" s="230"/>
      <c r="S2568" s="230"/>
      <c r="V2568" s="230"/>
      <c r="W2568" s="230"/>
      <c r="X2568" s="230"/>
      <c r="Y2568" s="230"/>
      <c r="Z2568" s="230"/>
      <c r="AA2568" s="230"/>
      <c r="AB2568" s="230"/>
      <c r="AC2568" s="230"/>
      <c r="AD2568" s="230"/>
      <c r="AH2568" s="230"/>
      <c r="AK2568" s="230"/>
      <c r="AL2568" s="230"/>
      <c r="AM2568" s="230"/>
      <c r="AN2568" s="230"/>
      <c r="AO2568" s="230"/>
      <c r="AP2568" s="230"/>
      <c r="AQ2568" s="230"/>
      <c r="AR2568" s="230"/>
      <c r="AW2568" s="230"/>
      <c r="AZ2568" s="230"/>
      <c r="BA2568" s="230"/>
      <c r="BB2568" s="230"/>
      <c r="BC2568" s="230"/>
      <c r="BD2568" s="230"/>
      <c r="BE2568" s="230"/>
      <c r="BF2568" s="230"/>
      <c r="BG2568" s="230"/>
    </row>
    <row r="2569" spans="4:59">
      <c r="D2569" s="230"/>
      <c r="G2569" s="230"/>
      <c r="H2569" s="230"/>
      <c r="I2569" s="230"/>
      <c r="J2569" s="230"/>
      <c r="K2569" s="230"/>
      <c r="L2569" s="230"/>
      <c r="M2569" s="230"/>
      <c r="N2569" s="230"/>
      <c r="S2569" s="230"/>
      <c r="V2569" s="230"/>
      <c r="W2569" s="230"/>
      <c r="X2569" s="230"/>
      <c r="Y2569" s="230"/>
      <c r="Z2569" s="230"/>
      <c r="AA2569" s="230"/>
      <c r="AB2569" s="230"/>
      <c r="AC2569" s="230"/>
      <c r="AD2569" s="230"/>
      <c r="AH2569" s="230"/>
      <c r="AK2569" s="230"/>
      <c r="AL2569" s="230"/>
      <c r="AM2569" s="230"/>
      <c r="AN2569" s="230"/>
      <c r="AO2569" s="230"/>
      <c r="AP2569" s="230"/>
      <c r="AQ2569" s="230"/>
      <c r="AR2569" s="230"/>
      <c r="AW2569" s="230"/>
      <c r="AZ2569" s="230"/>
      <c r="BA2569" s="230"/>
      <c r="BB2569" s="230"/>
      <c r="BC2569" s="230"/>
      <c r="BD2569" s="230"/>
      <c r="BE2569" s="230"/>
      <c r="BF2569" s="230"/>
      <c r="BG2569" s="230"/>
    </row>
    <row r="2570" spans="4:59">
      <c r="D2570" s="230"/>
      <c r="G2570" s="230"/>
      <c r="H2570" s="230"/>
      <c r="I2570" s="230"/>
      <c r="J2570" s="230"/>
      <c r="K2570" s="230"/>
      <c r="L2570" s="230"/>
      <c r="M2570" s="230"/>
      <c r="N2570" s="230"/>
      <c r="S2570" s="230"/>
      <c r="V2570" s="230"/>
      <c r="W2570" s="230"/>
      <c r="X2570" s="230"/>
      <c r="Y2570" s="230"/>
      <c r="Z2570" s="230"/>
      <c r="AA2570" s="230"/>
      <c r="AB2570" s="230"/>
      <c r="AC2570" s="230"/>
      <c r="AD2570" s="230"/>
      <c r="AH2570" s="230"/>
      <c r="AK2570" s="230"/>
      <c r="AL2570" s="230"/>
      <c r="AM2570" s="230"/>
      <c r="AN2570" s="230"/>
      <c r="AO2570" s="230"/>
      <c r="AP2570" s="230"/>
      <c r="AQ2570" s="230"/>
      <c r="AR2570" s="230"/>
      <c r="AW2570" s="230"/>
      <c r="AZ2570" s="230"/>
      <c r="BA2570" s="230"/>
      <c r="BB2570" s="230"/>
      <c r="BC2570" s="230"/>
      <c r="BD2570" s="230"/>
      <c r="BE2570" s="230"/>
      <c r="BF2570" s="230"/>
      <c r="BG2570" s="230"/>
    </row>
    <row r="2571" spans="4:59">
      <c r="D2571" s="230"/>
      <c r="G2571" s="230"/>
      <c r="H2571" s="230"/>
      <c r="I2571" s="230"/>
      <c r="J2571" s="230"/>
      <c r="K2571" s="230"/>
      <c r="L2571" s="230"/>
      <c r="M2571" s="230"/>
      <c r="N2571" s="230"/>
      <c r="S2571" s="230"/>
      <c r="V2571" s="230"/>
      <c r="W2571" s="230"/>
      <c r="X2571" s="230"/>
      <c r="Y2571" s="230"/>
      <c r="Z2571" s="230"/>
      <c r="AA2571" s="230"/>
      <c r="AB2571" s="230"/>
      <c r="AC2571" s="230"/>
      <c r="AD2571" s="230"/>
      <c r="AH2571" s="230"/>
      <c r="AK2571" s="230"/>
      <c r="AL2571" s="230"/>
      <c r="AM2571" s="230"/>
      <c r="AN2571" s="230"/>
      <c r="AO2571" s="230"/>
      <c r="AP2571" s="230"/>
      <c r="AQ2571" s="230"/>
      <c r="AR2571" s="230"/>
      <c r="AW2571" s="230"/>
      <c r="AZ2571" s="230"/>
      <c r="BA2571" s="230"/>
      <c r="BB2571" s="230"/>
      <c r="BC2571" s="230"/>
      <c r="BD2571" s="230"/>
      <c r="BE2571" s="230"/>
      <c r="BF2571" s="230"/>
      <c r="BG2571" s="230"/>
    </row>
    <row r="2572" spans="4:59">
      <c r="D2572" s="230"/>
      <c r="G2572" s="230"/>
      <c r="H2572" s="230"/>
      <c r="I2572" s="230"/>
      <c r="J2572" s="230"/>
      <c r="K2572" s="230"/>
      <c r="L2572" s="230"/>
      <c r="M2572" s="230"/>
      <c r="N2572" s="230"/>
      <c r="S2572" s="230"/>
      <c r="V2572" s="230"/>
      <c r="W2572" s="230"/>
      <c r="X2572" s="230"/>
      <c r="Y2572" s="230"/>
      <c r="Z2572" s="230"/>
      <c r="AA2572" s="230"/>
      <c r="AB2572" s="230"/>
      <c r="AC2572" s="230"/>
      <c r="AD2572" s="230"/>
      <c r="AH2572" s="230"/>
      <c r="AK2572" s="230"/>
      <c r="AL2572" s="230"/>
      <c r="AM2572" s="230"/>
      <c r="AN2572" s="230"/>
      <c r="AO2572" s="230"/>
      <c r="AP2572" s="230"/>
      <c r="AQ2572" s="230"/>
      <c r="AR2572" s="230"/>
      <c r="AW2572" s="230"/>
      <c r="AZ2572" s="230"/>
      <c r="BA2572" s="230"/>
      <c r="BB2572" s="230"/>
      <c r="BC2572" s="230"/>
      <c r="BD2572" s="230"/>
      <c r="BE2572" s="230"/>
      <c r="BF2572" s="230"/>
      <c r="BG2572" s="230"/>
    </row>
    <row r="2573" spans="4:59">
      <c r="D2573" s="230"/>
      <c r="G2573" s="230"/>
      <c r="H2573" s="230"/>
      <c r="I2573" s="230"/>
      <c r="J2573" s="230"/>
      <c r="K2573" s="230"/>
      <c r="L2573" s="230"/>
      <c r="M2573" s="230"/>
      <c r="N2573" s="230"/>
      <c r="S2573" s="230"/>
      <c r="V2573" s="230"/>
      <c r="W2573" s="230"/>
      <c r="X2573" s="230"/>
      <c r="Y2573" s="230"/>
      <c r="Z2573" s="230"/>
      <c r="AA2573" s="230"/>
      <c r="AB2573" s="230"/>
      <c r="AC2573" s="230"/>
      <c r="AD2573" s="230"/>
      <c r="AH2573" s="230"/>
      <c r="AK2573" s="230"/>
      <c r="AL2573" s="230"/>
      <c r="AM2573" s="230"/>
      <c r="AN2573" s="230"/>
      <c r="AO2573" s="230"/>
      <c r="AP2573" s="230"/>
      <c r="AQ2573" s="230"/>
      <c r="AR2573" s="230"/>
      <c r="AW2573" s="230"/>
      <c r="AZ2573" s="230"/>
      <c r="BA2573" s="230"/>
      <c r="BB2573" s="230"/>
      <c r="BC2573" s="230"/>
      <c r="BD2573" s="230"/>
      <c r="BE2573" s="230"/>
      <c r="BF2573" s="230"/>
      <c r="BG2573" s="230"/>
    </row>
    <row r="2574" spans="4:59">
      <c r="D2574" s="230"/>
      <c r="G2574" s="230"/>
      <c r="H2574" s="230"/>
      <c r="I2574" s="230"/>
      <c r="J2574" s="230"/>
      <c r="K2574" s="230"/>
      <c r="L2574" s="230"/>
      <c r="M2574" s="230"/>
      <c r="N2574" s="230"/>
      <c r="S2574" s="230"/>
      <c r="V2574" s="230"/>
      <c r="W2574" s="230"/>
      <c r="X2574" s="230"/>
      <c r="Y2574" s="230"/>
      <c r="Z2574" s="230"/>
      <c r="AA2574" s="230"/>
      <c r="AB2574" s="230"/>
      <c r="AC2574" s="230"/>
      <c r="AD2574" s="230"/>
      <c r="AH2574" s="230"/>
      <c r="AK2574" s="230"/>
      <c r="AL2574" s="230"/>
      <c r="AM2574" s="230"/>
      <c r="AN2574" s="230"/>
      <c r="AO2574" s="230"/>
      <c r="AP2574" s="230"/>
      <c r="AQ2574" s="230"/>
      <c r="AR2574" s="230"/>
      <c r="AW2574" s="230"/>
      <c r="AZ2574" s="230"/>
      <c r="BA2574" s="230"/>
      <c r="BB2574" s="230"/>
      <c r="BC2574" s="230"/>
      <c r="BD2574" s="230"/>
      <c r="BE2574" s="230"/>
      <c r="BF2574" s="230"/>
      <c r="BG2574" s="230"/>
    </row>
    <row r="2575" spans="4:59">
      <c r="D2575" s="230"/>
      <c r="G2575" s="230"/>
      <c r="H2575" s="230"/>
      <c r="I2575" s="230"/>
      <c r="J2575" s="230"/>
      <c r="K2575" s="230"/>
      <c r="L2575" s="230"/>
      <c r="M2575" s="230"/>
      <c r="N2575" s="230"/>
      <c r="S2575" s="230"/>
      <c r="V2575" s="230"/>
      <c r="W2575" s="230"/>
      <c r="X2575" s="230"/>
      <c r="Y2575" s="230"/>
      <c r="Z2575" s="230"/>
      <c r="AA2575" s="230"/>
      <c r="AB2575" s="230"/>
      <c r="AC2575" s="230"/>
      <c r="AD2575" s="230"/>
      <c r="AH2575" s="230"/>
      <c r="AK2575" s="230"/>
      <c r="AL2575" s="230"/>
      <c r="AM2575" s="230"/>
      <c r="AN2575" s="230"/>
      <c r="AO2575" s="230"/>
      <c r="AP2575" s="230"/>
      <c r="AQ2575" s="230"/>
      <c r="AR2575" s="230"/>
      <c r="AW2575" s="230"/>
      <c r="AZ2575" s="230"/>
      <c r="BA2575" s="230"/>
      <c r="BB2575" s="230"/>
      <c r="BC2575" s="230"/>
      <c r="BD2575" s="230"/>
      <c r="BE2575" s="230"/>
      <c r="BF2575" s="230"/>
      <c r="BG2575" s="230"/>
    </row>
    <row r="2576" spans="4:59">
      <c r="D2576" s="230"/>
      <c r="G2576" s="230"/>
      <c r="H2576" s="230"/>
      <c r="I2576" s="230"/>
      <c r="J2576" s="230"/>
      <c r="K2576" s="230"/>
      <c r="L2576" s="230"/>
      <c r="M2576" s="230"/>
      <c r="N2576" s="230"/>
      <c r="S2576" s="230"/>
      <c r="V2576" s="230"/>
      <c r="W2576" s="230"/>
      <c r="X2576" s="230"/>
      <c r="Y2576" s="230"/>
      <c r="Z2576" s="230"/>
      <c r="AA2576" s="230"/>
      <c r="AB2576" s="230"/>
      <c r="AC2576" s="230"/>
      <c r="AD2576" s="230"/>
      <c r="AH2576" s="230"/>
      <c r="AK2576" s="230"/>
      <c r="AL2576" s="230"/>
      <c r="AM2576" s="230"/>
      <c r="AN2576" s="230"/>
      <c r="AO2576" s="230"/>
      <c r="AP2576" s="230"/>
      <c r="AQ2576" s="230"/>
      <c r="AR2576" s="230"/>
      <c r="AW2576" s="230"/>
      <c r="AZ2576" s="230"/>
      <c r="BA2576" s="230"/>
      <c r="BB2576" s="230"/>
      <c r="BC2576" s="230"/>
      <c r="BD2576" s="230"/>
      <c r="BE2576" s="230"/>
      <c r="BF2576" s="230"/>
      <c r="BG2576" s="230"/>
    </row>
    <row r="2577" spans="4:59">
      <c r="D2577" s="230"/>
      <c r="G2577" s="230"/>
      <c r="H2577" s="230"/>
      <c r="I2577" s="230"/>
      <c r="J2577" s="230"/>
      <c r="K2577" s="230"/>
      <c r="L2577" s="230"/>
      <c r="M2577" s="230"/>
      <c r="N2577" s="230"/>
      <c r="S2577" s="230"/>
      <c r="V2577" s="230"/>
      <c r="W2577" s="230"/>
      <c r="X2577" s="230"/>
      <c r="Y2577" s="230"/>
      <c r="Z2577" s="230"/>
      <c r="AA2577" s="230"/>
      <c r="AB2577" s="230"/>
      <c r="AC2577" s="230"/>
      <c r="AD2577" s="230"/>
      <c r="AH2577" s="230"/>
      <c r="AK2577" s="230"/>
      <c r="AL2577" s="230"/>
      <c r="AM2577" s="230"/>
      <c r="AN2577" s="230"/>
      <c r="AO2577" s="230"/>
      <c r="AP2577" s="230"/>
      <c r="AQ2577" s="230"/>
      <c r="AR2577" s="230"/>
      <c r="AW2577" s="230"/>
      <c r="AZ2577" s="230"/>
      <c r="BA2577" s="230"/>
      <c r="BB2577" s="230"/>
      <c r="BC2577" s="230"/>
      <c r="BD2577" s="230"/>
      <c r="BE2577" s="230"/>
      <c r="BF2577" s="230"/>
      <c r="BG2577" s="230"/>
    </row>
    <row r="2578" spans="4:59">
      <c r="D2578" s="230"/>
      <c r="G2578" s="230"/>
      <c r="H2578" s="230"/>
      <c r="I2578" s="230"/>
      <c r="J2578" s="230"/>
      <c r="K2578" s="230"/>
      <c r="L2578" s="230"/>
      <c r="M2578" s="230"/>
      <c r="N2578" s="230"/>
      <c r="S2578" s="230"/>
      <c r="V2578" s="230"/>
      <c r="W2578" s="230"/>
      <c r="X2578" s="230"/>
      <c r="Y2578" s="230"/>
      <c r="Z2578" s="230"/>
      <c r="AA2578" s="230"/>
      <c r="AB2578" s="230"/>
      <c r="AC2578" s="230"/>
      <c r="AD2578" s="230"/>
      <c r="AH2578" s="230"/>
      <c r="AK2578" s="230"/>
      <c r="AL2578" s="230"/>
      <c r="AM2578" s="230"/>
      <c r="AN2578" s="230"/>
      <c r="AO2578" s="230"/>
      <c r="AP2578" s="230"/>
      <c r="AQ2578" s="230"/>
      <c r="AR2578" s="230"/>
      <c r="AW2578" s="230"/>
      <c r="AZ2578" s="230"/>
      <c r="BA2578" s="230"/>
      <c r="BB2578" s="230"/>
      <c r="BC2578" s="230"/>
      <c r="BD2578" s="230"/>
      <c r="BE2578" s="230"/>
      <c r="BF2578" s="230"/>
      <c r="BG2578" s="230"/>
    </row>
    <row r="2579" spans="4:59">
      <c r="D2579" s="230"/>
      <c r="G2579" s="230"/>
      <c r="H2579" s="230"/>
      <c r="I2579" s="230"/>
      <c r="J2579" s="230"/>
      <c r="K2579" s="230"/>
      <c r="L2579" s="230"/>
      <c r="M2579" s="230"/>
      <c r="N2579" s="230"/>
      <c r="S2579" s="230"/>
      <c r="V2579" s="230"/>
      <c r="W2579" s="230"/>
      <c r="X2579" s="230"/>
      <c r="Y2579" s="230"/>
      <c r="Z2579" s="230"/>
      <c r="AA2579" s="230"/>
      <c r="AB2579" s="230"/>
      <c r="AC2579" s="230"/>
      <c r="AD2579" s="230"/>
      <c r="AH2579" s="230"/>
      <c r="AK2579" s="230"/>
      <c r="AL2579" s="230"/>
      <c r="AM2579" s="230"/>
      <c r="AN2579" s="230"/>
      <c r="AO2579" s="230"/>
      <c r="AP2579" s="230"/>
      <c r="AQ2579" s="230"/>
      <c r="AR2579" s="230"/>
      <c r="AW2579" s="230"/>
      <c r="AZ2579" s="230"/>
      <c r="BA2579" s="230"/>
      <c r="BB2579" s="230"/>
      <c r="BC2579" s="230"/>
      <c r="BD2579" s="230"/>
      <c r="BE2579" s="230"/>
      <c r="BF2579" s="230"/>
      <c r="BG2579" s="230"/>
    </row>
    <row r="2580" spans="4:59">
      <c r="D2580" s="230"/>
      <c r="G2580" s="230"/>
      <c r="H2580" s="230"/>
      <c r="I2580" s="230"/>
      <c r="J2580" s="230"/>
      <c r="K2580" s="230"/>
      <c r="L2580" s="230"/>
      <c r="M2580" s="230"/>
      <c r="N2580" s="230"/>
      <c r="S2580" s="230"/>
      <c r="V2580" s="230"/>
      <c r="W2580" s="230"/>
      <c r="X2580" s="230"/>
      <c r="Y2580" s="230"/>
      <c r="Z2580" s="230"/>
      <c r="AA2580" s="230"/>
      <c r="AB2580" s="230"/>
      <c r="AC2580" s="230"/>
      <c r="AD2580" s="230"/>
      <c r="AH2580" s="230"/>
      <c r="AK2580" s="230"/>
      <c r="AL2580" s="230"/>
      <c r="AM2580" s="230"/>
      <c r="AN2580" s="230"/>
      <c r="AO2580" s="230"/>
      <c r="AP2580" s="230"/>
      <c r="AQ2580" s="230"/>
      <c r="AR2580" s="230"/>
      <c r="AW2580" s="230"/>
      <c r="AZ2580" s="230"/>
      <c r="BA2580" s="230"/>
      <c r="BB2580" s="230"/>
      <c r="BC2580" s="230"/>
      <c r="BD2580" s="230"/>
      <c r="BE2580" s="230"/>
      <c r="BF2580" s="230"/>
      <c r="BG2580" s="230"/>
    </row>
    <row r="2581" spans="4:59">
      <c r="D2581" s="230"/>
      <c r="G2581" s="230"/>
      <c r="H2581" s="230"/>
      <c r="I2581" s="230"/>
      <c r="J2581" s="230"/>
      <c r="K2581" s="230"/>
      <c r="L2581" s="230"/>
      <c r="M2581" s="230"/>
      <c r="N2581" s="230"/>
      <c r="S2581" s="230"/>
      <c r="V2581" s="230"/>
      <c r="W2581" s="230"/>
      <c r="X2581" s="230"/>
      <c r="Y2581" s="230"/>
      <c r="Z2581" s="230"/>
      <c r="AA2581" s="230"/>
      <c r="AB2581" s="230"/>
      <c r="AC2581" s="230"/>
      <c r="AD2581" s="230"/>
      <c r="AH2581" s="230"/>
      <c r="AK2581" s="230"/>
      <c r="AL2581" s="230"/>
      <c r="AM2581" s="230"/>
      <c r="AN2581" s="230"/>
      <c r="AO2581" s="230"/>
      <c r="AP2581" s="230"/>
      <c r="AQ2581" s="230"/>
      <c r="AR2581" s="230"/>
      <c r="AW2581" s="230"/>
      <c r="AZ2581" s="230"/>
      <c r="BA2581" s="230"/>
      <c r="BB2581" s="230"/>
      <c r="BC2581" s="230"/>
      <c r="BD2581" s="230"/>
      <c r="BE2581" s="230"/>
      <c r="BF2581" s="230"/>
      <c r="BG2581" s="230"/>
    </row>
    <row r="2582" spans="4:59">
      <c r="D2582" s="230"/>
      <c r="G2582" s="230"/>
      <c r="H2582" s="230"/>
      <c r="I2582" s="230"/>
      <c r="J2582" s="230"/>
      <c r="K2582" s="230"/>
      <c r="L2582" s="230"/>
      <c r="M2582" s="230"/>
      <c r="N2582" s="230"/>
      <c r="S2582" s="230"/>
      <c r="V2582" s="230"/>
      <c r="W2582" s="230"/>
      <c r="X2582" s="230"/>
      <c r="Y2582" s="230"/>
      <c r="Z2582" s="230"/>
      <c r="AA2582" s="230"/>
      <c r="AB2582" s="230"/>
      <c r="AC2582" s="230"/>
      <c r="AD2582" s="230"/>
      <c r="AH2582" s="230"/>
      <c r="AK2582" s="230"/>
      <c r="AL2582" s="230"/>
      <c r="AM2582" s="230"/>
      <c r="AN2582" s="230"/>
      <c r="AO2582" s="230"/>
      <c r="AP2582" s="230"/>
      <c r="AQ2582" s="230"/>
      <c r="AR2582" s="230"/>
      <c r="AW2582" s="230"/>
      <c r="AZ2582" s="230"/>
      <c r="BA2582" s="230"/>
      <c r="BB2582" s="230"/>
      <c r="BC2582" s="230"/>
      <c r="BD2582" s="230"/>
      <c r="BE2582" s="230"/>
      <c r="BF2582" s="230"/>
      <c r="BG2582" s="230"/>
    </row>
    <row r="2583" spans="4:59">
      <c r="D2583" s="230"/>
      <c r="G2583" s="230"/>
      <c r="H2583" s="230"/>
      <c r="I2583" s="230"/>
      <c r="J2583" s="230"/>
      <c r="K2583" s="230"/>
      <c r="L2583" s="230"/>
      <c r="M2583" s="230"/>
      <c r="N2583" s="230"/>
      <c r="S2583" s="230"/>
      <c r="V2583" s="230"/>
      <c r="W2583" s="230"/>
      <c r="X2583" s="230"/>
      <c r="Y2583" s="230"/>
      <c r="Z2583" s="230"/>
      <c r="AA2583" s="230"/>
      <c r="AB2583" s="230"/>
      <c r="AC2583" s="230"/>
      <c r="AD2583" s="230"/>
      <c r="AH2583" s="230"/>
      <c r="AK2583" s="230"/>
      <c r="AL2583" s="230"/>
      <c r="AM2583" s="230"/>
      <c r="AN2583" s="230"/>
      <c r="AO2583" s="230"/>
      <c r="AP2583" s="230"/>
      <c r="AQ2583" s="230"/>
      <c r="AR2583" s="230"/>
      <c r="AW2583" s="230"/>
      <c r="AZ2583" s="230"/>
      <c r="BA2583" s="230"/>
      <c r="BB2583" s="230"/>
      <c r="BC2583" s="230"/>
      <c r="BD2583" s="230"/>
      <c r="BE2583" s="230"/>
      <c r="BF2583" s="230"/>
      <c r="BG2583" s="230"/>
    </row>
    <row r="2584" spans="4:59">
      <c r="D2584" s="230"/>
      <c r="G2584" s="230"/>
      <c r="H2584" s="230"/>
      <c r="I2584" s="230"/>
      <c r="J2584" s="230"/>
      <c r="K2584" s="230"/>
      <c r="L2584" s="230"/>
      <c r="M2584" s="230"/>
      <c r="N2584" s="230"/>
      <c r="S2584" s="230"/>
      <c r="V2584" s="230"/>
      <c r="W2584" s="230"/>
      <c r="X2584" s="230"/>
      <c r="Y2584" s="230"/>
      <c r="Z2584" s="230"/>
      <c r="AA2584" s="230"/>
      <c r="AB2584" s="230"/>
      <c r="AC2584" s="230"/>
      <c r="AD2584" s="230"/>
      <c r="AH2584" s="230"/>
      <c r="AK2584" s="230"/>
      <c r="AL2584" s="230"/>
      <c r="AM2584" s="230"/>
      <c r="AN2584" s="230"/>
      <c r="AO2584" s="230"/>
      <c r="AP2584" s="230"/>
      <c r="AQ2584" s="230"/>
      <c r="AR2584" s="230"/>
      <c r="AW2584" s="230"/>
      <c r="AZ2584" s="230"/>
      <c r="BA2584" s="230"/>
      <c r="BB2584" s="230"/>
      <c r="BC2584" s="230"/>
      <c r="BD2584" s="230"/>
      <c r="BE2584" s="230"/>
      <c r="BF2584" s="230"/>
      <c r="BG2584" s="230"/>
    </row>
    <row r="2585" spans="4:59">
      <c r="D2585" s="230"/>
      <c r="G2585" s="230"/>
      <c r="H2585" s="230"/>
      <c r="I2585" s="230"/>
      <c r="J2585" s="230"/>
      <c r="K2585" s="230"/>
      <c r="L2585" s="230"/>
      <c r="M2585" s="230"/>
      <c r="N2585" s="230"/>
      <c r="S2585" s="230"/>
      <c r="V2585" s="230"/>
      <c r="W2585" s="230"/>
      <c r="X2585" s="230"/>
      <c r="Y2585" s="230"/>
      <c r="Z2585" s="230"/>
      <c r="AA2585" s="230"/>
      <c r="AB2585" s="230"/>
      <c r="AC2585" s="230"/>
      <c r="AD2585" s="230"/>
      <c r="AH2585" s="230"/>
      <c r="AK2585" s="230"/>
      <c r="AL2585" s="230"/>
      <c r="AM2585" s="230"/>
      <c r="AN2585" s="230"/>
      <c r="AO2585" s="230"/>
      <c r="AP2585" s="230"/>
      <c r="AQ2585" s="230"/>
      <c r="AR2585" s="230"/>
      <c r="AW2585" s="230"/>
      <c r="AZ2585" s="230"/>
      <c r="BA2585" s="230"/>
      <c r="BB2585" s="230"/>
      <c r="BC2585" s="230"/>
      <c r="BD2585" s="230"/>
      <c r="BE2585" s="230"/>
      <c r="BF2585" s="230"/>
      <c r="BG2585" s="230"/>
    </row>
    <row r="2586" spans="4:59">
      <c r="D2586" s="230"/>
      <c r="G2586" s="230"/>
      <c r="H2586" s="230"/>
      <c r="I2586" s="230"/>
      <c r="J2586" s="230"/>
      <c r="K2586" s="230"/>
      <c r="L2586" s="230"/>
      <c r="M2586" s="230"/>
      <c r="N2586" s="230"/>
      <c r="S2586" s="230"/>
      <c r="V2586" s="230"/>
      <c r="W2586" s="230"/>
      <c r="X2586" s="230"/>
      <c r="Y2586" s="230"/>
      <c r="Z2586" s="230"/>
      <c r="AA2586" s="230"/>
      <c r="AB2586" s="230"/>
      <c r="AC2586" s="230"/>
      <c r="AD2586" s="230"/>
      <c r="AH2586" s="230"/>
      <c r="AK2586" s="230"/>
      <c r="AL2586" s="230"/>
      <c r="AM2586" s="230"/>
      <c r="AN2586" s="230"/>
      <c r="AO2586" s="230"/>
      <c r="AP2586" s="230"/>
      <c r="AQ2586" s="230"/>
      <c r="AR2586" s="230"/>
      <c r="AW2586" s="230"/>
      <c r="AZ2586" s="230"/>
      <c r="BA2586" s="230"/>
      <c r="BB2586" s="230"/>
      <c r="BC2586" s="230"/>
      <c r="BD2586" s="230"/>
      <c r="BE2586" s="230"/>
      <c r="BF2586" s="230"/>
      <c r="BG2586" s="230"/>
    </row>
    <row r="2587" spans="4:59">
      <c r="D2587" s="230"/>
      <c r="G2587" s="230"/>
      <c r="H2587" s="230"/>
      <c r="I2587" s="230"/>
      <c r="J2587" s="230"/>
      <c r="K2587" s="230"/>
      <c r="L2587" s="230"/>
      <c r="M2587" s="230"/>
      <c r="N2587" s="230"/>
      <c r="S2587" s="230"/>
      <c r="V2587" s="230"/>
      <c r="W2587" s="230"/>
      <c r="X2587" s="230"/>
      <c r="Y2587" s="230"/>
      <c r="Z2587" s="230"/>
      <c r="AA2587" s="230"/>
      <c r="AB2587" s="230"/>
      <c r="AC2587" s="230"/>
      <c r="AD2587" s="230"/>
      <c r="AH2587" s="230"/>
      <c r="AK2587" s="230"/>
      <c r="AL2587" s="230"/>
      <c r="AM2587" s="230"/>
      <c r="AN2587" s="230"/>
      <c r="AO2587" s="230"/>
      <c r="AP2587" s="230"/>
      <c r="AQ2587" s="230"/>
      <c r="AR2587" s="230"/>
      <c r="AW2587" s="230"/>
      <c r="AZ2587" s="230"/>
      <c r="BA2587" s="230"/>
      <c r="BB2587" s="230"/>
      <c r="BC2587" s="230"/>
      <c r="BD2587" s="230"/>
      <c r="BE2587" s="230"/>
      <c r="BF2587" s="230"/>
      <c r="BG2587" s="230"/>
    </row>
    <row r="2588" spans="4:59">
      <c r="D2588" s="230"/>
      <c r="G2588" s="230"/>
      <c r="H2588" s="230"/>
      <c r="I2588" s="230"/>
      <c r="J2588" s="230"/>
      <c r="K2588" s="230"/>
      <c r="L2588" s="230"/>
      <c r="M2588" s="230"/>
      <c r="N2588" s="230"/>
      <c r="S2588" s="230"/>
      <c r="V2588" s="230"/>
      <c r="W2588" s="230"/>
      <c r="X2588" s="230"/>
      <c r="Y2588" s="230"/>
      <c r="Z2588" s="230"/>
      <c r="AA2588" s="230"/>
      <c r="AB2588" s="230"/>
      <c r="AC2588" s="230"/>
      <c r="AD2588" s="230"/>
      <c r="AH2588" s="230"/>
      <c r="AK2588" s="230"/>
      <c r="AL2588" s="230"/>
      <c r="AM2588" s="230"/>
      <c r="AN2588" s="230"/>
      <c r="AO2588" s="230"/>
      <c r="AP2588" s="230"/>
      <c r="AQ2588" s="230"/>
      <c r="AR2588" s="230"/>
      <c r="AW2588" s="230"/>
      <c r="AZ2588" s="230"/>
      <c r="BA2588" s="230"/>
      <c r="BB2588" s="230"/>
      <c r="BC2588" s="230"/>
      <c r="BD2588" s="230"/>
      <c r="BE2588" s="230"/>
      <c r="BF2588" s="230"/>
      <c r="BG2588" s="230"/>
    </row>
    <row r="2589" spans="4:59">
      <c r="D2589" s="230"/>
      <c r="G2589" s="230"/>
      <c r="H2589" s="230"/>
      <c r="I2589" s="230"/>
      <c r="J2589" s="230"/>
      <c r="K2589" s="230"/>
      <c r="L2589" s="230"/>
      <c r="M2589" s="230"/>
      <c r="N2589" s="230"/>
      <c r="S2589" s="230"/>
      <c r="V2589" s="230"/>
      <c r="W2589" s="230"/>
      <c r="X2589" s="230"/>
      <c r="Y2589" s="230"/>
      <c r="Z2589" s="230"/>
      <c r="AA2589" s="230"/>
      <c r="AB2589" s="230"/>
      <c r="AC2589" s="230"/>
      <c r="AD2589" s="230"/>
      <c r="AH2589" s="230"/>
      <c r="AK2589" s="230"/>
      <c r="AL2589" s="230"/>
      <c r="AM2589" s="230"/>
      <c r="AN2589" s="230"/>
      <c r="AO2589" s="230"/>
      <c r="AP2589" s="230"/>
      <c r="AQ2589" s="230"/>
      <c r="AR2589" s="230"/>
      <c r="AW2589" s="230"/>
      <c r="AZ2589" s="230"/>
      <c r="BA2589" s="230"/>
      <c r="BB2589" s="230"/>
      <c r="BC2589" s="230"/>
      <c r="BD2589" s="230"/>
      <c r="BE2589" s="230"/>
      <c r="BF2589" s="230"/>
      <c r="BG2589" s="230"/>
    </row>
    <row r="2590" spans="4:59">
      <c r="D2590" s="230"/>
      <c r="G2590" s="230"/>
      <c r="H2590" s="230"/>
      <c r="I2590" s="230"/>
      <c r="J2590" s="230"/>
      <c r="K2590" s="230"/>
      <c r="L2590" s="230"/>
      <c r="M2590" s="230"/>
      <c r="N2590" s="230"/>
      <c r="S2590" s="230"/>
      <c r="V2590" s="230"/>
      <c r="W2590" s="230"/>
      <c r="X2590" s="230"/>
      <c r="Y2590" s="230"/>
      <c r="Z2590" s="230"/>
      <c r="AA2590" s="230"/>
      <c r="AB2590" s="230"/>
      <c r="AC2590" s="230"/>
      <c r="AD2590" s="230"/>
      <c r="AH2590" s="230"/>
      <c r="AK2590" s="230"/>
      <c r="AL2590" s="230"/>
      <c r="AM2590" s="230"/>
      <c r="AN2590" s="230"/>
      <c r="AO2590" s="230"/>
      <c r="AP2590" s="230"/>
      <c r="AQ2590" s="230"/>
      <c r="AR2590" s="230"/>
      <c r="AW2590" s="230"/>
      <c r="AZ2590" s="230"/>
      <c r="BA2590" s="230"/>
      <c r="BB2590" s="230"/>
      <c r="BC2590" s="230"/>
      <c r="BD2590" s="230"/>
      <c r="BE2590" s="230"/>
      <c r="BF2590" s="230"/>
      <c r="BG2590" s="230"/>
    </row>
    <row r="2591" spans="4:59">
      <c r="D2591" s="230"/>
      <c r="G2591" s="230"/>
      <c r="H2591" s="230"/>
      <c r="I2591" s="230"/>
      <c r="J2591" s="230"/>
      <c r="K2591" s="230"/>
      <c r="L2591" s="230"/>
      <c r="M2591" s="230"/>
      <c r="N2591" s="230"/>
      <c r="S2591" s="230"/>
      <c r="V2591" s="230"/>
      <c r="W2591" s="230"/>
      <c r="X2591" s="230"/>
      <c r="Y2591" s="230"/>
      <c r="Z2591" s="230"/>
      <c r="AA2591" s="230"/>
      <c r="AB2591" s="230"/>
      <c r="AC2591" s="230"/>
      <c r="AD2591" s="230"/>
      <c r="AH2591" s="230"/>
      <c r="AK2591" s="230"/>
      <c r="AL2591" s="230"/>
      <c r="AM2591" s="230"/>
      <c r="AN2591" s="230"/>
      <c r="AO2591" s="230"/>
      <c r="AP2591" s="230"/>
      <c r="AQ2591" s="230"/>
      <c r="AR2591" s="230"/>
      <c r="AW2591" s="230"/>
      <c r="AZ2591" s="230"/>
      <c r="BA2591" s="230"/>
      <c r="BB2591" s="230"/>
      <c r="BC2591" s="230"/>
      <c r="BD2591" s="230"/>
      <c r="BE2591" s="230"/>
      <c r="BF2591" s="230"/>
      <c r="BG2591" s="230"/>
    </row>
    <row r="2592" spans="4:59">
      <c r="D2592" s="230"/>
      <c r="G2592" s="230"/>
      <c r="H2592" s="230"/>
      <c r="I2592" s="230"/>
      <c r="J2592" s="230"/>
      <c r="K2592" s="230"/>
      <c r="L2592" s="230"/>
      <c r="M2592" s="230"/>
      <c r="N2592" s="230"/>
      <c r="S2592" s="230"/>
      <c r="V2592" s="230"/>
      <c r="W2592" s="230"/>
      <c r="X2592" s="230"/>
      <c r="Y2592" s="230"/>
      <c r="Z2592" s="230"/>
      <c r="AA2592" s="230"/>
      <c r="AB2592" s="230"/>
      <c r="AC2592" s="230"/>
      <c r="AD2592" s="230"/>
      <c r="AH2592" s="230"/>
      <c r="AK2592" s="230"/>
      <c r="AL2592" s="230"/>
      <c r="AM2592" s="230"/>
      <c r="AN2592" s="230"/>
      <c r="AO2592" s="230"/>
      <c r="AP2592" s="230"/>
      <c r="AQ2592" s="230"/>
      <c r="AR2592" s="230"/>
      <c r="AW2592" s="230"/>
      <c r="AZ2592" s="230"/>
      <c r="BA2592" s="230"/>
      <c r="BB2592" s="230"/>
      <c r="BC2592" s="230"/>
      <c r="BD2592" s="230"/>
      <c r="BE2592" s="230"/>
      <c r="BF2592" s="230"/>
      <c r="BG2592" s="230"/>
    </row>
    <row r="2593" spans="4:59">
      <c r="D2593" s="230"/>
      <c r="G2593" s="230"/>
      <c r="H2593" s="230"/>
      <c r="I2593" s="230"/>
      <c r="J2593" s="230"/>
      <c r="K2593" s="230"/>
      <c r="L2593" s="230"/>
      <c r="M2593" s="230"/>
      <c r="N2593" s="230"/>
      <c r="S2593" s="230"/>
      <c r="V2593" s="230"/>
      <c r="W2593" s="230"/>
      <c r="X2593" s="230"/>
      <c r="Y2593" s="230"/>
      <c r="Z2593" s="230"/>
      <c r="AA2593" s="230"/>
      <c r="AB2593" s="230"/>
      <c r="AC2593" s="230"/>
      <c r="AD2593" s="230"/>
      <c r="AH2593" s="230"/>
      <c r="AK2593" s="230"/>
      <c r="AL2593" s="230"/>
      <c r="AM2593" s="230"/>
      <c r="AN2593" s="230"/>
      <c r="AO2593" s="230"/>
      <c r="AP2593" s="230"/>
      <c r="AQ2593" s="230"/>
      <c r="AR2593" s="230"/>
      <c r="AW2593" s="230"/>
      <c r="AZ2593" s="230"/>
      <c r="BA2593" s="230"/>
      <c r="BB2593" s="230"/>
      <c r="BC2593" s="230"/>
      <c r="BD2593" s="230"/>
      <c r="BE2593" s="230"/>
      <c r="BF2593" s="230"/>
      <c r="BG2593" s="230"/>
    </row>
    <row r="2594" spans="4:59">
      <c r="D2594" s="230"/>
      <c r="G2594" s="230"/>
      <c r="H2594" s="230"/>
      <c r="I2594" s="230"/>
      <c r="J2594" s="230"/>
      <c r="K2594" s="230"/>
      <c r="L2594" s="230"/>
      <c r="M2594" s="230"/>
      <c r="N2594" s="230"/>
      <c r="S2594" s="230"/>
      <c r="V2594" s="230"/>
      <c r="W2594" s="230"/>
      <c r="X2594" s="230"/>
      <c r="Y2594" s="230"/>
      <c r="Z2594" s="230"/>
      <c r="AA2594" s="230"/>
      <c r="AB2594" s="230"/>
      <c r="AC2594" s="230"/>
      <c r="AD2594" s="230"/>
      <c r="AH2594" s="230"/>
      <c r="AK2594" s="230"/>
      <c r="AL2594" s="230"/>
      <c r="AM2594" s="230"/>
      <c r="AN2594" s="230"/>
      <c r="AO2594" s="230"/>
      <c r="AP2594" s="230"/>
      <c r="AQ2594" s="230"/>
      <c r="AR2594" s="230"/>
      <c r="AW2594" s="230"/>
      <c r="AZ2594" s="230"/>
      <c r="BA2594" s="230"/>
      <c r="BB2594" s="230"/>
      <c r="BC2594" s="230"/>
      <c r="BD2594" s="230"/>
      <c r="BE2594" s="230"/>
      <c r="BF2594" s="230"/>
      <c r="BG2594" s="230"/>
    </row>
    <row r="2595" spans="4:59">
      <c r="D2595" s="230"/>
      <c r="G2595" s="230"/>
      <c r="H2595" s="230"/>
      <c r="I2595" s="230"/>
      <c r="J2595" s="230"/>
      <c r="K2595" s="230"/>
      <c r="L2595" s="230"/>
      <c r="M2595" s="230"/>
      <c r="N2595" s="230"/>
      <c r="S2595" s="230"/>
      <c r="V2595" s="230"/>
      <c r="W2595" s="230"/>
      <c r="X2595" s="230"/>
      <c r="Y2595" s="230"/>
      <c r="Z2595" s="230"/>
      <c r="AA2595" s="230"/>
      <c r="AB2595" s="230"/>
      <c r="AC2595" s="230"/>
      <c r="AD2595" s="230"/>
      <c r="AH2595" s="230"/>
      <c r="AK2595" s="230"/>
      <c r="AL2595" s="230"/>
      <c r="AM2595" s="230"/>
      <c r="AN2595" s="230"/>
      <c r="AO2595" s="230"/>
      <c r="AP2595" s="230"/>
      <c r="AQ2595" s="230"/>
      <c r="AR2595" s="230"/>
      <c r="AW2595" s="230"/>
      <c r="AZ2595" s="230"/>
      <c r="BA2595" s="230"/>
      <c r="BB2595" s="230"/>
      <c r="BC2595" s="230"/>
      <c r="BD2595" s="230"/>
      <c r="BE2595" s="230"/>
      <c r="BF2595" s="230"/>
      <c r="BG2595" s="230"/>
    </row>
    <row r="2596" spans="4:59">
      <c r="D2596" s="230"/>
      <c r="G2596" s="230"/>
      <c r="H2596" s="230"/>
      <c r="I2596" s="230"/>
      <c r="J2596" s="230"/>
      <c r="K2596" s="230"/>
      <c r="L2596" s="230"/>
      <c r="M2596" s="230"/>
      <c r="N2596" s="230"/>
      <c r="S2596" s="230"/>
      <c r="V2596" s="230"/>
      <c r="W2596" s="230"/>
      <c r="X2596" s="230"/>
      <c r="Y2596" s="230"/>
      <c r="Z2596" s="230"/>
      <c r="AA2596" s="230"/>
      <c r="AB2596" s="230"/>
      <c r="AC2596" s="230"/>
      <c r="AD2596" s="230"/>
      <c r="AH2596" s="230"/>
      <c r="AK2596" s="230"/>
      <c r="AL2596" s="230"/>
      <c r="AM2596" s="230"/>
      <c r="AN2596" s="230"/>
      <c r="AO2596" s="230"/>
      <c r="AP2596" s="230"/>
      <c r="AQ2596" s="230"/>
      <c r="AR2596" s="230"/>
      <c r="AW2596" s="230"/>
      <c r="AZ2596" s="230"/>
      <c r="BA2596" s="230"/>
      <c r="BB2596" s="230"/>
      <c r="BC2596" s="230"/>
      <c r="BD2596" s="230"/>
      <c r="BE2596" s="230"/>
      <c r="BF2596" s="230"/>
      <c r="BG2596" s="230"/>
    </row>
    <row r="2597" spans="4:59">
      <c r="D2597" s="230"/>
      <c r="G2597" s="230"/>
      <c r="H2597" s="230"/>
      <c r="I2597" s="230"/>
      <c r="J2597" s="230"/>
      <c r="K2597" s="230"/>
      <c r="L2597" s="230"/>
      <c r="M2597" s="230"/>
      <c r="N2597" s="230"/>
      <c r="S2597" s="230"/>
      <c r="V2597" s="230"/>
      <c r="W2597" s="230"/>
      <c r="X2597" s="230"/>
      <c r="Y2597" s="230"/>
      <c r="Z2597" s="230"/>
      <c r="AA2597" s="230"/>
      <c r="AB2597" s="230"/>
      <c r="AC2597" s="230"/>
      <c r="AD2597" s="230"/>
      <c r="AH2597" s="230"/>
      <c r="AK2597" s="230"/>
      <c r="AL2597" s="230"/>
      <c r="AM2597" s="230"/>
      <c r="AN2597" s="230"/>
      <c r="AO2597" s="230"/>
      <c r="AP2597" s="230"/>
      <c r="AQ2597" s="230"/>
      <c r="AR2597" s="230"/>
      <c r="AW2597" s="230"/>
      <c r="AZ2597" s="230"/>
      <c r="BA2597" s="230"/>
      <c r="BB2597" s="230"/>
      <c r="BC2597" s="230"/>
      <c r="BD2597" s="230"/>
      <c r="BE2597" s="230"/>
      <c r="BF2597" s="230"/>
      <c r="BG2597" s="230"/>
    </row>
    <row r="2598" spans="4:59">
      <c r="D2598" s="230"/>
      <c r="G2598" s="230"/>
      <c r="H2598" s="230"/>
      <c r="I2598" s="230"/>
      <c r="J2598" s="230"/>
      <c r="K2598" s="230"/>
      <c r="L2598" s="230"/>
      <c r="M2598" s="230"/>
      <c r="N2598" s="230"/>
      <c r="S2598" s="230"/>
      <c r="V2598" s="230"/>
      <c r="W2598" s="230"/>
      <c r="X2598" s="230"/>
      <c r="Y2598" s="230"/>
      <c r="Z2598" s="230"/>
      <c r="AA2598" s="230"/>
      <c r="AB2598" s="230"/>
      <c r="AC2598" s="230"/>
      <c r="AD2598" s="230"/>
      <c r="AH2598" s="230"/>
      <c r="AK2598" s="230"/>
      <c r="AL2598" s="230"/>
      <c r="AM2598" s="230"/>
      <c r="AN2598" s="230"/>
      <c r="AO2598" s="230"/>
      <c r="AP2598" s="230"/>
      <c r="AQ2598" s="230"/>
      <c r="AR2598" s="230"/>
      <c r="AW2598" s="230"/>
      <c r="AZ2598" s="230"/>
      <c r="BA2598" s="230"/>
      <c r="BB2598" s="230"/>
      <c r="BC2598" s="230"/>
      <c r="BD2598" s="230"/>
      <c r="BE2598" s="230"/>
      <c r="BF2598" s="230"/>
      <c r="BG2598" s="230"/>
    </row>
    <row r="2599" spans="4:59">
      <c r="D2599" s="230"/>
      <c r="G2599" s="230"/>
      <c r="H2599" s="230"/>
      <c r="I2599" s="230"/>
      <c r="J2599" s="230"/>
      <c r="K2599" s="230"/>
      <c r="L2599" s="230"/>
      <c r="M2599" s="230"/>
      <c r="N2599" s="230"/>
      <c r="S2599" s="230"/>
      <c r="V2599" s="230"/>
      <c r="W2599" s="230"/>
      <c r="X2599" s="230"/>
      <c r="Y2599" s="230"/>
      <c r="Z2599" s="230"/>
      <c r="AA2599" s="230"/>
      <c r="AB2599" s="230"/>
      <c r="AC2599" s="230"/>
      <c r="AD2599" s="230"/>
      <c r="AH2599" s="230"/>
      <c r="AK2599" s="230"/>
      <c r="AL2599" s="230"/>
      <c r="AM2599" s="230"/>
      <c r="AN2599" s="230"/>
      <c r="AO2599" s="230"/>
      <c r="AP2599" s="230"/>
      <c r="AQ2599" s="230"/>
      <c r="AR2599" s="230"/>
      <c r="AW2599" s="230"/>
      <c r="AZ2599" s="230"/>
      <c r="BA2599" s="230"/>
      <c r="BB2599" s="230"/>
      <c r="BC2599" s="230"/>
      <c r="BD2599" s="230"/>
      <c r="BE2599" s="230"/>
      <c r="BF2599" s="230"/>
      <c r="BG2599" s="230"/>
    </row>
    <row r="2600" spans="4:59">
      <c r="D2600" s="230"/>
      <c r="G2600" s="230"/>
      <c r="H2600" s="230"/>
      <c r="I2600" s="230"/>
      <c r="J2600" s="230"/>
      <c r="K2600" s="230"/>
      <c r="L2600" s="230"/>
      <c r="M2600" s="230"/>
      <c r="N2600" s="230"/>
      <c r="S2600" s="230"/>
      <c r="V2600" s="230"/>
      <c r="W2600" s="230"/>
      <c r="X2600" s="230"/>
      <c r="Y2600" s="230"/>
      <c r="Z2600" s="230"/>
      <c r="AA2600" s="230"/>
      <c r="AB2600" s="230"/>
      <c r="AC2600" s="230"/>
      <c r="AD2600" s="230"/>
      <c r="AH2600" s="230"/>
      <c r="AK2600" s="230"/>
      <c r="AL2600" s="230"/>
      <c r="AM2600" s="230"/>
      <c r="AN2600" s="230"/>
      <c r="AO2600" s="230"/>
      <c r="AP2600" s="230"/>
      <c r="AQ2600" s="230"/>
      <c r="AR2600" s="230"/>
      <c r="AW2600" s="230"/>
      <c r="AZ2600" s="230"/>
      <c r="BA2600" s="230"/>
      <c r="BB2600" s="230"/>
      <c r="BC2600" s="230"/>
      <c r="BD2600" s="230"/>
      <c r="BE2600" s="230"/>
      <c r="BF2600" s="230"/>
      <c r="BG2600" s="230"/>
    </row>
    <row r="2601" spans="4:59">
      <c r="D2601" s="230"/>
      <c r="G2601" s="230"/>
      <c r="H2601" s="230"/>
      <c r="I2601" s="230"/>
      <c r="J2601" s="230"/>
      <c r="K2601" s="230"/>
      <c r="L2601" s="230"/>
      <c r="M2601" s="230"/>
      <c r="N2601" s="230"/>
      <c r="S2601" s="230"/>
      <c r="V2601" s="230"/>
      <c r="W2601" s="230"/>
      <c r="X2601" s="230"/>
      <c r="Y2601" s="230"/>
      <c r="Z2601" s="230"/>
      <c r="AA2601" s="230"/>
      <c r="AB2601" s="230"/>
      <c r="AC2601" s="230"/>
      <c r="AD2601" s="230"/>
      <c r="AH2601" s="230"/>
      <c r="AK2601" s="230"/>
      <c r="AL2601" s="230"/>
      <c r="AM2601" s="230"/>
      <c r="AN2601" s="230"/>
      <c r="AO2601" s="230"/>
      <c r="AP2601" s="230"/>
      <c r="AQ2601" s="230"/>
      <c r="AR2601" s="230"/>
      <c r="AW2601" s="230"/>
      <c r="AZ2601" s="230"/>
      <c r="BA2601" s="230"/>
      <c r="BB2601" s="230"/>
      <c r="BC2601" s="230"/>
      <c r="BD2601" s="230"/>
      <c r="BE2601" s="230"/>
      <c r="BF2601" s="230"/>
      <c r="BG2601" s="230"/>
    </row>
    <row r="2602" spans="4:59">
      <c r="D2602" s="230"/>
      <c r="G2602" s="230"/>
      <c r="H2602" s="230"/>
      <c r="I2602" s="230"/>
      <c r="J2602" s="230"/>
      <c r="K2602" s="230"/>
      <c r="L2602" s="230"/>
      <c r="M2602" s="230"/>
      <c r="N2602" s="230"/>
      <c r="S2602" s="230"/>
      <c r="V2602" s="230"/>
      <c r="W2602" s="230"/>
      <c r="X2602" s="230"/>
      <c r="Y2602" s="230"/>
      <c r="Z2602" s="230"/>
      <c r="AA2602" s="230"/>
      <c r="AB2602" s="230"/>
      <c r="AC2602" s="230"/>
      <c r="AD2602" s="230"/>
      <c r="AH2602" s="230"/>
      <c r="AK2602" s="230"/>
      <c r="AL2602" s="230"/>
      <c r="AM2602" s="230"/>
      <c r="AN2602" s="230"/>
      <c r="AO2602" s="230"/>
      <c r="AP2602" s="230"/>
      <c r="AQ2602" s="230"/>
      <c r="AR2602" s="230"/>
      <c r="AW2602" s="230"/>
      <c r="AZ2602" s="230"/>
      <c r="BA2602" s="230"/>
      <c r="BB2602" s="230"/>
      <c r="BC2602" s="230"/>
      <c r="BD2602" s="230"/>
      <c r="BE2602" s="230"/>
      <c r="BF2602" s="230"/>
      <c r="BG2602" s="230"/>
    </row>
    <row r="2603" spans="4:59">
      <c r="D2603" s="230"/>
      <c r="G2603" s="230"/>
      <c r="H2603" s="230"/>
      <c r="I2603" s="230"/>
      <c r="J2603" s="230"/>
      <c r="K2603" s="230"/>
      <c r="L2603" s="230"/>
      <c r="M2603" s="230"/>
      <c r="N2603" s="230"/>
      <c r="S2603" s="230"/>
      <c r="V2603" s="230"/>
      <c r="W2603" s="230"/>
      <c r="X2603" s="230"/>
      <c r="Y2603" s="230"/>
      <c r="Z2603" s="230"/>
      <c r="AA2603" s="230"/>
      <c r="AB2603" s="230"/>
      <c r="AC2603" s="230"/>
      <c r="AD2603" s="230"/>
      <c r="AH2603" s="230"/>
      <c r="AK2603" s="230"/>
      <c r="AL2603" s="230"/>
      <c r="AM2603" s="230"/>
      <c r="AN2603" s="230"/>
      <c r="AO2603" s="230"/>
      <c r="AP2603" s="230"/>
      <c r="AQ2603" s="230"/>
      <c r="AR2603" s="230"/>
      <c r="AW2603" s="230"/>
      <c r="AZ2603" s="230"/>
      <c r="BA2603" s="230"/>
      <c r="BB2603" s="230"/>
      <c r="BC2603" s="230"/>
      <c r="BD2603" s="230"/>
      <c r="BE2603" s="230"/>
      <c r="BF2603" s="230"/>
      <c r="BG2603" s="230"/>
    </row>
    <row r="2604" spans="4:59">
      <c r="D2604" s="230"/>
      <c r="G2604" s="230"/>
      <c r="H2604" s="230"/>
      <c r="I2604" s="230"/>
      <c r="J2604" s="230"/>
      <c r="K2604" s="230"/>
      <c r="L2604" s="230"/>
      <c r="M2604" s="230"/>
      <c r="N2604" s="230"/>
      <c r="S2604" s="230"/>
      <c r="V2604" s="230"/>
      <c r="W2604" s="230"/>
      <c r="X2604" s="230"/>
      <c r="Y2604" s="230"/>
      <c r="Z2604" s="230"/>
      <c r="AA2604" s="230"/>
      <c r="AB2604" s="230"/>
      <c r="AC2604" s="230"/>
      <c r="AD2604" s="230"/>
      <c r="AH2604" s="230"/>
      <c r="AK2604" s="230"/>
      <c r="AL2604" s="230"/>
      <c r="AM2604" s="230"/>
      <c r="AN2604" s="230"/>
      <c r="AO2604" s="230"/>
      <c r="AP2604" s="230"/>
      <c r="AQ2604" s="230"/>
      <c r="AR2604" s="230"/>
      <c r="AW2604" s="230"/>
      <c r="AZ2604" s="230"/>
      <c r="BA2604" s="230"/>
      <c r="BB2604" s="230"/>
      <c r="BC2604" s="230"/>
      <c r="BD2604" s="230"/>
      <c r="BE2604" s="230"/>
      <c r="BF2604" s="230"/>
      <c r="BG2604" s="230"/>
    </row>
    <row r="2605" spans="4:59">
      <c r="D2605" s="230"/>
      <c r="G2605" s="230"/>
      <c r="H2605" s="230"/>
      <c r="I2605" s="230"/>
      <c r="J2605" s="230"/>
      <c r="K2605" s="230"/>
      <c r="L2605" s="230"/>
      <c r="M2605" s="230"/>
      <c r="N2605" s="230"/>
      <c r="S2605" s="230"/>
      <c r="V2605" s="230"/>
      <c r="W2605" s="230"/>
      <c r="X2605" s="230"/>
      <c r="Y2605" s="230"/>
      <c r="Z2605" s="230"/>
      <c r="AA2605" s="230"/>
      <c r="AB2605" s="230"/>
      <c r="AC2605" s="230"/>
      <c r="AD2605" s="230"/>
      <c r="AH2605" s="230"/>
      <c r="AK2605" s="230"/>
      <c r="AL2605" s="230"/>
      <c r="AM2605" s="230"/>
      <c r="AN2605" s="230"/>
      <c r="AO2605" s="230"/>
      <c r="AP2605" s="230"/>
      <c r="AQ2605" s="230"/>
      <c r="AR2605" s="230"/>
      <c r="AW2605" s="230"/>
      <c r="AZ2605" s="230"/>
      <c r="BA2605" s="230"/>
      <c r="BB2605" s="230"/>
      <c r="BC2605" s="230"/>
      <c r="BD2605" s="230"/>
      <c r="BE2605" s="230"/>
      <c r="BF2605" s="230"/>
      <c r="BG2605" s="230"/>
    </row>
    <row r="2606" spans="4:59">
      <c r="D2606" s="230"/>
      <c r="G2606" s="230"/>
      <c r="H2606" s="230"/>
      <c r="I2606" s="230"/>
      <c r="J2606" s="230"/>
      <c r="K2606" s="230"/>
      <c r="L2606" s="230"/>
      <c r="M2606" s="230"/>
      <c r="N2606" s="230"/>
      <c r="S2606" s="230"/>
      <c r="V2606" s="230"/>
      <c r="W2606" s="230"/>
      <c r="X2606" s="230"/>
      <c r="Y2606" s="230"/>
      <c r="Z2606" s="230"/>
      <c r="AA2606" s="230"/>
      <c r="AB2606" s="230"/>
      <c r="AC2606" s="230"/>
      <c r="AD2606" s="230"/>
      <c r="AH2606" s="230"/>
      <c r="AK2606" s="230"/>
      <c r="AL2606" s="230"/>
      <c r="AM2606" s="230"/>
      <c r="AN2606" s="230"/>
      <c r="AO2606" s="230"/>
      <c r="AP2606" s="230"/>
      <c r="AQ2606" s="230"/>
      <c r="AR2606" s="230"/>
      <c r="AW2606" s="230"/>
      <c r="AZ2606" s="230"/>
      <c r="BA2606" s="230"/>
      <c r="BB2606" s="230"/>
      <c r="BC2606" s="230"/>
      <c r="BD2606" s="230"/>
      <c r="BE2606" s="230"/>
      <c r="BF2606" s="230"/>
      <c r="BG2606" s="230"/>
    </row>
    <row r="2607" spans="4:59">
      <c r="D2607" s="230"/>
      <c r="G2607" s="230"/>
      <c r="H2607" s="230"/>
      <c r="I2607" s="230"/>
      <c r="J2607" s="230"/>
      <c r="K2607" s="230"/>
      <c r="L2607" s="230"/>
      <c r="M2607" s="230"/>
      <c r="N2607" s="230"/>
      <c r="S2607" s="230"/>
      <c r="V2607" s="230"/>
      <c r="W2607" s="230"/>
      <c r="X2607" s="230"/>
      <c r="Y2607" s="230"/>
      <c r="Z2607" s="230"/>
      <c r="AA2607" s="230"/>
      <c r="AB2607" s="230"/>
      <c r="AC2607" s="230"/>
      <c r="AD2607" s="230"/>
      <c r="AH2607" s="230"/>
      <c r="AK2607" s="230"/>
      <c r="AL2607" s="230"/>
      <c r="AM2607" s="230"/>
      <c r="AN2607" s="230"/>
      <c r="AO2607" s="230"/>
      <c r="AP2607" s="230"/>
      <c r="AQ2607" s="230"/>
      <c r="AR2607" s="230"/>
      <c r="AW2607" s="230"/>
      <c r="AZ2607" s="230"/>
      <c r="BA2607" s="230"/>
      <c r="BB2607" s="230"/>
      <c r="BC2607" s="230"/>
      <c r="BD2607" s="230"/>
      <c r="BE2607" s="230"/>
      <c r="BF2607" s="230"/>
      <c r="BG2607" s="230"/>
    </row>
    <row r="2608" spans="4:59">
      <c r="D2608" s="230"/>
      <c r="G2608" s="230"/>
      <c r="H2608" s="230"/>
      <c r="I2608" s="230"/>
      <c r="J2608" s="230"/>
      <c r="K2608" s="230"/>
      <c r="L2608" s="230"/>
      <c r="M2608" s="230"/>
      <c r="N2608" s="230"/>
      <c r="S2608" s="230"/>
      <c r="V2608" s="230"/>
      <c r="W2608" s="230"/>
      <c r="X2608" s="230"/>
      <c r="Y2608" s="230"/>
      <c r="Z2608" s="230"/>
      <c r="AA2608" s="230"/>
      <c r="AB2608" s="230"/>
      <c r="AC2608" s="230"/>
      <c r="AD2608" s="230"/>
      <c r="AH2608" s="230"/>
      <c r="AK2608" s="230"/>
      <c r="AL2608" s="230"/>
      <c r="AM2608" s="230"/>
      <c r="AN2608" s="230"/>
      <c r="AO2608" s="230"/>
      <c r="AP2608" s="230"/>
      <c r="AQ2608" s="230"/>
      <c r="AR2608" s="230"/>
      <c r="AW2608" s="230"/>
      <c r="AZ2608" s="230"/>
      <c r="BA2608" s="230"/>
      <c r="BB2608" s="230"/>
      <c r="BC2608" s="230"/>
      <c r="BD2608" s="230"/>
      <c r="BE2608" s="230"/>
      <c r="BF2608" s="230"/>
      <c r="BG2608" s="230"/>
    </row>
    <row r="2609" spans="4:59">
      <c r="D2609" s="230"/>
      <c r="G2609" s="230"/>
      <c r="H2609" s="230"/>
      <c r="I2609" s="230"/>
      <c r="J2609" s="230"/>
      <c r="K2609" s="230"/>
      <c r="L2609" s="230"/>
      <c r="M2609" s="230"/>
      <c r="N2609" s="230"/>
      <c r="S2609" s="230"/>
      <c r="V2609" s="230"/>
      <c r="W2609" s="230"/>
      <c r="X2609" s="230"/>
      <c r="Y2609" s="230"/>
      <c r="Z2609" s="230"/>
      <c r="AA2609" s="230"/>
      <c r="AB2609" s="230"/>
      <c r="AC2609" s="230"/>
      <c r="AD2609" s="230"/>
      <c r="AH2609" s="230"/>
      <c r="AK2609" s="230"/>
      <c r="AL2609" s="230"/>
      <c r="AM2609" s="230"/>
      <c r="AN2609" s="230"/>
      <c r="AO2609" s="230"/>
      <c r="AP2609" s="230"/>
      <c r="AQ2609" s="230"/>
      <c r="AR2609" s="230"/>
      <c r="AW2609" s="230"/>
      <c r="AZ2609" s="230"/>
      <c r="BA2609" s="230"/>
      <c r="BB2609" s="230"/>
      <c r="BC2609" s="230"/>
      <c r="BD2609" s="230"/>
      <c r="BE2609" s="230"/>
      <c r="BF2609" s="230"/>
      <c r="BG2609" s="230"/>
    </row>
    <row r="2610" spans="4:59">
      <c r="D2610" s="230"/>
      <c r="G2610" s="230"/>
      <c r="H2610" s="230"/>
      <c r="I2610" s="230"/>
      <c r="J2610" s="230"/>
      <c r="K2610" s="230"/>
      <c r="L2610" s="230"/>
      <c r="M2610" s="230"/>
      <c r="N2610" s="230"/>
      <c r="S2610" s="230"/>
      <c r="V2610" s="230"/>
      <c r="W2610" s="230"/>
      <c r="X2610" s="230"/>
      <c r="Y2610" s="230"/>
      <c r="Z2610" s="230"/>
      <c r="AA2610" s="230"/>
      <c r="AB2610" s="230"/>
      <c r="AC2610" s="230"/>
      <c r="AD2610" s="230"/>
      <c r="AH2610" s="230"/>
      <c r="AK2610" s="230"/>
      <c r="AL2610" s="230"/>
      <c r="AM2610" s="230"/>
      <c r="AN2610" s="230"/>
      <c r="AO2610" s="230"/>
      <c r="AP2610" s="230"/>
      <c r="AQ2610" s="230"/>
      <c r="AR2610" s="230"/>
      <c r="AW2610" s="230"/>
      <c r="AZ2610" s="230"/>
      <c r="BA2610" s="230"/>
      <c r="BB2610" s="230"/>
      <c r="BC2610" s="230"/>
      <c r="BD2610" s="230"/>
      <c r="BE2610" s="230"/>
      <c r="BF2610" s="230"/>
      <c r="BG2610" s="230"/>
    </row>
    <row r="2611" spans="4:59">
      <c r="D2611" s="230"/>
      <c r="G2611" s="230"/>
      <c r="H2611" s="230"/>
      <c r="I2611" s="230"/>
      <c r="J2611" s="230"/>
      <c r="K2611" s="230"/>
      <c r="L2611" s="230"/>
      <c r="M2611" s="230"/>
      <c r="N2611" s="230"/>
      <c r="S2611" s="230"/>
      <c r="V2611" s="230"/>
      <c r="W2611" s="230"/>
      <c r="X2611" s="230"/>
      <c r="Y2611" s="230"/>
      <c r="Z2611" s="230"/>
      <c r="AA2611" s="230"/>
      <c r="AB2611" s="230"/>
      <c r="AC2611" s="230"/>
      <c r="AD2611" s="230"/>
      <c r="AH2611" s="230"/>
      <c r="AK2611" s="230"/>
      <c r="AL2611" s="230"/>
      <c r="AM2611" s="230"/>
      <c r="AN2611" s="230"/>
      <c r="AO2611" s="230"/>
      <c r="AP2611" s="230"/>
      <c r="AQ2611" s="230"/>
      <c r="AR2611" s="230"/>
      <c r="AW2611" s="230"/>
      <c r="AZ2611" s="230"/>
      <c r="BA2611" s="230"/>
      <c r="BB2611" s="230"/>
      <c r="BC2611" s="230"/>
      <c r="BD2611" s="230"/>
      <c r="BE2611" s="230"/>
      <c r="BF2611" s="230"/>
      <c r="BG2611" s="230"/>
    </row>
    <row r="2612" spans="4:59">
      <c r="D2612" s="230"/>
      <c r="G2612" s="230"/>
      <c r="H2612" s="230"/>
      <c r="I2612" s="230"/>
      <c r="J2612" s="230"/>
      <c r="K2612" s="230"/>
      <c r="L2612" s="230"/>
      <c r="M2612" s="230"/>
      <c r="N2612" s="230"/>
      <c r="S2612" s="230"/>
      <c r="V2612" s="230"/>
      <c r="W2612" s="230"/>
      <c r="X2612" s="230"/>
      <c r="Y2612" s="230"/>
      <c r="Z2612" s="230"/>
      <c r="AA2612" s="230"/>
      <c r="AB2612" s="230"/>
      <c r="AC2612" s="230"/>
      <c r="AD2612" s="230"/>
      <c r="AH2612" s="230"/>
      <c r="AK2612" s="230"/>
      <c r="AL2612" s="230"/>
      <c r="AM2612" s="230"/>
      <c r="AN2612" s="230"/>
      <c r="AO2612" s="230"/>
      <c r="AP2612" s="230"/>
      <c r="AQ2612" s="230"/>
      <c r="AR2612" s="230"/>
      <c r="AW2612" s="230"/>
      <c r="AZ2612" s="230"/>
      <c r="BA2612" s="230"/>
      <c r="BB2612" s="230"/>
      <c r="BC2612" s="230"/>
      <c r="BD2612" s="230"/>
      <c r="BE2612" s="230"/>
      <c r="BF2612" s="230"/>
      <c r="BG2612" s="230"/>
    </row>
    <row r="2613" spans="4:59">
      <c r="D2613" s="230"/>
      <c r="G2613" s="230"/>
      <c r="H2613" s="230"/>
      <c r="I2613" s="230"/>
      <c r="J2613" s="230"/>
      <c r="K2613" s="230"/>
      <c r="L2613" s="230"/>
      <c r="M2613" s="230"/>
      <c r="N2613" s="230"/>
      <c r="S2613" s="230"/>
      <c r="V2613" s="230"/>
      <c r="W2613" s="230"/>
      <c r="X2613" s="230"/>
      <c r="Y2613" s="230"/>
      <c r="Z2613" s="230"/>
      <c r="AA2613" s="230"/>
      <c r="AB2613" s="230"/>
      <c r="AC2613" s="230"/>
      <c r="AD2613" s="230"/>
      <c r="AH2613" s="230"/>
      <c r="AK2613" s="230"/>
      <c r="AL2613" s="230"/>
      <c r="AM2613" s="230"/>
      <c r="AN2613" s="230"/>
      <c r="AO2613" s="230"/>
      <c r="AP2613" s="230"/>
      <c r="AQ2613" s="230"/>
      <c r="AR2613" s="230"/>
      <c r="AW2613" s="230"/>
      <c r="AZ2613" s="230"/>
      <c r="BA2613" s="230"/>
      <c r="BB2613" s="230"/>
      <c r="BC2613" s="230"/>
      <c r="BD2613" s="230"/>
      <c r="BE2613" s="230"/>
      <c r="BF2613" s="230"/>
      <c r="BG2613" s="230"/>
    </row>
    <row r="2614" spans="4:59">
      <c r="D2614" s="230"/>
      <c r="G2614" s="230"/>
      <c r="H2614" s="230"/>
      <c r="I2614" s="230"/>
      <c r="J2614" s="230"/>
      <c r="K2614" s="230"/>
      <c r="L2614" s="230"/>
      <c r="M2614" s="230"/>
      <c r="N2614" s="230"/>
      <c r="S2614" s="230"/>
      <c r="V2614" s="230"/>
      <c r="W2614" s="230"/>
      <c r="X2614" s="230"/>
      <c r="Y2614" s="230"/>
      <c r="Z2614" s="230"/>
      <c r="AA2614" s="230"/>
      <c r="AB2614" s="230"/>
      <c r="AC2614" s="230"/>
      <c r="AD2614" s="230"/>
      <c r="AH2614" s="230"/>
      <c r="AK2614" s="230"/>
      <c r="AL2614" s="230"/>
      <c r="AM2614" s="230"/>
      <c r="AN2614" s="230"/>
      <c r="AO2614" s="230"/>
      <c r="AP2614" s="230"/>
      <c r="AQ2614" s="230"/>
      <c r="AR2614" s="230"/>
      <c r="AW2614" s="230"/>
      <c r="AZ2614" s="230"/>
      <c r="BA2614" s="230"/>
      <c r="BB2614" s="230"/>
      <c r="BC2614" s="230"/>
      <c r="BD2614" s="230"/>
      <c r="BE2614" s="230"/>
      <c r="BF2614" s="230"/>
      <c r="BG2614" s="230"/>
    </row>
    <row r="2615" spans="4:59">
      <c r="D2615" s="230"/>
      <c r="G2615" s="230"/>
      <c r="H2615" s="230"/>
      <c r="I2615" s="230"/>
      <c r="J2615" s="230"/>
      <c r="K2615" s="230"/>
      <c r="L2615" s="230"/>
      <c r="M2615" s="230"/>
      <c r="N2615" s="230"/>
      <c r="S2615" s="230"/>
      <c r="V2615" s="230"/>
      <c r="W2615" s="230"/>
      <c r="X2615" s="230"/>
      <c r="Y2615" s="230"/>
      <c r="Z2615" s="230"/>
      <c r="AA2615" s="230"/>
      <c r="AB2615" s="230"/>
      <c r="AC2615" s="230"/>
      <c r="AD2615" s="230"/>
      <c r="AH2615" s="230"/>
      <c r="AK2615" s="230"/>
      <c r="AL2615" s="230"/>
      <c r="AM2615" s="230"/>
      <c r="AN2615" s="230"/>
      <c r="AO2615" s="230"/>
      <c r="AP2615" s="230"/>
      <c r="AQ2615" s="230"/>
      <c r="AR2615" s="230"/>
      <c r="AW2615" s="230"/>
      <c r="AZ2615" s="230"/>
      <c r="BA2615" s="230"/>
      <c r="BB2615" s="230"/>
      <c r="BC2615" s="230"/>
      <c r="BD2615" s="230"/>
      <c r="BE2615" s="230"/>
      <c r="BF2615" s="230"/>
      <c r="BG2615" s="230"/>
    </row>
    <row r="2616" spans="4:59">
      <c r="D2616" s="230"/>
      <c r="G2616" s="230"/>
      <c r="H2616" s="230"/>
      <c r="I2616" s="230"/>
      <c r="J2616" s="230"/>
      <c r="K2616" s="230"/>
      <c r="L2616" s="230"/>
      <c r="M2616" s="230"/>
      <c r="N2616" s="230"/>
      <c r="S2616" s="230"/>
      <c r="V2616" s="230"/>
      <c r="W2616" s="230"/>
      <c r="X2616" s="230"/>
      <c r="Y2616" s="230"/>
      <c r="Z2616" s="230"/>
      <c r="AA2616" s="230"/>
      <c r="AB2616" s="230"/>
      <c r="AC2616" s="230"/>
      <c r="AD2616" s="230"/>
      <c r="AH2616" s="230"/>
      <c r="AK2616" s="230"/>
      <c r="AL2616" s="230"/>
      <c r="AM2616" s="230"/>
      <c r="AN2616" s="230"/>
      <c r="AO2616" s="230"/>
      <c r="AP2616" s="230"/>
      <c r="AQ2616" s="230"/>
      <c r="AR2616" s="230"/>
      <c r="AW2616" s="230"/>
      <c r="AZ2616" s="230"/>
      <c r="BA2616" s="230"/>
      <c r="BB2616" s="230"/>
      <c r="BC2616" s="230"/>
      <c r="BD2616" s="230"/>
      <c r="BE2616" s="230"/>
      <c r="BF2616" s="230"/>
      <c r="BG2616" s="230"/>
    </row>
    <row r="2617" spans="4:59">
      <c r="D2617" s="230"/>
      <c r="G2617" s="230"/>
      <c r="H2617" s="230"/>
      <c r="I2617" s="230"/>
      <c r="J2617" s="230"/>
      <c r="K2617" s="230"/>
      <c r="L2617" s="230"/>
      <c r="M2617" s="230"/>
      <c r="N2617" s="230"/>
      <c r="S2617" s="230"/>
      <c r="V2617" s="230"/>
      <c r="W2617" s="230"/>
      <c r="X2617" s="230"/>
      <c r="Y2617" s="230"/>
      <c r="Z2617" s="230"/>
      <c r="AA2617" s="230"/>
      <c r="AB2617" s="230"/>
      <c r="AC2617" s="230"/>
      <c r="AD2617" s="230"/>
      <c r="AH2617" s="230"/>
      <c r="AK2617" s="230"/>
      <c r="AL2617" s="230"/>
      <c r="AM2617" s="230"/>
      <c r="AN2617" s="230"/>
      <c r="AO2617" s="230"/>
      <c r="AP2617" s="230"/>
      <c r="AQ2617" s="230"/>
      <c r="AR2617" s="230"/>
      <c r="AW2617" s="230"/>
      <c r="AZ2617" s="230"/>
      <c r="BA2617" s="230"/>
      <c r="BB2617" s="230"/>
      <c r="BC2617" s="230"/>
      <c r="BD2617" s="230"/>
      <c r="BE2617" s="230"/>
      <c r="BF2617" s="230"/>
      <c r="BG2617" s="230"/>
    </row>
    <row r="2618" spans="4:59">
      <c r="D2618" s="230"/>
      <c r="G2618" s="230"/>
      <c r="H2618" s="230"/>
      <c r="I2618" s="230"/>
      <c r="J2618" s="230"/>
      <c r="K2618" s="230"/>
      <c r="L2618" s="230"/>
      <c r="M2618" s="230"/>
      <c r="N2618" s="230"/>
      <c r="S2618" s="230"/>
      <c r="V2618" s="230"/>
      <c r="W2618" s="230"/>
      <c r="X2618" s="230"/>
      <c r="Y2618" s="230"/>
      <c r="Z2618" s="230"/>
      <c r="AA2618" s="230"/>
      <c r="AB2618" s="230"/>
      <c r="AC2618" s="230"/>
      <c r="AD2618" s="230"/>
      <c r="AH2618" s="230"/>
      <c r="AK2618" s="230"/>
      <c r="AL2618" s="230"/>
      <c r="AM2618" s="230"/>
      <c r="AN2618" s="230"/>
      <c r="AO2618" s="230"/>
      <c r="AP2618" s="230"/>
      <c r="AQ2618" s="230"/>
      <c r="AR2618" s="230"/>
      <c r="AW2618" s="230"/>
      <c r="AZ2618" s="230"/>
      <c r="BA2618" s="230"/>
      <c r="BB2618" s="230"/>
      <c r="BC2618" s="230"/>
      <c r="BD2618" s="230"/>
      <c r="BE2618" s="230"/>
      <c r="BF2618" s="230"/>
      <c r="BG2618" s="230"/>
    </row>
    <row r="2619" spans="4:59">
      <c r="D2619" s="230"/>
      <c r="G2619" s="230"/>
      <c r="H2619" s="230"/>
      <c r="I2619" s="230"/>
      <c r="J2619" s="230"/>
      <c r="K2619" s="230"/>
      <c r="L2619" s="230"/>
      <c r="M2619" s="230"/>
      <c r="N2619" s="230"/>
      <c r="S2619" s="230"/>
      <c r="V2619" s="230"/>
      <c r="W2619" s="230"/>
      <c r="X2619" s="230"/>
      <c r="Y2619" s="230"/>
      <c r="Z2619" s="230"/>
      <c r="AA2619" s="230"/>
      <c r="AB2619" s="230"/>
      <c r="AC2619" s="230"/>
      <c r="AD2619" s="230"/>
      <c r="AH2619" s="230"/>
      <c r="AK2619" s="230"/>
      <c r="AL2619" s="230"/>
      <c r="AM2619" s="230"/>
      <c r="AN2619" s="230"/>
      <c r="AO2619" s="230"/>
      <c r="AP2619" s="230"/>
      <c r="AQ2619" s="230"/>
      <c r="AR2619" s="230"/>
      <c r="AW2619" s="230"/>
      <c r="AZ2619" s="230"/>
      <c r="BA2619" s="230"/>
      <c r="BB2619" s="230"/>
      <c r="BC2619" s="230"/>
      <c r="BD2619" s="230"/>
      <c r="BE2619" s="230"/>
      <c r="BF2619" s="230"/>
      <c r="BG2619" s="230"/>
    </row>
    <row r="2620" spans="4:59">
      <c r="D2620" s="230"/>
      <c r="G2620" s="230"/>
      <c r="H2620" s="230"/>
      <c r="I2620" s="230"/>
      <c r="J2620" s="230"/>
      <c r="K2620" s="230"/>
      <c r="L2620" s="230"/>
      <c r="M2620" s="230"/>
      <c r="N2620" s="230"/>
      <c r="S2620" s="230"/>
      <c r="V2620" s="230"/>
      <c r="W2620" s="230"/>
      <c r="X2620" s="230"/>
      <c r="Y2620" s="230"/>
      <c r="Z2620" s="230"/>
      <c r="AA2620" s="230"/>
      <c r="AB2620" s="230"/>
      <c r="AC2620" s="230"/>
      <c r="AD2620" s="230"/>
      <c r="AH2620" s="230"/>
      <c r="AK2620" s="230"/>
      <c r="AL2620" s="230"/>
      <c r="AM2620" s="230"/>
      <c r="AN2620" s="230"/>
      <c r="AO2620" s="230"/>
      <c r="AP2620" s="230"/>
      <c r="AQ2620" s="230"/>
      <c r="AR2620" s="230"/>
      <c r="AW2620" s="230"/>
      <c r="AZ2620" s="230"/>
      <c r="BA2620" s="230"/>
      <c r="BB2620" s="230"/>
      <c r="BC2620" s="230"/>
      <c r="BD2620" s="230"/>
      <c r="BE2620" s="230"/>
      <c r="BF2620" s="230"/>
      <c r="BG2620" s="230"/>
    </row>
    <row r="2621" spans="4:59">
      <c r="D2621" s="230"/>
      <c r="G2621" s="230"/>
      <c r="H2621" s="230"/>
      <c r="I2621" s="230"/>
      <c r="J2621" s="230"/>
      <c r="K2621" s="230"/>
      <c r="L2621" s="230"/>
      <c r="M2621" s="230"/>
      <c r="N2621" s="230"/>
      <c r="S2621" s="230"/>
      <c r="V2621" s="230"/>
      <c r="W2621" s="230"/>
      <c r="X2621" s="230"/>
      <c r="Y2621" s="230"/>
      <c r="Z2621" s="230"/>
      <c r="AA2621" s="230"/>
      <c r="AB2621" s="230"/>
      <c r="AC2621" s="230"/>
      <c r="AD2621" s="230"/>
      <c r="AH2621" s="230"/>
      <c r="AK2621" s="230"/>
      <c r="AL2621" s="230"/>
      <c r="AM2621" s="230"/>
      <c r="AN2621" s="230"/>
      <c r="AO2621" s="230"/>
      <c r="AP2621" s="230"/>
      <c r="AQ2621" s="230"/>
      <c r="AR2621" s="230"/>
      <c r="AW2621" s="230"/>
      <c r="AZ2621" s="230"/>
      <c r="BA2621" s="230"/>
      <c r="BB2621" s="230"/>
      <c r="BC2621" s="230"/>
      <c r="BD2621" s="230"/>
      <c r="BE2621" s="230"/>
      <c r="BF2621" s="230"/>
      <c r="BG2621" s="230"/>
    </row>
    <row r="2622" spans="4:59">
      <c r="D2622" s="230"/>
      <c r="G2622" s="230"/>
      <c r="H2622" s="230"/>
      <c r="I2622" s="230"/>
      <c r="J2622" s="230"/>
      <c r="K2622" s="230"/>
      <c r="L2622" s="230"/>
      <c r="M2622" s="230"/>
      <c r="N2622" s="230"/>
      <c r="S2622" s="230"/>
      <c r="V2622" s="230"/>
      <c r="W2622" s="230"/>
      <c r="X2622" s="230"/>
      <c r="Y2622" s="230"/>
      <c r="Z2622" s="230"/>
      <c r="AA2622" s="230"/>
      <c r="AB2622" s="230"/>
      <c r="AC2622" s="230"/>
      <c r="AD2622" s="230"/>
      <c r="AH2622" s="230"/>
      <c r="AK2622" s="230"/>
      <c r="AL2622" s="230"/>
      <c r="AM2622" s="230"/>
      <c r="AN2622" s="230"/>
      <c r="AO2622" s="230"/>
      <c r="AP2622" s="230"/>
      <c r="AQ2622" s="230"/>
      <c r="AR2622" s="230"/>
      <c r="AW2622" s="230"/>
      <c r="AZ2622" s="230"/>
      <c r="BA2622" s="230"/>
      <c r="BB2622" s="230"/>
      <c r="BC2622" s="230"/>
      <c r="BD2622" s="230"/>
      <c r="BE2622" s="230"/>
      <c r="BF2622" s="230"/>
      <c r="BG2622" s="230"/>
    </row>
    <row r="2623" spans="4:59">
      <c r="D2623" s="230"/>
      <c r="G2623" s="230"/>
      <c r="H2623" s="230"/>
      <c r="I2623" s="230"/>
      <c r="J2623" s="230"/>
      <c r="K2623" s="230"/>
      <c r="L2623" s="230"/>
      <c r="M2623" s="230"/>
      <c r="N2623" s="230"/>
      <c r="S2623" s="230"/>
      <c r="V2623" s="230"/>
      <c r="W2623" s="230"/>
      <c r="X2623" s="230"/>
      <c r="Y2623" s="230"/>
      <c r="Z2623" s="230"/>
      <c r="AA2623" s="230"/>
      <c r="AB2623" s="230"/>
      <c r="AC2623" s="230"/>
      <c r="AD2623" s="230"/>
      <c r="AH2623" s="230"/>
      <c r="AK2623" s="230"/>
      <c r="AL2623" s="230"/>
      <c r="AM2623" s="230"/>
      <c r="AN2623" s="230"/>
      <c r="AO2623" s="230"/>
      <c r="AP2623" s="230"/>
      <c r="AQ2623" s="230"/>
      <c r="AR2623" s="230"/>
      <c r="AW2623" s="230"/>
      <c r="AZ2623" s="230"/>
      <c r="BA2623" s="230"/>
      <c r="BB2623" s="230"/>
      <c r="BC2623" s="230"/>
      <c r="BD2623" s="230"/>
      <c r="BE2623" s="230"/>
      <c r="BF2623" s="230"/>
      <c r="BG2623" s="230"/>
    </row>
    <row r="2624" spans="4:59">
      <c r="D2624" s="230"/>
      <c r="G2624" s="230"/>
      <c r="H2624" s="230"/>
      <c r="I2624" s="230"/>
      <c r="J2624" s="230"/>
      <c r="K2624" s="230"/>
      <c r="L2624" s="230"/>
      <c r="M2624" s="230"/>
      <c r="N2624" s="230"/>
      <c r="S2624" s="230"/>
      <c r="V2624" s="230"/>
      <c r="W2624" s="230"/>
      <c r="X2624" s="230"/>
      <c r="Y2624" s="230"/>
      <c r="Z2624" s="230"/>
      <c r="AA2624" s="230"/>
      <c r="AB2624" s="230"/>
      <c r="AC2624" s="230"/>
      <c r="AD2624" s="230"/>
      <c r="AH2624" s="230"/>
      <c r="AK2624" s="230"/>
      <c r="AL2624" s="230"/>
      <c r="AM2624" s="230"/>
      <c r="AN2624" s="230"/>
      <c r="AO2624" s="230"/>
      <c r="AP2624" s="230"/>
      <c r="AQ2624" s="230"/>
      <c r="AR2624" s="230"/>
      <c r="AW2624" s="230"/>
      <c r="AZ2624" s="230"/>
      <c r="BA2624" s="230"/>
      <c r="BB2624" s="230"/>
      <c r="BC2624" s="230"/>
      <c r="BD2624" s="230"/>
      <c r="BE2624" s="230"/>
      <c r="BF2624" s="230"/>
      <c r="BG2624" s="230"/>
    </row>
    <row r="2625" spans="4:59">
      <c r="D2625" s="230"/>
      <c r="G2625" s="230"/>
      <c r="H2625" s="230"/>
      <c r="I2625" s="230"/>
      <c r="J2625" s="230"/>
      <c r="K2625" s="230"/>
      <c r="L2625" s="230"/>
      <c r="M2625" s="230"/>
      <c r="N2625" s="230"/>
      <c r="S2625" s="230"/>
      <c r="V2625" s="230"/>
      <c r="W2625" s="230"/>
      <c r="X2625" s="230"/>
      <c r="Y2625" s="230"/>
      <c r="Z2625" s="230"/>
      <c r="AA2625" s="230"/>
      <c r="AB2625" s="230"/>
      <c r="AC2625" s="230"/>
      <c r="AD2625" s="230"/>
      <c r="AH2625" s="230"/>
      <c r="AK2625" s="230"/>
      <c r="AL2625" s="230"/>
      <c r="AM2625" s="230"/>
      <c r="AN2625" s="230"/>
      <c r="AO2625" s="230"/>
      <c r="AP2625" s="230"/>
      <c r="AQ2625" s="230"/>
      <c r="AR2625" s="230"/>
      <c r="AW2625" s="230"/>
      <c r="AZ2625" s="230"/>
      <c r="BA2625" s="230"/>
      <c r="BB2625" s="230"/>
      <c r="BC2625" s="230"/>
      <c r="BD2625" s="230"/>
      <c r="BE2625" s="230"/>
      <c r="BF2625" s="230"/>
      <c r="BG2625" s="230"/>
    </row>
    <row r="2626" spans="4:59">
      <c r="D2626" s="230"/>
      <c r="G2626" s="230"/>
      <c r="H2626" s="230"/>
      <c r="I2626" s="230"/>
      <c r="J2626" s="230"/>
      <c r="K2626" s="230"/>
      <c r="L2626" s="230"/>
      <c r="M2626" s="230"/>
      <c r="N2626" s="230"/>
      <c r="S2626" s="230"/>
      <c r="V2626" s="230"/>
      <c r="W2626" s="230"/>
      <c r="X2626" s="230"/>
      <c r="Y2626" s="230"/>
      <c r="Z2626" s="230"/>
      <c r="AA2626" s="230"/>
      <c r="AB2626" s="230"/>
      <c r="AC2626" s="230"/>
      <c r="AD2626" s="230"/>
      <c r="AH2626" s="230"/>
      <c r="AK2626" s="230"/>
      <c r="AL2626" s="230"/>
      <c r="AM2626" s="230"/>
      <c r="AN2626" s="230"/>
      <c r="AO2626" s="230"/>
      <c r="AP2626" s="230"/>
      <c r="AQ2626" s="230"/>
      <c r="AR2626" s="230"/>
      <c r="AW2626" s="230"/>
      <c r="AZ2626" s="230"/>
      <c r="BA2626" s="230"/>
      <c r="BB2626" s="230"/>
      <c r="BC2626" s="230"/>
      <c r="BD2626" s="230"/>
      <c r="BE2626" s="230"/>
      <c r="BF2626" s="230"/>
      <c r="BG2626" s="230"/>
    </row>
    <row r="2627" spans="4:59">
      <c r="D2627" s="230"/>
      <c r="G2627" s="230"/>
      <c r="H2627" s="230"/>
      <c r="I2627" s="230"/>
      <c r="J2627" s="230"/>
      <c r="K2627" s="230"/>
      <c r="L2627" s="230"/>
      <c r="M2627" s="230"/>
      <c r="N2627" s="230"/>
      <c r="S2627" s="230"/>
      <c r="V2627" s="230"/>
      <c r="W2627" s="230"/>
      <c r="X2627" s="230"/>
      <c r="Y2627" s="230"/>
      <c r="Z2627" s="230"/>
      <c r="AA2627" s="230"/>
      <c r="AB2627" s="230"/>
      <c r="AC2627" s="230"/>
      <c r="AD2627" s="230"/>
      <c r="AH2627" s="230"/>
      <c r="AK2627" s="230"/>
      <c r="AL2627" s="230"/>
      <c r="AM2627" s="230"/>
      <c r="AN2627" s="230"/>
      <c r="AO2627" s="230"/>
      <c r="AP2627" s="230"/>
      <c r="AQ2627" s="230"/>
      <c r="AR2627" s="230"/>
      <c r="AW2627" s="230"/>
      <c r="AZ2627" s="230"/>
      <c r="BA2627" s="230"/>
      <c r="BB2627" s="230"/>
      <c r="BC2627" s="230"/>
      <c r="BD2627" s="230"/>
      <c r="BE2627" s="230"/>
      <c r="BF2627" s="230"/>
      <c r="BG2627" s="230"/>
    </row>
    <row r="2628" spans="4:59">
      <c r="D2628" s="230"/>
      <c r="G2628" s="230"/>
      <c r="H2628" s="230"/>
      <c r="I2628" s="230"/>
      <c r="J2628" s="230"/>
      <c r="K2628" s="230"/>
      <c r="L2628" s="230"/>
      <c r="M2628" s="230"/>
      <c r="N2628" s="230"/>
      <c r="S2628" s="230"/>
      <c r="V2628" s="230"/>
      <c r="W2628" s="230"/>
      <c r="X2628" s="230"/>
      <c r="Y2628" s="230"/>
      <c r="Z2628" s="230"/>
      <c r="AA2628" s="230"/>
      <c r="AB2628" s="230"/>
      <c r="AC2628" s="230"/>
      <c r="AD2628" s="230"/>
      <c r="AH2628" s="230"/>
      <c r="AK2628" s="230"/>
      <c r="AL2628" s="230"/>
      <c r="AM2628" s="230"/>
      <c r="AN2628" s="230"/>
      <c r="AO2628" s="230"/>
      <c r="AP2628" s="230"/>
      <c r="AQ2628" s="230"/>
      <c r="AR2628" s="230"/>
      <c r="AW2628" s="230"/>
      <c r="AZ2628" s="230"/>
      <c r="BA2628" s="230"/>
      <c r="BB2628" s="230"/>
      <c r="BC2628" s="230"/>
      <c r="BD2628" s="230"/>
      <c r="BE2628" s="230"/>
      <c r="BF2628" s="230"/>
      <c r="BG2628" s="230"/>
    </row>
    <row r="2629" spans="4:59">
      <c r="D2629" s="230"/>
      <c r="G2629" s="230"/>
      <c r="H2629" s="230"/>
      <c r="I2629" s="230"/>
      <c r="J2629" s="230"/>
      <c r="K2629" s="230"/>
      <c r="L2629" s="230"/>
      <c r="M2629" s="230"/>
      <c r="N2629" s="230"/>
      <c r="S2629" s="230"/>
      <c r="V2629" s="230"/>
      <c r="W2629" s="230"/>
      <c r="X2629" s="230"/>
      <c r="Y2629" s="230"/>
      <c r="Z2629" s="230"/>
      <c r="AA2629" s="230"/>
      <c r="AB2629" s="230"/>
      <c r="AC2629" s="230"/>
      <c r="AD2629" s="230"/>
      <c r="AH2629" s="230"/>
      <c r="AK2629" s="230"/>
      <c r="AL2629" s="230"/>
      <c r="AM2629" s="230"/>
      <c r="AN2629" s="230"/>
      <c r="AO2629" s="230"/>
      <c r="AP2629" s="230"/>
      <c r="AQ2629" s="230"/>
      <c r="AR2629" s="230"/>
      <c r="AW2629" s="230"/>
      <c r="AZ2629" s="230"/>
      <c r="BA2629" s="230"/>
      <c r="BB2629" s="230"/>
      <c r="BC2629" s="230"/>
      <c r="BD2629" s="230"/>
      <c r="BE2629" s="230"/>
      <c r="BF2629" s="230"/>
      <c r="BG2629" s="230"/>
    </row>
    <row r="2630" spans="4:59">
      <c r="D2630" s="230"/>
      <c r="G2630" s="230"/>
      <c r="H2630" s="230"/>
      <c r="I2630" s="230"/>
      <c r="J2630" s="230"/>
      <c r="K2630" s="230"/>
      <c r="L2630" s="230"/>
      <c r="M2630" s="230"/>
      <c r="N2630" s="230"/>
      <c r="S2630" s="230"/>
      <c r="V2630" s="230"/>
      <c r="W2630" s="230"/>
      <c r="X2630" s="230"/>
      <c r="Y2630" s="230"/>
      <c r="Z2630" s="230"/>
      <c r="AA2630" s="230"/>
      <c r="AB2630" s="230"/>
      <c r="AC2630" s="230"/>
      <c r="AD2630" s="230"/>
      <c r="AH2630" s="230"/>
      <c r="AK2630" s="230"/>
      <c r="AL2630" s="230"/>
      <c r="AM2630" s="230"/>
      <c r="AN2630" s="230"/>
      <c r="AO2630" s="230"/>
      <c r="AP2630" s="230"/>
      <c r="AQ2630" s="230"/>
      <c r="AR2630" s="230"/>
      <c r="AW2630" s="230"/>
      <c r="AZ2630" s="230"/>
      <c r="BA2630" s="230"/>
      <c r="BB2630" s="230"/>
      <c r="BC2630" s="230"/>
      <c r="BD2630" s="230"/>
      <c r="BE2630" s="230"/>
      <c r="BF2630" s="230"/>
      <c r="BG2630" s="230"/>
    </row>
    <row r="2631" spans="4:59">
      <c r="D2631" s="230"/>
      <c r="G2631" s="230"/>
      <c r="H2631" s="230"/>
      <c r="I2631" s="230"/>
      <c r="J2631" s="230"/>
      <c r="K2631" s="230"/>
      <c r="L2631" s="230"/>
      <c r="M2631" s="230"/>
      <c r="N2631" s="230"/>
      <c r="S2631" s="230"/>
      <c r="V2631" s="230"/>
      <c r="W2631" s="230"/>
      <c r="X2631" s="230"/>
      <c r="Y2631" s="230"/>
      <c r="Z2631" s="230"/>
      <c r="AA2631" s="230"/>
      <c r="AB2631" s="230"/>
      <c r="AC2631" s="230"/>
      <c r="AD2631" s="230"/>
      <c r="AH2631" s="230"/>
      <c r="AK2631" s="230"/>
      <c r="AL2631" s="230"/>
      <c r="AM2631" s="230"/>
      <c r="AN2631" s="230"/>
      <c r="AO2631" s="230"/>
      <c r="AP2631" s="230"/>
      <c r="AQ2631" s="230"/>
      <c r="AR2631" s="230"/>
      <c r="AW2631" s="230"/>
      <c r="AZ2631" s="230"/>
      <c r="BA2631" s="230"/>
      <c r="BB2631" s="230"/>
      <c r="BC2631" s="230"/>
      <c r="BD2631" s="230"/>
      <c r="BE2631" s="230"/>
      <c r="BF2631" s="230"/>
      <c r="BG2631" s="230"/>
    </row>
    <row r="2632" spans="4:59">
      <c r="D2632" s="230"/>
      <c r="G2632" s="230"/>
      <c r="H2632" s="230"/>
      <c r="I2632" s="230"/>
      <c r="J2632" s="230"/>
      <c r="K2632" s="230"/>
      <c r="L2632" s="230"/>
      <c r="M2632" s="230"/>
      <c r="N2632" s="230"/>
      <c r="S2632" s="230"/>
      <c r="V2632" s="230"/>
      <c r="W2632" s="230"/>
      <c r="X2632" s="230"/>
      <c r="Y2632" s="230"/>
      <c r="Z2632" s="230"/>
      <c r="AA2632" s="230"/>
      <c r="AB2632" s="230"/>
      <c r="AC2632" s="230"/>
      <c r="AD2632" s="230"/>
      <c r="AH2632" s="230"/>
      <c r="AK2632" s="230"/>
      <c r="AL2632" s="230"/>
      <c r="AM2632" s="230"/>
      <c r="AN2632" s="230"/>
      <c r="AO2632" s="230"/>
      <c r="AP2632" s="230"/>
      <c r="AQ2632" s="230"/>
      <c r="AR2632" s="230"/>
      <c r="AW2632" s="230"/>
      <c r="AZ2632" s="230"/>
      <c r="BA2632" s="230"/>
      <c r="BB2632" s="230"/>
      <c r="BC2632" s="230"/>
      <c r="BD2632" s="230"/>
      <c r="BE2632" s="230"/>
      <c r="BF2632" s="230"/>
      <c r="BG2632" s="230"/>
    </row>
    <row r="2633" spans="4:59">
      <c r="D2633" s="230"/>
      <c r="G2633" s="230"/>
      <c r="H2633" s="230"/>
      <c r="I2633" s="230"/>
      <c r="J2633" s="230"/>
      <c r="K2633" s="230"/>
      <c r="L2633" s="230"/>
      <c r="M2633" s="230"/>
      <c r="N2633" s="230"/>
      <c r="S2633" s="230"/>
      <c r="V2633" s="230"/>
      <c r="W2633" s="230"/>
      <c r="X2633" s="230"/>
      <c r="Y2633" s="230"/>
      <c r="Z2633" s="230"/>
      <c r="AA2633" s="230"/>
      <c r="AB2633" s="230"/>
      <c r="AC2633" s="230"/>
      <c r="AD2633" s="230"/>
      <c r="AH2633" s="230"/>
      <c r="AK2633" s="230"/>
      <c r="AL2633" s="230"/>
      <c r="AM2633" s="230"/>
      <c r="AN2633" s="230"/>
      <c r="AO2633" s="230"/>
      <c r="AP2633" s="230"/>
      <c r="AQ2633" s="230"/>
      <c r="AR2633" s="230"/>
      <c r="AW2633" s="230"/>
      <c r="AZ2633" s="230"/>
      <c r="BA2633" s="230"/>
      <c r="BB2633" s="230"/>
      <c r="BC2633" s="230"/>
      <c r="BD2633" s="230"/>
      <c r="BE2633" s="230"/>
      <c r="BF2633" s="230"/>
      <c r="BG2633" s="230"/>
    </row>
    <row r="2634" spans="4:59">
      <c r="D2634" s="230"/>
      <c r="G2634" s="230"/>
      <c r="H2634" s="230"/>
      <c r="I2634" s="230"/>
      <c r="J2634" s="230"/>
      <c r="K2634" s="230"/>
      <c r="L2634" s="230"/>
      <c r="M2634" s="230"/>
      <c r="N2634" s="230"/>
      <c r="S2634" s="230"/>
      <c r="V2634" s="230"/>
      <c r="W2634" s="230"/>
      <c r="X2634" s="230"/>
      <c r="Y2634" s="230"/>
      <c r="Z2634" s="230"/>
      <c r="AA2634" s="230"/>
      <c r="AB2634" s="230"/>
      <c r="AC2634" s="230"/>
      <c r="AD2634" s="230"/>
      <c r="AH2634" s="230"/>
      <c r="AK2634" s="230"/>
      <c r="AL2634" s="230"/>
      <c r="AM2634" s="230"/>
      <c r="AN2634" s="230"/>
      <c r="AO2634" s="230"/>
      <c r="AP2634" s="230"/>
      <c r="AQ2634" s="230"/>
      <c r="AR2634" s="230"/>
      <c r="AW2634" s="230"/>
      <c r="AZ2634" s="230"/>
      <c r="BA2634" s="230"/>
      <c r="BB2634" s="230"/>
      <c r="BC2634" s="230"/>
      <c r="BD2634" s="230"/>
      <c r="BE2634" s="230"/>
      <c r="BF2634" s="230"/>
      <c r="BG2634" s="230"/>
    </row>
    <row r="2635" spans="4:59">
      <c r="D2635" s="230"/>
      <c r="G2635" s="230"/>
      <c r="H2635" s="230"/>
      <c r="I2635" s="230"/>
      <c r="J2635" s="230"/>
      <c r="K2635" s="230"/>
      <c r="L2635" s="230"/>
      <c r="M2635" s="230"/>
      <c r="N2635" s="230"/>
      <c r="S2635" s="230"/>
      <c r="V2635" s="230"/>
      <c r="W2635" s="230"/>
      <c r="X2635" s="230"/>
      <c r="Y2635" s="230"/>
      <c r="Z2635" s="230"/>
      <c r="AA2635" s="230"/>
      <c r="AB2635" s="230"/>
      <c r="AC2635" s="230"/>
      <c r="AD2635" s="230"/>
      <c r="AH2635" s="230"/>
      <c r="AK2635" s="230"/>
      <c r="AL2635" s="230"/>
      <c r="AM2635" s="230"/>
      <c r="AN2635" s="230"/>
      <c r="AO2635" s="230"/>
      <c r="AP2635" s="230"/>
      <c r="AQ2635" s="230"/>
      <c r="AR2635" s="230"/>
      <c r="AW2635" s="230"/>
      <c r="AZ2635" s="230"/>
      <c r="BA2635" s="230"/>
      <c r="BB2635" s="230"/>
      <c r="BC2635" s="230"/>
      <c r="BD2635" s="230"/>
      <c r="BE2635" s="230"/>
      <c r="BF2635" s="230"/>
      <c r="BG2635" s="230"/>
    </row>
    <row r="2636" spans="4:59">
      <c r="D2636" s="230"/>
      <c r="G2636" s="230"/>
      <c r="H2636" s="230"/>
      <c r="I2636" s="230"/>
      <c r="J2636" s="230"/>
      <c r="K2636" s="230"/>
      <c r="L2636" s="230"/>
      <c r="M2636" s="230"/>
      <c r="N2636" s="230"/>
      <c r="S2636" s="230"/>
      <c r="V2636" s="230"/>
      <c r="W2636" s="230"/>
      <c r="X2636" s="230"/>
      <c r="Y2636" s="230"/>
      <c r="Z2636" s="230"/>
      <c r="AA2636" s="230"/>
      <c r="AB2636" s="230"/>
      <c r="AC2636" s="230"/>
      <c r="AD2636" s="230"/>
      <c r="AH2636" s="230"/>
      <c r="AK2636" s="230"/>
      <c r="AL2636" s="230"/>
      <c r="AM2636" s="230"/>
      <c r="AN2636" s="230"/>
      <c r="AO2636" s="230"/>
      <c r="AP2636" s="230"/>
      <c r="AQ2636" s="230"/>
      <c r="AR2636" s="230"/>
      <c r="AW2636" s="230"/>
      <c r="AZ2636" s="230"/>
      <c r="BA2636" s="230"/>
      <c r="BB2636" s="230"/>
      <c r="BC2636" s="230"/>
      <c r="BD2636" s="230"/>
      <c r="BE2636" s="230"/>
      <c r="BF2636" s="230"/>
      <c r="BG2636" s="230"/>
    </row>
    <row r="2637" spans="4:59">
      <c r="D2637" s="230"/>
      <c r="G2637" s="230"/>
      <c r="H2637" s="230"/>
      <c r="I2637" s="230"/>
      <c r="J2637" s="230"/>
      <c r="K2637" s="230"/>
      <c r="L2637" s="230"/>
      <c r="M2637" s="230"/>
      <c r="N2637" s="230"/>
      <c r="S2637" s="230"/>
      <c r="V2637" s="230"/>
      <c r="W2637" s="230"/>
      <c r="X2637" s="230"/>
      <c r="Y2637" s="230"/>
      <c r="Z2637" s="230"/>
      <c r="AA2637" s="230"/>
      <c r="AB2637" s="230"/>
      <c r="AC2637" s="230"/>
      <c r="AD2637" s="230"/>
      <c r="AH2637" s="230"/>
      <c r="AK2637" s="230"/>
      <c r="AL2637" s="230"/>
      <c r="AM2637" s="230"/>
      <c r="AN2637" s="230"/>
      <c r="AO2637" s="230"/>
      <c r="AP2637" s="230"/>
      <c r="AQ2637" s="230"/>
      <c r="AR2637" s="230"/>
      <c r="AW2637" s="230"/>
      <c r="AZ2637" s="230"/>
      <c r="BA2637" s="230"/>
      <c r="BB2637" s="230"/>
      <c r="BC2637" s="230"/>
      <c r="BD2637" s="230"/>
      <c r="BE2637" s="230"/>
      <c r="BF2637" s="230"/>
      <c r="BG2637" s="230"/>
    </row>
    <row r="2638" spans="4:59">
      <c r="D2638" s="230"/>
      <c r="G2638" s="230"/>
      <c r="H2638" s="230"/>
      <c r="I2638" s="230"/>
      <c r="J2638" s="230"/>
      <c r="K2638" s="230"/>
      <c r="L2638" s="230"/>
      <c r="M2638" s="230"/>
      <c r="N2638" s="230"/>
      <c r="S2638" s="230"/>
      <c r="V2638" s="230"/>
      <c r="W2638" s="230"/>
      <c r="X2638" s="230"/>
      <c r="Y2638" s="230"/>
      <c r="Z2638" s="230"/>
      <c r="AA2638" s="230"/>
      <c r="AB2638" s="230"/>
      <c r="AC2638" s="230"/>
      <c r="AD2638" s="230"/>
      <c r="AH2638" s="230"/>
      <c r="AK2638" s="230"/>
      <c r="AL2638" s="230"/>
      <c r="AM2638" s="230"/>
      <c r="AN2638" s="230"/>
      <c r="AO2638" s="230"/>
      <c r="AP2638" s="230"/>
      <c r="AQ2638" s="230"/>
      <c r="AR2638" s="230"/>
      <c r="AW2638" s="230"/>
      <c r="AZ2638" s="230"/>
      <c r="BA2638" s="230"/>
      <c r="BB2638" s="230"/>
      <c r="BC2638" s="230"/>
      <c r="BD2638" s="230"/>
      <c r="BE2638" s="230"/>
      <c r="BF2638" s="230"/>
      <c r="BG2638" s="230"/>
    </row>
    <row r="2639" spans="4:59">
      <c r="D2639" s="230"/>
      <c r="G2639" s="230"/>
      <c r="H2639" s="230"/>
      <c r="I2639" s="230"/>
      <c r="J2639" s="230"/>
      <c r="K2639" s="230"/>
      <c r="L2639" s="230"/>
      <c r="M2639" s="230"/>
      <c r="N2639" s="230"/>
      <c r="S2639" s="230"/>
      <c r="V2639" s="230"/>
      <c r="W2639" s="230"/>
      <c r="X2639" s="230"/>
      <c r="Y2639" s="230"/>
      <c r="Z2639" s="230"/>
      <c r="AA2639" s="230"/>
      <c r="AB2639" s="230"/>
      <c r="AC2639" s="230"/>
      <c r="AD2639" s="230"/>
      <c r="AH2639" s="230"/>
      <c r="AK2639" s="230"/>
      <c r="AL2639" s="230"/>
      <c r="AM2639" s="230"/>
      <c r="AN2639" s="230"/>
      <c r="AO2639" s="230"/>
      <c r="AP2639" s="230"/>
      <c r="AQ2639" s="230"/>
      <c r="AR2639" s="230"/>
      <c r="AW2639" s="230"/>
      <c r="AZ2639" s="230"/>
      <c r="BA2639" s="230"/>
      <c r="BB2639" s="230"/>
      <c r="BC2639" s="230"/>
      <c r="BD2639" s="230"/>
      <c r="BE2639" s="230"/>
      <c r="BF2639" s="230"/>
      <c r="BG2639" s="230"/>
    </row>
    <row r="2640" spans="4:59">
      <c r="D2640" s="230"/>
      <c r="G2640" s="230"/>
      <c r="H2640" s="230"/>
      <c r="I2640" s="230"/>
      <c r="J2640" s="230"/>
      <c r="K2640" s="230"/>
      <c r="L2640" s="230"/>
      <c r="M2640" s="230"/>
      <c r="N2640" s="230"/>
      <c r="S2640" s="230"/>
      <c r="V2640" s="230"/>
      <c r="W2640" s="230"/>
      <c r="X2640" s="230"/>
      <c r="Y2640" s="230"/>
      <c r="Z2640" s="230"/>
      <c r="AA2640" s="230"/>
      <c r="AB2640" s="230"/>
      <c r="AC2640" s="230"/>
      <c r="AD2640" s="230"/>
      <c r="AH2640" s="230"/>
      <c r="AK2640" s="230"/>
      <c r="AL2640" s="230"/>
      <c r="AM2640" s="230"/>
      <c r="AN2640" s="230"/>
      <c r="AO2640" s="230"/>
      <c r="AP2640" s="230"/>
      <c r="AQ2640" s="230"/>
      <c r="AR2640" s="230"/>
      <c r="AW2640" s="230"/>
      <c r="AZ2640" s="230"/>
      <c r="BA2640" s="230"/>
      <c r="BB2640" s="230"/>
      <c r="BC2640" s="230"/>
      <c r="BD2640" s="230"/>
      <c r="BE2640" s="230"/>
      <c r="BF2640" s="230"/>
      <c r="BG2640" s="230"/>
    </row>
    <row r="2641" spans="4:59">
      <c r="D2641" s="230"/>
      <c r="G2641" s="230"/>
      <c r="H2641" s="230"/>
      <c r="I2641" s="230"/>
      <c r="J2641" s="230"/>
      <c r="K2641" s="230"/>
      <c r="L2641" s="230"/>
      <c r="M2641" s="230"/>
      <c r="N2641" s="230"/>
      <c r="S2641" s="230"/>
      <c r="V2641" s="230"/>
      <c r="W2641" s="230"/>
      <c r="X2641" s="230"/>
      <c r="Y2641" s="230"/>
      <c r="Z2641" s="230"/>
      <c r="AA2641" s="230"/>
      <c r="AB2641" s="230"/>
      <c r="AC2641" s="230"/>
      <c r="AD2641" s="230"/>
      <c r="AH2641" s="230"/>
      <c r="AK2641" s="230"/>
      <c r="AL2641" s="230"/>
      <c r="AM2641" s="230"/>
      <c r="AN2641" s="230"/>
      <c r="AO2641" s="230"/>
      <c r="AP2641" s="230"/>
      <c r="AQ2641" s="230"/>
      <c r="AR2641" s="230"/>
      <c r="AW2641" s="230"/>
      <c r="AZ2641" s="230"/>
      <c r="BA2641" s="230"/>
      <c r="BB2641" s="230"/>
      <c r="BC2641" s="230"/>
      <c r="BD2641" s="230"/>
      <c r="BE2641" s="230"/>
      <c r="BF2641" s="230"/>
      <c r="BG2641" s="230"/>
    </row>
    <row r="2642" spans="4:59">
      <c r="D2642" s="230"/>
      <c r="G2642" s="230"/>
      <c r="H2642" s="230"/>
      <c r="I2642" s="230"/>
      <c r="J2642" s="230"/>
      <c r="K2642" s="230"/>
      <c r="L2642" s="230"/>
      <c r="M2642" s="230"/>
      <c r="N2642" s="230"/>
      <c r="S2642" s="230"/>
      <c r="V2642" s="230"/>
      <c r="W2642" s="230"/>
      <c r="X2642" s="230"/>
      <c r="Y2642" s="230"/>
      <c r="Z2642" s="230"/>
      <c r="AA2642" s="230"/>
      <c r="AB2642" s="230"/>
      <c r="AC2642" s="230"/>
      <c r="AD2642" s="230"/>
      <c r="AH2642" s="230"/>
      <c r="AK2642" s="230"/>
      <c r="AL2642" s="230"/>
      <c r="AM2642" s="230"/>
      <c r="AN2642" s="230"/>
      <c r="AO2642" s="230"/>
      <c r="AP2642" s="230"/>
      <c r="AQ2642" s="230"/>
      <c r="AR2642" s="230"/>
      <c r="AW2642" s="230"/>
      <c r="AZ2642" s="230"/>
      <c r="BA2642" s="230"/>
      <c r="BB2642" s="230"/>
      <c r="BC2642" s="230"/>
      <c r="BD2642" s="230"/>
      <c r="BE2642" s="230"/>
      <c r="BF2642" s="230"/>
      <c r="BG2642" s="230"/>
    </row>
    <row r="2643" spans="4:59">
      <c r="D2643" s="230"/>
      <c r="G2643" s="230"/>
      <c r="H2643" s="230"/>
      <c r="I2643" s="230"/>
      <c r="J2643" s="230"/>
      <c r="K2643" s="230"/>
      <c r="L2643" s="230"/>
      <c r="M2643" s="230"/>
      <c r="N2643" s="230"/>
      <c r="S2643" s="230"/>
      <c r="V2643" s="230"/>
      <c r="W2643" s="230"/>
      <c r="X2643" s="230"/>
      <c r="Y2643" s="230"/>
      <c r="Z2643" s="230"/>
      <c r="AA2643" s="230"/>
      <c r="AB2643" s="230"/>
      <c r="AC2643" s="230"/>
      <c r="AD2643" s="230"/>
      <c r="AH2643" s="230"/>
      <c r="AK2643" s="230"/>
      <c r="AL2643" s="230"/>
      <c r="AM2643" s="230"/>
      <c r="AN2643" s="230"/>
      <c r="AO2643" s="230"/>
      <c r="AP2643" s="230"/>
      <c r="AQ2643" s="230"/>
      <c r="AR2643" s="230"/>
      <c r="AW2643" s="230"/>
      <c r="AZ2643" s="230"/>
      <c r="BA2643" s="230"/>
      <c r="BB2643" s="230"/>
      <c r="BC2643" s="230"/>
      <c r="BD2643" s="230"/>
      <c r="BE2643" s="230"/>
      <c r="BF2643" s="230"/>
      <c r="BG2643" s="230"/>
    </row>
    <row r="2644" spans="4:59">
      <c r="D2644" s="230"/>
      <c r="G2644" s="230"/>
      <c r="H2644" s="230"/>
      <c r="I2644" s="230"/>
      <c r="J2644" s="230"/>
      <c r="K2644" s="230"/>
      <c r="L2644" s="230"/>
      <c r="M2644" s="230"/>
      <c r="N2644" s="230"/>
      <c r="S2644" s="230"/>
      <c r="V2644" s="230"/>
      <c r="W2644" s="230"/>
      <c r="X2644" s="230"/>
      <c r="Y2644" s="230"/>
      <c r="Z2644" s="230"/>
      <c r="AA2644" s="230"/>
      <c r="AB2644" s="230"/>
      <c r="AC2644" s="230"/>
      <c r="AD2644" s="230"/>
      <c r="AH2644" s="230"/>
      <c r="AK2644" s="230"/>
      <c r="AL2644" s="230"/>
      <c r="AM2644" s="230"/>
      <c r="AN2644" s="230"/>
      <c r="AO2644" s="230"/>
      <c r="AP2644" s="230"/>
      <c r="AQ2644" s="230"/>
      <c r="AR2644" s="230"/>
      <c r="AW2644" s="230"/>
      <c r="AZ2644" s="230"/>
      <c r="BA2644" s="230"/>
      <c r="BB2644" s="230"/>
      <c r="BC2644" s="230"/>
      <c r="BD2644" s="230"/>
      <c r="BE2644" s="230"/>
      <c r="BF2644" s="230"/>
      <c r="BG2644" s="230"/>
    </row>
    <row r="2645" spans="4:59">
      <c r="D2645" s="230"/>
      <c r="G2645" s="230"/>
      <c r="H2645" s="230"/>
      <c r="I2645" s="230"/>
      <c r="J2645" s="230"/>
      <c r="K2645" s="230"/>
      <c r="L2645" s="230"/>
      <c r="M2645" s="230"/>
      <c r="N2645" s="230"/>
      <c r="S2645" s="230"/>
      <c r="V2645" s="230"/>
      <c r="W2645" s="230"/>
      <c r="X2645" s="230"/>
      <c r="Y2645" s="230"/>
      <c r="Z2645" s="230"/>
      <c r="AA2645" s="230"/>
      <c r="AB2645" s="230"/>
      <c r="AC2645" s="230"/>
      <c r="AD2645" s="230"/>
      <c r="AH2645" s="230"/>
      <c r="AK2645" s="230"/>
      <c r="AL2645" s="230"/>
      <c r="AM2645" s="230"/>
      <c r="AN2645" s="230"/>
      <c r="AO2645" s="230"/>
      <c r="AP2645" s="230"/>
      <c r="AQ2645" s="230"/>
      <c r="AR2645" s="230"/>
      <c r="AW2645" s="230"/>
      <c r="AZ2645" s="230"/>
      <c r="BA2645" s="230"/>
      <c r="BB2645" s="230"/>
      <c r="BC2645" s="230"/>
      <c r="BD2645" s="230"/>
      <c r="BE2645" s="230"/>
      <c r="BF2645" s="230"/>
      <c r="BG2645" s="230"/>
    </row>
    <row r="2646" spans="4:59">
      <c r="D2646" s="230"/>
      <c r="G2646" s="230"/>
      <c r="H2646" s="230"/>
      <c r="I2646" s="230"/>
      <c r="J2646" s="230"/>
      <c r="K2646" s="230"/>
      <c r="L2646" s="230"/>
      <c r="M2646" s="230"/>
      <c r="N2646" s="230"/>
      <c r="S2646" s="230"/>
      <c r="V2646" s="230"/>
      <c r="W2646" s="230"/>
      <c r="X2646" s="230"/>
      <c r="Y2646" s="230"/>
      <c r="Z2646" s="230"/>
      <c r="AA2646" s="230"/>
      <c r="AB2646" s="230"/>
      <c r="AC2646" s="230"/>
      <c r="AD2646" s="230"/>
      <c r="AH2646" s="230"/>
      <c r="AK2646" s="230"/>
      <c r="AL2646" s="230"/>
      <c r="AM2646" s="230"/>
      <c r="AN2646" s="230"/>
      <c r="AO2646" s="230"/>
      <c r="AP2646" s="230"/>
      <c r="AQ2646" s="230"/>
      <c r="AR2646" s="230"/>
      <c r="AW2646" s="230"/>
      <c r="AZ2646" s="230"/>
      <c r="BA2646" s="230"/>
      <c r="BB2646" s="230"/>
      <c r="BC2646" s="230"/>
      <c r="BD2646" s="230"/>
      <c r="BE2646" s="230"/>
      <c r="BF2646" s="230"/>
      <c r="BG2646" s="230"/>
    </row>
    <row r="2647" spans="4:59">
      <c r="D2647" s="230"/>
      <c r="G2647" s="230"/>
      <c r="H2647" s="230"/>
      <c r="I2647" s="230"/>
      <c r="J2647" s="230"/>
      <c r="K2647" s="230"/>
      <c r="L2647" s="230"/>
      <c r="M2647" s="230"/>
      <c r="N2647" s="230"/>
      <c r="S2647" s="230"/>
      <c r="V2647" s="230"/>
      <c r="W2647" s="230"/>
      <c r="X2647" s="230"/>
      <c r="Y2647" s="230"/>
      <c r="Z2647" s="230"/>
      <c r="AA2647" s="230"/>
      <c r="AB2647" s="230"/>
      <c r="AC2647" s="230"/>
      <c r="AD2647" s="230"/>
      <c r="AH2647" s="230"/>
      <c r="AK2647" s="230"/>
      <c r="AL2647" s="230"/>
      <c r="AM2647" s="230"/>
      <c r="AN2647" s="230"/>
      <c r="AO2647" s="230"/>
      <c r="AP2647" s="230"/>
      <c r="AQ2647" s="230"/>
      <c r="AR2647" s="230"/>
      <c r="AW2647" s="230"/>
      <c r="AZ2647" s="230"/>
      <c r="BA2647" s="230"/>
      <c r="BB2647" s="230"/>
      <c r="BC2647" s="230"/>
      <c r="BD2647" s="230"/>
      <c r="BE2647" s="230"/>
      <c r="BF2647" s="230"/>
      <c r="BG2647" s="230"/>
    </row>
    <row r="2648" spans="4:59">
      <c r="D2648" s="230"/>
      <c r="G2648" s="230"/>
      <c r="H2648" s="230"/>
      <c r="I2648" s="230"/>
      <c r="J2648" s="230"/>
      <c r="K2648" s="230"/>
      <c r="L2648" s="230"/>
      <c r="M2648" s="230"/>
      <c r="N2648" s="230"/>
      <c r="S2648" s="230"/>
      <c r="V2648" s="230"/>
      <c r="W2648" s="230"/>
      <c r="X2648" s="230"/>
      <c r="Y2648" s="230"/>
      <c r="Z2648" s="230"/>
      <c r="AA2648" s="230"/>
      <c r="AB2648" s="230"/>
      <c r="AC2648" s="230"/>
      <c r="AD2648" s="230"/>
      <c r="AH2648" s="230"/>
      <c r="AK2648" s="230"/>
      <c r="AL2648" s="230"/>
      <c r="AM2648" s="230"/>
      <c r="AN2648" s="230"/>
      <c r="AO2648" s="230"/>
      <c r="AP2648" s="230"/>
      <c r="AQ2648" s="230"/>
      <c r="AR2648" s="230"/>
      <c r="AW2648" s="230"/>
      <c r="AZ2648" s="230"/>
      <c r="BA2648" s="230"/>
      <c r="BB2648" s="230"/>
      <c r="BC2648" s="230"/>
      <c r="BD2648" s="230"/>
      <c r="BE2648" s="230"/>
      <c r="BF2648" s="230"/>
      <c r="BG2648" s="230"/>
    </row>
    <row r="2649" spans="4:59">
      <c r="D2649" s="230"/>
      <c r="G2649" s="230"/>
      <c r="H2649" s="230"/>
      <c r="I2649" s="230"/>
      <c r="J2649" s="230"/>
      <c r="K2649" s="230"/>
      <c r="L2649" s="230"/>
      <c r="M2649" s="230"/>
      <c r="N2649" s="230"/>
      <c r="S2649" s="230"/>
      <c r="V2649" s="230"/>
      <c r="W2649" s="230"/>
      <c r="X2649" s="230"/>
      <c r="Y2649" s="230"/>
      <c r="Z2649" s="230"/>
      <c r="AA2649" s="230"/>
      <c r="AB2649" s="230"/>
      <c r="AC2649" s="230"/>
      <c r="AD2649" s="230"/>
      <c r="AH2649" s="230"/>
      <c r="AK2649" s="230"/>
      <c r="AL2649" s="230"/>
      <c r="AM2649" s="230"/>
      <c r="AN2649" s="230"/>
      <c r="AO2649" s="230"/>
      <c r="AP2649" s="230"/>
      <c r="AQ2649" s="230"/>
      <c r="AR2649" s="230"/>
      <c r="AW2649" s="230"/>
      <c r="AZ2649" s="230"/>
      <c r="BA2649" s="230"/>
      <c r="BB2649" s="230"/>
      <c r="BC2649" s="230"/>
      <c r="BD2649" s="230"/>
      <c r="BE2649" s="230"/>
      <c r="BF2649" s="230"/>
      <c r="BG2649" s="230"/>
    </row>
    <row r="2650" spans="4:59">
      <c r="D2650" s="230"/>
      <c r="G2650" s="230"/>
      <c r="H2650" s="230"/>
      <c r="I2650" s="230"/>
      <c r="J2650" s="230"/>
      <c r="K2650" s="230"/>
      <c r="L2650" s="230"/>
      <c r="M2650" s="230"/>
      <c r="N2650" s="230"/>
      <c r="S2650" s="230"/>
      <c r="V2650" s="230"/>
      <c r="W2650" s="230"/>
      <c r="X2650" s="230"/>
      <c r="Y2650" s="230"/>
      <c r="Z2650" s="230"/>
      <c r="AA2650" s="230"/>
      <c r="AB2650" s="230"/>
      <c r="AC2650" s="230"/>
      <c r="AD2650" s="230"/>
      <c r="AH2650" s="230"/>
      <c r="AK2650" s="230"/>
      <c r="AL2650" s="230"/>
      <c r="AM2650" s="230"/>
      <c r="AN2650" s="230"/>
      <c r="AO2650" s="230"/>
      <c r="AP2650" s="230"/>
      <c r="AQ2650" s="230"/>
      <c r="AR2650" s="230"/>
      <c r="AW2650" s="230"/>
      <c r="AZ2650" s="230"/>
      <c r="BA2650" s="230"/>
      <c r="BB2650" s="230"/>
      <c r="BC2650" s="230"/>
      <c r="BD2650" s="230"/>
      <c r="BE2650" s="230"/>
      <c r="BF2650" s="230"/>
      <c r="BG2650" s="230"/>
    </row>
    <row r="2651" spans="4:59">
      <c r="D2651" s="230"/>
      <c r="G2651" s="230"/>
      <c r="H2651" s="230"/>
      <c r="I2651" s="230"/>
      <c r="J2651" s="230"/>
      <c r="K2651" s="230"/>
      <c r="L2651" s="230"/>
      <c r="M2651" s="230"/>
      <c r="N2651" s="230"/>
      <c r="S2651" s="230"/>
      <c r="V2651" s="230"/>
      <c r="W2651" s="230"/>
      <c r="X2651" s="230"/>
      <c r="Y2651" s="230"/>
      <c r="Z2651" s="230"/>
      <c r="AA2651" s="230"/>
      <c r="AB2651" s="230"/>
      <c r="AC2651" s="230"/>
      <c r="AD2651" s="230"/>
      <c r="AH2651" s="230"/>
      <c r="AK2651" s="230"/>
      <c r="AL2651" s="230"/>
      <c r="AM2651" s="230"/>
      <c r="AN2651" s="230"/>
      <c r="AO2651" s="230"/>
      <c r="AP2651" s="230"/>
      <c r="AQ2651" s="230"/>
      <c r="AR2651" s="230"/>
      <c r="AW2651" s="230"/>
      <c r="AZ2651" s="230"/>
      <c r="BA2651" s="230"/>
      <c r="BB2651" s="230"/>
      <c r="BC2651" s="230"/>
      <c r="BD2651" s="230"/>
      <c r="BE2651" s="230"/>
      <c r="BF2651" s="230"/>
      <c r="BG2651" s="230"/>
    </row>
    <row r="2652" spans="4:59">
      <c r="D2652" s="230"/>
      <c r="G2652" s="230"/>
      <c r="H2652" s="230"/>
      <c r="I2652" s="230"/>
      <c r="J2652" s="230"/>
      <c r="K2652" s="230"/>
      <c r="L2652" s="230"/>
      <c r="M2652" s="230"/>
      <c r="N2652" s="230"/>
      <c r="S2652" s="230"/>
      <c r="V2652" s="230"/>
      <c r="W2652" s="230"/>
      <c r="X2652" s="230"/>
      <c r="Y2652" s="230"/>
      <c r="Z2652" s="230"/>
      <c r="AA2652" s="230"/>
      <c r="AB2652" s="230"/>
      <c r="AC2652" s="230"/>
      <c r="AD2652" s="230"/>
      <c r="AH2652" s="230"/>
      <c r="AK2652" s="230"/>
      <c r="AL2652" s="230"/>
      <c r="AM2652" s="230"/>
      <c r="AN2652" s="230"/>
      <c r="AO2652" s="230"/>
      <c r="AP2652" s="230"/>
      <c r="AQ2652" s="230"/>
      <c r="AR2652" s="230"/>
      <c r="AW2652" s="230"/>
      <c r="AZ2652" s="230"/>
      <c r="BA2652" s="230"/>
      <c r="BB2652" s="230"/>
      <c r="BC2652" s="230"/>
      <c r="BD2652" s="230"/>
      <c r="BE2652" s="230"/>
      <c r="BF2652" s="230"/>
      <c r="BG2652" s="230"/>
    </row>
    <row r="2653" spans="4:59">
      <c r="D2653" s="230"/>
      <c r="G2653" s="230"/>
      <c r="H2653" s="230"/>
      <c r="I2653" s="230"/>
      <c r="J2653" s="230"/>
      <c r="K2653" s="230"/>
      <c r="L2653" s="230"/>
      <c r="M2653" s="230"/>
      <c r="N2653" s="230"/>
      <c r="S2653" s="230"/>
      <c r="V2653" s="230"/>
      <c r="W2653" s="230"/>
      <c r="X2653" s="230"/>
      <c r="Y2653" s="230"/>
      <c r="Z2653" s="230"/>
      <c r="AA2653" s="230"/>
      <c r="AB2653" s="230"/>
      <c r="AC2653" s="230"/>
      <c r="AD2653" s="230"/>
      <c r="AH2653" s="230"/>
      <c r="AK2653" s="230"/>
      <c r="AL2653" s="230"/>
      <c r="AM2653" s="230"/>
      <c r="AN2653" s="230"/>
      <c r="AO2653" s="230"/>
      <c r="AP2653" s="230"/>
      <c r="AQ2653" s="230"/>
      <c r="AR2653" s="230"/>
      <c r="AW2653" s="230"/>
      <c r="AZ2653" s="230"/>
      <c r="BA2653" s="230"/>
      <c r="BB2653" s="230"/>
      <c r="BC2653" s="230"/>
      <c r="BD2653" s="230"/>
      <c r="BE2653" s="230"/>
      <c r="BF2653" s="230"/>
      <c r="BG2653" s="230"/>
    </row>
    <row r="2654" spans="4:59">
      <c r="D2654" s="230"/>
      <c r="G2654" s="230"/>
      <c r="H2654" s="230"/>
      <c r="I2654" s="230"/>
      <c r="J2654" s="230"/>
      <c r="K2654" s="230"/>
      <c r="L2654" s="230"/>
      <c r="M2654" s="230"/>
      <c r="N2654" s="230"/>
      <c r="S2654" s="230"/>
      <c r="V2654" s="230"/>
      <c r="W2654" s="230"/>
      <c r="X2654" s="230"/>
      <c r="Y2654" s="230"/>
      <c r="Z2654" s="230"/>
      <c r="AA2654" s="230"/>
      <c r="AB2654" s="230"/>
      <c r="AC2654" s="230"/>
      <c r="AD2654" s="230"/>
      <c r="AH2654" s="230"/>
      <c r="AK2654" s="230"/>
      <c r="AL2654" s="230"/>
      <c r="AM2654" s="230"/>
      <c r="AN2654" s="230"/>
      <c r="AO2654" s="230"/>
      <c r="AP2654" s="230"/>
      <c r="AQ2654" s="230"/>
      <c r="AR2654" s="230"/>
      <c r="AW2654" s="230"/>
      <c r="AZ2654" s="230"/>
      <c r="BA2654" s="230"/>
      <c r="BB2654" s="230"/>
      <c r="BC2654" s="230"/>
      <c r="BD2654" s="230"/>
      <c r="BE2654" s="230"/>
      <c r="BF2654" s="230"/>
      <c r="BG2654" s="230"/>
    </row>
    <row r="2655" spans="4:59">
      <c r="D2655" s="230"/>
      <c r="G2655" s="230"/>
      <c r="H2655" s="230"/>
      <c r="I2655" s="230"/>
      <c r="J2655" s="230"/>
      <c r="K2655" s="230"/>
      <c r="L2655" s="230"/>
      <c r="M2655" s="230"/>
      <c r="N2655" s="230"/>
      <c r="S2655" s="230"/>
      <c r="V2655" s="230"/>
      <c r="W2655" s="230"/>
      <c r="X2655" s="230"/>
      <c r="Y2655" s="230"/>
      <c r="Z2655" s="230"/>
      <c r="AA2655" s="230"/>
      <c r="AB2655" s="230"/>
      <c r="AC2655" s="230"/>
      <c r="AD2655" s="230"/>
      <c r="AH2655" s="230"/>
      <c r="AK2655" s="230"/>
      <c r="AL2655" s="230"/>
      <c r="AM2655" s="230"/>
      <c r="AN2655" s="230"/>
      <c r="AO2655" s="230"/>
      <c r="AP2655" s="230"/>
      <c r="AQ2655" s="230"/>
      <c r="AR2655" s="230"/>
      <c r="AW2655" s="230"/>
      <c r="AZ2655" s="230"/>
      <c r="BA2655" s="230"/>
      <c r="BB2655" s="230"/>
      <c r="BC2655" s="230"/>
      <c r="BD2655" s="230"/>
      <c r="BE2655" s="230"/>
      <c r="BF2655" s="230"/>
      <c r="BG2655" s="230"/>
    </row>
    <row r="2656" spans="4:59">
      <c r="D2656" s="230"/>
      <c r="G2656" s="230"/>
      <c r="H2656" s="230"/>
      <c r="I2656" s="230"/>
      <c r="J2656" s="230"/>
      <c r="K2656" s="230"/>
      <c r="L2656" s="230"/>
      <c r="M2656" s="230"/>
      <c r="N2656" s="230"/>
      <c r="S2656" s="230"/>
      <c r="V2656" s="230"/>
      <c r="W2656" s="230"/>
      <c r="X2656" s="230"/>
      <c r="Y2656" s="230"/>
      <c r="Z2656" s="230"/>
      <c r="AA2656" s="230"/>
      <c r="AB2656" s="230"/>
      <c r="AC2656" s="230"/>
      <c r="AD2656" s="230"/>
      <c r="AH2656" s="230"/>
      <c r="AK2656" s="230"/>
      <c r="AL2656" s="230"/>
      <c r="AM2656" s="230"/>
      <c r="AN2656" s="230"/>
      <c r="AO2656" s="230"/>
      <c r="AP2656" s="230"/>
      <c r="AQ2656" s="230"/>
      <c r="AR2656" s="230"/>
      <c r="AW2656" s="230"/>
      <c r="AZ2656" s="230"/>
      <c r="BA2656" s="230"/>
      <c r="BB2656" s="230"/>
      <c r="BC2656" s="230"/>
      <c r="BD2656" s="230"/>
      <c r="BE2656" s="230"/>
      <c r="BF2656" s="230"/>
      <c r="BG2656" s="230"/>
    </row>
    <row r="2657" spans="4:59">
      <c r="D2657" s="230"/>
      <c r="G2657" s="230"/>
      <c r="H2657" s="230"/>
      <c r="I2657" s="230"/>
      <c r="J2657" s="230"/>
      <c r="K2657" s="230"/>
      <c r="L2657" s="230"/>
      <c r="M2657" s="230"/>
      <c r="N2657" s="230"/>
      <c r="S2657" s="230"/>
      <c r="V2657" s="230"/>
      <c r="W2657" s="230"/>
      <c r="X2657" s="230"/>
      <c r="Y2657" s="230"/>
      <c r="Z2657" s="230"/>
      <c r="AA2657" s="230"/>
      <c r="AB2657" s="230"/>
      <c r="AC2657" s="230"/>
      <c r="AD2657" s="230"/>
      <c r="AH2657" s="230"/>
      <c r="AK2657" s="230"/>
      <c r="AL2657" s="230"/>
      <c r="AM2657" s="230"/>
      <c r="AN2657" s="230"/>
      <c r="AO2657" s="230"/>
      <c r="AP2657" s="230"/>
      <c r="AQ2657" s="230"/>
      <c r="AR2657" s="230"/>
      <c r="AW2657" s="230"/>
      <c r="AZ2657" s="230"/>
      <c r="BA2657" s="230"/>
      <c r="BB2657" s="230"/>
      <c r="BC2657" s="230"/>
      <c r="BD2657" s="230"/>
      <c r="BE2657" s="230"/>
      <c r="BF2657" s="230"/>
      <c r="BG2657" s="230"/>
    </row>
    <row r="2658" spans="4:59">
      <c r="D2658" s="230"/>
      <c r="G2658" s="230"/>
      <c r="H2658" s="230"/>
      <c r="I2658" s="230"/>
      <c r="J2658" s="230"/>
      <c r="K2658" s="230"/>
      <c r="L2658" s="230"/>
      <c r="M2658" s="230"/>
      <c r="N2658" s="230"/>
      <c r="S2658" s="230"/>
      <c r="V2658" s="230"/>
      <c r="W2658" s="230"/>
      <c r="X2658" s="230"/>
      <c r="Y2658" s="230"/>
      <c r="Z2658" s="230"/>
      <c r="AA2658" s="230"/>
      <c r="AB2658" s="230"/>
      <c r="AC2658" s="230"/>
      <c r="AD2658" s="230"/>
      <c r="AH2658" s="230"/>
      <c r="AK2658" s="230"/>
      <c r="AL2658" s="230"/>
      <c r="AM2658" s="230"/>
      <c r="AN2658" s="230"/>
      <c r="AO2658" s="230"/>
      <c r="AP2658" s="230"/>
      <c r="AQ2658" s="230"/>
      <c r="AR2658" s="230"/>
      <c r="AW2658" s="230"/>
      <c r="AZ2658" s="230"/>
      <c r="BA2658" s="230"/>
      <c r="BB2658" s="230"/>
      <c r="BC2658" s="230"/>
      <c r="BD2658" s="230"/>
      <c r="BE2658" s="230"/>
      <c r="BF2658" s="230"/>
      <c r="BG2658" s="230"/>
    </row>
    <row r="2659" spans="4:59">
      <c r="D2659" s="230"/>
      <c r="G2659" s="230"/>
      <c r="H2659" s="230"/>
      <c r="I2659" s="230"/>
      <c r="J2659" s="230"/>
      <c r="K2659" s="230"/>
      <c r="L2659" s="230"/>
      <c r="M2659" s="230"/>
      <c r="N2659" s="230"/>
      <c r="S2659" s="230"/>
      <c r="V2659" s="230"/>
      <c r="W2659" s="230"/>
      <c r="X2659" s="230"/>
      <c r="Y2659" s="230"/>
      <c r="Z2659" s="230"/>
      <c r="AA2659" s="230"/>
      <c r="AB2659" s="230"/>
      <c r="AC2659" s="230"/>
      <c r="AD2659" s="230"/>
      <c r="AH2659" s="230"/>
      <c r="AK2659" s="230"/>
      <c r="AL2659" s="230"/>
      <c r="AM2659" s="230"/>
      <c r="AN2659" s="230"/>
      <c r="AO2659" s="230"/>
      <c r="AP2659" s="230"/>
      <c r="AQ2659" s="230"/>
      <c r="AR2659" s="230"/>
      <c r="AW2659" s="230"/>
      <c r="AZ2659" s="230"/>
      <c r="BA2659" s="230"/>
      <c r="BB2659" s="230"/>
      <c r="BC2659" s="230"/>
      <c r="BD2659" s="230"/>
      <c r="BE2659" s="230"/>
      <c r="BF2659" s="230"/>
      <c r="BG2659" s="230"/>
    </row>
    <row r="2660" spans="4:59">
      <c r="D2660" s="230"/>
      <c r="G2660" s="230"/>
      <c r="H2660" s="230"/>
      <c r="I2660" s="230"/>
      <c r="J2660" s="230"/>
      <c r="K2660" s="230"/>
      <c r="L2660" s="230"/>
      <c r="M2660" s="230"/>
      <c r="N2660" s="230"/>
      <c r="S2660" s="230"/>
      <c r="V2660" s="230"/>
      <c r="W2660" s="230"/>
      <c r="X2660" s="230"/>
      <c r="Y2660" s="230"/>
      <c r="Z2660" s="230"/>
      <c r="AA2660" s="230"/>
      <c r="AB2660" s="230"/>
      <c r="AC2660" s="230"/>
      <c r="AD2660" s="230"/>
      <c r="AH2660" s="230"/>
      <c r="AK2660" s="230"/>
      <c r="AL2660" s="230"/>
      <c r="AM2660" s="230"/>
      <c r="AN2660" s="230"/>
      <c r="AO2660" s="230"/>
      <c r="AP2660" s="230"/>
      <c r="AQ2660" s="230"/>
      <c r="AR2660" s="230"/>
      <c r="AW2660" s="230"/>
      <c r="AZ2660" s="230"/>
      <c r="BA2660" s="230"/>
      <c r="BB2660" s="230"/>
      <c r="BC2660" s="230"/>
      <c r="BD2660" s="230"/>
      <c r="BE2660" s="230"/>
      <c r="BF2660" s="230"/>
      <c r="BG2660" s="230"/>
    </row>
    <row r="2661" spans="4:59">
      <c r="D2661" s="230"/>
      <c r="G2661" s="230"/>
      <c r="H2661" s="230"/>
      <c r="I2661" s="230"/>
      <c r="J2661" s="230"/>
      <c r="K2661" s="230"/>
      <c r="L2661" s="230"/>
      <c r="M2661" s="230"/>
      <c r="N2661" s="230"/>
      <c r="S2661" s="230"/>
      <c r="V2661" s="230"/>
      <c r="W2661" s="230"/>
      <c r="X2661" s="230"/>
      <c r="Y2661" s="230"/>
      <c r="Z2661" s="230"/>
      <c r="AA2661" s="230"/>
      <c r="AB2661" s="230"/>
      <c r="AC2661" s="230"/>
      <c r="AD2661" s="230"/>
      <c r="AH2661" s="230"/>
      <c r="AK2661" s="230"/>
      <c r="AL2661" s="230"/>
      <c r="AM2661" s="230"/>
      <c r="AN2661" s="230"/>
      <c r="AO2661" s="230"/>
      <c r="AP2661" s="230"/>
      <c r="AQ2661" s="230"/>
      <c r="AR2661" s="230"/>
      <c r="AW2661" s="230"/>
      <c r="AZ2661" s="230"/>
      <c r="BA2661" s="230"/>
      <c r="BB2661" s="230"/>
      <c r="BC2661" s="230"/>
      <c r="BD2661" s="230"/>
      <c r="BE2661" s="230"/>
      <c r="BF2661" s="230"/>
      <c r="BG2661" s="230"/>
    </row>
    <row r="2662" spans="4:59">
      <c r="D2662" s="230"/>
      <c r="G2662" s="230"/>
      <c r="H2662" s="230"/>
      <c r="I2662" s="230"/>
      <c r="J2662" s="230"/>
      <c r="K2662" s="230"/>
      <c r="L2662" s="230"/>
      <c r="M2662" s="230"/>
      <c r="N2662" s="230"/>
      <c r="S2662" s="230"/>
      <c r="V2662" s="230"/>
      <c r="W2662" s="230"/>
      <c r="X2662" s="230"/>
      <c r="Y2662" s="230"/>
      <c r="Z2662" s="230"/>
      <c r="AA2662" s="230"/>
      <c r="AB2662" s="230"/>
      <c r="AC2662" s="230"/>
      <c r="AD2662" s="230"/>
      <c r="AH2662" s="230"/>
      <c r="AK2662" s="230"/>
      <c r="AL2662" s="230"/>
      <c r="AM2662" s="230"/>
      <c r="AN2662" s="230"/>
      <c r="AO2662" s="230"/>
      <c r="AP2662" s="230"/>
      <c r="AQ2662" s="230"/>
      <c r="AR2662" s="230"/>
      <c r="AW2662" s="230"/>
      <c r="AZ2662" s="230"/>
      <c r="BA2662" s="230"/>
      <c r="BB2662" s="230"/>
      <c r="BC2662" s="230"/>
      <c r="BD2662" s="230"/>
      <c r="BE2662" s="230"/>
      <c r="BF2662" s="230"/>
      <c r="BG2662" s="230"/>
    </row>
    <row r="2663" spans="4:59">
      <c r="D2663" s="230"/>
      <c r="G2663" s="230"/>
      <c r="H2663" s="230"/>
      <c r="I2663" s="230"/>
      <c r="J2663" s="230"/>
      <c r="K2663" s="230"/>
      <c r="L2663" s="230"/>
      <c r="M2663" s="230"/>
      <c r="N2663" s="230"/>
      <c r="S2663" s="230"/>
      <c r="V2663" s="230"/>
      <c r="W2663" s="230"/>
      <c r="X2663" s="230"/>
      <c r="Y2663" s="230"/>
      <c r="Z2663" s="230"/>
      <c r="AA2663" s="230"/>
      <c r="AB2663" s="230"/>
      <c r="AC2663" s="230"/>
      <c r="AD2663" s="230"/>
      <c r="AH2663" s="230"/>
      <c r="AK2663" s="230"/>
      <c r="AL2663" s="230"/>
      <c r="AM2663" s="230"/>
      <c r="AN2663" s="230"/>
      <c r="AO2663" s="230"/>
      <c r="AP2663" s="230"/>
      <c r="AQ2663" s="230"/>
      <c r="AR2663" s="230"/>
      <c r="AW2663" s="230"/>
      <c r="AZ2663" s="230"/>
      <c r="BA2663" s="230"/>
      <c r="BB2663" s="230"/>
      <c r="BC2663" s="230"/>
      <c r="BD2663" s="230"/>
      <c r="BE2663" s="230"/>
      <c r="BF2663" s="230"/>
      <c r="BG2663" s="230"/>
    </row>
    <row r="2664" spans="4:59">
      <c r="D2664" s="230"/>
      <c r="G2664" s="230"/>
      <c r="H2664" s="230"/>
      <c r="I2664" s="230"/>
      <c r="J2664" s="230"/>
      <c r="K2664" s="230"/>
      <c r="L2664" s="230"/>
      <c r="M2664" s="230"/>
      <c r="N2664" s="230"/>
      <c r="S2664" s="230"/>
      <c r="V2664" s="230"/>
      <c r="W2664" s="230"/>
      <c r="X2664" s="230"/>
      <c r="Y2664" s="230"/>
      <c r="Z2664" s="230"/>
      <c r="AA2664" s="230"/>
      <c r="AB2664" s="230"/>
      <c r="AC2664" s="230"/>
      <c r="AD2664" s="230"/>
      <c r="AH2664" s="230"/>
      <c r="AK2664" s="230"/>
      <c r="AL2664" s="230"/>
      <c r="AM2664" s="230"/>
      <c r="AN2664" s="230"/>
      <c r="AO2664" s="230"/>
      <c r="AP2664" s="230"/>
      <c r="AQ2664" s="230"/>
      <c r="AR2664" s="230"/>
      <c r="AW2664" s="230"/>
      <c r="AZ2664" s="230"/>
      <c r="BA2664" s="230"/>
      <c r="BB2664" s="230"/>
      <c r="BC2664" s="230"/>
      <c r="BD2664" s="230"/>
      <c r="BE2664" s="230"/>
      <c r="BF2664" s="230"/>
      <c r="BG2664" s="230"/>
    </row>
    <row r="2665" spans="4:59">
      <c r="D2665" s="230"/>
      <c r="G2665" s="230"/>
      <c r="H2665" s="230"/>
      <c r="I2665" s="230"/>
      <c r="J2665" s="230"/>
      <c r="K2665" s="230"/>
      <c r="L2665" s="230"/>
      <c r="M2665" s="230"/>
      <c r="N2665" s="230"/>
      <c r="S2665" s="230"/>
      <c r="V2665" s="230"/>
      <c r="W2665" s="230"/>
      <c r="X2665" s="230"/>
      <c r="Y2665" s="230"/>
      <c r="Z2665" s="230"/>
      <c r="AA2665" s="230"/>
      <c r="AB2665" s="230"/>
      <c r="AC2665" s="230"/>
      <c r="AD2665" s="230"/>
      <c r="AH2665" s="230"/>
      <c r="AK2665" s="230"/>
      <c r="AL2665" s="230"/>
      <c r="AM2665" s="230"/>
      <c r="AN2665" s="230"/>
      <c r="AO2665" s="230"/>
      <c r="AP2665" s="230"/>
      <c r="AQ2665" s="230"/>
      <c r="AR2665" s="230"/>
      <c r="AW2665" s="230"/>
      <c r="AZ2665" s="230"/>
      <c r="BA2665" s="230"/>
      <c r="BB2665" s="230"/>
      <c r="BC2665" s="230"/>
      <c r="BD2665" s="230"/>
      <c r="BE2665" s="230"/>
      <c r="BF2665" s="230"/>
      <c r="BG2665" s="230"/>
    </row>
    <row r="2666" spans="4:59">
      <c r="D2666" s="230"/>
      <c r="G2666" s="230"/>
      <c r="H2666" s="230"/>
      <c r="I2666" s="230"/>
      <c r="J2666" s="230"/>
      <c r="K2666" s="230"/>
      <c r="L2666" s="230"/>
      <c r="M2666" s="230"/>
      <c r="N2666" s="230"/>
      <c r="S2666" s="230"/>
      <c r="V2666" s="230"/>
      <c r="W2666" s="230"/>
      <c r="X2666" s="230"/>
      <c r="Y2666" s="230"/>
      <c r="Z2666" s="230"/>
      <c r="AA2666" s="230"/>
      <c r="AB2666" s="230"/>
      <c r="AC2666" s="230"/>
      <c r="AD2666" s="230"/>
      <c r="AH2666" s="230"/>
      <c r="AK2666" s="230"/>
      <c r="AL2666" s="230"/>
      <c r="AM2666" s="230"/>
      <c r="AN2666" s="230"/>
      <c r="AO2666" s="230"/>
      <c r="AP2666" s="230"/>
      <c r="AQ2666" s="230"/>
      <c r="AR2666" s="230"/>
      <c r="AW2666" s="230"/>
      <c r="AZ2666" s="230"/>
      <c r="BA2666" s="230"/>
      <c r="BB2666" s="230"/>
      <c r="BC2666" s="230"/>
      <c r="BD2666" s="230"/>
      <c r="BE2666" s="230"/>
      <c r="BF2666" s="230"/>
      <c r="BG2666" s="230"/>
    </row>
    <row r="2667" spans="4:59">
      <c r="D2667" s="230"/>
      <c r="G2667" s="230"/>
      <c r="H2667" s="230"/>
      <c r="I2667" s="230"/>
      <c r="J2667" s="230"/>
      <c r="K2667" s="230"/>
      <c r="L2667" s="230"/>
      <c r="M2667" s="230"/>
      <c r="N2667" s="230"/>
      <c r="S2667" s="230"/>
      <c r="V2667" s="230"/>
      <c r="W2667" s="230"/>
      <c r="X2667" s="230"/>
      <c r="Y2667" s="230"/>
      <c r="Z2667" s="230"/>
      <c r="AA2667" s="230"/>
      <c r="AB2667" s="230"/>
      <c r="AC2667" s="230"/>
      <c r="AD2667" s="230"/>
      <c r="AH2667" s="230"/>
      <c r="AK2667" s="230"/>
      <c r="AL2667" s="230"/>
      <c r="AM2667" s="230"/>
      <c r="AN2667" s="230"/>
      <c r="AO2667" s="230"/>
      <c r="AP2667" s="230"/>
      <c r="AQ2667" s="230"/>
      <c r="AR2667" s="230"/>
      <c r="AW2667" s="230"/>
      <c r="AZ2667" s="230"/>
      <c r="BA2667" s="230"/>
      <c r="BB2667" s="230"/>
      <c r="BC2667" s="230"/>
      <c r="BD2667" s="230"/>
      <c r="BE2667" s="230"/>
      <c r="BF2667" s="230"/>
      <c r="BG2667" s="230"/>
    </row>
    <row r="2668" spans="4:59">
      <c r="D2668" s="230"/>
      <c r="G2668" s="230"/>
      <c r="H2668" s="230"/>
      <c r="I2668" s="230"/>
      <c r="J2668" s="230"/>
      <c r="K2668" s="230"/>
      <c r="L2668" s="230"/>
      <c r="M2668" s="230"/>
      <c r="N2668" s="230"/>
      <c r="S2668" s="230"/>
      <c r="V2668" s="230"/>
      <c r="W2668" s="230"/>
      <c r="X2668" s="230"/>
      <c r="Y2668" s="230"/>
      <c r="Z2668" s="230"/>
      <c r="AA2668" s="230"/>
      <c r="AB2668" s="230"/>
      <c r="AC2668" s="230"/>
      <c r="AD2668" s="230"/>
      <c r="AH2668" s="230"/>
      <c r="AK2668" s="230"/>
      <c r="AL2668" s="230"/>
      <c r="AM2668" s="230"/>
      <c r="AN2668" s="230"/>
      <c r="AO2668" s="230"/>
      <c r="AP2668" s="230"/>
      <c r="AQ2668" s="230"/>
      <c r="AR2668" s="230"/>
      <c r="AW2668" s="230"/>
      <c r="AZ2668" s="230"/>
      <c r="BA2668" s="230"/>
      <c r="BB2668" s="230"/>
      <c r="BC2668" s="230"/>
      <c r="BD2668" s="230"/>
      <c r="BE2668" s="230"/>
      <c r="BF2668" s="230"/>
      <c r="BG2668" s="230"/>
    </row>
    <row r="2669" spans="4:59">
      <c r="D2669" s="230"/>
      <c r="G2669" s="230"/>
      <c r="H2669" s="230"/>
      <c r="I2669" s="230"/>
      <c r="J2669" s="230"/>
      <c r="K2669" s="230"/>
      <c r="L2669" s="230"/>
      <c r="M2669" s="230"/>
      <c r="N2669" s="230"/>
      <c r="S2669" s="230"/>
      <c r="V2669" s="230"/>
      <c r="W2669" s="230"/>
      <c r="X2669" s="230"/>
      <c r="Y2669" s="230"/>
      <c r="Z2669" s="230"/>
      <c r="AA2669" s="230"/>
      <c r="AB2669" s="230"/>
      <c r="AC2669" s="230"/>
      <c r="AD2669" s="230"/>
      <c r="AH2669" s="230"/>
      <c r="AK2669" s="230"/>
      <c r="AL2669" s="230"/>
      <c r="AM2669" s="230"/>
      <c r="AN2669" s="230"/>
      <c r="AO2669" s="230"/>
      <c r="AP2669" s="230"/>
      <c r="AQ2669" s="230"/>
      <c r="AR2669" s="230"/>
      <c r="AW2669" s="230"/>
      <c r="AZ2669" s="230"/>
      <c r="BA2669" s="230"/>
      <c r="BB2669" s="230"/>
      <c r="BC2669" s="230"/>
      <c r="BD2669" s="230"/>
      <c r="BE2669" s="230"/>
      <c r="BF2669" s="230"/>
      <c r="BG2669" s="230"/>
    </row>
    <row r="2670" spans="4:59">
      <c r="D2670" s="230"/>
      <c r="G2670" s="230"/>
      <c r="H2670" s="230"/>
      <c r="I2670" s="230"/>
      <c r="J2670" s="230"/>
      <c r="K2670" s="230"/>
      <c r="L2670" s="230"/>
      <c r="M2670" s="230"/>
      <c r="N2670" s="230"/>
      <c r="S2670" s="230"/>
      <c r="V2670" s="230"/>
      <c r="W2670" s="230"/>
      <c r="X2670" s="230"/>
      <c r="Y2670" s="230"/>
      <c r="Z2670" s="230"/>
      <c r="AA2670" s="230"/>
      <c r="AB2670" s="230"/>
      <c r="AC2670" s="230"/>
      <c r="AD2670" s="230"/>
      <c r="AH2670" s="230"/>
      <c r="AK2670" s="230"/>
      <c r="AL2670" s="230"/>
      <c r="AM2670" s="230"/>
      <c r="AN2670" s="230"/>
      <c r="AO2670" s="230"/>
      <c r="AP2670" s="230"/>
      <c r="AQ2670" s="230"/>
      <c r="AR2670" s="230"/>
      <c r="AW2670" s="230"/>
      <c r="AZ2670" s="230"/>
      <c r="BA2670" s="230"/>
      <c r="BB2670" s="230"/>
      <c r="BC2670" s="230"/>
      <c r="BD2670" s="230"/>
      <c r="BE2670" s="230"/>
      <c r="BF2670" s="230"/>
      <c r="BG2670" s="230"/>
    </row>
    <row r="2671" spans="4:59">
      <c r="D2671" s="230"/>
      <c r="G2671" s="230"/>
      <c r="H2671" s="230"/>
      <c r="I2671" s="230"/>
      <c r="J2671" s="230"/>
      <c r="K2671" s="230"/>
      <c r="L2671" s="230"/>
      <c r="M2671" s="230"/>
      <c r="N2671" s="230"/>
      <c r="S2671" s="230"/>
      <c r="V2671" s="230"/>
      <c r="W2671" s="230"/>
      <c r="X2671" s="230"/>
      <c r="Y2671" s="230"/>
      <c r="Z2671" s="230"/>
      <c r="AA2671" s="230"/>
      <c r="AB2671" s="230"/>
      <c r="AC2671" s="230"/>
      <c r="AD2671" s="230"/>
      <c r="AH2671" s="230"/>
      <c r="AK2671" s="230"/>
      <c r="AL2671" s="230"/>
      <c r="AM2671" s="230"/>
      <c r="AN2671" s="230"/>
      <c r="AO2671" s="230"/>
      <c r="AP2671" s="230"/>
      <c r="AQ2671" s="230"/>
      <c r="AR2671" s="230"/>
      <c r="AW2671" s="230"/>
      <c r="AZ2671" s="230"/>
      <c r="BA2671" s="230"/>
      <c r="BB2671" s="230"/>
      <c r="BC2671" s="230"/>
      <c r="BD2671" s="230"/>
      <c r="BE2671" s="230"/>
      <c r="BF2671" s="230"/>
      <c r="BG2671" s="230"/>
    </row>
    <row r="2672" spans="4:59">
      <c r="D2672" s="230"/>
      <c r="G2672" s="230"/>
      <c r="H2672" s="230"/>
      <c r="I2672" s="230"/>
      <c r="J2672" s="230"/>
      <c r="K2672" s="230"/>
      <c r="L2672" s="230"/>
      <c r="M2672" s="230"/>
      <c r="N2672" s="230"/>
      <c r="S2672" s="230"/>
      <c r="V2672" s="230"/>
      <c r="W2672" s="230"/>
      <c r="X2672" s="230"/>
      <c r="Y2672" s="230"/>
      <c r="Z2672" s="230"/>
      <c r="AA2672" s="230"/>
      <c r="AB2672" s="230"/>
      <c r="AC2672" s="230"/>
      <c r="AD2672" s="230"/>
      <c r="AH2672" s="230"/>
      <c r="AK2672" s="230"/>
      <c r="AL2672" s="230"/>
      <c r="AM2672" s="230"/>
      <c r="AN2672" s="230"/>
      <c r="AO2672" s="230"/>
      <c r="AP2672" s="230"/>
      <c r="AQ2672" s="230"/>
      <c r="AR2672" s="230"/>
      <c r="AW2672" s="230"/>
      <c r="AZ2672" s="230"/>
      <c r="BA2672" s="230"/>
      <c r="BB2672" s="230"/>
      <c r="BC2672" s="230"/>
      <c r="BD2672" s="230"/>
      <c r="BE2672" s="230"/>
      <c r="BF2672" s="230"/>
      <c r="BG2672" s="230"/>
    </row>
    <row r="2673" spans="4:59">
      <c r="D2673" s="230"/>
      <c r="G2673" s="230"/>
      <c r="H2673" s="230"/>
      <c r="I2673" s="230"/>
      <c r="J2673" s="230"/>
      <c r="K2673" s="230"/>
      <c r="L2673" s="230"/>
      <c r="M2673" s="230"/>
      <c r="N2673" s="230"/>
      <c r="S2673" s="230"/>
      <c r="V2673" s="230"/>
      <c r="W2673" s="230"/>
      <c r="X2673" s="230"/>
      <c r="Y2673" s="230"/>
      <c r="Z2673" s="230"/>
      <c r="AA2673" s="230"/>
      <c r="AB2673" s="230"/>
      <c r="AC2673" s="230"/>
      <c r="AD2673" s="230"/>
      <c r="AH2673" s="230"/>
      <c r="AK2673" s="230"/>
      <c r="AL2673" s="230"/>
      <c r="AM2673" s="230"/>
      <c r="AN2673" s="230"/>
      <c r="AO2673" s="230"/>
      <c r="AP2673" s="230"/>
      <c r="AQ2673" s="230"/>
      <c r="AR2673" s="230"/>
      <c r="AW2673" s="230"/>
      <c r="AZ2673" s="230"/>
      <c r="BA2673" s="230"/>
      <c r="BB2673" s="230"/>
      <c r="BC2673" s="230"/>
      <c r="BD2673" s="230"/>
      <c r="BE2673" s="230"/>
      <c r="BF2673" s="230"/>
      <c r="BG2673" s="230"/>
    </row>
    <row r="2674" spans="4:59">
      <c r="D2674" s="230"/>
      <c r="G2674" s="230"/>
      <c r="H2674" s="230"/>
      <c r="I2674" s="230"/>
      <c r="J2674" s="230"/>
      <c r="K2674" s="230"/>
      <c r="L2674" s="230"/>
      <c r="M2674" s="230"/>
      <c r="N2674" s="230"/>
      <c r="S2674" s="230"/>
      <c r="V2674" s="230"/>
      <c r="W2674" s="230"/>
      <c r="X2674" s="230"/>
      <c r="Y2674" s="230"/>
      <c r="Z2674" s="230"/>
      <c r="AA2674" s="230"/>
      <c r="AB2674" s="230"/>
      <c r="AC2674" s="230"/>
      <c r="AD2674" s="230"/>
      <c r="AH2674" s="230"/>
      <c r="AK2674" s="230"/>
      <c r="AL2674" s="230"/>
      <c r="AM2674" s="230"/>
      <c r="AN2674" s="230"/>
      <c r="AO2674" s="230"/>
      <c r="AP2674" s="230"/>
      <c r="AQ2674" s="230"/>
      <c r="AR2674" s="230"/>
      <c r="AW2674" s="230"/>
      <c r="AZ2674" s="230"/>
      <c r="BA2674" s="230"/>
      <c r="BB2674" s="230"/>
      <c r="BC2674" s="230"/>
      <c r="BD2674" s="230"/>
      <c r="BE2674" s="230"/>
      <c r="BF2674" s="230"/>
      <c r="BG2674" s="230"/>
    </row>
    <row r="2675" spans="4:59">
      <c r="D2675" s="230"/>
      <c r="G2675" s="230"/>
      <c r="H2675" s="230"/>
      <c r="I2675" s="230"/>
      <c r="J2675" s="230"/>
      <c r="K2675" s="230"/>
      <c r="L2675" s="230"/>
      <c r="M2675" s="230"/>
      <c r="N2675" s="230"/>
      <c r="S2675" s="230"/>
      <c r="V2675" s="230"/>
      <c r="W2675" s="230"/>
      <c r="X2675" s="230"/>
      <c r="Y2675" s="230"/>
      <c r="Z2675" s="230"/>
      <c r="AA2675" s="230"/>
      <c r="AB2675" s="230"/>
      <c r="AC2675" s="230"/>
      <c r="AD2675" s="230"/>
      <c r="AH2675" s="230"/>
      <c r="AK2675" s="230"/>
      <c r="AL2675" s="230"/>
      <c r="AM2675" s="230"/>
      <c r="AN2675" s="230"/>
      <c r="AO2675" s="230"/>
      <c r="AP2675" s="230"/>
      <c r="AQ2675" s="230"/>
      <c r="AR2675" s="230"/>
      <c r="AW2675" s="230"/>
      <c r="AZ2675" s="230"/>
      <c r="BA2675" s="230"/>
      <c r="BB2675" s="230"/>
      <c r="BC2675" s="230"/>
      <c r="BD2675" s="230"/>
      <c r="BE2675" s="230"/>
      <c r="BF2675" s="230"/>
      <c r="BG2675" s="230"/>
    </row>
    <row r="2676" spans="4:59">
      <c r="D2676" s="230"/>
      <c r="G2676" s="230"/>
      <c r="H2676" s="230"/>
      <c r="I2676" s="230"/>
      <c r="J2676" s="230"/>
      <c r="K2676" s="230"/>
      <c r="L2676" s="230"/>
      <c r="M2676" s="230"/>
      <c r="N2676" s="230"/>
      <c r="S2676" s="230"/>
      <c r="V2676" s="230"/>
      <c r="W2676" s="230"/>
      <c r="X2676" s="230"/>
      <c r="Y2676" s="230"/>
      <c r="Z2676" s="230"/>
      <c r="AA2676" s="230"/>
      <c r="AB2676" s="230"/>
      <c r="AC2676" s="230"/>
      <c r="AD2676" s="230"/>
      <c r="AH2676" s="230"/>
      <c r="AK2676" s="230"/>
      <c r="AL2676" s="230"/>
      <c r="AM2676" s="230"/>
      <c r="AN2676" s="230"/>
      <c r="AO2676" s="230"/>
      <c r="AP2676" s="230"/>
      <c r="AQ2676" s="230"/>
      <c r="AR2676" s="230"/>
      <c r="AW2676" s="230"/>
      <c r="AZ2676" s="230"/>
      <c r="BA2676" s="230"/>
      <c r="BB2676" s="230"/>
      <c r="BC2676" s="230"/>
      <c r="BD2676" s="230"/>
      <c r="BE2676" s="230"/>
      <c r="BF2676" s="230"/>
      <c r="BG2676" s="230"/>
    </row>
    <row r="2677" spans="4:59">
      <c r="D2677" s="230"/>
      <c r="G2677" s="230"/>
      <c r="H2677" s="230"/>
      <c r="I2677" s="230"/>
      <c r="J2677" s="230"/>
      <c r="K2677" s="230"/>
      <c r="L2677" s="230"/>
      <c r="M2677" s="230"/>
      <c r="N2677" s="230"/>
      <c r="S2677" s="230"/>
      <c r="V2677" s="230"/>
      <c r="W2677" s="230"/>
      <c r="X2677" s="230"/>
      <c r="Y2677" s="230"/>
      <c r="Z2677" s="230"/>
      <c r="AA2677" s="230"/>
      <c r="AB2677" s="230"/>
      <c r="AC2677" s="230"/>
      <c r="AD2677" s="230"/>
      <c r="AH2677" s="230"/>
      <c r="AK2677" s="230"/>
      <c r="AL2677" s="230"/>
      <c r="AM2677" s="230"/>
      <c r="AN2677" s="230"/>
      <c r="AO2677" s="230"/>
      <c r="AP2677" s="230"/>
      <c r="AQ2677" s="230"/>
      <c r="AR2677" s="230"/>
      <c r="AW2677" s="230"/>
      <c r="AZ2677" s="230"/>
      <c r="BA2677" s="230"/>
      <c r="BB2677" s="230"/>
      <c r="BC2677" s="230"/>
      <c r="BD2677" s="230"/>
      <c r="BE2677" s="230"/>
      <c r="BF2677" s="230"/>
      <c r="BG2677" s="230"/>
    </row>
    <row r="2678" spans="4:59">
      <c r="D2678" s="230"/>
      <c r="G2678" s="230"/>
      <c r="H2678" s="230"/>
      <c r="I2678" s="230"/>
      <c r="J2678" s="230"/>
      <c r="K2678" s="230"/>
      <c r="L2678" s="230"/>
      <c r="M2678" s="230"/>
      <c r="N2678" s="230"/>
      <c r="S2678" s="230"/>
      <c r="V2678" s="230"/>
      <c r="W2678" s="230"/>
      <c r="X2678" s="230"/>
      <c r="Y2678" s="230"/>
      <c r="Z2678" s="230"/>
      <c r="AA2678" s="230"/>
      <c r="AB2678" s="230"/>
      <c r="AC2678" s="230"/>
      <c r="AD2678" s="230"/>
      <c r="AH2678" s="230"/>
      <c r="AK2678" s="230"/>
      <c r="AL2678" s="230"/>
      <c r="AM2678" s="230"/>
      <c r="AN2678" s="230"/>
      <c r="AO2678" s="230"/>
      <c r="AP2678" s="230"/>
      <c r="AQ2678" s="230"/>
      <c r="AR2678" s="230"/>
      <c r="AW2678" s="230"/>
      <c r="AZ2678" s="230"/>
      <c r="BA2678" s="230"/>
      <c r="BB2678" s="230"/>
      <c r="BC2678" s="230"/>
      <c r="BD2678" s="230"/>
      <c r="BE2678" s="230"/>
      <c r="BF2678" s="230"/>
      <c r="BG2678" s="230"/>
    </row>
    <row r="2679" spans="4:59">
      <c r="D2679" s="230"/>
      <c r="G2679" s="230"/>
      <c r="H2679" s="230"/>
      <c r="I2679" s="230"/>
      <c r="J2679" s="230"/>
      <c r="K2679" s="230"/>
      <c r="L2679" s="230"/>
      <c r="M2679" s="230"/>
      <c r="N2679" s="230"/>
      <c r="S2679" s="230"/>
      <c r="V2679" s="230"/>
      <c r="W2679" s="230"/>
      <c r="X2679" s="230"/>
      <c r="Y2679" s="230"/>
      <c r="Z2679" s="230"/>
      <c r="AA2679" s="230"/>
      <c r="AB2679" s="230"/>
      <c r="AC2679" s="230"/>
      <c r="AD2679" s="230"/>
      <c r="AH2679" s="230"/>
      <c r="AK2679" s="230"/>
      <c r="AL2679" s="230"/>
      <c r="AM2679" s="230"/>
      <c r="AN2679" s="230"/>
      <c r="AO2679" s="230"/>
      <c r="AP2679" s="230"/>
      <c r="AQ2679" s="230"/>
      <c r="AR2679" s="230"/>
      <c r="AW2679" s="230"/>
      <c r="AZ2679" s="230"/>
      <c r="BA2679" s="230"/>
      <c r="BB2679" s="230"/>
      <c r="BC2679" s="230"/>
      <c r="BD2679" s="230"/>
      <c r="BE2679" s="230"/>
      <c r="BF2679" s="230"/>
      <c r="BG2679" s="230"/>
    </row>
    <row r="2680" spans="4:59">
      <c r="D2680" s="230"/>
      <c r="G2680" s="230"/>
      <c r="H2680" s="230"/>
      <c r="I2680" s="230"/>
      <c r="J2680" s="230"/>
      <c r="K2680" s="230"/>
      <c r="L2680" s="230"/>
      <c r="M2680" s="230"/>
      <c r="N2680" s="230"/>
      <c r="S2680" s="230"/>
      <c r="V2680" s="230"/>
      <c r="W2680" s="230"/>
      <c r="X2680" s="230"/>
      <c r="Y2680" s="230"/>
      <c r="Z2680" s="230"/>
      <c r="AA2680" s="230"/>
      <c r="AB2680" s="230"/>
      <c r="AC2680" s="230"/>
      <c r="AD2680" s="230"/>
      <c r="AH2680" s="230"/>
      <c r="AK2680" s="230"/>
      <c r="AL2680" s="230"/>
      <c r="AM2680" s="230"/>
      <c r="AN2680" s="230"/>
      <c r="AO2680" s="230"/>
      <c r="AP2680" s="230"/>
      <c r="AQ2680" s="230"/>
      <c r="AR2680" s="230"/>
      <c r="AW2680" s="230"/>
      <c r="AZ2680" s="230"/>
      <c r="BA2680" s="230"/>
      <c r="BB2680" s="230"/>
      <c r="BC2680" s="230"/>
      <c r="BD2680" s="230"/>
      <c r="BE2680" s="230"/>
      <c r="BF2680" s="230"/>
      <c r="BG2680" s="230"/>
    </row>
    <row r="2681" spans="4:59">
      <c r="D2681" s="230"/>
      <c r="G2681" s="230"/>
      <c r="H2681" s="230"/>
      <c r="I2681" s="230"/>
      <c r="J2681" s="230"/>
      <c r="K2681" s="230"/>
      <c r="L2681" s="230"/>
      <c r="M2681" s="230"/>
      <c r="N2681" s="230"/>
      <c r="S2681" s="230"/>
      <c r="V2681" s="230"/>
      <c r="W2681" s="230"/>
      <c r="X2681" s="230"/>
      <c r="Y2681" s="230"/>
      <c r="Z2681" s="230"/>
      <c r="AA2681" s="230"/>
      <c r="AB2681" s="230"/>
      <c r="AC2681" s="230"/>
      <c r="AD2681" s="230"/>
      <c r="AH2681" s="230"/>
      <c r="AK2681" s="230"/>
      <c r="AL2681" s="230"/>
      <c r="AM2681" s="230"/>
      <c r="AN2681" s="230"/>
      <c r="AO2681" s="230"/>
      <c r="AP2681" s="230"/>
      <c r="AQ2681" s="230"/>
      <c r="AR2681" s="230"/>
      <c r="AW2681" s="230"/>
      <c r="AZ2681" s="230"/>
      <c r="BA2681" s="230"/>
      <c r="BB2681" s="230"/>
      <c r="BC2681" s="230"/>
      <c r="BD2681" s="230"/>
      <c r="BE2681" s="230"/>
      <c r="BF2681" s="230"/>
      <c r="BG2681" s="230"/>
    </row>
    <row r="2682" spans="4:59">
      <c r="D2682" s="230"/>
      <c r="G2682" s="230"/>
      <c r="H2682" s="230"/>
      <c r="I2682" s="230"/>
      <c r="J2682" s="230"/>
      <c r="K2682" s="230"/>
      <c r="L2682" s="230"/>
      <c r="M2682" s="230"/>
      <c r="N2682" s="230"/>
      <c r="S2682" s="230"/>
      <c r="V2682" s="230"/>
      <c r="W2682" s="230"/>
      <c r="X2682" s="230"/>
      <c r="Y2682" s="230"/>
      <c r="Z2682" s="230"/>
      <c r="AA2682" s="230"/>
      <c r="AB2682" s="230"/>
      <c r="AC2682" s="230"/>
      <c r="AD2682" s="230"/>
      <c r="AH2682" s="230"/>
      <c r="AK2682" s="230"/>
      <c r="AL2682" s="230"/>
      <c r="AM2682" s="230"/>
      <c r="AN2682" s="230"/>
      <c r="AO2682" s="230"/>
      <c r="AP2682" s="230"/>
      <c r="AQ2682" s="230"/>
      <c r="AR2682" s="230"/>
      <c r="AW2682" s="230"/>
      <c r="AZ2682" s="230"/>
      <c r="BA2682" s="230"/>
      <c r="BB2682" s="230"/>
      <c r="BC2682" s="230"/>
      <c r="BD2682" s="230"/>
      <c r="BE2682" s="230"/>
      <c r="BF2682" s="230"/>
      <c r="BG2682" s="230"/>
    </row>
    <row r="2683" spans="4:59">
      <c r="D2683" s="230"/>
      <c r="G2683" s="230"/>
      <c r="H2683" s="230"/>
      <c r="I2683" s="230"/>
      <c r="J2683" s="230"/>
      <c r="K2683" s="230"/>
      <c r="L2683" s="230"/>
      <c r="M2683" s="230"/>
      <c r="N2683" s="230"/>
      <c r="S2683" s="230"/>
      <c r="V2683" s="230"/>
      <c r="W2683" s="230"/>
      <c r="X2683" s="230"/>
      <c r="Y2683" s="230"/>
      <c r="Z2683" s="230"/>
      <c r="AA2683" s="230"/>
      <c r="AB2683" s="230"/>
      <c r="AC2683" s="230"/>
      <c r="AD2683" s="230"/>
      <c r="AH2683" s="230"/>
      <c r="AK2683" s="230"/>
      <c r="AL2683" s="230"/>
      <c r="AM2683" s="230"/>
      <c r="AN2683" s="230"/>
      <c r="AO2683" s="230"/>
      <c r="AP2683" s="230"/>
      <c r="AQ2683" s="230"/>
      <c r="AR2683" s="230"/>
      <c r="AW2683" s="230"/>
      <c r="AZ2683" s="230"/>
      <c r="BA2683" s="230"/>
      <c r="BB2683" s="230"/>
      <c r="BC2683" s="230"/>
      <c r="BD2683" s="230"/>
      <c r="BE2683" s="230"/>
      <c r="BF2683" s="230"/>
      <c r="BG2683" s="230"/>
    </row>
    <row r="2684" spans="4:59">
      <c r="D2684" s="230"/>
      <c r="G2684" s="230"/>
      <c r="H2684" s="230"/>
      <c r="I2684" s="230"/>
      <c r="J2684" s="230"/>
      <c r="K2684" s="230"/>
      <c r="L2684" s="230"/>
      <c r="M2684" s="230"/>
      <c r="N2684" s="230"/>
      <c r="S2684" s="230"/>
      <c r="V2684" s="230"/>
      <c r="W2684" s="230"/>
      <c r="X2684" s="230"/>
      <c r="Y2684" s="230"/>
      <c r="Z2684" s="230"/>
      <c r="AA2684" s="230"/>
      <c r="AB2684" s="230"/>
      <c r="AC2684" s="230"/>
      <c r="AD2684" s="230"/>
      <c r="AH2684" s="230"/>
      <c r="AK2684" s="230"/>
      <c r="AL2684" s="230"/>
      <c r="AM2684" s="230"/>
      <c r="AN2684" s="230"/>
      <c r="AO2684" s="230"/>
      <c r="AP2684" s="230"/>
      <c r="AQ2684" s="230"/>
      <c r="AR2684" s="230"/>
      <c r="AW2684" s="230"/>
      <c r="AZ2684" s="230"/>
      <c r="BA2684" s="230"/>
      <c r="BB2684" s="230"/>
      <c r="BC2684" s="230"/>
      <c r="BD2684" s="230"/>
      <c r="BE2684" s="230"/>
      <c r="BF2684" s="230"/>
      <c r="BG2684" s="230"/>
    </row>
    <row r="2685" spans="4:59">
      <c r="D2685" s="230"/>
      <c r="G2685" s="230"/>
      <c r="H2685" s="230"/>
      <c r="I2685" s="230"/>
      <c r="J2685" s="230"/>
      <c r="K2685" s="230"/>
      <c r="L2685" s="230"/>
      <c r="M2685" s="230"/>
      <c r="N2685" s="230"/>
      <c r="S2685" s="230"/>
      <c r="V2685" s="230"/>
      <c r="W2685" s="230"/>
      <c r="X2685" s="230"/>
      <c r="Y2685" s="230"/>
      <c r="Z2685" s="230"/>
      <c r="AA2685" s="230"/>
      <c r="AB2685" s="230"/>
      <c r="AC2685" s="230"/>
      <c r="AD2685" s="230"/>
      <c r="AH2685" s="230"/>
      <c r="AK2685" s="230"/>
      <c r="AL2685" s="230"/>
      <c r="AM2685" s="230"/>
      <c r="AN2685" s="230"/>
      <c r="AO2685" s="230"/>
      <c r="AP2685" s="230"/>
      <c r="AQ2685" s="230"/>
      <c r="AR2685" s="230"/>
      <c r="AW2685" s="230"/>
      <c r="AZ2685" s="230"/>
      <c r="BA2685" s="230"/>
      <c r="BB2685" s="230"/>
      <c r="BC2685" s="230"/>
      <c r="BD2685" s="230"/>
      <c r="BE2685" s="230"/>
      <c r="BF2685" s="230"/>
      <c r="BG2685" s="230"/>
    </row>
    <row r="2686" spans="4:59">
      <c r="D2686" s="230"/>
      <c r="G2686" s="230"/>
      <c r="H2686" s="230"/>
      <c r="I2686" s="230"/>
      <c r="J2686" s="230"/>
      <c r="K2686" s="230"/>
      <c r="L2686" s="230"/>
      <c r="M2686" s="230"/>
      <c r="N2686" s="230"/>
      <c r="S2686" s="230"/>
      <c r="V2686" s="230"/>
      <c r="W2686" s="230"/>
      <c r="X2686" s="230"/>
      <c r="Y2686" s="230"/>
      <c r="Z2686" s="230"/>
      <c r="AA2686" s="230"/>
      <c r="AB2686" s="230"/>
      <c r="AC2686" s="230"/>
      <c r="AD2686" s="230"/>
      <c r="AH2686" s="230"/>
      <c r="AK2686" s="230"/>
      <c r="AL2686" s="230"/>
      <c r="AM2686" s="230"/>
      <c r="AN2686" s="230"/>
      <c r="AO2686" s="230"/>
      <c r="AP2686" s="230"/>
      <c r="AQ2686" s="230"/>
      <c r="AR2686" s="230"/>
      <c r="AW2686" s="230"/>
      <c r="AZ2686" s="230"/>
      <c r="BA2686" s="230"/>
      <c r="BB2686" s="230"/>
      <c r="BC2686" s="230"/>
      <c r="BD2686" s="230"/>
      <c r="BE2686" s="230"/>
      <c r="BF2686" s="230"/>
      <c r="BG2686" s="230"/>
    </row>
    <row r="2687" spans="4:59">
      <c r="D2687" s="230"/>
      <c r="G2687" s="230"/>
      <c r="H2687" s="230"/>
      <c r="I2687" s="230"/>
      <c r="J2687" s="230"/>
      <c r="K2687" s="230"/>
      <c r="L2687" s="230"/>
      <c r="M2687" s="230"/>
      <c r="N2687" s="230"/>
      <c r="S2687" s="230"/>
      <c r="V2687" s="230"/>
      <c r="W2687" s="230"/>
      <c r="X2687" s="230"/>
      <c r="Y2687" s="230"/>
      <c r="Z2687" s="230"/>
      <c r="AA2687" s="230"/>
      <c r="AB2687" s="230"/>
      <c r="AC2687" s="230"/>
      <c r="AD2687" s="230"/>
      <c r="AH2687" s="230"/>
      <c r="AK2687" s="230"/>
      <c r="AL2687" s="230"/>
      <c r="AM2687" s="230"/>
      <c r="AN2687" s="230"/>
      <c r="AO2687" s="230"/>
      <c r="AP2687" s="230"/>
      <c r="AQ2687" s="230"/>
      <c r="AR2687" s="230"/>
      <c r="AW2687" s="230"/>
      <c r="AZ2687" s="230"/>
      <c r="BA2687" s="230"/>
      <c r="BB2687" s="230"/>
      <c r="BC2687" s="230"/>
      <c r="BD2687" s="230"/>
      <c r="BE2687" s="230"/>
      <c r="BF2687" s="230"/>
      <c r="BG2687" s="230"/>
    </row>
    <row r="2688" spans="4:59">
      <c r="D2688" s="230"/>
      <c r="G2688" s="230"/>
      <c r="H2688" s="230"/>
      <c r="I2688" s="230"/>
      <c r="J2688" s="230"/>
      <c r="K2688" s="230"/>
      <c r="L2688" s="230"/>
      <c r="M2688" s="230"/>
      <c r="N2688" s="230"/>
      <c r="S2688" s="230"/>
      <c r="V2688" s="230"/>
      <c r="W2688" s="230"/>
      <c r="X2688" s="230"/>
      <c r="Y2688" s="230"/>
      <c r="Z2688" s="230"/>
      <c r="AA2688" s="230"/>
      <c r="AB2688" s="230"/>
      <c r="AC2688" s="230"/>
      <c r="AD2688" s="230"/>
      <c r="AH2688" s="230"/>
      <c r="AK2688" s="230"/>
      <c r="AL2688" s="230"/>
      <c r="AM2688" s="230"/>
      <c r="AN2688" s="230"/>
      <c r="AO2688" s="230"/>
      <c r="AP2688" s="230"/>
      <c r="AQ2688" s="230"/>
      <c r="AR2688" s="230"/>
      <c r="AW2688" s="230"/>
      <c r="AZ2688" s="230"/>
      <c r="BA2688" s="230"/>
      <c r="BB2688" s="230"/>
      <c r="BC2688" s="230"/>
      <c r="BD2688" s="230"/>
      <c r="BE2688" s="230"/>
      <c r="BF2688" s="230"/>
      <c r="BG2688" s="230"/>
    </row>
    <row r="2689" spans="4:59">
      <c r="D2689" s="230"/>
      <c r="G2689" s="230"/>
      <c r="H2689" s="230"/>
      <c r="I2689" s="230"/>
      <c r="J2689" s="230"/>
      <c r="K2689" s="230"/>
      <c r="L2689" s="230"/>
      <c r="M2689" s="230"/>
      <c r="N2689" s="230"/>
      <c r="S2689" s="230"/>
      <c r="V2689" s="230"/>
      <c r="W2689" s="230"/>
      <c r="X2689" s="230"/>
      <c r="Y2689" s="230"/>
      <c r="Z2689" s="230"/>
      <c r="AA2689" s="230"/>
      <c r="AB2689" s="230"/>
      <c r="AC2689" s="230"/>
      <c r="AD2689" s="230"/>
      <c r="AH2689" s="230"/>
      <c r="AK2689" s="230"/>
      <c r="AL2689" s="230"/>
      <c r="AM2689" s="230"/>
      <c r="AN2689" s="230"/>
      <c r="AO2689" s="230"/>
      <c r="AP2689" s="230"/>
      <c r="AQ2689" s="230"/>
      <c r="AR2689" s="230"/>
      <c r="AW2689" s="230"/>
      <c r="AZ2689" s="230"/>
      <c r="BA2689" s="230"/>
      <c r="BB2689" s="230"/>
      <c r="BC2689" s="230"/>
      <c r="BD2689" s="230"/>
      <c r="BE2689" s="230"/>
      <c r="BF2689" s="230"/>
      <c r="BG2689" s="230"/>
    </row>
    <row r="2690" spans="4:59">
      <c r="D2690" s="230"/>
      <c r="G2690" s="230"/>
      <c r="H2690" s="230"/>
      <c r="I2690" s="230"/>
      <c r="J2690" s="230"/>
      <c r="K2690" s="230"/>
      <c r="L2690" s="230"/>
      <c r="M2690" s="230"/>
      <c r="N2690" s="230"/>
      <c r="S2690" s="230"/>
      <c r="V2690" s="230"/>
      <c r="W2690" s="230"/>
      <c r="X2690" s="230"/>
      <c r="Y2690" s="230"/>
      <c r="Z2690" s="230"/>
      <c r="AA2690" s="230"/>
      <c r="AB2690" s="230"/>
      <c r="AC2690" s="230"/>
      <c r="AD2690" s="230"/>
      <c r="AH2690" s="230"/>
      <c r="AK2690" s="230"/>
      <c r="AL2690" s="230"/>
      <c r="AM2690" s="230"/>
      <c r="AN2690" s="230"/>
      <c r="AO2690" s="230"/>
      <c r="AP2690" s="230"/>
      <c r="AQ2690" s="230"/>
      <c r="AR2690" s="230"/>
      <c r="AW2690" s="230"/>
      <c r="AZ2690" s="230"/>
      <c r="BA2690" s="230"/>
      <c r="BB2690" s="230"/>
      <c r="BC2690" s="230"/>
      <c r="BD2690" s="230"/>
      <c r="BE2690" s="230"/>
      <c r="BF2690" s="230"/>
      <c r="BG2690" s="230"/>
    </row>
    <row r="2691" spans="4:59">
      <c r="D2691" s="230"/>
      <c r="G2691" s="230"/>
      <c r="H2691" s="230"/>
      <c r="I2691" s="230"/>
      <c r="J2691" s="230"/>
      <c r="K2691" s="230"/>
      <c r="L2691" s="230"/>
      <c r="M2691" s="230"/>
      <c r="N2691" s="230"/>
      <c r="S2691" s="230"/>
      <c r="V2691" s="230"/>
      <c r="W2691" s="230"/>
      <c r="X2691" s="230"/>
      <c r="Y2691" s="230"/>
      <c r="Z2691" s="230"/>
      <c r="AA2691" s="230"/>
      <c r="AB2691" s="230"/>
      <c r="AC2691" s="230"/>
      <c r="AD2691" s="230"/>
      <c r="AH2691" s="230"/>
      <c r="AK2691" s="230"/>
      <c r="AL2691" s="230"/>
      <c r="AM2691" s="230"/>
      <c r="AN2691" s="230"/>
      <c r="AO2691" s="230"/>
      <c r="AP2691" s="230"/>
      <c r="AQ2691" s="230"/>
      <c r="AR2691" s="230"/>
      <c r="AW2691" s="230"/>
      <c r="AZ2691" s="230"/>
      <c r="BA2691" s="230"/>
      <c r="BB2691" s="230"/>
      <c r="BC2691" s="230"/>
      <c r="BD2691" s="230"/>
      <c r="BE2691" s="230"/>
      <c r="BF2691" s="230"/>
      <c r="BG2691" s="230"/>
    </row>
    <row r="2692" spans="4:59">
      <c r="D2692" s="230"/>
      <c r="G2692" s="230"/>
      <c r="H2692" s="230"/>
      <c r="I2692" s="230"/>
      <c r="J2692" s="230"/>
      <c r="K2692" s="230"/>
      <c r="L2692" s="230"/>
      <c r="M2692" s="230"/>
      <c r="N2692" s="230"/>
      <c r="S2692" s="230"/>
      <c r="V2692" s="230"/>
      <c r="W2692" s="230"/>
      <c r="X2692" s="230"/>
      <c r="Y2692" s="230"/>
      <c r="Z2692" s="230"/>
      <c r="AA2692" s="230"/>
      <c r="AB2692" s="230"/>
      <c r="AC2692" s="230"/>
      <c r="AD2692" s="230"/>
      <c r="AH2692" s="230"/>
      <c r="AK2692" s="230"/>
      <c r="AL2692" s="230"/>
      <c r="AM2692" s="230"/>
      <c r="AN2692" s="230"/>
      <c r="AO2692" s="230"/>
      <c r="AP2692" s="230"/>
      <c r="AQ2692" s="230"/>
      <c r="AR2692" s="230"/>
      <c r="AW2692" s="230"/>
      <c r="AZ2692" s="230"/>
      <c r="BA2692" s="230"/>
      <c r="BB2692" s="230"/>
      <c r="BC2692" s="230"/>
      <c r="BD2692" s="230"/>
      <c r="BE2692" s="230"/>
      <c r="BF2692" s="230"/>
      <c r="BG2692" s="230"/>
    </row>
    <row r="2693" spans="4:59">
      <c r="D2693" s="230"/>
      <c r="G2693" s="230"/>
      <c r="H2693" s="230"/>
      <c r="I2693" s="230"/>
      <c r="J2693" s="230"/>
      <c r="K2693" s="230"/>
      <c r="L2693" s="230"/>
      <c r="M2693" s="230"/>
      <c r="N2693" s="230"/>
      <c r="S2693" s="230"/>
      <c r="V2693" s="230"/>
      <c r="W2693" s="230"/>
      <c r="X2693" s="230"/>
      <c r="Y2693" s="230"/>
      <c r="Z2693" s="230"/>
      <c r="AA2693" s="230"/>
      <c r="AB2693" s="230"/>
      <c r="AC2693" s="230"/>
      <c r="AD2693" s="230"/>
      <c r="AH2693" s="230"/>
      <c r="AK2693" s="230"/>
      <c r="AL2693" s="230"/>
      <c r="AM2693" s="230"/>
      <c r="AN2693" s="230"/>
      <c r="AO2693" s="230"/>
      <c r="AP2693" s="230"/>
      <c r="AQ2693" s="230"/>
      <c r="AR2693" s="230"/>
      <c r="AW2693" s="230"/>
      <c r="AZ2693" s="230"/>
      <c r="BA2693" s="230"/>
      <c r="BB2693" s="230"/>
      <c r="BC2693" s="230"/>
      <c r="BD2693" s="230"/>
      <c r="BE2693" s="230"/>
      <c r="BF2693" s="230"/>
      <c r="BG2693" s="230"/>
    </row>
    <row r="2694" spans="4:59">
      <c r="D2694" s="230"/>
      <c r="G2694" s="230"/>
      <c r="H2694" s="230"/>
      <c r="I2694" s="230"/>
      <c r="J2694" s="230"/>
      <c r="K2694" s="230"/>
      <c r="L2694" s="230"/>
      <c r="M2694" s="230"/>
      <c r="N2694" s="230"/>
      <c r="S2694" s="230"/>
      <c r="V2694" s="230"/>
      <c r="W2694" s="230"/>
      <c r="X2694" s="230"/>
      <c r="Y2694" s="230"/>
      <c r="Z2694" s="230"/>
      <c r="AA2694" s="230"/>
      <c r="AB2694" s="230"/>
      <c r="AC2694" s="230"/>
      <c r="AD2694" s="230"/>
      <c r="AH2694" s="230"/>
      <c r="AK2694" s="230"/>
      <c r="AL2694" s="230"/>
      <c r="AM2694" s="230"/>
      <c r="AN2694" s="230"/>
      <c r="AO2694" s="230"/>
      <c r="AP2694" s="230"/>
      <c r="AQ2694" s="230"/>
      <c r="AR2694" s="230"/>
      <c r="AW2694" s="230"/>
      <c r="AZ2694" s="230"/>
      <c r="BA2694" s="230"/>
      <c r="BB2694" s="230"/>
      <c r="BC2694" s="230"/>
      <c r="BD2694" s="230"/>
      <c r="BE2694" s="230"/>
      <c r="BF2694" s="230"/>
      <c r="BG2694" s="230"/>
    </row>
    <row r="2695" spans="4:59">
      <c r="D2695" s="230"/>
      <c r="G2695" s="230"/>
      <c r="H2695" s="230"/>
      <c r="I2695" s="230"/>
      <c r="J2695" s="230"/>
      <c r="K2695" s="230"/>
      <c r="L2695" s="230"/>
      <c r="M2695" s="230"/>
      <c r="N2695" s="230"/>
      <c r="S2695" s="230"/>
      <c r="V2695" s="230"/>
      <c r="W2695" s="230"/>
      <c r="X2695" s="230"/>
      <c r="Y2695" s="230"/>
      <c r="Z2695" s="230"/>
      <c r="AA2695" s="230"/>
      <c r="AB2695" s="230"/>
      <c r="AC2695" s="230"/>
      <c r="AD2695" s="230"/>
      <c r="AH2695" s="230"/>
      <c r="AK2695" s="230"/>
      <c r="AL2695" s="230"/>
      <c r="AM2695" s="230"/>
      <c r="AN2695" s="230"/>
      <c r="AO2695" s="230"/>
      <c r="AP2695" s="230"/>
      <c r="AQ2695" s="230"/>
      <c r="AR2695" s="230"/>
      <c r="AW2695" s="230"/>
      <c r="AZ2695" s="230"/>
      <c r="BA2695" s="230"/>
      <c r="BB2695" s="230"/>
      <c r="BC2695" s="230"/>
      <c r="BD2695" s="230"/>
      <c r="BE2695" s="230"/>
      <c r="BF2695" s="230"/>
      <c r="BG2695" s="230"/>
    </row>
    <row r="2696" spans="4:59">
      <c r="D2696" s="230"/>
      <c r="G2696" s="230"/>
      <c r="H2696" s="230"/>
      <c r="I2696" s="230"/>
      <c r="J2696" s="230"/>
      <c r="K2696" s="230"/>
      <c r="L2696" s="230"/>
      <c r="M2696" s="230"/>
      <c r="N2696" s="230"/>
      <c r="S2696" s="230"/>
      <c r="V2696" s="230"/>
      <c r="W2696" s="230"/>
      <c r="X2696" s="230"/>
      <c r="Y2696" s="230"/>
      <c r="Z2696" s="230"/>
      <c r="AA2696" s="230"/>
      <c r="AB2696" s="230"/>
      <c r="AC2696" s="230"/>
      <c r="AD2696" s="230"/>
      <c r="AH2696" s="230"/>
      <c r="AK2696" s="230"/>
      <c r="AL2696" s="230"/>
      <c r="AM2696" s="230"/>
      <c r="AN2696" s="230"/>
      <c r="AO2696" s="230"/>
      <c r="AP2696" s="230"/>
      <c r="AQ2696" s="230"/>
      <c r="AR2696" s="230"/>
      <c r="AW2696" s="230"/>
      <c r="AZ2696" s="230"/>
      <c r="BA2696" s="230"/>
      <c r="BB2696" s="230"/>
      <c r="BC2696" s="230"/>
      <c r="BD2696" s="230"/>
      <c r="BE2696" s="230"/>
      <c r="BF2696" s="230"/>
      <c r="BG2696" s="230"/>
    </row>
    <row r="2697" spans="4:59">
      <c r="D2697" s="230"/>
      <c r="G2697" s="230"/>
      <c r="H2697" s="230"/>
      <c r="I2697" s="230"/>
      <c r="J2697" s="230"/>
      <c r="K2697" s="230"/>
      <c r="L2697" s="230"/>
      <c r="M2697" s="230"/>
      <c r="N2697" s="230"/>
      <c r="S2697" s="230"/>
      <c r="V2697" s="230"/>
      <c r="W2697" s="230"/>
      <c r="X2697" s="230"/>
      <c r="Y2697" s="230"/>
      <c r="Z2697" s="230"/>
      <c r="AA2697" s="230"/>
      <c r="AB2697" s="230"/>
      <c r="AC2697" s="230"/>
      <c r="AD2697" s="230"/>
      <c r="AH2697" s="230"/>
      <c r="AK2697" s="230"/>
      <c r="AL2697" s="230"/>
      <c r="AM2697" s="230"/>
      <c r="AN2697" s="230"/>
      <c r="AO2697" s="230"/>
      <c r="AP2697" s="230"/>
      <c r="AQ2697" s="230"/>
      <c r="AR2697" s="230"/>
      <c r="AW2697" s="230"/>
      <c r="AZ2697" s="230"/>
      <c r="BA2697" s="230"/>
      <c r="BB2697" s="230"/>
      <c r="BC2697" s="230"/>
      <c r="BD2697" s="230"/>
      <c r="BE2697" s="230"/>
      <c r="BF2697" s="230"/>
      <c r="BG2697" s="230"/>
    </row>
    <row r="2698" spans="4:59">
      <c r="D2698" s="230"/>
      <c r="G2698" s="230"/>
      <c r="H2698" s="230"/>
      <c r="I2698" s="230"/>
      <c r="J2698" s="230"/>
      <c r="K2698" s="230"/>
      <c r="L2698" s="230"/>
      <c r="M2698" s="230"/>
      <c r="N2698" s="230"/>
      <c r="S2698" s="230"/>
      <c r="V2698" s="230"/>
      <c r="W2698" s="230"/>
      <c r="X2698" s="230"/>
      <c r="Y2698" s="230"/>
      <c r="Z2698" s="230"/>
      <c r="AA2698" s="230"/>
      <c r="AB2698" s="230"/>
      <c r="AC2698" s="230"/>
      <c r="AD2698" s="230"/>
      <c r="AH2698" s="230"/>
      <c r="AK2698" s="230"/>
      <c r="AL2698" s="230"/>
      <c r="AM2698" s="230"/>
      <c r="AN2698" s="230"/>
      <c r="AO2698" s="230"/>
      <c r="AP2698" s="230"/>
      <c r="AQ2698" s="230"/>
      <c r="AR2698" s="230"/>
      <c r="AW2698" s="230"/>
      <c r="AZ2698" s="230"/>
      <c r="BA2698" s="230"/>
      <c r="BB2698" s="230"/>
      <c r="BC2698" s="230"/>
      <c r="BD2698" s="230"/>
      <c r="BE2698" s="230"/>
      <c r="BF2698" s="230"/>
      <c r="BG2698" s="230"/>
    </row>
    <row r="2699" spans="4:59">
      <c r="D2699" s="230"/>
      <c r="G2699" s="230"/>
      <c r="H2699" s="230"/>
      <c r="I2699" s="230"/>
      <c r="J2699" s="230"/>
      <c r="K2699" s="230"/>
      <c r="L2699" s="230"/>
      <c r="M2699" s="230"/>
      <c r="N2699" s="230"/>
      <c r="S2699" s="230"/>
      <c r="V2699" s="230"/>
      <c r="W2699" s="230"/>
      <c r="X2699" s="230"/>
      <c r="Y2699" s="230"/>
      <c r="Z2699" s="230"/>
      <c r="AA2699" s="230"/>
      <c r="AB2699" s="230"/>
      <c r="AC2699" s="230"/>
      <c r="AD2699" s="230"/>
      <c r="AH2699" s="230"/>
      <c r="AK2699" s="230"/>
      <c r="AL2699" s="230"/>
      <c r="AM2699" s="230"/>
      <c r="AN2699" s="230"/>
      <c r="AO2699" s="230"/>
      <c r="AP2699" s="230"/>
      <c r="AQ2699" s="230"/>
      <c r="AR2699" s="230"/>
      <c r="AW2699" s="230"/>
      <c r="AZ2699" s="230"/>
      <c r="BA2699" s="230"/>
      <c r="BB2699" s="230"/>
      <c r="BC2699" s="230"/>
      <c r="BD2699" s="230"/>
      <c r="BE2699" s="230"/>
      <c r="BF2699" s="230"/>
      <c r="BG2699" s="230"/>
    </row>
    <row r="2700" spans="4:59">
      <c r="D2700" s="230"/>
      <c r="G2700" s="230"/>
      <c r="H2700" s="230"/>
      <c r="I2700" s="230"/>
      <c r="J2700" s="230"/>
      <c r="K2700" s="230"/>
      <c r="L2700" s="230"/>
      <c r="M2700" s="230"/>
      <c r="N2700" s="230"/>
      <c r="S2700" s="230"/>
      <c r="V2700" s="230"/>
      <c r="W2700" s="230"/>
      <c r="X2700" s="230"/>
      <c r="Y2700" s="230"/>
      <c r="Z2700" s="230"/>
      <c r="AA2700" s="230"/>
      <c r="AB2700" s="230"/>
      <c r="AC2700" s="230"/>
      <c r="AD2700" s="230"/>
      <c r="AH2700" s="230"/>
      <c r="AK2700" s="230"/>
      <c r="AL2700" s="230"/>
      <c r="AM2700" s="230"/>
      <c r="AN2700" s="230"/>
      <c r="AO2700" s="230"/>
      <c r="AP2700" s="230"/>
      <c r="AQ2700" s="230"/>
      <c r="AR2700" s="230"/>
      <c r="AW2700" s="230"/>
      <c r="AZ2700" s="230"/>
      <c r="BA2700" s="230"/>
      <c r="BB2700" s="230"/>
      <c r="BC2700" s="230"/>
      <c r="BD2700" s="230"/>
      <c r="BE2700" s="230"/>
      <c r="BF2700" s="230"/>
      <c r="BG2700" s="230"/>
    </row>
    <row r="2701" spans="4:59">
      <c r="D2701" s="230"/>
      <c r="G2701" s="230"/>
      <c r="H2701" s="230"/>
      <c r="I2701" s="230"/>
      <c r="J2701" s="230"/>
      <c r="K2701" s="230"/>
      <c r="L2701" s="230"/>
      <c r="M2701" s="230"/>
      <c r="N2701" s="230"/>
      <c r="S2701" s="230"/>
      <c r="V2701" s="230"/>
      <c r="W2701" s="230"/>
      <c r="X2701" s="230"/>
      <c r="Y2701" s="230"/>
      <c r="Z2701" s="230"/>
      <c r="AA2701" s="230"/>
      <c r="AB2701" s="230"/>
      <c r="AC2701" s="230"/>
      <c r="AD2701" s="230"/>
      <c r="AH2701" s="230"/>
      <c r="AK2701" s="230"/>
      <c r="AL2701" s="230"/>
      <c r="AM2701" s="230"/>
      <c r="AN2701" s="230"/>
      <c r="AO2701" s="230"/>
      <c r="AP2701" s="230"/>
      <c r="AQ2701" s="230"/>
      <c r="AR2701" s="230"/>
      <c r="AW2701" s="230"/>
      <c r="AZ2701" s="230"/>
      <c r="BA2701" s="230"/>
      <c r="BB2701" s="230"/>
      <c r="BC2701" s="230"/>
      <c r="BD2701" s="230"/>
      <c r="BE2701" s="230"/>
      <c r="BF2701" s="230"/>
      <c r="BG2701" s="230"/>
    </row>
    <row r="2702" spans="4:59">
      <c r="D2702" s="230"/>
      <c r="G2702" s="230"/>
      <c r="H2702" s="230"/>
      <c r="I2702" s="230"/>
      <c r="J2702" s="230"/>
      <c r="K2702" s="230"/>
      <c r="L2702" s="230"/>
      <c r="M2702" s="230"/>
      <c r="N2702" s="230"/>
      <c r="S2702" s="230"/>
      <c r="V2702" s="230"/>
      <c r="W2702" s="230"/>
      <c r="X2702" s="230"/>
      <c r="Y2702" s="230"/>
      <c r="Z2702" s="230"/>
      <c r="AA2702" s="230"/>
      <c r="AB2702" s="230"/>
      <c r="AC2702" s="230"/>
      <c r="AD2702" s="230"/>
      <c r="AH2702" s="230"/>
      <c r="AK2702" s="230"/>
      <c r="AL2702" s="230"/>
      <c r="AM2702" s="230"/>
      <c r="AN2702" s="230"/>
      <c r="AO2702" s="230"/>
      <c r="AP2702" s="230"/>
      <c r="AQ2702" s="230"/>
      <c r="AR2702" s="230"/>
      <c r="AW2702" s="230"/>
      <c r="AZ2702" s="230"/>
      <c r="BA2702" s="230"/>
      <c r="BB2702" s="230"/>
      <c r="BC2702" s="230"/>
      <c r="BD2702" s="230"/>
      <c r="BE2702" s="230"/>
      <c r="BF2702" s="230"/>
      <c r="BG2702" s="230"/>
    </row>
    <row r="2703" spans="4:59">
      <c r="D2703" s="230"/>
      <c r="G2703" s="230"/>
      <c r="H2703" s="230"/>
      <c r="I2703" s="230"/>
      <c r="J2703" s="230"/>
      <c r="K2703" s="230"/>
      <c r="L2703" s="230"/>
      <c r="M2703" s="230"/>
      <c r="N2703" s="230"/>
      <c r="S2703" s="230"/>
      <c r="V2703" s="230"/>
      <c r="W2703" s="230"/>
      <c r="X2703" s="230"/>
      <c r="Y2703" s="230"/>
      <c r="Z2703" s="230"/>
      <c r="AA2703" s="230"/>
      <c r="AB2703" s="230"/>
      <c r="AC2703" s="230"/>
      <c r="AD2703" s="230"/>
      <c r="AH2703" s="230"/>
      <c r="AK2703" s="230"/>
      <c r="AL2703" s="230"/>
      <c r="AM2703" s="230"/>
      <c r="AN2703" s="230"/>
      <c r="AO2703" s="230"/>
      <c r="AP2703" s="230"/>
      <c r="AQ2703" s="230"/>
      <c r="AR2703" s="230"/>
      <c r="AW2703" s="230"/>
      <c r="AZ2703" s="230"/>
      <c r="BA2703" s="230"/>
      <c r="BB2703" s="230"/>
      <c r="BC2703" s="230"/>
      <c r="BD2703" s="230"/>
      <c r="BE2703" s="230"/>
      <c r="BF2703" s="230"/>
      <c r="BG2703" s="230"/>
    </row>
    <row r="2704" spans="4:59">
      <c r="D2704" s="230"/>
      <c r="G2704" s="230"/>
      <c r="H2704" s="230"/>
      <c r="I2704" s="230"/>
      <c r="J2704" s="230"/>
      <c r="K2704" s="230"/>
      <c r="L2704" s="230"/>
      <c r="M2704" s="230"/>
      <c r="N2704" s="230"/>
      <c r="S2704" s="230"/>
      <c r="V2704" s="230"/>
      <c r="W2704" s="230"/>
      <c r="X2704" s="230"/>
      <c r="Y2704" s="230"/>
      <c r="Z2704" s="230"/>
      <c r="AA2704" s="230"/>
      <c r="AB2704" s="230"/>
      <c r="AC2704" s="230"/>
      <c r="AD2704" s="230"/>
      <c r="AH2704" s="230"/>
      <c r="AK2704" s="230"/>
      <c r="AL2704" s="230"/>
      <c r="AM2704" s="230"/>
      <c r="AN2704" s="230"/>
      <c r="AO2704" s="230"/>
      <c r="AP2704" s="230"/>
      <c r="AQ2704" s="230"/>
      <c r="AR2704" s="230"/>
      <c r="AW2704" s="230"/>
      <c r="AZ2704" s="230"/>
      <c r="BA2704" s="230"/>
      <c r="BB2704" s="230"/>
      <c r="BC2704" s="230"/>
      <c r="BD2704" s="230"/>
      <c r="BE2704" s="230"/>
      <c r="BF2704" s="230"/>
      <c r="BG2704" s="230"/>
    </row>
    <row r="2705" spans="4:59">
      <c r="D2705" s="230"/>
      <c r="G2705" s="230"/>
      <c r="H2705" s="230"/>
      <c r="I2705" s="230"/>
      <c r="J2705" s="230"/>
      <c r="K2705" s="230"/>
      <c r="L2705" s="230"/>
      <c r="M2705" s="230"/>
      <c r="N2705" s="230"/>
      <c r="S2705" s="230"/>
      <c r="V2705" s="230"/>
      <c r="W2705" s="230"/>
      <c r="X2705" s="230"/>
      <c r="Y2705" s="230"/>
      <c r="Z2705" s="230"/>
      <c r="AA2705" s="230"/>
      <c r="AB2705" s="230"/>
      <c r="AC2705" s="230"/>
      <c r="AD2705" s="230"/>
      <c r="AH2705" s="230"/>
      <c r="AK2705" s="230"/>
      <c r="AL2705" s="230"/>
      <c r="AM2705" s="230"/>
      <c r="AN2705" s="230"/>
      <c r="AO2705" s="230"/>
      <c r="AP2705" s="230"/>
      <c r="AQ2705" s="230"/>
      <c r="AR2705" s="230"/>
      <c r="AW2705" s="230"/>
      <c r="AZ2705" s="230"/>
      <c r="BA2705" s="230"/>
      <c r="BB2705" s="230"/>
      <c r="BC2705" s="230"/>
      <c r="BD2705" s="230"/>
      <c r="BE2705" s="230"/>
      <c r="BF2705" s="230"/>
      <c r="BG2705" s="230"/>
    </row>
    <row r="2706" spans="4:59">
      <c r="D2706" s="230"/>
      <c r="G2706" s="230"/>
      <c r="H2706" s="230"/>
      <c r="I2706" s="230"/>
      <c r="J2706" s="230"/>
      <c r="K2706" s="230"/>
      <c r="L2706" s="230"/>
      <c r="M2706" s="230"/>
      <c r="N2706" s="230"/>
      <c r="S2706" s="230"/>
      <c r="V2706" s="230"/>
      <c r="W2706" s="230"/>
      <c r="X2706" s="230"/>
      <c r="Y2706" s="230"/>
      <c r="Z2706" s="230"/>
      <c r="AA2706" s="230"/>
      <c r="AB2706" s="230"/>
      <c r="AC2706" s="230"/>
      <c r="AD2706" s="230"/>
      <c r="AH2706" s="230"/>
      <c r="AK2706" s="230"/>
      <c r="AL2706" s="230"/>
      <c r="AM2706" s="230"/>
      <c r="AN2706" s="230"/>
      <c r="AO2706" s="230"/>
      <c r="AP2706" s="230"/>
      <c r="AQ2706" s="230"/>
      <c r="AR2706" s="230"/>
      <c r="AW2706" s="230"/>
      <c r="AZ2706" s="230"/>
      <c r="BA2706" s="230"/>
      <c r="BB2706" s="230"/>
      <c r="BC2706" s="230"/>
      <c r="BD2706" s="230"/>
      <c r="BE2706" s="230"/>
      <c r="BF2706" s="230"/>
      <c r="BG2706" s="230"/>
    </row>
    <row r="2707" spans="4:59">
      <c r="D2707" s="230"/>
      <c r="G2707" s="230"/>
      <c r="H2707" s="230"/>
      <c r="I2707" s="230"/>
      <c r="J2707" s="230"/>
      <c r="K2707" s="230"/>
      <c r="L2707" s="230"/>
      <c r="M2707" s="230"/>
      <c r="N2707" s="230"/>
      <c r="S2707" s="230"/>
      <c r="V2707" s="230"/>
      <c r="W2707" s="230"/>
      <c r="X2707" s="230"/>
      <c r="Y2707" s="230"/>
      <c r="Z2707" s="230"/>
      <c r="AA2707" s="230"/>
      <c r="AB2707" s="230"/>
      <c r="AC2707" s="230"/>
      <c r="AD2707" s="230"/>
      <c r="AH2707" s="230"/>
      <c r="AK2707" s="230"/>
      <c r="AL2707" s="230"/>
      <c r="AM2707" s="230"/>
      <c r="AN2707" s="230"/>
      <c r="AO2707" s="230"/>
      <c r="AP2707" s="230"/>
      <c r="AQ2707" s="230"/>
      <c r="AR2707" s="230"/>
      <c r="AW2707" s="230"/>
      <c r="AZ2707" s="230"/>
      <c r="BA2707" s="230"/>
      <c r="BB2707" s="230"/>
      <c r="BC2707" s="230"/>
      <c r="BD2707" s="230"/>
      <c r="BE2707" s="230"/>
      <c r="BF2707" s="230"/>
      <c r="BG2707" s="230"/>
    </row>
    <row r="2708" spans="4:59">
      <c r="D2708" s="230"/>
      <c r="G2708" s="230"/>
      <c r="H2708" s="230"/>
      <c r="I2708" s="230"/>
      <c r="J2708" s="230"/>
      <c r="K2708" s="230"/>
      <c r="L2708" s="230"/>
      <c r="M2708" s="230"/>
      <c r="N2708" s="230"/>
      <c r="S2708" s="230"/>
      <c r="V2708" s="230"/>
      <c r="W2708" s="230"/>
      <c r="X2708" s="230"/>
      <c r="Y2708" s="230"/>
      <c r="Z2708" s="230"/>
      <c r="AA2708" s="230"/>
      <c r="AB2708" s="230"/>
      <c r="AC2708" s="230"/>
      <c r="AD2708" s="230"/>
      <c r="AH2708" s="230"/>
      <c r="AK2708" s="230"/>
      <c r="AL2708" s="230"/>
      <c r="AM2708" s="230"/>
      <c r="AN2708" s="230"/>
      <c r="AO2708" s="230"/>
      <c r="AP2708" s="230"/>
      <c r="AQ2708" s="230"/>
      <c r="AR2708" s="230"/>
      <c r="AW2708" s="230"/>
      <c r="AZ2708" s="230"/>
      <c r="BA2708" s="230"/>
      <c r="BB2708" s="230"/>
      <c r="BC2708" s="230"/>
      <c r="BD2708" s="230"/>
      <c r="BE2708" s="230"/>
      <c r="BF2708" s="230"/>
      <c r="BG2708" s="230"/>
    </row>
    <row r="2709" spans="4:59">
      <c r="D2709" s="230"/>
      <c r="G2709" s="230"/>
      <c r="H2709" s="230"/>
      <c r="I2709" s="230"/>
      <c r="J2709" s="230"/>
      <c r="K2709" s="230"/>
      <c r="L2709" s="230"/>
      <c r="M2709" s="230"/>
      <c r="N2709" s="230"/>
      <c r="S2709" s="230"/>
      <c r="V2709" s="230"/>
      <c r="W2709" s="230"/>
      <c r="X2709" s="230"/>
      <c r="Y2709" s="230"/>
      <c r="Z2709" s="230"/>
      <c r="AA2709" s="230"/>
      <c r="AB2709" s="230"/>
      <c r="AC2709" s="230"/>
      <c r="AD2709" s="230"/>
      <c r="AH2709" s="230"/>
      <c r="AK2709" s="230"/>
      <c r="AL2709" s="230"/>
      <c r="AM2709" s="230"/>
      <c r="AN2709" s="230"/>
      <c r="AO2709" s="230"/>
      <c r="AP2709" s="230"/>
      <c r="AQ2709" s="230"/>
      <c r="AR2709" s="230"/>
      <c r="AW2709" s="230"/>
      <c r="AZ2709" s="230"/>
      <c r="BA2709" s="230"/>
      <c r="BB2709" s="230"/>
      <c r="BC2709" s="230"/>
      <c r="BD2709" s="230"/>
      <c r="BE2709" s="230"/>
      <c r="BF2709" s="230"/>
      <c r="BG2709" s="230"/>
    </row>
    <row r="2710" spans="4:59">
      <c r="D2710" s="230"/>
      <c r="G2710" s="230"/>
      <c r="H2710" s="230"/>
      <c r="I2710" s="230"/>
      <c r="J2710" s="230"/>
      <c r="K2710" s="230"/>
      <c r="L2710" s="230"/>
      <c r="M2710" s="230"/>
      <c r="N2710" s="230"/>
      <c r="S2710" s="230"/>
      <c r="V2710" s="230"/>
      <c r="W2710" s="230"/>
      <c r="X2710" s="230"/>
      <c r="Y2710" s="230"/>
      <c r="Z2710" s="230"/>
      <c r="AA2710" s="230"/>
      <c r="AB2710" s="230"/>
      <c r="AC2710" s="230"/>
      <c r="AD2710" s="230"/>
      <c r="AH2710" s="230"/>
      <c r="AK2710" s="230"/>
      <c r="AL2710" s="230"/>
      <c r="AM2710" s="230"/>
      <c r="AN2710" s="230"/>
      <c r="AO2710" s="230"/>
      <c r="AP2710" s="230"/>
      <c r="AQ2710" s="230"/>
      <c r="AR2710" s="230"/>
      <c r="AW2710" s="230"/>
      <c r="AZ2710" s="230"/>
      <c r="BA2710" s="230"/>
      <c r="BB2710" s="230"/>
      <c r="BC2710" s="230"/>
      <c r="BD2710" s="230"/>
      <c r="BE2710" s="230"/>
      <c r="BF2710" s="230"/>
      <c r="BG2710" s="230"/>
    </row>
    <row r="2711" spans="4:59">
      <c r="D2711" s="230"/>
      <c r="G2711" s="230"/>
      <c r="H2711" s="230"/>
      <c r="I2711" s="230"/>
      <c r="J2711" s="230"/>
      <c r="K2711" s="230"/>
      <c r="L2711" s="230"/>
      <c r="M2711" s="230"/>
      <c r="N2711" s="230"/>
      <c r="S2711" s="230"/>
      <c r="V2711" s="230"/>
      <c r="W2711" s="230"/>
      <c r="X2711" s="230"/>
      <c r="Y2711" s="230"/>
      <c r="Z2711" s="230"/>
      <c r="AA2711" s="230"/>
      <c r="AB2711" s="230"/>
      <c r="AC2711" s="230"/>
      <c r="AD2711" s="230"/>
      <c r="AH2711" s="230"/>
      <c r="AK2711" s="230"/>
      <c r="AL2711" s="230"/>
      <c r="AM2711" s="230"/>
      <c r="AN2711" s="230"/>
      <c r="AO2711" s="230"/>
      <c r="AP2711" s="230"/>
      <c r="AQ2711" s="230"/>
      <c r="AR2711" s="230"/>
      <c r="AW2711" s="230"/>
      <c r="AZ2711" s="230"/>
      <c r="BA2711" s="230"/>
      <c r="BB2711" s="230"/>
      <c r="BC2711" s="230"/>
      <c r="BD2711" s="230"/>
      <c r="BE2711" s="230"/>
      <c r="BF2711" s="230"/>
      <c r="BG2711" s="230"/>
    </row>
    <row r="2712" spans="4:59">
      <c r="D2712" s="230"/>
      <c r="G2712" s="230"/>
      <c r="H2712" s="230"/>
      <c r="I2712" s="230"/>
      <c r="J2712" s="230"/>
      <c r="K2712" s="230"/>
      <c r="L2712" s="230"/>
      <c r="M2712" s="230"/>
      <c r="N2712" s="230"/>
      <c r="S2712" s="230"/>
      <c r="V2712" s="230"/>
      <c r="W2712" s="230"/>
      <c r="X2712" s="230"/>
      <c r="Y2712" s="230"/>
      <c r="Z2712" s="230"/>
      <c r="AA2712" s="230"/>
      <c r="AB2712" s="230"/>
      <c r="AC2712" s="230"/>
      <c r="AD2712" s="230"/>
      <c r="AH2712" s="230"/>
      <c r="AK2712" s="230"/>
      <c r="AL2712" s="230"/>
      <c r="AM2712" s="230"/>
      <c r="AN2712" s="230"/>
      <c r="AO2712" s="230"/>
      <c r="AP2712" s="230"/>
      <c r="AQ2712" s="230"/>
      <c r="AR2712" s="230"/>
      <c r="AW2712" s="230"/>
      <c r="AZ2712" s="230"/>
      <c r="BA2712" s="230"/>
      <c r="BB2712" s="230"/>
      <c r="BC2712" s="230"/>
      <c r="BD2712" s="230"/>
      <c r="BE2712" s="230"/>
      <c r="BF2712" s="230"/>
      <c r="BG2712" s="230"/>
    </row>
    <row r="2713" spans="4:59">
      <c r="D2713" s="230"/>
      <c r="G2713" s="230"/>
      <c r="H2713" s="230"/>
      <c r="I2713" s="230"/>
      <c r="J2713" s="230"/>
      <c r="K2713" s="230"/>
      <c r="L2713" s="230"/>
      <c r="M2713" s="230"/>
      <c r="N2713" s="230"/>
      <c r="S2713" s="230"/>
      <c r="V2713" s="230"/>
      <c r="W2713" s="230"/>
      <c r="X2713" s="230"/>
      <c r="Y2713" s="230"/>
      <c r="Z2713" s="230"/>
      <c r="AA2713" s="230"/>
      <c r="AB2713" s="230"/>
      <c r="AC2713" s="230"/>
      <c r="AD2713" s="230"/>
      <c r="AH2713" s="230"/>
      <c r="AK2713" s="230"/>
      <c r="AL2713" s="230"/>
      <c r="AM2713" s="230"/>
      <c r="AN2713" s="230"/>
      <c r="AO2713" s="230"/>
      <c r="AP2713" s="230"/>
      <c r="AQ2713" s="230"/>
      <c r="AR2713" s="230"/>
      <c r="AW2713" s="230"/>
      <c r="AZ2713" s="230"/>
      <c r="BA2713" s="230"/>
      <c r="BB2713" s="230"/>
      <c r="BC2713" s="230"/>
      <c r="BD2713" s="230"/>
      <c r="BE2713" s="230"/>
      <c r="BF2713" s="230"/>
      <c r="BG2713" s="230"/>
    </row>
    <row r="2714" spans="4:59">
      <c r="D2714" s="230"/>
      <c r="G2714" s="230"/>
      <c r="H2714" s="230"/>
      <c r="I2714" s="230"/>
      <c r="J2714" s="230"/>
      <c r="K2714" s="230"/>
      <c r="L2714" s="230"/>
      <c r="M2714" s="230"/>
      <c r="N2714" s="230"/>
      <c r="S2714" s="230"/>
      <c r="V2714" s="230"/>
      <c r="W2714" s="230"/>
      <c r="X2714" s="230"/>
      <c r="Y2714" s="230"/>
      <c r="Z2714" s="230"/>
      <c r="AA2714" s="230"/>
      <c r="AB2714" s="230"/>
      <c r="AC2714" s="230"/>
      <c r="AD2714" s="230"/>
      <c r="AH2714" s="230"/>
      <c r="AK2714" s="230"/>
      <c r="AL2714" s="230"/>
      <c r="AM2714" s="230"/>
      <c r="AN2714" s="230"/>
      <c r="AO2714" s="230"/>
      <c r="AP2714" s="230"/>
      <c r="AQ2714" s="230"/>
      <c r="AR2714" s="230"/>
      <c r="AW2714" s="230"/>
      <c r="AZ2714" s="230"/>
      <c r="BA2714" s="230"/>
      <c r="BB2714" s="230"/>
      <c r="BC2714" s="230"/>
      <c r="BD2714" s="230"/>
      <c r="BE2714" s="230"/>
      <c r="BF2714" s="230"/>
      <c r="BG2714" s="230"/>
    </row>
    <row r="2715" spans="4:59">
      <c r="D2715" s="230"/>
      <c r="G2715" s="230"/>
      <c r="H2715" s="230"/>
      <c r="I2715" s="230"/>
      <c r="J2715" s="230"/>
      <c r="K2715" s="230"/>
      <c r="L2715" s="230"/>
      <c r="M2715" s="230"/>
      <c r="N2715" s="230"/>
      <c r="S2715" s="230"/>
      <c r="V2715" s="230"/>
      <c r="W2715" s="230"/>
      <c r="X2715" s="230"/>
      <c r="Y2715" s="230"/>
      <c r="Z2715" s="230"/>
      <c r="AA2715" s="230"/>
      <c r="AB2715" s="230"/>
      <c r="AC2715" s="230"/>
      <c r="AD2715" s="230"/>
      <c r="AH2715" s="230"/>
      <c r="AK2715" s="230"/>
      <c r="AL2715" s="230"/>
      <c r="AM2715" s="230"/>
      <c r="AN2715" s="230"/>
      <c r="AO2715" s="230"/>
      <c r="AP2715" s="230"/>
      <c r="AQ2715" s="230"/>
      <c r="AR2715" s="230"/>
      <c r="AW2715" s="230"/>
      <c r="AZ2715" s="230"/>
      <c r="BA2715" s="230"/>
      <c r="BB2715" s="230"/>
      <c r="BC2715" s="230"/>
      <c r="BD2715" s="230"/>
      <c r="BE2715" s="230"/>
      <c r="BF2715" s="230"/>
      <c r="BG2715" s="230"/>
    </row>
    <row r="2716" spans="4:59">
      <c r="D2716" s="230"/>
      <c r="G2716" s="230"/>
      <c r="H2716" s="230"/>
      <c r="I2716" s="230"/>
      <c r="J2716" s="230"/>
      <c r="K2716" s="230"/>
      <c r="L2716" s="230"/>
      <c r="M2716" s="230"/>
      <c r="N2716" s="230"/>
      <c r="S2716" s="230"/>
      <c r="V2716" s="230"/>
      <c r="W2716" s="230"/>
      <c r="X2716" s="230"/>
      <c r="Y2716" s="230"/>
      <c r="Z2716" s="230"/>
      <c r="AA2716" s="230"/>
      <c r="AB2716" s="230"/>
      <c r="AC2716" s="230"/>
      <c r="AD2716" s="230"/>
      <c r="AH2716" s="230"/>
      <c r="AK2716" s="230"/>
      <c r="AL2716" s="230"/>
      <c r="AM2716" s="230"/>
      <c r="AN2716" s="230"/>
      <c r="AO2716" s="230"/>
      <c r="AP2716" s="230"/>
      <c r="AQ2716" s="230"/>
      <c r="AR2716" s="230"/>
      <c r="AW2716" s="230"/>
      <c r="AZ2716" s="230"/>
      <c r="BA2716" s="230"/>
      <c r="BB2716" s="230"/>
      <c r="BC2716" s="230"/>
      <c r="BD2716" s="230"/>
      <c r="BE2716" s="230"/>
      <c r="BF2716" s="230"/>
      <c r="BG2716" s="230"/>
    </row>
    <row r="2717" spans="4:59">
      <c r="D2717" s="230"/>
      <c r="G2717" s="230"/>
      <c r="H2717" s="230"/>
      <c r="I2717" s="230"/>
      <c r="J2717" s="230"/>
      <c r="K2717" s="230"/>
      <c r="L2717" s="230"/>
      <c r="M2717" s="230"/>
      <c r="N2717" s="230"/>
      <c r="S2717" s="230"/>
      <c r="V2717" s="230"/>
      <c r="W2717" s="230"/>
      <c r="X2717" s="230"/>
      <c r="Y2717" s="230"/>
      <c r="Z2717" s="230"/>
      <c r="AA2717" s="230"/>
      <c r="AB2717" s="230"/>
      <c r="AC2717" s="230"/>
      <c r="AD2717" s="230"/>
      <c r="AH2717" s="230"/>
      <c r="AK2717" s="230"/>
      <c r="AL2717" s="230"/>
      <c r="AM2717" s="230"/>
      <c r="AN2717" s="230"/>
      <c r="AO2717" s="230"/>
      <c r="AP2717" s="230"/>
      <c r="AQ2717" s="230"/>
      <c r="AR2717" s="230"/>
      <c r="AW2717" s="230"/>
      <c r="AZ2717" s="230"/>
      <c r="BA2717" s="230"/>
      <c r="BB2717" s="230"/>
      <c r="BC2717" s="230"/>
      <c r="BD2717" s="230"/>
      <c r="BE2717" s="230"/>
      <c r="BF2717" s="230"/>
      <c r="BG2717" s="230"/>
    </row>
    <row r="2718" spans="4:59">
      <c r="D2718" s="230"/>
      <c r="G2718" s="230"/>
      <c r="H2718" s="230"/>
      <c r="I2718" s="230"/>
      <c r="J2718" s="230"/>
      <c r="K2718" s="230"/>
      <c r="L2718" s="230"/>
      <c r="M2718" s="230"/>
      <c r="N2718" s="230"/>
      <c r="S2718" s="230"/>
      <c r="V2718" s="230"/>
      <c r="W2718" s="230"/>
      <c r="X2718" s="230"/>
      <c r="Y2718" s="230"/>
      <c r="Z2718" s="230"/>
      <c r="AA2718" s="230"/>
      <c r="AB2718" s="230"/>
      <c r="AC2718" s="230"/>
      <c r="AD2718" s="230"/>
      <c r="AH2718" s="230"/>
      <c r="AK2718" s="230"/>
      <c r="AL2718" s="230"/>
      <c r="AM2718" s="230"/>
      <c r="AN2718" s="230"/>
      <c r="AO2718" s="230"/>
      <c r="AP2718" s="230"/>
      <c r="AQ2718" s="230"/>
      <c r="AR2718" s="230"/>
      <c r="AW2718" s="230"/>
      <c r="AZ2718" s="230"/>
      <c r="BA2718" s="230"/>
      <c r="BB2718" s="230"/>
      <c r="BC2718" s="230"/>
      <c r="BD2718" s="230"/>
      <c r="BE2718" s="230"/>
      <c r="BF2718" s="230"/>
      <c r="BG2718" s="230"/>
    </row>
    <row r="2719" spans="4:59">
      <c r="D2719" s="230"/>
      <c r="G2719" s="230"/>
      <c r="H2719" s="230"/>
      <c r="I2719" s="230"/>
      <c r="J2719" s="230"/>
      <c r="K2719" s="230"/>
      <c r="L2719" s="230"/>
      <c r="M2719" s="230"/>
      <c r="N2719" s="230"/>
      <c r="S2719" s="230"/>
      <c r="V2719" s="230"/>
      <c r="W2719" s="230"/>
      <c r="X2719" s="230"/>
      <c r="Y2719" s="230"/>
      <c r="Z2719" s="230"/>
      <c r="AA2719" s="230"/>
      <c r="AB2719" s="230"/>
      <c r="AC2719" s="230"/>
      <c r="AD2719" s="230"/>
      <c r="AH2719" s="230"/>
      <c r="AK2719" s="230"/>
      <c r="AL2719" s="230"/>
      <c r="AM2719" s="230"/>
      <c r="AN2719" s="230"/>
      <c r="AO2719" s="230"/>
      <c r="AP2719" s="230"/>
      <c r="AQ2719" s="230"/>
      <c r="AR2719" s="230"/>
      <c r="AW2719" s="230"/>
      <c r="AZ2719" s="230"/>
      <c r="BA2719" s="230"/>
      <c r="BB2719" s="230"/>
      <c r="BC2719" s="230"/>
      <c r="BD2719" s="230"/>
      <c r="BE2719" s="230"/>
      <c r="BF2719" s="230"/>
      <c r="BG2719" s="230"/>
    </row>
    <row r="2720" spans="4:59">
      <c r="D2720" s="230"/>
      <c r="G2720" s="230"/>
      <c r="H2720" s="230"/>
      <c r="I2720" s="230"/>
      <c r="J2720" s="230"/>
      <c r="K2720" s="230"/>
      <c r="L2720" s="230"/>
      <c r="M2720" s="230"/>
      <c r="N2720" s="230"/>
      <c r="S2720" s="230"/>
      <c r="V2720" s="230"/>
      <c r="W2720" s="230"/>
      <c r="X2720" s="230"/>
      <c r="Y2720" s="230"/>
      <c r="Z2720" s="230"/>
      <c r="AA2720" s="230"/>
      <c r="AB2720" s="230"/>
      <c r="AC2720" s="230"/>
      <c r="AD2720" s="230"/>
      <c r="AH2720" s="230"/>
      <c r="AK2720" s="230"/>
      <c r="AL2720" s="230"/>
      <c r="AM2720" s="230"/>
      <c r="AN2720" s="230"/>
      <c r="AO2720" s="230"/>
      <c r="AP2720" s="230"/>
      <c r="AQ2720" s="230"/>
      <c r="AR2720" s="230"/>
      <c r="AW2720" s="230"/>
      <c r="AZ2720" s="230"/>
      <c r="BA2720" s="230"/>
      <c r="BB2720" s="230"/>
      <c r="BC2720" s="230"/>
      <c r="BD2720" s="230"/>
      <c r="BE2720" s="230"/>
      <c r="BF2720" s="230"/>
      <c r="BG2720" s="230"/>
    </row>
    <row r="2721" spans="4:59">
      <c r="D2721" s="230"/>
      <c r="G2721" s="230"/>
      <c r="H2721" s="230"/>
      <c r="I2721" s="230"/>
      <c r="J2721" s="230"/>
      <c r="K2721" s="230"/>
      <c r="L2721" s="230"/>
      <c r="M2721" s="230"/>
      <c r="N2721" s="230"/>
      <c r="S2721" s="230"/>
      <c r="V2721" s="230"/>
      <c r="W2721" s="230"/>
      <c r="X2721" s="230"/>
      <c r="Y2721" s="230"/>
      <c r="Z2721" s="230"/>
      <c r="AA2721" s="230"/>
      <c r="AB2721" s="230"/>
      <c r="AC2721" s="230"/>
      <c r="AD2721" s="230"/>
      <c r="AH2721" s="230"/>
      <c r="AK2721" s="230"/>
      <c r="AL2721" s="230"/>
      <c r="AM2721" s="230"/>
      <c r="AN2721" s="230"/>
      <c r="AO2721" s="230"/>
      <c r="AP2721" s="230"/>
      <c r="AQ2721" s="230"/>
      <c r="AR2721" s="230"/>
      <c r="AW2721" s="230"/>
      <c r="AZ2721" s="230"/>
      <c r="BA2721" s="230"/>
      <c r="BB2721" s="230"/>
      <c r="BC2721" s="230"/>
      <c r="BD2721" s="230"/>
      <c r="BE2721" s="230"/>
      <c r="BF2721" s="230"/>
      <c r="BG2721" s="230"/>
    </row>
    <row r="2722" spans="4:59">
      <c r="D2722" s="230"/>
      <c r="G2722" s="230"/>
      <c r="H2722" s="230"/>
      <c r="I2722" s="230"/>
      <c r="J2722" s="230"/>
      <c r="K2722" s="230"/>
      <c r="L2722" s="230"/>
      <c r="M2722" s="230"/>
      <c r="N2722" s="230"/>
      <c r="S2722" s="230"/>
      <c r="V2722" s="230"/>
      <c r="W2722" s="230"/>
      <c r="X2722" s="230"/>
      <c r="Y2722" s="230"/>
      <c r="Z2722" s="230"/>
      <c r="AA2722" s="230"/>
      <c r="AB2722" s="230"/>
      <c r="AC2722" s="230"/>
      <c r="AD2722" s="230"/>
      <c r="AH2722" s="230"/>
      <c r="AK2722" s="230"/>
      <c r="AL2722" s="230"/>
      <c r="AM2722" s="230"/>
      <c r="AN2722" s="230"/>
      <c r="AO2722" s="230"/>
      <c r="AP2722" s="230"/>
      <c r="AQ2722" s="230"/>
      <c r="AR2722" s="230"/>
      <c r="AW2722" s="230"/>
      <c r="AZ2722" s="230"/>
      <c r="BA2722" s="230"/>
      <c r="BB2722" s="230"/>
      <c r="BC2722" s="230"/>
      <c r="BD2722" s="230"/>
      <c r="BE2722" s="230"/>
      <c r="BF2722" s="230"/>
      <c r="BG2722" s="230"/>
    </row>
    <row r="2723" spans="4:59">
      <c r="D2723" s="230"/>
      <c r="G2723" s="230"/>
      <c r="H2723" s="230"/>
      <c r="I2723" s="230"/>
      <c r="J2723" s="230"/>
      <c r="K2723" s="230"/>
      <c r="L2723" s="230"/>
      <c r="M2723" s="230"/>
      <c r="N2723" s="230"/>
      <c r="S2723" s="230"/>
      <c r="V2723" s="230"/>
      <c r="W2723" s="230"/>
      <c r="X2723" s="230"/>
      <c r="Y2723" s="230"/>
      <c r="Z2723" s="230"/>
      <c r="AA2723" s="230"/>
      <c r="AB2723" s="230"/>
      <c r="AC2723" s="230"/>
      <c r="AD2723" s="230"/>
      <c r="AH2723" s="230"/>
      <c r="AK2723" s="230"/>
      <c r="AL2723" s="230"/>
      <c r="AM2723" s="230"/>
      <c r="AN2723" s="230"/>
      <c r="AO2723" s="230"/>
      <c r="AP2723" s="230"/>
      <c r="AQ2723" s="230"/>
      <c r="AR2723" s="230"/>
      <c r="AW2723" s="230"/>
      <c r="AZ2723" s="230"/>
      <c r="BA2723" s="230"/>
      <c r="BB2723" s="230"/>
      <c r="BC2723" s="230"/>
      <c r="BD2723" s="230"/>
      <c r="BE2723" s="230"/>
      <c r="BF2723" s="230"/>
      <c r="BG2723" s="230"/>
    </row>
    <row r="2724" spans="4:59">
      <c r="D2724" s="230"/>
      <c r="G2724" s="230"/>
      <c r="H2724" s="230"/>
      <c r="I2724" s="230"/>
      <c r="J2724" s="230"/>
      <c r="K2724" s="230"/>
      <c r="L2724" s="230"/>
      <c r="M2724" s="230"/>
      <c r="N2724" s="230"/>
      <c r="S2724" s="230"/>
      <c r="V2724" s="230"/>
      <c r="W2724" s="230"/>
      <c r="X2724" s="230"/>
      <c r="Y2724" s="230"/>
      <c r="Z2724" s="230"/>
      <c r="AA2724" s="230"/>
      <c r="AB2724" s="230"/>
      <c r="AC2724" s="230"/>
      <c r="AD2724" s="230"/>
      <c r="AH2724" s="230"/>
      <c r="AK2724" s="230"/>
      <c r="AL2724" s="230"/>
      <c r="AM2724" s="230"/>
      <c r="AN2724" s="230"/>
      <c r="AO2724" s="230"/>
      <c r="AP2724" s="230"/>
      <c r="AQ2724" s="230"/>
      <c r="AR2724" s="230"/>
      <c r="AW2724" s="230"/>
      <c r="AZ2724" s="230"/>
      <c r="BA2724" s="230"/>
      <c r="BB2724" s="230"/>
      <c r="BC2724" s="230"/>
      <c r="BD2724" s="230"/>
      <c r="BE2724" s="230"/>
      <c r="BF2724" s="230"/>
      <c r="BG2724" s="230"/>
    </row>
    <row r="2725" spans="4:59">
      <c r="D2725" s="230"/>
      <c r="G2725" s="230"/>
      <c r="H2725" s="230"/>
      <c r="I2725" s="230"/>
      <c r="J2725" s="230"/>
      <c r="K2725" s="230"/>
      <c r="L2725" s="230"/>
      <c r="M2725" s="230"/>
      <c r="N2725" s="230"/>
      <c r="S2725" s="230"/>
      <c r="V2725" s="230"/>
      <c r="W2725" s="230"/>
      <c r="X2725" s="230"/>
      <c r="Y2725" s="230"/>
      <c r="Z2725" s="230"/>
      <c r="AA2725" s="230"/>
      <c r="AB2725" s="230"/>
      <c r="AC2725" s="230"/>
      <c r="AD2725" s="230"/>
      <c r="AH2725" s="230"/>
      <c r="AK2725" s="230"/>
      <c r="AL2725" s="230"/>
      <c r="AM2725" s="230"/>
      <c r="AN2725" s="230"/>
      <c r="AO2725" s="230"/>
      <c r="AP2725" s="230"/>
      <c r="AQ2725" s="230"/>
      <c r="AR2725" s="230"/>
      <c r="AW2725" s="230"/>
      <c r="AZ2725" s="230"/>
      <c r="BA2725" s="230"/>
      <c r="BB2725" s="230"/>
      <c r="BC2725" s="230"/>
      <c r="BD2725" s="230"/>
      <c r="BE2725" s="230"/>
      <c r="BF2725" s="230"/>
      <c r="BG2725" s="230"/>
    </row>
    <row r="2726" spans="4:59">
      <c r="D2726" s="230"/>
      <c r="G2726" s="230"/>
      <c r="H2726" s="230"/>
      <c r="I2726" s="230"/>
      <c r="J2726" s="230"/>
      <c r="K2726" s="230"/>
      <c r="L2726" s="230"/>
      <c r="M2726" s="230"/>
      <c r="N2726" s="230"/>
      <c r="S2726" s="230"/>
      <c r="V2726" s="230"/>
      <c r="W2726" s="230"/>
      <c r="X2726" s="230"/>
      <c r="Y2726" s="230"/>
      <c r="Z2726" s="230"/>
      <c r="AA2726" s="230"/>
      <c r="AB2726" s="230"/>
      <c r="AC2726" s="230"/>
      <c r="AD2726" s="230"/>
      <c r="AH2726" s="230"/>
      <c r="AK2726" s="230"/>
      <c r="AL2726" s="230"/>
      <c r="AM2726" s="230"/>
      <c r="AN2726" s="230"/>
      <c r="AO2726" s="230"/>
      <c r="AP2726" s="230"/>
      <c r="AQ2726" s="230"/>
      <c r="AR2726" s="230"/>
      <c r="AW2726" s="230"/>
      <c r="AZ2726" s="230"/>
      <c r="BA2726" s="230"/>
      <c r="BB2726" s="230"/>
      <c r="BC2726" s="230"/>
      <c r="BD2726" s="230"/>
      <c r="BE2726" s="230"/>
      <c r="BF2726" s="230"/>
      <c r="BG2726" s="230"/>
    </row>
    <row r="2727" spans="4:59">
      <c r="D2727" s="230"/>
      <c r="G2727" s="230"/>
      <c r="H2727" s="230"/>
      <c r="I2727" s="230"/>
      <c r="J2727" s="230"/>
      <c r="K2727" s="230"/>
      <c r="L2727" s="230"/>
      <c r="M2727" s="230"/>
      <c r="N2727" s="230"/>
      <c r="S2727" s="230"/>
      <c r="V2727" s="230"/>
      <c r="W2727" s="230"/>
      <c r="X2727" s="230"/>
      <c r="Y2727" s="230"/>
      <c r="Z2727" s="230"/>
      <c r="AA2727" s="230"/>
      <c r="AB2727" s="230"/>
      <c r="AC2727" s="230"/>
      <c r="AD2727" s="230"/>
      <c r="AH2727" s="230"/>
      <c r="AK2727" s="230"/>
      <c r="AL2727" s="230"/>
      <c r="AM2727" s="230"/>
      <c r="AN2727" s="230"/>
      <c r="AO2727" s="230"/>
      <c r="AP2727" s="230"/>
      <c r="AQ2727" s="230"/>
      <c r="AR2727" s="230"/>
      <c r="AW2727" s="230"/>
      <c r="AZ2727" s="230"/>
      <c r="BA2727" s="230"/>
      <c r="BB2727" s="230"/>
      <c r="BC2727" s="230"/>
      <c r="BD2727" s="230"/>
      <c r="BE2727" s="230"/>
      <c r="BF2727" s="230"/>
      <c r="BG2727" s="230"/>
    </row>
    <row r="2728" spans="4:59">
      <c r="D2728" s="230"/>
      <c r="G2728" s="230"/>
      <c r="H2728" s="230"/>
      <c r="I2728" s="230"/>
      <c r="J2728" s="230"/>
      <c r="K2728" s="230"/>
      <c r="L2728" s="230"/>
      <c r="M2728" s="230"/>
      <c r="N2728" s="230"/>
      <c r="S2728" s="230"/>
      <c r="V2728" s="230"/>
      <c r="W2728" s="230"/>
      <c r="X2728" s="230"/>
      <c r="Y2728" s="230"/>
      <c r="Z2728" s="230"/>
      <c r="AA2728" s="230"/>
      <c r="AB2728" s="230"/>
      <c r="AC2728" s="230"/>
      <c r="AD2728" s="230"/>
      <c r="AH2728" s="230"/>
      <c r="AK2728" s="230"/>
      <c r="AL2728" s="230"/>
      <c r="AM2728" s="230"/>
      <c r="AN2728" s="230"/>
      <c r="AO2728" s="230"/>
      <c r="AP2728" s="230"/>
      <c r="AQ2728" s="230"/>
      <c r="AR2728" s="230"/>
      <c r="AW2728" s="230"/>
      <c r="AZ2728" s="230"/>
      <c r="BA2728" s="230"/>
      <c r="BB2728" s="230"/>
      <c r="BC2728" s="230"/>
      <c r="BD2728" s="230"/>
      <c r="BE2728" s="230"/>
      <c r="BF2728" s="230"/>
      <c r="BG2728" s="230"/>
    </row>
    <row r="2729" spans="4:59">
      <c r="D2729" s="230"/>
      <c r="G2729" s="230"/>
      <c r="H2729" s="230"/>
      <c r="I2729" s="230"/>
      <c r="J2729" s="230"/>
      <c r="K2729" s="230"/>
      <c r="L2729" s="230"/>
      <c r="M2729" s="230"/>
      <c r="N2729" s="230"/>
      <c r="S2729" s="230"/>
      <c r="V2729" s="230"/>
      <c r="W2729" s="230"/>
      <c r="X2729" s="230"/>
      <c r="Y2729" s="230"/>
      <c r="Z2729" s="230"/>
      <c r="AA2729" s="230"/>
      <c r="AB2729" s="230"/>
      <c r="AC2729" s="230"/>
      <c r="AD2729" s="230"/>
      <c r="AH2729" s="230"/>
      <c r="AK2729" s="230"/>
      <c r="AL2729" s="230"/>
      <c r="AM2729" s="230"/>
      <c r="AN2729" s="230"/>
      <c r="AO2729" s="230"/>
      <c r="AP2729" s="230"/>
      <c r="AQ2729" s="230"/>
      <c r="AR2729" s="230"/>
      <c r="AW2729" s="230"/>
      <c r="AZ2729" s="230"/>
      <c r="BA2729" s="230"/>
      <c r="BB2729" s="230"/>
      <c r="BC2729" s="230"/>
      <c r="BD2729" s="230"/>
      <c r="BE2729" s="230"/>
      <c r="BF2729" s="230"/>
      <c r="BG2729" s="230"/>
    </row>
    <row r="2730" spans="4:59">
      <c r="D2730" s="230"/>
      <c r="G2730" s="230"/>
      <c r="H2730" s="230"/>
      <c r="I2730" s="230"/>
      <c r="J2730" s="230"/>
      <c r="K2730" s="230"/>
      <c r="L2730" s="230"/>
      <c r="M2730" s="230"/>
      <c r="N2730" s="230"/>
      <c r="S2730" s="230"/>
      <c r="V2730" s="230"/>
      <c r="W2730" s="230"/>
      <c r="X2730" s="230"/>
      <c r="Y2730" s="230"/>
      <c r="Z2730" s="230"/>
      <c r="AA2730" s="230"/>
      <c r="AB2730" s="230"/>
      <c r="AC2730" s="230"/>
      <c r="AD2730" s="230"/>
      <c r="AH2730" s="230"/>
      <c r="AK2730" s="230"/>
      <c r="AL2730" s="230"/>
      <c r="AM2730" s="230"/>
      <c r="AN2730" s="230"/>
      <c r="AO2730" s="230"/>
      <c r="AP2730" s="230"/>
      <c r="AQ2730" s="230"/>
      <c r="AR2730" s="230"/>
      <c r="AW2730" s="230"/>
      <c r="AZ2730" s="230"/>
      <c r="BA2730" s="230"/>
      <c r="BB2730" s="230"/>
      <c r="BC2730" s="230"/>
      <c r="BD2730" s="230"/>
      <c r="BE2730" s="230"/>
      <c r="BF2730" s="230"/>
      <c r="BG2730" s="230"/>
    </row>
    <row r="2731" spans="4:59">
      <c r="D2731" s="230"/>
      <c r="G2731" s="230"/>
      <c r="H2731" s="230"/>
      <c r="I2731" s="230"/>
      <c r="J2731" s="230"/>
      <c r="K2731" s="230"/>
      <c r="L2731" s="230"/>
      <c r="M2731" s="230"/>
      <c r="N2731" s="230"/>
      <c r="S2731" s="230"/>
      <c r="V2731" s="230"/>
      <c r="W2731" s="230"/>
      <c r="X2731" s="230"/>
      <c r="Y2731" s="230"/>
      <c r="Z2731" s="230"/>
      <c r="AA2731" s="230"/>
      <c r="AB2731" s="230"/>
      <c r="AC2731" s="230"/>
      <c r="AD2731" s="230"/>
      <c r="AH2731" s="230"/>
      <c r="AK2731" s="230"/>
      <c r="AL2731" s="230"/>
      <c r="AM2731" s="230"/>
      <c r="AN2731" s="230"/>
      <c r="AO2731" s="230"/>
      <c r="AP2731" s="230"/>
      <c r="AQ2731" s="230"/>
      <c r="AR2731" s="230"/>
      <c r="AW2731" s="230"/>
      <c r="AZ2731" s="230"/>
      <c r="BA2731" s="230"/>
      <c r="BB2731" s="230"/>
      <c r="BC2731" s="230"/>
      <c r="BD2731" s="230"/>
      <c r="BE2731" s="230"/>
      <c r="BF2731" s="230"/>
      <c r="BG2731" s="230"/>
    </row>
    <row r="2732" spans="4:59">
      <c r="D2732" s="230"/>
      <c r="G2732" s="230"/>
      <c r="H2732" s="230"/>
      <c r="I2732" s="230"/>
      <c r="J2732" s="230"/>
      <c r="K2732" s="230"/>
      <c r="L2732" s="230"/>
      <c r="M2732" s="230"/>
      <c r="N2732" s="230"/>
      <c r="S2732" s="230"/>
      <c r="V2732" s="230"/>
      <c r="W2732" s="230"/>
      <c r="X2732" s="230"/>
      <c r="Y2732" s="230"/>
      <c r="Z2732" s="230"/>
      <c r="AA2732" s="230"/>
      <c r="AB2732" s="230"/>
      <c r="AC2732" s="230"/>
      <c r="AD2732" s="230"/>
      <c r="AH2732" s="230"/>
      <c r="AK2732" s="230"/>
      <c r="AL2732" s="230"/>
      <c r="AM2732" s="230"/>
      <c r="AN2732" s="230"/>
      <c r="AO2732" s="230"/>
      <c r="AP2732" s="230"/>
      <c r="AQ2732" s="230"/>
      <c r="AR2732" s="230"/>
      <c r="AW2732" s="230"/>
      <c r="AZ2732" s="230"/>
      <c r="BA2732" s="230"/>
      <c r="BB2732" s="230"/>
      <c r="BC2732" s="230"/>
      <c r="BD2732" s="230"/>
      <c r="BE2732" s="230"/>
      <c r="BF2732" s="230"/>
      <c r="BG2732" s="230"/>
    </row>
    <row r="2733" spans="4:59">
      <c r="D2733" s="230"/>
      <c r="G2733" s="230"/>
      <c r="H2733" s="230"/>
      <c r="I2733" s="230"/>
      <c r="J2733" s="230"/>
      <c r="K2733" s="230"/>
      <c r="L2733" s="230"/>
      <c r="M2733" s="230"/>
      <c r="N2733" s="230"/>
      <c r="S2733" s="230"/>
      <c r="V2733" s="230"/>
      <c r="W2733" s="230"/>
      <c r="X2733" s="230"/>
      <c r="Y2733" s="230"/>
      <c r="Z2733" s="230"/>
      <c r="AA2733" s="230"/>
      <c r="AB2733" s="230"/>
      <c r="AC2733" s="230"/>
      <c r="AD2733" s="230"/>
      <c r="AH2733" s="230"/>
      <c r="AK2733" s="230"/>
      <c r="AL2733" s="230"/>
      <c r="AM2733" s="230"/>
      <c r="AN2733" s="230"/>
      <c r="AO2733" s="230"/>
      <c r="AP2733" s="230"/>
      <c r="AQ2733" s="230"/>
      <c r="AR2733" s="230"/>
      <c r="AW2733" s="230"/>
      <c r="AZ2733" s="230"/>
      <c r="BA2733" s="230"/>
      <c r="BB2733" s="230"/>
      <c r="BC2733" s="230"/>
      <c r="BD2733" s="230"/>
      <c r="BE2733" s="230"/>
      <c r="BF2733" s="230"/>
      <c r="BG2733" s="230"/>
    </row>
    <row r="2734" spans="4:59">
      <c r="D2734" s="230"/>
      <c r="G2734" s="230"/>
      <c r="H2734" s="230"/>
      <c r="I2734" s="230"/>
      <c r="J2734" s="230"/>
      <c r="K2734" s="230"/>
      <c r="L2734" s="230"/>
      <c r="M2734" s="230"/>
      <c r="N2734" s="230"/>
      <c r="S2734" s="230"/>
      <c r="V2734" s="230"/>
      <c r="W2734" s="230"/>
      <c r="X2734" s="230"/>
      <c r="Y2734" s="230"/>
      <c r="Z2734" s="230"/>
      <c r="AA2734" s="230"/>
      <c r="AB2734" s="230"/>
      <c r="AC2734" s="230"/>
      <c r="AD2734" s="230"/>
      <c r="AH2734" s="230"/>
      <c r="AK2734" s="230"/>
      <c r="AL2734" s="230"/>
      <c r="AM2734" s="230"/>
      <c r="AN2734" s="230"/>
      <c r="AO2734" s="230"/>
      <c r="AP2734" s="230"/>
      <c r="AQ2734" s="230"/>
      <c r="AR2734" s="230"/>
      <c r="AW2734" s="230"/>
      <c r="AZ2734" s="230"/>
      <c r="BA2734" s="230"/>
      <c r="BB2734" s="230"/>
      <c r="BC2734" s="230"/>
      <c r="BD2734" s="230"/>
      <c r="BE2734" s="230"/>
      <c r="BF2734" s="230"/>
      <c r="BG2734" s="230"/>
    </row>
    <row r="2735" spans="4:59">
      <c r="D2735" s="230"/>
      <c r="G2735" s="230"/>
      <c r="H2735" s="230"/>
      <c r="I2735" s="230"/>
      <c r="J2735" s="230"/>
      <c r="K2735" s="230"/>
      <c r="L2735" s="230"/>
      <c r="M2735" s="230"/>
      <c r="N2735" s="230"/>
      <c r="S2735" s="230"/>
      <c r="V2735" s="230"/>
      <c r="W2735" s="230"/>
      <c r="X2735" s="230"/>
      <c r="Y2735" s="230"/>
      <c r="Z2735" s="230"/>
      <c r="AA2735" s="230"/>
      <c r="AB2735" s="230"/>
      <c r="AC2735" s="230"/>
      <c r="AD2735" s="230"/>
      <c r="AH2735" s="230"/>
      <c r="AK2735" s="230"/>
      <c r="AL2735" s="230"/>
      <c r="AM2735" s="230"/>
      <c r="AN2735" s="230"/>
      <c r="AO2735" s="230"/>
      <c r="AP2735" s="230"/>
      <c r="AQ2735" s="230"/>
      <c r="AR2735" s="230"/>
      <c r="AW2735" s="230"/>
      <c r="AZ2735" s="230"/>
      <c r="BA2735" s="230"/>
      <c r="BB2735" s="230"/>
      <c r="BC2735" s="230"/>
      <c r="BD2735" s="230"/>
      <c r="BE2735" s="230"/>
      <c r="BF2735" s="230"/>
      <c r="BG2735" s="230"/>
    </row>
    <row r="2736" spans="4:59">
      <c r="D2736" s="230"/>
      <c r="G2736" s="230"/>
      <c r="H2736" s="230"/>
      <c r="I2736" s="230"/>
      <c r="J2736" s="230"/>
      <c r="K2736" s="230"/>
      <c r="L2736" s="230"/>
      <c r="M2736" s="230"/>
      <c r="N2736" s="230"/>
      <c r="S2736" s="230"/>
      <c r="V2736" s="230"/>
      <c r="W2736" s="230"/>
      <c r="X2736" s="230"/>
      <c r="Y2736" s="230"/>
      <c r="Z2736" s="230"/>
      <c r="AA2736" s="230"/>
      <c r="AB2736" s="230"/>
      <c r="AC2736" s="230"/>
      <c r="AD2736" s="230"/>
      <c r="AH2736" s="230"/>
      <c r="AK2736" s="230"/>
      <c r="AL2736" s="230"/>
      <c r="AM2736" s="230"/>
      <c r="AN2736" s="230"/>
      <c r="AO2736" s="230"/>
      <c r="AP2736" s="230"/>
      <c r="AQ2736" s="230"/>
      <c r="AR2736" s="230"/>
      <c r="AW2736" s="230"/>
      <c r="AZ2736" s="230"/>
      <c r="BA2736" s="230"/>
      <c r="BB2736" s="230"/>
      <c r="BC2736" s="230"/>
      <c r="BD2736" s="230"/>
      <c r="BE2736" s="230"/>
      <c r="BF2736" s="230"/>
      <c r="BG2736" s="230"/>
    </row>
    <row r="2737" spans="4:59">
      <c r="D2737" s="230"/>
      <c r="G2737" s="230"/>
      <c r="H2737" s="230"/>
      <c r="I2737" s="230"/>
      <c r="J2737" s="230"/>
      <c r="K2737" s="230"/>
      <c r="L2737" s="230"/>
      <c r="M2737" s="230"/>
      <c r="N2737" s="230"/>
      <c r="S2737" s="230"/>
      <c r="V2737" s="230"/>
      <c r="W2737" s="230"/>
      <c r="X2737" s="230"/>
      <c r="Y2737" s="230"/>
      <c r="Z2737" s="230"/>
      <c r="AA2737" s="230"/>
      <c r="AB2737" s="230"/>
      <c r="AC2737" s="230"/>
      <c r="AD2737" s="230"/>
      <c r="AH2737" s="230"/>
      <c r="AK2737" s="230"/>
      <c r="AL2737" s="230"/>
      <c r="AM2737" s="230"/>
      <c r="AN2737" s="230"/>
      <c r="AO2737" s="230"/>
      <c r="AP2737" s="230"/>
      <c r="AQ2737" s="230"/>
      <c r="AR2737" s="230"/>
      <c r="AW2737" s="230"/>
      <c r="AZ2737" s="230"/>
      <c r="BA2737" s="230"/>
      <c r="BB2737" s="230"/>
      <c r="BC2737" s="230"/>
      <c r="BD2737" s="230"/>
      <c r="BE2737" s="230"/>
      <c r="BF2737" s="230"/>
      <c r="BG2737" s="230"/>
    </row>
    <row r="2738" spans="4:59">
      <c r="D2738" s="230"/>
      <c r="G2738" s="230"/>
      <c r="H2738" s="230"/>
      <c r="I2738" s="230"/>
      <c r="J2738" s="230"/>
      <c r="K2738" s="230"/>
      <c r="L2738" s="230"/>
      <c r="M2738" s="230"/>
      <c r="N2738" s="230"/>
      <c r="S2738" s="230"/>
      <c r="V2738" s="230"/>
      <c r="W2738" s="230"/>
      <c r="X2738" s="230"/>
      <c r="Y2738" s="230"/>
      <c r="Z2738" s="230"/>
      <c r="AA2738" s="230"/>
      <c r="AB2738" s="230"/>
      <c r="AC2738" s="230"/>
      <c r="AD2738" s="230"/>
      <c r="AH2738" s="230"/>
      <c r="AK2738" s="230"/>
      <c r="AL2738" s="230"/>
      <c r="AM2738" s="230"/>
      <c r="AN2738" s="230"/>
      <c r="AO2738" s="230"/>
      <c r="AP2738" s="230"/>
      <c r="AQ2738" s="230"/>
      <c r="AR2738" s="230"/>
      <c r="AW2738" s="230"/>
      <c r="AZ2738" s="230"/>
      <c r="BA2738" s="230"/>
      <c r="BB2738" s="230"/>
      <c r="BC2738" s="230"/>
      <c r="BD2738" s="230"/>
      <c r="BE2738" s="230"/>
      <c r="BF2738" s="230"/>
      <c r="BG2738" s="230"/>
    </row>
    <row r="2739" spans="4:59">
      <c r="D2739" s="230"/>
      <c r="G2739" s="230"/>
      <c r="H2739" s="230"/>
      <c r="I2739" s="230"/>
      <c r="J2739" s="230"/>
      <c r="K2739" s="230"/>
      <c r="L2739" s="230"/>
      <c r="M2739" s="230"/>
      <c r="N2739" s="230"/>
      <c r="S2739" s="230"/>
      <c r="V2739" s="230"/>
      <c r="W2739" s="230"/>
      <c r="X2739" s="230"/>
      <c r="Y2739" s="230"/>
      <c r="Z2739" s="230"/>
      <c r="AA2739" s="230"/>
      <c r="AB2739" s="230"/>
      <c r="AC2739" s="230"/>
      <c r="AD2739" s="230"/>
      <c r="AH2739" s="230"/>
      <c r="AK2739" s="230"/>
      <c r="AL2739" s="230"/>
      <c r="AM2739" s="230"/>
      <c r="AN2739" s="230"/>
      <c r="AO2739" s="230"/>
      <c r="AP2739" s="230"/>
      <c r="AQ2739" s="230"/>
      <c r="AR2739" s="230"/>
      <c r="AW2739" s="230"/>
      <c r="AZ2739" s="230"/>
      <c r="BA2739" s="230"/>
      <c r="BB2739" s="230"/>
      <c r="BC2739" s="230"/>
      <c r="BD2739" s="230"/>
      <c r="BE2739" s="230"/>
      <c r="BF2739" s="230"/>
      <c r="BG2739" s="230"/>
    </row>
    <row r="2740" spans="4:59">
      <c r="D2740" s="230"/>
      <c r="G2740" s="230"/>
      <c r="H2740" s="230"/>
      <c r="I2740" s="230"/>
      <c r="J2740" s="230"/>
      <c r="K2740" s="230"/>
      <c r="L2740" s="230"/>
      <c r="M2740" s="230"/>
      <c r="N2740" s="230"/>
      <c r="S2740" s="230"/>
      <c r="V2740" s="230"/>
      <c r="W2740" s="230"/>
      <c r="X2740" s="230"/>
      <c r="Y2740" s="230"/>
      <c r="Z2740" s="230"/>
      <c r="AA2740" s="230"/>
      <c r="AB2740" s="230"/>
      <c r="AC2740" s="230"/>
      <c r="AD2740" s="230"/>
      <c r="AH2740" s="230"/>
      <c r="AK2740" s="230"/>
      <c r="AL2740" s="230"/>
      <c r="AM2740" s="230"/>
      <c r="AN2740" s="230"/>
      <c r="AO2740" s="230"/>
      <c r="AP2740" s="230"/>
      <c r="AQ2740" s="230"/>
      <c r="AR2740" s="230"/>
      <c r="AW2740" s="230"/>
      <c r="AZ2740" s="230"/>
      <c r="BA2740" s="230"/>
      <c r="BB2740" s="230"/>
      <c r="BC2740" s="230"/>
      <c r="BD2740" s="230"/>
      <c r="BE2740" s="230"/>
      <c r="BF2740" s="230"/>
      <c r="BG2740" s="230"/>
    </row>
    <row r="2741" spans="4:59">
      <c r="D2741" s="230"/>
      <c r="G2741" s="230"/>
      <c r="H2741" s="230"/>
      <c r="I2741" s="230"/>
      <c r="J2741" s="230"/>
      <c r="K2741" s="230"/>
      <c r="L2741" s="230"/>
      <c r="M2741" s="230"/>
      <c r="N2741" s="230"/>
      <c r="S2741" s="230"/>
      <c r="V2741" s="230"/>
      <c r="W2741" s="230"/>
      <c r="X2741" s="230"/>
      <c r="Y2741" s="230"/>
      <c r="Z2741" s="230"/>
      <c r="AA2741" s="230"/>
      <c r="AB2741" s="230"/>
      <c r="AC2741" s="230"/>
      <c r="AD2741" s="230"/>
      <c r="AH2741" s="230"/>
      <c r="AK2741" s="230"/>
      <c r="AL2741" s="230"/>
      <c r="AM2741" s="230"/>
      <c r="AN2741" s="230"/>
      <c r="AO2741" s="230"/>
      <c r="AP2741" s="230"/>
      <c r="AQ2741" s="230"/>
      <c r="AR2741" s="230"/>
      <c r="AW2741" s="230"/>
      <c r="AZ2741" s="230"/>
      <c r="BA2741" s="230"/>
      <c r="BB2741" s="230"/>
      <c r="BC2741" s="230"/>
      <c r="BD2741" s="230"/>
      <c r="BE2741" s="230"/>
      <c r="BF2741" s="230"/>
      <c r="BG2741" s="230"/>
    </row>
    <row r="2742" spans="4:59">
      <c r="D2742" s="230"/>
      <c r="G2742" s="230"/>
      <c r="H2742" s="230"/>
      <c r="I2742" s="230"/>
      <c r="J2742" s="230"/>
      <c r="K2742" s="230"/>
      <c r="L2742" s="230"/>
      <c r="M2742" s="230"/>
      <c r="N2742" s="230"/>
      <c r="S2742" s="230"/>
      <c r="V2742" s="230"/>
      <c r="W2742" s="230"/>
      <c r="X2742" s="230"/>
      <c r="Y2742" s="230"/>
      <c r="Z2742" s="230"/>
      <c r="AA2742" s="230"/>
      <c r="AB2742" s="230"/>
      <c r="AC2742" s="230"/>
      <c r="AD2742" s="230"/>
      <c r="AH2742" s="230"/>
      <c r="AK2742" s="230"/>
      <c r="AL2742" s="230"/>
      <c r="AM2742" s="230"/>
      <c r="AN2742" s="230"/>
      <c r="AO2742" s="230"/>
      <c r="AP2742" s="230"/>
      <c r="AQ2742" s="230"/>
      <c r="AR2742" s="230"/>
      <c r="AW2742" s="230"/>
      <c r="AZ2742" s="230"/>
      <c r="BA2742" s="230"/>
      <c r="BB2742" s="230"/>
      <c r="BC2742" s="230"/>
      <c r="BD2742" s="230"/>
      <c r="BE2742" s="230"/>
      <c r="BF2742" s="230"/>
      <c r="BG2742" s="230"/>
    </row>
    <row r="2743" spans="4:59">
      <c r="D2743" s="230"/>
      <c r="G2743" s="230"/>
      <c r="H2743" s="230"/>
      <c r="I2743" s="230"/>
      <c r="J2743" s="230"/>
      <c r="K2743" s="230"/>
      <c r="L2743" s="230"/>
      <c r="M2743" s="230"/>
      <c r="N2743" s="230"/>
      <c r="S2743" s="230"/>
      <c r="V2743" s="230"/>
      <c r="W2743" s="230"/>
      <c r="X2743" s="230"/>
      <c r="Y2743" s="230"/>
      <c r="Z2743" s="230"/>
      <c r="AA2743" s="230"/>
      <c r="AB2743" s="230"/>
      <c r="AC2743" s="230"/>
      <c r="AD2743" s="230"/>
      <c r="AH2743" s="230"/>
      <c r="AK2743" s="230"/>
      <c r="AL2743" s="230"/>
      <c r="AM2743" s="230"/>
      <c r="AN2743" s="230"/>
      <c r="AO2743" s="230"/>
      <c r="AP2743" s="230"/>
      <c r="AQ2743" s="230"/>
      <c r="AR2743" s="230"/>
      <c r="AW2743" s="230"/>
      <c r="AZ2743" s="230"/>
      <c r="BA2743" s="230"/>
      <c r="BB2743" s="230"/>
      <c r="BC2743" s="230"/>
      <c r="BD2743" s="230"/>
      <c r="BE2743" s="230"/>
      <c r="BF2743" s="230"/>
      <c r="BG2743" s="230"/>
    </row>
    <row r="2744" spans="4:59">
      <c r="D2744" s="230"/>
      <c r="G2744" s="230"/>
      <c r="H2744" s="230"/>
      <c r="I2744" s="230"/>
      <c r="J2744" s="230"/>
      <c r="K2744" s="230"/>
      <c r="L2744" s="230"/>
      <c r="M2744" s="230"/>
      <c r="N2744" s="230"/>
      <c r="S2744" s="230"/>
      <c r="V2744" s="230"/>
      <c r="W2744" s="230"/>
      <c r="X2744" s="230"/>
      <c r="Y2744" s="230"/>
      <c r="Z2744" s="230"/>
      <c r="AA2744" s="230"/>
      <c r="AB2744" s="230"/>
      <c r="AC2744" s="230"/>
      <c r="AD2744" s="230"/>
      <c r="AH2744" s="230"/>
      <c r="AK2744" s="230"/>
      <c r="AL2744" s="230"/>
      <c r="AM2744" s="230"/>
      <c r="AN2744" s="230"/>
      <c r="AO2744" s="230"/>
      <c r="AP2744" s="230"/>
      <c r="AQ2744" s="230"/>
      <c r="AR2744" s="230"/>
      <c r="AW2744" s="230"/>
      <c r="AZ2744" s="230"/>
      <c r="BA2744" s="230"/>
      <c r="BB2744" s="230"/>
      <c r="BC2744" s="230"/>
      <c r="BD2744" s="230"/>
      <c r="BE2744" s="230"/>
      <c r="BF2744" s="230"/>
      <c r="BG2744" s="230"/>
    </row>
    <row r="2745" spans="4:59">
      <c r="D2745" s="230"/>
      <c r="G2745" s="230"/>
      <c r="H2745" s="230"/>
      <c r="I2745" s="230"/>
      <c r="J2745" s="230"/>
      <c r="K2745" s="230"/>
      <c r="L2745" s="230"/>
      <c r="M2745" s="230"/>
      <c r="N2745" s="230"/>
      <c r="S2745" s="230"/>
      <c r="V2745" s="230"/>
      <c r="W2745" s="230"/>
      <c r="X2745" s="230"/>
      <c r="Y2745" s="230"/>
      <c r="Z2745" s="230"/>
      <c r="AA2745" s="230"/>
      <c r="AB2745" s="230"/>
      <c r="AC2745" s="230"/>
      <c r="AD2745" s="230"/>
      <c r="AH2745" s="230"/>
      <c r="AK2745" s="230"/>
      <c r="AL2745" s="230"/>
      <c r="AM2745" s="230"/>
      <c r="AN2745" s="230"/>
      <c r="AO2745" s="230"/>
      <c r="AP2745" s="230"/>
      <c r="AQ2745" s="230"/>
      <c r="AR2745" s="230"/>
      <c r="AW2745" s="230"/>
      <c r="AZ2745" s="230"/>
      <c r="BA2745" s="230"/>
      <c r="BB2745" s="230"/>
      <c r="BC2745" s="230"/>
      <c r="BD2745" s="230"/>
      <c r="BE2745" s="230"/>
      <c r="BF2745" s="230"/>
      <c r="BG2745" s="230"/>
    </row>
    <row r="2746" spans="4:59">
      <c r="D2746" s="230"/>
      <c r="G2746" s="230"/>
      <c r="H2746" s="230"/>
      <c r="I2746" s="230"/>
      <c r="J2746" s="230"/>
      <c r="K2746" s="230"/>
      <c r="L2746" s="230"/>
      <c r="M2746" s="230"/>
      <c r="N2746" s="230"/>
      <c r="S2746" s="230"/>
      <c r="V2746" s="230"/>
      <c r="W2746" s="230"/>
      <c r="X2746" s="230"/>
      <c r="Y2746" s="230"/>
      <c r="Z2746" s="230"/>
      <c r="AA2746" s="230"/>
      <c r="AB2746" s="230"/>
      <c r="AC2746" s="230"/>
      <c r="AD2746" s="230"/>
      <c r="AH2746" s="230"/>
      <c r="AK2746" s="230"/>
      <c r="AL2746" s="230"/>
      <c r="AM2746" s="230"/>
      <c r="AN2746" s="230"/>
      <c r="AO2746" s="230"/>
      <c r="AP2746" s="230"/>
      <c r="AQ2746" s="230"/>
      <c r="AR2746" s="230"/>
      <c r="AW2746" s="230"/>
      <c r="AZ2746" s="230"/>
      <c r="BA2746" s="230"/>
      <c r="BB2746" s="230"/>
      <c r="BC2746" s="230"/>
      <c r="BD2746" s="230"/>
      <c r="BE2746" s="230"/>
      <c r="BF2746" s="230"/>
      <c r="BG2746" s="230"/>
    </row>
    <row r="2747" spans="4:59">
      <c r="D2747" s="230"/>
      <c r="G2747" s="230"/>
      <c r="H2747" s="230"/>
      <c r="I2747" s="230"/>
      <c r="J2747" s="230"/>
      <c r="K2747" s="230"/>
      <c r="L2747" s="230"/>
      <c r="M2747" s="230"/>
      <c r="N2747" s="230"/>
      <c r="S2747" s="230"/>
      <c r="V2747" s="230"/>
      <c r="W2747" s="230"/>
      <c r="X2747" s="230"/>
      <c r="Y2747" s="230"/>
      <c r="Z2747" s="230"/>
      <c r="AA2747" s="230"/>
      <c r="AB2747" s="230"/>
      <c r="AC2747" s="230"/>
      <c r="AD2747" s="230"/>
      <c r="AH2747" s="230"/>
      <c r="AK2747" s="230"/>
      <c r="AL2747" s="230"/>
      <c r="AM2747" s="230"/>
      <c r="AN2747" s="230"/>
      <c r="AO2747" s="230"/>
      <c r="AP2747" s="230"/>
      <c r="AQ2747" s="230"/>
      <c r="AR2747" s="230"/>
      <c r="AW2747" s="230"/>
      <c r="AZ2747" s="230"/>
      <c r="BA2747" s="230"/>
      <c r="BB2747" s="230"/>
      <c r="BC2747" s="230"/>
      <c r="BD2747" s="230"/>
      <c r="BE2747" s="230"/>
      <c r="BF2747" s="230"/>
      <c r="BG2747" s="230"/>
    </row>
    <row r="2748" spans="4:59">
      <c r="D2748" s="230"/>
      <c r="G2748" s="230"/>
      <c r="H2748" s="230"/>
      <c r="I2748" s="230"/>
      <c r="J2748" s="230"/>
      <c r="K2748" s="230"/>
      <c r="L2748" s="230"/>
      <c r="M2748" s="230"/>
      <c r="N2748" s="230"/>
      <c r="S2748" s="230"/>
      <c r="V2748" s="230"/>
      <c r="W2748" s="230"/>
      <c r="X2748" s="230"/>
      <c r="Y2748" s="230"/>
      <c r="Z2748" s="230"/>
      <c r="AA2748" s="230"/>
      <c r="AB2748" s="230"/>
      <c r="AC2748" s="230"/>
      <c r="AD2748" s="230"/>
      <c r="AH2748" s="230"/>
      <c r="AK2748" s="230"/>
      <c r="AL2748" s="230"/>
      <c r="AM2748" s="230"/>
      <c r="AN2748" s="230"/>
      <c r="AO2748" s="230"/>
      <c r="AP2748" s="230"/>
      <c r="AQ2748" s="230"/>
      <c r="AR2748" s="230"/>
      <c r="AW2748" s="230"/>
      <c r="AZ2748" s="230"/>
      <c r="BA2748" s="230"/>
      <c r="BB2748" s="230"/>
      <c r="BC2748" s="230"/>
      <c r="BD2748" s="230"/>
      <c r="BE2748" s="230"/>
      <c r="BF2748" s="230"/>
      <c r="BG2748" s="230"/>
    </row>
    <row r="2749" spans="4:59">
      <c r="D2749" s="230"/>
      <c r="G2749" s="230"/>
      <c r="H2749" s="230"/>
      <c r="I2749" s="230"/>
      <c r="J2749" s="230"/>
      <c r="K2749" s="230"/>
      <c r="L2749" s="230"/>
      <c r="M2749" s="230"/>
      <c r="N2749" s="230"/>
      <c r="S2749" s="230"/>
      <c r="V2749" s="230"/>
      <c r="W2749" s="230"/>
      <c r="X2749" s="230"/>
      <c r="Y2749" s="230"/>
      <c r="Z2749" s="230"/>
      <c r="AA2749" s="230"/>
      <c r="AB2749" s="230"/>
      <c r="AC2749" s="230"/>
      <c r="AD2749" s="230"/>
      <c r="AH2749" s="230"/>
      <c r="AK2749" s="230"/>
      <c r="AL2749" s="230"/>
      <c r="AM2749" s="230"/>
      <c r="AN2749" s="230"/>
      <c r="AO2749" s="230"/>
      <c r="AP2749" s="230"/>
      <c r="AQ2749" s="230"/>
      <c r="AR2749" s="230"/>
      <c r="AW2749" s="230"/>
      <c r="AZ2749" s="230"/>
      <c r="BA2749" s="230"/>
      <c r="BB2749" s="230"/>
      <c r="BC2749" s="230"/>
      <c r="BD2749" s="230"/>
      <c r="BE2749" s="230"/>
      <c r="BF2749" s="230"/>
      <c r="BG2749" s="230"/>
    </row>
    <row r="2750" spans="4:59">
      <c r="D2750" s="230"/>
      <c r="G2750" s="230"/>
      <c r="H2750" s="230"/>
      <c r="I2750" s="230"/>
      <c r="J2750" s="230"/>
      <c r="K2750" s="230"/>
      <c r="L2750" s="230"/>
      <c r="M2750" s="230"/>
      <c r="N2750" s="230"/>
      <c r="S2750" s="230"/>
      <c r="V2750" s="230"/>
      <c r="W2750" s="230"/>
      <c r="X2750" s="230"/>
      <c r="Y2750" s="230"/>
      <c r="Z2750" s="230"/>
      <c r="AA2750" s="230"/>
      <c r="AB2750" s="230"/>
      <c r="AC2750" s="230"/>
      <c r="AD2750" s="230"/>
      <c r="AH2750" s="230"/>
      <c r="AK2750" s="230"/>
      <c r="AL2750" s="230"/>
      <c r="AM2750" s="230"/>
      <c r="AN2750" s="230"/>
      <c r="AO2750" s="230"/>
      <c r="AP2750" s="230"/>
      <c r="AQ2750" s="230"/>
      <c r="AR2750" s="230"/>
      <c r="AW2750" s="230"/>
      <c r="AZ2750" s="230"/>
      <c r="BA2750" s="230"/>
      <c r="BB2750" s="230"/>
      <c r="BC2750" s="230"/>
      <c r="BD2750" s="230"/>
      <c r="BE2750" s="230"/>
      <c r="BF2750" s="230"/>
      <c r="BG2750" s="230"/>
    </row>
    <row r="2751" spans="4:59">
      <c r="D2751" s="230"/>
      <c r="G2751" s="230"/>
      <c r="H2751" s="230"/>
      <c r="I2751" s="230"/>
      <c r="J2751" s="230"/>
      <c r="K2751" s="230"/>
      <c r="L2751" s="230"/>
      <c r="M2751" s="230"/>
      <c r="N2751" s="230"/>
      <c r="S2751" s="230"/>
      <c r="V2751" s="230"/>
      <c r="W2751" s="230"/>
      <c r="X2751" s="230"/>
      <c r="Y2751" s="230"/>
      <c r="Z2751" s="230"/>
      <c r="AA2751" s="230"/>
      <c r="AB2751" s="230"/>
      <c r="AC2751" s="230"/>
      <c r="AD2751" s="230"/>
      <c r="AH2751" s="230"/>
      <c r="AK2751" s="230"/>
      <c r="AL2751" s="230"/>
      <c r="AM2751" s="230"/>
      <c r="AN2751" s="230"/>
      <c r="AO2751" s="230"/>
      <c r="AP2751" s="230"/>
      <c r="AQ2751" s="230"/>
      <c r="AR2751" s="230"/>
      <c r="AW2751" s="230"/>
      <c r="AZ2751" s="230"/>
      <c r="BA2751" s="230"/>
      <c r="BB2751" s="230"/>
      <c r="BC2751" s="230"/>
      <c r="BD2751" s="230"/>
      <c r="BE2751" s="230"/>
      <c r="BF2751" s="230"/>
      <c r="BG2751" s="230"/>
    </row>
    <row r="2752" spans="4:59">
      <c r="D2752" s="230"/>
      <c r="G2752" s="230"/>
      <c r="H2752" s="230"/>
      <c r="I2752" s="230"/>
      <c r="J2752" s="230"/>
      <c r="K2752" s="230"/>
      <c r="L2752" s="230"/>
      <c r="M2752" s="230"/>
      <c r="N2752" s="230"/>
      <c r="S2752" s="230"/>
      <c r="V2752" s="230"/>
      <c r="W2752" s="230"/>
      <c r="X2752" s="230"/>
      <c r="Y2752" s="230"/>
      <c r="Z2752" s="230"/>
      <c r="AA2752" s="230"/>
      <c r="AB2752" s="230"/>
      <c r="AC2752" s="230"/>
      <c r="AD2752" s="230"/>
      <c r="AH2752" s="230"/>
      <c r="AK2752" s="230"/>
      <c r="AL2752" s="230"/>
      <c r="AM2752" s="230"/>
      <c r="AN2752" s="230"/>
      <c r="AO2752" s="230"/>
      <c r="AP2752" s="230"/>
      <c r="AQ2752" s="230"/>
      <c r="AR2752" s="230"/>
      <c r="AW2752" s="230"/>
      <c r="AZ2752" s="230"/>
      <c r="BA2752" s="230"/>
      <c r="BB2752" s="230"/>
      <c r="BC2752" s="230"/>
      <c r="BD2752" s="230"/>
      <c r="BE2752" s="230"/>
      <c r="BF2752" s="230"/>
      <c r="BG2752" s="230"/>
    </row>
    <row r="2753" spans="4:59">
      <c r="D2753" s="230"/>
      <c r="G2753" s="230"/>
      <c r="H2753" s="230"/>
      <c r="I2753" s="230"/>
      <c r="J2753" s="230"/>
      <c r="K2753" s="230"/>
      <c r="L2753" s="230"/>
      <c r="M2753" s="230"/>
      <c r="N2753" s="230"/>
      <c r="S2753" s="230"/>
      <c r="V2753" s="230"/>
      <c r="W2753" s="230"/>
      <c r="X2753" s="230"/>
      <c r="Y2753" s="230"/>
      <c r="Z2753" s="230"/>
      <c r="AA2753" s="230"/>
      <c r="AB2753" s="230"/>
      <c r="AC2753" s="230"/>
      <c r="AD2753" s="230"/>
      <c r="AH2753" s="230"/>
      <c r="AK2753" s="230"/>
      <c r="AL2753" s="230"/>
      <c r="AM2753" s="230"/>
      <c r="AN2753" s="230"/>
      <c r="AO2753" s="230"/>
      <c r="AP2753" s="230"/>
      <c r="AQ2753" s="230"/>
      <c r="AR2753" s="230"/>
      <c r="AW2753" s="230"/>
      <c r="AZ2753" s="230"/>
      <c r="BA2753" s="230"/>
      <c r="BB2753" s="230"/>
      <c r="BC2753" s="230"/>
      <c r="BD2753" s="230"/>
      <c r="BE2753" s="230"/>
      <c r="BF2753" s="230"/>
      <c r="BG2753" s="230"/>
    </row>
    <row r="2754" spans="4:59">
      <c r="D2754" s="230"/>
      <c r="G2754" s="230"/>
      <c r="H2754" s="230"/>
      <c r="I2754" s="230"/>
      <c r="J2754" s="230"/>
      <c r="K2754" s="230"/>
      <c r="L2754" s="230"/>
      <c r="M2754" s="230"/>
      <c r="N2754" s="230"/>
      <c r="S2754" s="230"/>
      <c r="V2754" s="230"/>
      <c r="W2754" s="230"/>
      <c r="X2754" s="230"/>
      <c r="Y2754" s="230"/>
      <c r="Z2754" s="230"/>
      <c r="AA2754" s="230"/>
      <c r="AB2754" s="230"/>
      <c r="AC2754" s="230"/>
      <c r="AD2754" s="230"/>
      <c r="AH2754" s="230"/>
      <c r="AK2754" s="230"/>
      <c r="AL2754" s="230"/>
      <c r="AM2754" s="230"/>
      <c r="AN2754" s="230"/>
      <c r="AO2754" s="230"/>
      <c r="AP2754" s="230"/>
      <c r="AQ2754" s="230"/>
      <c r="AR2754" s="230"/>
      <c r="AW2754" s="230"/>
      <c r="AZ2754" s="230"/>
      <c r="BA2754" s="230"/>
      <c r="BB2754" s="230"/>
      <c r="BC2754" s="230"/>
      <c r="BD2754" s="230"/>
      <c r="BE2754" s="230"/>
      <c r="BF2754" s="230"/>
      <c r="BG2754" s="230"/>
    </row>
    <row r="2755" spans="4:59">
      <c r="D2755" s="230"/>
      <c r="G2755" s="230"/>
      <c r="H2755" s="230"/>
      <c r="I2755" s="230"/>
      <c r="J2755" s="230"/>
      <c r="K2755" s="230"/>
      <c r="L2755" s="230"/>
      <c r="M2755" s="230"/>
      <c r="N2755" s="230"/>
      <c r="S2755" s="230"/>
      <c r="V2755" s="230"/>
      <c r="W2755" s="230"/>
      <c r="X2755" s="230"/>
      <c r="Y2755" s="230"/>
      <c r="Z2755" s="230"/>
      <c r="AA2755" s="230"/>
      <c r="AB2755" s="230"/>
      <c r="AC2755" s="230"/>
      <c r="AD2755" s="230"/>
      <c r="AH2755" s="230"/>
      <c r="AK2755" s="230"/>
      <c r="AL2755" s="230"/>
      <c r="AM2755" s="230"/>
      <c r="AN2755" s="230"/>
      <c r="AO2755" s="230"/>
      <c r="AP2755" s="230"/>
      <c r="AQ2755" s="230"/>
      <c r="AR2755" s="230"/>
      <c r="AW2755" s="230"/>
      <c r="AZ2755" s="230"/>
      <c r="BA2755" s="230"/>
      <c r="BB2755" s="230"/>
      <c r="BC2755" s="230"/>
      <c r="BD2755" s="230"/>
      <c r="BE2755" s="230"/>
      <c r="BF2755" s="230"/>
      <c r="BG2755" s="230"/>
    </row>
    <row r="2756" spans="4:59">
      <c r="D2756" s="230"/>
      <c r="G2756" s="230"/>
      <c r="H2756" s="230"/>
      <c r="I2756" s="230"/>
      <c r="J2756" s="230"/>
      <c r="K2756" s="230"/>
      <c r="L2756" s="230"/>
      <c r="M2756" s="230"/>
      <c r="N2756" s="230"/>
      <c r="S2756" s="230"/>
      <c r="V2756" s="230"/>
      <c r="W2756" s="230"/>
      <c r="X2756" s="230"/>
      <c r="Y2756" s="230"/>
      <c r="Z2756" s="230"/>
      <c r="AA2756" s="230"/>
      <c r="AB2756" s="230"/>
      <c r="AC2756" s="230"/>
      <c r="AD2756" s="230"/>
      <c r="AH2756" s="230"/>
      <c r="AK2756" s="230"/>
      <c r="AL2756" s="230"/>
      <c r="AM2756" s="230"/>
      <c r="AN2756" s="230"/>
      <c r="AO2756" s="230"/>
      <c r="AP2756" s="230"/>
      <c r="AQ2756" s="230"/>
      <c r="AR2756" s="230"/>
      <c r="AW2756" s="230"/>
      <c r="AZ2756" s="230"/>
      <c r="BA2756" s="230"/>
      <c r="BB2756" s="230"/>
      <c r="BC2756" s="230"/>
      <c r="BD2756" s="230"/>
      <c r="BE2756" s="230"/>
      <c r="BF2756" s="230"/>
      <c r="BG2756" s="230"/>
    </row>
    <row r="2757" spans="4:59">
      <c r="D2757" s="230"/>
      <c r="G2757" s="230"/>
      <c r="H2757" s="230"/>
      <c r="I2757" s="230"/>
      <c r="J2757" s="230"/>
      <c r="K2757" s="230"/>
      <c r="L2757" s="230"/>
      <c r="M2757" s="230"/>
      <c r="N2757" s="230"/>
      <c r="S2757" s="230"/>
      <c r="V2757" s="230"/>
      <c r="W2757" s="230"/>
      <c r="X2757" s="230"/>
      <c r="Y2757" s="230"/>
      <c r="Z2757" s="230"/>
      <c r="AA2757" s="230"/>
      <c r="AB2757" s="230"/>
      <c r="AC2757" s="230"/>
      <c r="AD2757" s="230"/>
      <c r="AH2757" s="230"/>
      <c r="AK2757" s="230"/>
      <c r="AL2757" s="230"/>
      <c r="AM2757" s="230"/>
      <c r="AN2757" s="230"/>
      <c r="AO2757" s="230"/>
      <c r="AP2757" s="230"/>
      <c r="AQ2757" s="230"/>
      <c r="AR2757" s="230"/>
      <c r="AW2757" s="230"/>
      <c r="AZ2757" s="230"/>
      <c r="BA2757" s="230"/>
      <c r="BB2757" s="230"/>
      <c r="BC2757" s="230"/>
      <c r="BD2757" s="230"/>
      <c r="BE2757" s="230"/>
      <c r="BF2757" s="230"/>
      <c r="BG2757" s="230"/>
    </row>
    <row r="2758" spans="4:59">
      <c r="D2758" s="230"/>
      <c r="G2758" s="230"/>
      <c r="H2758" s="230"/>
      <c r="I2758" s="230"/>
      <c r="J2758" s="230"/>
      <c r="K2758" s="230"/>
      <c r="L2758" s="230"/>
      <c r="M2758" s="230"/>
      <c r="N2758" s="230"/>
      <c r="S2758" s="230"/>
      <c r="V2758" s="230"/>
      <c r="W2758" s="230"/>
      <c r="X2758" s="230"/>
      <c r="Y2758" s="230"/>
      <c r="Z2758" s="230"/>
      <c r="AA2758" s="230"/>
      <c r="AB2758" s="230"/>
      <c r="AC2758" s="230"/>
      <c r="AD2758" s="230"/>
      <c r="AH2758" s="230"/>
      <c r="AK2758" s="230"/>
      <c r="AL2758" s="230"/>
      <c r="AM2758" s="230"/>
      <c r="AN2758" s="230"/>
      <c r="AO2758" s="230"/>
      <c r="AP2758" s="230"/>
      <c r="AQ2758" s="230"/>
      <c r="AR2758" s="230"/>
      <c r="AW2758" s="230"/>
      <c r="AZ2758" s="230"/>
      <c r="BA2758" s="230"/>
      <c r="BB2758" s="230"/>
      <c r="BC2758" s="230"/>
      <c r="BD2758" s="230"/>
      <c r="BE2758" s="230"/>
      <c r="BF2758" s="230"/>
      <c r="BG2758" s="230"/>
    </row>
    <row r="2759" spans="4:59">
      <c r="D2759" s="230"/>
      <c r="G2759" s="230"/>
      <c r="H2759" s="230"/>
      <c r="I2759" s="230"/>
      <c r="J2759" s="230"/>
      <c r="K2759" s="230"/>
      <c r="L2759" s="230"/>
      <c r="M2759" s="230"/>
      <c r="N2759" s="230"/>
      <c r="S2759" s="230"/>
      <c r="V2759" s="230"/>
      <c r="W2759" s="230"/>
      <c r="X2759" s="230"/>
      <c r="Y2759" s="230"/>
      <c r="Z2759" s="230"/>
      <c r="AA2759" s="230"/>
      <c r="AB2759" s="230"/>
      <c r="AC2759" s="230"/>
      <c r="AD2759" s="230"/>
      <c r="AH2759" s="230"/>
      <c r="AK2759" s="230"/>
      <c r="AL2759" s="230"/>
      <c r="AM2759" s="230"/>
      <c r="AN2759" s="230"/>
      <c r="AO2759" s="230"/>
      <c r="AP2759" s="230"/>
      <c r="AQ2759" s="230"/>
      <c r="AR2759" s="230"/>
      <c r="AW2759" s="230"/>
      <c r="AZ2759" s="230"/>
      <c r="BA2759" s="230"/>
      <c r="BB2759" s="230"/>
      <c r="BC2759" s="230"/>
      <c r="BD2759" s="230"/>
      <c r="BE2759" s="230"/>
      <c r="BF2759" s="230"/>
      <c r="BG2759" s="230"/>
    </row>
    <row r="2760" spans="4:59">
      <c r="D2760" s="230"/>
      <c r="G2760" s="230"/>
      <c r="H2760" s="230"/>
      <c r="I2760" s="230"/>
      <c r="J2760" s="230"/>
      <c r="K2760" s="230"/>
      <c r="L2760" s="230"/>
      <c r="M2760" s="230"/>
      <c r="N2760" s="230"/>
      <c r="S2760" s="230"/>
      <c r="V2760" s="230"/>
      <c r="W2760" s="230"/>
      <c r="X2760" s="230"/>
      <c r="Y2760" s="230"/>
      <c r="Z2760" s="230"/>
      <c r="AA2760" s="230"/>
      <c r="AB2760" s="230"/>
      <c r="AC2760" s="230"/>
      <c r="AD2760" s="230"/>
      <c r="AH2760" s="230"/>
      <c r="AK2760" s="230"/>
      <c r="AL2760" s="230"/>
      <c r="AM2760" s="230"/>
      <c r="AN2760" s="230"/>
      <c r="AO2760" s="230"/>
      <c r="AP2760" s="230"/>
      <c r="AQ2760" s="230"/>
      <c r="AR2760" s="230"/>
      <c r="AW2760" s="230"/>
      <c r="AZ2760" s="230"/>
      <c r="BA2760" s="230"/>
      <c r="BB2760" s="230"/>
      <c r="BC2760" s="230"/>
      <c r="BD2760" s="230"/>
      <c r="BE2760" s="230"/>
      <c r="BF2760" s="230"/>
      <c r="BG2760" s="230"/>
    </row>
    <row r="2761" spans="4:59">
      <c r="D2761" s="230"/>
      <c r="G2761" s="230"/>
      <c r="H2761" s="230"/>
      <c r="I2761" s="230"/>
      <c r="J2761" s="230"/>
      <c r="K2761" s="230"/>
      <c r="L2761" s="230"/>
      <c r="M2761" s="230"/>
      <c r="N2761" s="230"/>
      <c r="S2761" s="230"/>
      <c r="V2761" s="230"/>
      <c r="W2761" s="230"/>
      <c r="X2761" s="230"/>
      <c r="Y2761" s="230"/>
      <c r="Z2761" s="230"/>
      <c r="AA2761" s="230"/>
      <c r="AB2761" s="230"/>
      <c r="AC2761" s="230"/>
      <c r="AD2761" s="230"/>
      <c r="AH2761" s="230"/>
      <c r="AK2761" s="230"/>
      <c r="AL2761" s="230"/>
      <c r="AM2761" s="230"/>
      <c r="AN2761" s="230"/>
      <c r="AO2761" s="230"/>
      <c r="AP2761" s="230"/>
      <c r="AQ2761" s="230"/>
      <c r="AR2761" s="230"/>
      <c r="AW2761" s="230"/>
      <c r="AZ2761" s="230"/>
      <c r="BA2761" s="230"/>
      <c r="BB2761" s="230"/>
      <c r="BC2761" s="230"/>
      <c r="BD2761" s="230"/>
      <c r="BE2761" s="230"/>
      <c r="BF2761" s="230"/>
      <c r="BG2761" s="230"/>
    </row>
    <row r="2762" spans="4:59">
      <c r="D2762" s="230"/>
      <c r="G2762" s="230"/>
      <c r="H2762" s="230"/>
      <c r="I2762" s="230"/>
      <c r="J2762" s="230"/>
      <c r="K2762" s="230"/>
      <c r="L2762" s="230"/>
      <c r="M2762" s="230"/>
      <c r="N2762" s="230"/>
      <c r="S2762" s="230"/>
      <c r="V2762" s="230"/>
      <c r="W2762" s="230"/>
      <c r="X2762" s="230"/>
      <c r="Y2762" s="230"/>
      <c r="Z2762" s="230"/>
      <c r="AA2762" s="230"/>
      <c r="AB2762" s="230"/>
      <c r="AC2762" s="230"/>
      <c r="AD2762" s="230"/>
      <c r="AH2762" s="230"/>
      <c r="AK2762" s="230"/>
      <c r="AL2762" s="230"/>
      <c r="AM2762" s="230"/>
      <c r="AN2762" s="230"/>
      <c r="AO2762" s="230"/>
      <c r="AP2762" s="230"/>
      <c r="AQ2762" s="230"/>
      <c r="AR2762" s="230"/>
      <c r="AW2762" s="230"/>
      <c r="AZ2762" s="230"/>
      <c r="BA2762" s="230"/>
      <c r="BB2762" s="230"/>
      <c r="BC2762" s="230"/>
      <c r="BD2762" s="230"/>
      <c r="BE2762" s="230"/>
      <c r="BF2762" s="230"/>
      <c r="BG2762" s="230"/>
    </row>
    <row r="2763" spans="4:59">
      <c r="D2763" s="230"/>
      <c r="G2763" s="230"/>
      <c r="H2763" s="230"/>
      <c r="I2763" s="230"/>
      <c r="J2763" s="230"/>
      <c r="K2763" s="230"/>
      <c r="L2763" s="230"/>
      <c r="M2763" s="230"/>
      <c r="N2763" s="230"/>
      <c r="S2763" s="230"/>
      <c r="V2763" s="230"/>
      <c r="W2763" s="230"/>
      <c r="X2763" s="230"/>
      <c r="Y2763" s="230"/>
      <c r="Z2763" s="230"/>
      <c r="AA2763" s="230"/>
      <c r="AB2763" s="230"/>
      <c r="AC2763" s="230"/>
      <c r="AD2763" s="230"/>
      <c r="AH2763" s="230"/>
      <c r="AK2763" s="230"/>
      <c r="AL2763" s="230"/>
      <c r="AM2763" s="230"/>
      <c r="AN2763" s="230"/>
      <c r="AO2763" s="230"/>
      <c r="AP2763" s="230"/>
      <c r="AQ2763" s="230"/>
      <c r="AR2763" s="230"/>
      <c r="AW2763" s="230"/>
      <c r="AZ2763" s="230"/>
      <c r="BA2763" s="230"/>
      <c r="BB2763" s="230"/>
      <c r="BC2763" s="230"/>
      <c r="BD2763" s="230"/>
      <c r="BE2763" s="230"/>
      <c r="BF2763" s="230"/>
      <c r="BG2763" s="230"/>
    </row>
    <row r="2764" spans="4:59">
      <c r="D2764" s="230"/>
      <c r="G2764" s="230"/>
      <c r="H2764" s="230"/>
      <c r="I2764" s="230"/>
      <c r="J2764" s="230"/>
      <c r="K2764" s="230"/>
      <c r="L2764" s="230"/>
      <c r="M2764" s="230"/>
      <c r="N2764" s="230"/>
      <c r="S2764" s="230"/>
      <c r="V2764" s="230"/>
      <c r="W2764" s="230"/>
      <c r="X2764" s="230"/>
      <c r="Y2764" s="230"/>
      <c r="Z2764" s="230"/>
      <c r="AA2764" s="230"/>
      <c r="AB2764" s="230"/>
      <c r="AC2764" s="230"/>
      <c r="AD2764" s="230"/>
      <c r="AH2764" s="230"/>
      <c r="AK2764" s="230"/>
      <c r="AL2764" s="230"/>
      <c r="AM2764" s="230"/>
      <c r="AN2764" s="230"/>
      <c r="AO2764" s="230"/>
      <c r="AP2764" s="230"/>
      <c r="AQ2764" s="230"/>
      <c r="AR2764" s="230"/>
      <c r="AW2764" s="230"/>
      <c r="AZ2764" s="230"/>
      <c r="BA2764" s="230"/>
      <c r="BB2764" s="230"/>
      <c r="BC2764" s="230"/>
      <c r="BD2764" s="230"/>
      <c r="BE2764" s="230"/>
      <c r="BF2764" s="230"/>
      <c r="BG2764" s="230"/>
    </row>
    <row r="2765" spans="4:59">
      <c r="D2765" s="230"/>
      <c r="G2765" s="230"/>
      <c r="H2765" s="230"/>
      <c r="I2765" s="230"/>
      <c r="J2765" s="230"/>
      <c r="K2765" s="230"/>
      <c r="L2765" s="230"/>
      <c r="M2765" s="230"/>
      <c r="N2765" s="230"/>
      <c r="S2765" s="230"/>
      <c r="V2765" s="230"/>
      <c r="W2765" s="230"/>
      <c r="X2765" s="230"/>
      <c r="Y2765" s="230"/>
      <c r="Z2765" s="230"/>
      <c r="AA2765" s="230"/>
      <c r="AB2765" s="230"/>
      <c r="AC2765" s="230"/>
      <c r="AD2765" s="230"/>
      <c r="AH2765" s="230"/>
      <c r="AK2765" s="230"/>
      <c r="AL2765" s="230"/>
      <c r="AM2765" s="230"/>
      <c r="AN2765" s="230"/>
      <c r="AO2765" s="230"/>
      <c r="AP2765" s="230"/>
      <c r="AQ2765" s="230"/>
      <c r="AR2765" s="230"/>
      <c r="AW2765" s="230"/>
      <c r="AZ2765" s="230"/>
      <c r="BA2765" s="230"/>
      <c r="BB2765" s="230"/>
      <c r="BC2765" s="230"/>
      <c r="BD2765" s="230"/>
      <c r="BE2765" s="230"/>
      <c r="BF2765" s="230"/>
      <c r="BG2765" s="230"/>
    </row>
    <row r="2766" spans="4:59">
      <c r="D2766" s="230"/>
      <c r="G2766" s="230"/>
      <c r="H2766" s="230"/>
      <c r="I2766" s="230"/>
      <c r="J2766" s="230"/>
      <c r="K2766" s="230"/>
      <c r="L2766" s="230"/>
      <c r="M2766" s="230"/>
      <c r="N2766" s="230"/>
      <c r="S2766" s="230"/>
      <c r="V2766" s="230"/>
      <c r="W2766" s="230"/>
      <c r="X2766" s="230"/>
      <c r="Y2766" s="230"/>
      <c r="Z2766" s="230"/>
      <c r="AA2766" s="230"/>
      <c r="AB2766" s="230"/>
      <c r="AC2766" s="230"/>
      <c r="AD2766" s="230"/>
      <c r="AH2766" s="230"/>
      <c r="AK2766" s="230"/>
      <c r="AL2766" s="230"/>
      <c r="AM2766" s="230"/>
      <c r="AN2766" s="230"/>
      <c r="AO2766" s="230"/>
      <c r="AP2766" s="230"/>
      <c r="AQ2766" s="230"/>
      <c r="AR2766" s="230"/>
      <c r="AW2766" s="230"/>
      <c r="AZ2766" s="230"/>
      <c r="BA2766" s="230"/>
      <c r="BB2766" s="230"/>
      <c r="BC2766" s="230"/>
      <c r="BD2766" s="230"/>
      <c r="BE2766" s="230"/>
      <c r="BF2766" s="230"/>
      <c r="BG2766" s="230"/>
    </row>
    <row r="2767" spans="4:59">
      <c r="D2767" s="230"/>
      <c r="G2767" s="230"/>
      <c r="H2767" s="230"/>
      <c r="I2767" s="230"/>
      <c r="J2767" s="230"/>
      <c r="K2767" s="230"/>
      <c r="L2767" s="230"/>
      <c r="M2767" s="230"/>
      <c r="N2767" s="230"/>
      <c r="S2767" s="230"/>
      <c r="V2767" s="230"/>
      <c r="W2767" s="230"/>
      <c r="X2767" s="230"/>
      <c r="Y2767" s="230"/>
      <c r="Z2767" s="230"/>
      <c r="AA2767" s="230"/>
      <c r="AB2767" s="230"/>
      <c r="AC2767" s="230"/>
      <c r="AD2767" s="230"/>
      <c r="AH2767" s="230"/>
      <c r="AK2767" s="230"/>
      <c r="AL2767" s="230"/>
      <c r="AM2767" s="230"/>
      <c r="AN2767" s="230"/>
      <c r="AO2767" s="230"/>
      <c r="AP2767" s="230"/>
      <c r="AQ2767" s="230"/>
      <c r="AR2767" s="230"/>
      <c r="AW2767" s="230"/>
      <c r="AZ2767" s="230"/>
      <c r="BA2767" s="230"/>
      <c r="BB2767" s="230"/>
      <c r="BC2767" s="230"/>
      <c r="BD2767" s="230"/>
      <c r="BE2767" s="230"/>
      <c r="BF2767" s="230"/>
      <c r="BG2767" s="230"/>
    </row>
    <row r="2768" spans="4:59">
      <c r="D2768" s="230"/>
      <c r="G2768" s="230"/>
      <c r="H2768" s="230"/>
      <c r="I2768" s="230"/>
      <c r="J2768" s="230"/>
      <c r="K2768" s="230"/>
      <c r="L2768" s="230"/>
      <c r="M2768" s="230"/>
      <c r="N2768" s="230"/>
      <c r="S2768" s="230"/>
      <c r="V2768" s="230"/>
      <c r="W2768" s="230"/>
      <c r="X2768" s="230"/>
      <c r="Y2768" s="230"/>
      <c r="Z2768" s="230"/>
      <c r="AA2768" s="230"/>
      <c r="AB2768" s="230"/>
      <c r="AC2768" s="230"/>
      <c r="AD2768" s="230"/>
      <c r="AH2768" s="230"/>
      <c r="AK2768" s="230"/>
      <c r="AL2768" s="230"/>
      <c r="AM2768" s="230"/>
      <c r="AN2768" s="230"/>
      <c r="AO2768" s="230"/>
      <c r="AP2768" s="230"/>
      <c r="AQ2768" s="230"/>
      <c r="AR2768" s="230"/>
      <c r="AW2768" s="230"/>
      <c r="AZ2768" s="230"/>
      <c r="BA2768" s="230"/>
      <c r="BB2768" s="230"/>
      <c r="BC2768" s="230"/>
      <c r="BD2768" s="230"/>
      <c r="BE2768" s="230"/>
      <c r="BF2768" s="230"/>
      <c r="BG2768" s="230"/>
    </row>
    <row r="2769" spans="4:59">
      <c r="D2769" s="230"/>
      <c r="G2769" s="230"/>
      <c r="H2769" s="230"/>
      <c r="I2769" s="230"/>
      <c r="J2769" s="230"/>
      <c r="K2769" s="230"/>
      <c r="L2769" s="230"/>
      <c r="M2769" s="230"/>
      <c r="N2769" s="230"/>
      <c r="S2769" s="230"/>
      <c r="V2769" s="230"/>
      <c r="W2769" s="230"/>
      <c r="X2769" s="230"/>
      <c r="Y2769" s="230"/>
      <c r="Z2769" s="230"/>
      <c r="AA2769" s="230"/>
      <c r="AB2769" s="230"/>
      <c r="AC2769" s="230"/>
      <c r="AD2769" s="230"/>
      <c r="AH2769" s="230"/>
      <c r="AK2769" s="230"/>
      <c r="AL2769" s="230"/>
      <c r="AM2769" s="230"/>
      <c r="AN2769" s="230"/>
      <c r="AO2769" s="230"/>
      <c r="AP2769" s="230"/>
      <c r="AQ2769" s="230"/>
      <c r="AR2769" s="230"/>
      <c r="AW2769" s="230"/>
      <c r="AZ2769" s="230"/>
      <c r="BA2769" s="230"/>
      <c r="BB2769" s="230"/>
      <c r="BC2769" s="230"/>
      <c r="BD2769" s="230"/>
      <c r="BE2769" s="230"/>
      <c r="BF2769" s="230"/>
      <c r="BG2769" s="230"/>
    </row>
    <row r="2770" spans="4:59">
      <c r="D2770" s="230"/>
      <c r="G2770" s="230"/>
      <c r="H2770" s="230"/>
      <c r="I2770" s="230"/>
      <c r="J2770" s="230"/>
      <c r="K2770" s="230"/>
      <c r="L2770" s="230"/>
      <c r="M2770" s="230"/>
      <c r="N2770" s="230"/>
      <c r="S2770" s="230"/>
      <c r="V2770" s="230"/>
      <c r="W2770" s="230"/>
      <c r="X2770" s="230"/>
      <c r="Y2770" s="230"/>
      <c r="Z2770" s="230"/>
      <c r="AA2770" s="230"/>
      <c r="AB2770" s="230"/>
      <c r="AC2770" s="230"/>
      <c r="AD2770" s="230"/>
      <c r="AH2770" s="230"/>
      <c r="AK2770" s="230"/>
      <c r="AL2770" s="230"/>
      <c r="AM2770" s="230"/>
      <c r="AN2770" s="230"/>
      <c r="AO2770" s="230"/>
      <c r="AP2770" s="230"/>
      <c r="AQ2770" s="230"/>
      <c r="AR2770" s="230"/>
      <c r="AW2770" s="230"/>
      <c r="AZ2770" s="230"/>
      <c r="BA2770" s="230"/>
      <c r="BB2770" s="230"/>
      <c r="BC2770" s="230"/>
      <c r="BD2770" s="230"/>
      <c r="BE2770" s="230"/>
      <c r="BF2770" s="230"/>
      <c r="BG2770" s="230"/>
    </row>
    <row r="2771" spans="4:59">
      <c r="D2771" s="230"/>
      <c r="G2771" s="230"/>
      <c r="H2771" s="230"/>
      <c r="I2771" s="230"/>
      <c r="J2771" s="230"/>
      <c r="K2771" s="230"/>
      <c r="L2771" s="230"/>
      <c r="M2771" s="230"/>
      <c r="N2771" s="230"/>
      <c r="S2771" s="230"/>
      <c r="V2771" s="230"/>
      <c r="W2771" s="230"/>
      <c r="X2771" s="230"/>
      <c r="Y2771" s="230"/>
      <c r="Z2771" s="230"/>
      <c r="AA2771" s="230"/>
      <c r="AB2771" s="230"/>
      <c r="AC2771" s="230"/>
      <c r="AD2771" s="230"/>
      <c r="AH2771" s="230"/>
      <c r="AK2771" s="230"/>
      <c r="AL2771" s="230"/>
      <c r="AM2771" s="230"/>
      <c r="AN2771" s="230"/>
      <c r="AO2771" s="230"/>
      <c r="AP2771" s="230"/>
      <c r="AQ2771" s="230"/>
      <c r="AR2771" s="230"/>
      <c r="AW2771" s="230"/>
      <c r="AZ2771" s="230"/>
      <c r="BA2771" s="230"/>
      <c r="BB2771" s="230"/>
      <c r="BC2771" s="230"/>
      <c r="BD2771" s="230"/>
      <c r="BE2771" s="230"/>
      <c r="BF2771" s="230"/>
      <c r="BG2771" s="230"/>
    </row>
    <row r="2772" spans="4:59">
      <c r="D2772" s="230"/>
      <c r="G2772" s="230"/>
      <c r="H2772" s="230"/>
      <c r="I2772" s="230"/>
      <c r="J2772" s="230"/>
      <c r="K2772" s="230"/>
      <c r="L2772" s="230"/>
      <c r="M2772" s="230"/>
      <c r="N2772" s="230"/>
      <c r="S2772" s="230"/>
      <c r="V2772" s="230"/>
      <c r="W2772" s="230"/>
      <c r="X2772" s="230"/>
      <c r="Y2772" s="230"/>
      <c r="Z2772" s="230"/>
      <c r="AA2772" s="230"/>
      <c r="AB2772" s="230"/>
      <c r="AC2772" s="230"/>
      <c r="AD2772" s="230"/>
      <c r="AH2772" s="230"/>
      <c r="AK2772" s="230"/>
      <c r="AL2772" s="230"/>
      <c r="AM2772" s="230"/>
      <c r="AN2772" s="230"/>
      <c r="AO2772" s="230"/>
      <c r="AP2772" s="230"/>
      <c r="AQ2772" s="230"/>
      <c r="AR2772" s="230"/>
      <c r="AW2772" s="230"/>
      <c r="AZ2772" s="230"/>
      <c r="BA2772" s="230"/>
      <c r="BB2772" s="230"/>
      <c r="BC2772" s="230"/>
      <c r="BD2772" s="230"/>
      <c r="BE2772" s="230"/>
      <c r="BF2772" s="230"/>
      <c r="BG2772" s="230"/>
    </row>
    <row r="2773" spans="4:59">
      <c r="D2773" s="230"/>
      <c r="G2773" s="230"/>
      <c r="H2773" s="230"/>
      <c r="I2773" s="230"/>
      <c r="J2773" s="230"/>
      <c r="K2773" s="230"/>
      <c r="L2773" s="230"/>
      <c r="M2773" s="230"/>
      <c r="N2773" s="230"/>
      <c r="S2773" s="230"/>
      <c r="V2773" s="230"/>
      <c r="W2773" s="230"/>
      <c r="X2773" s="230"/>
      <c r="Y2773" s="230"/>
      <c r="Z2773" s="230"/>
      <c r="AA2773" s="230"/>
      <c r="AB2773" s="230"/>
      <c r="AC2773" s="230"/>
      <c r="AD2773" s="230"/>
      <c r="AH2773" s="230"/>
      <c r="AK2773" s="230"/>
      <c r="AL2773" s="230"/>
      <c r="AM2773" s="230"/>
      <c r="AN2773" s="230"/>
      <c r="AO2773" s="230"/>
      <c r="AP2773" s="230"/>
      <c r="AQ2773" s="230"/>
      <c r="AR2773" s="230"/>
      <c r="AW2773" s="230"/>
      <c r="AZ2773" s="230"/>
      <c r="BA2773" s="230"/>
      <c r="BB2773" s="230"/>
      <c r="BC2773" s="230"/>
      <c r="BD2773" s="230"/>
      <c r="BE2773" s="230"/>
      <c r="BF2773" s="230"/>
      <c r="BG2773" s="230"/>
    </row>
    <row r="2774" spans="4:59">
      <c r="D2774" s="230"/>
      <c r="G2774" s="230"/>
      <c r="H2774" s="230"/>
      <c r="I2774" s="230"/>
      <c r="J2774" s="230"/>
      <c r="K2774" s="230"/>
      <c r="L2774" s="230"/>
      <c r="M2774" s="230"/>
      <c r="N2774" s="230"/>
      <c r="S2774" s="230"/>
      <c r="V2774" s="230"/>
      <c r="W2774" s="230"/>
      <c r="X2774" s="230"/>
      <c r="Y2774" s="230"/>
      <c r="Z2774" s="230"/>
      <c r="AA2774" s="230"/>
      <c r="AB2774" s="230"/>
      <c r="AC2774" s="230"/>
      <c r="AD2774" s="230"/>
      <c r="AH2774" s="230"/>
      <c r="AK2774" s="230"/>
      <c r="AL2774" s="230"/>
      <c r="AM2774" s="230"/>
      <c r="AN2774" s="230"/>
      <c r="AO2774" s="230"/>
      <c r="AP2774" s="230"/>
      <c r="AQ2774" s="230"/>
      <c r="AR2774" s="230"/>
      <c r="AW2774" s="230"/>
      <c r="AZ2774" s="230"/>
      <c r="BA2774" s="230"/>
      <c r="BB2774" s="230"/>
      <c r="BC2774" s="230"/>
      <c r="BD2774" s="230"/>
      <c r="BE2774" s="230"/>
      <c r="BF2774" s="230"/>
      <c r="BG2774" s="230"/>
    </row>
    <row r="2775" spans="4:59">
      <c r="D2775" s="230"/>
      <c r="G2775" s="230"/>
      <c r="H2775" s="230"/>
      <c r="I2775" s="230"/>
      <c r="J2775" s="230"/>
      <c r="K2775" s="230"/>
      <c r="L2775" s="230"/>
      <c r="M2775" s="230"/>
      <c r="N2775" s="230"/>
      <c r="S2775" s="230"/>
      <c r="V2775" s="230"/>
      <c r="W2775" s="230"/>
      <c r="X2775" s="230"/>
      <c r="Y2775" s="230"/>
      <c r="Z2775" s="230"/>
      <c r="AA2775" s="230"/>
      <c r="AB2775" s="230"/>
      <c r="AC2775" s="230"/>
      <c r="AD2775" s="230"/>
      <c r="AH2775" s="230"/>
      <c r="AK2775" s="230"/>
      <c r="AL2775" s="230"/>
      <c r="AM2775" s="230"/>
      <c r="AN2775" s="230"/>
      <c r="AO2775" s="230"/>
      <c r="AP2775" s="230"/>
      <c r="AQ2775" s="230"/>
      <c r="AR2775" s="230"/>
      <c r="AW2775" s="230"/>
      <c r="AZ2775" s="230"/>
      <c r="BA2775" s="230"/>
      <c r="BB2775" s="230"/>
      <c r="BC2775" s="230"/>
      <c r="BD2775" s="230"/>
      <c r="BE2775" s="230"/>
      <c r="BF2775" s="230"/>
      <c r="BG2775" s="230"/>
    </row>
    <row r="2776" spans="4:59">
      <c r="D2776" s="230"/>
      <c r="G2776" s="230"/>
      <c r="H2776" s="230"/>
      <c r="I2776" s="230"/>
      <c r="J2776" s="230"/>
      <c r="K2776" s="230"/>
      <c r="L2776" s="230"/>
      <c r="M2776" s="230"/>
      <c r="N2776" s="230"/>
      <c r="S2776" s="230"/>
      <c r="V2776" s="230"/>
      <c r="W2776" s="230"/>
      <c r="X2776" s="230"/>
      <c r="Y2776" s="230"/>
      <c r="Z2776" s="230"/>
      <c r="AA2776" s="230"/>
      <c r="AB2776" s="230"/>
      <c r="AC2776" s="230"/>
      <c r="AD2776" s="230"/>
      <c r="AH2776" s="230"/>
      <c r="AK2776" s="230"/>
      <c r="AL2776" s="230"/>
      <c r="AM2776" s="230"/>
      <c r="AN2776" s="230"/>
      <c r="AO2776" s="230"/>
      <c r="AP2776" s="230"/>
      <c r="AQ2776" s="230"/>
      <c r="AR2776" s="230"/>
      <c r="AW2776" s="230"/>
      <c r="AZ2776" s="230"/>
      <c r="BA2776" s="230"/>
      <c r="BB2776" s="230"/>
      <c r="BC2776" s="230"/>
      <c r="BD2776" s="230"/>
      <c r="BE2776" s="230"/>
      <c r="BF2776" s="230"/>
      <c r="BG2776" s="230"/>
    </row>
    <row r="2777" spans="4:59">
      <c r="D2777" s="230"/>
      <c r="G2777" s="230"/>
      <c r="H2777" s="230"/>
      <c r="I2777" s="230"/>
      <c r="J2777" s="230"/>
      <c r="K2777" s="230"/>
      <c r="L2777" s="230"/>
      <c r="M2777" s="230"/>
      <c r="N2777" s="230"/>
      <c r="S2777" s="230"/>
      <c r="V2777" s="230"/>
      <c r="W2777" s="230"/>
      <c r="X2777" s="230"/>
      <c r="Y2777" s="230"/>
      <c r="Z2777" s="230"/>
      <c r="AA2777" s="230"/>
      <c r="AB2777" s="230"/>
      <c r="AC2777" s="230"/>
      <c r="AD2777" s="230"/>
      <c r="AH2777" s="230"/>
      <c r="AK2777" s="230"/>
      <c r="AL2777" s="230"/>
      <c r="AM2777" s="230"/>
      <c r="AN2777" s="230"/>
      <c r="AO2777" s="230"/>
      <c r="AP2777" s="230"/>
      <c r="AQ2777" s="230"/>
      <c r="AR2777" s="230"/>
      <c r="AW2777" s="230"/>
      <c r="AZ2777" s="230"/>
      <c r="BA2777" s="230"/>
      <c r="BB2777" s="230"/>
      <c r="BC2777" s="230"/>
      <c r="BD2777" s="230"/>
      <c r="BE2777" s="230"/>
      <c r="BF2777" s="230"/>
      <c r="BG2777" s="230"/>
    </row>
    <row r="2778" spans="4:59">
      <c r="D2778" s="230"/>
      <c r="G2778" s="230"/>
      <c r="H2778" s="230"/>
      <c r="I2778" s="230"/>
      <c r="J2778" s="230"/>
      <c r="K2778" s="230"/>
      <c r="L2778" s="230"/>
      <c r="M2778" s="230"/>
      <c r="N2778" s="230"/>
      <c r="S2778" s="230"/>
      <c r="V2778" s="230"/>
      <c r="W2778" s="230"/>
      <c r="X2778" s="230"/>
      <c r="Y2778" s="230"/>
      <c r="Z2778" s="230"/>
      <c r="AA2778" s="230"/>
      <c r="AB2778" s="230"/>
      <c r="AC2778" s="230"/>
      <c r="AD2778" s="230"/>
      <c r="AH2778" s="230"/>
      <c r="AK2778" s="230"/>
      <c r="AL2778" s="230"/>
      <c r="AM2778" s="230"/>
      <c r="AN2778" s="230"/>
      <c r="AO2778" s="230"/>
      <c r="AP2778" s="230"/>
      <c r="AQ2778" s="230"/>
      <c r="AR2778" s="230"/>
      <c r="AW2778" s="230"/>
      <c r="AZ2778" s="230"/>
      <c r="BA2778" s="230"/>
      <c r="BB2778" s="230"/>
      <c r="BC2778" s="230"/>
      <c r="BD2778" s="230"/>
      <c r="BE2778" s="230"/>
      <c r="BF2778" s="230"/>
      <c r="BG2778" s="230"/>
    </row>
    <row r="2779" spans="4:59">
      <c r="D2779" s="230"/>
      <c r="G2779" s="230"/>
      <c r="H2779" s="230"/>
      <c r="I2779" s="230"/>
      <c r="J2779" s="230"/>
      <c r="K2779" s="230"/>
      <c r="L2779" s="230"/>
      <c r="M2779" s="230"/>
      <c r="N2779" s="230"/>
      <c r="S2779" s="230"/>
      <c r="V2779" s="230"/>
      <c r="W2779" s="230"/>
      <c r="X2779" s="230"/>
      <c r="Y2779" s="230"/>
      <c r="Z2779" s="230"/>
      <c r="AA2779" s="230"/>
      <c r="AB2779" s="230"/>
      <c r="AC2779" s="230"/>
      <c r="AD2779" s="230"/>
      <c r="AH2779" s="230"/>
      <c r="AK2779" s="230"/>
      <c r="AL2779" s="230"/>
      <c r="AM2779" s="230"/>
      <c r="AN2779" s="230"/>
      <c r="AO2779" s="230"/>
      <c r="AP2779" s="230"/>
      <c r="AQ2779" s="230"/>
      <c r="AR2779" s="230"/>
      <c r="AW2779" s="230"/>
      <c r="AZ2779" s="230"/>
      <c r="BA2779" s="230"/>
      <c r="BB2779" s="230"/>
      <c r="BC2779" s="230"/>
      <c r="BD2779" s="230"/>
      <c r="BE2779" s="230"/>
      <c r="BF2779" s="230"/>
      <c r="BG2779" s="230"/>
    </row>
    <row r="2780" spans="4:59">
      <c r="D2780" s="230"/>
      <c r="G2780" s="230"/>
      <c r="H2780" s="230"/>
      <c r="I2780" s="230"/>
      <c r="J2780" s="230"/>
      <c r="K2780" s="230"/>
      <c r="L2780" s="230"/>
      <c r="M2780" s="230"/>
      <c r="N2780" s="230"/>
      <c r="S2780" s="230"/>
      <c r="V2780" s="230"/>
      <c r="W2780" s="230"/>
      <c r="X2780" s="230"/>
      <c r="Y2780" s="230"/>
      <c r="Z2780" s="230"/>
      <c r="AA2780" s="230"/>
      <c r="AB2780" s="230"/>
      <c r="AC2780" s="230"/>
      <c r="AD2780" s="230"/>
      <c r="AH2780" s="230"/>
      <c r="AK2780" s="230"/>
      <c r="AL2780" s="230"/>
      <c r="AM2780" s="230"/>
      <c r="AN2780" s="230"/>
      <c r="AO2780" s="230"/>
      <c r="AP2780" s="230"/>
      <c r="AQ2780" s="230"/>
      <c r="AR2780" s="230"/>
      <c r="AW2780" s="230"/>
      <c r="AZ2780" s="230"/>
      <c r="BA2780" s="230"/>
      <c r="BB2780" s="230"/>
      <c r="BC2780" s="230"/>
      <c r="BD2780" s="230"/>
      <c r="BE2780" s="230"/>
      <c r="BF2780" s="230"/>
      <c r="BG2780" s="230"/>
    </row>
    <row r="2781" spans="4:59">
      <c r="D2781" s="230"/>
      <c r="G2781" s="230"/>
      <c r="H2781" s="230"/>
      <c r="I2781" s="230"/>
      <c r="J2781" s="230"/>
      <c r="K2781" s="230"/>
      <c r="L2781" s="230"/>
      <c r="M2781" s="230"/>
      <c r="N2781" s="230"/>
      <c r="S2781" s="230"/>
      <c r="V2781" s="230"/>
      <c r="W2781" s="230"/>
      <c r="X2781" s="230"/>
      <c r="Y2781" s="230"/>
      <c r="Z2781" s="230"/>
      <c r="AA2781" s="230"/>
      <c r="AB2781" s="230"/>
      <c r="AC2781" s="230"/>
      <c r="AD2781" s="230"/>
      <c r="AH2781" s="230"/>
      <c r="AK2781" s="230"/>
      <c r="AL2781" s="230"/>
      <c r="AM2781" s="230"/>
      <c r="AN2781" s="230"/>
      <c r="AO2781" s="230"/>
      <c r="AP2781" s="230"/>
      <c r="AQ2781" s="230"/>
      <c r="AR2781" s="230"/>
      <c r="AW2781" s="230"/>
      <c r="AZ2781" s="230"/>
      <c r="BA2781" s="230"/>
      <c r="BB2781" s="230"/>
      <c r="BC2781" s="230"/>
      <c r="BD2781" s="230"/>
      <c r="BE2781" s="230"/>
      <c r="BF2781" s="230"/>
      <c r="BG2781" s="230"/>
    </row>
    <row r="2782" spans="4:59">
      <c r="D2782" s="230"/>
      <c r="G2782" s="230"/>
      <c r="H2782" s="230"/>
      <c r="I2782" s="230"/>
      <c r="J2782" s="230"/>
      <c r="K2782" s="230"/>
      <c r="L2782" s="230"/>
      <c r="M2782" s="230"/>
      <c r="N2782" s="230"/>
      <c r="S2782" s="230"/>
      <c r="V2782" s="230"/>
      <c r="W2782" s="230"/>
      <c r="X2782" s="230"/>
      <c r="Y2782" s="230"/>
      <c r="Z2782" s="230"/>
      <c r="AA2782" s="230"/>
      <c r="AB2782" s="230"/>
      <c r="AC2782" s="230"/>
      <c r="AD2782" s="230"/>
      <c r="AH2782" s="230"/>
      <c r="AK2782" s="230"/>
      <c r="AL2782" s="230"/>
      <c r="AM2782" s="230"/>
      <c r="AN2782" s="230"/>
      <c r="AO2782" s="230"/>
      <c r="AP2782" s="230"/>
      <c r="AQ2782" s="230"/>
      <c r="AR2782" s="230"/>
      <c r="AW2782" s="230"/>
      <c r="AZ2782" s="230"/>
      <c r="BA2782" s="230"/>
      <c r="BB2782" s="230"/>
      <c r="BC2782" s="230"/>
      <c r="BD2782" s="230"/>
      <c r="BE2782" s="230"/>
      <c r="BF2782" s="230"/>
      <c r="BG2782" s="230"/>
    </row>
    <row r="2783" spans="4:59">
      <c r="D2783" s="230"/>
      <c r="G2783" s="230"/>
      <c r="H2783" s="230"/>
      <c r="I2783" s="230"/>
      <c r="J2783" s="230"/>
      <c r="K2783" s="230"/>
      <c r="L2783" s="230"/>
      <c r="M2783" s="230"/>
      <c r="N2783" s="230"/>
      <c r="S2783" s="230"/>
      <c r="V2783" s="230"/>
      <c r="W2783" s="230"/>
      <c r="X2783" s="230"/>
      <c r="Y2783" s="230"/>
      <c r="Z2783" s="230"/>
      <c r="AA2783" s="230"/>
      <c r="AB2783" s="230"/>
      <c r="AC2783" s="230"/>
      <c r="AD2783" s="230"/>
      <c r="AH2783" s="230"/>
      <c r="AK2783" s="230"/>
      <c r="AL2783" s="230"/>
      <c r="AM2783" s="230"/>
      <c r="AN2783" s="230"/>
      <c r="AO2783" s="230"/>
      <c r="AP2783" s="230"/>
      <c r="AQ2783" s="230"/>
      <c r="AR2783" s="230"/>
      <c r="AW2783" s="230"/>
      <c r="AZ2783" s="230"/>
      <c r="BA2783" s="230"/>
      <c r="BB2783" s="230"/>
      <c r="BC2783" s="230"/>
      <c r="BD2783" s="230"/>
      <c r="BE2783" s="230"/>
      <c r="BF2783" s="230"/>
      <c r="BG2783" s="230"/>
    </row>
    <row r="2784" spans="4:59">
      <c r="D2784" s="230"/>
      <c r="G2784" s="230"/>
      <c r="H2784" s="230"/>
      <c r="I2784" s="230"/>
      <c r="J2784" s="230"/>
      <c r="K2784" s="230"/>
      <c r="L2784" s="230"/>
      <c r="M2784" s="230"/>
      <c r="N2784" s="230"/>
      <c r="S2784" s="230"/>
      <c r="V2784" s="230"/>
      <c r="W2784" s="230"/>
      <c r="X2784" s="230"/>
      <c r="Y2784" s="230"/>
      <c r="Z2784" s="230"/>
      <c r="AA2784" s="230"/>
      <c r="AB2784" s="230"/>
      <c r="AC2784" s="230"/>
      <c r="AD2784" s="230"/>
      <c r="AH2784" s="230"/>
      <c r="AK2784" s="230"/>
      <c r="AL2784" s="230"/>
      <c r="AM2784" s="230"/>
      <c r="AN2784" s="230"/>
      <c r="AO2784" s="230"/>
      <c r="AP2784" s="230"/>
      <c r="AQ2784" s="230"/>
      <c r="AR2784" s="230"/>
      <c r="AW2784" s="230"/>
      <c r="AZ2784" s="230"/>
      <c r="BA2784" s="230"/>
      <c r="BB2784" s="230"/>
      <c r="BC2784" s="230"/>
      <c r="BD2784" s="230"/>
      <c r="BE2784" s="230"/>
      <c r="BF2784" s="230"/>
      <c r="BG2784" s="230"/>
    </row>
    <row r="2785" spans="4:59">
      <c r="D2785" s="230"/>
      <c r="G2785" s="230"/>
      <c r="H2785" s="230"/>
      <c r="I2785" s="230"/>
      <c r="J2785" s="230"/>
      <c r="K2785" s="230"/>
      <c r="L2785" s="230"/>
      <c r="M2785" s="230"/>
      <c r="N2785" s="230"/>
      <c r="S2785" s="230"/>
      <c r="V2785" s="230"/>
      <c r="W2785" s="230"/>
      <c r="X2785" s="230"/>
      <c r="Y2785" s="230"/>
      <c r="Z2785" s="230"/>
      <c r="AA2785" s="230"/>
      <c r="AB2785" s="230"/>
      <c r="AC2785" s="230"/>
      <c r="AD2785" s="230"/>
      <c r="AH2785" s="230"/>
      <c r="AK2785" s="230"/>
      <c r="AL2785" s="230"/>
      <c r="AM2785" s="230"/>
      <c r="AN2785" s="230"/>
      <c r="AO2785" s="230"/>
      <c r="AP2785" s="230"/>
      <c r="AQ2785" s="230"/>
      <c r="AR2785" s="230"/>
      <c r="AW2785" s="230"/>
      <c r="AZ2785" s="230"/>
      <c r="BA2785" s="230"/>
      <c r="BB2785" s="230"/>
      <c r="BC2785" s="230"/>
      <c r="BD2785" s="230"/>
      <c r="BE2785" s="230"/>
      <c r="BF2785" s="230"/>
      <c r="BG2785" s="230"/>
    </row>
    <row r="2786" spans="4:59">
      <c r="D2786" s="230"/>
      <c r="G2786" s="230"/>
      <c r="H2786" s="230"/>
      <c r="I2786" s="230"/>
      <c r="J2786" s="230"/>
      <c r="K2786" s="230"/>
      <c r="L2786" s="230"/>
      <c r="M2786" s="230"/>
      <c r="N2786" s="230"/>
      <c r="S2786" s="230"/>
      <c r="V2786" s="230"/>
      <c r="W2786" s="230"/>
      <c r="X2786" s="230"/>
      <c r="Y2786" s="230"/>
      <c r="Z2786" s="230"/>
      <c r="AA2786" s="230"/>
      <c r="AB2786" s="230"/>
      <c r="AC2786" s="230"/>
      <c r="AD2786" s="230"/>
      <c r="AH2786" s="230"/>
      <c r="AK2786" s="230"/>
      <c r="AL2786" s="230"/>
      <c r="AM2786" s="230"/>
      <c r="AN2786" s="230"/>
      <c r="AO2786" s="230"/>
      <c r="AP2786" s="230"/>
      <c r="AQ2786" s="230"/>
      <c r="AR2786" s="230"/>
      <c r="AW2786" s="230"/>
      <c r="AZ2786" s="230"/>
      <c r="BA2786" s="230"/>
      <c r="BB2786" s="230"/>
      <c r="BC2786" s="230"/>
      <c r="BD2786" s="230"/>
      <c r="BE2786" s="230"/>
      <c r="BF2786" s="230"/>
      <c r="BG2786" s="230"/>
    </row>
    <row r="2787" spans="4:59">
      <c r="D2787" s="230"/>
      <c r="G2787" s="230"/>
      <c r="H2787" s="230"/>
      <c r="I2787" s="230"/>
      <c r="J2787" s="230"/>
      <c r="K2787" s="230"/>
      <c r="L2787" s="230"/>
      <c r="M2787" s="230"/>
      <c r="N2787" s="230"/>
      <c r="S2787" s="230"/>
      <c r="V2787" s="230"/>
      <c r="W2787" s="230"/>
      <c r="X2787" s="230"/>
      <c r="Y2787" s="230"/>
      <c r="Z2787" s="230"/>
      <c r="AA2787" s="230"/>
      <c r="AB2787" s="230"/>
      <c r="AC2787" s="230"/>
      <c r="AD2787" s="230"/>
      <c r="AH2787" s="230"/>
      <c r="AK2787" s="230"/>
      <c r="AL2787" s="230"/>
      <c r="AM2787" s="230"/>
      <c r="AN2787" s="230"/>
      <c r="AO2787" s="230"/>
      <c r="AP2787" s="230"/>
      <c r="AQ2787" s="230"/>
      <c r="AR2787" s="230"/>
      <c r="AW2787" s="230"/>
      <c r="AZ2787" s="230"/>
      <c r="BA2787" s="230"/>
      <c r="BB2787" s="230"/>
      <c r="BC2787" s="230"/>
      <c r="BD2787" s="230"/>
      <c r="BE2787" s="230"/>
      <c r="BF2787" s="230"/>
      <c r="BG2787" s="230"/>
    </row>
    <row r="2788" spans="4:59">
      <c r="D2788" s="230"/>
      <c r="G2788" s="230"/>
      <c r="H2788" s="230"/>
      <c r="I2788" s="230"/>
      <c r="J2788" s="230"/>
      <c r="K2788" s="230"/>
      <c r="L2788" s="230"/>
      <c r="M2788" s="230"/>
      <c r="N2788" s="230"/>
      <c r="S2788" s="230"/>
      <c r="V2788" s="230"/>
      <c r="W2788" s="230"/>
      <c r="X2788" s="230"/>
      <c r="Y2788" s="230"/>
      <c r="Z2788" s="230"/>
      <c r="AA2788" s="230"/>
      <c r="AB2788" s="230"/>
      <c r="AC2788" s="230"/>
      <c r="AD2788" s="230"/>
      <c r="AH2788" s="230"/>
      <c r="AK2788" s="230"/>
      <c r="AL2788" s="230"/>
      <c r="AM2788" s="230"/>
      <c r="AN2788" s="230"/>
      <c r="AO2788" s="230"/>
      <c r="AP2788" s="230"/>
      <c r="AQ2788" s="230"/>
      <c r="AR2788" s="230"/>
      <c r="AW2788" s="230"/>
      <c r="AZ2788" s="230"/>
      <c r="BA2788" s="230"/>
      <c r="BB2788" s="230"/>
      <c r="BC2788" s="230"/>
      <c r="BD2788" s="230"/>
      <c r="BE2788" s="230"/>
      <c r="BF2788" s="230"/>
      <c r="BG2788" s="230"/>
    </row>
    <row r="2789" spans="4:59">
      <c r="D2789" s="230"/>
      <c r="G2789" s="230"/>
      <c r="H2789" s="230"/>
      <c r="I2789" s="230"/>
      <c r="J2789" s="230"/>
      <c r="K2789" s="230"/>
      <c r="L2789" s="230"/>
      <c r="M2789" s="230"/>
      <c r="N2789" s="230"/>
      <c r="S2789" s="230"/>
      <c r="V2789" s="230"/>
      <c r="W2789" s="230"/>
      <c r="X2789" s="230"/>
      <c r="Y2789" s="230"/>
      <c r="Z2789" s="230"/>
      <c r="AA2789" s="230"/>
      <c r="AB2789" s="230"/>
      <c r="AC2789" s="230"/>
      <c r="AD2789" s="230"/>
      <c r="AH2789" s="230"/>
      <c r="AK2789" s="230"/>
      <c r="AL2789" s="230"/>
      <c r="AM2789" s="230"/>
      <c r="AN2789" s="230"/>
      <c r="AO2789" s="230"/>
      <c r="AP2789" s="230"/>
      <c r="AQ2789" s="230"/>
      <c r="AR2789" s="230"/>
      <c r="AW2789" s="230"/>
      <c r="AZ2789" s="230"/>
      <c r="BA2789" s="230"/>
      <c r="BB2789" s="230"/>
      <c r="BC2789" s="230"/>
      <c r="BD2789" s="230"/>
      <c r="BE2789" s="230"/>
      <c r="BF2789" s="230"/>
      <c r="BG2789" s="230"/>
    </row>
    <row r="2790" spans="4:59">
      <c r="D2790" s="230"/>
      <c r="G2790" s="230"/>
      <c r="H2790" s="230"/>
      <c r="I2790" s="230"/>
      <c r="J2790" s="230"/>
      <c r="K2790" s="230"/>
      <c r="L2790" s="230"/>
      <c r="M2790" s="230"/>
      <c r="N2790" s="230"/>
      <c r="S2790" s="230"/>
      <c r="V2790" s="230"/>
      <c r="W2790" s="230"/>
      <c r="X2790" s="230"/>
      <c r="Y2790" s="230"/>
      <c r="Z2790" s="230"/>
      <c r="AA2790" s="230"/>
      <c r="AB2790" s="230"/>
      <c r="AC2790" s="230"/>
      <c r="AD2790" s="230"/>
      <c r="AH2790" s="230"/>
      <c r="AK2790" s="230"/>
      <c r="AL2790" s="230"/>
      <c r="AM2790" s="230"/>
      <c r="AN2790" s="230"/>
      <c r="AO2790" s="230"/>
      <c r="AP2790" s="230"/>
      <c r="AQ2790" s="230"/>
      <c r="AR2790" s="230"/>
      <c r="AW2790" s="230"/>
      <c r="AZ2790" s="230"/>
      <c r="BA2790" s="230"/>
      <c r="BB2790" s="230"/>
      <c r="BC2790" s="230"/>
      <c r="BD2790" s="230"/>
      <c r="BE2790" s="230"/>
      <c r="BF2790" s="230"/>
      <c r="BG2790" s="230"/>
    </row>
    <row r="2791" spans="4:59">
      <c r="D2791" s="230"/>
      <c r="G2791" s="230"/>
      <c r="H2791" s="230"/>
      <c r="I2791" s="230"/>
      <c r="J2791" s="230"/>
      <c r="K2791" s="230"/>
      <c r="L2791" s="230"/>
      <c r="M2791" s="230"/>
      <c r="N2791" s="230"/>
      <c r="S2791" s="230"/>
      <c r="V2791" s="230"/>
      <c r="W2791" s="230"/>
      <c r="X2791" s="230"/>
      <c r="Y2791" s="230"/>
      <c r="Z2791" s="230"/>
      <c r="AA2791" s="230"/>
      <c r="AB2791" s="230"/>
      <c r="AC2791" s="230"/>
      <c r="AD2791" s="230"/>
      <c r="AH2791" s="230"/>
      <c r="AK2791" s="230"/>
      <c r="AL2791" s="230"/>
      <c r="AM2791" s="230"/>
      <c r="AN2791" s="230"/>
      <c r="AO2791" s="230"/>
      <c r="AP2791" s="230"/>
      <c r="AQ2791" s="230"/>
      <c r="AR2791" s="230"/>
      <c r="AW2791" s="230"/>
      <c r="AZ2791" s="230"/>
      <c r="BA2791" s="230"/>
      <c r="BB2791" s="230"/>
      <c r="BC2791" s="230"/>
      <c r="BD2791" s="230"/>
      <c r="BE2791" s="230"/>
      <c r="BF2791" s="230"/>
      <c r="BG2791" s="230"/>
    </row>
    <row r="2792" spans="4:59">
      <c r="D2792" s="230"/>
      <c r="G2792" s="230"/>
      <c r="H2792" s="230"/>
      <c r="I2792" s="230"/>
      <c r="J2792" s="230"/>
      <c r="K2792" s="230"/>
      <c r="L2792" s="230"/>
      <c r="M2792" s="230"/>
      <c r="N2792" s="230"/>
      <c r="S2792" s="230"/>
      <c r="V2792" s="230"/>
      <c r="W2792" s="230"/>
      <c r="X2792" s="230"/>
      <c r="Y2792" s="230"/>
      <c r="Z2792" s="230"/>
      <c r="AA2792" s="230"/>
      <c r="AB2792" s="230"/>
      <c r="AC2792" s="230"/>
      <c r="AD2792" s="230"/>
      <c r="AH2792" s="230"/>
      <c r="AK2792" s="230"/>
      <c r="AL2792" s="230"/>
      <c r="AM2792" s="230"/>
      <c r="AN2792" s="230"/>
      <c r="AO2792" s="230"/>
      <c r="AP2792" s="230"/>
      <c r="AQ2792" s="230"/>
      <c r="AR2792" s="230"/>
      <c r="AW2792" s="230"/>
      <c r="AZ2792" s="230"/>
      <c r="BA2792" s="230"/>
      <c r="BB2792" s="230"/>
      <c r="BC2792" s="230"/>
      <c r="BD2792" s="230"/>
      <c r="BE2792" s="230"/>
      <c r="BF2792" s="230"/>
      <c r="BG2792" s="230"/>
    </row>
    <row r="2793" spans="4:59">
      <c r="D2793" s="230"/>
      <c r="G2793" s="230"/>
      <c r="H2793" s="230"/>
      <c r="I2793" s="230"/>
      <c r="J2793" s="230"/>
      <c r="K2793" s="230"/>
      <c r="L2793" s="230"/>
      <c r="M2793" s="230"/>
      <c r="N2793" s="230"/>
      <c r="S2793" s="230"/>
      <c r="V2793" s="230"/>
      <c r="W2793" s="230"/>
      <c r="X2793" s="230"/>
      <c r="Y2793" s="230"/>
      <c r="Z2793" s="230"/>
      <c r="AA2793" s="230"/>
      <c r="AB2793" s="230"/>
      <c r="AC2793" s="230"/>
      <c r="AD2793" s="230"/>
      <c r="AH2793" s="230"/>
      <c r="AK2793" s="230"/>
      <c r="AL2793" s="230"/>
      <c r="AM2793" s="230"/>
      <c r="AN2793" s="230"/>
      <c r="AO2793" s="230"/>
      <c r="AP2793" s="230"/>
      <c r="AQ2793" s="230"/>
      <c r="AR2793" s="230"/>
      <c r="AW2793" s="230"/>
      <c r="AZ2793" s="230"/>
      <c r="BA2793" s="230"/>
      <c r="BB2793" s="230"/>
      <c r="BC2793" s="230"/>
      <c r="BD2793" s="230"/>
      <c r="BE2793" s="230"/>
      <c r="BF2793" s="230"/>
      <c r="BG2793" s="230"/>
    </row>
    <row r="2794" spans="4:59">
      <c r="D2794" s="230"/>
      <c r="G2794" s="230"/>
      <c r="H2794" s="230"/>
      <c r="I2794" s="230"/>
      <c r="J2794" s="230"/>
      <c r="K2794" s="230"/>
      <c r="L2794" s="230"/>
      <c r="M2794" s="230"/>
      <c r="N2794" s="230"/>
      <c r="S2794" s="230"/>
      <c r="V2794" s="230"/>
      <c r="W2794" s="230"/>
      <c r="X2794" s="230"/>
      <c r="Y2794" s="230"/>
      <c r="Z2794" s="230"/>
      <c r="AA2794" s="230"/>
      <c r="AB2794" s="230"/>
      <c r="AC2794" s="230"/>
      <c r="AD2794" s="230"/>
      <c r="AH2794" s="230"/>
      <c r="AK2794" s="230"/>
      <c r="AL2794" s="230"/>
      <c r="AM2794" s="230"/>
      <c r="AN2794" s="230"/>
      <c r="AO2794" s="230"/>
      <c r="AP2794" s="230"/>
      <c r="AQ2794" s="230"/>
      <c r="AR2794" s="230"/>
      <c r="AW2794" s="230"/>
      <c r="AZ2794" s="230"/>
      <c r="BA2794" s="230"/>
      <c r="BB2794" s="230"/>
      <c r="BC2794" s="230"/>
      <c r="BD2794" s="230"/>
      <c r="BE2794" s="230"/>
      <c r="BF2794" s="230"/>
      <c r="BG2794" s="230"/>
    </row>
    <row r="2795" spans="4:59">
      <c r="D2795" s="230"/>
      <c r="G2795" s="230"/>
      <c r="H2795" s="230"/>
      <c r="I2795" s="230"/>
      <c r="J2795" s="230"/>
      <c r="K2795" s="230"/>
      <c r="L2795" s="230"/>
      <c r="M2795" s="230"/>
      <c r="N2795" s="230"/>
      <c r="S2795" s="230"/>
      <c r="V2795" s="230"/>
      <c r="W2795" s="230"/>
      <c r="X2795" s="230"/>
      <c r="Y2795" s="230"/>
      <c r="Z2795" s="230"/>
      <c r="AA2795" s="230"/>
      <c r="AB2795" s="230"/>
      <c r="AC2795" s="230"/>
      <c r="AD2795" s="230"/>
      <c r="AH2795" s="230"/>
      <c r="AK2795" s="230"/>
      <c r="AL2795" s="230"/>
      <c r="AM2795" s="230"/>
      <c r="AN2795" s="230"/>
      <c r="AO2795" s="230"/>
      <c r="AP2795" s="230"/>
      <c r="AQ2795" s="230"/>
      <c r="AR2795" s="230"/>
      <c r="AW2795" s="230"/>
      <c r="AZ2795" s="230"/>
      <c r="BA2795" s="230"/>
      <c r="BB2795" s="230"/>
      <c r="BC2795" s="230"/>
      <c r="BD2795" s="230"/>
      <c r="BE2795" s="230"/>
      <c r="BF2795" s="230"/>
      <c r="BG2795" s="230"/>
    </row>
    <row r="2796" spans="4:59">
      <c r="D2796" s="230"/>
      <c r="G2796" s="230"/>
      <c r="H2796" s="230"/>
      <c r="I2796" s="230"/>
      <c r="J2796" s="230"/>
      <c r="K2796" s="230"/>
      <c r="L2796" s="230"/>
      <c r="M2796" s="230"/>
      <c r="N2796" s="230"/>
      <c r="S2796" s="230"/>
      <c r="V2796" s="230"/>
      <c r="W2796" s="230"/>
      <c r="X2796" s="230"/>
      <c r="Y2796" s="230"/>
      <c r="Z2796" s="230"/>
      <c r="AA2796" s="230"/>
      <c r="AB2796" s="230"/>
      <c r="AC2796" s="230"/>
      <c r="AD2796" s="230"/>
      <c r="AH2796" s="230"/>
      <c r="AK2796" s="230"/>
      <c r="AL2796" s="230"/>
      <c r="AM2796" s="230"/>
      <c r="AN2796" s="230"/>
      <c r="AO2796" s="230"/>
      <c r="AP2796" s="230"/>
      <c r="AQ2796" s="230"/>
      <c r="AR2796" s="230"/>
      <c r="AW2796" s="230"/>
      <c r="AZ2796" s="230"/>
      <c r="BA2796" s="230"/>
      <c r="BB2796" s="230"/>
      <c r="BC2796" s="230"/>
      <c r="BD2796" s="230"/>
      <c r="BE2796" s="230"/>
      <c r="BF2796" s="230"/>
      <c r="BG2796" s="230"/>
    </row>
    <row r="2797" spans="4:59">
      <c r="D2797" s="230"/>
      <c r="G2797" s="230"/>
      <c r="H2797" s="230"/>
      <c r="I2797" s="230"/>
      <c r="J2797" s="230"/>
      <c r="K2797" s="230"/>
      <c r="L2797" s="230"/>
      <c r="M2797" s="230"/>
      <c r="N2797" s="230"/>
      <c r="S2797" s="230"/>
      <c r="V2797" s="230"/>
      <c r="W2797" s="230"/>
      <c r="X2797" s="230"/>
      <c r="Y2797" s="230"/>
      <c r="Z2797" s="230"/>
      <c r="AA2797" s="230"/>
      <c r="AB2797" s="230"/>
      <c r="AC2797" s="230"/>
      <c r="AD2797" s="230"/>
      <c r="AH2797" s="230"/>
      <c r="AK2797" s="230"/>
      <c r="AL2797" s="230"/>
      <c r="AM2797" s="230"/>
      <c r="AN2797" s="230"/>
      <c r="AO2797" s="230"/>
      <c r="AP2797" s="230"/>
      <c r="AQ2797" s="230"/>
      <c r="AR2797" s="230"/>
      <c r="AW2797" s="230"/>
      <c r="AZ2797" s="230"/>
      <c r="BA2797" s="230"/>
      <c r="BB2797" s="230"/>
      <c r="BC2797" s="230"/>
      <c r="BD2797" s="230"/>
      <c r="BE2797" s="230"/>
      <c r="BF2797" s="230"/>
      <c r="BG2797" s="230"/>
    </row>
    <row r="2798" spans="4:59">
      <c r="D2798" s="230"/>
      <c r="G2798" s="230"/>
      <c r="H2798" s="230"/>
      <c r="I2798" s="230"/>
      <c r="J2798" s="230"/>
      <c r="K2798" s="230"/>
      <c r="L2798" s="230"/>
      <c r="M2798" s="230"/>
      <c r="N2798" s="230"/>
      <c r="S2798" s="230"/>
      <c r="V2798" s="230"/>
      <c r="W2798" s="230"/>
      <c r="X2798" s="230"/>
      <c r="Y2798" s="230"/>
      <c r="Z2798" s="230"/>
      <c r="AA2798" s="230"/>
      <c r="AB2798" s="230"/>
      <c r="AC2798" s="230"/>
      <c r="AD2798" s="230"/>
      <c r="AH2798" s="230"/>
      <c r="AK2798" s="230"/>
      <c r="AL2798" s="230"/>
      <c r="AM2798" s="230"/>
      <c r="AN2798" s="230"/>
      <c r="AO2798" s="230"/>
      <c r="AP2798" s="230"/>
      <c r="AQ2798" s="230"/>
      <c r="AR2798" s="230"/>
      <c r="AW2798" s="230"/>
      <c r="AZ2798" s="230"/>
      <c r="BA2798" s="230"/>
      <c r="BB2798" s="230"/>
      <c r="BC2798" s="230"/>
      <c r="BD2798" s="230"/>
      <c r="BE2798" s="230"/>
      <c r="BF2798" s="230"/>
      <c r="BG2798" s="230"/>
    </row>
    <row r="2799" spans="4:59">
      <c r="D2799" s="230"/>
      <c r="G2799" s="230"/>
      <c r="H2799" s="230"/>
      <c r="I2799" s="230"/>
      <c r="J2799" s="230"/>
      <c r="K2799" s="230"/>
      <c r="L2799" s="230"/>
      <c r="M2799" s="230"/>
      <c r="N2799" s="230"/>
      <c r="S2799" s="230"/>
      <c r="V2799" s="230"/>
      <c r="W2799" s="230"/>
      <c r="X2799" s="230"/>
      <c r="Y2799" s="230"/>
      <c r="Z2799" s="230"/>
      <c r="AA2799" s="230"/>
      <c r="AB2799" s="230"/>
      <c r="AC2799" s="230"/>
      <c r="AD2799" s="230"/>
      <c r="AH2799" s="230"/>
      <c r="AK2799" s="230"/>
      <c r="AL2799" s="230"/>
      <c r="AM2799" s="230"/>
      <c r="AN2799" s="230"/>
      <c r="AO2799" s="230"/>
      <c r="AP2799" s="230"/>
      <c r="AQ2799" s="230"/>
      <c r="AR2799" s="230"/>
      <c r="AW2799" s="230"/>
      <c r="AZ2799" s="230"/>
      <c r="BA2799" s="230"/>
      <c r="BB2799" s="230"/>
      <c r="BC2799" s="230"/>
      <c r="BD2799" s="230"/>
      <c r="BE2799" s="230"/>
      <c r="BF2799" s="230"/>
      <c r="BG2799" s="230"/>
    </row>
    <row r="2800" spans="4:59">
      <c r="D2800" s="230"/>
      <c r="G2800" s="230"/>
      <c r="H2800" s="230"/>
      <c r="I2800" s="230"/>
      <c r="J2800" s="230"/>
      <c r="K2800" s="230"/>
      <c r="L2800" s="230"/>
      <c r="M2800" s="230"/>
      <c r="N2800" s="230"/>
      <c r="S2800" s="230"/>
      <c r="V2800" s="230"/>
      <c r="W2800" s="230"/>
      <c r="X2800" s="230"/>
      <c r="Y2800" s="230"/>
      <c r="Z2800" s="230"/>
      <c r="AA2800" s="230"/>
      <c r="AB2800" s="230"/>
      <c r="AC2800" s="230"/>
      <c r="AD2800" s="230"/>
      <c r="AH2800" s="230"/>
      <c r="AK2800" s="230"/>
      <c r="AL2800" s="230"/>
      <c r="AM2800" s="230"/>
      <c r="AN2800" s="230"/>
      <c r="AO2800" s="230"/>
      <c r="AP2800" s="230"/>
      <c r="AQ2800" s="230"/>
      <c r="AR2800" s="230"/>
      <c r="AW2800" s="230"/>
      <c r="AZ2800" s="230"/>
      <c r="BA2800" s="230"/>
      <c r="BB2800" s="230"/>
      <c r="BC2800" s="230"/>
      <c r="BD2800" s="230"/>
      <c r="BE2800" s="230"/>
      <c r="BF2800" s="230"/>
      <c r="BG2800" s="230"/>
    </row>
    <row r="2801" spans="4:59">
      <c r="D2801" s="230"/>
      <c r="G2801" s="230"/>
      <c r="H2801" s="230"/>
      <c r="I2801" s="230"/>
      <c r="J2801" s="230"/>
      <c r="K2801" s="230"/>
      <c r="L2801" s="230"/>
      <c r="M2801" s="230"/>
      <c r="N2801" s="230"/>
      <c r="S2801" s="230"/>
      <c r="V2801" s="230"/>
      <c r="W2801" s="230"/>
      <c r="X2801" s="230"/>
      <c r="Y2801" s="230"/>
      <c r="Z2801" s="230"/>
      <c r="AA2801" s="230"/>
      <c r="AB2801" s="230"/>
      <c r="AC2801" s="230"/>
      <c r="AD2801" s="230"/>
      <c r="AH2801" s="230"/>
      <c r="AK2801" s="230"/>
      <c r="AL2801" s="230"/>
      <c r="AM2801" s="230"/>
      <c r="AN2801" s="230"/>
      <c r="AO2801" s="230"/>
      <c r="AP2801" s="230"/>
      <c r="AQ2801" s="230"/>
      <c r="AR2801" s="230"/>
      <c r="AW2801" s="230"/>
      <c r="AZ2801" s="230"/>
      <c r="BA2801" s="230"/>
      <c r="BB2801" s="230"/>
      <c r="BC2801" s="230"/>
      <c r="BD2801" s="230"/>
      <c r="BE2801" s="230"/>
      <c r="BF2801" s="230"/>
      <c r="BG2801" s="230"/>
    </row>
    <row r="2802" spans="4:59">
      <c r="D2802" s="230"/>
      <c r="G2802" s="230"/>
      <c r="H2802" s="230"/>
      <c r="I2802" s="230"/>
      <c r="J2802" s="230"/>
      <c r="K2802" s="230"/>
      <c r="L2802" s="230"/>
      <c r="M2802" s="230"/>
      <c r="N2802" s="230"/>
      <c r="S2802" s="230"/>
      <c r="V2802" s="230"/>
      <c r="W2802" s="230"/>
      <c r="X2802" s="230"/>
      <c r="Y2802" s="230"/>
      <c r="Z2802" s="230"/>
      <c r="AA2802" s="230"/>
      <c r="AB2802" s="230"/>
      <c r="AC2802" s="230"/>
      <c r="AD2802" s="230"/>
      <c r="AH2802" s="230"/>
      <c r="AK2802" s="230"/>
      <c r="AL2802" s="230"/>
      <c r="AM2802" s="230"/>
      <c r="AN2802" s="230"/>
      <c r="AO2802" s="230"/>
      <c r="AP2802" s="230"/>
      <c r="AQ2802" s="230"/>
      <c r="AR2802" s="230"/>
      <c r="AW2802" s="230"/>
      <c r="AZ2802" s="230"/>
      <c r="BA2802" s="230"/>
      <c r="BB2802" s="230"/>
      <c r="BC2802" s="230"/>
      <c r="BD2802" s="230"/>
      <c r="BE2802" s="230"/>
      <c r="BF2802" s="230"/>
      <c r="BG2802" s="230"/>
    </row>
    <row r="2803" spans="4:59">
      <c r="D2803" s="230"/>
      <c r="G2803" s="230"/>
      <c r="H2803" s="230"/>
      <c r="I2803" s="230"/>
      <c r="J2803" s="230"/>
      <c r="K2803" s="230"/>
      <c r="L2803" s="230"/>
      <c r="M2803" s="230"/>
      <c r="N2803" s="230"/>
      <c r="S2803" s="230"/>
      <c r="V2803" s="230"/>
      <c r="W2803" s="230"/>
      <c r="X2803" s="230"/>
      <c r="Y2803" s="230"/>
      <c r="Z2803" s="230"/>
      <c r="AA2803" s="230"/>
      <c r="AB2803" s="230"/>
      <c r="AC2803" s="230"/>
      <c r="AD2803" s="230"/>
      <c r="AH2803" s="230"/>
      <c r="AK2803" s="230"/>
      <c r="AL2803" s="230"/>
      <c r="AM2803" s="230"/>
      <c r="AN2803" s="230"/>
      <c r="AO2803" s="230"/>
      <c r="AP2803" s="230"/>
      <c r="AQ2803" s="230"/>
      <c r="AR2803" s="230"/>
      <c r="AW2803" s="230"/>
      <c r="AZ2803" s="230"/>
      <c r="BA2803" s="230"/>
      <c r="BB2803" s="230"/>
      <c r="BC2803" s="230"/>
      <c r="BD2803" s="230"/>
      <c r="BE2803" s="230"/>
      <c r="BF2803" s="230"/>
      <c r="BG2803" s="230"/>
    </row>
    <row r="2804" spans="4:59">
      <c r="D2804" s="230"/>
      <c r="G2804" s="230"/>
      <c r="H2804" s="230"/>
      <c r="I2804" s="230"/>
      <c r="J2804" s="230"/>
      <c r="K2804" s="230"/>
      <c r="L2804" s="230"/>
      <c r="M2804" s="230"/>
      <c r="N2804" s="230"/>
      <c r="S2804" s="230"/>
      <c r="V2804" s="230"/>
      <c r="W2804" s="230"/>
      <c r="X2804" s="230"/>
      <c r="Y2804" s="230"/>
      <c r="Z2804" s="230"/>
      <c r="AA2804" s="230"/>
      <c r="AB2804" s="230"/>
      <c r="AC2804" s="230"/>
      <c r="AD2804" s="230"/>
      <c r="AH2804" s="230"/>
      <c r="AK2804" s="230"/>
      <c r="AL2804" s="230"/>
      <c r="AM2804" s="230"/>
      <c r="AN2804" s="230"/>
      <c r="AO2804" s="230"/>
      <c r="AP2804" s="230"/>
      <c r="AQ2804" s="230"/>
      <c r="AR2804" s="230"/>
      <c r="AW2804" s="230"/>
      <c r="AZ2804" s="230"/>
      <c r="BA2804" s="230"/>
      <c r="BB2804" s="230"/>
      <c r="BC2804" s="230"/>
      <c r="BD2804" s="230"/>
      <c r="BE2804" s="230"/>
      <c r="BF2804" s="230"/>
      <c r="BG2804" s="230"/>
    </row>
    <row r="2805" spans="4:59">
      <c r="D2805" s="230"/>
      <c r="G2805" s="230"/>
      <c r="H2805" s="230"/>
      <c r="I2805" s="230"/>
      <c r="J2805" s="230"/>
      <c r="K2805" s="230"/>
      <c r="L2805" s="230"/>
      <c r="M2805" s="230"/>
      <c r="N2805" s="230"/>
      <c r="S2805" s="230"/>
      <c r="V2805" s="230"/>
      <c r="W2805" s="230"/>
      <c r="X2805" s="230"/>
      <c r="Y2805" s="230"/>
      <c r="Z2805" s="230"/>
      <c r="AA2805" s="230"/>
      <c r="AB2805" s="230"/>
      <c r="AC2805" s="230"/>
      <c r="AD2805" s="230"/>
      <c r="AH2805" s="230"/>
      <c r="AK2805" s="230"/>
      <c r="AL2805" s="230"/>
      <c r="AM2805" s="230"/>
      <c r="AN2805" s="230"/>
      <c r="AO2805" s="230"/>
      <c r="AP2805" s="230"/>
      <c r="AQ2805" s="230"/>
      <c r="AR2805" s="230"/>
      <c r="AW2805" s="230"/>
      <c r="AZ2805" s="230"/>
      <c r="BA2805" s="230"/>
      <c r="BB2805" s="230"/>
      <c r="BC2805" s="230"/>
      <c r="BD2805" s="230"/>
      <c r="BE2805" s="230"/>
      <c r="BF2805" s="230"/>
      <c r="BG2805" s="230"/>
    </row>
    <row r="2806" spans="4:59">
      <c r="D2806" s="230"/>
      <c r="G2806" s="230"/>
      <c r="H2806" s="230"/>
      <c r="I2806" s="230"/>
      <c r="J2806" s="230"/>
      <c r="K2806" s="230"/>
      <c r="L2806" s="230"/>
      <c r="M2806" s="230"/>
      <c r="N2806" s="230"/>
      <c r="S2806" s="230"/>
      <c r="V2806" s="230"/>
      <c r="W2806" s="230"/>
      <c r="X2806" s="230"/>
      <c r="Y2806" s="230"/>
      <c r="Z2806" s="230"/>
      <c r="AA2806" s="230"/>
      <c r="AB2806" s="230"/>
      <c r="AC2806" s="230"/>
      <c r="AD2806" s="230"/>
      <c r="AH2806" s="230"/>
      <c r="AK2806" s="230"/>
      <c r="AL2806" s="230"/>
      <c r="AM2806" s="230"/>
      <c r="AN2806" s="230"/>
      <c r="AO2806" s="230"/>
      <c r="AP2806" s="230"/>
      <c r="AQ2806" s="230"/>
      <c r="AR2806" s="230"/>
      <c r="AW2806" s="230"/>
      <c r="AZ2806" s="230"/>
      <c r="BA2806" s="230"/>
      <c r="BB2806" s="230"/>
      <c r="BC2806" s="230"/>
      <c r="BD2806" s="230"/>
      <c r="BE2806" s="230"/>
      <c r="BF2806" s="230"/>
      <c r="BG2806" s="230"/>
    </row>
    <row r="2807" spans="4:59">
      <c r="D2807" s="230"/>
      <c r="G2807" s="230"/>
      <c r="H2807" s="230"/>
      <c r="I2807" s="230"/>
      <c r="J2807" s="230"/>
      <c r="K2807" s="230"/>
      <c r="L2807" s="230"/>
      <c r="M2807" s="230"/>
      <c r="N2807" s="230"/>
      <c r="S2807" s="230"/>
      <c r="V2807" s="230"/>
      <c r="W2807" s="230"/>
      <c r="X2807" s="230"/>
      <c r="Y2807" s="230"/>
      <c r="Z2807" s="230"/>
      <c r="AA2807" s="230"/>
      <c r="AB2807" s="230"/>
      <c r="AC2807" s="230"/>
      <c r="AD2807" s="230"/>
      <c r="AH2807" s="230"/>
      <c r="AK2807" s="230"/>
      <c r="AL2807" s="230"/>
      <c r="AM2807" s="230"/>
      <c r="AN2807" s="230"/>
      <c r="AO2807" s="230"/>
      <c r="AP2807" s="230"/>
      <c r="AQ2807" s="230"/>
      <c r="AR2807" s="230"/>
      <c r="AW2807" s="230"/>
      <c r="AZ2807" s="230"/>
      <c r="BA2807" s="230"/>
      <c r="BB2807" s="230"/>
      <c r="BC2807" s="230"/>
      <c r="BD2807" s="230"/>
      <c r="BE2807" s="230"/>
      <c r="BF2807" s="230"/>
      <c r="BG2807" s="230"/>
    </row>
    <row r="2808" spans="4:59">
      <c r="D2808" s="230"/>
      <c r="G2808" s="230"/>
      <c r="H2808" s="230"/>
      <c r="I2808" s="230"/>
      <c r="J2808" s="230"/>
      <c r="K2808" s="230"/>
      <c r="L2808" s="230"/>
      <c r="M2808" s="230"/>
      <c r="N2808" s="230"/>
      <c r="S2808" s="230"/>
      <c r="V2808" s="230"/>
      <c r="W2808" s="230"/>
      <c r="X2808" s="230"/>
      <c r="Y2808" s="230"/>
      <c r="Z2808" s="230"/>
      <c r="AA2808" s="230"/>
      <c r="AB2808" s="230"/>
      <c r="AC2808" s="230"/>
      <c r="AD2808" s="230"/>
      <c r="AH2808" s="230"/>
      <c r="AK2808" s="230"/>
      <c r="AL2808" s="230"/>
      <c r="AM2808" s="230"/>
      <c r="AN2808" s="230"/>
      <c r="AO2808" s="230"/>
      <c r="AP2808" s="230"/>
      <c r="AQ2808" s="230"/>
      <c r="AR2808" s="230"/>
      <c r="AW2808" s="230"/>
      <c r="AZ2808" s="230"/>
      <c r="BA2808" s="230"/>
      <c r="BB2808" s="230"/>
      <c r="BC2808" s="230"/>
      <c r="BD2808" s="230"/>
      <c r="BE2808" s="230"/>
      <c r="BF2808" s="230"/>
      <c r="BG2808" s="230"/>
    </row>
    <row r="2809" spans="4:59">
      <c r="D2809" s="230"/>
      <c r="G2809" s="230"/>
      <c r="H2809" s="230"/>
      <c r="I2809" s="230"/>
      <c r="J2809" s="230"/>
      <c r="K2809" s="230"/>
      <c r="L2809" s="230"/>
      <c r="M2809" s="230"/>
      <c r="N2809" s="230"/>
      <c r="S2809" s="230"/>
      <c r="V2809" s="230"/>
      <c r="W2809" s="230"/>
      <c r="X2809" s="230"/>
      <c r="Y2809" s="230"/>
      <c r="Z2809" s="230"/>
      <c r="AA2809" s="230"/>
      <c r="AB2809" s="230"/>
      <c r="AC2809" s="230"/>
      <c r="AD2809" s="230"/>
      <c r="AH2809" s="230"/>
      <c r="AK2809" s="230"/>
      <c r="AL2809" s="230"/>
      <c r="AM2809" s="230"/>
      <c r="AN2809" s="230"/>
      <c r="AO2809" s="230"/>
      <c r="AP2809" s="230"/>
      <c r="AQ2809" s="230"/>
      <c r="AR2809" s="230"/>
      <c r="AW2809" s="230"/>
      <c r="AZ2809" s="230"/>
      <c r="BA2809" s="230"/>
      <c r="BB2809" s="230"/>
      <c r="BC2809" s="230"/>
      <c r="BD2809" s="230"/>
      <c r="BE2809" s="230"/>
      <c r="BF2809" s="230"/>
      <c r="BG2809" s="230"/>
    </row>
    <row r="2810" spans="4:59">
      <c r="D2810" s="230"/>
      <c r="G2810" s="230"/>
      <c r="H2810" s="230"/>
      <c r="I2810" s="230"/>
      <c r="J2810" s="230"/>
      <c r="K2810" s="230"/>
      <c r="L2810" s="230"/>
      <c r="M2810" s="230"/>
      <c r="N2810" s="230"/>
      <c r="S2810" s="230"/>
      <c r="V2810" s="230"/>
      <c r="W2810" s="230"/>
      <c r="X2810" s="230"/>
      <c r="Y2810" s="230"/>
      <c r="Z2810" s="230"/>
      <c r="AA2810" s="230"/>
      <c r="AB2810" s="230"/>
      <c r="AC2810" s="230"/>
      <c r="AD2810" s="230"/>
      <c r="AH2810" s="230"/>
      <c r="AK2810" s="230"/>
      <c r="AL2810" s="230"/>
      <c r="AM2810" s="230"/>
      <c r="AN2810" s="230"/>
      <c r="AO2810" s="230"/>
      <c r="AP2810" s="230"/>
      <c r="AQ2810" s="230"/>
      <c r="AR2810" s="230"/>
      <c r="AW2810" s="230"/>
      <c r="AZ2810" s="230"/>
      <c r="BA2810" s="230"/>
      <c r="BB2810" s="230"/>
      <c r="BC2810" s="230"/>
      <c r="BD2810" s="230"/>
      <c r="BE2810" s="230"/>
      <c r="BF2810" s="230"/>
      <c r="BG2810" s="230"/>
    </row>
    <row r="2811" spans="4:59">
      <c r="D2811" s="230"/>
      <c r="G2811" s="230"/>
      <c r="H2811" s="230"/>
      <c r="I2811" s="230"/>
      <c r="J2811" s="230"/>
      <c r="K2811" s="230"/>
      <c r="L2811" s="230"/>
      <c r="M2811" s="230"/>
      <c r="N2811" s="230"/>
      <c r="S2811" s="230"/>
      <c r="V2811" s="230"/>
      <c r="W2811" s="230"/>
      <c r="X2811" s="230"/>
      <c r="Y2811" s="230"/>
      <c r="Z2811" s="230"/>
      <c r="AA2811" s="230"/>
      <c r="AB2811" s="230"/>
      <c r="AC2811" s="230"/>
      <c r="AD2811" s="230"/>
      <c r="AH2811" s="230"/>
      <c r="AK2811" s="230"/>
      <c r="AL2811" s="230"/>
      <c r="AM2811" s="230"/>
      <c r="AN2811" s="230"/>
      <c r="AO2811" s="230"/>
      <c r="AP2811" s="230"/>
      <c r="AQ2811" s="230"/>
      <c r="AR2811" s="230"/>
      <c r="AW2811" s="230"/>
      <c r="AZ2811" s="230"/>
      <c r="BA2811" s="230"/>
      <c r="BB2811" s="230"/>
      <c r="BC2811" s="230"/>
      <c r="BD2811" s="230"/>
      <c r="BE2811" s="230"/>
      <c r="BF2811" s="230"/>
      <c r="BG2811" s="230"/>
    </row>
    <row r="2812" spans="4:59">
      <c r="D2812" s="230"/>
      <c r="G2812" s="230"/>
      <c r="H2812" s="230"/>
      <c r="I2812" s="230"/>
      <c r="J2812" s="230"/>
      <c r="K2812" s="230"/>
      <c r="L2812" s="230"/>
      <c r="M2812" s="230"/>
      <c r="N2812" s="230"/>
      <c r="S2812" s="230"/>
      <c r="V2812" s="230"/>
      <c r="W2812" s="230"/>
      <c r="X2812" s="230"/>
      <c r="Y2812" s="230"/>
      <c r="Z2812" s="230"/>
      <c r="AA2812" s="230"/>
      <c r="AB2812" s="230"/>
      <c r="AC2812" s="230"/>
      <c r="AD2812" s="230"/>
      <c r="AH2812" s="230"/>
      <c r="AK2812" s="230"/>
      <c r="AL2812" s="230"/>
      <c r="AM2812" s="230"/>
      <c r="AN2812" s="230"/>
      <c r="AO2812" s="230"/>
      <c r="AP2812" s="230"/>
      <c r="AQ2812" s="230"/>
      <c r="AR2812" s="230"/>
      <c r="AW2812" s="230"/>
      <c r="AZ2812" s="230"/>
      <c r="BA2812" s="230"/>
      <c r="BB2812" s="230"/>
      <c r="BC2812" s="230"/>
      <c r="BD2812" s="230"/>
      <c r="BE2812" s="230"/>
      <c r="BF2812" s="230"/>
      <c r="BG2812" s="230"/>
    </row>
    <row r="2813" spans="4:59">
      <c r="D2813" s="230"/>
      <c r="G2813" s="230"/>
      <c r="H2813" s="230"/>
      <c r="I2813" s="230"/>
      <c r="J2813" s="230"/>
      <c r="K2813" s="230"/>
      <c r="L2813" s="230"/>
      <c r="M2813" s="230"/>
      <c r="N2813" s="230"/>
      <c r="S2813" s="230"/>
      <c r="V2813" s="230"/>
      <c r="W2813" s="230"/>
      <c r="X2813" s="230"/>
      <c r="Y2813" s="230"/>
      <c r="Z2813" s="230"/>
      <c r="AA2813" s="230"/>
      <c r="AB2813" s="230"/>
      <c r="AC2813" s="230"/>
      <c r="AD2813" s="230"/>
      <c r="AH2813" s="230"/>
      <c r="AK2813" s="230"/>
      <c r="AL2813" s="230"/>
      <c r="AM2813" s="230"/>
      <c r="AN2813" s="230"/>
      <c r="AO2813" s="230"/>
      <c r="AP2813" s="230"/>
      <c r="AQ2813" s="230"/>
      <c r="AR2813" s="230"/>
      <c r="AW2813" s="230"/>
      <c r="AZ2813" s="230"/>
      <c r="BA2813" s="230"/>
      <c r="BB2813" s="230"/>
      <c r="BC2813" s="230"/>
      <c r="BD2813" s="230"/>
      <c r="BE2813" s="230"/>
      <c r="BF2813" s="230"/>
      <c r="BG2813" s="230"/>
    </row>
    <row r="2814" spans="4:59">
      <c r="D2814" s="230"/>
      <c r="G2814" s="230"/>
      <c r="H2814" s="230"/>
      <c r="I2814" s="230"/>
      <c r="J2814" s="230"/>
      <c r="K2814" s="230"/>
      <c r="L2814" s="230"/>
      <c r="M2814" s="230"/>
      <c r="N2814" s="230"/>
      <c r="S2814" s="230"/>
      <c r="V2814" s="230"/>
      <c r="W2814" s="230"/>
      <c r="X2814" s="230"/>
      <c r="Y2814" s="230"/>
      <c r="Z2814" s="230"/>
      <c r="AA2814" s="230"/>
      <c r="AB2814" s="230"/>
      <c r="AC2814" s="230"/>
      <c r="AD2814" s="230"/>
      <c r="AH2814" s="230"/>
      <c r="AK2814" s="230"/>
      <c r="AL2814" s="230"/>
      <c r="AM2814" s="230"/>
      <c r="AN2814" s="230"/>
      <c r="AO2814" s="230"/>
      <c r="AP2814" s="230"/>
      <c r="AQ2814" s="230"/>
      <c r="AR2814" s="230"/>
      <c r="AW2814" s="230"/>
      <c r="AZ2814" s="230"/>
      <c r="BA2814" s="230"/>
      <c r="BB2814" s="230"/>
      <c r="BC2814" s="230"/>
      <c r="BD2814" s="230"/>
      <c r="BE2814" s="230"/>
      <c r="BF2814" s="230"/>
      <c r="BG2814" s="230"/>
    </row>
    <row r="2815" spans="4:59">
      <c r="D2815" s="230"/>
      <c r="G2815" s="230"/>
      <c r="H2815" s="230"/>
      <c r="I2815" s="230"/>
      <c r="J2815" s="230"/>
      <c r="K2815" s="230"/>
      <c r="L2815" s="230"/>
      <c r="M2815" s="230"/>
      <c r="N2815" s="230"/>
      <c r="S2815" s="230"/>
      <c r="V2815" s="230"/>
      <c r="W2815" s="230"/>
      <c r="X2815" s="230"/>
      <c r="Y2815" s="230"/>
      <c r="Z2815" s="230"/>
      <c r="AA2815" s="230"/>
      <c r="AB2815" s="230"/>
      <c r="AC2815" s="230"/>
      <c r="AD2815" s="230"/>
      <c r="AH2815" s="230"/>
      <c r="AK2815" s="230"/>
      <c r="AL2815" s="230"/>
      <c r="AM2815" s="230"/>
      <c r="AN2815" s="230"/>
      <c r="AO2815" s="230"/>
      <c r="AP2815" s="230"/>
      <c r="AQ2815" s="230"/>
      <c r="AR2815" s="230"/>
      <c r="AW2815" s="230"/>
      <c r="AZ2815" s="230"/>
      <c r="BA2815" s="230"/>
      <c r="BB2815" s="230"/>
      <c r="BC2815" s="230"/>
      <c r="BD2815" s="230"/>
      <c r="BE2815" s="230"/>
      <c r="BF2815" s="230"/>
      <c r="BG2815" s="230"/>
    </row>
    <row r="2816" spans="4:59">
      <c r="D2816" s="230"/>
      <c r="G2816" s="230"/>
      <c r="H2816" s="230"/>
      <c r="I2816" s="230"/>
      <c r="J2816" s="230"/>
      <c r="K2816" s="230"/>
      <c r="L2816" s="230"/>
      <c r="M2816" s="230"/>
      <c r="N2816" s="230"/>
      <c r="S2816" s="230"/>
      <c r="V2816" s="230"/>
      <c r="W2816" s="230"/>
      <c r="X2816" s="230"/>
      <c r="Y2816" s="230"/>
      <c r="Z2816" s="230"/>
      <c r="AA2816" s="230"/>
      <c r="AB2816" s="230"/>
      <c r="AC2816" s="230"/>
      <c r="AD2816" s="230"/>
      <c r="AH2816" s="230"/>
      <c r="AK2816" s="230"/>
      <c r="AL2816" s="230"/>
      <c r="AM2816" s="230"/>
      <c r="AN2816" s="230"/>
      <c r="AO2816" s="230"/>
      <c r="AP2816" s="230"/>
      <c r="AQ2816" s="230"/>
      <c r="AR2816" s="230"/>
      <c r="AW2816" s="230"/>
      <c r="AZ2816" s="230"/>
      <c r="BA2816" s="230"/>
      <c r="BB2816" s="230"/>
      <c r="BC2816" s="230"/>
      <c r="BD2816" s="230"/>
      <c r="BE2816" s="230"/>
      <c r="BF2816" s="230"/>
      <c r="BG2816" s="230"/>
    </row>
    <row r="2817" spans="4:59">
      <c r="D2817" s="230"/>
      <c r="G2817" s="230"/>
      <c r="H2817" s="230"/>
      <c r="I2817" s="230"/>
      <c r="J2817" s="230"/>
      <c r="K2817" s="230"/>
      <c r="L2817" s="230"/>
      <c r="M2817" s="230"/>
      <c r="N2817" s="230"/>
      <c r="S2817" s="230"/>
      <c r="V2817" s="230"/>
      <c r="W2817" s="230"/>
      <c r="X2817" s="230"/>
      <c r="Y2817" s="230"/>
      <c r="Z2817" s="230"/>
      <c r="AA2817" s="230"/>
      <c r="AB2817" s="230"/>
      <c r="AC2817" s="230"/>
      <c r="AD2817" s="230"/>
      <c r="AH2817" s="230"/>
      <c r="AK2817" s="230"/>
      <c r="AL2817" s="230"/>
      <c r="AM2817" s="230"/>
      <c r="AN2817" s="230"/>
      <c r="AO2817" s="230"/>
      <c r="AP2817" s="230"/>
      <c r="AQ2817" s="230"/>
      <c r="AR2817" s="230"/>
      <c r="AW2817" s="230"/>
      <c r="AZ2817" s="230"/>
      <c r="BA2817" s="230"/>
      <c r="BB2817" s="230"/>
      <c r="BC2817" s="230"/>
      <c r="BD2817" s="230"/>
      <c r="BE2817" s="230"/>
      <c r="BF2817" s="230"/>
      <c r="BG2817" s="230"/>
    </row>
    <row r="2818" spans="4:59">
      <c r="D2818" s="230"/>
      <c r="G2818" s="230"/>
      <c r="H2818" s="230"/>
      <c r="I2818" s="230"/>
      <c r="J2818" s="230"/>
      <c r="K2818" s="230"/>
      <c r="L2818" s="230"/>
      <c r="M2818" s="230"/>
      <c r="N2818" s="230"/>
      <c r="S2818" s="230"/>
      <c r="V2818" s="230"/>
      <c r="W2818" s="230"/>
      <c r="X2818" s="230"/>
      <c r="Y2818" s="230"/>
      <c r="Z2818" s="230"/>
      <c r="AA2818" s="230"/>
      <c r="AB2818" s="230"/>
      <c r="AC2818" s="230"/>
      <c r="AD2818" s="230"/>
      <c r="AH2818" s="230"/>
      <c r="AK2818" s="230"/>
      <c r="AL2818" s="230"/>
      <c r="AM2818" s="230"/>
      <c r="AN2818" s="230"/>
      <c r="AO2818" s="230"/>
      <c r="AP2818" s="230"/>
      <c r="AQ2818" s="230"/>
      <c r="AR2818" s="230"/>
      <c r="AW2818" s="230"/>
      <c r="AZ2818" s="230"/>
      <c r="BA2818" s="230"/>
      <c r="BB2818" s="230"/>
      <c r="BC2818" s="230"/>
      <c r="BD2818" s="230"/>
      <c r="BE2818" s="230"/>
      <c r="BF2818" s="230"/>
      <c r="BG2818" s="230"/>
    </row>
    <row r="2819" spans="4:59">
      <c r="D2819" s="230"/>
      <c r="G2819" s="230"/>
      <c r="H2819" s="230"/>
      <c r="I2819" s="230"/>
      <c r="J2819" s="230"/>
      <c r="K2819" s="230"/>
      <c r="L2819" s="230"/>
      <c r="M2819" s="230"/>
      <c r="N2819" s="230"/>
      <c r="S2819" s="230"/>
      <c r="V2819" s="230"/>
      <c r="W2819" s="230"/>
      <c r="X2819" s="230"/>
      <c r="Y2819" s="230"/>
      <c r="Z2819" s="230"/>
      <c r="AA2819" s="230"/>
      <c r="AB2819" s="230"/>
      <c r="AC2819" s="230"/>
      <c r="AD2819" s="230"/>
      <c r="AH2819" s="230"/>
      <c r="AK2819" s="230"/>
      <c r="AL2819" s="230"/>
      <c r="AM2819" s="230"/>
      <c r="AN2819" s="230"/>
      <c r="AO2819" s="230"/>
      <c r="AP2819" s="230"/>
      <c r="AQ2819" s="230"/>
      <c r="AR2819" s="230"/>
      <c r="AW2819" s="230"/>
      <c r="AZ2819" s="230"/>
      <c r="BA2819" s="230"/>
      <c r="BB2819" s="230"/>
      <c r="BC2819" s="230"/>
      <c r="BD2819" s="230"/>
      <c r="BE2819" s="230"/>
      <c r="BF2819" s="230"/>
      <c r="BG2819" s="230"/>
    </row>
    <row r="2820" spans="4:59">
      <c r="D2820" s="230"/>
      <c r="G2820" s="230"/>
      <c r="H2820" s="230"/>
      <c r="I2820" s="230"/>
      <c r="J2820" s="230"/>
      <c r="K2820" s="230"/>
      <c r="L2820" s="230"/>
      <c r="M2820" s="230"/>
      <c r="N2820" s="230"/>
      <c r="S2820" s="230"/>
      <c r="V2820" s="230"/>
      <c r="W2820" s="230"/>
      <c r="X2820" s="230"/>
      <c r="Y2820" s="230"/>
      <c r="Z2820" s="230"/>
      <c r="AA2820" s="230"/>
      <c r="AB2820" s="230"/>
      <c r="AC2820" s="230"/>
      <c r="AD2820" s="230"/>
      <c r="AH2820" s="230"/>
      <c r="AK2820" s="230"/>
      <c r="AL2820" s="230"/>
      <c r="AM2820" s="230"/>
      <c r="AN2820" s="230"/>
      <c r="AO2820" s="230"/>
      <c r="AP2820" s="230"/>
      <c r="AQ2820" s="230"/>
      <c r="AR2820" s="230"/>
      <c r="AW2820" s="230"/>
      <c r="AZ2820" s="230"/>
      <c r="BA2820" s="230"/>
      <c r="BB2820" s="230"/>
      <c r="BC2820" s="230"/>
      <c r="BD2820" s="230"/>
      <c r="BE2820" s="230"/>
      <c r="BF2820" s="230"/>
      <c r="BG2820" s="230"/>
    </row>
    <row r="2821" spans="4:59">
      <c r="D2821" s="230"/>
      <c r="G2821" s="230"/>
      <c r="H2821" s="230"/>
      <c r="I2821" s="230"/>
      <c r="J2821" s="230"/>
      <c r="K2821" s="230"/>
      <c r="L2821" s="230"/>
      <c r="M2821" s="230"/>
      <c r="N2821" s="230"/>
      <c r="S2821" s="230"/>
      <c r="V2821" s="230"/>
      <c r="W2821" s="230"/>
      <c r="X2821" s="230"/>
      <c r="Y2821" s="230"/>
      <c r="Z2821" s="230"/>
      <c r="AA2821" s="230"/>
      <c r="AB2821" s="230"/>
      <c r="AC2821" s="230"/>
      <c r="AD2821" s="230"/>
      <c r="AH2821" s="230"/>
      <c r="AK2821" s="230"/>
      <c r="AL2821" s="230"/>
      <c r="AM2821" s="230"/>
      <c r="AN2821" s="230"/>
      <c r="AO2821" s="230"/>
      <c r="AP2821" s="230"/>
      <c r="AQ2821" s="230"/>
      <c r="AR2821" s="230"/>
      <c r="AW2821" s="230"/>
      <c r="AZ2821" s="230"/>
      <c r="BA2821" s="230"/>
      <c r="BB2821" s="230"/>
      <c r="BC2821" s="230"/>
      <c r="BD2821" s="230"/>
      <c r="BE2821" s="230"/>
      <c r="BF2821" s="230"/>
      <c r="BG2821" s="230"/>
    </row>
    <row r="2822" spans="4:59">
      <c r="D2822" s="230"/>
      <c r="G2822" s="230"/>
      <c r="H2822" s="230"/>
      <c r="I2822" s="230"/>
      <c r="J2822" s="230"/>
      <c r="K2822" s="230"/>
      <c r="L2822" s="230"/>
      <c r="M2822" s="230"/>
      <c r="N2822" s="230"/>
      <c r="S2822" s="230"/>
      <c r="V2822" s="230"/>
      <c r="W2822" s="230"/>
      <c r="X2822" s="230"/>
      <c r="Y2822" s="230"/>
      <c r="Z2822" s="230"/>
      <c r="AA2822" s="230"/>
      <c r="AB2822" s="230"/>
      <c r="AC2822" s="230"/>
      <c r="AD2822" s="230"/>
      <c r="AH2822" s="230"/>
      <c r="AK2822" s="230"/>
      <c r="AL2822" s="230"/>
      <c r="AM2822" s="230"/>
      <c r="AN2822" s="230"/>
      <c r="AO2822" s="230"/>
      <c r="AP2822" s="230"/>
      <c r="AQ2822" s="230"/>
      <c r="AR2822" s="230"/>
      <c r="AW2822" s="230"/>
      <c r="AZ2822" s="230"/>
      <c r="BA2822" s="230"/>
      <c r="BB2822" s="230"/>
      <c r="BC2822" s="230"/>
      <c r="BD2822" s="230"/>
      <c r="BE2822" s="230"/>
      <c r="BF2822" s="230"/>
      <c r="BG2822" s="230"/>
    </row>
    <row r="2823" spans="4:59">
      <c r="D2823" s="230"/>
      <c r="G2823" s="230"/>
      <c r="H2823" s="230"/>
      <c r="I2823" s="230"/>
      <c r="J2823" s="230"/>
      <c r="K2823" s="230"/>
      <c r="L2823" s="230"/>
      <c r="M2823" s="230"/>
      <c r="N2823" s="230"/>
      <c r="S2823" s="230"/>
      <c r="V2823" s="230"/>
      <c r="W2823" s="230"/>
      <c r="X2823" s="230"/>
      <c r="Y2823" s="230"/>
      <c r="Z2823" s="230"/>
      <c r="AA2823" s="230"/>
      <c r="AB2823" s="230"/>
      <c r="AC2823" s="230"/>
      <c r="AD2823" s="230"/>
      <c r="AH2823" s="230"/>
      <c r="AK2823" s="230"/>
      <c r="AL2823" s="230"/>
      <c r="AM2823" s="230"/>
      <c r="AN2823" s="230"/>
      <c r="AO2823" s="230"/>
      <c r="AP2823" s="230"/>
      <c r="AQ2823" s="230"/>
      <c r="AR2823" s="230"/>
      <c r="AW2823" s="230"/>
      <c r="AZ2823" s="230"/>
      <c r="BA2823" s="230"/>
      <c r="BB2823" s="230"/>
      <c r="BC2823" s="230"/>
      <c r="BD2823" s="230"/>
      <c r="BE2823" s="230"/>
      <c r="BF2823" s="230"/>
      <c r="BG2823" s="230"/>
    </row>
    <row r="2824" spans="4:59">
      <c r="D2824" s="230"/>
      <c r="G2824" s="230"/>
      <c r="H2824" s="230"/>
      <c r="I2824" s="230"/>
      <c r="J2824" s="230"/>
      <c r="K2824" s="230"/>
      <c r="L2824" s="230"/>
      <c r="M2824" s="230"/>
      <c r="N2824" s="230"/>
      <c r="S2824" s="230"/>
      <c r="V2824" s="230"/>
      <c r="W2824" s="230"/>
      <c r="X2824" s="230"/>
      <c r="Y2824" s="230"/>
      <c r="Z2824" s="230"/>
      <c r="AA2824" s="230"/>
      <c r="AB2824" s="230"/>
      <c r="AC2824" s="230"/>
      <c r="AD2824" s="230"/>
      <c r="AH2824" s="230"/>
      <c r="AK2824" s="230"/>
      <c r="AL2824" s="230"/>
      <c r="AM2824" s="230"/>
      <c r="AN2824" s="230"/>
      <c r="AO2824" s="230"/>
      <c r="AP2824" s="230"/>
      <c r="AQ2824" s="230"/>
      <c r="AR2824" s="230"/>
      <c r="AW2824" s="230"/>
      <c r="AZ2824" s="230"/>
      <c r="BA2824" s="230"/>
      <c r="BB2824" s="230"/>
      <c r="BC2824" s="230"/>
      <c r="BD2824" s="230"/>
      <c r="BE2824" s="230"/>
      <c r="BF2824" s="230"/>
      <c r="BG2824" s="230"/>
    </row>
    <row r="2825" spans="4:59">
      <c r="D2825" s="230"/>
      <c r="G2825" s="230"/>
      <c r="H2825" s="230"/>
      <c r="I2825" s="230"/>
      <c r="J2825" s="230"/>
      <c r="K2825" s="230"/>
      <c r="L2825" s="230"/>
      <c r="M2825" s="230"/>
      <c r="N2825" s="230"/>
      <c r="S2825" s="230"/>
      <c r="V2825" s="230"/>
      <c r="W2825" s="230"/>
      <c r="X2825" s="230"/>
      <c r="Y2825" s="230"/>
      <c r="Z2825" s="230"/>
      <c r="AA2825" s="230"/>
      <c r="AB2825" s="230"/>
      <c r="AC2825" s="230"/>
      <c r="AD2825" s="230"/>
      <c r="AH2825" s="230"/>
      <c r="AK2825" s="230"/>
      <c r="AL2825" s="230"/>
      <c r="AM2825" s="230"/>
      <c r="AN2825" s="230"/>
      <c r="AO2825" s="230"/>
      <c r="AP2825" s="230"/>
      <c r="AQ2825" s="230"/>
      <c r="AR2825" s="230"/>
      <c r="AW2825" s="230"/>
      <c r="AZ2825" s="230"/>
      <c r="BA2825" s="230"/>
      <c r="BB2825" s="230"/>
      <c r="BC2825" s="230"/>
      <c r="BD2825" s="230"/>
      <c r="BE2825" s="230"/>
      <c r="BF2825" s="230"/>
      <c r="BG2825" s="230"/>
    </row>
    <row r="2826" spans="4:59">
      <c r="D2826" s="230"/>
      <c r="G2826" s="230"/>
      <c r="H2826" s="230"/>
      <c r="I2826" s="230"/>
      <c r="J2826" s="230"/>
      <c r="K2826" s="230"/>
      <c r="L2826" s="230"/>
      <c r="M2826" s="230"/>
      <c r="N2826" s="230"/>
      <c r="S2826" s="230"/>
      <c r="V2826" s="230"/>
      <c r="W2826" s="230"/>
      <c r="X2826" s="230"/>
      <c r="Y2826" s="230"/>
      <c r="Z2826" s="230"/>
      <c r="AA2826" s="230"/>
      <c r="AB2826" s="230"/>
      <c r="AC2826" s="230"/>
      <c r="AD2826" s="230"/>
      <c r="AH2826" s="230"/>
      <c r="AK2826" s="230"/>
      <c r="AL2826" s="230"/>
      <c r="AM2826" s="230"/>
      <c r="AN2826" s="230"/>
      <c r="AO2826" s="230"/>
      <c r="AP2826" s="230"/>
      <c r="AQ2826" s="230"/>
      <c r="AR2826" s="230"/>
      <c r="AW2826" s="230"/>
      <c r="AZ2826" s="230"/>
      <c r="BA2826" s="230"/>
      <c r="BB2826" s="230"/>
      <c r="BC2826" s="230"/>
      <c r="BD2826" s="230"/>
      <c r="BE2826" s="230"/>
      <c r="BF2826" s="230"/>
      <c r="BG2826" s="230"/>
    </row>
    <row r="2827" spans="4:59">
      <c r="D2827" s="230"/>
      <c r="G2827" s="230"/>
      <c r="H2827" s="230"/>
      <c r="I2827" s="230"/>
      <c r="J2827" s="230"/>
      <c r="K2827" s="230"/>
      <c r="L2827" s="230"/>
      <c r="M2827" s="230"/>
      <c r="N2827" s="230"/>
      <c r="S2827" s="230"/>
      <c r="V2827" s="230"/>
      <c r="W2827" s="230"/>
      <c r="X2827" s="230"/>
      <c r="Y2827" s="230"/>
      <c r="Z2827" s="230"/>
      <c r="AA2827" s="230"/>
      <c r="AB2827" s="230"/>
      <c r="AC2827" s="230"/>
      <c r="AD2827" s="230"/>
      <c r="AH2827" s="230"/>
      <c r="AK2827" s="230"/>
      <c r="AL2827" s="230"/>
      <c r="AM2827" s="230"/>
      <c r="AN2827" s="230"/>
      <c r="AO2827" s="230"/>
      <c r="AP2827" s="230"/>
      <c r="AQ2827" s="230"/>
      <c r="AR2827" s="230"/>
      <c r="AW2827" s="230"/>
      <c r="AZ2827" s="230"/>
      <c r="BA2827" s="230"/>
      <c r="BB2827" s="230"/>
      <c r="BC2827" s="230"/>
      <c r="BD2827" s="230"/>
      <c r="BE2827" s="230"/>
      <c r="BF2827" s="230"/>
      <c r="BG2827" s="230"/>
    </row>
    <row r="2828" spans="4:59">
      <c r="D2828" s="230"/>
      <c r="G2828" s="230"/>
      <c r="H2828" s="230"/>
      <c r="I2828" s="230"/>
      <c r="J2828" s="230"/>
      <c r="K2828" s="230"/>
      <c r="L2828" s="230"/>
      <c r="M2828" s="230"/>
      <c r="N2828" s="230"/>
      <c r="S2828" s="230"/>
      <c r="V2828" s="230"/>
      <c r="W2828" s="230"/>
      <c r="X2828" s="230"/>
      <c r="Y2828" s="230"/>
      <c r="Z2828" s="230"/>
      <c r="AA2828" s="230"/>
      <c r="AB2828" s="230"/>
      <c r="AC2828" s="230"/>
      <c r="AD2828" s="230"/>
      <c r="AH2828" s="230"/>
      <c r="AK2828" s="230"/>
      <c r="AL2828" s="230"/>
      <c r="AM2828" s="230"/>
      <c r="AN2828" s="230"/>
      <c r="AO2828" s="230"/>
      <c r="AP2828" s="230"/>
      <c r="AQ2828" s="230"/>
      <c r="AR2828" s="230"/>
      <c r="AW2828" s="230"/>
      <c r="AZ2828" s="230"/>
      <c r="BA2828" s="230"/>
      <c r="BB2828" s="230"/>
      <c r="BC2828" s="230"/>
      <c r="BD2828" s="230"/>
      <c r="BE2828" s="230"/>
      <c r="BF2828" s="230"/>
      <c r="BG2828" s="230"/>
    </row>
    <row r="2829" spans="4:59">
      <c r="D2829" s="230"/>
      <c r="G2829" s="230"/>
      <c r="H2829" s="230"/>
      <c r="I2829" s="230"/>
      <c r="J2829" s="230"/>
      <c r="K2829" s="230"/>
      <c r="L2829" s="230"/>
      <c r="M2829" s="230"/>
      <c r="N2829" s="230"/>
      <c r="S2829" s="230"/>
      <c r="V2829" s="230"/>
      <c r="W2829" s="230"/>
      <c r="X2829" s="230"/>
      <c r="Y2829" s="230"/>
      <c r="Z2829" s="230"/>
      <c r="AA2829" s="230"/>
      <c r="AB2829" s="230"/>
      <c r="AC2829" s="230"/>
      <c r="AD2829" s="230"/>
      <c r="AH2829" s="230"/>
      <c r="AK2829" s="230"/>
      <c r="AL2829" s="230"/>
      <c r="AM2829" s="230"/>
      <c r="AN2829" s="230"/>
      <c r="AO2829" s="230"/>
      <c r="AP2829" s="230"/>
      <c r="AQ2829" s="230"/>
      <c r="AR2829" s="230"/>
      <c r="AW2829" s="230"/>
      <c r="AZ2829" s="230"/>
      <c r="BA2829" s="230"/>
      <c r="BB2829" s="230"/>
      <c r="BC2829" s="230"/>
      <c r="BD2829" s="230"/>
      <c r="BE2829" s="230"/>
      <c r="BF2829" s="230"/>
      <c r="BG2829" s="230"/>
    </row>
    <row r="2830" spans="4:59">
      <c r="D2830" s="230"/>
      <c r="G2830" s="230"/>
      <c r="H2830" s="230"/>
      <c r="I2830" s="230"/>
      <c r="J2830" s="230"/>
      <c r="K2830" s="230"/>
      <c r="L2830" s="230"/>
      <c r="M2830" s="230"/>
      <c r="N2830" s="230"/>
      <c r="S2830" s="230"/>
      <c r="V2830" s="230"/>
      <c r="W2830" s="230"/>
      <c r="X2830" s="230"/>
      <c r="Y2830" s="230"/>
      <c r="Z2830" s="230"/>
      <c r="AA2830" s="230"/>
      <c r="AB2830" s="230"/>
      <c r="AC2830" s="230"/>
      <c r="AD2830" s="230"/>
      <c r="AH2830" s="230"/>
      <c r="AK2830" s="230"/>
      <c r="AL2830" s="230"/>
      <c r="AM2830" s="230"/>
      <c r="AN2830" s="230"/>
      <c r="AO2830" s="230"/>
      <c r="AP2830" s="230"/>
      <c r="AQ2830" s="230"/>
      <c r="AR2830" s="230"/>
      <c r="AW2830" s="230"/>
      <c r="AZ2830" s="230"/>
      <c r="BA2830" s="230"/>
      <c r="BB2830" s="230"/>
      <c r="BC2830" s="230"/>
      <c r="BD2830" s="230"/>
      <c r="BE2830" s="230"/>
      <c r="BF2830" s="230"/>
      <c r="BG2830" s="230"/>
    </row>
    <row r="2831" spans="4:59">
      <c r="D2831" s="230"/>
      <c r="G2831" s="230"/>
      <c r="H2831" s="230"/>
      <c r="I2831" s="230"/>
      <c r="J2831" s="230"/>
      <c r="K2831" s="230"/>
      <c r="L2831" s="230"/>
      <c r="M2831" s="230"/>
      <c r="N2831" s="230"/>
      <c r="S2831" s="230"/>
      <c r="V2831" s="230"/>
      <c r="W2831" s="230"/>
      <c r="X2831" s="230"/>
      <c r="Y2831" s="230"/>
      <c r="Z2831" s="230"/>
      <c r="AA2831" s="230"/>
      <c r="AB2831" s="230"/>
      <c r="AC2831" s="230"/>
      <c r="AD2831" s="230"/>
      <c r="AH2831" s="230"/>
      <c r="AK2831" s="230"/>
      <c r="AL2831" s="230"/>
      <c r="AM2831" s="230"/>
      <c r="AN2831" s="230"/>
      <c r="AO2831" s="230"/>
      <c r="AP2831" s="230"/>
      <c r="AQ2831" s="230"/>
      <c r="AR2831" s="230"/>
      <c r="AW2831" s="230"/>
      <c r="AZ2831" s="230"/>
      <c r="BA2831" s="230"/>
      <c r="BB2831" s="230"/>
      <c r="BC2831" s="230"/>
      <c r="BD2831" s="230"/>
      <c r="BE2831" s="230"/>
      <c r="BF2831" s="230"/>
      <c r="BG2831" s="230"/>
    </row>
    <row r="2832" spans="4:59">
      <c r="D2832" s="230"/>
      <c r="G2832" s="230"/>
      <c r="H2832" s="230"/>
      <c r="I2832" s="230"/>
      <c r="J2832" s="230"/>
      <c r="K2832" s="230"/>
      <c r="L2832" s="230"/>
      <c r="M2832" s="230"/>
      <c r="N2832" s="230"/>
      <c r="S2832" s="230"/>
      <c r="V2832" s="230"/>
      <c r="W2832" s="230"/>
      <c r="X2832" s="230"/>
      <c r="Y2832" s="230"/>
      <c r="Z2832" s="230"/>
      <c r="AA2832" s="230"/>
      <c r="AB2832" s="230"/>
      <c r="AC2832" s="230"/>
      <c r="AD2832" s="230"/>
      <c r="AH2832" s="230"/>
      <c r="AK2832" s="230"/>
      <c r="AL2832" s="230"/>
      <c r="AM2832" s="230"/>
      <c r="AN2832" s="230"/>
      <c r="AO2832" s="230"/>
      <c r="AP2832" s="230"/>
      <c r="AQ2832" s="230"/>
      <c r="AR2832" s="230"/>
      <c r="AW2832" s="230"/>
      <c r="AZ2832" s="230"/>
      <c r="BA2832" s="230"/>
      <c r="BB2832" s="230"/>
      <c r="BC2832" s="230"/>
      <c r="BD2832" s="230"/>
      <c r="BE2832" s="230"/>
      <c r="BF2832" s="230"/>
      <c r="BG2832" s="230"/>
    </row>
    <row r="2833" spans="4:59">
      <c r="D2833" s="230"/>
      <c r="G2833" s="230"/>
      <c r="H2833" s="230"/>
      <c r="I2833" s="230"/>
      <c r="J2833" s="230"/>
      <c r="K2833" s="230"/>
      <c r="L2833" s="230"/>
      <c r="M2833" s="230"/>
      <c r="N2833" s="230"/>
      <c r="S2833" s="230"/>
      <c r="V2833" s="230"/>
      <c r="W2833" s="230"/>
      <c r="X2833" s="230"/>
      <c r="Y2833" s="230"/>
      <c r="Z2833" s="230"/>
      <c r="AA2833" s="230"/>
      <c r="AB2833" s="230"/>
      <c r="AC2833" s="230"/>
      <c r="AD2833" s="230"/>
      <c r="AH2833" s="230"/>
      <c r="AK2833" s="230"/>
      <c r="AL2833" s="230"/>
      <c r="AM2833" s="230"/>
      <c r="AN2833" s="230"/>
      <c r="AO2833" s="230"/>
      <c r="AP2833" s="230"/>
      <c r="AQ2833" s="230"/>
      <c r="AR2833" s="230"/>
      <c r="AW2833" s="230"/>
      <c r="AZ2833" s="230"/>
      <c r="BA2833" s="230"/>
      <c r="BB2833" s="230"/>
      <c r="BC2833" s="230"/>
      <c r="BD2833" s="230"/>
      <c r="BE2833" s="230"/>
      <c r="BF2833" s="230"/>
      <c r="BG2833" s="230"/>
    </row>
    <row r="2834" spans="4:59">
      <c r="D2834" s="230"/>
      <c r="G2834" s="230"/>
      <c r="H2834" s="230"/>
      <c r="I2834" s="230"/>
      <c r="J2834" s="230"/>
      <c r="K2834" s="230"/>
      <c r="L2834" s="230"/>
      <c r="M2834" s="230"/>
      <c r="N2834" s="230"/>
      <c r="S2834" s="230"/>
      <c r="V2834" s="230"/>
      <c r="W2834" s="230"/>
      <c r="X2834" s="230"/>
      <c r="Y2834" s="230"/>
      <c r="Z2834" s="230"/>
      <c r="AA2834" s="230"/>
      <c r="AB2834" s="230"/>
      <c r="AC2834" s="230"/>
      <c r="AD2834" s="230"/>
      <c r="AH2834" s="230"/>
      <c r="AK2834" s="230"/>
      <c r="AL2834" s="230"/>
      <c r="AM2834" s="230"/>
      <c r="AN2834" s="230"/>
      <c r="AO2834" s="230"/>
      <c r="AP2834" s="230"/>
      <c r="AQ2834" s="230"/>
      <c r="AR2834" s="230"/>
      <c r="AW2834" s="230"/>
      <c r="AZ2834" s="230"/>
      <c r="BA2834" s="230"/>
      <c r="BB2834" s="230"/>
      <c r="BC2834" s="230"/>
      <c r="BD2834" s="230"/>
      <c r="BE2834" s="230"/>
      <c r="BF2834" s="230"/>
      <c r="BG2834" s="230"/>
    </row>
    <row r="2835" spans="4:59">
      <c r="D2835" s="230"/>
      <c r="G2835" s="230"/>
      <c r="H2835" s="230"/>
      <c r="I2835" s="230"/>
      <c r="J2835" s="230"/>
      <c r="K2835" s="230"/>
      <c r="L2835" s="230"/>
      <c r="M2835" s="230"/>
      <c r="N2835" s="230"/>
      <c r="S2835" s="230"/>
      <c r="V2835" s="230"/>
      <c r="W2835" s="230"/>
      <c r="X2835" s="230"/>
      <c r="Y2835" s="230"/>
      <c r="Z2835" s="230"/>
      <c r="AA2835" s="230"/>
      <c r="AB2835" s="230"/>
      <c r="AC2835" s="230"/>
      <c r="AD2835" s="230"/>
      <c r="AH2835" s="230"/>
      <c r="AK2835" s="230"/>
      <c r="AL2835" s="230"/>
      <c r="AM2835" s="230"/>
      <c r="AN2835" s="230"/>
      <c r="AO2835" s="230"/>
      <c r="AP2835" s="230"/>
      <c r="AQ2835" s="230"/>
      <c r="AR2835" s="230"/>
      <c r="AW2835" s="230"/>
      <c r="AZ2835" s="230"/>
      <c r="BA2835" s="230"/>
      <c r="BB2835" s="230"/>
      <c r="BC2835" s="230"/>
      <c r="BD2835" s="230"/>
      <c r="BE2835" s="230"/>
      <c r="BF2835" s="230"/>
      <c r="BG2835" s="230"/>
    </row>
    <row r="2836" spans="4:59">
      <c r="D2836" s="230"/>
      <c r="G2836" s="230"/>
      <c r="H2836" s="230"/>
      <c r="I2836" s="230"/>
      <c r="J2836" s="230"/>
      <c r="K2836" s="230"/>
      <c r="L2836" s="230"/>
      <c r="M2836" s="230"/>
      <c r="N2836" s="230"/>
      <c r="S2836" s="230"/>
      <c r="V2836" s="230"/>
      <c r="W2836" s="230"/>
      <c r="X2836" s="230"/>
      <c r="Y2836" s="230"/>
      <c r="Z2836" s="230"/>
      <c r="AA2836" s="230"/>
      <c r="AB2836" s="230"/>
      <c r="AC2836" s="230"/>
      <c r="AD2836" s="230"/>
      <c r="AH2836" s="230"/>
      <c r="AK2836" s="230"/>
      <c r="AL2836" s="230"/>
      <c r="AM2836" s="230"/>
      <c r="AN2836" s="230"/>
      <c r="AO2836" s="230"/>
      <c r="AP2836" s="230"/>
      <c r="AQ2836" s="230"/>
      <c r="AR2836" s="230"/>
      <c r="AW2836" s="230"/>
      <c r="AZ2836" s="230"/>
      <c r="BA2836" s="230"/>
      <c r="BB2836" s="230"/>
      <c r="BC2836" s="230"/>
      <c r="BD2836" s="230"/>
      <c r="BE2836" s="230"/>
      <c r="BF2836" s="230"/>
      <c r="BG2836" s="230"/>
    </row>
    <row r="2837" spans="4:59">
      <c r="D2837" s="230"/>
      <c r="G2837" s="230"/>
      <c r="H2837" s="230"/>
      <c r="I2837" s="230"/>
      <c r="J2837" s="230"/>
      <c r="K2837" s="230"/>
      <c r="L2837" s="230"/>
      <c r="M2837" s="230"/>
      <c r="N2837" s="230"/>
      <c r="S2837" s="230"/>
      <c r="V2837" s="230"/>
      <c r="W2837" s="230"/>
      <c r="X2837" s="230"/>
      <c r="Y2837" s="230"/>
      <c r="Z2837" s="230"/>
      <c r="AA2837" s="230"/>
      <c r="AB2837" s="230"/>
      <c r="AC2837" s="230"/>
      <c r="AD2837" s="230"/>
      <c r="AH2837" s="230"/>
      <c r="AK2837" s="230"/>
      <c r="AL2837" s="230"/>
      <c r="AM2837" s="230"/>
      <c r="AN2837" s="230"/>
      <c r="AO2837" s="230"/>
      <c r="AP2837" s="230"/>
      <c r="AQ2837" s="230"/>
      <c r="AR2837" s="230"/>
      <c r="AW2837" s="230"/>
      <c r="AZ2837" s="230"/>
      <c r="BA2837" s="230"/>
      <c r="BB2837" s="230"/>
      <c r="BC2837" s="230"/>
      <c r="BD2837" s="230"/>
      <c r="BE2837" s="230"/>
      <c r="BF2837" s="230"/>
      <c r="BG2837" s="230"/>
    </row>
    <row r="2838" spans="4:59">
      <c r="D2838" s="230"/>
      <c r="G2838" s="230"/>
      <c r="H2838" s="230"/>
      <c r="I2838" s="230"/>
      <c r="J2838" s="230"/>
      <c r="K2838" s="230"/>
      <c r="L2838" s="230"/>
      <c r="M2838" s="230"/>
      <c r="N2838" s="230"/>
      <c r="S2838" s="230"/>
      <c r="V2838" s="230"/>
      <c r="W2838" s="230"/>
      <c r="X2838" s="230"/>
      <c r="Y2838" s="230"/>
      <c r="Z2838" s="230"/>
      <c r="AA2838" s="230"/>
      <c r="AB2838" s="230"/>
      <c r="AC2838" s="230"/>
      <c r="AD2838" s="230"/>
      <c r="AH2838" s="230"/>
      <c r="AK2838" s="230"/>
      <c r="AL2838" s="230"/>
      <c r="AM2838" s="230"/>
      <c r="AN2838" s="230"/>
      <c r="AO2838" s="230"/>
      <c r="AP2838" s="230"/>
      <c r="AQ2838" s="230"/>
      <c r="AR2838" s="230"/>
      <c r="AW2838" s="230"/>
      <c r="AZ2838" s="230"/>
      <c r="BA2838" s="230"/>
      <c r="BB2838" s="230"/>
      <c r="BC2838" s="230"/>
      <c r="BD2838" s="230"/>
      <c r="BE2838" s="230"/>
      <c r="BF2838" s="230"/>
      <c r="BG2838" s="230"/>
    </row>
    <row r="2839" spans="4:59">
      <c r="D2839" s="230"/>
      <c r="G2839" s="230"/>
      <c r="H2839" s="230"/>
      <c r="I2839" s="230"/>
      <c r="J2839" s="230"/>
      <c r="K2839" s="230"/>
      <c r="L2839" s="230"/>
      <c r="M2839" s="230"/>
      <c r="N2839" s="230"/>
      <c r="S2839" s="230"/>
      <c r="V2839" s="230"/>
      <c r="W2839" s="230"/>
      <c r="X2839" s="230"/>
      <c r="Y2839" s="230"/>
      <c r="Z2839" s="230"/>
      <c r="AA2839" s="230"/>
      <c r="AB2839" s="230"/>
      <c r="AC2839" s="230"/>
      <c r="AD2839" s="230"/>
      <c r="AH2839" s="230"/>
      <c r="AK2839" s="230"/>
      <c r="AL2839" s="230"/>
      <c r="AM2839" s="230"/>
      <c r="AN2839" s="230"/>
      <c r="AO2839" s="230"/>
      <c r="AP2839" s="230"/>
      <c r="AQ2839" s="230"/>
      <c r="AR2839" s="230"/>
      <c r="AW2839" s="230"/>
      <c r="AZ2839" s="230"/>
      <c r="BA2839" s="230"/>
      <c r="BB2839" s="230"/>
      <c r="BC2839" s="230"/>
      <c r="BD2839" s="230"/>
      <c r="BE2839" s="230"/>
      <c r="BF2839" s="230"/>
      <c r="BG2839" s="230"/>
    </row>
    <row r="2840" spans="4:59">
      <c r="D2840" s="230"/>
      <c r="G2840" s="230"/>
      <c r="H2840" s="230"/>
      <c r="I2840" s="230"/>
      <c r="J2840" s="230"/>
      <c r="K2840" s="230"/>
      <c r="L2840" s="230"/>
      <c r="M2840" s="230"/>
      <c r="N2840" s="230"/>
      <c r="S2840" s="230"/>
      <c r="V2840" s="230"/>
      <c r="W2840" s="230"/>
      <c r="X2840" s="230"/>
      <c r="Y2840" s="230"/>
      <c r="Z2840" s="230"/>
      <c r="AA2840" s="230"/>
      <c r="AB2840" s="230"/>
      <c r="AC2840" s="230"/>
      <c r="AD2840" s="230"/>
      <c r="AH2840" s="230"/>
      <c r="AK2840" s="230"/>
      <c r="AL2840" s="230"/>
      <c r="AM2840" s="230"/>
      <c r="AN2840" s="230"/>
      <c r="AO2840" s="230"/>
      <c r="AP2840" s="230"/>
      <c r="AQ2840" s="230"/>
      <c r="AR2840" s="230"/>
      <c r="AW2840" s="230"/>
      <c r="AZ2840" s="230"/>
      <c r="BA2840" s="230"/>
      <c r="BB2840" s="230"/>
      <c r="BC2840" s="230"/>
      <c r="BD2840" s="230"/>
      <c r="BE2840" s="230"/>
      <c r="BF2840" s="230"/>
      <c r="BG2840" s="230"/>
    </row>
    <row r="2841" spans="4:59">
      <c r="D2841" s="230"/>
      <c r="G2841" s="230"/>
      <c r="H2841" s="230"/>
      <c r="I2841" s="230"/>
      <c r="J2841" s="230"/>
      <c r="K2841" s="230"/>
      <c r="L2841" s="230"/>
      <c r="M2841" s="230"/>
      <c r="N2841" s="230"/>
      <c r="S2841" s="230"/>
      <c r="V2841" s="230"/>
      <c r="W2841" s="230"/>
      <c r="X2841" s="230"/>
      <c r="Y2841" s="230"/>
      <c r="Z2841" s="230"/>
      <c r="AA2841" s="230"/>
      <c r="AB2841" s="230"/>
      <c r="AC2841" s="230"/>
      <c r="AD2841" s="230"/>
      <c r="AH2841" s="230"/>
      <c r="AK2841" s="230"/>
      <c r="AL2841" s="230"/>
      <c r="AM2841" s="230"/>
      <c r="AN2841" s="230"/>
      <c r="AO2841" s="230"/>
      <c r="AP2841" s="230"/>
      <c r="AQ2841" s="230"/>
      <c r="AR2841" s="230"/>
      <c r="AW2841" s="230"/>
      <c r="AZ2841" s="230"/>
      <c r="BA2841" s="230"/>
      <c r="BB2841" s="230"/>
      <c r="BC2841" s="230"/>
      <c r="BD2841" s="230"/>
      <c r="BE2841" s="230"/>
      <c r="BF2841" s="230"/>
      <c r="BG2841" s="230"/>
    </row>
    <row r="2842" spans="4:59">
      <c r="D2842" s="230"/>
      <c r="G2842" s="230"/>
      <c r="H2842" s="230"/>
      <c r="I2842" s="230"/>
      <c r="J2842" s="230"/>
      <c r="K2842" s="230"/>
      <c r="L2842" s="230"/>
      <c r="M2842" s="230"/>
      <c r="N2842" s="230"/>
      <c r="S2842" s="230"/>
      <c r="V2842" s="230"/>
      <c r="W2842" s="230"/>
      <c r="X2842" s="230"/>
      <c r="Y2842" s="230"/>
      <c r="Z2842" s="230"/>
      <c r="AA2842" s="230"/>
      <c r="AB2842" s="230"/>
      <c r="AC2842" s="230"/>
      <c r="AD2842" s="230"/>
      <c r="AH2842" s="230"/>
      <c r="AK2842" s="230"/>
      <c r="AL2842" s="230"/>
      <c r="AM2842" s="230"/>
      <c r="AN2842" s="230"/>
      <c r="AO2842" s="230"/>
      <c r="AP2842" s="230"/>
      <c r="AQ2842" s="230"/>
      <c r="AR2842" s="230"/>
      <c r="AW2842" s="230"/>
      <c r="AZ2842" s="230"/>
      <c r="BA2842" s="230"/>
      <c r="BB2842" s="230"/>
      <c r="BC2842" s="230"/>
      <c r="BD2842" s="230"/>
      <c r="BE2842" s="230"/>
      <c r="BF2842" s="230"/>
      <c r="BG2842" s="230"/>
    </row>
    <row r="2843" spans="4:59">
      <c r="D2843" s="230"/>
      <c r="G2843" s="230"/>
      <c r="H2843" s="230"/>
      <c r="I2843" s="230"/>
      <c r="J2843" s="230"/>
      <c r="K2843" s="230"/>
      <c r="L2843" s="230"/>
      <c r="M2843" s="230"/>
      <c r="N2843" s="230"/>
      <c r="S2843" s="230"/>
      <c r="V2843" s="230"/>
      <c r="W2843" s="230"/>
      <c r="X2843" s="230"/>
      <c r="Y2843" s="230"/>
      <c r="Z2843" s="230"/>
      <c r="AA2843" s="230"/>
      <c r="AB2843" s="230"/>
      <c r="AC2843" s="230"/>
      <c r="AD2843" s="230"/>
      <c r="AH2843" s="230"/>
      <c r="AK2843" s="230"/>
      <c r="AL2843" s="230"/>
      <c r="AM2843" s="230"/>
      <c r="AN2843" s="230"/>
      <c r="AO2843" s="230"/>
      <c r="AP2843" s="230"/>
      <c r="AQ2843" s="230"/>
      <c r="AR2843" s="230"/>
      <c r="AW2843" s="230"/>
      <c r="AZ2843" s="230"/>
      <c r="BA2843" s="230"/>
      <c r="BB2843" s="230"/>
      <c r="BC2843" s="230"/>
      <c r="BD2843" s="230"/>
      <c r="BE2843" s="230"/>
      <c r="BF2843" s="230"/>
      <c r="BG2843" s="230"/>
    </row>
    <row r="2844" spans="4:59">
      <c r="D2844" s="230"/>
      <c r="G2844" s="230"/>
      <c r="H2844" s="230"/>
      <c r="I2844" s="230"/>
      <c r="J2844" s="230"/>
      <c r="K2844" s="230"/>
      <c r="L2844" s="230"/>
      <c r="M2844" s="230"/>
      <c r="N2844" s="230"/>
      <c r="S2844" s="230"/>
      <c r="V2844" s="230"/>
      <c r="W2844" s="230"/>
      <c r="X2844" s="230"/>
      <c r="Y2844" s="230"/>
      <c r="Z2844" s="230"/>
      <c r="AA2844" s="230"/>
      <c r="AB2844" s="230"/>
      <c r="AC2844" s="230"/>
      <c r="AD2844" s="230"/>
      <c r="AH2844" s="230"/>
      <c r="AK2844" s="230"/>
      <c r="AL2844" s="230"/>
      <c r="AM2844" s="230"/>
      <c r="AN2844" s="230"/>
      <c r="AO2844" s="230"/>
      <c r="AP2844" s="230"/>
      <c r="AQ2844" s="230"/>
      <c r="AR2844" s="230"/>
      <c r="AW2844" s="230"/>
      <c r="AZ2844" s="230"/>
      <c r="BA2844" s="230"/>
      <c r="BB2844" s="230"/>
      <c r="BC2844" s="230"/>
      <c r="BD2844" s="230"/>
      <c r="BE2844" s="230"/>
      <c r="BF2844" s="230"/>
      <c r="BG2844" s="230"/>
    </row>
    <row r="2845" spans="4:59">
      <c r="D2845" s="230"/>
      <c r="G2845" s="230"/>
      <c r="H2845" s="230"/>
      <c r="I2845" s="230"/>
      <c r="J2845" s="230"/>
      <c r="K2845" s="230"/>
      <c r="L2845" s="230"/>
      <c r="M2845" s="230"/>
      <c r="N2845" s="230"/>
      <c r="S2845" s="230"/>
      <c r="V2845" s="230"/>
      <c r="W2845" s="230"/>
      <c r="X2845" s="230"/>
      <c r="Y2845" s="230"/>
      <c r="Z2845" s="230"/>
      <c r="AA2845" s="230"/>
      <c r="AB2845" s="230"/>
      <c r="AC2845" s="230"/>
      <c r="AD2845" s="230"/>
      <c r="AH2845" s="230"/>
      <c r="AK2845" s="230"/>
      <c r="AL2845" s="230"/>
      <c r="AM2845" s="230"/>
      <c r="AN2845" s="230"/>
      <c r="AO2845" s="230"/>
      <c r="AP2845" s="230"/>
      <c r="AQ2845" s="230"/>
      <c r="AR2845" s="230"/>
      <c r="AW2845" s="230"/>
      <c r="AZ2845" s="230"/>
      <c r="BA2845" s="230"/>
      <c r="BB2845" s="230"/>
      <c r="BC2845" s="230"/>
      <c r="BD2845" s="230"/>
      <c r="BE2845" s="230"/>
      <c r="BF2845" s="230"/>
      <c r="BG2845" s="230"/>
    </row>
    <row r="2846" spans="4:59">
      <c r="D2846" s="230"/>
      <c r="G2846" s="230"/>
      <c r="H2846" s="230"/>
      <c r="I2846" s="230"/>
      <c r="J2846" s="230"/>
      <c r="K2846" s="230"/>
      <c r="L2846" s="230"/>
      <c r="M2846" s="230"/>
      <c r="N2846" s="230"/>
      <c r="S2846" s="230"/>
      <c r="V2846" s="230"/>
      <c r="W2846" s="230"/>
      <c r="X2846" s="230"/>
      <c r="Y2846" s="230"/>
      <c r="Z2846" s="230"/>
      <c r="AA2846" s="230"/>
      <c r="AB2846" s="230"/>
      <c r="AC2846" s="230"/>
      <c r="AD2846" s="230"/>
      <c r="AH2846" s="230"/>
      <c r="AK2846" s="230"/>
      <c r="AL2846" s="230"/>
      <c r="AM2846" s="230"/>
      <c r="AN2846" s="230"/>
      <c r="AO2846" s="230"/>
      <c r="AP2846" s="230"/>
      <c r="AQ2846" s="230"/>
      <c r="AR2846" s="230"/>
      <c r="AW2846" s="230"/>
      <c r="AZ2846" s="230"/>
      <c r="BA2846" s="230"/>
      <c r="BB2846" s="230"/>
      <c r="BC2846" s="230"/>
      <c r="BD2846" s="230"/>
      <c r="BE2846" s="230"/>
      <c r="BF2846" s="230"/>
      <c r="BG2846" s="230"/>
    </row>
    <row r="2847" spans="4:59">
      <c r="D2847" s="230"/>
      <c r="G2847" s="230"/>
      <c r="H2847" s="230"/>
      <c r="I2847" s="230"/>
      <c r="J2847" s="230"/>
      <c r="K2847" s="230"/>
      <c r="L2847" s="230"/>
      <c r="M2847" s="230"/>
      <c r="N2847" s="230"/>
      <c r="S2847" s="230"/>
      <c r="V2847" s="230"/>
      <c r="W2847" s="230"/>
      <c r="X2847" s="230"/>
      <c r="Y2847" s="230"/>
      <c r="Z2847" s="230"/>
      <c r="AA2847" s="230"/>
      <c r="AB2847" s="230"/>
      <c r="AC2847" s="230"/>
      <c r="AD2847" s="230"/>
      <c r="AH2847" s="230"/>
      <c r="AK2847" s="230"/>
      <c r="AL2847" s="230"/>
      <c r="AM2847" s="230"/>
      <c r="AN2847" s="230"/>
      <c r="AO2847" s="230"/>
      <c r="AP2847" s="230"/>
      <c r="AQ2847" s="230"/>
      <c r="AR2847" s="230"/>
      <c r="AW2847" s="230"/>
      <c r="AZ2847" s="230"/>
      <c r="BA2847" s="230"/>
      <c r="BB2847" s="230"/>
      <c r="BC2847" s="230"/>
      <c r="BD2847" s="230"/>
      <c r="BE2847" s="230"/>
      <c r="BF2847" s="230"/>
      <c r="BG2847" s="230"/>
    </row>
    <row r="2848" spans="4:59">
      <c r="D2848" s="230"/>
      <c r="G2848" s="230"/>
      <c r="H2848" s="230"/>
      <c r="I2848" s="230"/>
      <c r="J2848" s="230"/>
      <c r="K2848" s="230"/>
      <c r="L2848" s="230"/>
      <c r="M2848" s="230"/>
      <c r="N2848" s="230"/>
      <c r="S2848" s="230"/>
      <c r="V2848" s="230"/>
      <c r="W2848" s="230"/>
      <c r="X2848" s="230"/>
      <c r="Y2848" s="230"/>
      <c r="Z2848" s="230"/>
      <c r="AA2848" s="230"/>
      <c r="AB2848" s="230"/>
      <c r="AC2848" s="230"/>
      <c r="AD2848" s="230"/>
      <c r="AH2848" s="230"/>
      <c r="AK2848" s="230"/>
      <c r="AL2848" s="230"/>
      <c r="AM2848" s="230"/>
      <c r="AN2848" s="230"/>
      <c r="AO2848" s="230"/>
      <c r="AP2848" s="230"/>
      <c r="AQ2848" s="230"/>
      <c r="AR2848" s="230"/>
      <c r="AW2848" s="230"/>
      <c r="AZ2848" s="230"/>
      <c r="BA2848" s="230"/>
      <c r="BB2848" s="230"/>
      <c r="BC2848" s="230"/>
      <c r="BD2848" s="230"/>
      <c r="BE2848" s="230"/>
      <c r="BF2848" s="230"/>
      <c r="BG2848" s="230"/>
    </row>
    <row r="2849" spans="4:59">
      <c r="D2849" s="230"/>
      <c r="G2849" s="230"/>
      <c r="H2849" s="230"/>
      <c r="I2849" s="230"/>
      <c r="J2849" s="230"/>
      <c r="K2849" s="230"/>
      <c r="L2849" s="230"/>
      <c r="M2849" s="230"/>
      <c r="N2849" s="230"/>
      <c r="S2849" s="230"/>
      <c r="V2849" s="230"/>
      <c r="W2849" s="230"/>
      <c r="X2849" s="230"/>
      <c r="Y2849" s="230"/>
      <c r="Z2849" s="230"/>
      <c r="AA2849" s="230"/>
      <c r="AB2849" s="230"/>
      <c r="AC2849" s="230"/>
      <c r="AD2849" s="230"/>
      <c r="AH2849" s="230"/>
      <c r="AK2849" s="230"/>
      <c r="AL2849" s="230"/>
      <c r="AM2849" s="230"/>
      <c r="AN2849" s="230"/>
      <c r="AO2849" s="230"/>
      <c r="AP2849" s="230"/>
      <c r="AQ2849" s="230"/>
      <c r="AR2849" s="230"/>
      <c r="AW2849" s="230"/>
      <c r="AZ2849" s="230"/>
      <c r="BA2849" s="230"/>
      <c r="BB2849" s="230"/>
      <c r="BC2849" s="230"/>
      <c r="BD2849" s="230"/>
      <c r="BE2849" s="230"/>
      <c r="BF2849" s="230"/>
      <c r="BG2849" s="230"/>
    </row>
    <row r="2850" spans="4:59">
      <c r="D2850" s="230"/>
      <c r="G2850" s="230"/>
      <c r="H2850" s="230"/>
      <c r="I2850" s="230"/>
      <c r="J2850" s="230"/>
      <c r="K2850" s="230"/>
      <c r="L2850" s="230"/>
      <c r="M2850" s="230"/>
      <c r="N2850" s="230"/>
      <c r="S2850" s="230"/>
      <c r="V2850" s="230"/>
      <c r="W2850" s="230"/>
      <c r="X2850" s="230"/>
      <c r="Y2850" s="230"/>
      <c r="Z2850" s="230"/>
      <c r="AA2850" s="230"/>
      <c r="AB2850" s="230"/>
      <c r="AC2850" s="230"/>
      <c r="AD2850" s="230"/>
      <c r="AH2850" s="230"/>
      <c r="AK2850" s="230"/>
      <c r="AL2850" s="230"/>
      <c r="AM2850" s="230"/>
      <c r="AN2850" s="230"/>
      <c r="AO2850" s="230"/>
      <c r="AP2850" s="230"/>
      <c r="AQ2850" s="230"/>
      <c r="AR2850" s="230"/>
      <c r="AW2850" s="230"/>
      <c r="AZ2850" s="230"/>
      <c r="BA2850" s="230"/>
      <c r="BB2850" s="230"/>
      <c r="BC2850" s="230"/>
      <c r="BD2850" s="230"/>
      <c r="BE2850" s="230"/>
      <c r="BF2850" s="230"/>
      <c r="BG2850" s="230"/>
    </row>
    <row r="2851" spans="4:59">
      <c r="D2851" s="230"/>
      <c r="G2851" s="230"/>
      <c r="H2851" s="230"/>
      <c r="I2851" s="230"/>
      <c r="J2851" s="230"/>
      <c r="K2851" s="230"/>
      <c r="L2851" s="230"/>
      <c r="M2851" s="230"/>
      <c r="N2851" s="230"/>
      <c r="S2851" s="230"/>
      <c r="V2851" s="230"/>
      <c r="W2851" s="230"/>
      <c r="X2851" s="230"/>
      <c r="Y2851" s="230"/>
      <c r="Z2851" s="230"/>
      <c r="AA2851" s="230"/>
      <c r="AB2851" s="230"/>
      <c r="AC2851" s="230"/>
      <c r="AD2851" s="230"/>
      <c r="AH2851" s="230"/>
      <c r="AK2851" s="230"/>
      <c r="AL2851" s="230"/>
      <c r="AM2851" s="230"/>
      <c r="AN2851" s="230"/>
      <c r="AO2851" s="230"/>
      <c r="AP2851" s="230"/>
      <c r="AQ2851" s="230"/>
      <c r="AR2851" s="230"/>
      <c r="AW2851" s="230"/>
      <c r="AZ2851" s="230"/>
      <c r="BA2851" s="230"/>
      <c r="BB2851" s="230"/>
      <c r="BC2851" s="230"/>
      <c r="BD2851" s="230"/>
      <c r="BE2851" s="230"/>
      <c r="BF2851" s="230"/>
      <c r="BG2851" s="230"/>
    </row>
    <row r="2852" spans="4:59">
      <c r="D2852" s="230"/>
      <c r="G2852" s="230"/>
      <c r="H2852" s="230"/>
      <c r="I2852" s="230"/>
      <c r="J2852" s="230"/>
      <c r="K2852" s="230"/>
      <c r="L2852" s="230"/>
      <c r="M2852" s="230"/>
      <c r="N2852" s="230"/>
      <c r="S2852" s="230"/>
      <c r="V2852" s="230"/>
      <c r="W2852" s="230"/>
      <c r="X2852" s="230"/>
      <c r="Y2852" s="230"/>
      <c r="Z2852" s="230"/>
      <c r="AA2852" s="230"/>
      <c r="AB2852" s="230"/>
      <c r="AC2852" s="230"/>
      <c r="AD2852" s="230"/>
      <c r="AH2852" s="230"/>
      <c r="AK2852" s="230"/>
      <c r="AL2852" s="230"/>
      <c r="AM2852" s="230"/>
      <c r="AN2852" s="230"/>
      <c r="AO2852" s="230"/>
      <c r="AP2852" s="230"/>
      <c r="AQ2852" s="230"/>
      <c r="AR2852" s="230"/>
      <c r="AW2852" s="230"/>
      <c r="AZ2852" s="230"/>
      <c r="BA2852" s="230"/>
      <c r="BB2852" s="230"/>
      <c r="BC2852" s="230"/>
      <c r="BD2852" s="230"/>
      <c r="BE2852" s="230"/>
      <c r="BF2852" s="230"/>
      <c r="BG2852" s="230"/>
    </row>
    <row r="2853" spans="4:59">
      <c r="D2853" s="230"/>
      <c r="G2853" s="230"/>
      <c r="H2853" s="230"/>
      <c r="I2853" s="230"/>
      <c r="J2853" s="230"/>
      <c r="K2853" s="230"/>
      <c r="L2853" s="230"/>
      <c r="M2853" s="230"/>
      <c r="N2853" s="230"/>
      <c r="S2853" s="230"/>
      <c r="V2853" s="230"/>
      <c r="W2853" s="230"/>
      <c r="X2853" s="230"/>
      <c r="Y2853" s="230"/>
      <c r="Z2853" s="230"/>
      <c r="AA2853" s="230"/>
      <c r="AB2853" s="230"/>
      <c r="AC2853" s="230"/>
      <c r="AD2853" s="230"/>
      <c r="AH2853" s="230"/>
      <c r="AK2853" s="230"/>
      <c r="AL2853" s="230"/>
      <c r="AM2853" s="230"/>
      <c r="AN2853" s="230"/>
      <c r="AO2853" s="230"/>
      <c r="AP2853" s="230"/>
      <c r="AQ2853" s="230"/>
      <c r="AR2853" s="230"/>
      <c r="AW2853" s="230"/>
      <c r="AZ2853" s="230"/>
      <c r="BA2853" s="230"/>
      <c r="BB2853" s="230"/>
      <c r="BC2853" s="230"/>
      <c r="BD2853" s="230"/>
      <c r="BE2853" s="230"/>
      <c r="BF2853" s="230"/>
      <c r="BG2853" s="230"/>
    </row>
    <row r="2854" spans="4:59">
      <c r="D2854" s="230"/>
      <c r="G2854" s="230"/>
      <c r="H2854" s="230"/>
      <c r="I2854" s="230"/>
      <c r="J2854" s="230"/>
      <c r="K2854" s="230"/>
      <c r="L2854" s="230"/>
      <c r="M2854" s="230"/>
      <c r="N2854" s="230"/>
      <c r="S2854" s="230"/>
      <c r="V2854" s="230"/>
      <c r="W2854" s="230"/>
      <c r="X2854" s="230"/>
      <c r="Y2854" s="230"/>
      <c r="Z2854" s="230"/>
      <c r="AA2854" s="230"/>
      <c r="AB2854" s="230"/>
      <c r="AC2854" s="230"/>
      <c r="AD2854" s="230"/>
      <c r="AH2854" s="230"/>
      <c r="AK2854" s="230"/>
      <c r="AL2854" s="230"/>
      <c r="AM2854" s="230"/>
      <c r="AN2854" s="230"/>
      <c r="AO2854" s="230"/>
      <c r="AP2854" s="230"/>
      <c r="AQ2854" s="230"/>
      <c r="AR2854" s="230"/>
      <c r="AW2854" s="230"/>
      <c r="AZ2854" s="230"/>
      <c r="BA2854" s="230"/>
      <c r="BB2854" s="230"/>
      <c r="BC2854" s="230"/>
      <c r="BD2854" s="230"/>
      <c r="BE2854" s="230"/>
      <c r="BF2854" s="230"/>
      <c r="BG2854" s="230"/>
    </row>
    <row r="2855" spans="4:59">
      <c r="D2855" s="230"/>
      <c r="G2855" s="230"/>
      <c r="H2855" s="230"/>
      <c r="I2855" s="230"/>
      <c r="J2855" s="230"/>
      <c r="K2855" s="230"/>
      <c r="L2855" s="230"/>
      <c r="M2855" s="230"/>
      <c r="N2855" s="230"/>
      <c r="S2855" s="230"/>
      <c r="V2855" s="230"/>
      <c r="W2855" s="230"/>
      <c r="X2855" s="230"/>
      <c r="Y2855" s="230"/>
      <c r="Z2855" s="230"/>
      <c r="AA2855" s="230"/>
      <c r="AB2855" s="230"/>
      <c r="AC2855" s="230"/>
      <c r="AD2855" s="230"/>
      <c r="AH2855" s="230"/>
      <c r="AK2855" s="230"/>
      <c r="AL2855" s="230"/>
      <c r="AM2855" s="230"/>
      <c r="AN2855" s="230"/>
      <c r="AO2855" s="230"/>
      <c r="AP2855" s="230"/>
      <c r="AQ2855" s="230"/>
      <c r="AR2855" s="230"/>
      <c r="AW2855" s="230"/>
      <c r="AZ2855" s="230"/>
      <c r="BA2855" s="230"/>
      <c r="BB2855" s="230"/>
      <c r="BC2855" s="230"/>
      <c r="BD2855" s="230"/>
      <c r="BE2855" s="230"/>
      <c r="BF2855" s="230"/>
      <c r="BG2855" s="230"/>
    </row>
    <row r="2856" spans="4:59">
      <c r="D2856" s="230"/>
      <c r="G2856" s="230"/>
      <c r="H2856" s="230"/>
      <c r="I2856" s="230"/>
      <c r="J2856" s="230"/>
      <c r="K2856" s="230"/>
      <c r="L2856" s="230"/>
      <c r="M2856" s="230"/>
      <c r="N2856" s="230"/>
      <c r="S2856" s="230"/>
      <c r="V2856" s="230"/>
      <c r="W2856" s="230"/>
      <c r="X2856" s="230"/>
      <c r="Y2856" s="230"/>
      <c r="Z2856" s="230"/>
      <c r="AA2856" s="230"/>
      <c r="AB2856" s="230"/>
      <c r="AC2856" s="230"/>
      <c r="AD2856" s="230"/>
      <c r="AH2856" s="230"/>
      <c r="AK2856" s="230"/>
      <c r="AL2856" s="230"/>
      <c r="AM2856" s="230"/>
      <c r="AN2856" s="230"/>
      <c r="AO2856" s="230"/>
      <c r="AP2856" s="230"/>
      <c r="AQ2856" s="230"/>
      <c r="AR2856" s="230"/>
      <c r="AW2856" s="230"/>
      <c r="AZ2856" s="230"/>
      <c r="BA2856" s="230"/>
      <c r="BB2856" s="230"/>
      <c r="BC2856" s="230"/>
      <c r="BD2856" s="230"/>
      <c r="BE2856" s="230"/>
      <c r="BF2856" s="230"/>
      <c r="BG2856" s="230"/>
    </row>
    <row r="2857" spans="4:59">
      <c r="D2857" s="230"/>
      <c r="G2857" s="230"/>
      <c r="H2857" s="230"/>
      <c r="I2857" s="230"/>
      <c r="J2857" s="230"/>
      <c r="K2857" s="230"/>
      <c r="L2857" s="230"/>
      <c r="M2857" s="230"/>
      <c r="N2857" s="230"/>
      <c r="S2857" s="230"/>
      <c r="V2857" s="230"/>
      <c r="W2857" s="230"/>
      <c r="X2857" s="230"/>
      <c r="Y2857" s="230"/>
      <c r="Z2857" s="230"/>
      <c r="AA2857" s="230"/>
      <c r="AB2857" s="230"/>
      <c r="AC2857" s="230"/>
      <c r="AD2857" s="230"/>
      <c r="AH2857" s="230"/>
      <c r="AK2857" s="230"/>
      <c r="AL2857" s="230"/>
      <c r="AM2857" s="230"/>
      <c r="AN2857" s="230"/>
      <c r="AO2857" s="230"/>
      <c r="AP2857" s="230"/>
      <c r="AQ2857" s="230"/>
      <c r="AR2857" s="230"/>
      <c r="AW2857" s="230"/>
      <c r="AZ2857" s="230"/>
      <c r="BA2857" s="230"/>
      <c r="BB2857" s="230"/>
      <c r="BC2857" s="230"/>
      <c r="BD2857" s="230"/>
      <c r="BE2857" s="230"/>
      <c r="BF2857" s="230"/>
      <c r="BG2857" s="230"/>
    </row>
    <row r="2858" spans="4:59">
      <c r="D2858" s="230"/>
      <c r="G2858" s="230"/>
      <c r="H2858" s="230"/>
      <c r="I2858" s="230"/>
      <c r="J2858" s="230"/>
      <c r="K2858" s="230"/>
      <c r="L2858" s="230"/>
      <c r="M2858" s="230"/>
      <c r="N2858" s="230"/>
      <c r="S2858" s="230"/>
      <c r="V2858" s="230"/>
      <c r="W2858" s="230"/>
      <c r="X2858" s="230"/>
      <c r="Y2858" s="230"/>
      <c r="Z2858" s="230"/>
      <c r="AA2858" s="230"/>
      <c r="AB2858" s="230"/>
      <c r="AC2858" s="230"/>
      <c r="AD2858" s="230"/>
      <c r="AH2858" s="230"/>
      <c r="AK2858" s="230"/>
      <c r="AL2858" s="230"/>
      <c r="AM2858" s="230"/>
      <c r="AN2858" s="230"/>
      <c r="AO2858" s="230"/>
      <c r="AP2858" s="230"/>
      <c r="AQ2858" s="230"/>
      <c r="AR2858" s="230"/>
      <c r="AW2858" s="230"/>
      <c r="AZ2858" s="230"/>
      <c r="BA2858" s="230"/>
      <c r="BB2858" s="230"/>
      <c r="BC2858" s="230"/>
      <c r="BD2858" s="230"/>
      <c r="BE2858" s="230"/>
      <c r="BF2858" s="230"/>
      <c r="BG2858" s="230"/>
    </row>
    <row r="2859" spans="4:59">
      <c r="D2859" s="230"/>
      <c r="G2859" s="230"/>
      <c r="H2859" s="230"/>
      <c r="I2859" s="230"/>
      <c r="J2859" s="230"/>
      <c r="K2859" s="230"/>
      <c r="L2859" s="230"/>
      <c r="M2859" s="230"/>
      <c r="N2859" s="230"/>
      <c r="S2859" s="230"/>
      <c r="V2859" s="230"/>
      <c r="W2859" s="230"/>
      <c r="X2859" s="230"/>
      <c r="Y2859" s="230"/>
      <c r="Z2859" s="230"/>
      <c r="AA2859" s="230"/>
      <c r="AB2859" s="230"/>
      <c r="AC2859" s="230"/>
      <c r="AD2859" s="230"/>
      <c r="AH2859" s="230"/>
      <c r="AK2859" s="230"/>
      <c r="AL2859" s="230"/>
      <c r="AM2859" s="230"/>
      <c r="AN2859" s="230"/>
      <c r="AO2859" s="230"/>
      <c r="AP2859" s="230"/>
      <c r="AQ2859" s="230"/>
      <c r="AR2859" s="230"/>
      <c r="AW2859" s="230"/>
      <c r="AZ2859" s="230"/>
      <c r="BA2859" s="230"/>
      <c r="BB2859" s="230"/>
      <c r="BC2859" s="230"/>
      <c r="BD2859" s="230"/>
      <c r="BE2859" s="230"/>
      <c r="BF2859" s="230"/>
      <c r="BG2859" s="230"/>
    </row>
    <row r="2860" spans="4:59">
      <c r="D2860" s="230"/>
      <c r="G2860" s="230"/>
      <c r="H2860" s="230"/>
      <c r="I2860" s="230"/>
      <c r="J2860" s="230"/>
      <c r="K2860" s="230"/>
      <c r="L2860" s="230"/>
      <c r="M2860" s="230"/>
      <c r="N2860" s="230"/>
      <c r="S2860" s="230"/>
      <c r="V2860" s="230"/>
      <c r="W2860" s="230"/>
      <c r="X2860" s="230"/>
      <c r="Y2860" s="230"/>
      <c r="Z2860" s="230"/>
      <c r="AA2860" s="230"/>
      <c r="AB2860" s="230"/>
      <c r="AC2860" s="230"/>
      <c r="AD2860" s="230"/>
      <c r="AH2860" s="230"/>
      <c r="AK2860" s="230"/>
      <c r="AL2860" s="230"/>
      <c r="AM2860" s="230"/>
      <c r="AN2860" s="230"/>
      <c r="AO2860" s="230"/>
      <c r="AP2860" s="230"/>
      <c r="AQ2860" s="230"/>
      <c r="AR2860" s="230"/>
      <c r="AW2860" s="230"/>
      <c r="AZ2860" s="230"/>
      <c r="BA2860" s="230"/>
      <c r="BB2860" s="230"/>
      <c r="BC2860" s="230"/>
      <c r="BD2860" s="230"/>
      <c r="BE2860" s="230"/>
      <c r="BF2860" s="230"/>
      <c r="BG2860" s="230"/>
    </row>
    <row r="2861" spans="4:59">
      <c r="D2861" s="230"/>
      <c r="G2861" s="230"/>
      <c r="H2861" s="230"/>
      <c r="I2861" s="230"/>
      <c r="J2861" s="230"/>
      <c r="K2861" s="230"/>
      <c r="L2861" s="230"/>
      <c r="M2861" s="230"/>
      <c r="N2861" s="230"/>
      <c r="S2861" s="230"/>
      <c r="V2861" s="230"/>
      <c r="W2861" s="230"/>
      <c r="X2861" s="230"/>
      <c r="Y2861" s="230"/>
      <c r="Z2861" s="230"/>
      <c r="AA2861" s="230"/>
      <c r="AB2861" s="230"/>
      <c r="AC2861" s="230"/>
      <c r="AD2861" s="230"/>
      <c r="AH2861" s="230"/>
      <c r="AK2861" s="230"/>
      <c r="AL2861" s="230"/>
      <c r="AM2861" s="230"/>
      <c r="AN2861" s="230"/>
      <c r="AO2861" s="230"/>
      <c r="AP2861" s="230"/>
      <c r="AQ2861" s="230"/>
      <c r="AR2861" s="230"/>
      <c r="AW2861" s="230"/>
      <c r="AZ2861" s="230"/>
      <c r="BA2861" s="230"/>
      <c r="BB2861" s="230"/>
      <c r="BC2861" s="230"/>
      <c r="BD2861" s="230"/>
      <c r="BE2861" s="230"/>
      <c r="BF2861" s="230"/>
      <c r="BG2861" s="230"/>
    </row>
    <row r="2862" spans="4:59">
      <c r="D2862" s="230"/>
      <c r="G2862" s="230"/>
      <c r="H2862" s="230"/>
      <c r="I2862" s="230"/>
      <c r="J2862" s="230"/>
      <c r="K2862" s="230"/>
      <c r="L2862" s="230"/>
      <c r="M2862" s="230"/>
      <c r="N2862" s="230"/>
      <c r="S2862" s="230"/>
      <c r="V2862" s="230"/>
      <c r="W2862" s="230"/>
      <c r="X2862" s="230"/>
      <c r="Y2862" s="230"/>
      <c r="Z2862" s="230"/>
      <c r="AA2862" s="230"/>
      <c r="AB2862" s="230"/>
      <c r="AC2862" s="230"/>
      <c r="AD2862" s="230"/>
      <c r="AH2862" s="230"/>
      <c r="AK2862" s="230"/>
      <c r="AL2862" s="230"/>
      <c r="AM2862" s="230"/>
      <c r="AN2862" s="230"/>
      <c r="AO2862" s="230"/>
      <c r="AP2862" s="230"/>
      <c r="AQ2862" s="230"/>
      <c r="AR2862" s="230"/>
      <c r="AW2862" s="230"/>
      <c r="AZ2862" s="230"/>
      <c r="BA2862" s="230"/>
      <c r="BB2862" s="230"/>
      <c r="BC2862" s="230"/>
      <c r="BD2862" s="230"/>
      <c r="BE2862" s="230"/>
      <c r="BF2862" s="230"/>
      <c r="BG2862" s="230"/>
    </row>
    <row r="2863" spans="4:59">
      <c r="D2863" s="230"/>
      <c r="G2863" s="230"/>
      <c r="H2863" s="230"/>
      <c r="I2863" s="230"/>
      <c r="J2863" s="230"/>
      <c r="K2863" s="230"/>
      <c r="L2863" s="230"/>
      <c r="M2863" s="230"/>
      <c r="N2863" s="230"/>
      <c r="S2863" s="230"/>
      <c r="V2863" s="230"/>
      <c r="W2863" s="230"/>
      <c r="X2863" s="230"/>
      <c r="Y2863" s="230"/>
      <c r="Z2863" s="230"/>
      <c r="AA2863" s="230"/>
      <c r="AB2863" s="230"/>
      <c r="AC2863" s="230"/>
      <c r="AD2863" s="230"/>
      <c r="AH2863" s="230"/>
      <c r="AK2863" s="230"/>
      <c r="AL2863" s="230"/>
      <c r="AM2863" s="230"/>
      <c r="AN2863" s="230"/>
      <c r="AO2863" s="230"/>
      <c r="AP2863" s="230"/>
      <c r="AQ2863" s="230"/>
      <c r="AR2863" s="230"/>
      <c r="AW2863" s="230"/>
      <c r="AZ2863" s="230"/>
      <c r="BA2863" s="230"/>
      <c r="BB2863" s="230"/>
      <c r="BC2863" s="230"/>
      <c r="BD2863" s="230"/>
      <c r="BE2863" s="230"/>
      <c r="BF2863" s="230"/>
      <c r="BG2863" s="230"/>
    </row>
    <row r="2864" spans="4:59">
      <c r="D2864" s="230"/>
      <c r="G2864" s="230"/>
      <c r="H2864" s="230"/>
      <c r="I2864" s="230"/>
      <c r="J2864" s="230"/>
      <c r="K2864" s="230"/>
      <c r="L2864" s="230"/>
      <c r="M2864" s="230"/>
      <c r="N2864" s="230"/>
      <c r="S2864" s="230"/>
      <c r="V2864" s="230"/>
      <c r="W2864" s="230"/>
      <c r="X2864" s="230"/>
      <c r="Y2864" s="230"/>
      <c r="Z2864" s="230"/>
      <c r="AA2864" s="230"/>
      <c r="AB2864" s="230"/>
      <c r="AC2864" s="230"/>
      <c r="AD2864" s="230"/>
      <c r="AH2864" s="230"/>
      <c r="AK2864" s="230"/>
      <c r="AL2864" s="230"/>
      <c r="AM2864" s="230"/>
      <c r="AN2864" s="230"/>
      <c r="AO2864" s="230"/>
      <c r="AP2864" s="230"/>
      <c r="AQ2864" s="230"/>
      <c r="AR2864" s="230"/>
      <c r="AW2864" s="230"/>
      <c r="AZ2864" s="230"/>
      <c r="BA2864" s="230"/>
      <c r="BB2864" s="230"/>
      <c r="BC2864" s="230"/>
      <c r="BD2864" s="230"/>
      <c r="BE2864" s="230"/>
      <c r="BF2864" s="230"/>
      <c r="BG2864" s="230"/>
    </row>
    <row r="2865" spans="4:59">
      <c r="D2865" s="230"/>
      <c r="G2865" s="230"/>
      <c r="H2865" s="230"/>
      <c r="I2865" s="230"/>
      <c r="J2865" s="230"/>
      <c r="K2865" s="230"/>
      <c r="L2865" s="230"/>
      <c r="M2865" s="230"/>
      <c r="N2865" s="230"/>
      <c r="S2865" s="230"/>
      <c r="V2865" s="230"/>
      <c r="W2865" s="230"/>
      <c r="X2865" s="230"/>
      <c r="Y2865" s="230"/>
      <c r="Z2865" s="230"/>
      <c r="AA2865" s="230"/>
      <c r="AB2865" s="230"/>
      <c r="AC2865" s="230"/>
      <c r="AD2865" s="230"/>
      <c r="AH2865" s="230"/>
      <c r="AK2865" s="230"/>
      <c r="AL2865" s="230"/>
      <c r="AM2865" s="230"/>
      <c r="AN2865" s="230"/>
      <c r="AO2865" s="230"/>
      <c r="AP2865" s="230"/>
      <c r="AQ2865" s="230"/>
      <c r="AR2865" s="230"/>
      <c r="AW2865" s="230"/>
      <c r="AZ2865" s="230"/>
      <c r="BA2865" s="230"/>
      <c r="BB2865" s="230"/>
      <c r="BC2865" s="230"/>
      <c r="BD2865" s="230"/>
      <c r="BE2865" s="230"/>
      <c r="BF2865" s="230"/>
      <c r="BG2865" s="230"/>
    </row>
    <row r="2866" spans="4:59">
      <c r="D2866" s="230"/>
      <c r="G2866" s="230"/>
      <c r="H2866" s="230"/>
      <c r="I2866" s="230"/>
      <c r="J2866" s="230"/>
      <c r="K2866" s="230"/>
      <c r="L2866" s="230"/>
      <c r="M2866" s="230"/>
      <c r="N2866" s="230"/>
      <c r="S2866" s="230"/>
      <c r="V2866" s="230"/>
      <c r="W2866" s="230"/>
      <c r="X2866" s="230"/>
      <c r="Y2866" s="230"/>
      <c r="Z2866" s="230"/>
      <c r="AA2866" s="230"/>
      <c r="AB2866" s="230"/>
      <c r="AC2866" s="230"/>
      <c r="AD2866" s="230"/>
      <c r="AH2866" s="230"/>
      <c r="AK2866" s="230"/>
      <c r="AL2866" s="230"/>
      <c r="AM2866" s="230"/>
      <c r="AN2866" s="230"/>
      <c r="AO2866" s="230"/>
      <c r="AP2866" s="230"/>
      <c r="AQ2866" s="230"/>
      <c r="AR2866" s="230"/>
      <c r="AW2866" s="230"/>
      <c r="AZ2866" s="230"/>
      <c r="BA2866" s="230"/>
      <c r="BB2866" s="230"/>
      <c r="BC2866" s="230"/>
      <c r="BD2866" s="230"/>
      <c r="BE2866" s="230"/>
      <c r="BF2866" s="230"/>
      <c r="BG2866" s="230"/>
    </row>
    <row r="2867" spans="4:59">
      <c r="D2867" s="230"/>
      <c r="G2867" s="230"/>
      <c r="H2867" s="230"/>
      <c r="I2867" s="230"/>
      <c r="J2867" s="230"/>
      <c r="K2867" s="230"/>
      <c r="L2867" s="230"/>
      <c r="M2867" s="230"/>
      <c r="N2867" s="230"/>
      <c r="S2867" s="230"/>
      <c r="V2867" s="230"/>
      <c r="W2867" s="230"/>
      <c r="X2867" s="230"/>
      <c r="Y2867" s="230"/>
      <c r="Z2867" s="230"/>
      <c r="AA2867" s="230"/>
      <c r="AB2867" s="230"/>
      <c r="AC2867" s="230"/>
      <c r="AD2867" s="230"/>
      <c r="AH2867" s="230"/>
      <c r="AK2867" s="230"/>
      <c r="AL2867" s="230"/>
      <c r="AM2867" s="230"/>
      <c r="AN2867" s="230"/>
      <c r="AO2867" s="230"/>
      <c r="AP2867" s="230"/>
      <c r="AQ2867" s="230"/>
      <c r="AR2867" s="230"/>
      <c r="AW2867" s="230"/>
      <c r="AZ2867" s="230"/>
      <c r="BA2867" s="230"/>
      <c r="BB2867" s="230"/>
      <c r="BC2867" s="230"/>
      <c r="BD2867" s="230"/>
      <c r="BE2867" s="230"/>
      <c r="BF2867" s="230"/>
      <c r="BG2867" s="230"/>
    </row>
    <row r="2868" spans="4:59">
      <c r="D2868" s="230"/>
      <c r="G2868" s="230"/>
      <c r="H2868" s="230"/>
      <c r="I2868" s="230"/>
      <c r="J2868" s="230"/>
      <c r="K2868" s="230"/>
      <c r="L2868" s="230"/>
      <c r="M2868" s="230"/>
      <c r="N2868" s="230"/>
      <c r="S2868" s="230"/>
      <c r="V2868" s="230"/>
      <c r="W2868" s="230"/>
      <c r="X2868" s="230"/>
      <c r="Y2868" s="230"/>
      <c r="Z2868" s="230"/>
      <c r="AA2868" s="230"/>
      <c r="AB2868" s="230"/>
      <c r="AC2868" s="230"/>
      <c r="AD2868" s="230"/>
      <c r="AH2868" s="230"/>
      <c r="AK2868" s="230"/>
      <c r="AL2868" s="230"/>
      <c r="AM2868" s="230"/>
      <c r="AN2868" s="230"/>
      <c r="AO2868" s="230"/>
      <c r="AP2868" s="230"/>
      <c r="AQ2868" s="230"/>
      <c r="AR2868" s="230"/>
      <c r="AW2868" s="230"/>
      <c r="AZ2868" s="230"/>
      <c r="BA2868" s="230"/>
      <c r="BB2868" s="230"/>
      <c r="BC2868" s="230"/>
      <c r="BD2868" s="230"/>
      <c r="BE2868" s="230"/>
      <c r="BF2868" s="230"/>
      <c r="BG2868" s="230"/>
    </row>
    <row r="2869" spans="4:59">
      <c r="D2869" s="230"/>
      <c r="G2869" s="230"/>
      <c r="H2869" s="230"/>
      <c r="I2869" s="230"/>
      <c r="J2869" s="230"/>
      <c r="K2869" s="230"/>
      <c r="L2869" s="230"/>
      <c r="M2869" s="230"/>
      <c r="N2869" s="230"/>
      <c r="S2869" s="230"/>
      <c r="V2869" s="230"/>
      <c r="W2869" s="230"/>
      <c r="X2869" s="230"/>
      <c r="Y2869" s="230"/>
      <c r="Z2869" s="230"/>
      <c r="AA2869" s="230"/>
      <c r="AB2869" s="230"/>
      <c r="AC2869" s="230"/>
      <c r="AD2869" s="230"/>
      <c r="AH2869" s="230"/>
      <c r="AK2869" s="230"/>
      <c r="AL2869" s="230"/>
      <c r="AM2869" s="230"/>
      <c r="AN2869" s="230"/>
      <c r="AO2869" s="230"/>
      <c r="AP2869" s="230"/>
      <c r="AQ2869" s="230"/>
      <c r="AR2869" s="230"/>
      <c r="AW2869" s="230"/>
      <c r="AZ2869" s="230"/>
      <c r="BA2869" s="230"/>
      <c r="BB2869" s="230"/>
      <c r="BC2869" s="230"/>
      <c r="BD2869" s="230"/>
      <c r="BE2869" s="230"/>
      <c r="BF2869" s="230"/>
      <c r="BG2869" s="230"/>
    </row>
    <row r="2870" spans="4:59">
      <c r="D2870" s="230"/>
      <c r="G2870" s="230"/>
      <c r="H2870" s="230"/>
      <c r="I2870" s="230"/>
      <c r="J2870" s="230"/>
      <c r="K2870" s="230"/>
      <c r="L2870" s="230"/>
      <c r="M2870" s="230"/>
      <c r="N2870" s="230"/>
      <c r="S2870" s="230"/>
      <c r="V2870" s="230"/>
      <c r="W2870" s="230"/>
      <c r="X2870" s="230"/>
      <c r="Y2870" s="230"/>
      <c r="Z2870" s="230"/>
      <c r="AA2870" s="230"/>
      <c r="AB2870" s="230"/>
      <c r="AC2870" s="230"/>
      <c r="AD2870" s="230"/>
      <c r="AH2870" s="230"/>
      <c r="AK2870" s="230"/>
      <c r="AL2870" s="230"/>
      <c r="AM2870" s="230"/>
      <c r="AN2870" s="230"/>
      <c r="AO2870" s="230"/>
      <c r="AP2870" s="230"/>
      <c r="AQ2870" s="230"/>
      <c r="AR2870" s="230"/>
      <c r="AW2870" s="230"/>
      <c r="AZ2870" s="230"/>
      <c r="BA2870" s="230"/>
      <c r="BB2870" s="230"/>
      <c r="BC2870" s="230"/>
      <c r="BD2870" s="230"/>
      <c r="BE2870" s="230"/>
      <c r="BF2870" s="230"/>
      <c r="BG2870" s="230"/>
    </row>
    <row r="2871" spans="4:59">
      <c r="D2871" s="230"/>
      <c r="G2871" s="230"/>
      <c r="H2871" s="230"/>
      <c r="I2871" s="230"/>
      <c r="J2871" s="230"/>
      <c r="K2871" s="230"/>
      <c r="L2871" s="230"/>
      <c r="M2871" s="230"/>
      <c r="N2871" s="230"/>
      <c r="S2871" s="230"/>
      <c r="V2871" s="230"/>
      <c r="W2871" s="230"/>
      <c r="X2871" s="230"/>
      <c r="Y2871" s="230"/>
      <c r="Z2871" s="230"/>
      <c r="AA2871" s="230"/>
      <c r="AB2871" s="230"/>
      <c r="AC2871" s="230"/>
      <c r="AD2871" s="230"/>
      <c r="AH2871" s="230"/>
      <c r="AK2871" s="230"/>
      <c r="AL2871" s="230"/>
      <c r="AM2871" s="230"/>
      <c r="AN2871" s="230"/>
      <c r="AO2871" s="230"/>
      <c r="AP2871" s="230"/>
      <c r="AQ2871" s="230"/>
      <c r="AR2871" s="230"/>
      <c r="AW2871" s="230"/>
      <c r="AZ2871" s="230"/>
      <c r="BA2871" s="230"/>
      <c r="BB2871" s="230"/>
      <c r="BC2871" s="230"/>
      <c r="BD2871" s="230"/>
      <c r="BE2871" s="230"/>
      <c r="BF2871" s="230"/>
      <c r="BG2871" s="230"/>
    </row>
    <row r="2872" spans="4:59">
      <c r="D2872" s="230"/>
      <c r="G2872" s="230"/>
      <c r="H2872" s="230"/>
      <c r="I2872" s="230"/>
      <c r="J2872" s="230"/>
      <c r="K2872" s="230"/>
      <c r="L2872" s="230"/>
      <c r="M2872" s="230"/>
      <c r="N2872" s="230"/>
      <c r="S2872" s="230"/>
      <c r="V2872" s="230"/>
      <c r="W2872" s="230"/>
      <c r="X2872" s="230"/>
      <c r="Y2872" s="230"/>
      <c r="Z2872" s="230"/>
      <c r="AA2872" s="230"/>
      <c r="AB2872" s="230"/>
      <c r="AC2872" s="230"/>
      <c r="AD2872" s="230"/>
      <c r="AH2872" s="230"/>
      <c r="AK2872" s="230"/>
      <c r="AL2872" s="230"/>
      <c r="AM2872" s="230"/>
      <c r="AN2872" s="230"/>
      <c r="AO2872" s="230"/>
      <c r="AP2872" s="230"/>
      <c r="AQ2872" s="230"/>
      <c r="AR2872" s="230"/>
      <c r="AW2872" s="230"/>
      <c r="AZ2872" s="230"/>
      <c r="BA2872" s="230"/>
      <c r="BB2872" s="230"/>
      <c r="BC2872" s="230"/>
      <c r="BD2872" s="230"/>
      <c r="BE2872" s="230"/>
      <c r="BF2872" s="230"/>
      <c r="BG2872" s="230"/>
    </row>
    <row r="2873" spans="4:59">
      <c r="D2873" s="230"/>
      <c r="G2873" s="230"/>
      <c r="H2873" s="230"/>
      <c r="I2873" s="230"/>
      <c r="J2873" s="230"/>
      <c r="K2873" s="230"/>
      <c r="L2873" s="230"/>
      <c r="M2873" s="230"/>
      <c r="N2873" s="230"/>
      <c r="S2873" s="230"/>
      <c r="V2873" s="230"/>
      <c r="W2873" s="230"/>
      <c r="X2873" s="230"/>
      <c r="Y2873" s="230"/>
      <c r="Z2873" s="230"/>
      <c r="AA2873" s="230"/>
      <c r="AB2873" s="230"/>
      <c r="AC2873" s="230"/>
      <c r="AD2873" s="230"/>
      <c r="AH2873" s="230"/>
      <c r="AK2873" s="230"/>
      <c r="AL2873" s="230"/>
      <c r="AM2873" s="230"/>
      <c r="AN2873" s="230"/>
      <c r="AO2873" s="230"/>
      <c r="AP2873" s="230"/>
      <c r="AQ2873" s="230"/>
      <c r="AR2873" s="230"/>
      <c r="AW2873" s="230"/>
      <c r="AZ2873" s="230"/>
      <c r="BA2873" s="230"/>
      <c r="BB2873" s="230"/>
      <c r="BC2873" s="230"/>
      <c r="BD2873" s="230"/>
      <c r="BE2873" s="230"/>
      <c r="BF2873" s="230"/>
      <c r="BG2873" s="230"/>
    </row>
    <row r="2874" spans="4:59">
      <c r="D2874" s="230"/>
      <c r="G2874" s="230"/>
      <c r="H2874" s="230"/>
      <c r="I2874" s="230"/>
      <c r="J2874" s="230"/>
      <c r="K2874" s="230"/>
      <c r="L2874" s="230"/>
      <c r="M2874" s="230"/>
      <c r="N2874" s="230"/>
      <c r="S2874" s="230"/>
      <c r="V2874" s="230"/>
      <c r="W2874" s="230"/>
      <c r="X2874" s="230"/>
      <c r="Y2874" s="230"/>
      <c r="Z2874" s="230"/>
      <c r="AA2874" s="230"/>
      <c r="AB2874" s="230"/>
      <c r="AC2874" s="230"/>
      <c r="AD2874" s="230"/>
      <c r="AH2874" s="230"/>
      <c r="AK2874" s="230"/>
      <c r="AL2874" s="230"/>
      <c r="AM2874" s="230"/>
      <c r="AN2874" s="230"/>
      <c r="AO2874" s="230"/>
      <c r="AP2874" s="230"/>
      <c r="AQ2874" s="230"/>
      <c r="AR2874" s="230"/>
      <c r="AW2874" s="230"/>
      <c r="AZ2874" s="230"/>
      <c r="BA2874" s="230"/>
      <c r="BB2874" s="230"/>
      <c r="BC2874" s="230"/>
      <c r="BD2874" s="230"/>
      <c r="BE2874" s="230"/>
      <c r="BF2874" s="230"/>
      <c r="BG2874" s="230"/>
    </row>
    <row r="2875" spans="4:59">
      <c r="D2875" s="230"/>
      <c r="G2875" s="230"/>
      <c r="H2875" s="230"/>
      <c r="I2875" s="230"/>
      <c r="J2875" s="230"/>
      <c r="K2875" s="230"/>
      <c r="L2875" s="230"/>
      <c r="M2875" s="230"/>
      <c r="N2875" s="230"/>
      <c r="S2875" s="230"/>
      <c r="V2875" s="230"/>
      <c r="W2875" s="230"/>
      <c r="X2875" s="230"/>
      <c r="Y2875" s="230"/>
      <c r="Z2875" s="230"/>
      <c r="AA2875" s="230"/>
      <c r="AB2875" s="230"/>
      <c r="AC2875" s="230"/>
      <c r="AD2875" s="230"/>
      <c r="AH2875" s="230"/>
      <c r="AK2875" s="230"/>
      <c r="AL2875" s="230"/>
      <c r="AM2875" s="230"/>
      <c r="AN2875" s="230"/>
      <c r="AO2875" s="230"/>
      <c r="AP2875" s="230"/>
      <c r="AQ2875" s="230"/>
      <c r="AR2875" s="230"/>
      <c r="AW2875" s="230"/>
      <c r="AZ2875" s="230"/>
      <c r="BA2875" s="230"/>
      <c r="BB2875" s="230"/>
      <c r="BC2875" s="230"/>
      <c r="BD2875" s="230"/>
      <c r="BE2875" s="230"/>
      <c r="BF2875" s="230"/>
      <c r="BG2875" s="230"/>
    </row>
    <row r="2876" spans="4:59">
      <c r="D2876" s="230"/>
      <c r="G2876" s="230"/>
      <c r="H2876" s="230"/>
      <c r="I2876" s="230"/>
      <c r="J2876" s="230"/>
      <c r="K2876" s="230"/>
      <c r="L2876" s="230"/>
      <c r="M2876" s="230"/>
      <c r="N2876" s="230"/>
      <c r="S2876" s="230"/>
      <c r="V2876" s="230"/>
      <c r="W2876" s="230"/>
      <c r="X2876" s="230"/>
      <c r="Y2876" s="230"/>
      <c r="Z2876" s="230"/>
      <c r="AA2876" s="230"/>
      <c r="AB2876" s="230"/>
      <c r="AC2876" s="230"/>
      <c r="AD2876" s="230"/>
      <c r="AH2876" s="230"/>
      <c r="AK2876" s="230"/>
      <c r="AL2876" s="230"/>
      <c r="AM2876" s="230"/>
      <c r="AN2876" s="230"/>
      <c r="AO2876" s="230"/>
      <c r="AP2876" s="230"/>
      <c r="AQ2876" s="230"/>
      <c r="AR2876" s="230"/>
      <c r="AW2876" s="230"/>
      <c r="AZ2876" s="230"/>
      <c r="BA2876" s="230"/>
      <c r="BB2876" s="230"/>
      <c r="BC2876" s="230"/>
      <c r="BD2876" s="230"/>
      <c r="BE2876" s="230"/>
      <c r="BF2876" s="230"/>
      <c r="BG2876" s="230"/>
    </row>
    <row r="2877" spans="4:59">
      <c r="D2877" s="230"/>
      <c r="G2877" s="230"/>
      <c r="H2877" s="230"/>
      <c r="I2877" s="230"/>
      <c r="J2877" s="230"/>
      <c r="K2877" s="230"/>
      <c r="L2877" s="230"/>
      <c r="M2877" s="230"/>
      <c r="N2877" s="230"/>
      <c r="S2877" s="230"/>
      <c r="V2877" s="230"/>
      <c r="W2877" s="230"/>
      <c r="X2877" s="230"/>
      <c r="Y2877" s="230"/>
      <c r="Z2877" s="230"/>
      <c r="AA2877" s="230"/>
      <c r="AB2877" s="230"/>
      <c r="AC2877" s="230"/>
      <c r="AD2877" s="230"/>
      <c r="AH2877" s="230"/>
      <c r="AK2877" s="230"/>
      <c r="AL2877" s="230"/>
      <c r="AM2877" s="230"/>
      <c r="AN2877" s="230"/>
      <c r="AO2877" s="230"/>
      <c r="AP2877" s="230"/>
      <c r="AQ2877" s="230"/>
      <c r="AR2877" s="230"/>
      <c r="AW2877" s="230"/>
      <c r="AZ2877" s="230"/>
      <c r="BA2877" s="230"/>
      <c r="BB2877" s="230"/>
      <c r="BC2877" s="230"/>
      <c r="BD2877" s="230"/>
      <c r="BE2877" s="230"/>
      <c r="BF2877" s="230"/>
      <c r="BG2877" s="230"/>
    </row>
    <row r="2878" spans="4:59">
      <c r="D2878" s="230"/>
      <c r="G2878" s="230"/>
      <c r="H2878" s="230"/>
      <c r="I2878" s="230"/>
      <c r="J2878" s="230"/>
      <c r="K2878" s="230"/>
      <c r="L2878" s="230"/>
      <c r="M2878" s="230"/>
      <c r="N2878" s="230"/>
      <c r="S2878" s="230"/>
      <c r="V2878" s="230"/>
      <c r="W2878" s="230"/>
      <c r="X2878" s="230"/>
      <c r="Y2878" s="230"/>
      <c r="Z2878" s="230"/>
      <c r="AA2878" s="230"/>
      <c r="AB2878" s="230"/>
      <c r="AC2878" s="230"/>
      <c r="AD2878" s="230"/>
      <c r="AH2878" s="230"/>
      <c r="AK2878" s="230"/>
      <c r="AL2878" s="230"/>
      <c r="AM2878" s="230"/>
      <c r="AN2878" s="230"/>
      <c r="AO2878" s="230"/>
      <c r="AP2878" s="230"/>
      <c r="AQ2878" s="230"/>
      <c r="AR2878" s="230"/>
      <c r="AW2878" s="230"/>
      <c r="AZ2878" s="230"/>
      <c r="BA2878" s="230"/>
      <c r="BB2878" s="230"/>
      <c r="BC2878" s="230"/>
      <c r="BD2878" s="230"/>
      <c r="BE2878" s="230"/>
      <c r="BF2878" s="230"/>
      <c r="BG2878" s="230"/>
    </row>
    <row r="2879" spans="4:59">
      <c r="D2879" s="230"/>
      <c r="G2879" s="230"/>
      <c r="H2879" s="230"/>
      <c r="I2879" s="230"/>
      <c r="J2879" s="230"/>
      <c r="K2879" s="230"/>
      <c r="L2879" s="230"/>
      <c r="M2879" s="230"/>
      <c r="N2879" s="230"/>
      <c r="S2879" s="230"/>
      <c r="V2879" s="230"/>
      <c r="W2879" s="230"/>
      <c r="X2879" s="230"/>
      <c r="Y2879" s="230"/>
      <c r="Z2879" s="230"/>
      <c r="AA2879" s="230"/>
      <c r="AB2879" s="230"/>
      <c r="AC2879" s="230"/>
      <c r="AD2879" s="230"/>
      <c r="AH2879" s="230"/>
      <c r="AK2879" s="230"/>
      <c r="AL2879" s="230"/>
      <c r="AM2879" s="230"/>
      <c r="AN2879" s="230"/>
      <c r="AO2879" s="230"/>
      <c r="AP2879" s="230"/>
      <c r="AQ2879" s="230"/>
      <c r="AR2879" s="230"/>
      <c r="AW2879" s="230"/>
      <c r="AZ2879" s="230"/>
      <c r="BA2879" s="230"/>
      <c r="BB2879" s="230"/>
      <c r="BC2879" s="230"/>
      <c r="BD2879" s="230"/>
      <c r="BE2879" s="230"/>
      <c r="BF2879" s="230"/>
      <c r="BG2879" s="230"/>
    </row>
    <row r="2880" spans="4:59">
      <c r="D2880" s="230"/>
      <c r="G2880" s="230"/>
      <c r="H2880" s="230"/>
      <c r="I2880" s="230"/>
      <c r="J2880" s="230"/>
      <c r="K2880" s="230"/>
      <c r="L2880" s="230"/>
      <c r="M2880" s="230"/>
      <c r="N2880" s="230"/>
      <c r="S2880" s="230"/>
      <c r="V2880" s="230"/>
      <c r="W2880" s="230"/>
      <c r="X2880" s="230"/>
      <c r="Y2880" s="230"/>
      <c r="Z2880" s="230"/>
      <c r="AA2880" s="230"/>
      <c r="AB2880" s="230"/>
      <c r="AC2880" s="230"/>
      <c r="AD2880" s="230"/>
      <c r="AH2880" s="230"/>
      <c r="AK2880" s="230"/>
      <c r="AL2880" s="230"/>
      <c r="AM2880" s="230"/>
      <c r="AN2880" s="230"/>
      <c r="AO2880" s="230"/>
      <c r="AP2880" s="230"/>
      <c r="AQ2880" s="230"/>
      <c r="AR2880" s="230"/>
      <c r="AW2880" s="230"/>
      <c r="AZ2880" s="230"/>
      <c r="BA2880" s="230"/>
      <c r="BB2880" s="230"/>
      <c r="BC2880" s="230"/>
      <c r="BD2880" s="230"/>
      <c r="BE2880" s="230"/>
      <c r="BF2880" s="230"/>
      <c r="BG2880" s="230"/>
    </row>
    <row r="2881" spans="4:59">
      <c r="D2881" s="230"/>
      <c r="G2881" s="230"/>
      <c r="H2881" s="230"/>
      <c r="I2881" s="230"/>
      <c r="J2881" s="230"/>
      <c r="K2881" s="230"/>
      <c r="L2881" s="230"/>
      <c r="M2881" s="230"/>
      <c r="N2881" s="230"/>
      <c r="S2881" s="230"/>
      <c r="V2881" s="230"/>
      <c r="W2881" s="230"/>
      <c r="X2881" s="230"/>
      <c r="Y2881" s="230"/>
      <c r="Z2881" s="230"/>
      <c r="AA2881" s="230"/>
      <c r="AB2881" s="230"/>
      <c r="AC2881" s="230"/>
      <c r="AD2881" s="230"/>
      <c r="AH2881" s="230"/>
      <c r="AK2881" s="230"/>
      <c r="AL2881" s="230"/>
      <c r="AM2881" s="230"/>
      <c r="AN2881" s="230"/>
      <c r="AO2881" s="230"/>
      <c r="AP2881" s="230"/>
      <c r="AQ2881" s="230"/>
      <c r="AR2881" s="230"/>
      <c r="AW2881" s="230"/>
      <c r="AZ2881" s="230"/>
      <c r="BA2881" s="230"/>
      <c r="BB2881" s="230"/>
      <c r="BC2881" s="230"/>
      <c r="BD2881" s="230"/>
      <c r="BE2881" s="230"/>
      <c r="BF2881" s="230"/>
      <c r="BG2881" s="230"/>
    </row>
    <row r="2882" spans="4:59">
      <c r="D2882" s="230"/>
      <c r="G2882" s="230"/>
      <c r="H2882" s="230"/>
      <c r="I2882" s="230"/>
      <c r="J2882" s="230"/>
      <c r="K2882" s="230"/>
      <c r="L2882" s="230"/>
      <c r="M2882" s="230"/>
      <c r="N2882" s="230"/>
      <c r="S2882" s="230"/>
      <c r="V2882" s="230"/>
      <c r="W2882" s="230"/>
      <c r="X2882" s="230"/>
      <c r="Y2882" s="230"/>
      <c r="Z2882" s="230"/>
      <c r="AA2882" s="230"/>
      <c r="AB2882" s="230"/>
      <c r="AC2882" s="230"/>
      <c r="AD2882" s="230"/>
      <c r="AH2882" s="230"/>
      <c r="AK2882" s="230"/>
      <c r="AL2882" s="230"/>
      <c r="AM2882" s="230"/>
      <c r="AN2882" s="230"/>
      <c r="AO2882" s="230"/>
      <c r="AP2882" s="230"/>
      <c r="AQ2882" s="230"/>
      <c r="AR2882" s="230"/>
      <c r="AW2882" s="230"/>
      <c r="AZ2882" s="230"/>
      <c r="BA2882" s="230"/>
      <c r="BB2882" s="230"/>
      <c r="BC2882" s="230"/>
      <c r="BD2882" s="230"/>
      <c r="BE2882" s="230"/>
      <c r="BF2882" s="230"/>
      <c r="BG2882" s="230"/>
    </row>
    <row r="2883" spans="4:59">
      <c r="D2883" s="230"/>
      <c r="G2883" s="230"/>
      <c r="H2883" s="230"/>
      <c r="I2883" s="230"/>
      <c r="J2883" s="230"/>
      <c r="K2883" s="230"/>
      <c r="L2883" s="230"/>
      <c r="M2883" s="230"/>
      <c r="N2883" s="230"/>
      <c r="S2883" s="230"/>
      <c r="V2883" s="230"/>
      <c r="W2883" s="230"/>
      <c r="X2883" s="230"/>
      <c r="Y2883" s="230"/>
      <c r="Z2883" s="230"/>
      <c r="AA2883" s="230"/>
      <c r="AB2883" s="230"/>
      <c r="AC2883" s="230"/>
      <c r="AD2883" s="230"/>
      <c r="AH2883" s="230"/>
      <c r="AK2883" s="230"/>
      <c r="AL2883" s="230"/>
      <c r="AM2883" s="230"/>
      <c r="AN2883" s="230"/>
      <c r="AO2883" s="230"/>
      <c r="AP2883" s="230"/>
      <c r="AQ2883" s="230"/>
      <c r="AR2883" s="230"/>
      <c r="AW2883" s="230"/>
      <c r="AZ2883" s="230"/>
      <c r="BA2883" s="230"/>
      <c r="BB2883" s="230"/>
      <c r="BC2883" s="230"/>
      <c r="BD2883" s="230"/>
      <c r="BE2883" s="230"/>
      <c r="BF2883" s="230"/>
      <c r="BG2883" s="230"/>
    </row>
    <row r="2884" spans="4:59">
      <c r="D2884" s="230"/>
      <c r="G2884" s="230"/>
      <c r="H2884" s="230"/>
      <c r="I2884" s="230"/>
      <c r="J2884" s="230"/>
      <c r="K2884" s="230"/>
      <c r="L2884" s="230"/>
      <c r="M2884" s="230"/>
      <c r="N2884" s="230"/>
      <c r="S2884" s="230"/>
      <c r="V2884" s="230"/>
      <c r="W2884" s="230"/>
      <c r="X2884" s="230"/>
      <c r="Y2884" s="230"/>
      <c r="Z2884" s="230"/>
      <c r="AA2884" s="230"/>
      <c r="AB2884" s="230"/>
      <c r="AC2884" s="230"/>
      <c r="AD2884" s="230"/>
      <c r="AH2884" s="230"/>
      <c r="AK2884" s="230"/>
      <c r="AL2884" s="230"/>
      <c r="AM2884" s="230"/>
      <c r="AN2884" s="230"/>
      <c r="AO2884" s="230"/>
      <c r="AP2884" s="230"/>
      <c r="AQ2884" s="230"/>
      <c r="AR2884" s="230"/>
      <c r="AW2884" s="230"/>
      <c r="AZ2884" s="230"/>
      <c r="BA2884" s="230"/>
      <c r="BB2884" s="230"/>
      <c r="BC2884" s="230"/>
      <c r="BD2884" s="230"/>
      <c r="BE2884" s="230"/>
      <c r="BF2884" s="230"/>
      <c r="BG2884" s="230"/>
    </row>
    <row r="2885" spans="4:59">
      <c r="D2885" s="230"/>
      <c r="G2885" s="230"/>
      <c r="H2885" s="230"/>
      <c r="I2885" s="230"/>
      <c r="J2885" s="230"/>
      <c r="K2885" s="230"/>
      <c r="L2885" s="230"/>
      <c r="M2885" s="230"/>
      <c r="N2885" s="230"/>
      <c r="S2885" s="230"/>
      <c r="V2885" s="230"/>
      <c r="W2885" s="230"/>
      <c r="X2885" s="230"/>
      <c r="Y2885" s="230"/>
      <c r="Z2885" s="230"/>
      <c r="AA2885" s="230"/>
      <c r="AB2885" s="230"/>
      <c r="AC2885" s="230"/>
      <c r="AD2885" s="230"/>
      <c r="AH2885" s="230"/>
      <c r="AK2885" s="230"/>
      <c r="AL2885" s="230"/>
      <c r="AM2885" s="230"/>
      <c r="AN2885" s="230"/>
      <c r="AO2885" s="230"/>
      <c r="AP2885" s="230"/>
      <c r="AQ2885" s="230"/>
      <c r="AR2885" s="230"/>
      <c r="AW2885" s="230"/>
      <c r="AZ2885" s="230"/>
      <c r="BA2885" s="230"/>
      <c r="BB2885" s="230"/>
      <c r="BC2885" s="230"/>
      <c r="BD2885" s="230"/>
      <c r="BE2885" s="230"/>
      <c r="BF2885" s="230"/>
      <c r="BG2885" s="230"/>
    </row>
    <row r="2886" spans="4:59">
      <c r="D2886" s="230"/>
      <c r="G2886" s="230"/>
      <c r="H2886" s="230"/>
      <c r="I2886" s="230"/>
      <c r="J2886" s="230"/>
      <c r="K2886" s="230"/>
      <c r="L2886" s="230"/>
      <c r="M2886" s="230"/>
      <c r="N2886" s="230"/>
      <c r="S2886" s="230"/>
      <c r="V2886" s="230"/>
      <c r="W2886" s="230"/>
      <c r="X2886" s="230"/>
      <c r="Y2886" s="230"/>
      <c r="Z2886" s="230"/>
      <c r="AA2886" s="230"/>
      <c r="AB2886" s="230"/>
      <c r="AC2886" s="230"/>
      <c r="AD2886" s="230"/>
      <c r="AH2886" s="230"/>
      <c r="AK2886" s="230"/>
      <c r="AL2886" s="230"/>
      <c r="AM2886" s="230"/>
      <c r="AN2886" s="230"/>
      <c r="AO2886" s="230"/>
      <c r="AP2886" s="230"/>
      <c r="AQ2886" s="230"/>
      <c r="AR2886" s="230"/>
      <c r="AW2886" s="230"/>
      <c r="AZ2886" s="230"/>
      <c r="BA2886" s="230"/>
      <c r="BB2886" s="230"/>
      <c r="BC2886" s="230"/>
      <c r="BD2886" s="230"/>
      <c r="BE2886" s="230"/>
      <c r="BF2886" s="230"/>
      <c r="BG2886" s="230"/>
    </row>
    <row r="2887" spans="4:59">
      <c r="D2887" s="230"/>
      <c r="G2887" s="230"/>
      <c r="H2887" s="230"/>
      <c r="I2887" s="230"/>
      <c r="J2887" s="230"/>
      <c r="K2887" s="230"/>
      <c r="L2887" s="230"/>
      <c r="M2887" s="230"/>
      <c r="N2887" s="230"/>
      <c r="S2887" s="230"/>
      <c r="V2887" s="230"/>
      <c r="W2887" s="230"/>
      <c r="X2887" s="230"/>
      <c r="Y2887" s="230"/>
      <c r="Z2887" s="230"/>
      <c r="AA2887" s="230"/>
      <c r="AB2887" s="230"/>
      <c r="AC2887" s="230"/>
      <c r="AD2887" s="230"/>
      <c r="AH2887" s="230"/>
      <c r="AK2887" s="230"/>
      <c r="AL2887" s="230"/>
      <c r="AM2887" s="230"/>
      <c r="AN2887" s="230"/>
      <c r="AO2887" s="230"/>
      <c r="AP2887" s="230"/>
      <c r="AQ2887" s="230"/>
      <c r="AR2887" s="230"/>
      <c r="AW2887" s="230"/>
      <c r="AZ2887" s="230"/>
      <c r="BA2887" s="230"/>
      <c r="BB2887" s="230"/>
      <c r="BC2887" s="230"/>
      <c r="BD2887" s="230"/>
      <c r="BE2887" s="230"/>
      <c r="BF2887" s="230"/>
      <c r="BG2887" s="230"/>
    </row>
    <row r="2888" spans="4:59">
      <c r="D2888" s="230"/>
      <c r="G2888" s="230"/>
      <c r="H2888" s="230"/>
      <c r="I2888" s="230"/>
      <c r="J2888" s="230"/>
      <c r="K2888" s="230"/>
      <c r="L2888" s="230"/>
      <c r="M2888" s="230"/>
      <c r="N2888" s="230"/>
      <c r="S2888" s="230"/>
      <c r="V2888" s="230"/>
      <c r="W2888" s="230"/>
      <c r="X2888" s="230"/>
      <c r="Y2888" s="230"/>
      <c r="Z2888" s="230"/>
      <c r="AA2888" s="230"/>
      <c r="AB2888" s="230"/>
      <c r="AC2888" s="230"/>
      <c r="AD2888" s="230"/>
      <c r="AH2888" s="230"/>
      <c r="AK2888" s="230"/>
      <c r="AL2888" s="230"/>
      <c r="AM2888" s="230"/>
      <c r="AN2888" s="230"/>
      <c r="AO2888" s="230"/>
      <c r="AP2888" s="230"/>
      <c r="AQ2888" s="230"/>
      <c r="AR2888" s="230"/>
      <c r="AW2888" s="230"/>
      <c r="AZ2888" s="230"/>
      <c r="BA2888" s="230"/>
      <c r="BB2888" s="230"/>
      <c r="BC2888" s="230"/>
      <c r="BD2888" s="230"/>
      <c r="BE2888" s="230"/>
      <c r="BF2888" s="230"/>
      <c r="BG2888" s="230"/>
    </row>
    <row r="2889" spans="4:59">
      <c r="D2889" s="230"/>
      <c r="G2889" s="230"/>
      <c r="H2889" s="230"/>
      <c r="I2889" s="230"/>
      <c r="J2889" s="230"/>
      <c r="K2889" s="230"/>
      <c r="L2889" s="230"/>
      <c r="M2889" s="230"/>
      <c r="N2889" s="230"/>
      <c r="S2889" s="230"/>
      <c r="V2889" s="230"/>
      <c r="W2889" s="230"/>
      <c r="X2889" s="230"/>
      <c r="Y2889" s="230"/>
      <c r="Z2889" s="230"/>
      <c r="AA2889" s="230"/>
      <c r="AB2889" s="230"/>
      <c r="AC2889" s="230"/>
      <c r="AD2889" s="230"/>
      <c r="AH2889" s="230"/>
      <c r="AK2889" s="230"/>
      <c r="AL2889" s="230"/>
      <c r="AM2889" s="230"/>
      <c r="AN2889" s="230"/>
      <c r="AO2889" s="230"/>
      <c r="AP2889" s="230"/>
      <c r="AQ2889" s="230"/>
      <c r="AR2889" s="230"/>
      <c r="AW2889" s="230"/>
      <c r="AZ2889" s="230"/>
      <c r="BA2889" s="230"/>
      <c r="BB2889" s="230"/>
      <c r="BC2889" s="230"/>
      <c r="BD2889" s="230"/>
      <c r="BE2889" s="230"/>
      <c r="BF2889" s="230"/>
      <c r="BG2889" s="230"/>
    </row>
    <row r="2890" spans="4:59">
      <c r="D2890" s="230"/>
      <c r="G2890" s="230"/>
      <c r="H2890" s="230"/>
      <c r="I2890" s="230"/>
      <c r="J2890" s="230"/>
      <c r="K2890" s="230"/>
      <c r="L2890" s="230"/>
      <c r="M2890" s="230"/>
      <c r="N2890" s="230"/>
      <c r="S2890" s="230"/>
      <c r="V2890" s="230"/>
      <c r="W2890" s="230"/>
      <c r="X2890" s="230"/>
      <c r="Y2890" s="230"/>
      <c r="Z2890" s="230"/>
      <c r="AA2890" s="230"/>
      <c r="AB2890" s="230"/>
      <c r="AC2890" s="230"/>
      <c r="AD2890" s="230"/>
      <c r="AH2890" s="230"/>
      <c r="AK2890" s="230"/>
      <c r="AL2890" s="230"/>
      <c r="AM2890" s="230"/>
      <c r="AN2890" s="230"/>
      <c r="AO2890" s="230"/>
      <c r="AP2890" s="230"/>
      <c r="AQ2890" s="230"/>
      <c r="AR2890" s="230"/>
      <c r="AW2890" s="230"/>
      <c r="AZ2890" s="230"/>
      <c r="BA2890" s="230"/>
      <c r="BB2890" s="230"/>
      <c r="BC2890" s="230"/>
      <c r="BD2890" s="230"/>
      <c r="BE2890" s="230"/>
      <c r="BF2890" s="230"/>
      <c r="BG2890" s="230"/>
    </row>
    <row r="2891" spans="4:59">
      <c r="D2891" s="230"/>
      <c r="G2891" s="230"/>
      <c r="H2891" s="230"/>
      <c r="I2891" s="230"/>
      <c r="J2891" s="230"/>
      <c r="K2891" s="230"/>
      <c r="L2891" s="230"/>
      <c r="M2891" s="230"/>
      <c r="N2891" s="230"/>
      <c r="S2891" s="230"/>
      <c r="V2891" s="230"/>
      <c r="W2891" s="230"/>
      <c r="X2891" s="230"/>
      <c r="Y2891" s="230"/>
      <c r="Z2891" s="230"/>
      <c r="AA2891" s="230"/>
      <c r="AB2891" s="230"/>
      <c r="AC2891" s="230"/>
      <c r="AD2891" s="230"/>
      <c r="AH2891" s="230"/>
      <c r="AK2891" s="230"/>
      <c r="AL2891" s="230"/>
      <c r="AM2891" s="230"/>
      <c r="AN2891" s="230"/>
      <c r="AO2891" s="230"/>
      <c r="AP2891" s="230"/>
      <c r="AQ2891" s="230"/>
      <c r="AR2891" s="230"/>
      <c r="AW2891" s="230"/>
      <c r="AZ2891" s="230"/>
      <c r="BA2891" s="230"/>
      <c r="BB2891" s="230"/>
      <c r="BC2891" s="230"/>
      <c r="BD2891" s="230"/>
      <c r="BE2891" s="230"/>
      <c r="BF2891" s="230"/>
      <c r="BG2891" s="230"/>
    </row>
    <row r="2892" spans="4:59">
      <c r="D2892" s="230"/>
      <c r="G2892" s="230"/>
      <c r="H2892" s="230"/>
      <c r="I2892" s="230"/>
      <c r="J2892" s="230"/>
      <c r="K2892" s="230"/>
      <c r="L2892" s="230"/>
      <c r="M2892" s="230"/>
      <c r="N2892" s="230"/>
      <c r="S2892" s="230"/>
      <c r="V2892" s="230"/>
      <c r="W2892" s="230"/>
      <c r="X2892" s="230"/>
      <c r="Y2892" s="230"/>
      <c r="Z2892" s="230"/>
      <c r="AA2892" s="230"/>
      <c r="AB2892" s="230"/>
      <c r="AC2892" s="230"/>
      <c r="AD2892" s="230"/>
      <c r="AH2892" s="230"/>
      <c r="AK2892" s="230"/>
      <c r="AL2892" s="230"/>
      <c r="AM2892" s="230"/>
      <c r="AN2892" s="230"/>
      <c r="AO2892" s="230"/>
      <c r="AP2892" s="230"/>
      <c r="AQ2892" s="230"/>
      <c r="AR2892" s="230"/>
      <c r="AW2892" s="230"/>
      <c r="AZ2892" s="230"/>
      <c r="BA2892" s="230"/>
      <c r="BB2892" s="230"/>
      <c r="BC2892" s="230"/>
      <c r="BD2892" s="230"/>
      <c r="BE2892" s="230"/>
      <c r="BF2892" s="230"/>
      <c r="BG2892" s="230"/>
    </row>
    <row r="2893" spans="4:59">
      <c r="D2893" s="230"/>
      <c r="G2893" s="230"/>
      <c r="H2893" s="230"/>
      <c r="I2893" s="230"/>
      <c r="J2893" s="230"/>
      <c r="K2893" s="230"/>
      <c r="L2893" s="230"/>
      <c r="M2893" s="230"/>
      <c r="N2893" s="230"/>
      <c r="S2893" s="230"/>
      <c r="V2893" s="230"/>
      <c r="W2893" s="230"/>
      <c r="X2893" s="230"/>
      <c r="Y2893" s="230"/>
      <c r="Z2893" s="230"/>
      <c r="AA2893" s="230"/>
      <c r="AB2893" s="230"/>
      <c r="AC2893" s="230"/>
      <c r="AD2893" s="230"/>
      <c r="AH2893" s="230"/>
      <c r="AK2893" s="230"/>
      <c r="AL2893" s="230"/>
      <c r="AM2893" s="230"/>
      <c r="AN2893" s="230"/>
      <c r="AO2893" s="230"/>
      <c r="AP2893" s="230"/>
      <c r="AQ2893" s="230"/>
      <c r="AR2893" s="230"/>
      <c r="AW2893" s="230"/>
      <c r="AZ2893" s="230"/>
      <c r="BA2893" s="230"/>
      <c r="BB2893" s="230"/>
      <c r="BC2893" s="230"/>
      <c r="BD2893" s="230"/>
      <c r="BE2893" s="230"/>
      <c r="BF2893" s="230"/>
      <c r="BG2893" s="230"/>
    </row>
    <row r="2894" spans="4:59">
      <c r="D2894" s="230"/>
      <c r="G2894" s="230"/>
      <c r="H2894" s="230"/>
      <c r="I2894" s="230"/>
      <c r="J2894" s="230"/>
      <c r="K2894" s="230"/>
      <c r="L2894" s="230"/>
      <c r="M2894" s="230"/>
      <c r="N2894" s="230"/>
      <c r="S2894" s="230"/>
      <c r="V2894" s="230"/>
      <c r="W2894" s="230"/>
      <c r="X2894" s="230"/>
      <c r="Y2894" s="230"/>
      <c r="Z2894" s="230"/>
      <c r="AA2894" s="230"/>
      <c r="AB2894" s="230"/>
      <c r="AC2894" s="230"/>
      <c r="AD2894" s="230"/>
      <c r="AH2894" s="230"/>
      <c r="AK2894" s="230"/>
      <c r="AL2894" s="230"/>
      <c r="AM2894" s="230"/>
      <c r="AN2894" s="230"/>
      <c r="AO2894" s="230"/>
      <c r="AP2894" s="230"/>
      <c r="AQ2894" s="230"/>
      <c r="AR2894" s="230"/>
      <c r="AW2894" s="230"/>
      <c r="AZ2894" s="230"/>
      <c r="BA2894" s="230"/>
      <c r="BB2894" s="230"/>
      <c r="BC2894" s="230"/>
      <c r="BD2894" s="230"/>
      <c r="BE2894" s="230"/>
      <c r="BF2894" s="230"/>
      <c r="BG2894" s="230"/>
    </row>
    <row r="2895" spans="4:59">
      <c r="D2895" s="230"/>
      <c r="G2895" s="230"/>
      <c r="H2895" s="230"/>
      <c r="I2895" s="230"/>
      <c r="J2895" s="230"/>
      <c r="K2895" s="230"/>
      <c r="L2895" s="230"/>
      <c r="M2895" s="230"/>
      <c r="N2895" s="230"/>
      <c r="S2895" s="230"/>
      <c r="V2895" s="230"/>
      <c r="W2895" s="230"/>
      <c r="X2895" s="230"/>
      <c r="Y2895" s="230"/>
      <c r="Z2895" s="230"/>
      <c r="AA2895" s="230"/>
      <c r="AB2895" s="230"/>
      <c r="AC2895" s="230"/>
      <c r="AD2895" s="230"/>
      <c r="AH2895" s="230"/>
      <c r="AK2895" s="230"/>
      <c r="AL2895" s="230"/>
      <c r="AM2895" s="230"/>
      <c r="AN2895" s="230"/>
      <c r="AO2895" s="230"/>
      <c r="AP2895" s="230"/>
      <c r="AQ2895" s="230"/>
      <c r="AR2895" s="230"/>
      <c r="AW2895" s="230"/>
      <c r="AZ2895" s="230"/>
      <c r="BA2895" s="230"/>
      <c r="BB2895" s="230"/>
      <c r="BC2895" s="230"/>
      <c r="BD2895" s="230"/>
      <c r="BE2895" s="230"/>
      <c r="BF2895" s="230"/>
      <c r="BG2895" s="230"/>
    </row>
    <row r="2896" spans="4:59">
      <c r="D2896" s="230"/>
      <c r="G2896" s="230"/>
      <c r="H2896" s="230"/>
      <c r="I2896" s="230"/>
      <c r="J2896" s="230"/>
      <c r="K2896" s="230"/>
      <c r="L2896" s="230"/>
      <c r="M2896" s="230"/>
      <c r="N2896" s="230"/>
      <c r="S2896" s="230"/>
      <c r="V2896" s="230"/>
      <c r="W2896" s="230"/>
      <c r="X2896" s="230"/>
      <c r="Y2896" s="230"/>
      <c r="Z2896" s="230"/>
      <c r="AA2896" s="230"/>
      <c r="AB2896" s="230"/>
      <c r="AC2896" s="230"/>
      <c r="AD2896" s="230"/>
      <c r="AH2896" s="230"/>
      <c r="AK2896" s="230"/>
      <c r="AL2896" s="230"/>
      <c r="AM2896" s="230"/>
      <c r="AN2896" s="230"/>
      <c r="AO2896" s="230"/>
      <c r="AP2896" s="230"/>
      <c r="AQ2896" s="230"/>
      <c r="AR2896" s="230"/>
      <c r="AW2896" s="230"/>
      <c r="AZ2896" s="230"/>
      <c r="BA2896" s="230"/>
      <c r="BB2896" s="230"/>
      <c r="BC2896" s="230"/>
      <c r="BD2896" s="230"/>
      <c r="BE2896" s="230"/>
      <c r="BF2896" s="230"/>
      <c r="BG2896" s="230"/>
    </row>
    <row r="2897" spans="4:59">
      <c r="D2897" s="230"/>
      <c r="G2897" s="230"/>
      <c r="H2897" s="230"/>
      <c r="I2897" s="230"/>
      <c r="J2897" s="230"/>
      <c r="K2897" s="230"/>
      <c r="L2897" s="230"/>
      <c r="M2897" s="230"/>
      <c r="N2897" s="230"/>
      <c r="S2897" s="230"/>
      <c r="V2897" s="230"/>
      <c r="W2897" s="230"/>
      <c r="X2897" s="230"/>
      <c r="Y2897" s="230"/>
      <c r="Z2897" s="230"/>
      <c r="AA2897" s="230"/>
      <c r="AB2897" s="230"/>
      <c r="AC2897" s="230"/>
      <c r="AD2897" s="230"/>
      <c r="AH2897" s="230"/>
      <c r="AK2897" s="230"/>
      <c r="AL2897" s="230"/>
      <c r="AM2897" s="230"/>
      <c r="AN2897" s="230"/>
      <c r="AO2897" s="230"/>
      <c r="AP2897" s="230"/>
      <c r="AQ2897" s="230"/>
      <c r="AR2897" s="230"/>
      <c r="AW2897" s="230"/>
      <c r="AZ2897" s="230"/>
      <c r="BA2897" s="230"/>
      <c r="BB2897" s="230"/>
      <c r="BC2897" s="230"/>
      <c r="BD2897" s="230"/>
      <c r="BE2897" s="230"/>
      <c r="BF2897" s="230"/>
      <c r="BG2897" s="230"/>
    </row>
    <row r="2898" spans="4:59">
      <c r="D2898" s="230"/>
      <c r="G2898" s="230"/>
      <c r="H2898" s="230"/>
      <c r="I2898" s="230"/>
      <c r="J2898" s="230"/>
      <c r="K2898" s="230"/>
      <c r="L2898" s="230"/>
      <c r="M2898" s="230"/>
      <c r="N2898" s="230"/>
      <c r="S2898" s="230"/>
      <c r="V2898" s="230"/>
      <c r="W2898" s="230"/>
      <c r="X2898" s="230"/>
      <c r="Y2898" s="230"/>
      <c r="Z2898" s="230"/>
      <c r="AA2898" s="230"/>
      <c r="AB2898" s="230"/>
      <c r="AC2898" s="230"/>
      <c r="AD2898" s="230"/>
      <c r="AH2898" s="230"/>
      <c r="AK2898" s="230"/>
      <c r="AL2898" s="230"/>
      <c r="AM2898" s="230"/>
      <c r="AN2898" s="230"/>
      <c r="AO2898" s="230"/>
      <c r="AP2898" s="230"/>
      <c r="AQ2898" s="230"/>
      <c r="AR2898" s="230"/>
      <c r="AW2898" s="230"/>
      <c r="AZ2898" s="230"/>
      <c r="BA2898" s="230"/>
      <c r="BB2898" s="230"/>
      <c r="BC2898" s="230"/>
      <c r="BD2898" s="230"/>
      <c r="BE2898" s="230"/>
      <c r="BF2898" s="230"/>
      <c r="BG2898" s="230"/>
    </row>
    <row r="2899" spans="4:59">
      <c r="D2899" s="230"/>
      <c r="G2899" s="230"/>
      <c r="H2899" s="230"/>
      <c r="I2899" s="230"/>
      <c r="J2899" s="230"/>
      <c r="K2899" s="230"/>
      <c r="L2899" s="230"/>
      <c r="M2899" s="230"/>
      <c r="N2899" s="230"/>
      <c r="S2899" s="230"/>
      <c r="V2899" s="230"/>
      <c r="W2899" s="230"/>
      <c r="X2899" s="230"/>
      <c r="Y2899" s="230"/>
      <c r="Z2899" s="230"/>
      <c r="AA2899" s="230"/>
      <c r="AB2899" s="230"/>
      <c r="AC2899" s="230"/>
      <c r="AD2899" s="230"/>
      <c r="AH2899" s="230"/>
      <c r="AK2899" s="230"/>
      <c r="AL2899" s="230"/>
      <c r="AM2899" s="230"/>
      <c r="AN2899" s="230"/>
      <c r="AO2899" s="230"/>
      <c r="AP2899" s="230"/>
      <c r="AQ2899" s="230"/>
      <c r="AR2899" s="230"/>
      <c r="AW2899" s="230"/>
      <c r="AZ2899" s="230"/>
      <c r="BA2899" s="230"/>
      <c r="BB2899" s="230"/>
      <c r="BC2899" s="230"/>
      <c r="BD2899" s="230"/>
      <c r="BE2899" s="230"/>
      <c r="BF2899" s="230"/>
      <c r="BG2899" s="230"/>
    </row>
    <row r="2900" spans="4:59">
      <c r="D2900" s="230"/>
      <c r="G2900" s="230"/>
      <c r="H2900" s="230"/>
      <c r="I2900" s="230"/>
      <c r="J2900" s="230"/>
      <c r="K2900" s="230"/>
      <c r="L2900" s="230"/>
      <c r="M2900" s="230"/>
      <c r="N2900" s="230"/>
      <c r="S2900" s="230"/>
      <c r="V2900" s="230"/>
      <c r="W2900" s="230"/>
      <c r="X2900" s="230"/>
      <c r="Y2900" s="230"/>
      <c r="Z2900" s="230"/>
      <c r="AA2900" s="230"/>
      <c r="AB2900" s="230"/>
      <c r="AC2900" s="230"/>
      <c r="AD2900" s="230"/>
      <c r="AH2900" s="230"/>
      <c r="AK2900" s="230"/>
      <c r="AL2900" s="230"/>
      <c r="AM2900" s="230"/>
      <c r="AN2900" s="230"/>
      <c r="AO2900" s="230"/>
      <c r="AP2900" s="230"/>
      <c r="AQ2900" s="230"/>
      <c r="AR2900" s="230"/>
      <c r="AW2900" s="230"/>
      <c r="AZ2900" s="230"/>
      <c r="BA2900" s="230"/>
      <c r="BB2900" s="230"/>
      <c r="BC2900" s="230"/>
      <c r="BD2900" s="230"/>
      <c r="BE2900" s="230"/>
      <c r="BF2900" s="230"/>
      <c r="BG2900" s="230"/>
    </row>
    <row r="2901" spans="4:59">
      <c r="D2901" s="230"/>
      <c r="G2901" s="230"/>
      <c r="H2901" s="230"/>
      <c r="I2901" s="230"/>
      <c r="J2901" s="230"/>
      <c r="K2901" s="230"/>
      <c r="L2901" s="230"/>
      <c r="M2901" s="230"/>
      <c r="N2901" s="230"/>
      <c r="S2901" s="230"/>
      <c r="V2901" s="230"/>
      <c r="W2901" s="230"/>
      <c r="X2901" s="230"/>
      <c r="Y2901" s="230"/>
      <c r="Z2901" s="230"/>
      <c r="AA2901" s="230"/>
      <c r="AB2901" s="230"/>
      <c r="AC2901" s="230"/>
      <c r="AD2901" s="230"/>
      <c r="AH2901" s="230"/>
      <c r="AK2901" s="230"/>
      <c r="AL2901" s="230"/>
      <c r="AM2901" s="230"/>
      <c r="AN2901" s="230"/>
      <c r="AO2901" s="230"/>
      <c r="AP2901" s="230"/>
      <c r="AQ2901" s="230"/>
      <c r="AR2901" s="230"/>
      <c r="AW2901" s="230"/>
      <c r="AZ2901" s="230"/>
      <c r="BA2901" s="230"/>
      <c r="BB2901" s="230"/>
      <c r="BC2901" s="230"/>
      <c r="BD2901" s="230"/>
      <c r="BE2901" s="230"/>
      <c r="BF2901" s="230"/>
      <c r="BG2901" s="230"/>
    </row>
    <row r="2902" spans="4:59">
      <c r="D2902" s="230"/>
      <c r="G2902" s="230"/>
      <c r="H2902" s="230"/>
      <c r="I2902" s="230"/>
      <c r="J2902" s="230"/>
      <c r="K2902" s="230"/>
      <c r="L2902" s="230"/>
      <c r="M2902" s="230"/>
      <c r="N2902" s="230"/>
      <c r="S2902" s="230"/>
      <c r="V2902" s="230"/>
      <c r="W2902" s="230"/>
      <c r="X2902" s="230"/>
      <c r="Y2902" s="230"/>
      <c r="Z2902" s="230"/>
      <c r="AA2902" s="230"/>
      <c r="AB2902" s="230"/>
      <c r="AC2902" s="230"/>
      <c r="AD2902" s="230"/>
      <c r="AH2902" s="230"/>
      <c r="AK2902" s="230"/>
      <c r="AL2902" s="230"/>
      <c r="AM2902" s="230"/>
      <c r="AN2902" s="230"/>
      <c r="AO2902" s="230"/>
      <c r="AP2902" s="230"/>
      <c r="AQ2902" s="230"/>
      <c r="AR2902" s="230"/>
      <c r="AW2902" s="230"/>
      <c r="AZ2902" s="230"/>
      <c r="BA2902" s="230"/>
      <c r="BB2902" s="230"/>
      <c r="BC2902" s="230"/>
      <c r="BD2902" s="230"/>
      <c r="BE2902" s="230"/>
      <c r="BF2902" s="230"/>
      <c r="BG2902" s="230"/>
    </row>
    <row r="2903" spans="4:59">
      <c r="D2903" s="230"/>
      <c r="G2903" s="230"/>
      <c r="H2903" s="230"/>
      <c r="I2903" s="230"/>
      <c r="J2903" s="230"/>
      <c r="K2903" s="230"/>
      <c r="L2903" s="230"/>
      <c r="M2903" s="230"/>
      <c r="N2903" s="230"/>
      <c r="S2903" s="230"/>
      <c r="V2903" s="230"/>
      <c r="W2903" s="230"/>
      <c r="X2903" s="230"/>
      <c r="Y2903" s="230"/>
      <c r="Z2903" s="230"/>
      <c r="AA2903" s="230"/>
      <c r="AB2903" s="230"/>
      <c r="AC2903" s="230"/>
      <c r="AD2903" s="230"/>
      <c r="AH2903" s="230"/>
      <c r="AK2903" s="230"/>
      <c r="AL2903" s="230"/>
      <c r="AM2903" s="230"/>
      <c r="AN2903" s="230"/>
      <c r="AO2903" s="230"/>
      <c r="AP2903" s="230"/>
      <c r="AQ2903" s="230"/>
      <c r="AR2903" s="230"/>
      <c r="AW2903" s="230"/>
      <c r="AZ2903" s="230"/>
      <c r="BA2903" s="230"/>
      <c r="BB2903" s="230"/>
      <c r="BC2903" s="230"/>
      <c r="BD2903" s="230"/>
      <c r="BE2903" s="230"/>
      <c r="BF2903" s="230"/>
      <c r="BG2903" s="230"/>
    </row>
    <row r="2904" spans="4:59">
      <c r="D2904" s="230"/>
      <c r="G2904" s="230"/>
      <c r="H2904" s="230"/>
      <c r="I2904" s="230"/>
      <c r="J2904" s="230"/>
      <c r="K2904" s="230"/>
      <c r="L2904" s="230"/>
      <c r="M2904" s="230"/>
      <c r="N2904" s="230"/>
      <c r="S2904" s="230"/>
      <c r="V2904" s="230"/>
      <c r="W2904" s="230"/>
      <c r="X2904" s="230"/>
      <c r="Y2904" s="230"/>
      <c r="Z2904" s="230"/>
      <c r="AA2904" s="230"/>
      <c r="AB2904" s="230"/>
      <c r="AC2904" s="230"/>
      <c r="AD2904" s="230"/>
      <c r="AH2904" s="230"/>
      <c r="AK2904" s="230"/>
      <c r="AL2904" s="230"/>
      <c r="AM2904" s="230"/>
      <c r="AN2904" s="230"/>
      <c r="AO2904" s="230"/>
      <c r="AP2904" s="230"/>
      <c r="AQ2904" s="230"/>
      <c r="AR2904" s="230"/>
      <c r="AW2904" s="230"/>
      <c r="AZ2904" s="230"/>
      <c r="BA2904" s="230"/>
      <c r="BB2904" s="230"/>
      <c r="BC2904" s="230"/>
      <c r="BD2904" s="230"/>
      <c r="BE2904" s="230"/>
      <c r="BF2904" s="230"/>
      <c r="BG2904" s="230"/>
    </row>
    <row r="2905" spans="4:59">
      <c r="D2905" s="230"/>
      <c r="G2905" s="230"/>
      <c r="H2905" s="230"/>
      <c r="I2905" s="230"/>
      <c r="J2905" s="230"/>
      <c r="K2905" s="230"/>
      <c r="L2905" s="230"/>
      <c r="M2905" s="230"/>
      <c r="N2905" s="230"/>
      <c r="S2905" s="230"/>
      <c r="V2905" s="230"/>
      <c r="W2905" s="230"/>
      <c r="X2905" s="230"/>
      <c r="Y2905" s="230"/>
      <c r="Z2905" s="230"/>
      <c r="AA2905" s="230"/>
      <c r="AB2905" s="230"/>
      <c r="AC2905" s="230"/>
      <c r="AD2905" s="230"/>
      <c r="AH2905" s="230"/>
      <c r="AK2905" s="230"/>
      <c r="AL2905" s="230"/>
      <c r="AM2905" s="230"/>
      <c r="AN2905" s="230"/>
      <c r="AO2905" s="230"/>
      <c r="AP2905" s="230"/>
      <c r="AQ2905" s="230"/>
      <c r="AR2905" s="230"/>
      <c r="AW2905" s="230"/>
      <c r="AZ2905" s="230"/>
      <c r="BA2905" s="230"/>
      <c r="BB2905" s="230"/>
      <c r="BC2905" s="230"/>
      <c r="BD2905" s="230"/>
      <c r="BE2905" s="230"/>
      <c r="BF2905" s="230"/>
      <c r="BG2905" s="230"/>
    </row>
    <row r="2906" spans="4:59">
      <c r="D2906" s="230"/>
      <c r="G2906" s="230"/>
      <c r="H2906" s="230"/>
      <c r="I2906" s="230"/>
      <c r="J2906" s="230"/>
      <c r="K2906" s="230"/>
      <c r="L2906" s="230"/>
      <c r="M2906" s="230"/>
      <c r="N2906" s="230"/>
      <c r="S2906" s="230"/>
      <c r="V2906" s="230"/>
      <c r="W2906" s="230"/>
      <c r="X2906" s="230"/>
      <c r="Y2906" s="230"/>
      <c r="Z2906" s="230"/>
      <c r="AA2906" s="230"/>
      <c r="AB2906" s="230"/>
      <c r="AC2906" s="230"/>
      <c r="AD2906" s="230"/>
      <c r="AH2906" s="230"/>
      <c r="AK2906" s="230"/>
      <c r="AL2906" s="230"/>
      <c r="AM2906" s="230"/>
      <c r="AN2906" s="230"/>
      <c r="AO2906" s="230"/>
      <c r="AP2906" s="230"/>
      <c r="AQ2906" s="230"/>
      <c r="AR2906" s="230"/>
      <c r="AW2906" s="230"/>
      <c r="AZ2906" s="230"/>
      <c r="BA2906" s="230"/>
      <c r="BB2906" s="230"/>
      <c r="BC2906" s="230"/>
      <c r="BD2906" s="230"/>
      <c r="BE2906" s="230"/>
      <c r="BF2906" s="230"/>
      <c r="BG2906" s="230"/>
    </row>
    <row r="2907" spans="4:59">
      <c r="D2907" s="230"/>
      <c r="G2907" s="230"/>
      <c r="H2907" s="230"/>
      <c r="I2907" s="230"/>
      <c r="J2907" s="230"/>
      <c r="K2907" s="230"/>
      <c r="L2907" s="230"/>
      <c r="M2907" s="230"/>
      <c r="N2907" s="230"/>
      <c r="S2907" s="230"/>
      <c r="V2907" s="230"/>
      <c r="W2907" s="230"/>
      <c r="X2907" s="230"/>
      <c r="Y2907" s="230"/>
      <c r="Z2907" s="230"/>
      <c r="AA2907" s="230"/>
      <c r="AB2907" s="230"/>
      <c r="AC2907" s="230"/>
      <c r="AD2907" s="230"/>
      <c r="AH2907" s="230"/>
      <c r="AK2907" s="230"/>
      <c r="AL2907" s="230"/>
      <c r="AM2907" s="230"/>
      <c r="AN2907" s="230"/>
      <c r="AO2907" s="230"/>
      <c r="AP2907" s="230"/>
      <c r="AQ2907" s="230"/>
      <c r="AR2907" s="230"/>
      <c r="AW2907" s="230"/>
      <c r="AZ2907" s="230"/>
      <c r="BA2907" s="230"/>
      <c r="BB2907" s="230"/>
      <c r="BC2907" s="230"/>
      <c r="BD2907" s="230"/>
      <c r="BE2907" s="230"/>
      <c r="BF2907" s="230"/>
      <c r="BG2907" s="230"/>
    </row>
    <row r="2908" spans="4:59">
      <c r="D2908" s="230"/>
      <c r="G2908" s="230"/>
      <c r="H2908" s="230"/>
      <c r="I2908" s="230"/>
      <c r="J2908" s="230"/>
      <c r="K2908" s="230"/>
      <c r="L2908" s="230"/>
      <c r="M2908" s="230"/>
      <c r="N2908" s="230"/>
      <c r="S2908" s="230"/>
      <c r="V2908" s="230"/>
      <c r="W2908" s="230"/>
      <c r="X2908" s="230"/>
      <c r="Y2908" s="230"/>
      <c r="Z2908" s="230"/>
      <c r="AA2908" s="230"/>
      <c r="AB2908" s="230"/>
      <c r="AC2908" s="230"/>
      <c r="AD2908" s="230"/>
      <c r="AH2908" s="230"/>
      <c r="AK2908" s="230"/>
      <c r="AL2908" s="230"/>
      <c r="AM2908" s="230"/>
      <c r="AN2908" s="230"/>
      <c r="AO2908" s="230"/>
      <c r="AP2908" s="230"/>
      <c r="AQ2908" s="230"/>
      <c r="AR2908" s="230"/>
      <c r="AW2908" s="230"/>
      <c r="AZ2908" s="230"/>
      <c r="BA2908" s="230"/>
      <c r="BB2908" s="230"/>
      <c r="BC2908" s="230"/>
      <c r="BD2908" s="230"/>
      <c r="BE2908" s="230"/>
      <c r="BF2908" s="230"/>
      <c r="BG2908" s="230"/>
    </row>
    <row r="2909" spans="4:59">
      <c r="D2909" s="230"/>
      <c r="G2909" s="230"/>
      <c r="H2909" s="230"/>
      <c r="I2909" s="230"/>
      <c r="J2909" s="230"/>
      <c r="K2909" s="230"/>
      <c r="L2909" s="230"/>
      <c r="M2909" s="230"/>
      <c r="N2909" s="230"/>
      <c r="S2909" s="230"/>
      <c r="V2909" s="230"/>
      <c r="W2909" s="230"/>
      <c r="X2909" s="230"/>
      <c r="Y2909" s="230"/>
      <c r="Z2909" s="230"/>
      <c r="AA2909" s="230"/>
      <c r="AB2909" s="230"/>
      <c r="AC2909" s="230"/>
      <c r="AD2909" s="230"/>
      <c r="AH2909" s="230"/>
      <c r="AK2909" s="230"/>
      <c r="AL2909" s="230"/>
      <c r="AM2909" s="230"/>
      <c r="AN2909" s="230"/>
      <c r="AO2909" s="230"/>
      <c r="AP2909" s="230"/>
      <c r="AQ2909" s="230"/>
      <c r="AR2909" s="230"/>
      <c r="AW2909" s="230"/>
      <c r="AZ2909" s="230"/>
      <c r="BA2909" s="230"/>
      <c r="BB2909" s="230"/>
      <c r="BC2909" s="230"/>
      <c r="BD2909" s="230"/>
      <c r="BE2909" s="230"/>
      <c r="BF2909" s="230"/>
      <c r="BG2909" s="230"/>
    </row>
    <row r="2910" spans="4:59">
      <c r="D2910" s="230"/>
      <c r="G2910" s="230"/>
      <c r="H2910" s="230"/>
      <c r="I2910" s="230"/>
      <c r="J2910" s="230"/>
      <c r="K2910" s="230"/>
      <c r="L2910" s="230"/>
      <c r="M2910" s="230"/>
      <c r="N2910" s="230"/>
      <c r="S2910" s="230"/>
      <c r="V2910" s="230"/>
      <c r="W2910" s="230"/>
      <c r="X2910" s="230"/>
      <c r="Y2910" s="230"/>
      <c r="Z2910" s="230"/>
      <c r="AA2910" s="230"/>
      <c r="AB2910" s="230"/>
      <c r="AC2910" s="230"/>
      <c r="AD2910" s="230"/>
      <c r="AH2910" s="230"/>
      <c r="AK2910" s="230"/>
      <c r="AL2910" s="230"/>
      <c r="AM2910" s="230"/>
      <c r="AN2910" s="230"/>
      <c r="AO2910" s="230"/>
      <c r="AP2910" s="230"/>
      <c r="AQ2910" s="230"/>
      <c r="AR2910" s="230"/>
      <c r="AW2910" s="230"/>
      <c r="AZ2910" s="230"/>
      <c r="BA2910" s="230"/>
      <c r="BB2910" s="230"/>
      <c r="BC2910" s="230"/>
      <c r="BD2910" s="230"/>
      <c r="BE2910" s="230"/>
      <c r="BF2910" s="230"/>
      <c r="BG2910" s="230"/>
    </row>
    <row r="2911" spans="4:59">
      <c r="D2911" s="230"/>
      <c r="G2911" s="230"/>
      <c r="H2911" s="230"/>
      <c r="I2911" s="230"/>
      <c r="J2911" s="230"/>
      <c r="K2911" s="230"/>
      <c r="L2911" s="230"/>
      <c r="M2911" s="230"/>
      <c r="N2911" s="230"/>
      <c r="S2911" s="230"/>
      <c r="V2911" s="230"/>
      <c r="W2911" s="230"/>
      <c r="X2911" s="230"/>
      <c r="Y2911" s="230"/>
      <c r="Z2911" s="230"/>
      <c r="AA2911" s="230"/>
      <c r="AB2911" s="230"/>
      <c r="AC2911" s="230"/>
      <c r="AD2911" s="230"/>
      <c r="AH2911" s="230"/>
      <c r="AK2911" s="230"/>
      <c r="AL2911" s="230"/>
      <c r="AM2911" s="230"/>
      <c r="AN2911" s="230"/>
      <c r="AO2911" s="230"/>
      <c r="AP2911" s="230"/>
      <c r="AQ2911" s="230"/>
      <c r="AR2911" s="230"/>
      <c r="AW2911" s="230"/>
      <c r="AZ2911" s="230"/>
      <c r="BA2911" s="230"/>
      <c r="BB2911" s="230"/>
      <c r="BC2911" s="230"/>
      <c r="BD2911" s="230"/>
      <c r="BE2911" s="230"/>
      <c r="BF2911" s="230"/>
      <c r="BG2911" s="230"/>
    </row>
    <row r="2912" spans="4:59">
      <c r="D2912" s="230"/>
      <c r="G2912" s="230"/>
      <c r="H2912" s="230"/>
      <c r="I2912" s="230"/>
      <c r="J2912" s="230"/>
      <c r="K2912" s="230"/>
      <c r="L2912" s="230"/>
      <c r="M2912" s="230"/>
      <c r="N2912" s="230"/>
      <c r="S2912" s="230"/>
      <c r="V2912" s="230"/>
      <c r="W2912" s="230"/>
      <c r="X2912" s="230"/>
      <c r="Y2912" s="230"/>
      <c r="Z2912" s="230"/>
      <c r="AA2912" s="230"/>
      <c r="AB2912" s="230"/>
      <c r="AC2912" s="230"/>
      <c r="AD2912" s="230"/>
      <c r="AH2912" s="230"/>
      <c r="AK2912" s="230"/>
      <c r="AL2912" s="230"/>
      <c r="AM2912" s="230"/>
      <c r="AN2912" s="230"/>
      <c r="AO2912" s="230"/>
      <c r="AP2912" s="230"/>
      <c r="AQ2912" s="230"/>
      <c r="AR2912" s="230"/>
      <c r="AW2912" s="230"/>
      <c r="AZ2912" s="230"/>
      <c r="BA2912" s="230"/>
      <c r="BB2912" s="230"/>
      <c r="BC2912" s="230"/>
      <c r="BD2912" s="230"/>
      <c r="BE2912" s="230"/>
      <c r="BF2912" s="230"/>
      <c r="BG2912" s="230"/>
    </row>
    <row r="2913" spans="4:59">
      <c r="D2913" s="230"/>
      <c r="G2913" s="230"/>
      <c r="H2913" s="230"/>
      <c r="I2913" s="230"/>
      <c r="J2913" s="230"/>
      <c r="K2913" s="230"/>
      <c r="L2913" s="230"/>
      <c r="M2913" s="230"/>
      <c r="N2913" s="230"/>
      <c r="S2913" s="230"/>
      <c r="V2913" s="230"/>
      <c r="W2913" s="230"/>
      <c r="X2913" s="230"/>
      <c r="Y2913" s="230"/>
      <c r="Z2913" s="230"/>
      <c r="AA2913" s="230"/>
      <c r="AB2913" s="230"/>
      <c r="AC2913" s="230"/>
      <c r="AD2913" s="230"/>
      <c r="AH2913" s="230"/>
      <c r="AK2913" s="230"/>
      <c r="AL2913" s="230"/>
      <c r="AM2913" s="230"/>
      <c r="AN2913" s="230"/>
      <c r="AO2913" s="230"/>
      <c r="AP2913" s="230"/>
      <c r="AQ2913" s="230"/>
      <c r="AR2913" s="230"/>
      <c r="AW2913" s="230"/>
      <c r="AZ2913" s="230"/>
      <c r="BA2913" s="230"/>
      <c r="BB2913" s="230"/>
      <c r="BC2913" s="230"/>
      <c r="BD2913" s="230"/>
      <c r="BE2913" s="230"/>
      <c r="BF2913" s="230"/>
      <c r="BG2913" s="230"/>
    </row>
    <row r="2914" spans="4:59">
      <c r="D2914" s="230"/>
      <c r="G2914" s="230"/>
      <c r="H2914" s="230"/>
      <c r="I2914" s="230"/>
      <c r="J2914" s="230"/>
      <c r="K2914" s="230"/>
      <c r="L2914" s="230"/>
      <c r="M2914" s="230"/>
      <c r="N2914" s="230"/>
      <c r="S2914" s="230"/>
      <c r="V2914" s="230"/>
      <c r="W2914" s="230"/>
      <c r="X2914" s="230"/>
      <c r="Y2914" s="230"/>
      <c r="Z2914" s="230"/>
      <c r="AA2914" s="230"/>
      <c r="AB2914" s="230"/>
      <c r="AC2914" s="230"/>
      <c r="AD2914" s="230"/>
      <c r="AH2914" s="230"/>
      <c r="AK2914" s="230"/>
      <c r="AL2914" s="230"/>
      <c r="AM2914" s="230"/>
      <c r="AN2914" s="230"/>
      <c r="AO2914" s="230"/>
      <c r="AP2914" s="230"/>
      <c r="AQ2914" s="230"/>
      <c r="AR2914" s="230"/>
      <c r="AW2914" s="230"/>
      <c r="AZ2914" s="230"/>
      <c r="BA2914" s="230"/>
      <c r="BB2914" s="230"/>
      <c r="BC2914" s="230"/>
      <c r="BD2914" s="230"/>
      <c r="BE2914" s="230"/>
      <c r="BF2914" s="230"/>
      <c r="BG2914" s="230"/>
    </row>
    <row r="2915" spans="4:59">
      <c r="D2915" s="230"/>
      <c r="G2915" s="230"/>
      <c r="H2915" s="230"/>
      <c r="I2915" s="230"/>
      <c r="J2915" s="230"/>
      <c r="K2915" s="230"/>
      <c r="L2915" s="230"/>
      <c r="M2915" s="230"/>
      <c r="N2915" s="230"/>
      <c r="S2915" s="230"/>
      <c r="V2915" s="230"/>
      <c r="W2915" s="230"/>
      <c r="X2915" s="230"/>
      <c r="Y2915" s="230"/>
      <c r="Z2915" s="230"/>
      <c r="AA2915" s="230"/>
      <c r="AB2915" s="230"/>
      <c r="AC2915" s="230"/>
      <c r="AD2915" s="230"/>
      <c r="AH2915" s="230"/>
      <c r="AK2915" s="230"/>
      <c r="AL2915" s="230"/>
      <c r="AM2915" s="230"/>
      <c r="AN2915" s="230"/>
      <c r="AO2915" s="230"/>
      <c r="AP2915" s="230"/>
      <c r="AQ2915" s="230"/>
      <c r="AR2915" s="230"/>
      <c r="AW2915" s="230"/>
      <c r="AZ2915" s="230"/>
      <c r="BA2915" s="230"/>
      <c r="BB2915" s="230"/>
      <c r="BC2915" s="230"/>
      <c r="BD2915" s="230"/>
      <c r="BE2915" s="230"/>
      <c r="BF2915" s="230"/>
      <c r="BG2915" s="230"/>
    </row>
    <row r="2916" spans="4:59">
      <c r="D2916" s="230"/>
      <c r="G2916" s="230"/>
      <c r="H2916" s="230"/>
      <c r="I2916" s="230"/>
      <c r="J2916" s="230"/>
      <c r="K2916" s="230"/>
      <c r="L2916" s="230"/>
      <c r="M2916" s="230"/>
      <c r="N2916" s="230"/>
      <c r="S2916" s="230"/>
      <c r="V2916" s="230"/>
      <c r="W2916" s="230"/>
      <c r="X2916" s="230"/>
      <c r="Y2916" s="230"/>
      <c r="Z2916" s="230"/>
      <c r="AA2916" s="230"/>
      <c r="AB2916" s="230"/>
      <c r="AC2916" s="230"/>
      <c r="AD2916" s="230"/>
      <c r="AH2916" s="230"/>
      <c r="AK2916" s="230"/>
      <c r="AL2916" s="230"/>
      <c r="AM2916" s="230"/>
      <c r="AN2916" s="230"/>
      <c r="AO2916" s="230"/>
      <c r="AP2916" s="230"/>
      <c r="AQ2916" s="230"/>
      <c r="AR2916" s="230"/>
      <c r="AW2916" s="230"/>
      <c r="AZ2916" s="230"/>
      <c r="BA2916" s="230"/>
      <c r="BB2916" s="230"/>
      <c r="BC2916" s="230"/>
      <c r="BD2916" s="230"/>
      <c r="BE2916" s="230"/>
      <c r="BF2916" s="230"/>
      <c r="BG2916" s="230"/>
    </row>
    <row r="2917" spans="4:59">
      <c r="D2917" s="230"/>
      <c r="G2917" s="230"/>
      <c r="H2917" s="230"/>
      <c r="I2917" s="230"/>
      <c r="J2917" s="230"/>
      <c r="K2917" s="230"/>
      <c r="L2917" s="230"/>
      <c r="M2917" s="230"/>
      <c r="N2917" s="230"/>
      <c r="S2917" s="230"/>
      <c r="V2917" s="230"/>
      <c r="W2917" s="230"/>
      <c r="X2917" s="230"/>
      <c r="Y2917" s="230"/>
      <c r="Z2917" s="230"/>
      <c r="AA2917" s="230"/>
      <c r="AB2917" s="230"/>
      <c r="AC2917" s="230"/>
      <c r="AD2917" s="230"/>
      <c r="AH2917" s="230"/>
      <c r="AK2917" s="230"/>
      <c r="AL2917" s="230"/>
      <c r="AM2917" s="230"/>
      <c r="AN2917" s="230"/>
      <c r="AO2917" s="230"/>
      <c r="AP2917" s="230"/>
      <c r="AQ2917" s="230"/>
      <c r="AR2917" s="230"/>
      <c r="AW2917" s="230"/>
      <c r="AZ2917" s="230"/>
      <c r="BA2917" s="230"/>
      <c r="BB2917" s="230"/>
      <c r="BC2917" s="230"/>
      <c r="BD2917" s="230"/>
      <c r="BE2917" s="230"/>
      <c r="BF2917" s="230"/>
      <c r="BG2917" s="230"/>
    </row>
    <row r="2918" spans="4:59">
      <c r="D2918" s="230"/>
      <c r="G2918" s="230"/>
      <c r="H2918" s="230"/>
      <c r="I2918" s="230"/>
      <c r="J2918" s="230"/>
      <c r="K2918" s="230"/>
      <c r="L2918" s="230"/>
      <c r="M2918" s="230"/>
      <c r="N2918" s="230"/>
      <c r="S2918" s="230"/>
      <c r="V2918" s="230"/>
      <c r="W2918" s="230"/>
      <c r="X2918" s="230"/>
      <c r="Y2918" s="230"/>
      <c r="Z2918" s="230"/>
      <c r="AA2918" s="230"/>
      <c r="AB2918" s="230"/>
      <c r="AC2918" s="230"/>
      <c r="AD2918" s="230"/>
      <c r="AH2918" s="230"/>
      <c r="AK2918" s="230"/>
      <c r="AL2918" s="230"/>
      <c r="AM2918" s="230"/>
      <c r="AN2918" s="230"/>
      <c r="AO2918" s="230"/>
      <c r="AP2918" s="230"/>
      <c r="AQ2918" s="230"/>
      <c r="AR2918" s="230"/>
      <c r="AW2918" s="230"/>
      <c r="AZ2918" s="230"/>
      <c r="BA2918" s="230"/>
      <c r="BB2918" s="230"/>
      <c r="BC2918" s="230"/>
      <c r="BD2918" s="230"/>
      <c r="BE2918" s="230"/>
      <c r="BF2918" s="230"/>
      <c r="BG2918" s="230"/>
    </row>
    <row r="2919" spans="4:59">
      <c r="D2919" s="230"/>
      <c r="G2919" s="230"/>
      <c r="H2919" s="230"/>
      <c r="I2919" s="230"/>
      <c r="J2919" s="230"/>
      <c r="K2919" s="230"/>
      <c r="L2919" s="230"/>
      <c r="M2919" s="230"/>
      <c r="N2919" s="230"/>
      <c r="S2919" s="230"/>
      <c r="V2919" s="230"/>
      <c r="W2919" s="230"/>
      <c r="X2919" s="230"/>
      <c r="Y2919" s="230"/>
      <c r="Z2919" s="230"/>
      <c r="AA2919" s="230"/>
      <c r="AB2919" s="230"/>
      <c r="AC2919" s="230"/>
      <c r="AD2919" s="230"/>
      <c r="AH2919" s="230"/>
      <c r="AK2919" s="230"/>
      <c r="AL2919" s="230"/>
      <c r="AM2919" s="230"/>
      <c r="AN2919" s="230"/>
      <c r="AO2919" s="230"/>
      <c r="AP2919" s="230"/>
      <c r="AQ2919" s="230"/>
      <c r="AR2919" s="230"/>
      <c r="AW2919" s="230"/>
      <c r="AZ2919" s="230"/>
      <c r="BA2919" s="230"/>
      <c r="BB2919" s="230"/>
      <c r="BC2919" s="230"/>
      <c r="BD2919" s="230"/>
      <c r="BE2919" s="230"/>
      <c r="BF2919" s="230"/>
      <c r="BG2919" s="230"/>
    </row>
    <row r="2920" spans="4:59">
      <c r="D2920" s="230"/>
      <c r="G2920" s="230"/>
      <c r="H2920" s="230"/>
      <c r="I2920" s="230"/>
      <c r="J2920" s="230"/>
      <c r="K2920" s="230"/>
      <c r="L2920" s="230"/>
      <c r="M2920" s="230"/>
      <c r="N2920" s="230"/>
      <c r="S2920" s="230"/>
      <c r="V2920" s="230"/>
      <c r="W2920" s="230"/>
      <c r="X2920" s="230"/>
      <c r="Y2920" s="230"/>
      <c r="Z2920" s="230"/>
      <c r="AA2920" s="230"/>
      <c r="AB2920" s="230"/>
      <c r="AC2920" s="230"/>
      <c r="AD2920" s="230"/>
      <c r="AH2920" s="230"/>
      <c r="AK2920" s="230"/>
      <c r="AL2920" s="230"/>
      <c r="AM2920" s="230"/>
      <c r="AN2920" s="230"/>
      <c r="AO2920" s="230"/>
      <c r="AP2920" s="230"/>
      <c r="AQ2920" s="230"/>
      <c r="AR2920" s="230"/>
      <c r="AW2920" s="230"/>
      <c r="AZ2920" s="230"/>
      <c r="BA2920" s="230"/>
      <c r="BB2920" s="230"/>
      <c r="BC2920" s="230"/>
      <c r="BD2920" s="230"/>
      <c r="BE2920" s="230"/>
      <c r="BF2920" s="230"/>
      <c r="BG2920" s="230"/>
    </row>
    <row r="2921" spans="4:59">
      <c r="D2921" s="230"/>
      <c r="G2921" s="230"/>
      <c r="H2921" s="230"/>
      <c r="I2921" s="230"/>
      <c r="J2921" s="230"/>
      <c r="K2921" s="230"/>
      <c r="L2921" s="230"/>
      <c r="M2921" s="230"/>
      <c r="N2921" s="230"/>
      <c r="S2921" s="230"/>
      <c r="V2921" s="230"/>
      <c r="W2921" s="230"/>
      <c r="X2921" s="230"/>
      <c r="Y2921" s="230"/>
      <c r="Z2921" s="230"/>
      <c r="AA2921" s="230"/>
      <c r="AB2921" s="230"/>
      <c r="AC2921" s="230"/>
      <c r="AD2921" s="230"/>
      <c r="AH2921" s="230"/>
      <c r="AK2921" s="230"/>
      <c r="AL2921" s="230"/>
      <c r="AM2921" s="230"/>
      <c r="AN2921" s="230"/>
      <c r="AO2921" s="230"/>
      <c r="AP2921" s="230"/>
      <c r="AQ2921" s="230"/>
      <c r="AR2921" s="230"/>
      <c r="AW2921" s="230"/>
      <c r="AZ2921" s="230"/>
      <c r="BA2921" s="230"/>
      <c r="BB2921" s="230"/>
      <c r="BC2921" s="230"/>
      <c r="BD2921" s="230"/>
      <c r="BE2921" s="230"/>
      <c r="BF2921" s="230"/>
      <c r="BG2921" s="230"/>
    </row>
    <row r="2922" spans="4:59">
      <c r="D2922" s="230"/>
      <c r="G2922" s="230"/>
      <c r="H2922" s="230"/>
      <c r="I2922" s="230"/>
      <c r="J2922" s="230"/>
      <c r="K2922" s="230"/>
      <c r="L2922" s="230"/>
      <c r="M2922" s="230"/>
      <c r="N2922" s="230"/>
      <c r="S2922" s="230"/>
      <c r="V2922" s="230"/>
      <c r="W2922" s="230"/>
      <c r="X2922" s="230"/>
      <c r="Y2922" s="230"/>
      <c r="Z2922" s="230"/>
      <c r="AA2922" s="230"/>
      <c r="AB2922" s="230"/>
      <c r="AC2922" s="230"/>
      <c r="AD2922" s="230"/>
      <c r="AH2922" s="230"/>
      <c r="AK2922" s="230"/>
      <c r="AL2922" s="230"/>
      <c r="AM2922" s="230"/>
      <c r="AN2922" s="230"/>
      <c r="AO2922" s="230"/>
      <c r="AP2922" s="230"/>
      <c r="AQ2922" s="230"/>
      <c r="AR2922" s="230"/>
      <c r="AW2922" s="230"/>
      <c r="AZ2922" s="230"/>
      <c r="BA2922" s="230"/>
      <c r="BB2922" s="230"/>
      <c r="BC2922" s="230"/>
      <c r="BD2922" s="230"/>
      <c r="BE2922" s="230"/>
      <c r="BF2922" s="230"/>
      <c r="BG2922" s="230"/>
    </row>
    <row r="2923" spans="4:59">
      <c r="D2923" s="230"/>
      <c r="G2923" s="230"/>
      <c r="H2923" s="230"/>
      <c r="I2923" s="230"/>
      <c r="J2923" s="230"/>
      <c r="K2923" s="230"/>
      <c r="L2923" s="230"/>
      <c r="M2923" s="230"/>
      <c r="N2923" s="230"/>
      <c r="S2923" s="230"/>
      <c r="V2923" s="230"/>
      <c r="W2923" s="230"/>
      <c r="X2923" s="230"/>
      <c r="Y2923" s="230"/>
      <c r="Z2923" s="230"/>
      <c r="AA2923" s="230"/>
      <c r="AB2923" s="230"/>
      <c r="AC2923" s="230"/>
      <c r="AD2923" s="230"/>
      <c r="AH2923" s="230"/>
      <c r="AK2923" s="230"/>
      <c r="AL2923" s="230"/>
      <c r="AM2923" s="230"/>
      <c r="AN2923" s="230"/>
      <c r="AO2923" s="230"/>
      <c r="AP2923" s="230"/>
      <c r="AQ2923" s="230"/>
      <c r="AR2923" s="230"/>
      <c r="AW2923" s="230"/>
      <c r="AZ2923" s="230"/>
      <c r="BA2923" s="230"/>
      <c r="BB2923" s="230"/>
      <c r="BC2923" s="230"/>
      <c r="BD2923" s="230"/>
      <c r="BE2923" s="230"/>
      <c r="BF2923" s="230"/>
      <c r="BG2923" s="230"/>
    </row>
    <row r="2924" spans="4:59">
      <c r="D2924" s="230"/>
      <c r="G2924" s="230"/>
      <c r="H2924" s="230"/>
      <c r="I2924" s="230"/>
      <c r="J2924" s="230"/>
      <c r="K2924" s="230"/>
      <c r="L2924" s="230"/>
      <c r="M2924" s="230"/>
      <c r="N2924" s="230"/>
      <c r="S2924" s="230"/>
      <c r="V2924" s="230"/>
      <c r="W2924" s="230"/>
      <c r="X2924" s="230"/>
      <c r="Y2924" s="230"/>
      <c r="Z2924" s="230"/>
      <c r="AA2924" s="230"/>
      <c r="AB2924" s="230"/>
      <c r="AC2924" s="230"/>
      <c r="AD2924" s="230"/>
      <c r="AH2924" s="230"/>
      <c r="AK2924" s="230"/>
      <c r="AL2924" s="230"/>
      <c r="AM2924" s="230"/>
      <c r="AN2924" s="230"/>
      <c r="AO2924" s="230"/>
      <c r="AP2924" s="230"/>
      <c r="AQ2924" s="230"/>
      <c r="AR2924" s="230"/>
      <c r="AW2924" s="230"/>
      <c r="AZ2924" s="230"/>
      <c r="BA2924" s="230"/>
      <c r="BB2924" s="230"/>
      <c r="BC2924" s="230"/>
      <c r="BD2924" s="230"/>
      <c r="BE2924" s="230"/>
      <c r="BF2924" s="230"/>
      <c r="BG2924" s="230"/>
    </row>
    <row r="2925" spans="4:59">
      <c r="D2925" s="230"/>
      <c r="G2925" s="230"/>
      <c r="H2925" s="230"/>
      <c r="I2925" s="230"/>
      <c r="J2925" s="230"/>
      <c r="K2925" s="230"/>
      <c r="L2925" s="230"/>
      <c r="M2925" s="230"/>
      <c r="N2925" s="230"/>
      <c r="S2925" s="230"/>
      <c r="V2925" s="230"/>
      <c r="W2925" s="230"/>
      <c r="X2925" s="230"/>
      <c r="Y2925" s="230"/>
      <c r="Z2925" s="230"/>
      <c r="AA2925" s="230"/>
      <c r="AB2925" s="230"/>
      <c r="AC2925" s="230"/>
      <c r="AD2925" s="230"/>
      <c r="AH2925" s="230"/>
      <c r="AK2925" s="230"/>
      <c r="AL2925" s="230"/>
      <c r="AM2925" s="230"/>
      <c r="AN2925" s="230"/>
      <c r="AO2925" s="230"/>
      <c r="AP2925" s="230"/>
      <c r="AQ2925" s="230"/>
      <c r="AR2925" s="230"/>
      <c r="AW2925" s="230"/>
      <c r="AZ2925" s="230"/>
      <c r="BA2925" s="230"/>
      <c r="BB2925" s="230"/>
      <c r="BC2925" s="230"/>
      <c r="BD2925" s="230"/>
      <c r="BE2925" s="230"/>
      <c r="BF2925" s="230"/>
      <c r="BG2925" s="230"/>
    </row>
    <row r="2926" spans="4:59">
      <c r="D2926" s="230"/>
      <c r="G2926" s="230"/>
      <c r="H2926" s="230"/>
      <c r="I2926" s="230"/>
      <c r="J2926" s="230"/>
      <c r="K2926" s="230"/>
      <c r="L2926" s="230"/>
      <c r="M2926" s="230"/>
      <c r="N2926" s="230"/>
      <c r="S2926" s="230"/>
      <c r="V2926" s="230"/>
      <c r="W2926" s="230"/>
      <c r="X2926" s="230"/>
      <c r="Y2926" s="230"/>
      <c r="Z2926" s="230"/>
      <c r="AA2926" s="230"/>
      <c r="AB2926" s="230"/>
      <c r="AC2926" s="230"/>
      <c r="AD2926" s="230"/>
      <c r="AH2926" s="230"/>
      <c r="AK2926" s="230"/>
      <c r="AL2926" s="230"/>
      <c r="AM2926" s="230"/>
      <c r="AN2926" s="230"/>
      <c r="AO2926" s="230"/>
      <c r="AP2926" s="230"/>
      <c r="AQ2926" s="230"/>
      <c r="AR2926" s="230"/>
      <c r="AW2926" s="230"/>
      <c r="AZ2926" s="230"/>
      <c r="BA2926" s="230"/>
      <c r="BB2926" s="230"/>
      <c r="BC2926" s="230"/>
      <c r="BD2926" s="230"/>
      <c r="BE2926" s="230"/>
      <c r="BF2926" s="230"/>
      <c r="BG2926" s="230"/>
    </row>
    <row r="2927" spans="4:59">
      <c r="D2927" s="230"/>
      <c r="G2927" s="230"/>
      <c r="H2927" s="230"/>
      <c r="I2927" s="230"/>
      <c r="J2927" s="230"/>
      <c r="K2927" s="230"/>
      <c r="L2927" s="230"/>
      <c r="M2927" s="230"/>
      <c r="N2927" s="230"/>
      <c r="S2927" s="230"/>
      <c r="V2927" s="230"/>
      <c r="W2927" s="230"/>
      <c r="X2927" s="230"/>
      <c r="Y2927" s="230"/>
      <c r="Z2927" s="230"/>
      <c r="AA2927" s="230"/>
      <c r="AB2927" s="230"/>
      <c r="AC2927" s="230"/>
      <c r="AD2927" s="230"/>
      <c r="AH2927" s="230"/>
      <c r="AK2927" s="230"/>
      <c r="AL2927" s="230"/>
      <c r="AM2927" s="230"/>
      <c r="AN2927" s="230"/>
      <c r="AO2927" s="230"/>
      <c r="AP2927" s="230"/>
      <c r="AQ2927" s="230"/>
      <c r="AR2927" s="230"/>
      <c r="AW2927" s="230"/>
      <c r="AZ2927" s="230"/>
      <c r="BA2927" s="230"/>
      <c r="BB2927" s="230"/>
      <c r="BC2927" s="230"/>
      <c r="BD2927" s="230"/>
      <c r="BE2927" s="230"/>
      <c r="BF2927" s="230"/>
      <c r="BG2927" s="230"/>
    </row>
    <row r="2928" spans="4:59">
      <c r="D2928" s="230"/>
      <c r="G2928" s="230"/>
      <c r="H2928" s="230"/>
      <c r="I2928" s="230"/>
      <c r="J2928" s="230"/>
      <c r="K2928" s="230"/>
      <c r="L2928" s="230"/>
      <c r="M2928" s="230"/>
      <c r="N2928" s="230"/>
      <c r="S2928" s="230"/>
      <c r="V2928" s="230"/>
      <c r="W2928" s="230"/>
      <c r="X2928" s="230"/>
      <c r="Y2928" s="230"/>
      <c r="Z2928" s="230"/>
      <c r="AA2928" s="230"/>
      <c r="AB2928" s="230"/>
      <c r="AC2928" s="230"/>
      <c r="AD2928" s="230"/>
      <c r="AH2928" s="230"/>
      <c r="AK2928" s="230"/>
      <c r="AL2928" s="230"/>
      <c r="AM2928" s="230"/>
      <c r="AN2928" s="230"/>
      <c r="AO2928" s="230"/>
      <c r="AP2928" s="230"/>
      <c r="AQ2928" s="230"/>
      <c r="AR2928" s="230"/>
      <c r="AW2928" s="230"/>
      <c r="AZ2928" s="230"/>
      <c r="BA2928" s="230"/>
      <c r="BB2928" s="230"/>
      <c r="BC2928" s="230"/>
      <c r="BD2928" s="230"/>
      <c r="BE2928" s="230"/>
      <c r="BF2928" s="230"/>
      <c r="BG2928" s="230"/>
    </row>
    <row r="2929" spans="4:59">
      <c r="D2929" s="230"/>
      <c r="G2929" s="230"/>
      <c r="H2929" s="230"/>
      <c r="I2929" s="230"/>
      <c r="J2929" s="230"/>
      <c r="K2929" s="230"/>
      <c r="L2929" s="230"/>
      <c r="M2929" s="230"/>
      <c r="N2929" s="230"/>
      <c r="S2929" s="230"/>
      <c r="V2929" s="230"/>
      <c r="W2929" s="230"/>
      <c r="X2929" s="230"/>
      <c r="Y2929" s="230"/>
      <c r="Z2929" s="230"/>
      <c r="AA2929" s="230"/>
      <c r="AB2929" s="230"/>
      <c r="AC2929" s="230"/>
      <c r="AD2929" s="230"/>
      <c r="AH2929" s="230"/>
      <c r="AK2929" s="230"/>
      <c r="AL2929" s="230"/>
      <c r="AM2929" s="230"/>
      <c r="AN2929" s="230"/>
      <c r="AO2929" s="230"/>
      <c r="AP2929" s="230"/>
      <c r="AQ2929" s="230"/>
      <c r="AR2929" s="230"/>
      <c r="AW2929" s="230"/>
      <c r="AZ2929" s="230"/>
      <c r="BA2929" s="230"/>
      <c r="BB2929" s="230"/>
      <c r="BC2929" s="230"/>
      <c r="BD2929" s="230"/>
      <c r="BE2929" s="230"/>
      <c r="BF2929" s="230"/>
      <c r="BG2929" s="230"/>
    </row>
    <row r="2930" spans="4:59">
      <c r="D2930" s="230"/>
      <c r="G2930" s="230"/>
      <c r="H2930" s="230"/>
      <c r="I2930" s="230"/>
      <c r="J2930" s="230"/>
      <c r="K2930" s="230"/>
      <c r="L2930" s="230"/>
      <c r="M2930" s="230"/>
      <c r="N2930" s="230"/>
      <c r="S2930" s="230"/>
      <c r="V2930" s="230"/>
      <c r="W2930" s="230"/>
      <c r="X2930" s="230"/>
      <c r="Y2930" s="230"/>
      <c r="Z2930" s="230"/>
      <c r="AA2930" s="230"/>
      <c r="AB2930" s="230"/>
      <c r="AC2930" s="230"/>
      <c r="AD2930" s="230"/>
      <c r="AH2930" s="230"/>
      <c r="AK2930" s="230"/>
      <c r="AL2930" s="230"/>
      <c r="AM2930" s="230"/>
      <c r="AN2930" s="230"/>
      <c r="AO2930" s="230"/>
      <c r="AP2930" s="230"/>
      <c r="AQ2930" s="230"/>
      <c r="AR2930" s="230"/>
      <c r="AW2930" s="230"/>
      <c r="AZ2930" s="230"/>
      <c r="BA2930" s="230"/>
      <c r="BB2930" s="230"/>
      <c r="BC2930" s="230"/>
      <c r="BD2930" s="230"/>
      <c r="BE2930" s="230"/>
      <c r="BF2930" s="230"/>
      <c r="BG2930" s="230"/>
    </row>
    <row r="2931" spans="4:59">
      <c r="D2931" s="230"/>
      <c r="G2931" s="230"/>
      <c r="H2931" s="230"/>
      <c r="I2931" s="230"/>
      <c r="J2931" s="230"/>
      <c r="K2931" s="230"/>
      <c r="L2931" s="230"/>
      <c r="M2931" s="230"/>
      <c r="N2931" s="230"/>
      <c r="S2931" s="230"/>
      <c r="V2931" s="230"/>
      <c r="W2931" s="230"/>
      <c r="X2931" s="230"/>
      <c r="Y2931" s="230"/>
      <c r="Z2931" s="230"/>
      <c r="AA2931" s="230"/>
      <c r="AB2931" s="230"/>
      <c r="AC2931" s="230"/>
      <c r="AD2931" s="230"/>
      <c r="AH2931" s="230"/>
      <c r="AK2931" s="230"/>
      <c r="AL2931" s="230"/>
      <c r="AM2931" s="230"/>
      <c r="AN2931" s="230"/>
      <c r="AO2931" s="230"/>
      <c r="AP2931" s="230"/>
      <c r="AQ2931" s="230"/>
      <c r="AR2931" s="230"/>
      <c r="AW2931" s="230"/>
      <c r="AZ2931" s="230"/>
      <c r="BA2931" s="230"/>
      <c r="BB2931" s="230"/>
      <c r="BC2931" s="230"/>
      <c r="BD2931" s="230"/>
      <c r="BE2931" s="230"/>
      <c r="BF2931" s="230"/>
      <c r="BG2931" s="230"/>
    </row>
    <row r="2932" spans="4:59">
      <c r="D2932" s="230"/>
      <c r="G2932" s="230"/>
      <c r="H2932" s="230"/>
      <c r="I2932" s="230"/>
      <c r="J2932" s="230"/>
      <c r="K2932" s="230"/>
      <c r="L2932" s="230"/>
      <c r="M2932" s="230"/>
      <c r="N2932" s="230"/>
      <c r="S2932" s="230"/>
      <c r="V2932" s="230"/>
      <c r="W2932" s="230"/>
      <c r="X2932" s="230"/>
      <c r="Y2932" s="230"/>
      <c r="Z2932" s="230"/>
      <c r="AA2932" s="230"/>
      <c r="AB2932" s="230"/>
      <c r="AC2932" s="230"/>
      <c r="AD2932" s="230"/>
      <c r="AH2932" s="230"/>
      <c r="AK2932" s="230"/>
      <c r="AL2932" s="230"/>
      <c r="AM2932" s="230"/>
      <c r="AN2932" s="230"/>
      <c r="AO2932" s="230"/>
      <c r="AP2932" s="230"/>
      <c r="AQ2932" s="230"/>
      <c r="AR2932" s="230"/>
      <c r="AW2932" s="230"/>
      <c r="AZ2932" s="230"/>
      <c r="BA2932" s="230"/>
      <c r="BB2932" s="230"/>
      <c r="BC2932" s="230"/>
      <c r="BD2932" s="230"/>
      <c r="BE2932" s="230"/>
      <c r="BF2932" s="230"/>
      <c r="BG2932" s="230"/>
    </row>
    <row r="2933" spans="4:59">
      <c r="D2933" s="230"/>
      <c r="G2933" s="230"/>
      <c r="H2933" s="230"/>
      <c r="I2933" s="230"/>
      <c r="J2933" s="230"/>
      <c r="K2933" s="230"/>
      <c r="L2933" s="230"/>
      <c r="M2933" s="230"/>
      <c r="N2933" s="230"/>
      <c r="S2933" s="230"/>
      <c r="V2933" s="230"/>
      <c r="W2933" s="230"/>
      <c r="X2933" s="230"/>
      <c r="Y2933" s="230"/>
      <c r="Z2933" s="230"/>
      <c r="AA2933" s="230"/>
      <c r="AB2933" s="230"/>
      <c r="AC2933" s="230"/>
      <c r="AD2933" s="230"/>
      <c r="AH2933" s="230"/>
      <c r="AK2933" s="230"/>
      <c r="AL2933" s="230"/>
      <c r="AM2933" s="230"/>
      <c r="AN2933" s="230"/>
      <c r="AO2933" s="230"/>
      <c r="AP2933" s="230"/>
      <c r="AQ2933" s="230"/>
      <c r="AR2933" s="230"/>
      <c r="AW2933" s="230"/>
      <c r="AZ2933" s="230"/>
      <c r="BA2933" s="230"/>
      <c r="BB2933" s="230"/>
      <c r="BC2933" s="230"/>
      <c r="BD2933" s="230"/>
      <c r="BE2933" s="230"/>
      <c r="BF2933" s="230"/>
      <c r="BG2933" s="230"/>
    </row>
    <row r="2934" spans="4:59">
      <c r="D2934" s="230"/>
      <c r="G2934" s="230"/>
      <c r="H2934" s="230"/>
      <c r="I2934" s="230"/>
      <c r="J2934" s="230"/>
      <c r="K2934" s="230"/>
      <c r="L2934" s="230"/>
      <c r="M2934" s="230"/>
      <c r="N2934" s="230"/>
      <c r="S2934" s="230"/>
      <c r="V2934" s="230"/>
      <c r="W2934" s="230"/>
      <c r="X2934" s="230"/>
      <c r="Y2934" s="230"/>
      <c r="Z2934" s="230"/>
      <c r="AA2934" s="230"/>
      <c r="AB2934" s="230"/>
      <c r="AC2934" s="230"/>
      <c r="AD2934" s="230"/>
      <c r="AH2934" s="230"/>
      <c r="AK2934" s="230"/>
      <c r="AL2934" s="230"/>
      <c r="AM2934" s="230"/>
      <c r="AN2934" s="230"/>
      <c r="AO2934" s="230"/>
      <c r="AP2934" s="230"/>
      <c r="AQ2934" s="230"/>
      <c r="AR2934" s="230"/>
      <c r="AW2934" s="230"/>
      <c r="AZ2934" s="230"/>
      <c r="BA2934" s="230"/>
      <c r="BB2934" s="230"/>
      <c r="BC2934" s="230"/>
      <c r="BD2934" s="230"/>
      <c r="BE2934" s="230"/>
      <c r="BF2934" s="230"/>
      <c r="BG2934" s="230"/>
    </row>
    <row r="2935" spans="4:59">
      <c r="D2935" s="230"/>
      <c r="G2935" s="230"/>
      <c r="H2935" s="230"/>
      <c r="I2935" s="230"/>
      <c r="J2935" s="230"/>
      <c r="K2935" s="230"/>
      <c r="L2935" s="230"/>
      <c r="M2935" s="230"/>
      <c r="N2935" s="230"/>
      <c r="S2935" s="230"/>
      <c r="V2935" s="230"/>
      <c r="W2935" s="230"/>
      <c r="X2935" s="230"/>
      <c r="Y2935" s="230"/>
      <c r="Z2935" s="230"/>
      <c r="AA2935" s="230"/>
      <c r="AB2935" s="230"/>
      <c r="AC2935" s="230"/>
      <c r="AD2935" s="230"/>
      <c r="AH2935" s="230"/>
      <c r="AK2935" s="230"/>
      <c r="AL2935" s="230"/>
      <c r="AM2935" s="230"/>
      <c r="AN2935" s="230"/>
      <c r="AO2935" s="230"/>
      <c r="AP2935" s="230"/>
      <c r="AQ2935" s="230"/>
      <c r="AR2935" s="230"/>
      <c r="AW2935" s="230"/>
      <c r="AZ2935" s="230"/>
      <c r="BA2935" s="230"/>
      <c r="BB2935" s="230"/>
      <c r="BC2935" s="230"/>
      <c r="BD2935" s="230"/>
      <c r="BE2935" s="230"/>
      <c r="BF2935" s="230"/>
      <c r="BG2935" s="230"/>
    </row>
    <row r="2936" spans="4:59">
      <c r="D2936" s="230"/>
      <c r="G2936" s="230"/>
      <c r="H2936" s="230"/>
      <c r="I2936" s="230"/>
      <c r="J2936" s="230"/>
      <c r="K2936" s="230"/>
      <c r="L2936" s="230"/>
      <c r="M2936" s="230"/>
      <c r="N2936" s="230"/>
      <c r="S2936" s="230"/>
      <c r="V2936" s="230"/>
      <c r="W2936" s="230"/>
      <c r="X2936" s="230"/>
      <c r="Y2936" s="230"/>
      <c r="Z2936" s="230"/>
      <c r="AA2936" s="230"/>
      <c r="AB2936" s="230"/>
      <c r="AC2936" s="230"/>
      <c r="AD2936" s="230"/>
      <c r="AH2936" s="230"/>
      <c r="AK2936" s="230"/>
      <c r="AL2936" s="230"/>
      <c r="AM2936" s="230"/>
      <c r="AN2936" s="230"/>
      <c r="AO2936" s="230"/>
      <c r="AP2936" s="230"/>
      <c r="AQ2936" s="230"/>
      <c r="AR2936" s="230"/>
      <c r="AW2936" s="230"/>
      <c r="AZ2936" s="230"/>
      <c r="BA2936" s="230"/>
      <c r="BB2936" s="230"/>
      <c r="BC2936" s="230"/>
      <c r="BD2936" s="230"/>
      <c r="BE2936" s="230"/>
      <c r="BF2936" s="230"/>
      <c r="BG2936" s="230"/>
    </row>
    <row r="2937" spans="4:59">
      <c r="D2937" s="230"/>
      <c r="G2937" s="230"/>
      <c r="H2937" s="230"/>
      <c r="I2937" s="230"/>
      <c r="J2937" s="230"/>
      <c r="K2937" s="230"/>
      <c r="L2937" s="230"/>
      <c r="M2937" s="230"/>
      <c r="N2937" s="230"/>
      <c r="S2937" s="230"/>
      <c r="V2937" s="230"/>
      <c r="W2937" s="230"/>
      <c r="X2937" s="230"/>
      <c r="Y2937" s="230"/>
      <c r="Z2937" s="230"/>
      <c r="AA2937" s="230"/>
      <c r="AB2937" s="230"/>
      <c r="AC2937" s="230"/>
      <c r="AD2937" s="230"/>
      <c r="AH2937" s="230"/>
      <c r="AK2937" s="230"/>
      <c r="AL2937" s="230"/>
      <c r="AM2937" s="230"/>
      <c r="AN2937" s="230"/>
      <c r="AO2937" s="230"/>
      <c r="AP2937" s="230"/>
      <c r="AQ2937" s="230"/>
      <c r="AR2937" s="230"/>
      <c r="AW2937" s="230"/>
      <c r="AZ2937" s="230"/>
      <c r="BA2937" s="230"/>
      <c r="BB2937" s="230"/>
      <c r="BC2937" s="230"/>
      <c r="BD2937" s="230"/>
      <c r="BE2937" s="230"/>
      <c r="BF2937" s="230"/>
      <c r="BG2937" s="230"/>
    </row>
    <row r="2938" spans="4:59">
      <c r="D2938" s="230"/>
      <c r="G2938" s="230"/>
      <c r="H2938" s="230"/>
      <c r="I2938" s="230"/>
      <c r="J2938" s="230"/>
      <c r="K2938" s="230"/>
      <c r="L2938" s="230"/>
      <c r="M2938" s="230"/>
      <c r="N2938" s="230"/>
      <c r="S2938" s="230"/>
      <c r="V2938" s="230"/>
      <c r="W2938" s="230"/>
      <c r="X2938" s="230"/>
      <c r="Y2938" s="230"/>
      <c r="Z2938" s="230"/>
      <c r="AA2938" s="230"/>
      <c r="AB2938" s="230"/>
      <c r="AC2938" s="230"/>
      <c r="AD2938" s="230"/>
      <c r="AH2938" s="230"/>
      <c r="AK2938" s="230"/>
      <c r="AL2938" s="230"/>
      <c r="AM2938" s="230"/>
      <c r="AN2938" s="230"/>
      <c r="AO2938" s="230"/>
      <c r="AP2938" s="230"/>
      <c r="AQ2938" s="230"/>
      <c r="AR2938" s="230"/>
      <c r="AW2938" s="230"/>
      <c r="AZ2938" s="230"/>
      <c r="BA2938" s="230"/>
      <c r="BB2938" s="230"/>
      <c r="BC2938" s="230"/>
      <c r="BD2938" s="230"/>
      <c r="BE2938" s="230"/>
      <c r="BF2938" s="230"/>
      <c r="BG2938" s="230"/>
    </row>
    <row r="2939" spans="4:59">
      <c r="D2939" s="230"/>
      <c r="G2939" s="230"/>
      <c r="H2939" s="230"/>
      <c r="I2939" s="230"/>
      <c r="J2939" s="230"/>
      <c r="K2939" s="230"/>
      <c r="L2939" s="230"/>
      <c r="M2939" s="230"/>
      <c r="N2939" s="230"/>
      <c r="S2939" s="230"/>
      <c r="V2939" s="230"/>
      <c r="W2939" s="230"/>
      <c r="X2939" s="230"/>
      <c r="Y2939" s="230"/>
      <c r="Z2939" s="230"/>
      <c r="AA2939" s="230"/>
      <c r="AB2939" s="230"/>
      <c r="AC2939" s="230"/>
      <c r="AD2939" s="230"/>
      <c r="AH2939" s="230"/>
      <c r="AK2939" s="230"/>
      <c r="AL2939" s="230"/>
      <c r="AM2939" s="230"/>
      <c r="AN2939" s="230"/>
      <c r="AO2939" s="230"/>
      <c r="AP2939" s="230"/>
      <c r="AQ2939" s="230"/>
      <c r="AR2939" s="230"/>
      <c r="AW2939" s="230"/>
      <c r="AZ2939" s="230"/>
      <c r="BA2939" s="230"/>
      <c r="BB2939" s="230"/>
      <c r="BC2939" s="230"/>
      <c r="BD2939" s="230"/>
      <c r="BE2939" s="230"/>
      <c r="BF2939" s="230"/>
      <c r="BG2939" s="230"/>
    </row>
    <row r="2940" spans="4:59">
      <c r="D2940" s="230"/>
      <c r="G2940" s="230"/>
      <c r="H2940" s="230"/>
      <c r="I2940" s="230"/>
      <c r="J2940" s="230"/>
      <c r="K2940" s="230"/>
      <c r="L2940" s="230"/>
      <c r="M2940" s="230"/>
      <c r="N2940" s="230"/>
      <c r="S2940" s="230"/>
      <c r="V2940" s="230"/>
      <c r="W2940" s="230"/>
      <c r="X2940" s="230"/>
      <c r="Y2940" s="230"/>
      <c r="Z2940" s="230"/>
      <c r="AA2940" s="230"/>
      <c r="AB2940" s="230"/>
      <c r="AC2940" s="230"/>
      <c r="AD2940" s="230"/>
      <c r="AH2940" s="230"/>
      <c r="AK2940" s="230"/>
      <c r="AL2940" s="230"/>
      <c r="AM2940" s="230"/>
      <c r="AN2940" s="230"/>
      <c r="AO2940" s="230"/>
      <c r="AP2940" s="230"/>
      <c r="AQ2940" s="230"/>
      <c r="AR2940" s="230"/>
      <c r="AW2940" s="230"/>
      <c r="AZ2940" s="230"/>
      <c r="BA2940" s="230"/>
      <c r="BB2940" s="230"/>
      <c r="BC2940" s="230"/>
      <c r="BD2940" s="230"/>
      <c r="BE2940" s="230"/>
      <c r="BF2940" s="230"/>
      <c r="BG2940" s="230"/>
    </row>
    <row r="2941" spans="4:59">
      <c r="D2941" s="230"/>
      <c r="G2941" s="230"/>
      <c r="H2941" s="230"/>
      <c r="I2941" s="230"/>
      <c r="J2941" s="230"/>
      <c r="K2941" s="230"/>
      <c r="L2941" s="230"/>
      <c r="M2941" s="230"/>
      <c r="N2941" s="230"/>
      <c r="S2941" s="230"/>
      <c r="V2941" s="230"/>
      <c r="W2941" s="230"/>
      <c r="X2941" s="230"/>
      <c r="Y2941" s="230"/>
      <c r="Z2941" s="230"/>
      <c r="AA2941" s="230"/>
      <c r="AB2941" s="230"/>
      <c r="AC2941" s="230"/>
      <c r="AD2941" s="230"/>
      <c r="AH2941" s="230"/>
      <c r="AK2941" s="230"/>
      <c r="AL2941" s="230"/>
      <c r="AM2941" s="230"/>
      <c r="AN2941" s="230"/>
      <c r="AO2941" s="230"/>
      <c r="AP2941" s="230"/>
      <c r="AQ2941" s="230"/>
      <c r="AR2941" s="230"/>
      <c r="AW2941" s="230"/>
      <c r="AZ2941" s="230"/>
      <c r="BA2941" s="230"/>
      <c r="BB2941" s="230"/>
      <c r="BC2941" s="230"/>
      <c r="BD2941" s="230"/>
      <c r="BE2941" s="230"/>
      <c r="BF2941" s="230"/>
      <c r="BG2941" s="230"/>
    </row>
    <row r="2942" spans="4:59">
      <c r="D2942" s="230"/>
      <c r="G2942" s="230"/>
      <c r="H2942" s="230"/>
      <c r="I2942" s="230"/>
      <c r="J2942" s="230"/>
      <c r="K2942" s="230"/>
      <c r="L2942" s="230"/>
      <c r="M2942" s="230"/>
      <c r="N2942" s="230"/>
      <c r="S2942" s="230"/>
      <c r="V2942" s="230"/>
      <c r="W2942" s="230"/>
      <c r="X2942" s="230"/>
      <c r="Y2942" s="230"/>
      <c r="Z2942" s="230"/>
      <c r="AA2942" s="230"/>
      <c r="AB2942" s="230"/>
      <c r="AC2942" s="230"/>
      <c r="AD2942" s="230"/>
      <c r="AH2942" s="230"/>
      <c r="AK2942" s="230"/>
      <c r="AL2942" s="230"/>
      <c r="AM2942" s="230"/>
      <c r="AN2942" s="230"/>
      <c r="AO2942" s="230"/>
      <c r="AP2942" s="230"/>
      <c r="AQ2942" s="230"/>
      <c r="AR2942" s="230"/>
      <c r="AW2942" s="230"/>
      <c r="AZ2942" s="230"/>
      <c r="BA2942" s="230"/>
      <c r="BB2942" s="230"/>
      <c r="BC2942" s="230"/>
      <c r="BD2942" s="230"/>
      <c r="BE2942" s="230"/>
      <c r="BF2942" s="230"/>
      <c r="BG2942" s="230"/>
    </row>
    <row r="2943" spans="4:59">
      <c r="D2943" s="230"/>
      <c r="G2943" s="230"/>
      <c r="H2943" s="230"/>
      <c r="I2943" s="230"/>
      <c r="J2943" s="230"/>
      <c r="K2943" s="230"/>
      <c r="L2943" s="230"/>
      <c r="M2943" s="230"/>
      <c r="N2943" s="230"/>
      <c r="S2943" s="230"/>
      <c r="V2943" s="230"/>
      <c r="W2943" s="230"/>
      <c r="X2943" s="230"/>
      <c r="Y2943" s="230"/>
      <c r="Z2943" s="230"/>
      <c r="AA2943" s="230"/>
      <c r="AB2943" s="230"/>
      <c r="AC2943" s="230"/>
      <c r="AD2943" s="230"/>
      <c r="AH2943" s="230"/>
      <c r="AK2943" s="230"/>
      <c r="AL2943" s="230"/>
      <c r="AM2943" s="230"/>
      <c r="AN2943" s="230"/>
      <c r="AO2943" s="230"/>
      <c r="AP2943" s="230"/>
      <c r="AQ2943" s="230"/>
      <c r="AR2943" s="230"/>
      <c r="AW2943" s="230"/>
      <c r="AZ2943" s="230"/>
      <c r="BA2943" s="230"/>
      <c r="BB2943" s="230"/>
      <c r="BC2943" s="230"/>
      <c r="BD2943" s="230"/>
      <c r="BE2943" s="230"/>
      <c r="BF2943" s="230"/>
      <c r="BG2943" s="230"/>
    </row>
    <row r="2944" spans="4:59">
      <c r="D2944" s="230"/>
      <c r="G2944" s="230"/>
      <c r="H2944" s="230"/>
      <c r="I2944" s="230"/>
      <c r="J2944" s="230"/>
      <c r="K2944" s="230"/>
      <c r="L2944" s="230"/>
      <c r="M2944" s="230"/>
      <c r="N2944" s="230"/>
      <c r="S2944" s="230"/>
      <c r="V2944" s="230"/>
      <c r="W2944" s="230"/>
      <c r="X2944" s="230"/>
      <c r="Y2944" s="230"/>
      <c r="Z2944" s="230"/>
      <c r="AA2944" s="230"/>
      <c r="AB2944" s="230"/>
      <c r="AC2944" s="230"/>
      <c r="AD2944" s="230"/>
      <c r="AH2944" s="230"/>
      <c r="AK2944" s="230"/>
      <c r="AL2944" s="230"/>
      <c r="AM2944" s="230"/>
      <c r="AN2944" s="230"/>
      <c r="AO2944" s="230"/>
      <c r="AP2944" s="230"/>
      <c r="AQ2944" s="230"/>
      <c r="AR2944" s="230"/>
      <c r="AW2944" s="230"/>
      <c r="AZ2944" s="230"/>
      <c r="BA2944" s="230"/>
      <c r="BB2944" s="230"/>
      <c r="BC2944" s="230"/>
      <c r="BD2944" s="230"/>
      <c r="BE2944" s="230"/>
      <c r="BF2944" s="230"/>
      <c r="BG2944" s="230"/>
    </row>
    <row r="2945" spans="4:59">
      <c r="D2945" s="230"/>
      <c r="G2945" s="230"/>
      <c r="H2945" s="230"/>
      <c r="I2945" s="230"/>
      <c r="J2945" s="230"/>
      <c r="K2945" s="230"/>
      <c r="L2945" s="230"/>
      <c r="M2945" s="230"/>
      <c r="N2945" s="230"/>
      <c r="S2945" s="230"/>
      <c r="V2945" s="230"/>
      <c r="W2945" s="230"/>
      <c r="X2945" s="230"/>
      <c r="Y2945" s="230"/>
      <c r="Z2945" s="230"/>
      <c r="AA2945" s="230"/>
      <c r="AB2945" s="230"/>
      <c r="AC2945" s="230"/>
      <c r="AD2945" s="230"/>
      <c r="AH2945" s="230"/>
      <c r="AK2945" s="230"/>
      <c r="AL2945" s="230"/>
      <c r="AM2945" s="230"/>
      <c r="AN2945" s="230"/>
      <c r="AO2945" s="230"/>
      <c r="AP2945" s="230"/>
      <c r="AQ2945" s="230"/>
      <c r="AR2945" s="230"/>
      <c r="AW2945" s="230"/>
      <c r="AZ2945" s="230"/>
      <c r="BA2945" s="230"/>
      <c r="BB2945" s="230"/>
      <c r="BC2945" s="230"/>
      <c r="BD2945" s="230"/>
      <c r="BE2945" s="230"/>
      <c r="BF2945" s="230"/>
      <c r="BG2945" s="230"/>
    </row>
    <row r="2946" spans="4:59">
      <c r="D2946" s="230"/>
      <c r="G2946" s="230"/>
      <c r="H2946" s="230"/>
      <c r="I2946" s="230"/>
      <c r="J2946" s="230"/>
      <c r="K2946" s="230"/>
      <c r="L2946" s="230"/>
      <c r="M2946" s="230"/>
      <c r="N2946" s="230"/>
      <c r="S2946" s="230"/>
      <c r="V2946" s="230"/>
      <c r="W2946" s="230"/>
      <c r="X2946" s="230"/>
      <c r="Y2946" s="230"/>
      <c r="Z2946" s="230"/>
      <c r="AA2946" s="230"/>
      <c r="AB2946" s="230"/>
      <c r="AC2946" s="230"/>
      <c r="AD2946" s="230"/>
      <c r="AH2946" s="230"/>
      <c r="AK2946" s="230"/>
      <c r="AL2946" s="230"/>
      <c r="AM2946" s="230"/>
      <c r="AN2946" s="230"/>
      <c r="AO2946" s="230"/>
      <c r="AP2946" s="230"/>
      <c r="AQ2946" s="230"/>
      <c r="AR2946" s="230"/>
      <c r="AW2946" s="230"/>
      <c r="AZ2946" s="230"/>
      <c r="BA2946" s="230"/>
      <c r="BB2946" s="230"/>
      <c r="BC2946" s="230"/>
      <c r="BD2946" s="230"/>
      <c r="BE2946" s="230"/>
      <c r="BF2946" s="230"/>
      <c r="BG2946" s="230"/>
    </row>
    <row r="2947" spans="4:59">
      <c r="D2947" s="230"/>
      <c r="G2947" s="230"/>
      <c r="H2947" s="230"/>
      <c r="I2947" s="230"/>
      <c r="J2947" s="230"/>
      <c r="K2947" s="230"/>
      <c r="L2947" s="230"/>
      <c r="M2947" s="230"/>
      <c r="N2947" s="230"/>
      <c r="S2947" s="230"/>
      <c r="V2947" s="230"/>
      <c r="W2947" s="230"/>
      <c r="X2947" s="230"/>
      <c r="Y2947" s="230"/>
      <c r="Z2947" s="230"/>
      <c r="AA2947" s="230"/>
      <c r="AB2947" s="230"/>
      <c r="AC2947" s="230"/>
      <c r="AD2947" s="230"/>
      <c r="AH2947" s="230"/>
      <c r="AK2947" s="230"/>
      <c r="AL2947" s="230"/>
      <c r="AM2947" s="230"/>
      <c r="AN2947" s="230"/>
      <c r="AO2947" s="230"/>
      <c r="AP2947" s="230"/>
      <c r="AQ2947" s="230"/>
      <c r="AR2947" s="230"/>
      <c r="AW2947" s="230"/>
      <c r="AZ2947" s="230"/>
      <c r="BA2947" s="230"/>
      <c r="BB2947" s="230"/>
      <c r="BC2947" s="230"/>
      <c r="BD2947" s="230"/>
      <c r="BE2947" s="230"/>
      <c r="BF2947" s="230"/>
      <c r="BG2947" s="230"/>
    </row>
    <row r="2948" spans="4:59">
      <c r="D2948" s="230"/>
      <c r="G2948" s="230"/>
      <c r="H2948" s="230"/>
      <c r="I2948" s="230"/>
      <c r="J2948" s="230"/>
      <c r="K2948" s="230"/>
      <c r="L2948" s="230"/>
      <c r="M2948" s="230"/>
      <c r="N2948" s="230"/>
      <c r="S2948" s="230"/>
      <c r="V2948" s="230"/>
      <c r="W2948" s="230"/>
      <c r="X2948" s="230"/>
      <c r="Y2948" s="230"/>
      <c r="Z2948" s="230"/>
      <c r="AA2948" s="230"/>
      <c r="AB2948" s="230"/>
      <c r="AC2948" s="230"/>
      <c r="AD2948" s="230"/>
      <c r="AH2948" s="230"/>
      <c r="AK2948" s="230"/>
      <c r="AL2948" s="230"/>
      <c r="AM2948" s="230"/>
      <c r="AN2948" s="230"/>
      <c r="AO2948" s="230"/>
      <c r="AP2948" s="230"/>
      <c r="AQ2948" s="230"/>
      <c r="AR2948" s="230"/>
      <c r="AW2948" s="230"/>
      <c r="AZ2948" s="230"/>
      <c r="BA2948" s="230"/>
      <c r="BB2948" s="230"/>
      <c r="BC2948" s="230"/>
      <c r="BD2948" s="230"/>
      <c r="BE2948" s="230"/>
      <c r="BF2948" s="230"/>
      <c r="BG2948" s="230"/>
    </row>
    <row r="2949" spans="4:59">
      <c r="D2949" s="230"/>
      <c r="G2949" s="230"/>
      <c r="H2949" s="230"/>
      <c r="I2949" s="230"/>
      <c r="J2949" s="230"/>
      <c r="K2949" s="230"/>
      <c r="L2949" s="230"/>
      <c r="M2949" s="230"/>
      <c r="N2949" s="230"/>
      <c r="S2949" s="230"/>
      <c r="V2949" s="230"/>
      <c r="W2949" s="230"/>
      <c r="X2949" s="230"/>
      <c r="Y2949" s="230"/>
      <c r="Z2949" s="230"/>
      <c r="AA2949" s="230"/>
      <c r="AB2949" s="230"/>
      <c r="AC2949" s="230"/>
      <c r="AD2949" s="230"/>
      <c r="AH2949" s="230"/>
      <c r="AK2949" s="230"/>
      <c r="AL2949" s="230"/>
      <c r="AM2949" s="230"/>
      <c r="AN2949" s="230"/>
      <c r="AO2949" s="230"/>
      <c r="AP2949" s="230"/>
      <c r="AQ2949" s="230"/>
      <c r="AR2949" s="230"/>
      <c r="AW2949" s="230"/>
      <c r="AZ2949" s="230"/>
      <c r="BA2949" s="230"/>
      <c r="BB2949" s="230"/>
      <c r="BC2949" s="230"/>
      <c r="BD2949" s="230"/>
      <c r="BE2949" s="230"/>
      <c r="BF2949" s="230"/>
      <c r="BG2949" s="230"/>
    </row>
    <row r="2950" spans="4:59">
      <c r="D2950" s="230"/>
      <c r="G2950" s="230"/>
      <c r="H2950" s="230"/>
      <c r="I2950" s="230"/>
      <c r="J2950" s="230"/>
      <c r="K2950" s="230"/>
      <c r="L2950" s="230"/>
      <c r="M2950" s="230"/>
      <c r="N2950" s="230"/>
      <c r="S2950" s="230"/>
      <c r="V2950" s="230"/>
      <c r="W2950" s="230"/>
      <c r="X2950" s="230"/>
      <c r="Y2950" s="230"/>
      <c r="Z2950" s="230"/>
      <c r="AA2950" s="230"/>
      <c r="AB2950" s="230"/>
      <c r="AC2950" s="230"/>
      <c r="AD2950" s="230"/>
      <c r="AH2950" s="230"/>
      <c r="AK2950" s="230"/>
      <c r="AL2950" s="230"/>
      <c r="AM2950" s="230"/>
      <c r="AN2950" s="230"/>
      <c r="AO2950" s="230"/>
      <c r="AP2950" s="230"/>
      <c r="AQ2950" s="230"/>
      <c r="AR2950" s="230"/>
      <c r="AW2950" s="230"/>
      <c r="AZ2950" s="230"/>
      <c r="BA2950" s="230"/>
      <c r="BB2950" s="230"/>
      <c r="BC2950" s="230"/>
      <c r="BD2950" s="230"/>
      <c r="BE2950" s="230"/>
      <c r="BF2950" s="230"/>
      <c r="BG2950" s="230"/>
    </row>
    <row r="2951" spans="4:59">
      <c r="D2951" s="230"/>
      <c r="G2951" s="230"/>
      <c r="H2951" s="230"/>
      <c r="I2951" s="230"/>
      <c r="J2951" s="230"/>
      <c r="K2951" s="230"/>
      <c r="L2951" s="230"/>
      <c r="M2951" s="230"/>
      <c r="N2951" s="230"/>
      <c r="S2951" s="230"/>
      <c r="V2951" s="230"/>
      <c r="W2951" s="230"/>
      <c r="X2951" s="230"/>
      <c r="Y2951" s="230"/>
      <c r="Z2951" s="230"/>
      <c r="AA2951" s="230"/>
      <c r="AB2951" s="230"/>
      <c r="AC2951" s="230"/>
      <c r="AD2951" s="230"/>
      <c r="AH2951" s="230"/>
      <c r="AK2951" s="230"/>
      <c r="AL2951" s="230"/>
      <c r="AM2951" s="230"/>
      <c r="AN2951" s="230"/>
      <c r="AO2951" s="230"/>
      <c r="AP2951" s="230"/>
      <c r="AQ2951" s="230"/>
      <c r="AR2951" s="230"/>
      <c r="AW2951" s="230"/>
      <c r="AZ2951" s="230"/>
      <c r="BA2951" s="230"/>
      <c r="BB2951" s="230"/>
      <c r="BC2951" s="230"/>
      <c r="BD2951" s="230"/>
      <c r="BE2951" s="230"/>
      <c r="BF2951" s="230"/>
      <c r="BG2951" s="230"/>
    </row>
    <row r="2952" spans="4:59">
      <c r="D2952" s="230"/>
      <c r="G2952" s="230"/>
      <c r="H2952" s="230"/>
      <c r="I2952" s="230"/>
      <c r="J2952" s="230"/>
      <c r="K2952" s="230"/>
      <c r="L2952" s="230"/>
      <c r="M2952" s="230"/>
      <c r="N2952" s="230"/>
      <c r="S2952" s="230"/>
      <c r="V2952" s="230"/>
      <c r="W2952" s="230"/>
      <c r="X2952" s="230"/>
      <c r="Y2952" s="230"/>
      <c r="Z2952" s="230"/>
      <c r="AA2952" s="230"/>
      <c r="AB2952" s="230"/>
      <c r="AC2952" s="230"/>
      <c r="AD2952" s="230"/>
      <c r="AH2952" s="230"/>
      <c r="AK2952" s="230"/>
      <c r="AL2952" s="230"/>
      <c r="AM2952" s="230"/>
      <c r="AN2952" s="230"/>
      <c r="AO2952" s="230"/>
      <c r="AP2952" s="230"/>
      <c r="AQ2952" s="230"/>
      <c r="AR2952" s="230"/>
      <c r="AW2952" s="230"/>
      <c r="AZ2952" s="230"/>
      <c r="BA2952" s="230"/>
      <c r="BB2952" s="230"/>
      <c r="BC2952" s="230"/>
      <c r="BD2952" s="230"/>
      <c r="BE2952" s="230"/>
      <c r="BF2952" s="230"/>
      <c r="BG2952" s="230"/>
    </row>
    <row r="2953" spans="4:59">
      <c r="D2953" s="230"/>
      <c r="G2953" s="230"/>
      <c r="H2953" s="230"/>
      <c r="I2953" s="230"/>
      <c r="J2953" s="230"/>
      <c r="K2953" s="230"/>
      <c r="L2953" s="230"/>
      <c r="M2953" s="230"/>
      <c r="N2953" s="230"/>
      <c r="S2953" s="230"/>
      <c r="V2953" s="230"/>
      <c r="W2953" s="230"/>
      <c r="X2953" s="230"/>
      <c r="Y2953" s="230"/>
      <c r="Z2953" s="230"/>
      <c r="AA2953" s="230"/>
      <c r="AB2953" s="230"/>
      <c r="AC2953" s="230"/>
      <c r="AD2953" s="230"/>
      <c r="AH2953" s="230"/>
      <c r="AK2953" s="230"/>
      <c r="AL2953" s="230"/>
      <c r="AM2953" s="230"/>
      <c r="AN2953" s="230"/>
      <c r="AO2953" s="230"/>
      <c r="AP2953" s="230"/>
      <c r="AQ2953" s="230"/>
      <c r="AR2953" s="230"/>
      <c r="AW2953" s="230"/>
      <c r="AZ2953" s="230"/>
      <c r="BA2953" s="230"/>
      <c r="BB2953" s="230"/>
      <c r="BC2953" s="230"/>
      <c r="BD2953" s="230"/>
      <c r="BE2953" s="230"/>
      <c r="BF2953" s="230"/>
      <c r="BG2953" s="230"/>
    </row>
    <row r="2954" spans="4:59">
      <c r="D2954" s="230"/>
      <c r="G2954" s="230"/>
      <c r="H2954" s="230"/>
      <c r="I2954" s="230"/>
      <c r="J2954" s="230"/>
      <c r="K2954" s="230"/>
      <c r="L2954" s="230"/>
      <c r="M2954" s="230"/>
      <c r="N2954" s="230"/>
      <c r="S2954" s="230"/>
      <c r="V2954" s="230"/>
      <c r="W2954" s="230"/>
      <c r="X2954" s="230"/>
      <c r="Y2954" s="230"/>
      <c r="Z2954" s="230"/>
      <c r="AA2954" s="230"/>
      <c r="AB2954" s="230"/>
      <c r="AC2954" s="230"/>
      <c r="AD2954" s="230"/>
      <c r="AH2954" s="230"/>
      <c r="AK2954" s="230"/>
      <c r="AL2954" s="230"/>
      <c r="AM2954" s="230"/>
      <c r="AN2954" s="230"/>
      <c r="AO2954" s="230"/>
      <c r="AP2954" s="230"/>
      <c r="AQ2954" s="230"/>
      <c r="AR2954" s="230"/>
      <c r="AW2954" s="230"/>
      <c r="AZ2954" s="230"/>
      <c r="BA2954" s="230"/>
      <c r="BB2954" s="230"/>
      <c r="BC2954" s="230"/>
      <c r="BD2954" s="230"/>
      <c r="BE2954" s="230"/>
      <c r="BF2954" s="230"/>
      <c r="BG2954" s="230"/>
    </row>
    <row r="2955" spans="4:59">
      <c r="D2955" s="230"/>
      <c r="G2955" s="230"/>
      <c r="H2955" s="230"/>
      <c r="I2955" s="230"/>
      <c r="J2955" s="230"/>
      <c r="K2955" s="230"/>
      <c r="L2955" s="230"/>
      <c r="M2955" s="230"/>
      <c r="N2955" s="230"/>
      <c r="S2955" s="230"/>
      <c r="V2955" s="230"/>
      <c r="W2955" s="230"/>
      <c r="X2955" s="230"/>
      <c r="Y2955" s="230"/>
      <c r="Z2955" s="230"/>
      <c r="AA2955" s="230"/>
      <c r="AB2955" s="230"/>
      <c r="AC2955" s="230"/>
      <c r="AD2955" s="230"/>
      <c r="AH2955" s="230"/>
      <c r="AK2955" s="230"/>
      <c r="AL2955" s="230"/>
      <c r="AM2955" s="230"/>
      <c r="AN2955" s="230"/>
      <c r="AO2955" s="230"/>
      <c r="AP2955" s="230"/>
      <c r="AQ2955" s="230"/>
      <c r="AR2955" s="230"/>
      <c r="AW2955" s="230"/>
      <c r="AZ2955" s="230"/>
      <c r="BA2955" s="230"/>
      <c r="BB2955" s="230"/>
      <c r="BC2955" s="230"/>
      <c r="BD2955" s="230"/>
      <c r="BE2955" s="230"/>
      <c r="BF2955" s="230"/>
      <c r="BG2955" s="230"/>
    </row>
    <row r="2956" spans="4:59">
      <c r="D2956" s="230"/>
      <c r="G2956" s="230"/>
      <c r="H2956" s="230"/>
      <c r="I2956" s="230"/>
      <c r="J2956" s="230"/>
      <c r="K2956" s="230"/>
      <c r="L2956" s="230"/>
      <c r="M2956" s="230"/>
      <c r="N2956" s="230"/>
      <c r="S2956" s="230"/>
      <c r="V2956" s="230"/>
      <c r="W2956" s="230"/>
      <c r="X2956" s="230"/>
      <c r="Y2956" s="230"/>
      <c r="Z2956" s="230"/>
      <c r="AA2956" s="230"/>
      <c r="AB2956" s="230"/>
      <c r="AC2956" s="230"/>
      <c r="AD2956" s="230"/>
      <c r="AH2956" s="230"/>
      <c r="AK2956" s="230"/>
      <c r="AL2956" s="230"/>
      <c r="AM2956" s="230"/>
      <c r="AN2956" s="230"/>
      <c r="AO2956" s="230"/>
      <c r="AP2956" s="230"/>
      <c r="AQ2956" s="230"/>
      <c r="AR2956" s="230"/>
      <c r="AW2956" s="230"/>
      <c r="AZ2956" s="230"/>
      <c r="BA2956" s="230"/>
      <c r="BB2956" s="230"/>
      <c r="BC2956" s="230"/>
      <c r="BD2956" s="230"/>
      <c r="BE2956" s="230"/>
      <c r="BF2956" s="230"/>
      <c r="BG2956" s="230"/>
    </row>
    <row r="2957" spans="4:59">
      <c r="D2957" s="230"/>
      <c r="G2957" s="230"/>
      <c r="H2957" s="230"/>
      <c r="I2957" s="230"/>
      <c r="J2957" s="230"/>
      <c r="K2957" s="230"/>
      <c r="L2957" s="230"/>
      <c r="M2957" s="230"/>
      <c r="N2957" s="230"/>
      <c r="S2957" s="230"/>
      <c r="V2957" s="230"/>
      <c r="W2957" s="230"/>
      <c r="X2957" s="230"/>
      <c r="Y2957" s="230"/>
      <c r="Z2957" s="230"/>
      <c r="AA2957" s="230"/>
      <c r="AB2957" s="230"/>
      <c r="AC2957" s="230"/>
      <c r="AD2957" s="230"/>
      <c r="AH2957" s="230"/>
      <c r="AK2957" s="230"/>
      <c r="AL2957" s="230"/>
      <c r="AM2957" s="230"/>
      <c r="AN2957" s="230"/>
      <c r="AO2957" s="230"/>
      <c r="AP2957" s="230"/>
      <c r="AQ2957" s="230"/>
      <c r="AR2957" s="230"/>
      <c r="AW2957" s="230"/>
      <c r="AZ2957" s="230"/>
      <c r="BA2957" s="230"/>
      <c r="BB2957" s="230"/>
      <c r="BC2957" s="230"/>
      <c r="BD2957" s="230"/>
      <c r="BE2957" s="230"/>
      <c r="BF2957" s="230"/>
      <c r="BG2957" s="230"/>
    </row>
    <row r="2958" spans="4:59">
      <c r="D2958" s="230"/>
      <c r="G2958" s="230"/>
      <c r="H2958" s="230"/>
      <c r="I2958" s="230"/>
      <c r="J2958" s="230"/>
      <c r="K2958" s="230"/>
      <c r="L2958" s="230"/>
      <c r="M2958" s="230"/>
      <c r="N2958" s="230"/>
      <c r="S2958" s="230"/>
      <c r="V2958" s="230"/>
      <c r="W2958" s="230"/>
      <c r="X2958" s="230"/>
      <c r="Y2958" s="230"/>
      <c r="Z2958" s="230"/>
      <c r="AA2958" s="230"/>
      <c r="AB2958" s="230"/>
      <c r="AC2958" s="230"/>
      <c r="AD2958" s="230"/>
      <c r="AH2958" s="230"/>
      <c r="AK2958" s="230"/>
      <c r="AL2958" s="230"/>
      <c r="AM2958" s="230"/>
      <c r="AN2958" s="230"/>
      <c r="AO2958" s="230"/>
      <c r="AP2958" s="230"/>
      <c r="AQ2958" s="230"/>
      <c r="AR2958" s="230"/>
      <c r="AW2958" s="230"/>
      <c r="AZ2958" s="230"/>
      <c r="BA2958" s="230"/>
      <c r="BB2958" s="230"/>
      <c r="BC2958" s="230"/>
      <c r="BD2958" s="230"/>
      <c r="BE2958" s="230"/>
      <c r="BF2958" s="230"/>
      <c r="BG2958" s="230"/>
    </row>
    <row r="2959" spans="4:59">
      <c r="D2959" s="230"/>
      <c r="G2959" s="230"/>
      <c r="H2959" s="230"/>
      <c r="I2959" s="230"/>
      <c r="J2959" s="230"/>
      <c r="K2959" s="230"/>
      <c r="L2959" s="230"/>
      <c r="M2959" s="230"/>
      <c r="N2959" s="230"/>
      <c r="S2959" s="230"/>
      <c r="V2959" s="230"/>
      <c r="W2959" s="230"/>
      <c r="X2959" s="230"/>
      <c r="Y2959" s="230"/>
      <c r="Z2959" s="230"/>
      <c r="AA2959" s="230"/>
      <c r="AB2959" s="230"/>
      <c r="AC2959" s="230"/>
      <c r="AD2959" s="230"/>
      <c r="AH2959" s="230"/>
      <c r="AK2959" s="230"/>
      <c r="AL2959" s="230"/>
      <c r="AM2959" s="230"/>
      <c r="AN2959" s="230"/>
      <c r="AO2959" s="230"/>
      <c r="AP2959" s="230"/>
      <c r="AQ2959" s="230"/>
      <c r="AR2959" s="230"/>
      <c r="AW2959" s="230"/>
      <c r="AZ2959" s="230"/>
      <c r="BA2959" s="230"/>
      <c r="BB2959" s="230"/>
      <c r="BC2959" s="230"/>
      <c r="BD2959" s="230"/>
      <c r="BE2959" s="230"/>
      <c r="BF2959" s="230"/>
      <c r="BG2959" s="230"/>
    </row>
    <row r="2960" spans="4:59">
      <c r="D2960" s="230"/>
      <c r="G2960" s="230"/>
      <c r="H2960" s="230"/>
      <c r="I2960" s="230"/>
      <c r="J2960" s="230"/>
      <c r="K2960" s="230"/>
      <c r="L2960" s="230"/>
      <c r="M2960" s="230"/>
      <c r="N2960" s="230"/>
      <c r="S2960" s="230"/>
      <c r="V2960" s="230"/>
      <c r="W2960" s="230"/>
      <c r="X2960" s="230"/>
      <c r="Y2960" s="230"/>
      <c r="Z2960" s="230"/>
      <c r="AA2960" s="230"/>
      <c r="AB2960" s="230"/>
      <c r="AC2960" s="230"/>
      <c r="AD2960" s="230"/>
      <c r="AH2960" s="230"/>
      <c r="AK2960" s="230"/>
      <c r="AL2960" s="230"/>
      <c r="AM2960" s="230"/>
      <c r="AN2960" s="230"/>
      <c r="AO2960" s="230"/>
      <c r="AP2960" s="230"/>
      <c r="AQ2960" s="230"/>
      <c r="AR2960" s="230"/>
      <c r="AW2960" s="230"/>
      <c r="AZ2960" s="230"/>
      <c r="BA2960" s="230"/>
      <c r="BB2960" s="230"/>
      <c r="BC2960" s="230"/>
      <c r="BD2960" s="230"/>
      <c r="BE2960" s="230"/>
      <c r="BF2960" s="230"/>
      <c r="BG2960" s="230"/>
    </row>
    <row r="2961" spans="4:59">
      <c r="D2961" s="230"/>
      <c r="G2961" s="230"/>
      <c r="H2961" s="230"/>
      <c r="I2961" s="230"/>
      <c r="J2961" s="230"/>
      <c r="K2961" s="230"/>
      <c r="L2961" s="230"/>
      <c r="M2961" s="230"/>
      <c r="N2961" s="230"/>
      <c r="S2961" s="230"/>
      <c r="V2961" s="230"/>
      <c r="W2961" s="230"/>
      <c r="X2961" s="230"/>
      <c r="Y2961" s="230"/>
      <c r="Z2961" s="230"/>
      <c r="AA2961" s="230"/>
      <c r="AB2961" s="230"/>
      <c r="AC2961" s="230"/>
      <c r="AD2961" s="230"/>
      <c r="AH2961" s="230"/>
      <c r="AK2961" s="230"/>
      <c r="AL2961" s="230"/>
      <c r="AM2961" s="230"/>
      <c r="AN2961" s="230"/>
      <c r="AO2961" s="230"/>
      <c r="AP2961" s="230"/>
      <c r="AQ2961" s="230"/>
      <c r="AR2961" s="230"/>
      <c r="AW2961" s="230"/>
      <c r="AZ2961" s="230"/>
      <c r="BA2961" s="230"/>
      <c r="BB2961" s="230"/>
      <c r="BC2961" s="230"/>
      <c r="BD2961" s="230"/>
      <c r="BE2961" s="230"/>
      <c r="BF2961" s="230"/>
      <c r="BG2961" s="230"/>
    </row>
    <row r="2962" spans="4:59">
      <c r="D2962" s="230"/>
      <c r="G2962" s="230"/>
      <c r="H2962" s="230"/>
      <c r="I2962" s="230"/>
      <c r="J2962" s="230"/>
      <c r="K2962" s="230"/>
      <c r="L2962" s="230"/>
      <c r="M2962" s="230"/>
      <c r="N2962" s="230"/>
      <c r="S2962" s="230"/>
      <c r="V2962" s="230"/>
      <c r="W2962" s="230"/>
      <c r="X2962" s="230"/>
      <c r="Y2962" s="230"/>
      <c r="Z2962" s="230"/>
      <c r="AA2962" s="230"/>
      <c r="AB2962" s="230"/>
      <c r="AC2962" s="230"/>
      <c r="AD2962" s="230"/>
      <c r="AH2962" s="230"/>
      <c r="AK2962" s="230"/>
      <c r="AL2962" s="230"/>
      <c r="AM2962" s="230"/>
      <c r="AN2962" s="230"/>
      <c r="AO2962" s="230"/>
      <c r="AP2962" s="230"/>
      <c r="AQ2962" s="230"/>
      <c r="AR2962" s="230"/>
      <c r="AW2962" s="230"/>
      <c r="AZ2962" s="230"/>
      <c r="BA2962" s="230"/>
      <c r="BB2962" s="230"/>
      <c r="BC2962" s="230"/>
      <c r="BD2962" s="230"/>
      <c r="BE2962" s="230"/>
      <c r="BF2962" s="230"/>
      <c r="BG2962" s="230"/>
    </row>
    <row r="2963" spans="4:59">
      <c r="D2963" s="230"/>
      <c r="G2963" s="230"/>
      <c r="H2963" s="230"/>
      <c r="I2963" s="230"/>
      <c r="J2963" s="230"/>
      <c r="K2963" s="230"/>
      <c r="L2963" s="230"/>
      <c r="M2963" s="230"/>
      <c r="N2963" s="230"/>
      <c r="S2963" s="230"/>
      <c r="V2963" s="230"/>
      <c r="W2963" s="230"/>
      <c r="X2963" s="230"/>
      <c r="Y2963" s="230"/>
      <c r="Z2963" s="230"/>
      <c r="AA2963" s="230"/>
      <c r="AB2963" s="230"/>
      <c r="AC2963" s="230"/>
      <c r="AD2963" s="230"/>
      <c r="AH2963" s="230"/>
      <c r="AK2963" s="230"/>
      <c r="AL2963" s="230"/>
      <c r="AM2963" s="230"/>
      <c r="AN2963" s="230"/>
      <c r="AO2963" s="230"/>
      <c r="AP2963" s="230"/>
      <c r="AQ2963" s="230"/>
      <c r="AR2963" s="230"/>
      <c r="AW2963" s="230"/>
      <c r="AZ2963" s="230"/>
      <c r="BA2963" s="230"/>
      <c r="BB2963" s="230"/>
      <c r="BC2963" s="230"/>
      <c r="BD2963" s="230"/>
      <c r="BE2963" s="230"/>
      <c r="BF2963" s="230"/>
      <c r="BG2963" s="230"/>
    </row>
    <row r="2964" spans="4:59">
      <c r="D2964" s="230"/>
      <c r="G2964" s="230"/>
      <c r="H2964" s="230"/>
      <c r="I2964" s="230"/>
      <c r="J2964" s="230"/>
      <c r="K2964" s="230"/>
      <c r="L2964" s="230"/>
      <c r="M2964" s="230"/>
      <c r="N2964" s="230"/>
      <c r="S2964" s="230"/>
      <c r="V2964" s="230"/>
      <c r="W2964" s="230"/>
      <c r="X2964" s="230"/>
      <c r="Y2964" s="230"/>
      <c r="Z2964" s="230"/>
      <c r="AA2964" s="230"/>
      <c r="AB2964" s="230"/>
      <c r="AC2964" s="230"/>
      <c r="AD2964" s="230"/>
      <c r="AH2964" s="230"/>
      <c r="AK2964" s="230"/>
      <c r="AL2964" s="230"/>
      <c r="AM2964" s="230"/>
      <c r="AN2964" s="230"/>
      <c r="AO2964" s="230"/>
      <c r="AP2964" s="230"/>
      <c r="AQ2964" s="230"/>
      <c r="AR2964" s="230"/>
      <c r="AW2964" s="230"/>
      <c r="AZ2964" s="230"/>
      <c r="BA2964" s="230"/>
      <c r="BB2964" s="230"/>
      <c r="BC2964" s="230"/>
      <c r="BD2964" s="230"/>
      <c r="BE2964" s="230"/>
      <c r="BF2964" s="230"/>
      <c r="BG2964" s="230"/>
    </row>
    <row r="2965" spans="4:59">
      <c r="D2965" s="230"/>
      <c r="G2965" s="230"/>
      <c r="H2965" s="230"/>
      <c r="I2965" s="230"/>
      <c r="J2965" s="230"/>
      <c r="K2965" s="230"/>
      <c r="L2965" s="230"/>
      <c r="M2965" s="230"/>
      <c r="N2965" s="230"/>
      <c r="S2965" s="230"/>
      <c r="V2965" s="230"/>
      <c r="W2965" s="230"/>
      <c r="X2965" s="230"/>
      <c r="Y2965" s="230"/>
      <c r="Z2965" s="230"/>
      <c r="AA2965" s="230"/>
      <c r="AB2965" s="230"/>
      <c r="AC2965" s="230"/>
      <c r="AD2965" s="230"/>
      <c r="AH2965" s="230"/>
      <c r="AK2965" s="230"/>
      <c r="AL2965" s="230"/>
      <c r="AM2965" s="230"/>
      <c r="AN2965" s="230"/>
      <c r="AO2965" s="230"/>
      <c r="AP2965" s="230"/>
      <c r="AQ2965" s="230"/>
      <c r="AR2965" s="230"/>
      <c r="AW2965" s="230"/>
      <c r="AZ2965" s="230"/>
      <c r="BA2965" s="230"/>
      <c r="BB2965" s="230"/>
      <c r="BC2965" s="230"/>
      <c r="BD2965" s="230"/>
      <c r="BE2965" s="230"/>
      <c r="BF2965" s="230"/>
      <c r="BG2965" s="230"/>
    </row>
    <row r="2966" spans="4:59">
      <c r="D2966" s="230"/>
      <c r="G2966" s="230"/>
      <c r="H2966" s="230"/>
      <c r="I2966" s="230"/>
      <c r="J2966" s="230"/>
      <c r="K2966" s="230"/>
      <c r="L2966" s="230"/>
      <c r="M2966" s="230"/>
      <c r="N2966" s="230"/>
      <c r="S2966" s="230"/>
      <c r="V2966" s="230"/>
      <c r="W2966" s="230"/>
      <c r="X2966" s="230"/>
      <c r="Y2966" s="230"/>
      <c r="Z2966" s="230"/>
      <c r="AA2966" s="230"/>
      <c r="AB2966" s="230"/>
      <c r="AC2966" s="230"/>
      <c r="AD2966" s="230"/>
      <c r="AH2966" s="230"/>
      <c r="AK2966" s="230"/>
      <c r="AL2966" s="230"/>
      <c r="AM2966" s="230"/>
      <c r="AN2966" s="230"/>
      <c r="AO2966" s="230"/>
      <c r="AP2966" s="230"/>
      <c r="AQ2966" s="230"/>
      <c r="AR2966" s="230"/>
      <c r="AW2966" s="230"/>
      <c r="AZ2966" s="230"/>
      <c r="BA2966" s="230"/>
      <c r="BB2966" s="230"/>
      <c r="BC2966" s="230"/>
      <c r="BD2966" s="230"/>
      <c r="BE2966" s="230"/>
      <c r="BF2966" s="230"/>
      <c r="BG2966" s="230"/>
    </row>
    <row r="2967" spans="4:59">
      <c r="D2967" s="230"/>
      <c r="G2967" s="230"/>
      <c r="H2967" s="230"/>
      <c r="I2967" s="230"/>
      <c r="J2967" s="230"/>
      <c r="K2967" s="230"/>
      <c r="L2967" s="230"/>
      <c r="M2967" s="230"/>
      <c r="N2967" s="230"/>
      <c r="S2967" s="230"/>
      <c r="V2967" s="230"/>
      <c r="W2967" s="230"/>
      <c r="X2967" s="230"/>
      <c r="Y2967" s="230"/>
      <c r="Z2967" s="230"/>
      <c r="AA2967" s="230"/>
      <c r="AB2967" s="230"/>
      <c r="AC2967" s="230"/>
      <c r="AD2967" s="230"/>
      <c r="AH2967" s="230"/>
      <c r="AK2967" s="230"/>
      <c r="AL2967" s="230"/>
      <c r="AM2967" s="230"/>
      <c r="AN2967" s="230"/>
      <c r="AO2967" s="230"/>
      <c r="AP2967" s="230"/>
      <c r="AQ2967" s="230"/>
      <c r="AR2967" s="230"/>
      <c r="AW2967" s="230"/>
      <c r="AZ2967" s="230"/>
      <c r="BA2967" s="230"/>
      <c r="BB2967" s="230"/>
      <c r="BC2967" s="230"/>
      <c r="BD2967" s="230"/>
      <c r="BE2967" s="230"/>
      <c r="BF2967" s="230"/>
      <c r="BG2967" s="230"/>
    </row>
    <row r="2968" spans="4:59">
      <c r="D2968" s="230"/>
      <c r="G2968" s="230"/>
      <c r="H2968" s="230"/>
      <c r="I2968" s="230"/>
      <c r="J2968" s="230"/>
      <c r="K2968" s="230"/>
      <c r="L2968" s="230"/>
      <c r="M2968" s="230"/>
      <c r="N2968" s="230"/>
      <c r="S2968" s="230"/>
      <c r="V2968" s="230"/>
      <c r="W2968" s="230"/>
      <c r="X2968" s="230"/>
      <c r="Y2968" s="230"/>
      <c r="Z2968" s="230"/>
      <c r="AA2968" s="230"/>
      <c r="AB2968" s="230"/>
      <c r="AC2968" s="230"/>
      <c r="AD2968" s="230"/>
      <c r="AH2968" s="230"/>
      <c r="AK2968" s="230"/>
      <c r="AL2968" s="230"/>
      <c r="AM2968" s="230"/>
      <c r="AN2968" s="230"/>
      <c r="AO2968" s="230"/>
      <c r="AP2968" s="230"/>
      <c r="AQ2968" s="230"/>
      <c r="AR2968" s="230"/>
      <c r="AW2968" s="230"/>
      <c r="AZ2968" s="230"/>
      <c r="BA2968" s="230"/>
      <c r="BB2968" s="230"/>
      <c r="BC2968" s="230"/>
      <c r="BD2968" s="230"/>
      <c r="BE2968" s="230"/>
      <c r="BF2968" s="230"/>
      <c r="BG2968" s="230"/>
    </row>
    <row r="2969" spans="4:59">
      <c r="D2969" s="230"/>
      <c r="G2969" s="230"/>
      <c r="H2969" s="230"/>
      <c r="I2969" s="230"/>
      <c r="J2969" s="230"/>
      <c r="K2969" s="230"/>
      <c r="L2969" s="230"/>
      <c r="M2969" s="230"/>
      <c r="N2969" s="230"/>
      <c r="S2969" s="230"/>
      <c r="V2969" s="230"/>
      <c r="W2969" s="230"/>
      <c r="X2969" s="230"/>
      <c r="Y2969" s="230"/>
      <c r="Z2969" s="230"/>
      <c r="AA2969" s="230"/>
      <c r="AB2969" s="230"/>
      <c r="AC2969" s="230"/>
      <c r="AD2969" s="230"/>
      <c r="AH2969" s="230"/>
      <c r="AK2969" s="230"/>
      <c r="AL2969" s="230"/>
      <c r="AM2969" s="230"/>
      <c r="AN2969" s="230"/>
      <c r="AO2969" s="230"/>
      <c r="AP2969" s="230"/>
      <c r="AQ2969" s="230"/>
      <c r="AR2969" s="230"/>
      <c r="AW2969" s="230"/>
      <c r="AZ2969" s="230"/>
      <c r="BA2969" s="230"/>
      <c r="BB2969" s="230"/>
      <c r="BC2969" s="230"/>
      <c r="BD2969" s="230"/>
      <c r="BE2969" s="230"/>
      <c r="BF2969" s="230"/>
      <c r="BG2969" s="230"/>
    </row>
    <row r="2970" spans="4:59">
      <c r="D2970" s="230"/>
      <c r="G2970" s="230"/>
      <c r="H2970" s="230"/>
      <c r="I2970" s="230"/>
      <c r="J2970" s="230"/>
      <c r="K2970" s="230"/>
      <c r="L2970" s="230"/>
      <c r="M2970" s="230"/>
      <c r="N2970" s="230"/>
      <c r="S2970" s="230"/>
      <c r="V2970" s="230"/>
      <c r="W2970" s="230"/>
      <c r="X2970" s="230"/>
      <c r="Y2970" s="230"/>
      <c r="Z2970" s="230"/>
      <c r="AA2970" s="230"/>
      <c r="AB2970" s="230"/>
      <c r="AC2970" s="230"/>
      <c r="AD2970" s="230"/>
      <c r="AH2970" s="230"/>
      <c r="AK2970" s="230"/>
      <c r="AL2970" s="230"/>
      <c r="AM2970" s="230"/>
      <c r="AN2970" s="230"/>
      <c r="AO2970" s="230"/>
      <c r="AP2970" s="230"/>
      <c r="AQ2970" s="230"/>
      <c r="AR2970" s="230"/>
      <c r="AW2970" s="230"/>
      <c r="AZ2970" s="230"/>
      <c r="BA2970" s="230"/>
      <c r="BB2970" s="230"/>
      <c r="BC2970" s="230"/>
      <c r="BD2970" s="230"/>
      <c r="BE2970" s="230"/>
      <c r="BF2970" s="230"/>
      <c r="BG2970" s="230"/>
    </row>
    <row r="2971" spans="4:59">
      <c r="D2971" s="230"/>
      <c r="G2971" s="230"/>
      <c r="H2971" s="230"/>
      <c r="I2971" s="230"/>
      <c r="J2971" s="230"/>
      <c r="K2971" s="230"/>
      <c r="L2971" s="230"/>
      <c r="M2971" s="230"/>
      <c r="N2971" s="230"/>
      <c r="S2971" s="230"/>
      <c r="V2971" s="230"/>
      <c r="W2971" s="230"/>
      <c r="X2971" s="230"/>
      <c r="Y2971" s="230"/>
      <c r="Z2971" s="230"/>
      <c r="AA2971" s="230"/>
      <c r="AB2971" s="230"/>
      <c r="AC2971" s="230"/>
      <c r="AD2971" s="230"/>
      <c r="AH2971" s="230"/>
      <c r="AK2971" s="230"/>
      <c r="AL2971" s="230"/>
      <c r="AM2971" s="230"/>
      <c r="AN2971" s="230"/>
      <c r="AO2971" s="230"/>
      <c r="AP2971" s="230"/>
      <c r="AQ2971" s="230"/>
      <c r="AR2971" s="230"/>
      <c r="AW2971" s="230"/>
      <c r="AZ2971" s="230"/>
      <c r="BA2971" s="230"/>
      <c r="BB2971" s="230"/>
      <c r="BC2971" s="230"/>
      <c r="BD2971" s="230"/>
      <c r="BE2971" s="230"/>
      <c r="BF2971" s="230"/>
      <c r="BG2971" s="230"/>
    </row>
    <row r="2972" spans="4:59">
      <c r="D2972" s="230"/>
      <c r="G2972" s="230"/>
      <c r="H2972" s="230"/>
      <c r="I2972" s="230"/>
      <c r="J2972" s="230"/>
      <c r="K2972" s="230"/>
      <c r="L2972" s="230"/>
      <c r="M2972" s="230"/>
      <c r="N2972" s="230"/>
      <c r="S2972" s="230"/>
      <c r="V2972" s="230"/>
      <c r="W2972" s="230"/>
      <c r="X2972" s="230"/>
      <c r="Y2972" s="230"/>
      <c r="Z2972" s="230"/>
      <c r="AA2972" s="230"/>
      <c r="AB2972" s="230"/>
      <c r="AC2972" s="230"/>
      <c r="AD2972" s="230"/>
      <c r="AH2972" s="230"/>
      <c r="AK2972" s="230"/>
      <c r="AL2972" s="230"/>
      <c r="AM2972" s="230"/>
      <c r="AN2972" s="230"/>
      <c r="AO2972" s="230"/>
      <c r="AP2972" s="230"/>
      <c r="AQ2972" s="230"/>
      <c r="AR2972" s="230"/>
      <c r="AW2972" s="230"/>
      <c r="AZ2972" s="230"/>
      <c r="BA2972" s="230"/>
      <c r="BB2972" s="230"/>
      <c r="BC2972" s="230"/>
      <c r="BD2972" s="230"/>
      <c r="BE2972" s="230"/>
      <c r="BF2972" s="230"/>
      <c r="BG2972" s="230"/>
    </row>
    <row r="2973" spans="4:59">
      <c r="D2973" s="230"/>
      <c r="G2973" s="230"/>
      <c r="H2973" s="230"/>
      <c r="I2973" s="230"/>
      <c r="J2973" s="230"/>
      <c r="K2973" s="230"/>
      <c r="L2973" s="230"/>
      <c r="M2973" s="230"/>
      <c r="N2973" s="230"/>
      <c r="S2973" s="230"/>
      <c r="V2973" s="230"/>
      <c r="W2973" s="230"/>
      <c r="X2973" s="230"/>
      <c r="Y2973" s="230"/>
      <c r="Z2973" s="230"/>
      <c r="AA2973" s="230"/>
      <c r="AB2973" s="230"/>
      <c r="AC2973" s="230"/>
      <c r="AD2973" s="230"/>
      <c r="AH2973" s="230"/>
      <c r="AK2973" s="230"/>
      <c r="AL2973" s="230"/>
      <c r="AM2973" s="230"/>
      <c r="AN2973" s="230"/>
      <c r="AO2973" s="230"/>
      <c r="AP2973" s="230"/>
      <c r="AQ2973" s="230"/>
      <c r="AR2973" s="230"/>
      <c r="AW2973" s="230"/>
      <c r="AZ2973" s="230"/>
      <c r="BA2973" s="230"/>
      <c r="BB2973" s="230"/>
      <c r="BC2973" s="230"/>
      <c r="BD2973" s="230"/>
      <c r="BE2973" s="230"/>
      <c r="BF2973" s="230"/>
      <c r="BG2973" s="230"/>
    </row>
    <row r="2974" spans="4:59">
      <c r="D2974" s="230"/>
      <c r="G2974" s="230"/>
      <c r="H2974" s="230"/>
      <c r="I2974" s="230"/>
      <c r="J2974" s="230"/>
      <c r="K2974" s="230"/>
      <c r="L2974" s="230"/>
      <c r="M2974" s="230"/>
      <c r="N2974" s="230"/>
      <c r="S2974" s="230"/>
      <c r="V2974" s="230"/>
      <c r="W2974" s="230"/>
      <c r="X2974" s="230"/>
      <c r="Y2974" s="230"/>
      <c r="Z2974" s="230"/>
      <c r="AA2974" s="230"/>
      <c r="AB2974" s="230"/>
      <c r="AC2974" s="230"/>
      <c r="AD2974" s="230"/>
      <c r="AH2974" s="230"/>
      <c r="AK2974" s="230"/>
      <c r="AL2974" s="230"/>
      <c r="AM2974" s="230"/>
      <c r="AN2974" s="230"/>
      <c r="AO2974" s="230"/>
      <c r="AP2974" s="230"/>
      <c r="AQ2974" s="230"/>
      <c r="AR2974" s="230"/>
      <c r="AW2974" s="230"/>
      <c r="AZ2974" s="230"/>
      <c r="BA2974" s="230"/>
      <c r="BB2974" s="230"/>
      <c r="BC2974" s="230"/>
      <c r="BD2974" s="230"/>
      <c r="BE2974" s="230"/>
      <c r="BF2974" s="230"/>
      <c r="BG2974" s="230"/>
    </row>
    <row r="2975" spans="4:59">
      <c r="D2975" s="230"/>
      <c r="G2975" s="230"/>
      <c r="H2975" s="230"/>
      <c r="I2975" s="230"/>
      <c r="J2975" s="230"/>
      <c r="K2975" s="230"/>
      <c r="L2975" s="230"/>
      <c r="M2975" s="230"/>
      <c r="N2975" s="230"/>
      <c r="S2975" s="230"/>
      <c r="V2975" s="230"/>
      <c r="W2975" s="230"/>
      <c r="X2975" s="230"/>
      <c r="Y2975" s="230"/>
      <c r="Z2975" s="230"/>
      <c r="AA2975" s="230"/>
      <c r="AB2975" s="230"/>
      <c r="AC2975" s="230"/>
      <c r="AD2975" s="230"/>
      <c r="AH2975" s="230"/>
      <c r="AK2975" s="230"/>
      <c r="AL2975" s="230"/>
      <c r="AM2975" s="230"/>
      <c r="AN2975" s="230"/>
      <c r="AO2975" s="230"/>
      <c r="AP2975" s="230"/>
      <c r="AQ2975" s="230"/>
      <c r="AR2975" s="230"/>
      <c r="AW2975" s="230"/>
      <c r="AZ2975" s="230"/>
      <c r="BA2975" s="230"/>
      <c r="BB2975" s="230"/>
      <c r="BC2975" s="230"/>
      <c r="BD2975" s="230"/>
      <c r="BE2975" s="230"/>
      <c r="BF2975" s="230"/>
      <c r="BG2975" s="230"/>
    </row>
    <row r="2976" spans="4:59">
      <c r="D2976" s="230"/>
      <c r="G2976" s="230"/>
      <c r="H2976" s="230"/>
      <c r="I2976" s="230"/>
      <c r="J2976" s="230"/>
      <c r="K2976" s="230"/>
      <c r="L2976" s="230"/>
      <c r="M2976" s="230"/>
      <c r="N2976" s="230"/>
      <c r="S2976" s="230"/>
      <c r="V2976" s="230"/>
      <c r="W2976" s="230"/>
      <c r="X2976" s="230"/>
      <c r="Y2976" s="230"/>
      <c r="Z2976" s="230"/>
      <c r="AA2976" s="230"/>
      <c r="AB2976" s="230"/>
      <c r="AC2976" s="230"/>
      <c r="AD2976" s="230"/>
      <c r="AH2976" s="230"/>
      <c r="AK2976" s="230"/>
      <c r="AL2976" s="230"/>
      <c r="AM2976" s="230"/>
      <c r="AN2976" s="230"/>
      <c r="AO2976" s="230"/>
      <c r="AP2976" s="230"/>
      <c r="AQ2976" s="230"/>
      <c r="AR2976" s="230"/>
      <c r="AW2976" s="230"/>
      <c r="AZ2976" s="230"/>
      <c r="BA2976" s="230"/>
      <c r="BB2976" s="230"/>
      <c r="BC2976" s="230"/>
      <c r="BD2976" s="230"/>
      <c r="BE2976" s="230"/>
      <c r="BF2976" s="230"/>
      <c r="BG2976" s="230"/>
    </row>
    <row r="2977" spans="4:59">
      <c r="D2977" s="230"/>
      <c r="G2977" s="230"/>
      <c r="H2977" s="230"/>
      <c r="I2977" s="230"/>
      <c r="J2977" s="230"/>
      <c r="K2977" s="230"/>
      <c r="L2977" s="230"/>
      <c r="M2977" s="230"/>
      <c r="N2977" s="230"/>
      <c r="S2977" s="230"/>
      <c r="V2977" s="230"/>
      <c r="W2977" s="230"/>
      <c r="X2977" s="230"/>
      <c r="Y2977" s="230"/>
      <c r="Z2977" s="230"/>
      <c r="AA2977" s="230"/>
      <c r="AB2977" s="230"/>
      <c r="AC2977" s="230"/>
      <c r="AD2977" s="230"/>
      <c r="AH2977" s="230"/>
      <c r="AK2977" s="230"/>
      <c r="AL2977" s="230"/>
      <c r="AM2977" s="230"/>
      <c r="AN2977" s="230"/>
      <c r="AO2977" s="230"/>
      <c r="AP2977" s="230"/>
      <c r="AQ2977" s="230"/>
      <c r="AR2977" s="230"/>
      <c r="AW2977" s="230"/>
      <c r="AZ2977" s="230"/>
      <c r="BA2977" s="230"/>
      <c r="BB2977" s="230"/>
      <c r="BC2977" s="230"/>
      <c r="BD2977" s="230"/>
      <c r="BE2977" s="230"/>
      <c r="BF2977" s="230"/>
      <c r="BG2977" s="230"/>
    </row>
    <row r="2978" spans="4:59">
      <c r="D2978" s="230"/>
      <c r="G2978" s="230"/>
      <c r="H2978" s="230"/>
      <c r="I2978" s="230"/>
      <c r="J2978" s="230"/>
      <c r="K2978" s="230"/>
      <c r="L2978" s="230"/>
      <c r="M2978" s="230"/>
      <c r="N2978" s="230"/>
      <c r="S2978" s="230"/>
      <c r="V2978" s="230"/>
      <c r="W2978" s="230"/>
      <c r="X2978" s="230"/>
      <c r="Y2978" s="230"/>
      <c r="Z2978" s="230"/>
      <c r="AA2978" s="230"/>
      <c r="AB2978" s="230"/>
      <c r="AC2978" s="230"/>
      <c r="AD2978" s="230"/>
      <c r="AH2978" s="230"/>
      <c r="AK2978" s="230"/>
      <c r="AL2978" s="230"/>
      <c r="AM2978" s="230"/>
      <c r="AN2978" s="230"/>
      <c r="AO2978" s="230"/>
      <c r="AP2978" s="230"/>
      <c r="AQ2978" s="230"/>
      <c r="AR2978" s="230"/>
      <c r="AW2978" s="230"/>
      <c r="AZ2978" s="230"/>
      <c r="BA2978" s="230"/>
      <c r="BB2978" s="230"/>
      <c r="BC2978" s="230"/>
      <c r="BD2978" s="230"/>
      <c r="BE2978" s="230"/>
      <c r="BF2978" s="230"/>
      <c r="BG2978" s="230"/>
    </row>
    <row r="2979" spans="4:59">
      <c r="D2979" s="230"/>
      <c r="G2979" s="230"/>
      <c r="H2979" s="230"/>
      <c r="I2979" s="230"/>
      <c r="J2979" s="230"/>
      <c r="K2979" s="230"/>
      <c r="L2979" s="230"/>
      <c r="M2979" s="230"/>
      <c r="N2979" s="230"/>
      <c r="S2979" s="230"/>
      <c r="V2979" s="230"/>
      <c r="W2979" s="230"/>
      <c r="X2979" s="230"/>
      <c r="Y2979" s="230"/>
      <c r="Z2979" s="230"/>
      <c r="AA2979" s="230"/>
      <c r="AB2979" s="230"/>
      <c r="AC2979" s="230"/>
      <c r="AD2979" s="230"/>
      <c r="AH2979" s="230"/>
      <c r="AK2979" s="230"/>
      <c r="AL2979" s="230"/>
      <c r="AM2979" s="230"/>
      <c r="AN2979" s="230"/>
      <c r="AO2979" s="230"/>
      <c r="AP2979" s="230"/>
      <c r="AQ2979" s="230"/>
      <c r="AR2979" s="230"/>
      <c r="AW2979" s="230"/>
      <c r="AZ2979" s="230"/>
      <c r="BA2979" s="230"/>
      <c r="BB2979" s="230"/>
      <c r="BC2979" s="230"/>
      <c r="BD2979" s="230"/>
      <c r="BE2979" s="230"/>
      <c r="BF2979" s="230"/>
      <c r="BG2979" s="230"/>
    </row>
    <row r="2980" spans="4:59">
      <c r="D2980" s="230"/>
      <c r="G2980" s="230"/>
      <c r="H2980" s="230"/>
      <c r="I2980" s="230"/>
      <c r="J2980" s="230"/>
      <c r="K2980" s="230"/>
      <c r="L2980" s="230"/>
      <c r="M2980" s="230"/>
      <c r="N2980" s="230"/>
      <c r="S2980" s="230"/>
      <c r="V2980" s="230"/>
      <c r="W2980" s="230"/>
      <c r="X2980" s="230"/>
      <c r="Y2980" s="230"/>
      <c r="Z2980" s="230"/>
      <c r="AA2980" s="230"/>
      <c r="AB2980" s="230"/>
      <c r="AC2980" s="230"/>
      <c r="AD2980" s="230"/>
      <c r="AH2980" s="230"/>
      <c r="AK2980" s="230"/>
      <c r="AL2980" s="230"/>
      <c r="AM2980" s="230"/>
      <c r="AN2980" s="230"/>
      <c r="AO2980" s="230"/>
      <c r="AP2980" s="230"/>
      <c r="AQ2980" s="230"/>
      <c r="AR2980" s="230"/>
      <c r="AW2980" s="230"/>
      <c r="AZ2980" s="230"/>
      <c r="BA2980" s="230"/>
      <c r="BB2980" s="230"/>
      <c r="BC2980" s="230"/>
      <c r="BD2980" s="230"/>
      <c r="BE2980" s="230"/>
      <c r="BF2980" s="230"/>
      <c r="BG2980" s="230"/>
    </row>
    <row r="2981" spans="4:59">
      <c r="D2981" s="230"/>
      <c r="G2981" s="230"/>
      <c r="H2981" s="230"/>
      <c r="I2981" s="230"/>
      <c r="J2981" s="230"/>
      <c r="K2981" s="230"/>
      <c r="L2981" s="230"/>
      <c r="M2981" s="230"/>
      <c r="N2981" s="230"/>
      <c r="S2981" s="230"/>
      <c r="V2981" s="230"/>
      <c r="W2981" s="230"/>
      <c r="X2981" s="230"/>
      <c r="Y2981" s="230"/>
      <c r="Z2981" s="230"/>
      <c r="AA2981" s="230"/>
      <c r="AB2981" s="230"/>
      <c r="AC2981" s="230"/>
      <c r="AD2981" s="230"/>
      <c r="AH2981" s="230"/>
      <c r="AK2981" s="230"/>
      <c r="AL2981" s="230"/>
      <c r="AM2981" s="230"/>
      <c r="AN2981" s="230"/>
      <c r="AO2981" s="230"/>
      <c r="AP2981" s="230"/>
      <c r="AQ2981" s="230"/>
      <c r="AR2981" s="230"/>
      <c r="AW2981" s="230"/>
      <c r="AZ2981" s="230"/>
      <c r="BA2981" s="230"/>
      <c r="BB2981" s="230"/>
      <c r="BC2981" s="230"/>
      <c r="BD2981" s="230"/>
      <c r="BE2981" s="230"/>
      <c r="BF2981" s="230"/>
      <c r="BG2981" s="230"/>
    </row>
    <row r="2982" spans="4:59">
      <c r="D2982" s="230"/>
      <c r="G2982" s="230"/>
      <c r="H2982" s="230"/>
      <c r="I2982" s="230"/>
      <c r="J2982" s="230"/>
      <c r="K2982" s="230"/>
      <c r="L2982" s="230"/>
      <c r="M2982" s="230"/>
      <c r="N2982" s="230"/>
      <c r="S2982" s="230"/>
      <c r="V2982" s="230"/>
      <c r="W2982" s="230"/>
      <c r="X2982" s="230"/>
      <c r="Y2982" s="230"/>
      <c r="Z2982" s="230"/>
      <c r="AA2982" s="230"/>
      <c r="AB2982" s="230"/>
      <c r="AC2982" s="230"/>
      <c r="AD2982" s="230"/>
      <c r="AH2982" s="230"/>
      <c r="AK2982" s="230"/>
      <c r="AL2982" s="230"/>
      <c r="AM2982" s="230"/>
      <c r="AN2982" s="230"/>
      <c r="AO2982" s="230"/>
      <c r="AP2982" s="230"/>
      <c r="AQ2982" s="230"/>
      <c r="AR2982" s="230"/>
      <c r="AW2982" s="230"/>
      <c r="AZ2982" s="230"/>
      <c r="BA2982" s="230"/>
      <c r="BB2982" s="230"/>
      <c r="BC2982" s="230"/>
      <c r="BD2982" s="230"/>
      <c r="BE2982" s="230"/>
      <c r="BF2982" s="230"/>
      <c r="BG2982" s="230"/>
    </row>
    <row r="2983" spans="4:59">
      <c r="D2983" s="230"/>
      <c r="G2983" s="230"/>
      <c r="H2983" s="230"/>
      <c r="I2983" s="230"/>
      <c r="J2983" s="230"/>
      <c r="K2983" s="230"/>
      <c r="L2983" s="230"/>
      <c r="M2983" s="230"/>
      <c r="N2983" s="230"/>
      <c r="S2983" s="230"/>
      <c r="V2983" s="230"/>
      <c r="W2983" s="230"/>
      <c r="X2983" s="230"/>
      <c r="Y2983" s="230"/>
      <c r="Z2983" s="230"/>
      <c r="AA2983" s="230"/>
      <c r="AB2983" s="230"/>
      <c r="AC2983" s="230"/>
      <c r="AD2983" s="230"/>
      <c r="AH2983" s="230"/>
      <c r="AK2983" s="230"/>
      <c r="AL2983" s="230"/>
      <c r="AM2983" s="230"/>
      <c r="AN2983" s="230"/>
      <c r="AO2983" s="230"/>
      <c r="AP2983" s="230"/>
      <c r="AQ2983" s="230"/>
      <c r="AR2983" s="230"/>
      <c r="AW2983" s="230"/>
      <c r="AZ2983" s="230"/>
      <c r="BA2983" s="230"/>
      <c r="BB2983" s="230"/>
      <c r="BC2983" s="230"/>
      <c r="BD2983" s="230"/>
      <c r="BE2983" s="230"/>
      <c r="BF2983" s="230"/>
      <c r="BG2983" s="230"/>
    </row>
    <row r="2984" spans="4:59">
      <c r="D2984" s="230"/>
      <c r="G2984" s="230"/>
      <c r="H2984" s="230"/>
      <c r="I2984" s="230"/>
      <c r="J2984" s="230"/>
      <c r="K2984" s="230"/>
      <c r="L2984" s="230"/>
      <c r="M2984" s="230"/>
      <c r="N2984" s="230"/>
      <c r="S2984" s="230"/>
      <c r="V2984" s="230"/>
      <c r="W2984" s="230"/>
      <c r="X2984" s="230"/>
      <c r="Y2984" s="230"/>
      <c r="Z2984" s="230"/>
      <c r="AA2984" s="230"/>
      <c r="AB2984" s="230"/>
      <c r="AC2984" s="230"/>
      <c r="AD2984" s="230"/>
      <c r="AH2984" s="230"/>
      <c r="AK2984" s="230"/>
      <c r="AL2984" s="230"/>
      <c r="AM2984" s="230"/>
      <c r="AN2984" s="230"/>
      <c r="AO2984" s="230"/>
      <c r="AP2984" s="230"/>
      <c r="AQ2984" s="230"/>
      <c r="AR2984" s="230"/>
      <c r="AW2984" s="230"/>
      <c r="AZ2984" s="230"/>
      <c r="BA2984" s="230"/>
      <c r="BB2984" s="230"/>
      <c r="BC2984" s="230"/>
      <c r="BD2984" s="230"/>
      <c r="BE2984" s="230"/>
      <c r="BF2984" s="230"/>
      <c r="BG2984" s="230"/>
    </row>
    <row r="2985" spans="4:59">
      <c r="D2985" s="230"/>
      <c r="G2985" s="230"/>
      <c r="H2985" s="230"/>
      <c r="I2985" s="230"/>
      <c r="J2985" s="230"/>
      <c r="K2985" s="230"/>
      <c r="L2985" s="230"/>
      <c r="M2985" s="230"/>
      <c r="N2985" s="230"/>
      <c r="S2985" s="230"/>
      <c r="V2985" s="230"/>
      <c r="W2985" s="230"/>
      <c r="X2985" s="230"/>
      <c r="Y2985" s="230"/>
      <c r="Z2985" s="230"/>
      <c r="AA2985" s="230"/>
      <c r="AB2985" s="230"/>
      <c r="AC2985" s="230"/>
      <c r="AD2985" s="230"/>
      <c r="AH2985" s="230"/>
      <c r="AK2985" s="230"/>
      <c r="AL2985" s="230"/>
      <c r="AM2985" s="230"/>
      <c r="AN2985" s="230"/>
      <c r="AO2985" s="230"/>
      <c r="AP2985" s="230"/>
      <c r="AQ2985" s="230"/>
      <c r="AR2985" s="230"/>
      <c r="AW2985" s="230"/>
      <c r="AZ2985" s="230"/>
      <c r="BA2985" s="230"/>
      <c r="BB2985" s="230"/>
      <c r="BC2985" s="230"/>
      <c r="BD2985" s="230"/>
      <c r="BE2985" s="230"/>
      <c r="BF2985" s="230"/>
      <c r="BG2985" s="230"/>
    </row>
    <row r="2986" spans="4:59">
      <c r="D2986" s="230"/>
      <c r="G2986" s="230"/>
      <c r="H2986" s="230"/>
      <c r="I2986" s="230"/>
      <c r="J2986" s="230"/>
      <c r="K2986" s="230"/>
      <c r="L2986" s="230"/>
      <c r="M2986" s="230"/>
      <c r="N2986" s="230"/>
      <c r="S2986" s="230"/>
      <c r="V2986" s="230"/>
      <c r="W2986" s="230"/>
      <c r="X2986" s="230"/>
      <c r="Y2986" s="230"/>
      <c r="Z2986" s="230"/>
      <c r="AA2986" s="230"/>
      <c r="AB2986" s="230"/>
      <c r="AC2986" s="230"/>
      <c r="AD2986" s="230"/>
      <c r="AH2986" s="230"/>
      <c r="AK2986" s="230"/>
      <c r="AL2986" s="230"/>
      <c r="AM2986" s="230"/>
      <c r="AN2986" s="230"/>
      <c r="AO2986" s="230"/>
      <c r="AP2986" s="230"/>
      <c r="AQ2986" s="230"/>
      <c r="AR2986" s="230"/>
      <c r="AW2986" s="230"/>
      <c r="AZ2986" s="230"/>
      <c r="BA2986" s="230"/>
      <c r="BB2986" s="230"/>
      <c r="BC2986" s="230"/>
      <c r="BD2986" s="230"/>
      <c r="BE2986" s="230"/>
      <c r="BF2986" s="230"/>
      <c r="BG2986" s="230"/>
    </row>
    <row r="2987" spans="4:59">
      <c r="D2987" s="230"/>
      <c r="G2987" s="230"/>
      <c r="H2987" s="230"/>
      <c r="I2987" s="230"/>
      <c r="J2987" s="230"/>
      <c r="K2987" s="230"/>
      <c r="L2987" s="230"/>
      <c r="M2987" s="230"/>
      <c r="N2987" s="230"/>
      <c r="S2987" s="230"/>
      <c r="V2987" s="230"/>
      <c r="W2987" s="230"/>
      <c r="X2987" s="230"/>
      <c r="Y2987" s="230"/>
      <c r="Z2987" s="230"/>
      <c r="AA2987" s="230"/>
      <c r="AB2987" s="230"/>
      <c r="AC2987" s="230"/>
      <c r="AD2987" s="230"/>
      <c r="AH2987" s="230"/>
      <c r="AK2987" s="230"/>
      <c r="AL2987" s="230"/>
      <c r="AM2987" s="230"/>
      <c r="AN2987" s="230"/>
      <c r="AO2987" s="230"/>
      <c r="AP2987" s="230"/>
      <c r="AQ2987" s="230"/>
      <c r="AR2987" s="230"/>
      <c r="AW2987" s="230"/>
      <c r="AZ2987" s="230"/>
      <c r="BA2987" s="230"/>
      <c r="BB2987" s="230"/>
      <c r="BC2987" s="230"/>
      <c r="BD2987" s="230"/>
      <c r="BE2987" s="230"/>
      <c r="BF2987" s="230"/>
      <c r="BG2987" s="230"/>
    </row>
    <row r="2988" spans="4:59">
      <c r="D2988" s="230"/>
      <c r="G2988" s="230"/>
      <c r="H2988" s="230"/>
      <c r="I2988" s="230"/>
      <c r="J2988" s="230"/>
      <c r="K2988" s="230"/>
      <c r="L2988" s="230"/>
      <c r="M2988" s="230"/>
      <c r="N2988" s="230"/>
      <c r="S2988" s="230"/>
      <c r="V2988" s="230"/>
      <c r="W2988" s="230"/>
      <c r="X2988" s="230"/>
      <c r="Y2988" s="230"/>
      <c r="Z2988" s="230"/>
      <c r="AA2988" s="230"/>
      <c r="AB2988" s="230"/>
      <c r="AC2988" s="230"/>
      <c r="AD2988" s="230"/>
      <c r="AH2988" s="230"/>
      <c r="AK2988" s="230"/>
      <c r="AL2988" s="230"/>
      <c r="AM2988" s="230"/>
      <c r="AN2988" s="230"/>
      <c r="AO2988" s="230"/>
      <c r="AP2988" s="230"/>
      <c r="AQ2988" s="230"/>
      <c r="AR2988" s="230"/>
      <c r="AW2988" s="230"/>
      <c r="AZ2988" s="230"/>
      <c r="BA2988" s="230"/>
      <c r="BB2988" s="230"/>
      <c r="BC2988" s="230"/>
      <c r="BD2988" s="230"/>
      <c r="BE2988" s="230"/>
      <c r="BF2988" s="230"/>
      <c r="BG2988" s="230"/>
    </row>
    <row r="2989" spans="4:59">
      <c r="D2989" s="230"/>
      <c r="G2989" s="230"/>
      <c r="H2989" s="230"/>
      <c r="I2989" s="230"/>
      <c r="J2989" s="230"/>
      <c r="K2989" s="230"/>
      <c r="L2989" s="230"/>
      <c r="M2989" s="230"/>
      <c r="N2989" s="230"/>
      <c r="S2989" s="230"/>
      <c r="V2989" s="230"/>
      <c r="W2989" s="230"/>
      <c r="X2989" s="230"/>
      <c r="Y2989" s="230"/>
      <c r="Z2989" s="230"/>
      <c r="AA2989" s="230"/>
      <c r="AB2989" s="230"/>
      <c r="AC2989" s="230"/>
      <c r="AD2989" s="230"/>
      <c r="AH2989" s="230"/>
      <c r="AK2989" s="230"/>
      <c r="AL2989" s="230"/>
      <c r="AM2989" s="230"/>
      <c r="AN2989" s="230"/>
      <c r="AO2989" s="230"/>
      <c r="AP2989" s="230"/>
      <c r="AQ2989" s="230"/>
      <c r="AR2989" s="230"/>
      <c r="AW2989" s="230"/>
      <c r="AZ2989" s="230"/>
      <c r="BA2989" s="230"/>
      <c r="BB2989" s="230"/>
      <c r="BC2989" s="230"/>
      <c r="BD2989" s="230"/>
      <c r="BE2989" s="230"/>
      <c r="BF2989" s="230"/>
      <c r="BG2989" s="230"/>
    </row>
    <row r="2990" spans="4:59">
      <c r="D2990" s="230"/>
      <c r="G2990" s="230"/>
      <c r="H2990" s="230"/>
      <c r="I2990" s="230"/>
      <c r="J2990" s="230"/>
      <c r="K2990" s="230"/>
      <c r="L2990" s="230"/>
      <c r="M2990" s="230"/>
      <c r="N2990" s="230"/>
      <c r="S2990" s="230"/>
      <c r="V2990" s="230"/>
      <c r="W2990" s="230"/>
      <c r="X2990" s="230"/>
      <c r="Y2990" s="230"/>
      <c r="Z2990" s="230"/>
      <c r="AA2990" s="230"/>
      <c r="AB2990" s="230"/>
      <c r="AC2990" s="230"/>
      <c r="AD2990" s="230"/>
      <c r="AH2990" s="230"/>
      <c r="AK2990" s="230"/>
      <c r="AL2990" s="230"/>
      <c r="AM2990" s="230"/>
      <c r="AN2990" s="230"/>
      <c r="AO2990" s="230"/>
      <c r="AP2990" s="230"/>
      <c r="AQ2990" s="230"/>
      <c r="AR2990" s="230"/>
      <c r="AW2990" s="230"/>
      <c r="AZ2990" s="230"/>
      <c r="BA2990" s="230"/>
      <c r="BB2990" s="230"/>
      <c r="BC2990" s="230"/>
      <c r="BD2990" s="230"/>
      <c r="BE2990" s="230"/>
      <c r="BF2990" s="230"/>
      <c r="BG2990" s="230"/>
    </row>
    <row r="2991" spans="4:59">
      <c r="D2991" s="230"/>
      <c r="G2991" s="230"/>
      <c r="H2991" s="230"/>
      <c r="I2991" s="230"/>
      <c r="J2991" s="230"/>
      <c r="K2991" s="230"/>
      <c r="L2991" s="230"/>
      <c r="M2991" s="230"/>
      <c r="N2991" s="230"/>
      <c r="S2991" s="230"/>
      <c r="V2991" s="230"/>
      <c r="W2991" s="230"/>
      <c r="X2991" s="230"/>
      <c r="Y2991" s="230"/>
      <c r="Z2991" s="230"/>
      <c r="AA2991" s="230"/>
      <c r="AB2991" s="230"/>
      <c r="AC2991" s="230"/>
      <c r="AD2991" s="230"/>
      <c r="AH2991" s="230"/>
      <c r="AK2991" s="230"/>
      <c r="AL2991" s="230"/>
      <c r="AM2991" s="230"/>
      <c r="AN2991" s="230"/>
      <c r="AO2991" s="230"/>
      <c r="AP2991" s="230"/>
      <c r="AQ2991" s="230"/>
      <c r="AR2991" s="230"/>
      <c r="AW2991" s="230"/>
      <c r="AZ2991" s="230"/>
      <c r="BA2991" s="230"/>
      <c r="BB2991" s="230"/>
      <c r="BC2991" s="230"/>
      <c r="BD2991" s="230"/>
      <c r="BE2991" s="230"/>
      <c r="BF2991" s="230"/>
      <c r="BG2991" s="230"/>
    </row>
    <row r="2992" spans="4:59">
      <c r="D2992" s="230"/>
      <c r="G2992" s="230"/>
      <c r="H2992" s="230"/>
      <c r="I2992" s="230"/>
      <c r="J2992" s="230"/>
      <c r="K2992" s="230"/>
      <c r="L2992" s="230"/>
      <c r="M2992" s="230"/>
      <c r="N2992" s="230"/>
      <c r="S2992" s="230"/>
      <c r="V2992" s="230"/>
      <c r="W2992" s="230"/>
      <c r="X2992" s="230"/>
      <c r="Y2992" s="230"/>
      <c r="Z2992" s="230"/>
      <c r="AA2992" s="230"/>
      <c r="AB2992" s="230"/>
      <c r="AC2992" s="230"/>
      <c r="AD2992" s="230"/>
      <c r="AH2992" s="230"/>
      <c r="AK2992" s="230"/>
      <c r="AL2992" s="230"/>
      <c r="AM2992" s="230"/>
      <c r="AN2992" s="230"/>
      <c r="AO2992" s="230"/>
      <c r="AP2992" s="230"/>
      <c r="AQ2992" s="230"/>
      <c r="AR2992" s="230"/>
      <c r="AW2992" s="230"/>
      <c r="AZ2992" s="230"/>
      <c r="BA2992" s="230"/>
      <c r="BB2992" s="230"/>
      <c r="BC2992" s="230"/>
      <c r="BD2992" s="230"/>
      <c r="BE2992" s="230"/>
      <c r="BF2992" s="230"/>
      <c r="BG2992" s="230"/>
    </row>
    <row r="2993" spans="4:59">
      <c r="D2993" s="230"/>
      <c r="G2993" s="230"/>
      <c r="H2993" s="230"/>
      <c r="I2993" s="230"/>
      <c r="J2993" s="230"/>
      <c r="K2993" s="230"/>
      <c r="L2993" s="230"/>
      <c r="M2993" s="230"/>
      <c r="N2993" s="230"/>
      <c r="S2993" s="230"/>
      <c r="V2993" s="230"/>
      <c r="W2993" s="230"/>
      <c r="X2993" s="230"/>
      <c r="Y2993" s="230"/>
      <c r="Z2993" s="230"/>
      <c r="AA2993" s="230"/>
      <c r="AB2993" s="230"/>
      <c r="AC2993" s="230"/>
      <c r="AD2993" s="230"/>
      <c r="AH2993" s="230"/>
      <c r="AK2993" s="230"/>
      <c r="AL2993" s="230"/>
      <c r="AM2993" s="230"/>
      <c r="AN2993" s="230"/>
      <c r="AO2993" s="230"/>
      <c r="AP2993" s="230"/>
      <c r="AQ2993" s="230"/>
      <c r="AR2993" s="230"/>
      <c r="AW2993" s="230"/>
      <c r="AZ2993" s="230"/>
      <c r="BA2993" s="230"/>
      <c r="BB2993" s="230"/>
      <c r="BC2993" s="230"/>
      <c r="BD2993" s="230"/>
      <c r="BE2993" s="230"/>
      <c r="BF2993" s="230"/>
      <c r="BG2993" s="230"/>
    </row>
    <row r="2994" spans="4:59">
      <c r="D2994" s="230"/>
      <c r="G2994" s="230"/>
      <c r="H2994" s="230"/>
      <c r="I2994" s="230"/>
      <c r="J2994" s="230"/>
      <c r="K2994" s="230"/>
      <c r="L2994" s="230"/>
      <c r="M2994" s="230"/>
      <c r="N2994" s="230"/>
      <c r="S2994" s="230"/>
      <c r="V2994" s="230"/>
      <c r="W2994" s="230"/>
      <c r="X2994" s="230"/>
      <c r="Y2994" s="230"/>
      <c r="Z2994" s="230"/>
      <c r="AA2994" s="230"/>
      <c r="AB2994" s="230"/>
      <c r="AC2994" s="230"/>
      <c r="AD2994" s="230"/>
      <c r="AH2994" s="230"/>
      <c r="AK2994" s="230"/>
      <c r="AL2994" s="230"/>
      <c r="AM2994" s="230"/>
      <c r="AN2994" s="230"/>
      <c r="AO2994" s="230"/>
      <c r="AP2994" s="230"/>
      <c r="AQ2994" s="230"/>
      <c r="AR2994" s="230"/>
      <c r="AW2994" s="230"/>
      <c r="AZ2994" s="230"/>
      <c r="BA2994" s="230"/>
      <c r="BB2994" s="230"/>
      <c r="BC2994" s="230"/>
      <c r="BD2994" s="230"/>
      <c r="BE2994" s="230"/>
      <c r="BF2994" s="230"/>
      <c r="BG2994" s="230"/>
    </row>
    <row r="2995" spans="4:59">
      <c r="D2995" s="230"/>
      <c r="G2995" s="230"/>
      <c r="H2995" s="230"/>
      <c r="I2995" s="230"/>
      <c r="J2995" s="230"/>
      <c r="K2995" s="230"/>
      <c r="L2995" s="230"/>
      <c r="M2995" s="230"/>
      <c r="N2995" s="230"/>
      <c r="S2995" s="230"/>
      <c r="V2995" s="230"/>
      <c r="W2995" s="230"/>
      <c r="X2995" s="230"/>
      <c r="Y2995" s="230"/>
      <c r="Z2995" s="230"/>
      <c r="AA2995" s="230"/>
      <c r="AB2995" s="230"/>
      <c r="AC2995" s="230"/>
      <c r="AD2995" s="230"/>
      <c r="AH2995" s="230"/>
      <c r="AK2995" s="230"/>
      <c r="AL2995" s="230"/>
      <c r="AM2995" s="230"/>
      <c r="AN2995" s="230"/>
      <c r="AO2995" s="230"/>
      <c r="AP2995" s="230"/>
      <c r="AQ2995" s="230"/>
      <c r="AR2995" s="230"/>
      <c r="AW2995" s="230"/>
      <c r="AZ2995" s="230"/>
      <c r="BA2995" s="230"/>
      <c r="BB2995" s="230"/>
      <c r="BC2995" s="230"/>
      <c r="BD2995" s="230"/>
      <c r="BE2995" s="230"/>
      <c r="BF2995" s="230"/>
      <c r="BG2995" s="230"/>
    </row>
    <row r="2996" spans="4:59">
      <c r="D2996" s="230"/>
      <c r="G2996" s="230"/>
      <c r="H2996" s="230"/>
      <c r="I2996" s="230"/>
      <c r="J2996" s="230"/>
      <c r="K2996" s="230"/>
      <c r="L2996" s="230"/>
      <c r="M2996" s="230"/>
      <c r="N2996" s="230"/>
      <c r="S2996" s="230"/>
      <c r="V2996" s="230"/>
      <c r="W2996" s="230"/>
      <c r="X2996" s="230"/>
      <c r="Y2996" s="230"/>
      <c r="Z2996" s="230"/>
      <c r="AA2996" s="230"/>
      <c r="AB2996" s="230"/>
      <c r="AC2996" s="230"/>
      <c r="AD2996" s="230"/>
      <c r="AH2996" s="230"/>
      <c r="AK2996" s="230"/>
      <c r="AL2996" s="230"/>
      <c r="AM2996" s="230"/>
      <c r="AN2996" s="230"/>
      <c r="AO2996" s="230"/>
      <c r="AP2996" s="230"/>
      <c r="AQ2996" s="230"/>
      <c r="AR2996" s="230"/>
      <c r="AW2996" s="230"/>
      <c r="AZ2996" s="230"/>
      <c r="BA2996" s="230"/>
      <c r="BB2996" s="230"/>
      <c r="BC2996" s="230"/>
      <c r="BD2996" s="230"/>
      <c r="BE2996" s="230"/>
      <c r="BF2996" s="230"/>
      <c r="BG2996" s="230"/>
    </row>
    <row r="2997" spans="4:59">
      <c r="D2997" s="230"/>
      <c r="G2997" s="230"/>
      <c r="H2997" s="230"/>
      <c r="I2997" s="230"/>
      <c r="J2997" s="230"/>
      <c r="K2997" s="230"/>
      <c r="L2997" s="230"/>
      <c r="M2997" s="230"/>
      <c r="N2997" s="230"/>
      <c r="S2997" s="230"/>
      <c r="V2997" s="230"/>
      <c r="W2997" s="230"/>
      <c r="X2997" s="230"/>
      <c r="Y2997" s="230"/>
      <c r="Z2997" s="230"/>
      <c r="AA2997" s="230"/>
      <c r="AB2997" s="230"/>
      <c r="AC2997" s="230"/>
      <c r="AD2997" s="230"/>
      <c r="AH2997" s="230"/>
      <c r="AK2997" s="230"/>
      <c r="AL2997" s="230"/>
      <c r="AM2997" s="230"/>
      <c r="AN2997" s="230"/>
      <c r="AO2997" s="230"/>
      <c r="AP2997" s="230"/>
      <c r="AQ2997" s="230"/>
      <c r="AR2997" s="230"/>
      <c r="AW2997" s="230"/>
      <c r="AZ2997" s="230"/>
      <c r="BA2997" s="230"/>
      <c r="BB2997" s="230"/>
      <c r="BC2997" s="230"/>
      <c r="BD2997" s="230"/>
      <c r="BE2997" s="230"/>
      <c r="BF2997" s="230"/>
      <c r="BG2997" s="230"/>
    </row>
    <row r="2998" spans="4:59">
      <c r="D2998" s="230"/>
      <c r="G2998" s="230"/>
      <c r="H2998" s="230"/>
      <c r="I2998" s="230"/>
      <c r="J2998" s="230"/>
      <c r="K2998" s="230"/>
      <c r="L2998" s="230"/>
      <c r="M2998" s="230"/>
      <c r="N2998" s="230"/>
      <c r="S2998" s="230"/>
      <c r="V2998" s="230"/>
      <c r="W2998" s="230"/>
      <c r="X2998" s="230"/>
      <c r="Y2998" s="230"/>
      <c r="Z2998" s="230"/>
      <c r="AA2998" s="230"/>
      <c r="AB2998" s="230"/>
      <c r="AC2998" s="230"/>
      <c r="AD2998" s="230"/>
      <c r="AH2998" s="230"/>
      <c r="AK2998" s="230"/>
      <c r="AL2998" s="230"/>
      <c r="AM2998" s="230"/>
      <c r="AN2998" s="230"/>
      <c r="AO2998" s="230"/>
      <c r="AP2998" s="230"/>
      <c r="AQ2998" s="230"/>
      <c r="AR2998" s="230"/>
      <c r="AW2998" s="230"/>
      <c r="AZ2998" s="230"/>
      <c r="BA2998" s="230"/>
      <c r="BB2998" s="230"/>
      <c r="BC2998" s="230"/>
      <c r="BD2998" s="230"/>
      <c r="BE2998" s="230"/>
      <c r="BF2998" s="230"/>
      <c r="BG2998" s="230"/>
    </row>
    <row r="2999" spans="4:59">
      <c r="D2999" s="230"/>
      <c r="G2999" s="230"/>
      <c r="H2999" s="230"/>
      <c r="I2999" s="230"/>
      <c r="J2999" s="230"/>
      <c r="K2999" s="230"/>
      <c r="L2999" s="230"/>
      <c r="M2999" s="230"/>
      <c r="N2999" s="230"/>
      <c r="S2999" s="230"/>
      <c r="V2999" s="230"/>
      <c r="W2999" s="230"/>
      <c r="X2999" s="230"/>
      <c r="Y2999" s="230"/>
      <c r="Z2999" s="230"/>
      <c r="AA2999" s="230"/>
      <c r="AB2999" s="230"/>
      <c r="AC2999" s="230"/>
      <c r="AD2999" s="230"/>
      <c r="AH2999" s="230"/>
      <c r="AK2999" s="230"/>
      <c r="AL2999" s="230"/>
      <c r="AM2999" s="230"/>
      <c r="AN2999" s="230"/>
      <c r="AO2999" s="230"/>
      <c r="AP2999" s="230"/>
      <c r="AQ2999" s="230"/>
      <c r="AR2999" s="230"/>
      <c r="AW2999" s="230"/>
      <c r="AZ2999" s="230"/>
      <c r="BA2999" s="230"/>
      <c r="BB2999" s="230"/>
      <c r="BC2999" s="230"/>
      <c r="BD2999" s="230"/>
      <c r="BE2999" s="230"/>
      <c r="BF2999" s="230"/>
      <c r="BG2999" s="230"/>
    </row>
    <row r="3000" spans="4:59">
      <c r="D3000" s="230"/>
      <c r="G3000" s="230"/>
      <c r="H3000" s="230"/>
      <c r="I3000" s="230"/>
      <c r="J3000" s="230"/>
      <c r="K3000" s="230"/>
      <c r="L3000" s="230"/>
      <c r="M3000" s="230"/>
      <c r="N3000" s="230"/>
      <c r="S3000" s="230"/>
      <c r="V3000" s="230"/>
      <c r="W3000" s="230"/>
      <c r="X3000" s="230"/>
      <c r="Y3000" s="230"/>
      <c r="Z3000" s="230"/>
      <c r="AA3000" s="230"/>
      <c r="AB3000" s="230"/>
      <c r="AC3000" s="230"/>
      <c r="AD3000" s="230"/>
      <c r="AH3000" s="230"/>
      <c r="AK3000" s="230"/>
      <c r="AL3000" s="230"/>
      <c r="AM3000" s="230"/>
      <c r="AN3000" s="230"/>
      <c r="AO3000" s="230"/>
      <c r="AP3000" s="230"/>
      <c r="AQ3000" s="230"/>
      <c r="AR3000" s="230"/>
      <c r="AW3000" s="230"/>
      <c r="AZ3000" s="230"/>
      <c r="BA3000" s="230"/>
      <c r="BB3000" s="230"/>
      <c r="BC3000" s="230"/>
      <c r="BD3000" s="230"/>
      <c r="BE3000" s="230"/>
      <c r="BF3000" s="230"/>
      <c r="BG3000" s="230"/>
    </row>
    <row r="3001" spans="4:59">
      <c r="D3001" s="230"/>
      <c r="G3001" s="230"/>
      <c r="H3001" s="230"/>
      <c r="I3001" s="230"/>
      <c r="J3001" s="230"/>
      <c r="K3001" s="230"/>
      <c r="L3001" s="230"/>
      <c r="M3001" s="230"/>
      <c r="N3001" s="230"/>
      <c r="S3001" s="230"/>
      <c r="V3001" s="230"/>
      <c r="W3001" s="230"/>
      <c r="X3001" s="230"/>
      <c r="Y3001" s="230"/>
      <c r="Z3001" s="230"/>
      <c r="AA3001" s="230"/>
      <c r="AB3001" s="230"/>
      <c r="AC3001" s="230"/>
      <c r="AD3001" s="230"/>
      <c r="AH3001" s="230"/>
      <c r="AK3001" s="230"/>
      <c r="AL3001" s="230"/>
      <c r="AM3001" s="230"/>
      <c r="AN3001" s="230"/>
      <c r="AO3001" s="230"/>
      <c r="AP3001" s="230"/>
      <c r="AQ3001" s="230"/>
      <c r="AR3001" s="230"/>
      <c r="AW3001" s="230"/>
      <c r="AZ3001" s="230"/>
      <c r="BA3001" s="230"/>
      <c r="BB3001" s="230"/>
      <c r="BC3001" s="230"/>
      <c r="BD3001" s="230"/>
      <c r="BE3001" s="230"/>
      <c r="BF3001" s="230"/>
      <c r="BG3001" s="230"/>
    </row>
    <row r="3002" spans="4:59">
      <c r="D3002" s="230"/>
      <c r="G3002" s="230"/>
      <c r="H3002" s="230"/>
      <c r="I3002" s="230"/>
      <c r="J3002" s="230"/>
      <c r="K3002" s="230"/>
      <c r="L3002" s="230"/>
      <c r="M3002" s="230"/>
      <c r="N3002" s="230"/>
      <c r="S3002" s="230"/>
      <c r="V3002" s="230"/>
      <c r="W3002" s="230"/>
      <c r="X3002" s="230"/>
      <c r="Y3002" s="230"/>
      <c r="Z3002" s="230"/>
      <c r="AA3002" s="230"/>
      <c r="AB3002" s="230"/>
      <c r="AC3002" s="230"/>
      <c r="AD3002" s="230"/>
      <c r="AH3002" s="230"/>
      <c r="AK3002" s="230"/>
      <c r="AL3002" s="230"/>
      <c r="AM3002" s="230"/>
      <c r="AN3002" s="230"/>
      <c r="AO3002" s="230"/>
      <c r="AP3002" s="230"/>
      <c r="AQ3002" s="230"/>
      <c r="AR3002" s="230"/>
      <c r="AW3002" s="230"/>
      <c r="AZ3002" s="230"/>
      <c r="BA3002" s="230"/>
      <c r="BB3002" s="230"/>
      <c r="BC3002" s="230"/>
      <c r="BD3002" s="230"/>
      <c r="BE3002" s="230"/>
      <c r="BF3002" s="230"/>
      <c r="BG3002" s="230"/>
    </row>
    <row r="3003" spans="4:59">
      <c r="D3003" s="230"/>
      <c r="G3003" s="230"/>
      <c r="H3003" s="230"/>
      <c r="I3003" s="230"/>
      <c r="J3003" s="230"/>
      <c r="K3003" s="230"/>
      <c r="L3003" s="230"/>
      <c r="M3003" s="230"/>
      <c r="N3003" s="230"/>
      <c r="S3003" s="230"/>
      <c r="V3003" s="230"/>
      <c r="W3003" s="230"/>
      <c r="X3003" s="230"/>
      <c r="Y3003" s="230"/>
      <c r="Z3003" s="230"/>
      <c r="AA3003" s="230"/>
      <c r="AB3003" s="230"/>
      <c r="AC3003" s="230"/>
      <c r="AD3003" s="230"/>
      <c r="AH3003" s="230"/>
      <c r="AK3003" s="230"/>
      <c r="AL3003" s="230"/>
      <c r="AM3003" s="230"/>
      <c r="AN3003" s="230"/>
      <c r="AO3003" s="230"/>
      <c r="AP3003" s="230"/>
      <c r="AQ3003" s="230"/>
      <c r="AR3003" s="230"/>
      <c r="AW3003" s="230"/>
      <c r="AZ3003" s="230"/>
      <c r="BA3003" s="230"/>
      <c r="BB3003" s="230"/>
      <c r="BC3003" s="230"/>
      <c r="BD3003" s="230"/>
      <c r="BE3003" s="230"/>
      <c r="BF3003" s="230"/>
      <c r="BG3003" s="230"/>
    </row>
    <row r="3004" spans="4:59">
      <c r="D3004" s="230"/>
      <c r="G3004" s="230"/>
      <c r="H3004" s="230"/>
      <c r="I3004" s="230"/>
      <c r="J3004" s="230"/>
      <c r="K3004" s="230"/>
      <c r="L3004" s="230"/>
      <c r="M3004" s="230"/>
      <c r="N3004" s="230"/>
      <c r="S3004" s="230"/>
      <c r="V3004" s="230"/>
      <c r="W3004" s="230"/>
      <c r="X3004" s="230"/>
      <c r="Y3004" s="230"/>
      <c r="Z3004" s="230"/>
      <c r="AA3004" s="230"/>
      <c r="AB3004" s="230"/>
      <c r="AC3004" s="230"/>
      <c r="AD3004" s="230"/>
      <c r="AH3004" s="230"/>
      <c r="AK3004" s="230"/>
      <c r="AL3004" s="230"/>
      <c r="AM3004" s="230"/>
      <c r="AN3004" s="230"/>
      <c r="AO3004" s="230"/>
      <c r="AP3004" s="230"/>
      <c r="AQ3004" s="230"/>
      <c r="AR3004" s="230"/>
      <c r="AW3004" s="230"/>
      <c r="AZ3004" s="230"/>
      <c r="BA3004" s="230"/>
      <c r="BB3004" s="230"/>
      <c r="BC3004" s="230"/>
      <c r="BD3004" s="230"/>
      <c r="BE3004" s="230"/>
      <c r="BF3004" s="230"/>
      <c r="BG3004" s="230"/>
    </row>
    <row r="3005" spans="4:59">
      <c r="D3005" s="230"/>
      <c r="G3005" s="230"/>
      <c r="H3005" s="230"/>
      <c r="I3005" s="230"/>
      <c r="J3005" s="230"/>
      <c r="K3005" s="230"/>
      <c r="L3005" s="230"/>
      <c r="M3005" s="230"/>
      <c r="N3005" s="230"/>
      <c r="S3005" s="230"/>
      <c r="V3005" s="230"/>
      <c r="W3005" s="230"/>
      <c r="X3005" s="230"/>
      <c r="Y3005" s="230"/>
      <c r="Z3005" s="230"/>
      <c r="AA3005" s="230"/>
      <c r="AB3005" s="230"/>
      <c r="AC3005" s="230"/>
      <c r="AD3005" s="230"/>
      <c r="AH3005" s="230"/>
      <c r="AK3005" s="230"/>
      <c r="AL3005" s="230"/>
      <c r="AM3005" s="230"/>
      <c r="AN3005" s="230"/>
      <c r="AO3005" s="230"/>
      <c r="AP3005" s="230"/>
      <c r="AQ3005" s="230"/>
      <c r="AR3005" s="230"/>
      <c r="AW3005" s="230"/>
      <c r="AZ3005" s="230"/>
      <c r="BA3005" s="230"/>
      <c r="BB3005" s="230"/>
      <c r="BC3005" s="230"/>
      <c r="BD3005" s="230"/>
      <c r="BE3005" s="230"/>
      <c r="BF3005" s="230"/>
      <c r="BG3005" s="230"/>
    </row>
    <row r="3006" spans="4:59">
      <c r="D3006" s="230"/>
      <c r="G3006" s="230"/>
      <c r="H3006" s="230"/>
      <c r="I3006" s="230"/>
      <c r="J3006" s="230"/>
      <c r="K3006" s="230"/>
      <c r="L3006" s="230"/>
      <c r="M3006" s="230"/>
      <c r="N3006" s="230"/>
      <c r="S3006" s="230"/>
      <c r="V3006" s="230"/>
      <c r="W3006" s="230"/>
      <c r="X3006" s="230"/>
      <c r="Y3006" s="230"/>
      <c r="Z3006" s="230"/>
      <c r="AA3006" s="230"/>
      <c r="AB3006" s="230"/>
      <c r="AC3006" s="230"/>
      <c r="AD3006" s="230"/>
      <c r="AH3006" s="230"/>
      <c r="AK3006" s="230"/>
      <c r="AL3006" s="230"/>
      <c r="AM3006" s="230"/>
      <c r="AN3006" s="230"/>
      <c r="AO3006" s="230"/>
      <c r="AP3006" s="230"/>
      <c r="AQ3006" s="230"/>
      <c r="AR3006" s="230"/>
      <c r="AW3006" s="230"/>
      <c r="AZ3006" s="230"/>
      <c r="BA3006" s="230"/>
      <c r="BB3006" s="230"/>
      <c r="BC3006" s="230"/>
      <c r="BD3006" s="230"/>
      <c r="BE3006" s="230"/>
      <c r="BF3006" s="230"/>
      <c r="BG3006" s="230"/>
    </row>
    <row r="3007" spans="4:59">
      <c r="D3007" s="230"/>
      <c r="G3007" s="230"/>
      <c r="H3007" s="230"/>
      <c r="I3007" s="230"/>
      <c r="J3007" s="230"/>
      <c r="K3007" s="230"/>
      <c r="L3007" s="230"/>
      <c r="M3007" s="230"/>
      <c r="N3007" s="230"/>
      <c r="S3007" s="230"/>
      <c r="V3007" s="230"/>
      <c r="W3007" s="230"/>
      <c r="X3007" s="230"/>
      <c r="Y3007" s="230"/>
      <c r="Z3007" s="230"/>
      <c r="AA3007" s="230"/>
      <c r="AB3007" s="230"/>
      <c r="AC3007" s="230"/>
      <c r="AD3007" s="230"/>
      <c r="AH3007" s="230"/>
      <c r="AK3007" s="230"/>
      <c r="AL3007" s="230"/>
      <c r="AM3007" s="230"/>
      <c r="AN3007" s="230"/>
      <c r="AO3007" s="230"/>
      <c r="AP3007" s="230"/>
      <c r="AQ3007" s="230"/>
      <c r="AR3007" s="230"/>
      <c r="AW3007" s="230"/>
      <c r="AZ3007" s="230"/>
      <c r="BA3007" s="230"/>
      <c r="BB3007" s="230"/>
      <c r="BC3007" s="230"/>
      <c r="BD3007" s="230"/>
      <c r="BE3007" s="230"/>
      <c r="BF3007" s="230"/>
      <c r="BG3007" s="230"/>
    </row>
    <row r="3008" spans="4:59">
      <c r="D3008" s="230"/>
      <c r="G3008" s="230"/>
      <c r="H3008" s="230"/>
      <c r="I3008" s="230"/>
      <c r="J3008" s="230"/>
      <c r="K3008" s="230"/>
      <c r="L3008" s="230"/>
      <c r="M3008" s="230"/>
      <c r="N3008" s="230"/>
      <c r="S3008" s="230"/>
      <c r="V3008" s="230"/>
      <c r="W3008" s="230"/>
      <c r="X3008" s="230"/>
      <c r="Y3008" s="230"/>
      <c r="Z3008" s="230"/>
      <c r="AA3008" s="230"/>
      <c r="AB3008" s="230"/>
      <c r="AC3008" s="230"/>
      <c r="AD3008" s="230"/>
      <c r="AH3008" s="230"/>
      <c r="AK3008" s="230"/>
      <c r="AL3008" s="230"/>
      <c r="AM3008" s="230"/>
      <c r="AN3008" s="230"/>
      <c r="AO3008" s="230"/>
      <c r="AP3008" s="230"/>
      <c r="AQ3008" s="230"/>
      <c r="AR3008" s="230"/>
      <c r="AW3008" s="230"/>
      <c r="AZ3008" s="230"/>
      <c r="BA3008" s="230"/>
      <c r="BB3008" s="230"/>
      <c r="BC3008" s="230"/>
      <c r="BD3008" s="230"/>
      <c r="BE3008" s="230"/>
      <c r="BF3008" s="230"/>
      <c r="BG3008" s="230"/>
    </row>
    <row r="3009" spans="4:59">
      <c r="D3009" s="230"/>
      <c r="G3009" s="230"/>
      <c r="H3009" s="230"/>
      <c r="I3009" s="230"/>
      <c r="J3009" s="230"/>
      <c r="K3009" s="230"/>
      <c r="L3009" s="230"/>
      <c r="M3009" s="230"/>
      <c r="N3009" s="230"/>
      <c r="S3009" s="230"/>
      <c r="V3009" s="230"/>
      <c r="W3009" s="230"/>
      <c r="X3009" s="230"/>
      <c r="Y3009" s="230"/>
      <c r="Z3009" s="230"/>
      <c r="AA3009" s="230"/>
      <c r="AB3009" s="230"/>
      <c r="AC3009" s="230"/>
      <c r="AD3009" s="230"/>
      <c r="AH3009" s="230"/>
      <c r="AK3009" s="230"/>
      <c r="AL3009" s="230"/>
      <c r="AM3009" s="230"/>
      <c r="AN3009" s="230"/>
      <c r="AO3009" s="230"/>
      <c r="AP3009" s="230"/>
      <c r="AQ3009" s="230"/>
      <c r="AR3009" s="230"/>
      <c r="AW3009" s="230"/>
      <c r="AZ3009" s="230"/>
      <c r="BA3009" s="230"/>
      <c r="BB3009" s="230"/>
      <c r="BC3009" s="230"/>
      <c r="BD3009" s="230"/>
      <c r="BE3009" s="230"/>
      <c r="BF3009" s="230"/>
      <c r="BG3009" s="230"/>
    </row>
    <row r="3010" spans="4:59">
      <c r="D3010" s="230"/>
      <c r="G3010" s="230"/>
      <c r="H3010" s="230"/>
      <c r="I3010" s="230"/>
      <c r="J3010" s="230"/>
      <c r="K3010" s="230"/>
      <c r="L3010" s="230"/>
      <c r="M3010" s="230"/>
      <c r="N3010" s="230"/>
      <c r="S3010" s="230"/>
      <c r="V3010" s="230"/>
      <c r="W3010" s="230"/>
      <c r="X3010" s="230"/>
      <c r="Y3010" s="230"/>
      <c r="Z3010" s="230"/>
      <c r="AA3010" s="230"/>
      <c r="AB3010" s="230"/>
      <c r="AC3010" s="230"/>
      <c r="AD3010" s="230"/>
      <c r="AH3010" s="230"/>
      <c r="AK3010" s="230"/>
      <c r="AL3010" s="230"/>
      <c r="AM3010" s="230"/>
      <c r="AN3010" s="230"/>
      <c r="AO3010" s="230"/>
      <c r="AP3010" s="230"/>
      <c r="AQ3010" s="230"/>
      <c r="AR3010" s="230"/>
      <c r="AW3010" s="230"/>
      <c r="AZ3010" s="230"/>
      <c r="BA3010" s="230"/>
      <c r="BB3010" s="230"/>
      <c r="BC3010" s="230"/>
      <c r="BD3010" s="230"/>
      <c r="BE3010" s="230"/>
      <c r="BF3010" s="230"/>
      <c r="BG3010" s="230"/>
    </row>
    <row r="3011" spans="4:59">
      <c r="D3011" s="230"/>
      <c r="G3011" s="230"/>
      <c r="H3011" s="230"/>
      <c r="I3011" s="230"/>
      <c r="J3011" s="230"/>
      <c r="K3011" s="230"/>
      <c r="L3011" s="230"/>
      <c r="M3011" s="230"/>
      <c r="N3011" s="230"/>
      <c r="S3011" s="230"/>
      <c r="V3011" s="230"/>
      <c r="W3011" s="230"/>
      <c r="X3011" s="230"/>
      <c r="Y3011" s="230"/>
      <c r="Z3011" s="230"/>
      <c r="AA3011" s="230"/>
      <c r="AB3011" s="230"/>
      <c r="AC3011" s="230"/>
      <c r="AD3011" s="230"/>
      <c r="AH3011" s="230"/>
      <c r="AK3011" s="230"/>
      <c r="AL3011" s="230"/>
      <c r="AM3011" s="230"/>
      <c r="AN3011" s="230"/>
      <c r="AO3011" s="230"/>
      <c r="AP3011" s="230"/>
      <c r="AQ3011" s="230"/>
      <c r="AR3011" s="230"/>
      <c r="AW3011" s="230"/>
      <c r="AZ3011" s="230"/>
      <c r="BA3011" s="230"/>
      <c r="BB3011" s="230"/>
      <c r="BC3011" s="230"/>
      <c r="BD3011" s="230"/>
      <c r="BE3011" s="230"/>
      <c r="BF3011" s="230"/>
      <c r="BG3011" s="230"/>
    </row>
    <row r="3012" spans="4:59">
      <c r="D3012" s="230"/>
      <c r="G3012" s="230"/>
      <c r="H3012" s="230"/>
      <c r="I3012" s="230"/>
      <c r="J3012" s="230"/>
      <c r="K3012" s="230"/>
      <c r="L3012" s="230"/>
      <c r="M3012" s="230"/>
      <c r="N3012" s="230"/>
      <c r="S3012" s="230"/>
      <c r="V3012" s="230"/>
      <c r="W3012" s="230"/>
      <c r="X3012" s="230"/>
      <c r="Y3012" s="230"/>
      <c r="Z3012" s="230"/>
      <c r="AA3012" s="230"/>
      <c r="AB3012" s="230"/>
      <c r="AC3012" s="230"/>
      <c r="AD3012" s="230"/>
      <c r="AH3012" s="230"/>
      <c r="AK3012" s="230"/>
      <c r="AL3012" s="230"/>
      <c r="AM3012" s="230"/>
      <c r="AN3012" s="230"/>
      <c r="AO3012" s="230"/>
      <c r="AP3012" s="230"/>
      <c r="AQ3012" s="230"/>
      <c r="AR3012" s="230"/>
      <c r="AW3012" s="230"/>
      <c r="AZ3012" s="230"/>
      <c r="BA3012" s="230"/>
      <c r="BB3012" s="230"/>
      <c r="BC3012" s="230"/>
      <c r="BD3012" s="230"/>
      <c r="BE3012" s="230"/>
      <c r="BF3012" s="230"/>
      <c r="BG3012" s="230"/>
    </row>
    <row r="3013" spans="4:59">
      <c r="D3013" s="230"/>
      <c r="G3013" s="230"/>
      <c r="H3013" s="230"/>
      <c r="I3013" s="230"/>
      <c r="J3013" s="230"/>
      <c r="K3013" s="230"/>
      <c r="L3013" s="230"/>
      <c r="M3013" s="230"/>
      <c r="N3013" s="230"/>
      <c r="S3013" s="230"/>
      <c r="V3013" s="230"/>
      <c r="W3013" s="230"/>
      <c r="X3013" s="230"/>
      <c r="Y3013" s="230"/>
      <c r="Z3013" s="230"/>
      <c r="AA3013" s="230"/>
      <c r="AB3013" s="230"/>
      <c r="AC3013" s="230"/>
      <c r="AD3013" s="230"/>
      <c r="AH3013" s="230"/>
      <c r="AK3013" s="230"/>
      <c r="AL3013" s="230"/>
      <c r="AM3013" s="230"/>
      <c r="AN3013" s="230"/>
      <c r="AO3013" s="230"/>
      <c r="AP3013" s="230"/>
      <c r="AQ3013" s="230"/>
      <c r="AR3013" s="230"/>
      <c r="AW3013" s="230"/>
      <c r="AZ3013" s="230"/>
      <c r="BA3013" s="230"/>
      <c r="BB3013" s="230"/>
      <c r="BC3013" s="230"/>
      <c r="BD3013" s="230"/>
      <c r="BE3013" s="230"/>
      <c r="BF3013" s="230"/>
      <c r="BG3013" s="230"/>
    </row>
    <row r="3014" spans="4:59">
      <c r="D3014" s="230"/>
      <c r="G3014" s="230"/>
      <c r="H3014" s="230"/>
      <c r="I3014" s="230"/>
      <c r="J3014" s="230"/>
      <c r="K3014" s="230"/>
      <c r="L3014" s="230"/>
      <c r="M3014" s="230"/>
      <c r="N3014" s="230"/>
      <c r="S3014" s="230"/>
      <c r="V3014" s="230"/>
      <c r="W3014" s="230"/>
      <c r="X3014" s="230"/>
      <c r="Y3014" s="230"/>
      <c r="Z3014" s="230"/>
      <c r="AA3014" s="230"/>
      <c r="AB3014" s="230"/>
      <c r="AC3014" s="230"/>
      <c r="AD3014" s="230"/>
      <c r="AH3014" s="230"/>
      <c r="AK3014" s="230"/>
      <c r="AL3014" s="230"/>
      <c r="AM3014" s="230"/>
      <c r="AN3014" s="230"/>
      <c r="AO3014" s="230"/>
      <c r="AP3014" s="230"/>
      <c r="AQ3014" s="230"/>
      <c r="AR3014" s="230"/>
      <c r="AW3014" s="230"/>
      <c r="AZ3014" s="230"/>
      <c r="BA3014" s="230"/>
      <c r="BB3014" s="230"/>
      <c r="BC3014" s="230"/>
      <c r="BD3014" s="230"/>
      <c r="BE3014" s="230"/>
      <c r="BF3014" s="230"/>
      <c r="BG3014" s="230"/>
    </row>
    <row r="3015" spans="4:59">
      <c r="D3015" s="230"/>
      <c r="G3015" s="230"/>
      <c r="H3015" s="230"/>
      <c r="I3015" s="230"/>
      <c r="J3015" s="230"/>
      <c r="K3015" s="230"/>
      <c r="L3015" s="230"/>
      <c r="M3015" s="230"/>
      <c r="N3015" s="230"/>
      <c r="S3015" s="230"/>
      <c r="V3015" s="230"/>
      <c r="W3015" s="230"/>
      <c r="X3015" s="230"/>
      <c r="Y3015" s="230"/>
      <c r="Z3015" s="230"/>
      <c r="AA3015" s="230"/>
      <c r="AB3015" s="230"/>
      <c r="AC3015" s="230"/>
      <c r="AD3015" s="230"/>
      <c r="AH3015" s="230"/>
      <c r="AK3015" s="230"/>
      <c r="AL3015" s="230"/>
      <c r="AM3015" s="230"/>
      <c r="AN3015" s="230"/>
      <c r="AO3015" s="230"/>
      <c r="AP3015" s="230"/>
      <c r="AQ3015" s="230"/>
      <c r="AR3015" s="230"/>
      <c r="AW3015" s="230"/>
      <c r="AZ3015" s="230"/>
      <c r="BA3015" s="230"/>
      <c r="BB3015" s="230"/>
      <c r="BC3015" s="230"/>
      <c r="BD3015" s="230"/>
      <c r="BE3015" s="230"/>
      <c r="BF3015" s="230"/>
      <c r="BG3015" s="230"/>
    </row>
    <row r="3016" spans="4:59">
      <c r="D3016" s="230"/>
      <c r="G3016" s="230"/>
      <c r="H3016" s="230"/>
      <c r="I3016" s="230"/>
      <c r="J3016" s="230"/>
      <c r="K3016" s="230"/>
      <c r="L3016" s="230"/>
      <c r="M3016" s="230"/>
      <c r="N3016" s="230"/>
      <c r="S3016" s="230"/>
      <c r="V3016" s="230"/>
      <c r="W3016" s="230"/>
      <c r="X3016" s="230"/>
      <c r="Y3016" s="230"/>
      <c r="Z3016" s="230"/>
      <c r="AA3016" s="230"/>
      <c r="AB3016" s="230"/>
      <c r="AC3016" s="230"/>
      <c r="AD3016" s="230"/>
      <c r="AH3016" s="230"/>
      <c r="AK3016" s="230"/>
      <c r="AL3016" s="230"/>
      <c r="AM3016" s="230"/>
      <c r="AN3016" s="230"/>
      <c r="AO3016" s="230"/>
      <c r="AP3016" s="230"/>
      <c r="AQ3016" s="230"/>
      <c r="AR3016" s="230"/>
      <c r="AW3016" s="230"/>
      <c r="AZ3016" s="230"/>
      <c r="BA3016" s="230"/>
      <c r="BB3016" s="230"/>
      <c r="BC3016" s="230"/>
      <c r="BD3016" s="230"/>
      <c r="BE3016" s="230"/>
      <c r="BF3016" s="230"/>
      <c r="BG3016" s="230"/>
    </row>
    <row r="3017" spans="4:59">
      <c r="D3017" s="230"/>
      <c r="G3017" s="230"/>
      <c r="H3017" s="230"/>
      <c r="I3017" s="230"/>
      <c r="J3017" s="230"/>
      <c r="K3017" s="230"/>
      <c r="L3017" s="230"/>
      <c r="M3017" s="230"/>
      <c r="N3017" s="230"/>
      <c r="S3017" s="230"/>
      <c r="V3017" s="230"/>
      <c r="W3017" s="230"/>
      <c r="X3017" s="230"/>
      <c r="Y3017" s="230"/>
      <c r="Z3017" s="230"/>
      <c r="AA3017" s="230"/>
      <c r="AB3017" s="230"/>
      <c r="AC3017" s="230"/>
      <c r="AD3017" s="230"/>
      <c r="AH3017" s="230"/>
      <c r="AK3017" s="230"/>
      <c r="AL3017" s="230"/>
      <c r="AM3017" s="230"/>
      <c r="AN3017" s="230"/>
      <c r="AO3017" s="230"/>
      <c r="AP3017" s="230"/>
      <c r="AQ3017" s="230"/>
      <c r="AR3017" s="230"/>
      <c r="AW3017" s="230"/>
      <c r="AZ3017" s="230"/>
      <c r="BA3017" s="230"/>
      <c r="BB3017" s="230"/>
      <c r="BC3017" s="230"/>
      <c r="BD3017" s="230"/>
      <c r="BE3017" s="230"/>
      <c r="BF3017" s="230"/>
      <c r="BG3017" s="230"/>
    </row>
    <row r="3018" spans="4:59">
      <c r="D3018" s="230"/>
      <c r="G3018" s="230"/>
      <c r="H3018" s="230"/>
      <c r="I3018" s="230"/>
      <c r="J3018" s="230"/>
      <c r="K3018" s="230"/>
      <c r="L3018" s="230"/>
      <c r="M3018" s="230"/>
      <c r="N3018" s="230"/>
      <c r="S3018" s="230"/>
      <c r="V3018" s="230"/>
      <c r="W3018" s="230"/>
      <c r="X3018" s="230"/>
      <c r="Y3018" s="230"/>
      <c r="Z3018" s="230"/>
      <c r="AA3018" s="230"/>
      <c r="AB3018" s="230"/>
      <c r="AC3018" s="230"/>
      <c r="AD3018" s="230"/>
      <c r="AH3018" s="230"/>
      <c r="AK3018" s="230"/>
      <c r="AL3018" s="230"/>
      <c r="AM3018" s="230"/>
      <c r="AN3018" s="230"/>
      <c r="AO3018" s="230"/>
      <c r="AP3018" s="230"/>
      <c r="AQ3018" s="230"/>
      <c r="AR3018" s="230"/>
      <c r="AW3018" s="230"/>
      <c r="AZ3018" s="230"/>
      <c r="BA3018" s="230"/>
      <c r="BB3018" s="230"/>
      <c r="BC3018" s="230"/>
      <c r="BD3018" s="230"/>
      <c r="BE3018" s="230"/>
      <c r="BF3018" s="230"/>
      <c r="BG3018" s="230"/>
    </row>
    <row r="3019" spans="4:59">
      <c r="D3019" s="230"/>
      <c r="G3019" s="230"/>
      <c r="H3019" s="230"/>
      <c r="I3019" s="230"/>
      <c r="J3019" s="230"/>
      <c r="K3019" s="230"/>
      <c r="L3019" s="230"/>
      <c r="M3019" s="230"/>
      <c r="N3019" s="230"/>
      <c r="S3019" s="230"/>
      <c r="V3019" s="230"/>
      <c r="W3019" s="230"/>
      <c r="X3019" s="230"/>
      <c r="Y3019" s="230"/>
      <c r="Z3019" s="230"/>
      <c r="AA3019" s="230"/>
      <c r="AB3019" s="230"/>
      <c r="AC3019" s="230"/>
      <c r="AD3019" s="230"/>
      <c r="AH3019" s="230"/>
      <c r="AK3019" s="230"/>
      <c r="AL3019" s="230"/>
      <c r="AM3019" s="230"/>
      <c r="AN3019" s="230"/>
      <c r="AO3019" s="230"/>
      <c r="AP3019" s="230"/>
      <c r="AQ3019" s="230"/>
      <c r="AR3019" s="230"/>
      <c r="AW3019" s="230"/>
      <c r="AZ3019" s="230"/>
      <c r="BA3019" s="230"/>
      <c r="BB3019" s="230"/>
      <c r="BC3019" s="230"/>
      <c r="BD3019" s="230"/>
      <c r="BE3019" s="230"/>
      <c r="BF3019" s="230"/>
      <c r="BG3019" s="230"/>
    </row>
    <row r="3020" spans="4:59">
      <c r="D3020" s="230"/>
      <c r="G3020" s="230"/>
      <c r="H3020" s="230"/>
      <c r="I3020" s="230"/>
      <c r="J3020" s="230"/>
      <c r="K3020" s="230"/>
      <c r="L3020" s="230"/>
      <c r="M3020" s="230"/>
      <c r="N3020" s="230"/>
      <c r="S3020" s="230"/>
      <c r="V3020" s="230"/>
      <c r="W3020" s="230"/>
      <c r="X3020" s="230"/>
      <c r="Y3020" s="230"/>
      <c r="Z3020" s="230"/>
      <c r="AA3020" s="230"/>
      <c r="AB3020" s="230"/>
      <c r="AC3020" s="230"/>
      <c r="AD3020" s="230"/>
      <c r="AH3020" s="230"/>
      <c r="AK3020" s="230"/>
      <c r="AL3020" s="230"/>
      <c r="AM3020" s="230"/>
      <c r="AN3020" s="230"/>
      <c r="AO3020" s="230"/>
      <c r="AP3020" s="230"/>
      <c r="AQ3020" s="230"/>
      <c r="AR3020" s="230"/>
      <c r="AW3020" s="230"/>
      <c r="AZ3020" s="230"/>
      <c r="BA3020" s="230"/>
      <c r="BB3020" s="230"/>
      <c r="BC3020" s="230"/>
      <c r="BD3020" s="230"/>
      <c r="BE3020" s="230"/>
      <c r="BF3020" s="230"/>
      <c r="BG3020" s="230"/>
    </row>
    <row r="3021" spans="4:59">
      <c r="D3021" s="230"/>
      <c r="G3021" s="230"/>
      <c r="H3021" s="230"/>
      <c r="I3021" s="230"/>
      <c r="J3021" s="230"/>
      <c r="K3021" s="230"/>
      <c r="L3021" s="230"/>
      <c r="M3021" s="230"/>
      <c r="N3021" s="230"/>
      <c r="S3021" s="230"/>
      <c r="V3021" s="230"/>
      <c r="W3021" s="230"/>
      <c r="X3021" s="230"/>
      <c r="Y3021" s="230"/>
      <c r="Z3021" s="230"/>
      <c r="AA3021" s="230"/>
      <c r="AB3021" s="230"/>
      <c r="AC3021" s="230"/>
      <c r="AD3021" s="230"/>
      <c r="AH3021" s="230"/>
      <c r="AK3021" s="230"/>
      <c r="AL3021" s="230"/>
      <c r="AM3021" s="230"/>
      <c r="AN3021" s="230"/>
      <c r="AO3021" s="230"/>
      <c r="AP3021" s="230"/>
      <c r="AQ3021" s="230"/>
      <c r="AR3021" s="230"/>
      <c r="AW3021" s="230"/>
      <c r="AZ3021" s="230"/>
      <c r="BA3021" s="230"/>
      <c r="BB3021" s="230"/>
      <c r="BC3021" s="230"/>
      <c r="BD3021" s="230"/>
      <c r="BE3021" s="230"/>
      <c r="BF3021" s="230"/>
      <c r="BG3021" s="230"/>
    </row>
    <row r="3022" spans="4:59">
      <c r="D3022" s="230"/>
      <c r="G3022" s="230"/>
      <c r="H3022" s="230"/>
      <c r="I3022" s="230"/>
      <c r="J3022" s="230"/>
      <c r="K3022" s="230"/>
      <c r="L3022" s="230"/>
      <c r="M3022" s="230"/>
      <c r="N3022" s="230"/>
      <c r="S3022" s="230"/>
      <c r="V3022" s="230"/>
      <c r="W3022" s="230"/>
      <c r="X3022" s="230"/>
      <c r="Y3022" s="230"/>
      <c r="Z3022" s="230"/>
      <c r="AA3022" s="230"/>
      <c r="AB3022" s="230"/>
      <c r="AC3022" s="230"/>
      <c r="AD3022" s="230"/>
      <c r="AH3022" s="230"/>
      <c r="AK3022" s="230"/>
      <c r="AL3022" s="230"/>
      <c r="AM3022" s="230"/>
      <c r="AN3022" s="230"/>
      <c r="AO3022" s="230"/>
      <c r="AP3022" s="230"/>
      <c r="AQ3022" s="230"/>
      <c r="AR3022" s="230"/>
      <c r="AW3022" s="230"/>
      <c r="AZ3022" s="230"/>
      <c r="BA3022" s="230"/>
      <c r="BB3022" s="230"/>
      <c r="BC3022" s="230"/>
      <c r="BD3022" s="230"/>
      <c r="BE3022" s="230"/>
      <c r="BF3022" s="230"/>
      <c r="BG3022" s="230"/>
    </row>
    <row r="3023" spans="4:59">
      <c r="D3023" s="230"/>
      <c r="G3023" s="230"/>
      <c r="H3023" s="230"/>
      <c r="I3023" s="230"/>
      <c r="J3023" s="230"/>
      <c r="K3023" s="230"/>
      <c r="L3023" s="230"/>
      <c r="M3023" s="230"/>
      <c r="N3023" s="230"/>
      <c r="S3023" s="230"/>
      <c r="V3023" s="230"/>
      <c r="W3023" s="230"/>
      <c r="X3023" s="230"/>
      <c r="Y3023" s="230"/>
      <c r="Z3023" s="230"/>
      <c r="AA3023" s="230"/>
      <c r="AB3023" s="230"/>
      <c r="AC3023" s="230"/>
      <c r="AD3023" s="230"/>
      <c r="AH3023" s="230"/>
      <c r="AK3023" s="230"/>
      <c r="AL3023" s="230"/>
      <c r="AM3023" s="230"/>
      <c r="AN3023" s="230"/>
      <c r="AO3023" s="230"/>
      <c r="AP3023" s="230"/>
      <c r="AQ3023" s="230"/>
      <c r="AR3023" s="230"/>
      <c r="AW3023" s="230"/>
      <c r="AZ3023" s="230"/>
      <c r="BA3023" s="230"/>
      <c r="BB3023" s="230"/>
      <c r="BC3023" s="230"/>
      <c r="BD3023" s="230"/>
      <c r="BE3023" s="230"/>
      <c r="BF3023" s="230"/>
      <c r="BG3023" s="230"/>
    </row>
    <row r="3024" spans="4:59">
      <c r="D3024" s="230"/>
      <c r="G3024" s="230"/>
      <c r="H3024" s="230"/>
      <c r="I3024" s="230"/>
      <c r="J3024" s="230"/>
      <c r="K3024" s="230"/>
      <c r="L3024" s="230"/>
      <c r="M3024" s="230"/>
      <c r="N3024" s="230"/>
      <c r="S3024" s="230"/>
      <c r="V3024" s="230"/>
      <c r="W3024" s="230"/>
      <c r="X3024" s="230"/>
      <c r="Y3024" s="230"/>
      <c r="Z3024" s="230"/>
      <c r="AA3024" s="230"/>
      <c r="AB3024" s="230"/>
      <c r="AC3024" s="230"/>
      <c r="AD3024" s="230"/>
      <c r="AH3024" s="230"/>
      <c r="AK3024" s="230"/>
      <c r="AL3024" s="230"/>
      <c r="AM3024" s="230"/>
      <c r="AN3024" s="230"/>
      <c r="AO3024" s="230"/>
      <c r="AP3024" s="230"/>
      <c r="AQ3024" s="230"/>
      <c r="AR3024" s="230"/>
      <c r="AW3024" s="230"/>
      <c r="AZ3024" s="230"/>
      <c r="BA3024" s="230"/>
      <c r="BB3024" s="230"/>
      <c r="BC3024" s="230"/>
      <c r="BD3024" s="230"/>
      <c r="BE3024" s="230"/>
      <c r="BF3024" s="230"/>
      <c r="BG3024" s="230"/>
    </row>
    <row r="3025" spans="4:59">
      <c r="D3025" s="230"/>
      <c r="G3025" s="230"/>
      <c r="H3025" s="230"/>
      <c r="I3025" s="230"/>
      <c r="J3025" s="230"/>
      <c r="K3025" s="230"/>
      <c r="L3025" s="230"/>
      <c r="M3025" s="230"/>
      <c r="N3025" s="230"/>
      <c r="S3025" s="230"/>
      <c r="V3025" s="230"/>
      <c r="W3025" s="230"/>
      <c r="X3025" s="230"/>
      <c r="Y3025" s="230"/>
      <c r="Z3025" s="230"/>
      <c r="AA3025" s="230"/>
      <c r="AB3025" s="230"/>
      <c r="AC3025" s="230"/>
      <c r="AD3025" s="230"/>
      <c r="AH3025" s="230"/>
      <c r="AK3025" s="230"/>
      <c r="AL3025" s="230"/>
      <c r="AM3025" s="230"/>
      <c r="AN3025" s="230"/>
      <c r="AO3025" s="230"/>
      <c r="AP3025" s="230"/>
      <c r="AQ3025" s="230"/>
      <c r="AR3025" s="230"/>
      <c r="AW3025" s="230"/>
      <c r="AZ3025" s="230"/>
      <c r="BA3025" s="230"/>
      <c r="BB3025" s="230"/>
      <c r="BC3025" s="230"/>
      <c r="BD3025" s="230"/>
      <c r="BE3025" s="230"/>
      <c r="BF3025" s="230"/>
      <c r="BG3025" s="230"/>
    </row>
    <row r="3026" spans="4:59">
      <c r="D3026" s="230"/>
      <c r="G3026" s="230"/>
      <c r="H3026" s="230"/>
      <c r="I3026" s="230"/>
      <c r="J3026" s="230"/>
      <c r="K3026" s="230"/>
      <c r="L3026" s="230"/>
      <c r="M3026" s="230"/>
      <c r="N3026" s="230"/>
      <c r="S3026" s="230"/>
      <c r="V3026" s="230"/>
      <c r="W3026" s="230"/>
      <c r="X3026" s="230"/>
      <c r="Y3026" s="230"/>
      <c r="Z3026" s="230"/>
      <c r="AA3026" s="230"/>
      <c r="AB3026" s="230"/>
      <c r="AC3026" s="230"/>
      <c r="AD3026" s="230"/>
      <c r="AH3026" s="230"/>
      <c r="AK3026" s="230"/>
      <c r="AL3026" s="230"/>
      <c r="AM3026" s="230"/>
      <c r="AN3026" s="230"/>
      <c r="AO3026" s="230"/>
      <c r="AP3026" s="230"/>
      <c r="AQ3026" s="230"/>
      <c r="AR3026" s="230"/>
      <c r="AW3026" s="230"/>
      <c r="AZ3026" s="230"/>
      <c r="BA3026" s="230"/>
      <c r="BB3026" s="230"/>
      <c r="BC3026" s="230"/>
      <c r="BD3026" s="230"/>
      <c r="BE3026" s="230"/>
      <c r="BF3026" s="230"/>
      <c r="BG3026" s="230"/>
    </row>
    <row r="3027" spans="4:59">
      <c r="D3027" s="230"/>
      <c r="G3027" s="230"/>
      <c r="H3027" s="230"/>
      <c r="I3027" s="230"/>
      <c r="J3027" s="230"/>
      <c r="K3027" s="230"/>
      <c r="L3027" s="230"/>
      <c r="M3027" s="230"/>
      <c r="N3027" s="230"/>
      <c r="S3027" s="230"/>
      <c r="V3027" s="230"/>
      <c r="W3027" s="230"/>
      <c r="X3027" s="230"/>
      <c r="Y3027" s="230"/>
      <c r="Z3027" s="230"/>
      <c r="AA3027" s="230"/>
      <c r="AB3027" s="230"/>
      <c r="AC3027" s="230"/>
      <c r="AD3027" s="230"/>
      <c r="AH3027" s="230"/>
      <c r="AK3027" s="230"/>
      <c r="AL3027" s="230"/>
      <c r="AM3027" s="230"/>
      <c r="AN3027" s="230"/>
      <c r="AO3027" s="230"/>
      <c r="AP3027" s="230"/>
      <c r="AQ3027" s="230"/>
      <c r="AR3027" s="230"/>
      <c r="AW3027" s="230"/>
      <c r="AZ3027" s="230"/>
      <c r="BA3027" s="230"/>
      <c r="BB3027" s="230"/>
      <c r="BC3027" s="230"/>
      <c r="BD3027" s="230"/>
      <c r="BE3027" s="230"/>
      <c r="BF3027" s="230"/>
      <c r="BG3027" s="230"/>
    </row>
    <row r="3028" spans="4:59">
      <c r="D3028" s="230"/>
      <c r="G3028" s="230"/>
      <c r="H3028" s="230"/>
      <c r="I3028" s="230"/>
      <c r="J3028" s="230"/>
      <c r="K3028" s="230"/>
      <c r="L3028" s="230"/>
      <c r="M3028" s="230"/>
      <c r="N3028" s="230"/>
      <c r="S3028" s="230"/>
      <c r="V3028" s="230"/>
      <c r="W3028" s="230"/>
      <c r="X3028" s="230"/>
      <c r="Y3028" s="230"/>
      <c r="Z3028" s="230"/>
      <c r="AA3028" s="230"/>
      <c r="AB3028" s="230"/>
      <c r="AC3028" s="230"/>
      <c r="AD3028" s="230"/>
      <c r="AH3028" s="230"/>
      <c r="AK3028" s="230"/>
      <c r="AL3028" s="230"/>
      <c r="AM3028" s="230"/>
      <c r="AN3028" s="230"/>
      <c r="AO3028" s="230"/>
      <c r="AP3028" s="230"/>
      <c r="AQ3028" s="230"/>
      <c r="AR3028" s="230"/>
      <c r="AW3028" s="230"/>
      <c r="AZ3028" s="230"/>
      <c r="BA3028" s="230"/>
      <c r="BB3028" s="230"/>
      <c r="BC3028" s="230"/>
      <c r="BD3028" s="230"/>
      <c r="BE3028" s="230"/>
      <c r="BF3028" s="230"/>
      <c r="BG3028" s="230"/>
    </row>
    <row r="3029" spans="4:59">
      <c r="D3029" s="230"/>
      <c r="G3029" s="230"/>
      <c r="H3029" s="230"/>
      <c r="I3029" s="230"/>
      <c r="J3029" s="230"/>
      <c r="K3029" s="230"/>
      <c r="L3029" s="230"/>
      <c r="M3029" s="230"/>
      <c r="N3029" s="230"/>
      <c r="S3029" s="230"/>
      <c r="V3029" s="230"/>
      <c r="W3029" s="230"/>
      <c r="X3029" s="230"/>
      <c r="Y3029" s="230"/>
      <c r="Z3029" s="230"/>
      <c r="AA3029" s="230"/>
      <c r="AB3029" s="230"/>
      <c r="AC3029" s="230"/>
      <c r="AD3029" s="230"/>
      <c r="AH3029" s="230"/>
      <c r="AK3029" s="230"/>
      <c r="AL3029" s="230"/>
      <c r="AM3029" s="230"/>
      <c r="AN3029" s="230"/>
      <c r="AO3029" s="230"/>
      <c r="AP3029" s="230"/>
      <c r="AQ3029" s="230"/>
      <c r="AR3029" s="230"/>
      <c r="AW3029" s="230"/>
      <c r="AZ3029" s="230"/>
      <c r="BA3029" s="230"/>
      <c r="BB3029" s="230"/>
      <c r="BC3029" s="230"/>
      <c r="BD3029" s="230"/>
      <c r="BE3029" s="230"/>
      <c r="BF3029" s="230"/>
      <c r="BG3029" s="230"/>
    </row>
    <row r="3030" spans="4:59">
      <c r="D3030" s="230"/>
      <c r="G3030" s="230"/>
      <c r="H3030" s="230"/>
      <c r="I3030" s="230"/>
      <c r="J3030" s="230"/>
      <c r="K3030" s="230"/>
      <c r="L3030" s="230"/>
      <c r="M3030" s="230"/>
      <c r="N3030" s="230"/>
      <c r="S3030" s="230"/>
      <c r="V3030" s="230"/>
      <c r="W3030" s="230"/>
      <c r="X3030" s="230"/>
      <c r="Y3030" s="230"/>
      <c r="Z3030" s="230"/>
      <c r="AA3030" s="230"/>
      <c r="AB3030" s="230"/>
      <c r="AC3030" s="230"/>
      <c r="AD3030" s="230"/>
      <c r="AH3030" s="230"/>
      <c r="AK3030" s="230"/>
      <c r="AL3030" s="230"/>
      <c r="AM3030" s="230"/>
      <c r="AN3030" s="230"/>
      <c r="AO3030" s="230"/>
      <c r="AP3030" s="230"/>
      <c r="AQ3030" s="230"/>
      <c r="AR3030" s="230"/>
      <c r="AW3030" s="230"/>
      <c r="AZ3030" s="230"/>
      <c r="BA3030" s="230"/>
      <c r="BB3030" s="230"/>
      <c r="BC3030" s="230"/>
      <c r="BD3030" s="230"/>
      <c r="BE3030" s="230"/>
      <c r="BF3030" s="230"/>
      <c r="BG3030" s="230"/>
    </row>
    <row r="3031" spans="4:59">
      <c r="D3031" s="230"/>
      <c r="G3031" s="230"/>
      <c r="H3031" s="230"/>
      <c r="I3031" s="230"/>
      <c r="J3031" s="230"/>
      <c r="K3031" s="230"/>
      <c r="L3031" s="230"/>
      <c r="M3031" s="230"/>
      <c r="N3031" s="230"/>
      <c r="S3031" s="230"/>
      <c r="V3031" s="230"/>
      <c r="W3031" s="230"/>
      <c r="X3031" s="230"/>
      <c r="Y3031" s="230"/>
      <c r="Z3031" s="230"/>
      <c r="AA3031" s="230"/>
      <c r="AB3031" s="230"/>
      <c r="AC3031" s="230"/>
      <c r="AD3031" s="230"/>
      <c r="AH3031" s="230"/>
      <c r="AK3031" s="230"/>
      <c r="AL3031" s="230"/>
      <c r="AM3031" s="230"/>
      <c r="AN3031" s="230"/>
      <c r="AO3031" s="230"/>
      <c r="AP3031" s="230"/>
      <c r="AQ3031" s="230"/>
      <c r="AR3031" s="230"/>
      <c r="AW3031" s="230"/>
      <c r="AZ3031" s="230"/>
      <c r="BA3031" s="230"/>
      <c r="BB3031" s="230"/>
      <c r="BC3031" s="230"/>
      <c r="BD3031" s="230"/>
      <c r="BE3031" s="230"/>
      <c r="BF3031" s="230"/>
      <c r="BG3031" s="230"/>
    </row>
    <row r="3032" spans="4:59">
      <c r="D3032" s="230"/>
      <c r="G3032" s="230"/>
      <c r="H3032" s="230"/>
      <c r="I3032" s="230"/>
      <c r="J3032" s="230"/>
      <c r="K3032" s="230"/>
      <c r="L3032" s="230"/>
      <c r="M3032" s="230"/>
      <c r="N3032" s="230"/>
      <c r="S3032" s="230"/>
      <c r="V3032" s="230"/>
      <c r="W3032" s="230"/>
      <c r="X3032" s="230"/>
      <c r="Y3032" s="230"/>
      <c r="Z3032" s="230"/>
      <c r="AA3032" s="230"/>
      <c r="AB3032" s="230"/>
      <c r="AC3032" s="230"/>
      <c r="AD3032" s="230"/>
      <c r="AH3032" s="230"/>
      <c r="AK3032" s="230"/>
      <c r="AL3032" s="230"/>
      <c r="AM3032" s="230"/>
      <c r="AN3032" s="230"/>
      <c r="AO3032" s="230"/>
      <c r="AP3032" s="230"/>
      <c r="AQ3032" s="230"/>
      <c r="AR3032" s="230"/>
      <c r="AW3032" s="230"/>
      <c r="AZ3032" s="230"/>
      <c r="BA3032" s="230"/>
      <c r="BB3032" s="230"/>
      <c r="BC3032" s="230"/>
      <c r="BD3032" s="230"/>
      <c r="BE3032" s="230"/>
      <c r="BF3032" s="230"/>
      <c r="BG3032" s="230"/>
    </row>
    <row r="3033" spans="4:59">
      <c r="D3033" s="230"/>
      <c r="G3033" s="230"/>
      <c r="H3033" s="230"/>
      <c r="I3033" s="230"/>
      <c r="J3033" s="230"/>
      <c r="K3033" s="230"/>
      <c r="L3033" s="230"/>
      <c r="M3033" s="230"/>
      <c r="N3033" s="230"/>
      <c r="S3033" s="230"/>
      <c r="V3033" s="230"/>
      <c r="W3033" s="230"/>
      <c r="X3033" s="230"/>
      <c r="Y3033" s="230"/>
      <c r="Z3033" s="230"/>
      <c r="AA3033" s="230"/>
      <c r="AB3033" s="230"/>
      <c r="AC3033" s="230"/>
      <c r="AD3033" s="230"/>
      <c r="AH3033" s="230"/>
      <c r="AK3033" s="230"/>
      <c r="AL3033" s="230"/>
      <c r="AM3033" s="230"/>
      <c r="AN3033" s="230"/>
      <c r="AO3033" s="230"/>
      <c r="AP3033" s="230"/>
      <c r="AQ3033" s="230"/>
      <c r="AR3033" s="230"/>
      <c r="AW3033" s="230"/>
      <c r="AZ3033" s="230"/>
      <c r="BA3033" s="230"/>
      <c r="BB3033" s="230"/>
      <c r="BC3033" s="230"/>
      <c r="BD3033" s="230"/>
      <c r="BE3033" s="230"/>
      <c r="BF3033" s="230"/>
      <c r="BG3033" s="230"/>
    </row>
    <row r="3034" spans="4:59">
      <c r="D3034" s="230"/>
      <c r="G3034" s="230"/>
      <c r="H3034" s="230"/>
      <c r="I3034" s="230"/>
      <c r="J3034" s="230"/>
      <c r="K3034" s="230"/>
      <c r="L3034" s="230"/>
      <c r="M3034" s="230"/>
      <c r="N3034" s="230"/>
      <c r="S3034" s="230"/>
      <c r="V3034" s="230"/>
      <c r="W3034" s="230"/>
      <c r="X3034" s="230"/>
      <c r="Y3034" s="230"/>
      <c r="Z3034" s="230"/>
      <c r="AA3034" s="230"/>
      <c r="AB3034" s="230"/>
      <c r="AC3034" s="230"/>
      <c r="AD3034" s="230"/>
      <c r="AH3034" s="230"/>
      <c r="AK3034" s="230"/>
      <c r="AL3034" s="230"/>
      <c r="AM3034" s="230"/>
      <c r="AN3034" s="230"/>
      <c r="AO3034" s="230"/>
      <c r="AP3034" s="230"/>
      <c r="AQ3034" s="230"/>
      <c r="AR3034" s="230"/>
      <c r="AW3034" s="230"/>
      <c r="AZ3034" s="230"/>
      <c r="BA3034" s="230"/>
      <c r="BB3034" s="230"/>
      <c r="BC3034" s="230"/>
      <c r="BD3034" s="230"/>
      <c r="BE3034" s="230"/>
      <c r="BF3034" s="230"/>
      <c r="BG3034" s="230"/>
    </row>
    <row r="3035" spans="4:59">
      <c r="D3035" s="230"/>
      <c r="G3035" s="230"/>
      <c r="H3035" s="230"/>
      <c r="I3035" s="230"/>
      <c r="J3035" s="230"/>
      <c r="K3035" s="230"/>
      <c r="L3035" s="230"/>
      <c r="M3035" s="230"/>
      <c r="N3035" s="230"/>
      <c r="S3035" s="230"/>
      <c r="V3035" s="230"/>
      <c r="W3035" s="230"/>
      <c r="X3035" s="230"/>
      <c r="Y3035" s="230"/>
      <c r="Z3035" s="230"/>
      <c r="AA3035" s="230"/>
      <c r="AB3035" s="230"/>
      <c r="AC3035" s="230"/>
      <c r="AD3035" s="230"/>
      <c r="AH3035" s="230"/>
      <c r="AK3035" s="230"/>
      <c r="AL3035" s="230"/>
      <c r="AM3035" s="230"/>
      <c r="AN3035" s="230"/>
      <c r="AO3035" s="230"/>
      <c r="AP3035" s="230"/>
      <c r="AQ3035" s="230"/>
      <c r="AR3035" s="230"/>
      <c r="AW3035" s="230"/>
      <c r="AZ3035" s="230"/>
      <c r="BA3035" s="230"/>
      <c r="BB3035" s="230"/>
      <c r="BC3035" s="230"/>
      <c r="BD3035" s="230"/>
      <c r="BE3035" s="230"/>
      <c r="BF3035" s="230"/>
      <c r="BG3035" s="230"/>
    </row>
    <row r="3036" spans="4:59">
      <c r="D3036" s="230"/>
      <c r="G3036" s="230"/>
      <c r="H3036" s="230"/>
      <c r="I3036" s="230"/>
      <c r="J3036" s="230"/>
      <c r="K3036" s="230"/>
      <c r="L3036" s="230"/>
      <c r="M3036" s="230"/>
      <c r="N3036" s="230"/>
      <c r="S3036" s="230"/>
      <c r="V3036" s="230"/>
      <c r="W3036" s="230"/>
      <c r="X3036" s="230"/>
      <c r="Y3036" s="230"/>
      <c r="Z3036" s="230"/>
      <c r="AA3036" s="230"/>
      <c r="AB3036" s="230"/>
      <c r="AC3036" s="230"/>
      <c r="AD3036" s="230"/>
      <c r="AH3036" s="230"/>
      <c r="AK3036" s="230"/>
      <c r="AL3036" s="230"/>
      <c r="AM3036" s="230"/>
      <c r="AN3036" s="230"/>
      <c r="AO3036" s="230"/>
      <c r="AP3036" s="230"/>
      <c r="AQ3036" s="230"/>
      <c r="AR3036" s="230"/>
      <c r="AW3036" s="230"/>
      <c r="AZ3036" s="230"/>
      <c r="BA3036" s="230"/>
      <c r="BB3036" s="230"/>
      <c r="BC3036" s="230"/>
      <c r="BD3036" s="230"/>
      <c r="BE3036" s="230"/>
      <c r="BF3036" s="230"/>
      <c r="BG3036" s="230"/>
    </row>
    <row r="3037" spans="4:59">
      <c r="D3037" s="230"/>
      <c r="G3037" s="230"/>
      <c r="H3037" s="230"/>
      <c r="I3037" s="230"/>
      <c r="J3037" s="230"/>
      <c r="K3037" s="230"/>
      <c r="L3037" s="230"/>
      <c r="M3037" s="230"/>
      <c r="N3037" s="230"/>
      <c r="S3037" s="230"/>
      <c r="V3037" s="230"/>
      <c r="W3037" s="230"/>
      <c r="X3037" s="230"/>
      <c r="Y3037" s="230"/>
      <c r="Z3037" s="230"/>
      <c r="AA3037" s="230"/>
      <c r="AB3037" s="230"/>
      <c r="AC3037" s="230"/>
      <c r="AD3037" s="230"/>
      <c r="AH3037" s="230"/>
      <c r="AK3037" s="230"/>
      <c r="AL3037" s="230"/>
      <c r="AM3037" s="230"/>
      <c r="AN3037" s="230"/>
      <c r="AO3037" s="230"/>
      <c r="AP3037" s="230"/>
      <c r="AQ3037" s="230"/>
      <c r="AR3037" s="230"/>
      <c r="AW3037" s="230"/>
      <c r="AZ3037" s="230"/>
      <c r="BA3037" s="230"/>
      <c r="BB3037" s="230"/>
      <c r="BC3037" s="230"/>
      <c r="BD3037" s="230"/>
      <c r="BE3037" s="230"/>
      <c r="BF3037" s="230"/>
      <c r="BG3037" s="230"/>
    </row>
    <row r="3038" spans="4:59">
      <c r="D3038" s="230"/>
      <c r="G3038" s="230"/>
      <c r="H3038" s="230"/>
      <c r="I3038" s="230"/>
      <c r="J3038" s="230"/>
      <c r="K3038" s="230"/>
      <c r="L3038" s="230"/>
      <c r="M3038" s="230"/>
      <c r="N3038" s="230"/>
      <c r="S3038" s="230"/>
      <c r="V3038" s="230"/>
      <c r="W3038" s="230"/>
      <c r="X3038" s="230"/>
      <c r="Y3038" s="230"/>
      <c r="Z3038" s="230"/>
      <c r="AA3038" s="230"/>
      <c r="AB3038" s="230"/>
      <c r="AC3038" s="230"/>
      <c r="AD3038" s="230"/>
      <c r="AH3038" s="230"/>
      <c r="AK3038" s="230"/>
      <c r="AL3038" s="230"/>
      <c r="AM3038" s="230"/>
      <c r="AN3038" s="230"/>
      <c r="AO3038" s="230"/>
      <c r="AP3038" s="230"/>
      <c r="AQ3038" s="230"/>
      <c r="AR3038" s="230"/>
      <c r="AW3038" s="230"/>
      <c r="AZ3038" s="230"/>
      <c r="BA3038" s="230"/>
      <c r="BB3038" s="230"/>
      <c r="BC3038" s="230"/>
      <c r="BD3038" s="230"/>
      <c r="BE3038" s="230"/>
      <c r="BF3038" s="230"/>
      <c r="BG3038" s="230"/>
    </row>
    <row r="3039" spans="4:59">
      <c r="D3039" s="230"/>
      <c r="G3039" s="230"/>
      <c r="H3039" s="230"/>
      <c r="I3039" s="230"/>
      <c r="J3039" s="230"/>
      <c r="K3039" s="230"/>
      <c r="L3039" s="230"/>
      <c r="M3039" s="230"/>
      <c r="N3039" s="230"/>
      <c r="S3039" s="230"/>
      <c r="V3039" s="230"/>
      <c r="W3039" s="230"/>
      <c r="X3039" s="230"/>
      <c r="Y3039" s="230"/>
      <c r="Z3039" s="230"/>
      <c r="AA3039" s="230"/>
      <c r="AB3039" s="230"/>
      <c r="AC3039" s="230"/>
      <c r="AD3039" s="230"/>
      <c r="AH3039" s="230"/>
      <c r="AK3039" s="230"/>
      <c r="AL3039" s="230"/>
      <c r="AM3039" s="230"/>
      <c r="AN3039" s="230"/>
      <c r="AO3039" s="230"/>
      <c r="AP3039" s="230"/>
      <c r="AQ3039" s="230"/>
      <c r="AR3039" s="230"/>
      <c r="AW3039" s="230"/>
      <c r="AZ3039" s="230"/>
      <c r="BA3039" s="230"/>
      <c r="BB3039" s="230"/>
      <c r="BC3039" s="230"/>
      <c r="BD3039" s="230"/>
      <c r="BE3039" s="230"/>
      <c r="BF3039" s="230"/>
      <c r="BG3039" s="230"/>
    </row>
    <row r="3040" spans="4:59">
      <c r="D3040" s="230"/>
      <c r="G3040" s="230"/>
      <c r="H3040" s="230"/>
      <c r="I3040" s="230"/>
      <c r="J3040" s="230"/>
      <c r="K3040" s="230"/>
      <c r="L3040" s="230"/>
      <c r="M3040" s="230"/>
      <c r="N3040" s="230"/>
      <c r="S3040" s="230"/>
      <c r="V3040" s="230"/>
      <c r="W3040" s="230"/>
      <c r="X3040" s="230"/>
      <c r="Y3040" s="230"/>
      <c r="Z3040" s="230"/>
      <c r="AA3040" s="230"/>
      <c r="AB3040" s="230"/>
      <c r="AC3040" s="230"/>
      <c r="AD3040" s="230"/>
      <c r="AH3040" s="230"/>
      <c r="AK3040" s="230"/>
      <c r="AL3040" s="230"/>
      <c r="AM3040" s="230"/>
      <c r="AN3040" s="230"/>
      <c r="AO3040" s="230"/>
      <c r="AP3040" s="230"/>
      <c r="AQ3040" s="230"/>
      <c r="AR3040" s="230"/>
      <c r="AW3040" s="230"/>
      <c r="AZ3040" s="230"/>
      <c r="BA3040" s="230"/>
      <c r="BB3040" s="230"/>
      <c r="BC3040" s="230"/>
      <c r="BD3040" s="230"/>
      <c r="BE3040" s="230"/>
      <c r="BF3040" s="230"/>
      <c r="BG3040" s="230"/>
    </row>
    <row r="3041" spans="4:59">
      <c r="D3041" s="230"/>
      <c r="G3041" s="230"/>
      <c r="H3041" s="230"/>
      <c r="I3041" s="230"/>
      <c r="J3041" s="230"/>
      <c r="K3041" s="230"/>
      <c r="L3041" s="230"/>
      <c r="M3041" s="230"/>
      <c r="N3041" s="230"/>
      <c r="S3041" s="230"/>
      <c r="V3041" s="230"/>
      <c r="W3041" s="230"/>
      <c r="X3041" s="230"/>
      <c r="Y3041" s="230"/>
      <c r="Z3041" s="230"/>
      <c r="AA3041" s="230"/>
      <c r="AB3041" s="230"/>
      <c r="AC3041" s="230"/>
      <c r="AD3041" s="230"/>
      <c r="AH3041" s="230"/>
      <c r="AK3041" s="230"/>
      <c r="AL3041" s="230"/>
      <c r="AM3041" s="230"/>
      <c r="AN3041" s="230"/>
      <c r="AO3041" s="230"/>
      <c r="AP3041" s="230"/>
      <c r="AQ3041" s="230"/>
      <c r="AR3041" s="230"/>
      <c r="AW3041" s="230"/>
      <c r="AZ3041" s="230"/>
      <c r="BA3041" s="230"/>
      <c r="BB3041" s="230"/>
      <c r="BC3041" s="230"/>
      <c r="BD3041" s="230"/>
      <c r="BE3041" s="230"/>
      <c r="BF3041" s="230"/>
      <c r="BG3041" s="230"/>
    </row>
    <row r="3042" spans="4:59">
      <c r="D3042" s="230"/>
      <c r="G3042" s="230"/>
      <c r="H3042" s="230"/>
      <c r="I3042" s="230"/>
      <c r="J3042" s="230"/>
      <c r="K3042" s="230"/>
      <c r="L3042" s="230"/>
      <c r="M3042" s="230"/>
      <c r="N3042" s="230"/>
      <c r="S3042" s="230"/>
      <c r="V3042" s="230"/>
      <c r="W3042" s="230"/>
      <c r="X3042" s="230"/>
      <c r="Y3042" s="230"/>
      <c r="Z3042" s="230"/>
      <c r="AA3042" s="230"/>
      <c r="AB3042" s="230"/>
      <c r="AC3042" s="230"/>
      <c r="AD3042" s="230"/>
      <c r="AH3042" s="230"/>
      <c r="AK3042" s="230"/>
      <c r="AL3042" s="230"/>
      <c r="AM3042" s="230"/>
      <c r="AN3042" s="230"/>
      <c r="AO3042" s="230"/>
      <c r="AP3042" s="230"/>
      <c r="AQ3042" s="230"/>
      <c r="AR3042" s="230"/>
      <c r="AW3042" s="230"/>
      <c r="AZ3042" s="230"/>
      <c r="BA3042" s="230"/>
      <c r="BB3042" s="230"/>
      <c r="BC3042" s="230"/>
      <c r="BD3042" s="230"/>
      <c r="BE3042" s="230"/>
      <c r="BF3042" s="230"/>
      <c r="BG3042" s="230"/>
    </row>
    <row r="3043" spans="4:59">
      <c r="D3043" s="230"/>
      <c r="G3043" s="230"/>
      <c r="H3043" s="230"/>
      <c r="I3043" s="230"/>
      <c r="J3043" s="230"/>
      <c r="K3043" s="230"/>
      <c r="L3043" s="230"/>
      <c r="M3043" s="230"/>
      <c r="N3043" s="230"/>
      <c r="S3043" s="230"/>
      <c r="V3043" s="230"/>
      <c r="W3043" s="230"/>
      <c r="X3043" s="230"/>
      <c r="Y3043" s="230"/>
      <c r="Z3043" s="230"/>
      <c r="AA3043" s="230"/>
      <c r="AB3043" s="230"/>
      <c r="AC3043" s="230"/>
      <c r="AD3043" s="230"/>
      <c r="AH3043" s="230"/>
      <c r="AK3043" s="230"/>
      <c r="AL3043" s="230"/>
      <c r="AM3043" s="230"/>
      <c r="AN3043" s="230"/>
      <c r="AO3043" s="230"/>
      <c r="AP3043" s="230"/>
      <c r="AQ3043" s="230"/>
      <c r="AR3043" s="230"/>
      <c r="AW3043" s="230"/>
      <c r="AZ3043" s="230"/>
      <c r="BA3043" s="230"/>
      <c r="BB3043" s="230"/>
      <c r="BC3043" s="230"/>
      <c r="BD3043" s="230"/>
      <c r="BE3043" s="230"/>
      <c r="BF3043" s="230"/>
      <c r="BG3043" s="230"/>
    </row>
    <row r="3044" spans="4:59">
      <c r="D3044" s="230"/>
      <c r="G3044" s="230"/>
      <c r="H3044" s="230"/>
      <c r="I3044" s="230"/>
      <c r="J3044" s="230"/>
      <c r="K3044" s="230"/>
      <c r="L3044" s="230"/>
      <c r="M3044" s="230"/>
      <c r="N3044" s="230"/>
      <c r="S3044" s="230"/>
      <c r="V3044" s="230"/>
      <c r="W3044" s="230"/>
      <c r="X3044" s="230"/>
      <c r="Y3044" s="230"/>
      <c r="Z3044" s="230"/>
      <c r="AA3044" s="230"/>
      <c r="AB3044" s="230"/>
      <c r="AC3044" s="230"/>
      <c r="AD3044" s="230"/>
      <c r="AH3044" s="230"/>
      <c r="AK3044" s="230"/>
      <c r="AL3044" s="230"/>
      <c r="AM3044" s="230"/>
      <c r="AN3044" s="230"/>
      <c r="AO3044" s="230"/>
      <c r="AP3044" s="230"/>
      <c r="AQ3044" s="230"/>
      <c r="AR3044" s="230"/>
      <c r="AW3044" s="230"/>
      <c r="AZ3044" s="230"/>
      <c r="BA3044" s="230"/>
      <c r="BB3044" s="230"/>
      <c r="BC3044" s="230"/>
      <c r="BD3044" s="230"/>
      <c r="BE3044" s="230"/>
      <c r="BF3044" s="230"/>
      <c r="BG3044" s="230"/>
    </row>
    <row r="3045" spans="4:59">
      <c r="D3045" s="230"/>
      <c r="G3045" s="230"/>
      <c r="H3045" s="230"/>
      <c r="I3045" s="230"/>
      <c r="J3045" s="230"/>
      <c r="K3045" s="230"/>
      <c r="L3045" s="230"/>
      <c r="M3045" s="230"/>
      <c r="N3045" s="230"/>
      <c r="S3045" s="230"/>
      <c r="V3045" s="230"/>
      <c r="W3045" s="230"/>
      <c r="X3045" s="230"/>
      <c r="Y3045" s="230"/>
      <c r="Z3045" s="230"/>
      <c r="AA3045" s="230"/>
      <c r="AB3045" s="230"/>
      <c r="AC3045" s="230"/>
      <c r="AD3045" s="230"/>
      <c r="AH3045" s="230"/>
      <c r="AK3045" s="230"/>
      <c r="AL3045" s="230"/>
      <c r="AM3045" s="230"/>
      <c r="AN3045" s="230"/>
      <c r="AO3045" s="230"/>
      <c r="AP3045" s="230"/>
      <c r="AQ3045" s="230"/>
      <c r="AR3045" s="230"/>
      <c r="AW3045" s="230"/>
      <c r="AZ3045" s="230"/>
      <c r="BA3045" s="230"/>
      <c r="BB3045" s="230"/>
      <c r="BC3045" s="230"/>
      <c r="BD3045" s="230"/>
      <c r="BE3045" s="230"/>
      <c r="BF3045" s="230"/>
      <c r="BG3045" s="230"/>
    </row>
    <row r="3046" spans="4:59">
      <c r="D3046" s="230"/>
      <c r="G3046" s="230"/>
      <c r="H3046" s="230"/>
      <c r="I3046" s="230"/>
      <c r="J3046" s="230"/>
      <c r="K3046" s="230"/>
      <c r="L3046" s="230"/>
      <c r="M3046" s="230"/>
      <c r="N3046" s="230"/>
      <c r="S3046" s="230"/>
      <c r="V3046" s="230"/>
      <c r="W3046" s="230"/>
      <c r="X3046" s="230"/>
      <c r="Y3046" s="230"/>
      <c r="Z3046" s="230"/>
      <c r="AA3046" s="230"/>
      <c r="AB3046" s="230"/>
      <c r="AC3046" s="230"/>
      <c r="AD3046" s="230"/>
      <c r="AH3046" s="230"/>
      <c r="AK3046" s="230"/>
      <c r="AL3046" s="230"/>
      <c r="AM3046" s="230"/>
      <c r="AN3046" s="230"/>
      <c r="AO3046" s="230"/>
      <c r="AP3046" s="230"/>
      <c r="AQ3046" s="230"/>
      <c r="AR3046" s="230"/>
      <c r="AW3046" s="230"/>
      <c r="AZ3046" s="230"/>
      <c r="BA3046" s="230"/>
      <c r="BB3046" s="230"/>
      <c r="BC3046" s="230"/>
      <c r="BD3046" s="230"/>
      <c r="BE3046" s="230"/>
      <c r="BF3046" s="230"/>
      <c r="BG3046" s="230"/>
    </row>
    <row r="3047" spans="4:59">
      <c r="D3047" s="230"/>
      <c r="G3047" s="230"/>
      <c r="H3047" s="230"/>
      <c r="I3047" s="230"/>
      <c r="J3047" s="230"/>
      <c r="K3047" s="230"/>
      <c r="L3047" s="230"/>
      <c r="M3047" s="230"/>
      <c r="N3047" s="230"/>
      <c r="S3047" s="230"/>
      <c r="V3047" s="230"/>
      <c r="W3047" s="230"/>
      <c r="X3047" s="230"/>
      <c r="Y3047" s="230"/>
      <c r="Z3047" s="230"/>
      <c r="AA3047" s="230"/>
      <c r="AB3047" s="230"/>
      <c r="AC3047" s="230"/>
      <c r="AD3047" s="230"/>
      <c r="AH3047" s="230"/>
      <c r="AK3047" s="230"/>
      <c r="AL3047" s="230"/>
      <c r="AM3047" s="230"/>
      <c r="AN3047" s="230"/>
      <c r="AO3047" s="230"/>
      <c r="AP3047" s="230"/>
      <c r="AQ3047" s="230"/>
      <c r="AR3047" s="230"/>
      <c r="AW3047" s="230"/>
      <c r="AZ3047" s="230"/>
      <c r="BA3047" s="230"/>
      <c r="BB3047" s="230"/>
      <c r="BC3047" s="230"/>
      <c r="BD3047" s="230"/>
      <c r="BE3047" s="230"/>
      <c r="BF3047" s="230"/>
      <c r="BG3047" s="230"/>
    </row>
    <row r="3048" spans="4:59">
      <c r="D3048" s="230"/>
      <c r="G3048" s="230"/>
      <c r="H3048" s="230"/>
      <c r="I3048" s="230"/>
      <c r="J3048" s="230"/>
      <c r="K3048" s="230"/>
      <c r="L3048" s="230"/>
      <c r="M3048" s="230"/>
      <c r="N3048" s="230"/>
      <c r="S3048" s="230"/>
      <c r="V3048" s="230"/>
      <c r="W3048" s="230"/>
      <c r="X3048" s="230"/>
      <c r="Y3048" s="230"/>
      <c r="Z3048" s="230"/>
      <c r="AA3048" s="230"/>
      <c r="AB3048" s="230"/>
      <c r="AC3048" s="230"/>
      <c r="AD3048" s="230"/>
      <c r="AH3048" s="230"/>
      <c r="AK3048" s="230"/>
      <c r="AL3048" s="230"/>
      <c r="AM3048" s="230"/>
      <c r="AN3048" s="230"/>
      <c r="AO3048" s="230"/>
      <c r="AP3048" s="230"/>
      <c r="AQ3048" s="230"/>
      <c r="AR3048" s="230"/>
      <c r="AW3048" s="230"/>
      <c r="AZ3048" s="230"/>
      <c r="BA3048" s="230"/>
      <c r="BB3048" s="230"/>
      <c r="BC3048" s="230"/>
      <c r="BD3048" s="230"/>
      <c r="BE3048" s="230"/>
      <c r="BF3048" s="230"/>
      <c r="BG3048" s="230"/>
    </row>
    <row r="3049" spans="4:59">
      <c r="D3049" s="230"/>
      <c r="G3049" s="230"/>
      <c r="H3049" s="230"/>
      <c r="I3049" s="230"/>
      <c r="J3049" s="230"/>
      <c r="K3049" s="230"/>
      <c r="L3049" s="230"/>
      <c r="M3049" s="230"/>
      <c r="N3049" s="230"/>
      <c r="S3049" s="230"/>
      <c r="V3049" s="230"/>
      <c r="W3049" s="230"/>
      <c r="X3049" s="230"/>
      <c r="Y3049" s="230"/>
      <c r="Z3049" s="230"/>
      <c r="AA3049" s="230"/>
      <c r="AB3049" s="230"/>
      <c r="AC3049" s="230"/>
      <c r="AD3049" s="230"/>
      <c r="AH3049" s="230"/>
      <c r="AK3049" s="230"/>
      <c r="AL3049" s="230"/>
      <c r="AM3049" s="230"/>
      <c r="AN3049" s="230"/>
      <c r="AO3049" s="230"/>
      <c r="AP3049" s="230"/>
      <c r="AQ3049" s="230"/>
      <c r="AR3049" s="230"/>
      <c r="AW3049" s="230"/>
      <c r="AZ3049" s="230"/>
      <c r="BA3049" s="230"/>
      <c r="BB3049" s="230"/>
      <c r="BC3049" s="230"/>
      <c r="BD3049" s="230"/>
      <c r="BE3049" s="230"/>
      <c r="BF3049" s="230"/>
      <c r="BG3049" s="230"/>
    </row>
    <row r="3050" spans="4:59">
      <c r="D3050" s="230"/>
      <c r="G3050" s="230"/>
      <c r="H3050" s="230"/>
      <c r="I3050" s="230"/>
      <c r="J3050" s="230"/>
      <c r="K3050" s="230"/>
      <c r="L3050" s="230"/>
      <c r="M3050" s="230"/>
      <c r="N3050" s="230"/>
      <c r="S3050" s="230"/>
      <c r="V3050" s="230"/>
      <c r="W3050" s="230"/>
      <c r="X3050" s="230"/>
      <c r="Y3050" s="230"/>
      <c r="Z3050" s="230"/>
      <c r="AA3050" s="230"/>
      <c r="AB3050" s="230"/>
      <c r="AC3050" s="230"/>
      <c r="AD3050" s="230"/>
      <c r="AH3050" s="230"/>
      <c r="AK3050" s="230"/>
      <c r="AL3050" s="230"/>
      <c r="AM3050" s="230"/>
      <c r="AN3050" s="230"/>
      <c r="AO3050" s="230"/>
      <c r="AP3050" s="230"/>
      <c r="AQ3050" s="230"/>
      <c r="AR3050" s="230"/>
      <c r="AW3050" s="230"/>
      <c r="AZ3050" s="230"/>
      <c r="BA3050" s="230"/>
      <c r="BB3050" s="230"/>
      <c r="BC3050" s="230"/>
      <c r="BD3050" s="230"/>
      <c r="BE3050" s="230"/>
      <c r="BF3050" s="230"/>
      <c r="BG3050" s="230"/>
    </row>
    <row r="3051" spans="4:59">
      <c r="D3051" s="230"/>
      <c r="G3051" s="230"/>
      <c r="H3051" s="230"/>
      <c r="I3051" s="230"/>
      <c r="J3051" s="230"/>
      <c r="K3051" s="230"/>
      <c r="L3051" s="230"/>
      <c r="M3051" s="230"/>
      <c r="N3051" s="230"/>
      <c r="S3051" s="230"/>
      <c r="V3051" s="230"/>
      <c r="W3051" s="230"/>
      <c r="X3051" s="230"/>
      <c r="Y3051" s="230"/>
      <c r="Z3051" s="230"/>
      <c r="AA3051" s="230"/>
      <c r="AB3051" s="230"/>
      <c r="AC3051" s="230"/>
      <c r="AD3051" s="230"/>
      <c r="AH3051" s="230"/>
      <c r="AK3051" s="230"/>
      <c r="AL3051" s="230"/>
      <c r="AM3051" s="230"/>
      <c r="AN3051" s="230"/>
      <c r="AO3051" s="230"/>
      <c r="AP3051" s="230"/>
      <c r="AQ3051" s="230"/>
      <c r="AR3051" s="230"/>
      <c r="AW3051" s="230"/>
      <c r="AZ3051" s="230"/>
      <c r="BA3051" s="230"/>
      <c r="BB3051" s="230"/>
      <c r="BC3051" s="230"/>
      <c r="BD3051" s="230"/>
      <c r="BE3051" s="230"/>
      <c r="BF3051" s="230"/>
      <c r="BG3051" s="230"/>
    </row>
    <row r="3052" spans="4:59">
      <c r="D3052" s="230"/>
      <c r="G3052" s="230"/>
      <c r="H3052" s="230"/>
      <c r="I3052" s="230"/>
      <c r="J3052" s="230"/>
      <c r="K3052" s="230"/>
      <c r="L3052" s="230"/>
      <c r="M3052" s="230"/>
      <c r="N3052" s="230"/>
      <c r="S3052" s="230"/>
      <c r="V3052" s="230"/>
      <c r="W3052" s="230"/>
      <c r="X3052" s="230"/>
      <c r="Y3052" s="230"/>
      <c r="Z3052" s="230"/>
      <c r="AA3052" s="230"/>
      <c r="AB3052" s="230"/>
      <c r="AC3052" s="230"/>
      <c r="AD3052" s="230"/>
      <c r="AH3052" s="230"/>
      <c r="AK3052" s="230"/>
      <c r="AL3052" s="230"/>
      <c r="AM3052" s="230"/>
      <c r="AN3052" s="230"/>
      <c r="AO3052" s="230"/>
      <c r="AP3052" s="230"/>
      <c r="AQ3052" s="230"/>
      <c r="AR3052" s="230"/>
      <c r="AW3052" s="230"/>
      <c r="AZ3052" s="230"/>
      <c r="BA3052" s="230"/>
      <c r="BB3052" s="230"/>
      <c r="BC3052" s="230"/>
      <c r="BD3052" s="230"/>
      <c r="BE3052" s="230"/>
      <c r="BF3052" s="230"/>
      <c r="BG3052" s="230"/>
    </row>
    <row r="3053" spans="4:59">
      <c r="D3053" s="230"/>
      <c r="G3053" s="230"/>
      <c r="H3053" s="230"/>
      <c r="I3053" s="230"/>
      <c r="J3053" s="230"/>
      <c r="K3053" s="230"/>
      <c r="L3053" s="230"/>
      <c r="M3053" s="230"/>
      <c r="N3053" s="230"/>
      <c r="S3053" s="230"/>
      <c r="V3053" s="230"/>
      <c r="W3053" s="230"/>
      <c r="X3053" s="230"/>
      <c r="Y3053" s="230"/>
      <c r="Z3053" s="230"/>
      <c r="AA3053" s="230"/>
      <c r="AB3053" s="230"/>
      <c r="AC3053" s="230"/>
      <c r="AD3053" s="230"/>
      <c r="AH3053" s="230"/>
      <c r="AK3053" s="230"/>
      <c r="AL3053" s="230"/>
      <c r="AM3053" s="230"/>
      <c r="AN3053" s="230"/>
      <c r="AO3053" s="230"/>
      <c r="AP3053" s="230"/>
      <c r="AQ3053" s="230"/>
      <c r="AR3053" s="230"/>
      <c r="AW3053" s="230"/>
      <c r="AZ3053" s="230"/>
      <c r="BA3053" s="230"/>
      <c r="BB3053" s="230"/>
      <c r="BC3053" s="230"/>
      <c r="BD3053" s="230"/>
      <c r="BE3053" s="230"/>
      <c r="BF3053" s="230"/>
      <c r="BG3053" s="230"/>
    </row>
    <row r="3054" spans="4:59">
      <c r="D3054" s="230"/>
      <c r="G3054" s="230"/>
      <c r="H3054" s="230"/>
      <c r="I3054" s="230"/>
      <c r="J3054" s="230"/>
      <c r="K3054" s="230"/>
      <c r="L3054" s="230"/>
      <c r="M3054" s="230"/>
      <c r="N3054" s="230"/>
      <c r="S3054" s="230"/>
      <c r="V3054" s="230"/>
      <c r="W3054" s="230"/>
      <c r="X3054" s="230"/>
      <c r="Y3054" s="230"/>
      <c r="Z3054" s="230"/>
      <c r="AA3054" s="230"/>
      <c r="AB3054" s="230"/>
      <c r="AC3054" s="230"/>
      <c r="AD3054" s="230"/>
      <c r="AH3054" s="230"/>
      <c r="AK3054" s="230"/>
      <c r="AL3054" s="230"/>
      <c r="AM3054" s="230"/>
      <c r="AN3054" s="230"/>
      <c r="AO3054" s="230"/>
      <c r="AP3054" s="230"/>
      <c r="AQ3054" s="230"/>
      <c r="AR3054" s="230"/>
      <c r="AW3054" s="230"/>
      <c r="AZ3054" s="230"/>
      <c r="BA3054" s="230"/>
      <c r="BB3054" s="230"/>
      <c r="BC3054" s="230"/>
      <c r="BD3054" s="230"/>
      <c r="BE3054" s="230"/>
      <c r="BF3054" s="230"/>
      <c r="BG3054" s="230"/>
    </row>
    <row r="3055" spans="4:59">
      <c r="D3055" s="230"/>
      <c r="G3055" s="230"/>
      <c r="H3055" s="230"/>
      <c r="I3055" s="230"/>
      <c r="J3055" s="230"/>
      <c r="K3055" s="230"/>
      <c r="L3055" s="230"/>
      <c r="M3055" s="230"/>
      <c r="N3055" s="230"/>
      <c r="S3055" s="230"/>
      <c r="V3055" s="230"/>
      <c r="W3055" s="230"/>
      <c r="X3055" s="230"/>
      <c r="Y3055" s="230"/>
      <c r="Z3055" s="230"/>
      <c r="AA3055" s="230"/>
      <c r="AB3055" s="230"/>
      <c r="AC3055" s="230"/>
      <c r="AD3055" s="230"/>
      <c r="AH3055" s="230"/>
      <c r="AK3055" s="230"/>
      <c r="AL3055" s="230"/>
      <c r="AM3055" s="230"/>
      <c r="AN3055" s="230"/>
      <c r="AO3055" s="230"/>
      <c r="AP3055" s="230"/>
      <c r="AQ3055" s="230"/>
      <c r="AR3055" s="230"/>
      <c r="AW3055" s="230"/>
      <c r="AZ3055" s="230"/>
      <c r="BA3055" s="230"/>
      <c r="BB3055" s="230"/>
      <c r="BC3055" s="230"/>
      <c r="BD3055" s="230"/>
      <c r="BE3055" s="230"/>
      <c r="BF3055" s="230"/>
      <c r="BG3055" s="230"/>
    </row>
    <row r="3056" spans="4:59">
      <c r="D3056" s="230"/>
      <c r="G3056" s="230"/>
      <c r="H3056" s="230"/>
      <c r="I3056" s="230"/>
      <c r="J3056" s="230"/>
      <c r="K3056" s="230"/>
      <c r="L3056" s="230"/>
      <c r="M3056" s="230"/>
      <c r="N3056" s="230"/>
      <c r="S3056" s="230"/>
      <c r="V3056" s="230"/>
      <c r="W3056" s="230"/>
      <c r="X3056" s="230"/>
      <c r="Y3056" s="230"/>
      <c r="Z3056" s="230"/>
      <c r="AA3056" s="230"/>
      <c r="AB3056" s="230"/>
      <c r="AC3056" s="230"/>
      <c r="AD3056" s="230"/>
      <c r="AH3056" s="230"/>
      <c r="AK3056" s="230"/>
      <c r="AL3056" s="230"/>
      <c r="AM3056" s="230"/>
      <c r="AN3056" s="230"/>
      <c r="AO3056" s="230"/>
      <c r="AP3056" s="230"/>
      <c r="AQ3056" s="230"/>
      <c r="AR3056" s="230"/>
      <c r="AW3056" s="230"/>
      <c r="AZ3056" s="230"/>
      <c r="BA3056" s="230"/>
      <c r="BB3056" s="230"/>
      <c r="BC3056" s="230"/>
      <c r="BD3056" s="230"/>
      <c r="BE3056" s="230"/>
      <c r="BF3056" s="230"/>
      <c r="BG3056" s="230"/>
    </row>
    <row r="3057" spans="4:59">
      <c r="D3057" s="230"/>
      <c r="G3057" s="230"/>
      <c r="H3057" s="230"/>
      <c r="I3057" s="230"/>
      <c r="J3057" s="230"/>
      <c r="K3057" s="230"/>
      <c r="L3057" s="230"/>
      <c r="M3057" s="230"/>
      <c r="N3057" s="230"/>
      <c r="S3057" s="230"/>
      <c r="V3057" s="230"/>
      <c r="W3057" s="230"/>
      <c r="X3057" s="230"/>
      <c r="Y3057" s="230"/>
      <c r="Z3057" s="230"/>
      <c r="AA3057" s="230"/>
      <c r="AB3057" s="230"/>
      <c r="AC3057" s="230"/>
      <c r="AD3057" s="230"/>
      <c r="AH3057" s="230"/>
      <c r="AK3057" s="230"/>
      <c r="AL3057" s="230"/>
      <c r="AM3057" s="230"/>
      <c r="AN3057" s="230"/>
      <c r="AO3057" s="230"/>
      <c r="AP3057" s="230"/>
      <c r="AQ3057" s="230"/>
      <c r="AR3057" s="230"/>
      <c r="AW3057" s="230"/>
      <c r="AZ3057" s="230"/>
      <c r="BA3057" s="230"/>
      <c r="BB3057" s="230"/>
      <c r="BC3057" s="230"/>
      <c r="BD3057" s="230"/>
      <c r="BE3057" s="230"/>
      <c r="BF3057" s="230"/>
      <c r="BG3057" s="230"/>
    </row>
    <row r="3058" spans="4:59">
      <c r="D3058" s="230"/>
      <c r="G3058" s="230"/>
      <c r="H3058" s="230"/>
      <c r="I3058" s="230"/>
      <c r="J3058" s="230"/>
      <c r="K3058" s="230"/>
      <c r="L3058" s="230"/>
      <c r="M3058" s="230"/>
      <c r="N3058" s="230"/>
      <c r="S3058" s="230"/>
      <c r="V3058" s="230"/>
      <c r="W3058" s="230"/>
      <c r="X3058" s="230"/>
      <c r="Y3058" s="230"/>
      <c r="Z3058" s="230"/>
      <c r="AA3058" s="230"/>
      <c r="AB3058" s="230"/>
      <c r="AC3058" s="230"/>
      <c r="AD3058" s="230"/>
      <c r="AH3058" s="230"/>
      <c r="AK3058" s="230"/>
      <c r="AL3058" s="230"/>
      <c r="AM3058" s="230"/>
      <c r="AN3058" s="230"/>
      <c r="AO3058" s="230"/>
      <c r="AP3058" s="230"/>
      <c r="AQ3058" s="230"/>
      <c r="AR3058" s="230"/>
      <c r="AW3058" s="230"/>
      <c r="AZ3058" s="230"/>
      <c r="BA3058" s="230"/>
      <c r="BB3058" s="230"/>
      <c r="BC3058" s="230"/>
      <c r="BD3058" s="230"/>
      <c r="BE3058" s="230"/>
      <c r="BF3058" s="230"/>
      <c r="BG3058" s="230"/>
    </row>
    <row r="3059" spans="4:59">
      <c r="D3059" s="230"/>
      <c r="G3059" s="230"/>
      <c r="H3059" s="230"/>
      <c r="I3059" s="230"/>
      <c r="J3059" s="230"/>
      <c r="K3059" s="230"/>
      <c r="L3059" s="230"/>
      <c r="M3059" s="230"/>
      <c r="N3059" s="230"/>
      <c r="S3059" s="230"/>
      <c r="V3059" s="230"/>
      <c r="W3059" s="230"/>
      <c r="X3059" s="230"/>
      <c r="Y3059" s="230"/>
      <c r="Z3059" s="230"/>
      <c r="AA3059" s="230"/>
      <c r="AB3059" s="230"/>
      <c r="AC3059" s="230"/>
      <c r="AD3059" s="230"/>
      <c r="AH3059" s="230"/>
      <c r="AK3059" s="230"/>
      <c r="AL3059" s="230"/>
      <c r="AM3059" s="230"/>
      <c r="AN3059" s="230"/>
      <c r="AO3059" s="230"/>
      <c r="AP3059" s="230"/>
      <c r="AQ3059" s="230"/>
      <c r="AR3059" s="230"/>
      <c r="AW3059" s="230"/>
      <c r="AZ3059" s="230"/>
      <c r="BA3059" s="230"/>
      <c r="BB3059" s="230"/>
      <c r="BC3059" s="230"/>
      <c r="BD3059" s="230"/>
      <c r="BE3059" s="230"/>
      <c r="BF3059" s="230"/>
      <c r="BG3059" s="230"/>
    </row>
    <row r="3060" spans="4:59">
      <c r="D3060" s="230"/>
      <c r="G3060" s="230"/>
      <c r="H3060" s="230"/>
      <c r="I3060" s="230"/>
      <c r="J3060" s="230"/>
      <c r="K3060" s="230"/>
      <c r="L3060" s="230"/>
      <c r="M3060" s="230"/>
      <c r="N3060" s="230"/>
      <c r="S3060" s="230"/>
      <c r="V3060" s="230"/>
      <c r="W3060" s="230"/>
      <c r="X3060" s="230"/>
      <c r="Y3060" s="230"/>
      <c r="Z3060" s="230"/>
      <c r="AA3060" s="230"/>
      <c r="AB3060" s="230"/>
      <c r="AC3060" s="230"/>
      <c r="AD3060" s="230"/>
      <c r="AH3060" s="230"/>
      <c r="AK3060" s="230"/>
      <c r="AL3060" s="230"/>
      <c r="AM3060" s="230"/>
      <c r="AN3060" s="230"/>
      <c r="AO3060" s="230"/>
      <c r="AP3060" s="230"/>
      <c r="AQ3060" s="230"/>
      <c r="AR3060" s="230"/>
      <c r="AW3060" s="230"/>
      <c r="AZ3060" s="230"/>
      <c r="BA3060" s="230"/>
      <c r="BB3060" s="230"/>
      <c r="BC3060" s="230"/>
      <c r="BD3060" s="230"/>
      <c r="BE3060" s="230"/>
      <c r="BF3060" s="230"/>
      <c r="BG3060" s="230"/>
    </row>
    <row r="3061" spans="4:59">
      <c r="D3061" s="230"/>
      <c r="G3061" s="230"/>
      <c r="H3061" s="230"/>
      <c r="I3061" s="230"/>
      <c r="J3061" s="230"/>
      <c r="K3061" s="230"/>
      <c r="L3061" s="230"/>
      <c r="M3061" s="230"/>
      <c r="N3061" s="230"/>
      <c r="S3061" s="230"/>
      <c r="V3061" s="230"/>
      <c r="W3061" s="230"/>
      <c r="X3061" s="230"/>
      <c r="Y3061" s="230"/>
      <c r="Z3061" s="230"/>
      <c r="AA3061" s="230"/>
      <c r="AB3061" s="230"/>
      <c r="AC3061" s="230"/>
      <c r="AD3061" s="230"/>
      <c r="AH3061" s="230"/>
      <c r="AK3061" s="230"/>
      <c r="AL3061" s="230"/>
      <c r="AM3061" s="230"/>
      <c r="AN3061" s="230"/>
      <c r="AO3061" s="230"/>
      <c r="AP3061" s="230"/>
      <c r="AQ3061" s="230"/>
      <c r="AR3061" s="230"/>
      <c r="AW3061" s="230"/>
      <c r="AZ3061" s="230"/>
      <c r="BA3061" s="230"/>
      <c r="BB3061" s="230"/>
      <c r="BC3061" s="230"/>
      <c r="BD3061" s="230"/>
      <c r="BE3061" s="230"/>
      <c r="BF3061" s="230"/>
      <c r="BG3061" s="230"/>
    </row>
    <row r="3062" spans="4:59">
      <c r="D3062" s="230"/>
      <c r="G3062" s="230"/>
      <c r="H3062" s="230"/>
      <c r="I3062" s="230"/>
      <c r="J3062" s="230"/>
      <c r="K3062" s="230"/>
      <c r="L3062" s="230"/>
      <c r="M3062" s="230"/>
      <c r="N3062" s="230"/>
      <c r="S3062" s="230"/>
      <c r="V3062" s="230"/>
      <c r="W3062" s="230"/>
      <c r="X3062" s="230"/>
      <c r="Y3062" s="230"/>
      <c r="Z3062" s="230"/>
      <c r="AA3062" s="230"/>
      <c r="AB3062" s="230"/>
      <c r="AC3062" s="230"/>
      <c r="AD3062" s="230"/>
      <c r="AH3062" s="230"/>
      <c r="AK3062" s="230"/>
      <c r="AL3062" s="230"/>
      <c r="AM3062" s="230"/>
      <c r="AN3062" s="230"/>
      <c r="AO3062" s="230"/>
      <c r="AP3062" s="230"/>
      <c r="AQ3062" s="230"/>
      <c r="AR3062" s="230"/>
      <c r="AW3062" s="230"/>
      <c r="AZ3062" s="230"/>
      <c r="BA3062" s="230"/>
      <c r="BB3062" s="230"/>
      <c r="BC3062" s="230"/>
      <c r="BD3062" s="230"/>
      <c r="BE3062" s="230"/>
      <c r="BF3062" s="230"/>
      <c r="BG3062" s="230"/>
    </row>
    <row r="3063" spans="4:59">
      <c r="D3063" s="230"/>
      <c r="G3063" s="230"/>
      <c r="H3063" s="230"/>
      <c r="I3063" s="230"/>
      <c r="J3063" s="230"/>
      <c r="K3063" s="230"/>
      <c r="L3063" s="230"/>
      <c r="M3063" s="230"/>
      <c r="N3063" s="230"/>
      <c r="S3063" s="230"/>
      <c r="V3063" s="230"/>
      <c r="W3063" s="230"/>
      <c r="X3063" s="230"/>
      <c r="Y3063" s="230"/>
      <c r="Z3063" s="230"/>
      <c r="AA3063" s="230"/>
      <c r="AB3063" s="230"/>
      <c r="AC3063" s="230"/>
      <c r="AD3063" s="230"/>
      <c r="AH3063" s="230"/>
      <c r="AK3063" s="230"/>
      <c r="AL3063" s="230"/>
      <c r="AM3063" s="230"/>
      <c r="AN3063" s="230"/>
      <c r="AO3063" s="230"/>
      <c r="AP3063" s="230"/>
      <c r="AQ3063" s="230"/>
      <c r="AR3063" s="230"/>
      <c r="AW3063" s="230"/>
      <c r="AZ3063" s="230"/>
      <c r="BA3063" s="230"/>
      <c r="BB3063" s="230"/>
      <c r="BC3063" s="230"/>
      <c r="BD3063" s="230"/>
      <c r="BE3063" s="230"/>
      <c r="BF3063" s="230"/>
      <c r="BG3063" s="230"/>
    </row>
    <row r="3064" spans="4:59">
      <c r="D3064" s="230"/>
      <c r="G3064" s="230"/>
      <c r="H3064" s="230"/>
      <c r="I3064" s="230"/>
      <c r="J3064" s="230"/>
      <c r="K3064" s="230"/>
      <c r="L3064" s="230"/>
      <c r="M3064" s="230"/>
      <c r="N3064" s="230"/>
      <c r="S3064" s="230"/>
      <c r="V3064" s="230"/>
      <c r="W3064" s="230"/>
      <c r="X3064" s="230"/>
      <c r="Y3064" s="230"/>
      <c r="Z3064" s="230"/>
      <c r="AA3064" s="230"/>
      <c r="AB3064" s="230"/>
      <c r="AC3064" s="230"/>
      <c r="AD3064" s="230"/>
      <c r="AH3064" s="230"/>
      <c r="AK3064" s="230"/>
      <c r="AL3064" s="230"/>
      <c r="AM3064" s="230"/>
      <c r="AN3064" s="230"/>
      <c r="AO3064" s="230"/>
      <c r="AP3064" s="230"/>
      <c r="AQ3064" s="230"/>
      <c r="AR3064" s="230"/>
      <c r="AW3064" s="230"/>
      <c r="AZ3064" s="230"/>
      <c r="BA3064" s="230"/>
      <c r="BB3064" s="230"/>
      <c r="BC3064" s="230"/>
      <c r="BD3064" s="230"/>
      <c r="BE3064" s="230"/>
      <c r="BF3064" s="230"/>
      <c r="BG3064" s="230"/>
    </row>
    <row r="3065" spans="4:59">
      <c r="D3065" s="230"/>
      <c r="G3065" s="230"/>
      <c r="H3065" s="230"/>
      <c r="I3065" s="230"/>
      <c r="J3065" s="230"/>
      <c r="K3065" s="230"/>
      <c r="L3065" s="230"/>
      <c r="M3065" s="230"/>
      <c r="N3065" s="230"/>
      <c r="S3065" s="230"/>
      <c r="V3065" s="230"/>
      <c r="W3065" s="230"/>
      <c r="X3065" s="230"/>
      <c r="Y3065" s="230"/>
      <c r="Z3065" s="230"/>
      <c r="AA3065" s="230"/>
      <c r="AB3065" s="230"/>
      <c r="AC3065" s="230"/>
      <c r="AD3065" s="230"/>
      <c r="AH3065" s="230"/>
      <c r="AK3065" s="230"/>
      <c r="AL3065" s="230"/>
      <c r="AM3065" s="230"/>
      <c r="AN3065" s="230"/>
      <c r="AO3065" s="230"/>
      <c r="AP3065" s="230"/>
      <c r="AQ3065" s="230"/>
      <c r="AR3065" s="230"/>
      <c r="AW3065" s="230"/>
      <c r="AZ3065" s="230"/>
      <c r="BA3065" s="230"/>
      <c r="BB3065" s="230"/>
      <c r="BC3065" s="230"/>
      <c r="BD3065" s="230"/>
      <c r="BE3065" s="230"/>
      <c r="BF3065" s="230"/>
      <c r="BG3065" s="230"/>
    </row>
    <row r="3066" spans="4:59">
      <c r="D3066" s="230"/>
      <c r="G3066" s="230"/>
      <c r="H3066" s="230"/>
      <c r="I3066" s="230"/>
      <c r="J3066" s="230"/>
      <c r="K3066" s="230"/>
      <c r="L3066" s="230"/>
      <c r="M3066" s="230"/>
      <c r="N3066" s="230"/>
      <c r="S3066" s="230"/>
      <c r="V3066" s="230"/>
      <c r="W3066" s="230"/>
      <c r="X3066" s="230"/>
      <c r="Y3066" s="230"/>
      <c r="Z3066" s="230"/>
      <c r="AA3066" s="230"/>
      <c r="AB3066" s="230"/>
      <c r="AC3066" s="230"/>
      <c r="AD3066" s="230"/>
      <c r="AH3066" s="230"/>
      <c r="AK3066" s="230"/>
      <c r="AL3066" s="230"/>
      <c r="AM3066" s="230"/>
      <c r="AN3066" s="230"/>
      <c r="AO3066" s="230"/>
      <c r="AP3066" s="230"/>
      <c r="AQ3066" s="230"/>
      <c r="AR3066" s="230"/>
      <c r="AW3066" s="230"/>
      <c r="AZ3066" s="230"/>
      <c r="BA3066" s="230"/>
      <c r="BB3066" s="230"/>
      <c r="BC3066" s="230"/>
      <c r="BD3066" s="230"/>
      <c r="BE3066" s="230"/>
      <c r="BF3066" s="230"/>
      <c r="BG3066" s="230"/>
    </row>
    <row r="3067" spans="4:59">
      <c r="D3067" s="230"/>
      <c r="G3067" s="230"/>
      <c r="H3067" s="230"/>
      <c r="I3067" s="230"/>
      <c r="J3067" s="230"/>
      <c r="K3067" s="230"/>
      <c r="L3067" s="230"/>
      <c r="M3067" s="230"/>
      <c r="N3067" s="230"/>
      <c r="S3067" s="230"/>
      <c r="V3067" s="230"/>
      <c r="W3067" s="230"/>
      <c r="X3067" s="230"/>
      <c r="Y3067" s="230"/>
      <c r="Z3067" s="230"/>
      <c r="AA3067" s="230"/>
      <c r="AB3067" s="230"/>
      <c r="AC3067" s="230"/>
      <c r="AD3067" s="230"/>
      <c r="AH3067" s="230"/>
      <c r="AK3067" s="230"/>
      <c r="AL3067" s="230"/>
      <c r="AM3067" s="230"/>
      <c r="AN3067" s="230"/>
      <c r="AO3067" s="230"/>
      <c r="AP3067" s="230"/>
      <c r="AQ3067" s="230"/>
      <c r="AR3067" s="230"/>
      <c r="AW3067" s="230"/>
      <c r="AZ3067" s="230"/>
      <c r="BA3067" s="230"/>
      <c r="BB3067" s="230"/>
      <c r="BC3067" s="230"/>
      <c r="BD3067" s="230"/>
      <c r="BE3067" s="230"/>
      <c r="BF3067" s="230"/>
      <c r="BG3067" s="230"/>
    </row>
    <row r="3068" spans="4:59">
      <c r="D3068" s="230"/>
      <c r="G3068" s="230"/>
      <c r="H3068" s="230"/>
      <c r="I3068" s="230"/>
      <c r="J3068" s="230"/>
      <c r="K3068" s="230"/>
      <c r="L3068" s="230"/>
      <c r="M3068" s="230"/>
      <c r="N3068" s="230"/>
      <c r="S3068" s="230"/>
      <c r="V3068" s="230"/>
      <c r="W3068" s="230"/>
      <c r="X3068" s="230"/>
      <c r="Y3068" s="230"/>
      <c r="Z3068" s="230"/>
      <c r="AA3068" s="230"/>
      <c r="AB3068" s="230"/>
      <c r="AC3068" s="230"/>
      <c r="AD3068" s="230"/>
      <c r="AH3068" s="230"/>
      <c r="AK3068" s="230"/>
      <c r="AL3068" s="230"/>
      <c r="AM3068" s="230"/>
      <c r="AN3068" s="230"/>
      <c r="AO3068" s="230"/>
      <c r="AP3068" s="230"/>
      <c r="AQ3068" s="230"/>
      <c r="AR3068" s="230"/>
      <c r="AW3068" s="230"/>
      <c r="AZ3068" s="230"/>
      <c r="BA3068" s="230"/>
      <c r="BB3068" s="230"/>
      <c r="BC3068" s="230"/>
      <c r="BD3068" s="230"/>
      <c r="BE3068" s="230"/>
      <c r="BF3068" s="230"/>
      <c r="BG3068" s="230"/>
    </row>
    <row r="3069" spans="4:59">
      <c r="D3069" s="230"/>
      <c r="G3069" s="230"/>
      <c r="H3069" s="230"/>
      <c r="I3069" s="230"/>
      <c r="J3069" s="230"/>
      <c r="K3069" s="230"/>
      <c r="L3069" s="230"/>
      <c r="M3069" s="230"/>
      <c r="N3069" s="230"/>
      <c r="S3069" s="230"/>
      <c r="V3069" s="230"/>
      <c r="W3069" s="230"/>
      <c r="X3069" s="230"/>
      <c r="Y3069" s="230"/>
      <c r="Z3069" s="230"/>
      <c r="AA3069" s="230"/>
      <c r="AB3069" s="230"/>
      <c r="AC3069" s="230"/>
      <c r="AD3069" s="230"/>
      <c r="AH3069" s="230"/>
      <c r="AK3069" s="230"/>
      <c r="AL3069" s="230"/>
      <c r="AM3069" s="230"/>
      <c r="AN3069" s="230"/>
      <c r="AO3069" s="230"/>
      <c r="AP3069" s="230"/>
      <c r="AQ3069" s="230"/>
      <c r="AR3069" s="230"/>
      <c r="AW3069" s="230"/>
      <c r="AZ3069" s="230"/>
      <c r="BA3069" s="230"/>
      <c r="BB3069" s="230"/>
      <c r="BC3069" s="230"/>
      <c r="BD3069" s="230"/>
      <c r="BE3069" s="230"/>
      <c r="BF3069" s="230"/>
      <c r="BG3069" s="230"/>
    </row>
    <row r="3070" spans="4:59">
      <c r="D3070" s="230"/>
      <c r="G3070" s="230"/>
      <c r="H3070" s="230"/>
      <c r="I3070" s="230"/>
      <c r="J3070" s="230"/>
      <c r="K3070" s="230"/>
      <c r="L3070" s="230"/>
      <c r="M3070" s="230"/>
      <c r="N3070" s="230"/>
      <c r="S3070" s="230"/>
      <c r="V3070" s="230"/>
      <c r="W3070" s="230"/>
      <c r="X3070" s="230"/>
      <c r="Y3070" s="230"/>
      <c r="Z3070" s="230"/>
      <c r="AA3070" s="230"/>
      <c r="AB3070" s="230"/>
      <c r="AC3070" s="230"/>
      <c r="AD3070" s="230"/>
      <c r="AH3070" s="230"/>
      <c r="AK3070" s="230"/>
      <c r="AL3070" s="230"/>
      <c r="AM3070" s="230"/>
      <c r="AN3070" s="230"/>
      <c r="AO3070" s="230"/>
      <c r="AP3070" s="230"/>
      <c r="AQ3070" s="230"/>
      <c r="AR3070" s="230"/>
      <c r="AW3070" s="230"/>
      <c r="AZ3070" s="230"/>
      <c r="BA3070" s="230"/>
      <c r="BB3070" s="230"/>
      <c r="BC3070" s="230"/>
      <c r="BD3070" s="230"/>
      <c r="BE3070" s="230"/>
      <c r="BF3070" s="230"/>
      <c r="BG3070" s="230"/>
    </row>
    <row r="3071" spans="4:59">
      <c r="D3071" s="230"/>
      <c r="G3071" s="230"/>
      <c r="H3071" s="230"/>
      <c r="I3071" s="230"/>
      <c r="J3071" s="230"/>
      <c r="K3071" s="230"/>
      <c r="L3071" s="230"/>
      <c r="M3071" s="230"/>
      <c r="N3071" s="230"/>
      <c r="S3071" s="230"/>
      <c r="V3071" s="230"/>
      <c r="W3071" s="230"/>
      <c r="X3071" s="230"/>
      <c r="Y3071" s="230"/>
      <c r="Z3071" s="230"/>
      <c r="AA3071" s="230"/>
      <c r="AB3071" s="230"/>
      <c r="AC3071" s="230"/>
      <c r="AD3071" s="230"/>
      <c r="AH3071" s="230"/>
      <c r="AK3071" s="230"/>
      <c r="AL3071" s="230"/>
      <c r="AM3071" s="230"/>
      <c r="AN3071" s="230"/>
      <c r="AO3071" s="230"/>
      <c r="AP3071" s="230"/>
      <c r="AQ3071" s="230"/>
      <c r="AR3071" s="230"/>
      <c r="AW3071" s="230"/>
      <c r="AZ3071" s="230"/>
      <c r="BA3071" s="230"/>
      <c r="BB3071" s="230"/>
      <c r="BC3071" s="230"/>
      <c r="BD3071" s="230"/>
      <c r="BE3071" s="230"/>
      <c r="BF3071" s="230"/>
      <c r="BG3071" s="230"/>
    </row>
    <row r="3072" spans="4:59">
      <c r="D3072" s="230"/>
      <c r="G3072" s="230"/>
      <c r="H3072" s="230"/>
      <c r="I3072" s="230"/>
      <c r="J3072" s="230"/>
      <c r="K3072" s="230"/>
      <c r="L3072" s="230"/>
      <c r="M3072" s="230"/>
      <c r="N3072" s="230"/>
      <c r="S3072" s="230"/>
      <c r="V3072" s="230"/>
      <c r="W3072" s="230"/>
      <c r="X3072" s="230"/>
      <c r="Y3072" s="230"/>
      <c r="Z3072" s="230"/>
      <c r="AA3072" s="230"/>
      <c r="AB3072" s="230"/>
      <c r="AC3072" s="230"/>
      <c r="AD3072" s="230"/>
      <c r="AH3072" s="230"/>
      <c r="AK3072" s="230"/>
      <c r="AL3072" s="230"/>
      <c r="AM3072" s="230"/>
      <c r="AN3072" s="230"/>
      <c r="AO3072" s="230"/>
      <c r="AP3072" s="230"/>
      <c r="AQ3072" s="230"/>
      <c r="AR3072" s="230"/>
      <c r="AW3072" s="230"/>
      <c r="AZ3072" s="230"/>
      <c r="BA3072" s="230"/>
      <c r="BB3072" s="230"/>
      <c r="BC3072" s="230"/>
      <c r="BD3072" s="230"/>
      <c r="BE3072" s="230"/>
      <c r="BF3072" s="230"/>
      <c r="BG3072" s="230"/>
    </row>
    <row r="3073" spans="4:59">
      <c r="D3073" s="230"/>
      <c r="G3073" s="230"/>
      <c r="H3073" s="230"/>
      <c r="I3073" s="230"/>
      <c r="J3073" s="230"/>
      <c r="K3073" s="230"/>
      <c r="L3073" s="230"/>
      <c r="M3073" s="230"/>
      <c r="N3073" s="230"/>
      <c r="S3073" s="230"/>
      <c r="V3073" s="230"/>
      <c r="W3073" s="230"/>
      <c r="X3073" s="230"/>
      <c r="Y3073" s="230"/>
      <c r="Z3073" s="230"/>
      <c r="AA3073" s="230"/>
      <c r="AB3073" s="230"/>
      <c r="AC3073" s="230"/>
      <c r="AD3073" s="230"/>
      <c r="AH3073" s="230"/>
      <c r="AK3073" s="230"/>
      <c r="AL3073" s="230"/>
      <c r="AM3073" s="230"/>
      <c r="AN3073" s="230"/>
      <c r="AO3073" s="230"/>
      <c r="AP3073" s="230"/>
      <c r="AQ3073" s="230"/>
      <c r="AR3073" s="230"/>
      <c r="AW3073" s="230"/>
      <c r="AZ3073" s="230"/>
      <c r="BA3073" s="230"/>
      <c r="BB3073" s="230"/>
      <c r="BC3073" s="230"/>
      <c r="BD3073" s="230"/>
      <c r="BE3073" s="230"/>
      <c r="BF3073" s="230"/>
      <c r="BG3073" s="230"/>
    </row>
    <row r="3074" spans="4:59">
      <c r="D3074" s="230"/>
      <c r="G3074" s="230"/>
      <c r="H3074" s="230"/>
      <c r="I3074" s="230"/>
      <c r="J3074" s="230"/>
      <c r="K3074" s="230"/>
      <c r="L3074" s="230"/>
      <c r="M3074" s="230"/>
      <c r="N3074" s="230"/>
      <c r="S3074" s="230"/>
      <c r="V3074" s="230"/>
      <c r="W3074" s="230"/>
      <c r="X3074" s="230"/>
      <c r="Y3074" s="230"/>
      <c r="Z3074" s="230"/>
      <c r="AA3074" s="230"/>
      <c r="AB3074" s="230"/>
      <c r="AC3074" s="230"/>
      <c r="AD3074" s="230"/>
      <c r="AH3074" s="230"/>
      <c r="AK3074" s="230"/>
      <c r="AL3074" s="230"/>
      <c r="AM3074" s="230"/>
      <c r="AN3074" s="230"/>
      <c r="AO3074" s="230"/>
      <c r="AP3074" s="230"/>
      <c r="AQ3074" s="230"/>
      <c r="AR3074" s="230"/>
      <c r="AW3074" s="230"/>
      <c r="AZ3074" s="230"/>
      <c r="BA3074" s="230"/>
      <c r="BB3074" s="230"/>
      <c r="BC3074" s="230"/>
      <c r="BD3074" s="230"/>
      <c r="BE3074" s="230"/>
      <c r="BF3074" s="230"/>
      <c r="BG3074" s="230"/>
    </row>
    <row r="3075" spans="4:59">
      <c r="D3075" s="230"/>
      <c r="G3075" s="230"/>
      <c r="H3075" s="230"/>
      <c r="I3075" s="230"/>
      <c r="J3075" s="230"/>
      <c r="K3075" s="230"/>
      <c r="L3075" s="230"/>
      <c r="M3075" s="230"/>
      <c r="N3075" s="230"/>
      <c r="S3075" s="230"/>
      <c r="V3075" s="230"/>
      <c r="W3075" s="230"/>
      <c r="X3075" s="230"/>
      <c r="Y3075" s="230"/>
      <c r="Z3075" s="230"/>
      <c r="AA3075" s="230"/>
      <c r="AB3075" s="230"/>
      <c r="AC3075" s="230"/>
      <c r="AD3075" s="230"/>
      <c r="AH3075" s="230"/>
      <c r="AK3075" s="230"/>
      <c r="AL3075" s="230"/>
      <c r="AM3075" s="230"/>
      <c r="AN3075" s="230"/>
      <c r="AO3075" s="230"/>
      <c r="AP3075" s="230"/>
      <c r="AQ3075" s="230"/>
      <c r="AR3075" s="230"/>
      <c r="AW3075" s="230"/>
      <c r="AZ3075" s="230"/>
      <c r="BA3075" s="230"/>
      <c r="BB3075" s="230"/>
      <c r="BC3075" s="230"/>
      <c r="BD3075" s="230"/>
      <c r="BE3075" s="230"/>
      <c r="BF3075" s="230"/>
      <c r="BG3075" s="230"/>
    </row>
    <row r="3076" spans="4:59">
      <c r="D3076" s="230"/>
      <c r="G3076" s="230"/>
      <c r="H3076" s="230"/>
      <c r="I3076" s="230"/>
      <c r="J3076" s="230"/>
      <c r="K3076" s="230"/>
      <c r="L3076" s="230"/>
      <c r="M3076" s="230"/>
      <c r="N3076" s="230"/>
      <c r="S3076" s="230"/>
      <c r="V3076" s="230"/>
      <c r="W3076" s="230"/>
      <c r="X3076" s="230"/>
      <c r="Y3076" s="230"/>
      <c r="Z3076" s="230"/>
      <c r="AA3076" s="230"/>
      <c r="AB3076" s="230"/>
      <c r="AC3076" s="230"/>
      <c r="AD3076" s="230"/>
      <c r="AH3076" s="230"/>
      <c r="AK3076" s="230"/>
      <c r="AL3076" s="230"/>
      <c r="AM3076" s="230"/>
      <c r="AN3076" s="230"/>
      <c r="AO3076" s="230"/>
      <c r="AP3076" s="230"/>
      <c r="AQ3076" s="230"/>
      <c r="AR3076" s="230"/>
      <c r="AW3076" s="230"/>
      <c r="AZ3076" s="230"/>
      <c r="BA3076" s="230"/>
      <c r="BB3076" s="230"/>
      <c r="BC3076" s="230"/>
      <c r="BD3076" s="230"/>
      <c r="BE3076" s="230"/>
      <c r="BF3076" s="230"/>
      <c r="BG3076" s="230"/>
    </row>
    <row r="3077" spans="4:59">
      <c r="D3077" s="230"/>
      <c r="G3077" s="230"/>
      <c r="H3077" s="230"/>
      <c r="I3077" s="230"/>
      <c r="J3077" s="230"/>
      <c r="K3077" s="230"/>
      <c r="L3077" s="230"/>
      <c r="M3077" s="230"/>
      <c r="N3077" s="230"/>
      <c r="S3077" s="230"/>
      <c r="V3077" s="230"/>
      <c r="W3077" s="230"/>
      <c r="X3077" s="230"/>
      <c r="Y3077" s="230"/>
      <c r="Z3077" s="230"/>
      <c r="AA3077" s="230"/>
      <c r="AB3077" s="230"/>
      <c r="AC3077" s="230"/>
      <c r="AD3077" s="230"/>
      <c r="AH3077" s="230"/>
      <c r="AK3077" s="230"/>
      <c r="AL3077" s="230"/>
      <c r="AM3077" s="230"/>
      <c r="AN3077" s="230"/>
      <c r="AO3077" s="230"/>
      <c r="AP3077" s="230"/>
      <c r="AQ3077" s="230"/>
      <c r="AR3077" s="230"/>
      <c r="AW3077" s="230"/>
      <c r="AZ3077" s="230"/>
      <c r="BA3077" s="230"/>
      <c r="BB3077" s="230"/>
      <c r="BC3077" s="230"/>
      <c r="BD3077" s="230"/>
      <c r="BE3077" s="230"/>
      <c r="BF3077" s="230"/>
      <c r="BG3077" s="230"/>
    </row>
    <row r="3078" spans="4:59">
      <c r="D3078" s="230"/>
      <c r="G3078" s="230"/>
      <c r="H3078" s="230"/>
      <c r="I3078" s="230"/>
      <c r="J3078" s="230"/>
      <c r="K3078" s="230"/>
      <c r="L3078" s="230"/>
      <c r="M3078" s="230"/>
      <c r="N3078" s="230"/>
      <c r="S3078" s="230"/>
      <c r="V3078" s="230"/>
      <c r="W3078" s="230"/>
      <c r="X3078" s="230"/>
      <c r="Y3078" s="230"/>
      <c r="Z3078" s="230"/>
      <c r="AA3078" s="230"/>
      <c r="AB3078" s="230"/>
      <c r="AC3078" s="230"/>
      <c r="AD3078" s="230"/>
      <c r="AH3078" s="230"/>
      <c r="AK3078" s="230"/>
      <c r="AL3078" s="230"/>
      <c r="AM3078" s="230"/>
      <c r="AN3078" s="230"/>
      <c r="AO3078" s="230"/>
      <c r="AP3078" s="230"/>
      <c r="AQ3078" s="230"/>
      <c r="AR3078" s="230"/>
      <c r="AW3078" s="230"/>
      <c r="AZ3078" s="230"/>
      <c r="BA3078" s="230"/>
      <c r="BB3078" s="230"/>
      <c r="BC3078" s="230"/>
      <c r="BD3078" s="230"/>
      <c r="BE3078" s="230"/>
      <c r="BF3078" s="230"/>
      <c r="BG3078" s="230"/>
    </row>
    <row r="3079" spans="4:59">
      <c r="D3079" s="230"/>
      <c r="G3079" s="230"/>
      <c r="H3079" s="230"/>
      <c r="I3079" s="230"/>
      <c r="J3079" s="230"/>
      <c r="K3079" s="230"/>
      <c r="L3079" s="230"/>
      <c r="M3079" s="230"/>
      <c r="N3079" s="230"/>
      <c r="S3079" s="230"/>
      <c r="V3079" s="230"/>
      <c r="W3079" s="230"/>
      <c r="X3079" s="230"/>
      <c r="Y3079" s="230"/>
      <c r="Z3079" s="230"/>
      <c r="AA3079" s="230"/>
      <c r="AB3079" s="230"/>
      <c r="AC3079" s="230"/>
      <c r="AD3079" s="230"/>
      <c r="AH3079" s="230"/>
      <c r="AK3079" s="230"/>
      <c r="AL3079" s="230"/>
      <c r="AM3079" s="230"/>
      <c r="AN3079" s="230"/>
      <c r="AO3079" s="230"/>
      <c r="AP3079" s="230"/>
      <c r="AQ3079" s="230"/>
      <c r="AR3079" s="230"/>
      <c r="AW3079" s="230"/>
      <c r="AZ3079" s="230"/>
      <c r="BA3079" s="230"/>
      <c r="BB3079" s="230"/>
      <c r="BC3079" s="230"/>
      <c r="BD3079" s="230"/>
      <c r="BE3079" s="230"/>
      <c r="BF3079" s="230"/>
      <c r="BG3079" s="230"/>
    </row>
    <row r="3080" spans="4:59">
      <c r="D3080" s="230"/>
      <c r="G3080" s="230"/>
      <c r="H3080" s="230"/>
      <c r="I3080" s="230"/>
      <c r="J3080" s="230"/>
      <c r="K3080" s="230"/>
      <c r="L3080" s="230"/>
      <c r="M3080" s="230"/>
      <c r="N3080" s="230"/>
      <c r="S3080" s="230"/>
      <c r="V3080" s="230"/>
      <c r="W3080" s="230"/>
      <c r="X3080" s="230"/>
      <c r="Y3080" s="230"/>
      <c r="Z3080" s="230"/>
      <c r="AA3080" s="230"/>
      <c r="AB3080" s="230"/>
      <c r="AC3080" s="230"/>
      <c r="AD3080" s="230"/>
      <c r="AH3080" s="230"/>
      <c r="AK3080" s="230"/>
      <c r="AL3080" s="230"/>
      <c r="AM3080" s="230"/>
      <c r="AN3080" s="230"/>
      <c r="AO3080" s="230"/>
      <c r="AP3080" s="230"/>
      <c r="AQ3080" s="230"/>
      <c r="AR3080" s="230"/>
      <c r="AW3080" s="230"/>
      <c r="AZ3080" s="230"/>
      <c r="BA3080" s="230"/>
      <c r="BB3080" s="230"/>
      <c r="BC3080" s="230"/>
      <c r="BD3080" s="230"/>
      <c r="BE3080" s="230"/>
      <c r="BF3080" s="230"/>
      <c r="BG3080" s="230"/>
    </row>
    <row r="3081" spans="4:59">
      <c r="D3081" s="230"/>
      <c r="G3081" s="230"/>
      <c r="H3081" s="230"/>
      <c r="I3081" s="230"/>
      <c r="J3081" s="230"/>
      <c r="K3081" s="230"/>
      <c r="L3081" s="230"/>
      <c r="M3081" s="230"/>
      <c r="N3081" s="230"/>
      <c r="S3081" s="230"/>
      <c r="V3081" s="230"/>
      <c r="W3081" s="230"/>
      <c r="X3081" s="230"/>
      <c r="Y3081" s="230"/>
      <c r="Z3081" s="230"/>
      <c r="AA3081" s="230"/>
      <c r="AB3081" s="230"/>
      <c r="AC3081" s="230"/>
      <c r="AD3081" s="230"/>
      <c r="AH3081" s="230"/>
      <c r="AK3081" s="230"/>
      <c r="AL3081" s="230"/>
      <c r="AM3081" s="230"/>
      <c r="AN3081" s="230"/>
      <c r="AO3081" s="230"/>
      <c r="AP3081" s="230"/>
      <c r="AQ3081" s="230"/>
      <c r="AR3081" s="230"/>
      <c r="AW3081" s="230"/>
      <c r="AZ3081" s="230"/>
      <c r="BA3081" s="230"/>
      <c r="BB3081" s="230"/>
      <c r="BC3081" s="230"/>
      <c r="BD3081" s="230"/>
      <c r="BE3081" s="230"/>
      <c r="BF3081" s="230"/>
      <c r="BG3081" s="230"/>
    </row>
    <row r="3082" spans="4:59">
      <c r="D3082" s="230"/>
      <c r="G3082" s="230"/>
      <c r="H3082" s="230"/>
      <c r="I3082" s="230"/>
      <c r="J3082" s="230"/>
      <c r="K3082" s="230"/>
      <c r="L3082" s="230"/>
      <c r="M3082" s="230"/>
      <c r="N3082" s="230"/>
      <c r="S3082" s="230"/>
      <c r="V3082" s="230"/>
      <c r="W3082" s="230"/>
      <c r="X3082" s="230"/>
      <c r="Y3082" s="230"/>
      <c r="Z3082" s="230"/>
      <c r="AA3082" s="230"/>
      <c r="AB3082" s="230"/>
      <c r="AC3082" s="230"/>
      <c r="AD3082" s="230"/>
      <c r="AH3082" s="230"/>
      <c r="AK3082" s="230"/>
      <c r="AL3082" s="230"/>
      <c r="AM3082" s="230"/>
      <c r="AN3082" s="230"/>
      <c r="AO3082" s="230"/>
      <c r="AP3082" s="230"/>
      <c r="AQ3082" s="230"/>
      <c r="AR3082" s="230"/>
      <c r="AW3082" s="230"/>
      <c r="AZ3082" s="230"/>
      <c r="BA3082" s="230"/>
      <c r="BB3082" s="230"/>
      <c r="BC3082" s="230"/>
      <c r="BD3082" s="230"/>
      <c r="BE3082" s="230"/>
      <c r="BF3082" s="230"/>
      <c r="BG3082" s="230"/>
    </row>
    <row r="3083" spans="4:59">
      <c r="D3083" s="230"/>
      <c r="G3083" s="230"/>
      <c r="H3083" s="230"/>
      <c r="I3083" s="230"/>
      <c r="J3083" s="230"/>
      <c r="K3083" s="230"/>
      <c r="L3083" s="230"/>
      <c r="M3083" s="230"/>
      <c r="N3083" s="230"/>
      <c r="S3083" s="230"/>
      <c r="V3083" s="230"/>
      <c r="W3083" s="230"/>
      <c r="X3083" s="230"/>
      <c r="Y3083" s="230"/>
      <c r="Z3083" s="230"/>
      <c r="AA3083" s="230"/>
      <c r="AB3083" s="230"/>
      <c r="AC3083" s="230"/>
      <c r="AD3083" s="230"/>
      <c r="AH3083" s="230"/>
      <c r="AK3083" s="230"/>
      <c r="AL3083" s="230"/>
      <c r="AM3083" s="230"/>
      <c r="AN3083" s="230"/>
      <c r="AO3083" s="230"/>
      <c r="AP3083" s="230"/>
      <c r="AQ3083" s="230"/>
      <c r="AR3083" s="230"/>
      <c r="AW3083" s="230"/>
      <c r="AZ3083" s="230"/>
      <c r="BA3083" s="230"/>
      <c r="BB3083" s="230"/>
      <c r="BC3083" s="230"/>
      <c r="BD3083" s="230"/>
      <c r="BE3083" s="230"/>
      <c r="BF3083" s="230"/>
      <c r="BG3083" s="230"/>
    </row>
    <row r="3084" spans="4:59">
      <c r="D3084" s="230"/>
      <c r="G3084" s="230"/>
      <c r="H3084" s="230"/>
      <c r="I3084" s="230"/>
      <c r="J3084" s="230"/>
      <c r="K3084" s="230"/>
      <c r="L3084" s="230"/>
      <c r="M3084" s="230"/>
      <c r="N3084" s="230"/>
      <c r="S3084" s="230"/>
      <c r="V3084" s="230"/>
      <c r="W3084" s="230"/>
      <c r="X3084" s="230"/>
      <c r="Y3084" s="230"/>
      <c r="Z3084" s="230"/>
      <c r="AA3084" s="230"/>
      <c r="AB3084" s="230"/>
      <c r="AC3084" s="230"/>
      <c r="AD3084" s="230"/>
      <c r="AH3084" s="230"/>
      <c r="AK3084" s="230"/>
      <c r="AL3084" s="230"/>
      <c r="AM3084" s="230"/>
      <c r="AN3084" s="230"/>
      <c r="AO3084" s="230"/>
      <c r="AP3084" s="230"/>
      <c r="AQ3084" s="230"/>
      <c r="AR3084" s="230"/>
      <c r="AW3084" s="230"/>
      <c r="AZ3084" s="230"/>
      <c r="BA3084" s="230"/>
      <c r="BB3084" s="230"/>
      <c r="BC3084" s="230"/>
      <c r="BD3084" s="230"/>
      <c r="BE3084" s="230"/>
      <c r="BF3084" s="230"/>
      <c r="BG3084" s="230"/>
    </row>
    <row r="3085" spans="4:59">
      <c r="D3085" s="230"/>
      <c r="G3085" s="230"/>
      <c r="H3085" s="230"/>
      <c r="I3085" s="230"/>
      <c r="J3085" s="230"/>
      <c r="K3085" s="230"/>
      <c r="L3085" s="230"/>
      <c r="M3085" s="230"/>
      <c r="N3085" s="230"/>
      <c r="S3085" s="230"/>
      <c r="V3085" s="230"/>
      <c r="W3085" s="230"/>
      <c r="X3085" s="230"/>
      <c r="Y3085" s="230"/>
      <c r="Z3085" s="230"/>
      <c r="AA3085" s="230"/>
      <c r="AB3085" s="230"/>
      <c r="AC3085" s="230"/>
      <c r="AD3085" s="230"/>
      <c r="AH3085" s="230"/>
      <c r="AK3085" s="230"/>
      <c r="AL3085" s="230"/>
      <c r="AM3085" s="230"/>
      <c r="AN3085" s="230"/>
      <c r="AO3085" s="230"/>
      <c r="AP3085" s="230"/>
      <c r="AQ3085" s="230"/>
      <c r="AR3085" s="230"/>
      <c r="AW3085" s="230"/>
      <c r="AZ3085" s="230"/>
      <c r="BA3085" s="230"/>
      <c r="BB3085" s="230"/>
      <c r="BC3085" s="230"/>
      <c r="BD3085" s="230"/>
      <c r="BE3085" s="230"/>
      <c r="BF3085" s="230"/>
      <c r="BG3085" s="230"/>
    </row>
    <row r="3086" spans="4:59">
      <c r="D3086" s="230"/>
      <c r="G3086" s="230"/>
      <c r="H3086" s="230"/>
      <c r="I3086" s="230"/>
      <c r="J3086" s="230"/>
      <c r="K3086" s="230"/>
      <c r="L3086" s="230"/>
      <c r="M3086" s="230"/>
      <c r="N3086" s="230"/>
      <c r="S3086" s="230"/>
      <c r="V3086" s="230"/>
      <c r="W3086" s="230"/>
      <c r="X3086" s="230"/>
      <c r="Y3086" s="230"/>
      <c r="Z3086" s="230"/>
      <c r="AA3086" s="230"/>
      <c r="AB3086" s="230"/>
      <c r="AC3086" s="230"/>
      <c r="AD3086" s="230"/>
      <c r="AH3086" s="230"/>
      <c r="AK3086" s="230"/>
      <c r="AL3086" s="230"/>
      <c r="AM3086" s="230"/>
      <c r="AN3086" s="230"/>
      <c r="AO3086" s="230"/>
      <c r="AP3086" s="230"/>
      <c r="AQ3086" s="230"/>
      <c r="AR3086" s="230"/>
      <c r="AW3086" s="230"/>
      <c r="AZ3086" s="230"/>
      <c r="BA3086" s="230"/>
      <c r="BB3086" s="230"/>
      <c r="BC3086" s="230"/>
      <c r="BD3086" s="230"/>
      <c r="BE3086" s="230"/>
      <c r="BF3086" s="230"/>
      <c r="BG3086" s="230"/>
    </row>
    <row r="3087" spans="4:59">
      <c r="D3087" s="230"/>
      <c r="G3087" s="230"/>
      <c r="H3087" s="230"/>
      <c r="I3087" s="230"/>
      <c r="J3087" s="230"/>
      <c r="K3087" s="230"/>
      <c r="L3087" s="230"/>
      <c r="M3087" s="230"/>
      <c r="N3087" s="230"/>
      <c r="S3087" s="230"/>
      <c r="V3087" s="230"/>
      <c r="W3087" s="230"/>
      <c r="X3087" s="230"/>
      <c r="Y3087" s="230"/>
      <c r="Z3087" s="230"/>
      <c r="AA3087" s="230"/>
      <c r="AB3087" s="230"/>
      <c r="AC3087" s="230"/>
      <c r="AD3087" s="230"/>
      <c r="AH3087" s="230"/>
      <c r="AK3087" s="230"/>
      <c r="AL3087" s="230"/>
      <c r="AM3087" s="230"/>
      <c r="AN3087" s="230"/>
      <c r="AO3087" s="230"/>
      <c r="AP3087" s="230"/>
      <c r="AQ3087" s="230"/>
      <c r="AR3087" s="230"/>
      <c r="AW3087" s="230"/>
      <c r="AZ3087" s="230"/>
      <c r="BA3087" s="230"/>
      <c r="BB3087" s="230"/>
      <c r="BC3087" s="230"/>
      <c r="BD3087" s="230"/>
      <c r="BE3087" s="230"/>
      <c r="BF3087" s="230"/>
      <c r="BG3087" s="230"/>
    </row>
    <row r="3088" spans="4:59">
      <c r="D3088" s="230"/>
      <c r="G3088" s="230"/>
      <c r="H3088" s="230"/>
      <c r="I3088" s="230"/>
      <c r="J3088" s="230"/>
      <c r="K3088" s="230"/>
      <c r="L3088" s="230"/>
      <c r="M3088" s="230"/>
      <c r="N3088" s="230"/>
      <c r="S3088" s="230"/>
      <c r="V3088" s="230"/>
      <c r="W3088" s="230"/>
      <c r="X3088" s="230"/>
      <c r="Y3088" s="230"/>
      <c r="Z3088" s="230"/>
      <c r="AA3088" s="230"/>
      <c r="AB3088" s="230"/>
      <c r="AC3088" s="230"/>
      <c r="AD3088" s="230"/>
      <c r="AH3088" s="230"/>
      <c r="AK3088" s="230"/>
      <c r="AL3088" s="230"/>
      <c r="AM3088" s="230"/>
      <c r="AN3088" s="230"/>
      <c r="AO3088" s="230"/>
      <c r="AP3088" s="230"/>
      <c r="AQ3088" s="230"/>
      <c r="AR3088" s="230"/>
      <c r="AW3088" s="230"/>
      <c r="AZ3088" s="230"/>
      <c r="BA3088" s="230"/>
      <c r="BB3088" s="230"/>
      <c r="BC3088" s="230"/>
      <c r="BD3088" s="230"/>
      <c r="BE3088" s="230"/>
      <c r="BF3088" s="230"/>
      <c r="BG3088" s="230"/>
    </row>
    <row r="3089" spans="4:59">
      <c r="D3089" s="230"/>
      <c r="G3089" s="230"/>
      <c r="H3089" s="230"/>
      <c r="I3089" s="230"/>
      <c r="J3089" s="230"/>
      <c r="K3089" s="230"/>
      <c r="L3089" s="230"/>
      <c r="M3089" s="230"/>
      <c r="N3089" s="230"/>
      <c r="S3089" s="230"/>
      <c r="V3089" s="230"/>
      <c r="W3089" s="230"/>
      <c r="X3089" s="230"/>
      <c r="Y3089" s="230"/>
      <c r="Z3089" s="230"/>
      <c r="AA3089" s="230"/>
      <c r="AB3089" s="230"/>
      <c r="AC3089" s="230"/>
      <c r="AD3089" s="230"/>
      <c r="AH3089" s="230"/>
      <c r="AK3089" s="230"/>
      <c r="AL3089" s="230"/>
      <c r="AM3089" s="230"/>
      <c r="AN3089" s="230"/>
      <c r="AO3089" s="230"/>
      <c r="AP3089" s="230"/>
      <c r="AQ3089" s="230"/>
      <c r="AR3089" s="230"/>
      <c r="AW3089" s="230"/>
      <c r="AZ3089" s="230"/>
      <c r="BA3089" s="230"/>
      <c r="BB3089" s="230"/>
      <c r="BC3089" s="230"/>
      <c r="BD3089" s="230"/>
      <c r="BE3089" s="230"/>
      <c r="BF3089" s="230"/>
      <c r="BG3089" s="230"/>
    </row>
    <row r="3090" spans="4:59">
      <c r="D3090" s="230"/>
      <c r="G3090" s="230"/>
      <c r="H3090" s="230"/>
      <c r="I3090" s="230"/>
      <c r="J3090" s="230"/>
      <c r="K3090" s="230"/>
      <c r="L3090" s="230"/>
      <c r="M3090" s="230"/>
      <c r="N3090" s="230"/>
      <c r="S3090" s="230"/>
      <c r="V3090" s="230"/>
      <c r="W3090" s="230"/>
      <c r="X3090" s="230"/>
      <c r="Y3090" s="230"/>
      <c r="Z3090" s="230"/>
      <c r="AA3090" s="230"/>
      <c r="AB3090" s="230"/>
      <c r="AC3090" s="230"/>
      <c r="AD3090" s="230"/>
      <c r="AH3090" s="230"/>
      <c r="AK3090" s="230"/>
      <c r="AL3090" s="230"/>
      <c r="AM3090" s="230"/>
      <c r="AN3090" s="230"/>
      <c r="AO3090" s="230"/>
      <c r="AP3090" s="230"/>
      <c r="AQ3090" s="230"/>
      <c r="AR3090" s="230"/>
      <c r="AW3090" s="230"/>
      <c r="AZ3090" s="230"/>
      <c r="BA3090" s="230"/>
      <c r="BB3090" s="230"/>
      <c r="BC3090" s="230"/>
      <c r="BD3090" s="230"/>
      <c r="BE3090" s="230"/>
      <c r="BF3090" s="230"/>
      <c r="BG3090" s="230"/>
    </row>
    <row r="3091" spans="4:59">
      <c r="D3091" s="230"/>
      <c r="G3091" s="230"/>
      <c r="H3091" s="230"/>
      <c r="I3091" s="230"/>
      <c r="J3091" s="230"/>
      <c r="K3091" s="230"/>
      <c r="L3091" s="230"/>
      <c r="M3091" s="230"/>
      <c r="N3091" s="230"/>
      <c r="S3091" s="230"/>
      <c r="V3091" s="230"/>
      <c r="W3091" s="230"/>
      <c r="X3091" s="230"/>
      <c r="Y3091" s="230"/>
      <c r="Z3091" s="230"/>
      <c r="AA3091" s="230"/>
      <c r="AB3091" s="230"/>
      <c r="AC3091" s="230"/>
      <c r="AD3091" s="230"/>
      <c r="AH3091" s="230"/>
      <c r="AK3091" s="230"/>
      <c r="AL3091" s="230"/>
      <c r="AM3091" s="230"/>
      <c r="AN3091" s="230"/>
      <c r="AO3091" s="230"/>
      <c r="AP3091" s="230"/>
      <c r="AQ3091" s="230"/>
      <c r="AR3091" s="230"/>
      <c r="AW3091" s="230"/>
      <c r="AZ3091" s="230"/>
      <c r="BA3091" s="230"/>
      <c r="BB3091" s="230"/>
      <c r="BC3091" s="230"/>
      <c r="BD3091" s="230"/>
      <c r="BE3091" s="230"/>
      <c r="BF3091" s="230"/>
      <c r="BG3091" s="230"/>
    </row>
    <row r="3092" spans="4:59">
      <c r="D3092" s="230"/>
      <c r="G3092" s="230"/>
      <c r="H3092" s="230"/>
      <c r="I3092" s="230"/>
      <c r="J3092" s="230"/>
      <c r="K3092" s="230"/>
      <c r="L3092" s="230"/>
      <c r="M3092" s="230"/>
      <c r="N3092" s="230"/>
      <c r="S3092" s="230"/>
      <c r="V3092" s="230"/>
      <c r="W3092" s="230"/>
      <c r="X3092" s="230"/>
      <c r="Y3092" s="230"/>
      <c r="Z3092" s="230"/>
      <c r="AA3092" s="230"/>
      <c r="AB3092" s="230"/>
      <c r="AC3092" s="230"/>
      <c r="AD3092" s="230"/>
      <c r="AH3092" s="230"/>
      <c r="AK3092" s="230"/>
      <c r="AL3092" s="230"/>
      <c r="AM3092" s="230"/>
      <c r="AN3092" s="230"/>
      <c r="AO3092" s="230"/>
      <c r="AP3092" s="230"/>
      <c r="AQ3092" s="230"/>
      <c r="AR3092" s="230"/>
      <c r="AW3092" s="230"/>
      <c r="AZ3092" s="230"/>
      <c r="BA3092" s="230"/>
      <c r="BB3092" s="230"/>
      <c r="BC3092" s="230"/>
      <c r="BD3092" s="230"/>
      <c r="BE3092" s="230"/>
      <c r="BF3092" s="230"/>
      <c r="BG3092" s="230"/>
    </row>
    <row r="3093" spans="4:59">
      <c r="D3093" s="230"/>
      <c r="G3093" s="230"/>
      <c r="H3093" s="230"/>
      <c r="I3093" s="230"/>
      <c r="J3093" s="230"/>
      <c r="K3093" s="230"/>
      <c r="L3093" s="230"/>
      <c r="M3093" s="230"/>
      <c r="N3093" s="230"/>
      <c r="S3093" s="230"/>
      <c r="V3093" s="230"/>
      <c r="W3093" s="230"/>
      <c r="X3093" s="230"/>
      <c r="Y3093" s="230"/>
      <c r="Z3093" s="230"/>
      <c r="AA3093" s="230"/>
      <c r="AB3093" s="230"/>
      <c r="AC3093" s="230"/>
      <c r="AD3093" s="230"/>
      <c r="AH3093" s="230"/>
      <c r="AK3093" s="230"/>
      <c r="AL3093" s="230"/>
      <c r="AM3093" s="230"/>
      <c r="AN3093" s="230"/>
      <c r="AO3093" s="230"/>
      <c r="AP3093" s="230"/>
      <c r="AQ3093" s="230"/>
      <c r="AR3093" s="230"/>
      <c r="AW3093" s="230"/>
      <c r="AZ3093" s="230"/>
      <c r="BA3093" s="230"/>
      <c r="BB3093" s="230"/>
      <c r="BC3093" s="230"/>
      <c r="BD3093" s="230"/>
      <c r="BE3093" s="230"/>
      <c r="BF3093" s="230"/>
      <c r="BG3093" s="230"/>
    </row>
    <row r="3094" spans="4:59">
      <c r="D3094" s="230"/>
      <c r="G3094" s="230"/>
      <c r="H3094" s="230"/>
      <c r="I3094" s="230"/>
      <c r="J3094" s="230"/>
      <c r="K3094" s="230"/>
      <c r="L3094" s="230"/>
      <c r="M3094" s="230"/>
      <c r="N3094" s="230"/>
      <c r="S3094" s="230"/>
      <c r="V3094" s="230"/>
      <c r="W3094" s="230"/>
      <c r="X3094" s="230"/>
      <c r="Y3094" s="230"/>
      <c r="Z3094" s="230"/>
      <c r="AA3094" s="230"/>
      <c r="AB3094" s="230"/>
      <c r="AC3094" s="230"/>
      <c r="AD3094" s="230"/>
      <c r="AH3094" s="230"/>
      <c r="AK3094" s="230"/>
      <c r="AL3094" s="230"/>
      <c r="AM3094" s="230"/>
      <c r="AN3094" s="230"/>
      <c r="AO3094" s="230"/>
      <c r="AP3094" s="230"/>
      <c r="AQ3094" s="230"/>
      <c r="AR3094" s="230"/>
      <c r="AW3094" s="230"/>
      <c r="AZ3094" s="230"/>
      <c r="BA3094" s="230"/>
      <c r="BB3094" s="230"/>
      <c r="BC3094" s="230"/>
      <c r="BD3094" s="230"/>
      <c r="BE3094" s="230"/>
      <c r="BF3094" s="230"/>
      <c r="BG3094" s="230"/>
    </row>
    <row r="3095" spans="4:59">
      <c r="D3095" s="230"/>
      <c r="G3095" s="230"/>
      <c r="H3095" s="230"/>
      <c r="I3095" s="230"/>
      <c r="J3095" s="230"/>
      <c r="K3095" s="230"/>
      <c r="L3095" s="230"/>
      <c r="M3095" s="230"/>
      <c r="N3095" s="230"/>
      <c r="S3095" s="230"/>
      <c r="V3095" s="230"/>
      <c r="W3095" s="230"/>
      <c r="X3095" s="230"/>
      <c r="Y3095" s="230"/>
      <c r="Z3095" s="230"/>
      <c r="AA3095" s="230"/>
      <c r="AB3095" s="230"/>
      <c r="AC3095" s="230"/>
      <c r="AD3095" s="230"/>
      <c r="AH3095" s="230"/>
      <c r="AK3095" s="230"/>
      <c r="AL3095" s="230"/>
      <c r="AM3095" s="230"/>
      <c r="AN3095" s="230"/>
      <c r="AO3095" s="230"/>
      <c r="AP3095" s="230"/>
      <c r="AQ3095" s="230"/>
      <c r="AR3095" s="230"/>
      <c r="AW3095" s="230"/>
      <c r="AZ3095" s="230"/>
      <c r="BA3095" s="230"/>
      <c r="BB3095" s="230"/>
      <c r="BC3095" s="230"/>
      <c r="BD3095" s="230"/>
      <c r="BE3095" s="230"/>
      <c r="BF3095" s="230"/>
      <c r="BG3095" s="230"/>
    </row>
    <row r="3096" spans="4:59">
      <c r="D3096" s="230"/>
      <c r="G3096" s="230"/>
      <c r="H3096" s="230"/>
      <c r="I3096" s="230"/>
      <c r="J3096" s="230"/>
      <c r="K3096" s="230"/>
      <c r="L3096" s="230"/>
      <c r="M3096" s="230"/>
      <c r="N3096" s="230"/>
      <c r="S3096" s="230"/>
      <c r="V3096" s="230"/>
      <c r="W3096" s="230"/>
      <c r="X3096" s="230"/>
      <c r="Y3096" s="230"/>
      <c r="Z3096" s="230"/>
      <c r="AA3096" s="230"/>
      <c r="AB3096" s="230"/>
      <c r="AC3096" s="230"/>
      <c r="AD3096" s="230"/>
      <c r="AH3096" s="230"/>
      <c r="AK3096" s="230"/>
      <c r="AL3096" s="230"/>
      <c r="AM3096" s="230"/>
      <c r="AN3096" s="230"/>
      <c r="AO3096" s="230"/>
      <c r="AP3096" s="230"/>
      <c r="AQ3096" s="230"/>
      <c r="AR3096" s="230"/>
      <c r="AW3096" s="230"/>
      <c r="AZ3096" s="230"/>
      <c r="BA3096" s="230"/>
      <c r="BB3096" s="230"/>
      <c r="BC3096" s="230"/>
      <c r="BD3096" s="230"/>
      <c r="BE3096" s="230"/>
      <c r="BF3096" s="230"/>
      <c r="BG3096" s="230"/>
    </row>
    <row r="3097" spans="4:59">
      <c r="D3097" s="230"/>
      <c r="G3097" s="230"/>
      <c r="H3097" s="230"/>
      <c r="I3097" s="230"/>
      <c r="J3097" s="230"/>
      <c r="K3097" s="230"/>
      <c r="L3097" s="230"/>
      <c r="M3097" s="230"/>
      <c r="N3097" s="230"/>
      <c r="S3097" s="230"/>
      <c r="V3097" s="230"/>
      <c r="W3097" s="230"/>
      <c r="X3097" s="230"/>
      <c r="Y3097" s="230"/>
      <c r="Z3097" s="230"/>
      <c r="AA3097" s="230"/>
      <c r="AB3097" s="230"/>
      <c r="AC3097" s="230"/>
      <c r="AD3097" s="230"/>
      <c r="AH3097" s="230"/>
      <c r="AK3097" s="230"/>
      <c r="AL3097" s="230"/>
      <c r="AM3097" s="230"/>
      <c r="AN3097" s="230"/>
      <c r="AO3097" s="230"/>
      <c r="AP3097" s="230"/>
      <c r="AQ3097" s="230"/>
      <c r="AR3097" s="230"/>
      <c r="AW3097" s="230"/>
      <c r="AZ3097" s="230"/>
      <c r="BA3097" s="230"/>
      <c r="BB3097" s="230"/>
      <c r="BC3097" s="230"/>
      <c r="BD3097" s="230"/>
      <c r="BE3097" s="230"/>
      <c r="BF3097" s="230"/>
      <c r="BG3097" s="230"/>
    </row>
    <row r="3098" spans="4:59">
      <c r="D3098" s="230"/>
      <c r="G3098" s="230"/>
      <c r="H3098" s="230"/>
      <c r="I3098" s="230"/>
      <c r="J3098" s="230"/>
      <c r="K3098" s="230"/>
      <c r="L3098" s="230"/>
      <c r="M3098" s="230"/>
      <c r="N3098" s="230"/>
      <c r="S3098" s="230"/>
      <c r="V3098" s="230"/>
      <c r="W3098" s="230"/>
      <c r="X3098" s="230"/>
      <c r="Y3098" s="230"/>
      <c r="Z3098" s="230"/>
      <c r="AA3098" s="230"/>
      <c r="AB3098" s="230"/>
      <c r="AC3098" s="230"/>
      <c r="AD3098" s="230"/>
      <c r="AH3098" s="230"/>
      <c r="AK3098" s="230"/>
      <c r="AL3098" s="230"/>
      <c r="AM3098" s="230"/>
      <c r="AN3098" s="230"/>
      <c r="AO3098" s="230"/>
      <c r="AP3098" s="230"/>
      <c r="AQ3098" s="230"/>
      <c r="AR3098" s="230"/>
      <c r="AW3098" s="230"/>
      <c r="AZ3098" s="230"/>
      <c r="BA3098" s="230"/>
      <c r="BB3098" s="230"/>
      <c r="BC3098" s="230"/>
      <c r="BD3098" s="230"/>
      <c r="BE3098" s="230"/>
      <c r="BF3098" s="230"/>
      <c r="BG3098" s="230"/>
    </row>
    <row r="3099" spans="4:59">
      <c r="D3099" s="230"/>
      <c r="G3099" s="230"/>
      <c r="H3099" s="230"/>
      <c r="I3099" s="230"/>
      <c r="J3099" s="230"/>
      <c r="K3099" s="230"/>
      <c r="L3099" s="230"/>
      <c r="M3099" s="230"/>
      <c r="N3099" s="230"/>
      <c r="S3099" s="230"/>
      <c r="V3099" s="230"/>
      <c r="W3099" s="230"/>
      <c r="X3099" s="230"/>
      <c r="Y3099" s="230"/>
      <c r="Z3099" s="230"/>
      <c r="AA3099" s="230"/>
      <c r="AB3099" s="230"/>
      <c r="AC3099" s="230"/>
      <c r="AD3099" s="230"/>
      <c r="AH3099" s="230"/>
      <c r="AK3099" s="230"/>
      <c r="AL3099" s="230"/>
      <c r="AM3099" s="230"/>
      <c r="AN3099" s="230"/>
      <c r="AO3099" s="230"/>
      <c r="AP3099" s="230"/>
      <c r="AQ3099" s="230"/>
      <c r="AR3099" s="230"/>
      <c r="AW3099" s="230"/>
      <c r="AZ3099" s="230"/>
      <c r="BA3099" s="230"/>
      <c r="BB3099" s="230"/>
      <c r="BC3099" s="230"/>
      <c r="BD3099" s="230"/>
      <c r="BE3099" s="230"/>
      <c r="BF3099" s="230"/>
      <c r="BG3099" s="230"/>
    </row>
    <row r="3100" spans="4:59">
      <c r="D3100" s="230"/>
      <c r="G3100" s="230"/>
      <c r="H3100" s="230"/>
      <c r="I3100" s="230"/>
      <c r="J3100" s="230"/>
      <c r="K3100" s="230"/>
      <c r="L3100" s="230"/>
      <c r="M3100" s="230"/>
      <c r="N3100" s="230"/>
      <c r="S3100" s="230"/>
      <c r="V3100" s="230"/>
      <c r="W3100" s="230"/>
      <c r="X3100" s="230"/>
      <c r="Y3100" s="230"/>
      <c r="Z3100" s="230"/>
      <c r="AA3100" s="230"/>
      <c r="AB3100" s="230"/>
      <c r="AC3100" s="230"/>
      <c r="AD3100" s="230"/>
      <c r="AH3100" s="230"/>
      <c r="AK3100" s="230"/>
      <c r="AL3100" s="230"/>
      <c r="AM3100" s="230"/>
      <c r="AN3100" s="230"/>
      <c r="AO3100" s="230"/>
      <c r="AP3100" s="230"/>
      <c r="AQ3100" s="230"/>
      <c r="AR3100" s="230"/>
      <c r="AW3100" s="230"/>
      <c r="AZ3100" s="230"/>
      <c r="BA3100" s="230"/>
      <c r="BB3100" s="230"/>
      <c r="BC3100" s="230"/>
      <c r="BD3100" s="230"/>
      <c r="BE3100" s="230"/>
      <c r="BF3100" s="230"/>
      <c r="BG3100" s="230"/>
    </row>
    <row r="3101" spans="4:59">
      <c r="D3101" s="230"/>
      <c r="G3101" s="230"/>
      <c r="H3101" s="230"/>
      <c r="I3101" s="230"/>
      <c r="J3101" s="230"/>
      <c r="K3101" s="230"/>
      <c r="L3101" s="230"/>
      <c r="M3101" s="230"/>
      <c r="N3101" s="230"/>
      <c r="S3101" s="230"/>
      <c r="V3101" s="230"/>
      <c r="W3101" s="230"/>
      <c r="X3101" s="230"/>
      <c r="Y3101" s="230"/>
      <c r="Z3101" s="230"/>
      <c r="AA3101" s="230"/>
      <c r="AB3101" s="230"/>
      <c r="AC3101" s="230"/>
      <c r="AD3101" s="230"/>
      <c r="AH3101" s="230"/>
      <c r="AK3101" s="230"/>
      <c r="AL3101" s="230"/>
      <c r="AM3101" s="230"/>
      <c r="AN3101" s="230"/>
      <c r="AO3101" s="230"/>
      <c r="AP3101" s="230"/>
      <c r="AQ3101" s="230"/>
      <c r="AR3101" s="230"/>
      <c r="AW3101" s="230"/>
      <c r="AZ3101" s="230"/>
      <c r="BA3101" s="230"/>
      <c r="BB3101" s="230"/>
      <c r="BC3101" s="230"/>
      <c r="BD3101" s="230"/>
      <c r="BE3101" s="230"/>
      <c r="BF3101" s="230"/>
      <c r="BG3101" s="230"/>
    </row>
    <row r="3102" spans="4:59">
      <c r="D3102" s="230"/>
      <c r="G3102" s="230"/>
      <c r="H3102" s="230"/>
      <c r="I3102" s="230"/>
      <c r="J3102" s="230"/>
      <c r="K3102" s="230"/>
      <c r="L3102" s="230"/>
      <c r="M3102" s="230"/>
      <c r="N3102" s="230"/>
      <c r="S3102" s="230"/>
      <c r="V3102" s="230"/>
      <c r="W3102" s="230"/>
      <c r="X3102" s="230"/>
      <c r="Y3102" s="230"/>
      <c r="Z3102" s="230"/>
      <c r="AA3102" s="230"/>
      <c r="AB3102" s="230"/>
      <c r="AC3102" s="230"/>
      <c r="AD3102" s="230"/>
      <c r="AH3102" s="230"/>
      <c r="AK3102" s="230"/>
      <c r="AL3102" s="230"/>
      <c r="AM3102" s="230"/>
      <c r="AN3102" s="230"/>
      <c r="AO3102" s="230"/>
      <c r="AP3102" s="230"/>
      <c r="AQ3102" s="230"/>
      <c r="AR3102" s="230"/>
      <c r="AW3102" s="230"/>
      <c r="AZ3102" s="230"/>
      <c r="BA3102" s="230"/>
      <c r="BB3102" s="230"/>
      <c r="BC3102" s="230"/>
      <c r="BD3102" s="230"/>
      <c r="BE3102" s="230"/>
      <c r="BF3102" s="230"/>
      <c r="BG3102" s="230"/>
    </row>
    <row r="3103" spans="4:59">
      <c r="D3103" s="230"/>
      <c r="G3103" s="230"/>
      <c r="H3103" s="230"/>
      <c r="I3103" s="230"/>
      <c r="J3103" s="230"/>
      <c r="K3103" s="230"/>
      <c r="L3103" s="230"/>
      <c r="M3103" s="230"/>
      <c r="N3103" s="230"/>
      <c r="S3103" s="230"/>
      <c r="V3103" s="230"/>
      <c r="W3103" s="230"/>
      <c r="X3103" s="230"/>
      <c r="Y3103" s="230"/>
      <c r="Z3103" s="230"/>
      <c r="AA3103" s="230"/>
      <c r="AB3103" s="230"/>
      <c r="AC3103" s="230"/>
      <c r="AD3103" s="230"/>
      <c r="AH3103" s="230"/>
      <c r="AK3103" s="230"/>
      <c r="AL3103" s="230"/>
      <c r="AM3103" s="230"/>
      <c r="AN3103" s="230"/>
      <c r="AO3103" s="230"/>
      <c r="AP3103" s="230"/>
      <c r="AQ3103" s="230"/>
      <c r="AR3103" s="230"/>
      <c r="AW3103" s="230"/>
      <c r="AZ3103" s="230"/>
      <c r="BA3103" s="230"/>
      <c r="BB3103" s="230"/>
      <c r="BC3103" s="230"/>
      <c r="BD3103" s="230"/>
      <c r="BE3103" s="230"/>
      <c r="BF3103" s="230"/>
      <c r="BG3103" s="230"/>
    </row>
    <row r="3104" spans="4:59">
      <c r="D3104" s="230"/>
      <c r="G3104" s="230"/>
      <c r="H3104" s="230"/>
      <c r="I3104" s="230"/>
      <c r="J3104" s="230"/>
      <c r="K3104" s="230"/>
      <c r="L3104" s="230"/>
      <c r="M3104" s="230"/>
      <c r="N3104" s="230"/>
      <c r="S3104" s="230"/>
      <c r="V3104" s="230"/>
      <c r="W3104" s="230"/>
      <c r="X3104" s="230"/>
      <c r="Y3104" s="230"/>
      <c r="Z3104" s="230"/>
      <c r="AA3104" s="230"/>
      <c r="AB3104" s="230"/>
      <c r="AC3104" s="230"/>
      <c r="AD3104" s="230"/>
      <c r="AH3104" s="230"/>
      <c r="AK3104" s="230"/>
      <c r="AL3104" s="230"/>
      <c r="AM3104" s="230"/>
      <c r="AN3104" s="230"/>
      <c r="AO3104" s="230"/>
      <c r="AP3104" s="230"/>
      <c r="AQ3104" s="230"/>
      <c r="AR3104" s="230"/>
      <c r="AW3104" s="230"/>
      <c r="AZ3104" s="230"/>
      <c r="BA3104" s="230"/>
      <c r="BB3104" s="230"/>
      <c r="BC3104" s="230"/>
      <c r="BD3104" s="230"/>
      <c r="BE3104" s="230"/>
      <c r="BF3104" s="230"/>
      <c r="BG3104" s="230"/>
    </row>
    <row r="3105" spans="4:59">
      <c r="D3105" s="230"/>
      <c r="G3105" s="230"/>
      <c r="H3105" s="230"/>
      <c r="I3105" s="230"/>
      <c r="J3105" s="230"/>
      <c r="K3105" s="230"/>
      <c r="L3105" s="230"/>
      <c r="M3105" s="230"/>
      <c r="N3105" s="230"/>
      <c r="S3105" s="230"/>
      <c r="V3105" s="230"/>
      <c r="W3105" s="230"/>
      <c r="X3105" s="230"/>
      <c r="Y3105" s="230"/>
      <c r="Z3105" s="230"/>
      <c r="AA3105" s="230"/>
      <c r="AB3105" s="230"/>
      <c r="AC3105" s="230"/>
      <c r="AD3105" s="230"/>
      <c r="AH3105" s="230"/>
      <c r="AK3105" s="230"/>
      <c r="AL3105" s="230"/>
      <c r="AM3105" s="230"/>
      <c r="AN3105" s="230"/>
      <c r="AO3105" s="230"/>
      <c r="AP3105" s="230"/>
      <c r="AQ3105" s="230"/>
      <c r="AR3105" s="230"/>
      <c r="AW3105" s="230"/>
      <c r="AZ3105" s="230"/>
      <c r="BA3105" s="230"/>
      <c r="BB3105" s="230"/>
      <c r="BC3105" s="230"/>
      <c r="BD3105" s="230"/>
      <c r="BE3105" s="230"/>
      <c r="BF3105" s="230"/>
      <c r="BG3105" s="230"/>
    </row>
    <row r="3106" spans="4:59">
      <c r="D3106" s="230"/>
      <c r="G3106" s="230"/>
      <c r="H3106" s="230"/>
      <c r="I3106" s="230"/>
      <c r="J3106" s="230"/>
      <c r="K3106" s="230"/>
      <c r="L3106" s="230"/>
      <c r="M3106" s="230"/>
      <c r="N3106" s="230"/>
      <c r="S3106" s="230"/>
      <c r="V3106" s="230"/>
      <c r="W3106" s="230"/>
      <c r="X3106" s="230"/>
      <c r="Y3106" s="230"/>
      <c r="Z3106" s="230"/>
      <c r="AA3106" s="230"/>
      <c r="AB3106" s="230"/>
      <c r="AC3106" s="230"/>
      <c r="AD3106" s="230"/>
      <c r="AH3106" s="230"/>
      <c r="AK3106" s="230"/>
      <c r="AL3106" s="230"/>
      <c r="AM3106" s="230"/>
      <c r="AN3106" s="230"/>
      <c r="AO3106" s="230"/>
      <c r="AP3106" s="230"/>
      <c r="AQ3106" s="230"/>
      <c r="AR3106" s="230"/>
      <c r="AW3106" s="230"/>
      <c r="AZ3106" s="230"/>
      <c r="BA3106" s="230"/>
      <c r="BB3106" s="230"/>
      <c r="BC3106" s="230"/>
      <c r="BD3106" s="230"/>
      <c r="BE3106" s="230"/>
      <c r="BF3106" s="230"/>
      <c r="BG3106" s="230"/>
    </row>
    <row r="3107" spans="4:59">
      <c r="D3107" s="230"/>
      <c r="G3107" s="230"/>
      <c r="H3107" s="230"/>
      <c r="I3107" s="230"/>
      <c r="J3107" s="230"/>
      <c r="K3107" s="230"/>
      <c r="L3107" s="230"/>
      <c r="M3107" s="230"/>
      <c r="N3107" s="230"/>
      <c r="S3107" s="230"/>
      <c r="V3107" s="230"/>
      <c r="W3107" s="230"/>
      <c r="X3107" s="230"/>
      <c r="Y3107" s="230"/>
      <c r="Z3107" s="230"/>
      <c r="AA3107" s="230"/>
      <c r="AB3107" s="230"/>
      <c r="AC3107" s="230"/>
      <c r="AD3107" s="230"/>
      <c r="AH3107" s="230"/>
      <c r="AK3107" s="230"/>
      <c r="AL3107" s="230"/>
      <c r="AM3107" s="230"/>
      <c r="AN3107" s="230"/>
      <c r="AO3107" s="230"/>
      <c r="AP3107" s="230"/>
      <c r="AQ3107" s="230"/>
      <c r="AR3107" s="230"/>
      <c r="AW3107" s="230"/>
      <c r="AZ3107" s="230"/>
      <c r="BA3107" s="230"/>
      <c r="BB3107" s="230"/>
      <c r="BC3107" s="230"/>
      <c r="BD3107" s="230"/>
      <c r="BE3107" s="230"/>
      <c r="BF3107" s="230"/>
      <c r="BG3107" s="230"/>
    </row>
    <row r="3108" spans="4:59">
      <c r="D3108" s="230"/>
      <c r="G3108" s="230"/>
      <c r="H3108" s="230"/>
      <c r="I3108" s="230"/>
      <c r="J3108" s="230"/>
      <c r="K3108" s="230"/>
      <c r="L3108" s="230"/>
      <c r="M3108" s="230"/>
      <c r="N3108" s="230"/>
      <c r="S3108" s="230"/>
      <c r="V3108" s="230"/>
      <c r="W3108" s="230"/>
      <c r="X3108" s="230"/>
      <c r="Y3108" s="230"/>
      <c r="Z3108" s="230"/>
      <c r="AA3108" s="230"/>
      <c r="AB3108" s="230"/>
      <c r="AC3108" s="230"/>
      <c r="AD3108" s="230"/>
      <c r="AH3108" s="230"/>
      <c r="AK3108" s="230"/>
      <c r="AL3108" s="230"/>
      <c r="AM3108" s="230"/>
      <c r="AN3108" s="230"/>
      <c r="AO3108" s="230"/>
      <c r="AP3108" s="230"/>
      <c r="AQ3108" s="230"/>
      <c r="AR3108" s="230"/>
      <c r="AW3108" s="230"/>
      <c r="AZ3108" s="230"/>
      <c r="BA3108" s="230"/>
      <c r="BB3108" s="230"/>
      <c r="BC3108" s="230"/>
      <c r="BD3108" s="230"/>
      <c r="BE3108" s="230"/>
      <c r="BF3108" s="230"/>
      <c r="BG3108" s="230"/>
    </row>
    <row r="3109" spans="4:59">
      <c r="D3109" s="230"/>
      <c r="G3109" s="230"/>
      <c r="H3109" s="230"/>
      <c r="I3109" s="230"/>
      <c r="J3109" s="230"/>
      <c r="K3109" s="230"/>
      <c r="L3109" s="230"/>
      <c r="M3109" s="230"/>
      <c r="N3109" s="230"/>
      <c r="S3109" s="230"/>
      <c r="V3109" s="230"/>
      <c r="W3109" s="230"/>
      <c r="X3109" s="230"/>
      <c r="Y3109" s="230"/>
      <c r="Z3109" s="230"/>
      <c r="AA3109" s="230"/>
      <c r="AB3109" s="230"/>
      <c r="AC3109" s="230"/>
      <c r="AD3109" s="230"/>
      <c r="AH3109" s="230"/>
      <c r="AK3109" s="230"/>
      <c r="AL3109" s="230"/>
      <c r="AM3109" s="230"/>
      <c r="AN3109" s="230"/>
      <c r="AO3109" s="230"/>
      <c r="AP3109" s="230"/>
      <c r="AQ3109" s="230"/>
      <c r="AR3109" s="230"/>
      <c r="AW3109" s="230"/>
      <c r="AZ3109" s="230"/>
      <c r="BA3109" s="230"/>
      <c r="BB3109" s="230"/>
      <c r="BC3109" s="230"/>
      <c r="BD3109" s="230"/>
      <c r="BE3109" s="230"/>
      <c r="BF3109" s="230"/>
      <c r="BG3109" s="230"/>
    </row>
    <row r="3110" spans="4:59">
      <c r="D3110" s="230"/>
      <c r="G3110" s="230"/>
      <c r="H3110" s="230"/>
      <c r="I3110" s="230"/>
      <c r="J3110" s="230"/>
      <c r="K3110" s="230"/>
      <c r="L3110" s="230"/>
      <c r="M3110" s="230"/>
      <c r="N3110" s="230"/>
      <c r="S3110" s="230"/>
      <c r="V3110" s="230"/>
      <c r="W3110" s="230"/>
      <c r="X3110" s="230"/>
      <c r="Y3110" s="230"/>
      <c r="Z3110" s="230"/>
      <c r="AA3110" s="230"/>
      <c r="AB3110" s="230"/>
      <c r="AC3110" s="230"/>
      <c r="AD3110" s="230"/>
      <c r="AH3110" s="230"/>
      <c r="AK3110" s="230"/>
      <c r="AL3110" s="230"/>
      <c r="AM3110" s="230"/>
      <c r="AN3110" s="230"/>
      <c r="AO3110" s="230"/>
      <c r="AP3110" s="230"/>
      <c r="AQ3110" s="230"/>
      <c r="AR3110" s="230"/>
      <c r="AW3110" s="230"/>
      <c r="AZ3110" s="230"/>
      <c r="BA3110" s="230"/>
      <c r="BB3110" s="230"/>
      <c r="BC3110" s="230"/>
      <c r="BD3110" s="230"/>
      <c r="BE3110" s="230"/>
      <c r="BF3110" s="230"/>
      <c r="BG3110" s="230"/>
    </row>
    <row r="3111" spans="4:59">
      <c r="D3111" s="230"/>
      <c r="G3111" s="230"/>
      <c r="H3111" s="230"/>
      <c r="I3111" s="230"/>
      <c r="J3111" s="230"/>
      <c r="K3111" s="230"/>
      <c r="L3111" s="230"/>
      <c r="M3111" s="230"/>
      <c r="N3111" s="230"/>
      <c r="S3111" s="230"/>
      <c r="V3111" s="230"/>
      <c r="W3111" s="230"/>
      <c r="X3111" s="230"/>
      <c r="Y3111" s="230"/>
      <c r="Z3111" s="230"/>
      <c r="AA3111" s="230"/>
      <c r="AB3111" s="230"/>
      <c r="AC3111" s="230"/>
      <c r="AD3111" s="230"/>
      <c r="AH3111" s="230"/>
      <c r="AK3111" s="230"/>
      <c r="AL3111" s="230"/>
      <c r="AM3111" s="230"/>
      <c r="AN3111" s="230"/>
      <c r="AO3111" s="230"/>
      <c r="AP3111" s="230"/>
      <c r="AQ3111" s="230"/>
      <c r="AR3111" s="230"/>
      <c r="AW3111" s="230"/>
      <c r="AZ3111" s="230"/>
      <c r="BA3111" s="230"/>
      <c r="BB3111" s="230"/>
      <c r="BC3111" s="230"/>
      <c r="BD3111" s="230"/>
      <c r="BE3111" s="230"/>
      <c r="BF3111" s="230"/>
      <c r="BG3111" s="230"/>
    </row>
    <row r="3112" spans="4:59">
      <c r="D3112" s="230"/>
      <c r="G3112" s="230"/>
      <c r="H3112" s="230"/>
      <c r="I3112" s="230"/>
      <c r="J3112" s="230"/>
      <c r="K3112" s="230"/>
      <c r="L3112" s="230"/>
      <c r="M3112" s="230"/>
      <c r="N3112" s="230"/>
      <c r="S3112" s="230"/>
      <c r="V3112" s="230"/>
      <c r="W3112" s="230"/>
      <c r="X3112" s="230"/>
      <c r="Y3112" s="230"/>
      <c r="Z3112" s="230"/>
      <c r="AA3112" s="230"/>
      <c r="AB3112" s="230"/>
      <c r="AC3112" s="230"/>
      <c r="AD3112" s="230"/>
      <c r="AH3112" s="230"/>
      <c r="AK3112" s="230"/>
      <c r="AL3112" s="230"/>
      <c r="AM3112" s="230"/>
      <c r="AN3112" s="230"/>
      <c r="AO3112" s="230"/>
      <c r="AP3112" s="230"/>
      <c r="AQ3112" s="230"/>
      <c r="AR3112" s="230"/>
      <c r="AW3112" s="230"/>
      <c r="AZ3112" s="230"/>
      <c r="BA3112" s="230"/>
      <c r="BB3112" s="230"/>
      <c r="BC3112" s="230"/>
      <c r="BD3112" s="230"/>
      <c r="BE3112" s="230"/>
      <c r="BF3112" s="230"/>
      <c r="BG3112" s="230"/>
    </row>
    <row r="3113" spans="4:59">
      <c r="D3113" s="230"/>
      <c r="G3113" s="230"/>
      <c r="H3113" s="230"/>
      <c r="I3113" s="230"/>
      <c r="J3113" s="230"/>
      <c r="K3113" s="230"/>
      <c r="L3113" s="230"/>
      <c r="M3113" s="230"/>
      <c r="N3113" s="230"/>
      <c r="S3113" s="230"/>
      <c r="V3113" s="230"/>
      <c r="W3113" s="230"/>
      <c r="X3113" s="230"/>
      <c r="Y3113" s="230"/>
      <c r="Z3113" s="230"/>
      <c r="AA3113" s="230"/>
      <c r="AB3113" s="230"/>
      <c r="AC3113" s="230"/>
      <c r="AD3113" s="230"/>
      <c r="AH3113" s="230"/>
      <c r="AK3113" s="230"/>
      <c r="AL3113" s="230"/>
      <c r="AM3113" s="230"/>
      <c r="AN3113" s="230"/>
      <c r="AO3113" s="230"/>
      <c r="AP3113" s="230"/>
      <c r="AQ3113" s="230"/>
      <c r="AR3113" s="230"/>
      <c r="AW3113" s="230"/>
      <c r="AZ3113" s="230"/>
      <c r="BA3113" s="230"/>
      <c r="BB3113" s="230"/>
      <c r="BC3113" s="230"/>
      <c r="BD3113" s="230"/>
      <c r="BE3113" s="230"/>
      <c r="BF3113" s="230"/>
      <c r="BG3113" s="230"/>
    </row>
    <row r="3114" spans="4:59">
      <c r="D3114" s="230"/>
      <c r="G3114" s="230"/>
      <c r="H3114" s="230"/>
      <c r="I3114" s="230"/>
      <c r="J3114" s="230"/>
      <c r="K3114" s="230"/>
      <c r="L3114" s="230"/>
      <c r="M3114" s="230"/>
      <c r="N3114" s="230"/>
      <c r="S3114" s="230"/>
      <c r="V3114" s="230"/>
      <c r="W3114" s="230"/>
      <c r="X3114" s="230"/>
      <c r="Y3114" s="230"/>
      <c r="Z3114" s="230"/>
      <c r="AA3114" s="230"/>
      <c r="AB3114" s="230"/>
      <c r="AC3114" s="230"/>
      <c r="AD3114" s="230"/>
      <c r="AH3114" s="230"/>
      <c r="AK3114" s="230"/>
      <c r="AL3114" s="230"/>
      <c r="AM3114" s="230"/>
      <c r="AN3114" s="230"/>
      <c r="AO3114" s="230"/>
      <c r="AP3114" s="230"/>
      <c r="AQ3114" s="230"/>
      <c r="AR3114" s="230"/>
      <c r="AW3114" s="230"/>
      <c r="AZ3114" s="230"/>
      <c r="BA3114" s="230"/>
      <c r="BB3114" s="230"/>
      <c r="BC3114" s="230"/>
      <c r="BD3114" s="230"/>
      <c r="BE3114" s="230"/>
      <c r="BF3114" s="230"/>
      <c r="BG3114" s="230"/>
    </row>
    <row r="3115" spans="4:59">
      <c r="D3115" s="230"/>
      <c r="G3115" s="230"/>
      <c r="H3115" s="230"/>
      <c r="I3115" s="230"/>
      <c r="J3115" s="230"/>
      <c r="K3115" s="230"/>
      <c r="L3115" s="230"/>
      <c r="M3115" s="230"/>
      <c r="N3115" s="230"/>
      <c r="S3115" s="230"/>
      <c r="V3115" s="230"/>
      <c r="W3115" s="230"/>
      <c r="X3115" s="230"/>
      <c r="Y3115" s="230"/>
      <c r="Z3115" s="230"/>
      <c r="AA3115" s="230"/>
      <c r="AB3115" s="230"/>
      <c r="AC3115" s="230"/>
      <c r="AD3115" s="230"/>
      <c r="AH3115" s="230"/>
      <c r="AK3115" s="230"/>
      <c r="AL3115" s="230"/>
      <c r="AM3115" s="230"/>
      <c r="AN3115" s="230"/>
      <c r="AO3115" s="230"/>
      <c r="AP3115" s="230"/>
      <c r="AQ3115" s="230"/>
      <c r="AR3115" s="230"/>
      <c r="AW3115" s="230"/>
      <c r="AZ3115" s="230"/>
      <c r="BA3115" s="230"/>
      <c r="BB3115" s="230"/>
      <c r="BC3115" s="230"/>
      <c r="BD3115" s="230"/>
      <c r="BE3115" s="230"/>
      <c r="BF3115" s="230"/>
      <c r="BG3115" s="230"/>
    </row>
    <row r="3116" spans="4:59">
      <c r="D3116" s="230"/>
      <c r="G3116" s="230"/>
      <c r="H3116" s="230"/>
      <c r="I3116" s="230"/>
      <c r="J3116" s="230"/>
      <c r="K3116" s="230"/>
      <c r="L3116" s="230"/>
      <c r="M3116" s="230"/>
      <c r="N3116" s="230"/>
      <c r="S3116" s="230"/>
      <c r="V3116" s="230"/>
      <c r="W3116" s="230"/>
      <c r="X3116" s="230"/>
      <c r="Y3116" s="230"/>
      <c r="Z3116" s="230"/>
      <c r="AA3116" s="230"/>
      <c r="AB3116" s="230"/>
      <c r="AC3116" s="230"/>
      <c r="AD3116" s="230"/>
      <c r="AH3116" s="230"/>
      <c r="AK3116" s="230"/>
      <c r="AL3116" s="230"/>
      <c r="AM3116" s="230"/>
      <c r="AN3116" s="230"/>
      <c r="AO3116" s="230"/>
      <c r="AP3116" s="230"/>
      <c r="AQ3116" s="230"/>
      <c r="AR3116" s="230"/>
      <c r="AW3116" s="230"/>
      <c r="AZ3116" s="230"/>
      <c r="BA3116" s="230"/>
      <c r="BB3116" s="230"/>
      <c r="BC3116" s="230"/>
      <c r="BD3116" s="230"/>
      <c r="BE3116" s="230"/>
      <c r="BF3116" s="230"/>
      <c r="BG3116" s="230"/>
    </row>
    <row r="3117" spans="4:59">
      <c r="D3117" s="230"/>
      <c r="G3117" s="230"/>
      <c r="H3117" s="230"/>
      <c r="I3117" s="230"/>
      <c r="J3117" s="230"/>
      <c r="K3117" s="230"/>
      <c r="L3117" s="230"/>
      <c r="M3117" s="230"/>
      <c r="N3117" s="230"/>
      <c r="S3117" s="230"/>
      <c r="V3117" s="230"/>
      <c r="W3117" s="230"/>
      <c r="X3117" s="230"/>
      <c r="Y3117" s="230"/>
      <c r="Z3117" s="230"/>
      <c r="AA3117" s="230"/>
      <c r="AB3117" s="230"/>
      <c r="AC3117" s="230"/>
      <c r="AD3117" s="230"/>
      <c r="AH3117" s="230"/>
      <c r="AK3117" s="230"/>
      <c r="AL3117" s="230"/>
      <c r="AM3117" s="230"/>
      <c r="AN3117" s="230"/>
      <c r="AO3117" s="230"/>
      <c r="AP3117" s="230"/>
      <c r="AQ3117" s="230"/>
      <c r="AR3117" s="230"/>
      <c r="AW3117" s="230"/>
      <c r="AZ3117" s="230"/>
      <c r="BA3117" s="230"/>
      <c r="BB3117" s="230"/>
      <c r="BC3117" s="230"/>
      <c r="BD3117" s="230"/>
      <c r="BE3117" s="230"/>
      <c r="BF3117" s="230"/>
      <c r="BG3117" s="230"/>
    </row>
    <row r="3118" spans="4:59">
      <c r="D3118" s="230"/>
      <c r="G3118" s="230"/>
      <c r="H3118" s="230"/>
      <c r="I3118" s="230"/>
      <c r="J3118" s="230"/>
      <c r="K3118" s="230"/>
      <c r="L3118" s="230"/>
      <c r="M3118" s="230"/>
      <c r="N3118" s="230"/>
      <c r="S3118" s="230"/>
      <c r="V3118" s="230"/>
      <c r="W3118" s="230"/>
      <c r="X3118" s="230"/>
      <c r="Y3118" s="230"/>
      <c r="Z3118" s="230"/>
      <c r="AA3118" s="230"/>
      <c r="AB3118" s="230"/>
      <c r="AC3118" s="230"/>
      <c r="AD3118" s="230"/>
      <c r="AH3118" s="230"/>
      <c r="AK3118" s="230"/>
      <c r="AL3118" s="230"/>
      <c r="AM3118" s="230"/>
      <c r="AN3118" s="230"/>
      <c r="AO3118" s="230"/>
      <c r="AP3118" s="230"/>
      <c r="AQ3118" s="230"/>
      <c r="AR3118" s="230"/>
      <c r="AW3118" s="230"/>
      <c r="AZ3118" s="230"/>
      <c r="BA3118" s="230"/>
      <c r="BB3118" s="230"/>
      <c r="BC3118" s="230"/>
      <c r="BD3118" s="230"/>
      <c r="BE3118" s="230"/>
      <c r="BF3118" s="230"/>
      <c r="BG3118" s="230"/>
    </row>
    <row r="3119" spans="4:59">
      <c r="D3119" s="230"/>
      <c r="G3119" s="230"/>
      <c r="H3119" s="230"/>
      <c r="I3119" s="230"/>
      <c r="J3119" s="230"/>
      <c r="K3119" s="230"/>
      <c r="L3119" s="230"/>
      <c r="M3119" s="230"/>
      <c r="N3119" s="230"/>
      <c r="S3119" s="230"/>
      <c r="V3119" s="230"/>
      <c r="W3119" s="230"/>
      <c r="X3119" s="230"/>
      <c r="Y3119" s="230"/>
      <c r="Z3119" s="230"/>
      <c r="AA3119" s="230"/>
      <c r="AB3119" s="230"/>
      <c r="AC3119" s="230"/>
      <c r="AD3119" s="230"/>
      <c r="AH3119" s="230"/>
      <c r="AK3119" s="230"/>
      <c r="AL3119" s="230"/>
      <c r="AM3119" s="230"/>
      <c r="AN3119" s="230"/>
      <c r="AO3119" s="230"/>
      <c r="AP3119" s="230"/>
      <c r="AQ3119" s="230"/>
      <c r="AR3119" s="230"/>
      <c r="AW3119" s="230"/>
      <c r="AZ3119" s="230"/>
      <c r="BA3119" s="230"/>
      <c r="BB3119" s="230"/>
      <c r="BC3119" s="230"/>
      <c r="BD3119" s="230"/>
      <c r="BE3119" s="230"/>
      <c r="BF3119" s="230"/>
      <c r="BG3119" s="230"/>
    </row>
    <row r="3120" spans="4:59">
      <c r="D3120" s="230"/>
      <c r="G3120" s="230"/>
      <c r="H3120" s="230"/>
      <c r="I3120" s="230"/>
      <c r="J3120" s="230"/>
      <c r="K3120" s="230"/>
      <c r="L3120" s="230"/>
      <c r="M3120" s="230"/>
      <c r="N3120" s="230"/>
      <c r="S3120" s="230"/>
      <c r="V3120" s="230"/>
      <c r="W3120" s="230"/>
      <c r="X3120" s="230"/>
      <c r="Y3120" s="230"/>
      <c r="Z3120" s="230"/>
      <c r="AA3120" s="230"/>
      <c r="AB3120" s="230"/>
      <c r="AC3120" s="230"/>
      <c r="AD3120" s="230"/>
      <c r="AH3120" s="230"/>
      <c r="AK3120" s="230"/>
      <c r="AL3120" s="230"/>
      <c r="AM3120" s="230"/>
      <c r="AN3120" s="230"/>
      <c r="AO3120" s="230"/>
      <c r="AP3120" s="230"/>
      <c r="AQ3120" s="230"/>
      <c r="AR3120" s="230"/>
      <c r="AW3120" s="230"/>
      <c r="AZ3120" s="230"/>
      <c r="BA3120" s="230"/>
      <c r="BB3120" s="230"/>
      <c r="BC3120" s="230"/>
      <c r="BD3120" s="230"/>
      <c r="BE3120" s="230"/>
      <c r="BF3120" s="230"/>
      <c r="BG3120" s="230"/>
    </row>
    <row r="3121" spans="4:59">
      <c r="D3121" s="230"/>
      <c r="G3121" s="230"/>
      <c r="H3121" s="230"/>
      <c r="I3121" s="230"/>
      <c r="J3121" s="230"/>
      <c r="K3121" s="230"/>
      <c r="L3121" s="230"/>
      <c r="M3121" s="230"/>
      <c r="N3121" s="230"/>
      <c r="S3121" s="230"/>
      <c r="V3121" s="230"/>
      <c r="W3121" s="230"/>
      <c r="X3121" s="230"/>
      <c r="Y3121" s="230"/>
      <c r="Z3121" s="230"/>
      <c r="AA3121" s="230"/>
      <c r="AB3121" s="230"/>
      <c r="AC3121" s="230"/>
      <c r="AD3121" s="230"/>
      <c r="AH3121" s="230"/>
      <c r="AK3121" s="230"/>
      <c r="AL3121" s="230"/>
      <c r="AM3121" s="230"/>
      <c r="AN3121" s="230"/>
      <c r="AO3121" s="230"/>
      <c r="AP3121" s="230"/>
      <c r="AQ3121" s="230"/>
      <c r="AR3121" s="230"/>
      <c r="AW3121" s="230"/>
      <c r="AZ3121" s="230"/>
      <c r="BA3121" s="230"/>
      <c r="BB3121" s="230"/>
      <c r="BC3121" s="230"/>
      <c r="BD3121" s="230"/>
      <c r="BE3121" s="230"/>
      <c r="BF3121" s="230"/>
      <c r="BG3121" s="230"/>
    </row>
    <row r="3122" spans="4:59">
      <c r="D3122" s="230"/>
      <c r="G3122" s="230"/>
      <c r="H3122" s="230"/>
      <c r="I3122" s="230"/>
      <c r="J3122" s="230"/>
      <c r="K3122" s="230"/>
      <c r="L3122" s="230"/>
      <c r="M3122" s="230"/>
      <c r="N3122" s="230"/>
      <c r="S3122" s="230"/>
      <c r="V3122" s="230"/>
      <c r="W3122" s="230"/>
      <c r="X3122" s="230"/>
      <c r="Y3122" s="230"/>
      <c r="Z3122" s="230"/>
      <c r="AA3122" s="230"/>
      <c r="AB3122" s="230"/>
      <c r="AC3122" s="230"/>
      <c r="AD3122" s="230"/>
      <c r="AH3122" s="230"/>
      <c r="AK3122" s="230"/>
      <c r="AL3122" s="230"/>
      <c r="AM3122" s="230"/>
      <c r="AN3122" s="230"/>
      <c r="AO3122" s="230"/>
      <c r="AP3122" s="230"/>
      <c r="AQ3122" s="230"/>
      <c r="AR3122" s="230"/>
      <c r="AW3122" s="230"/>
      <c r="AZ3122" s="230"/>
      <c r="BA3122" s="230"/>
      <c r="BB3122" s="230"/>
      <c r="BC3122" s="230"/>
      <c r="BD3122" s="230"/>
      <c r="BE3122" s="230"/>
      <c r="BF3122" s="230"/>
      <c r="BG3122" s="230"/>
    </row>
    <row r="3123" spans="4:59">
      <c r="D3123" s="230"/>
      <c r="G3123" s="230"/>
      <c r="H3123" s="230"/>
      <c r="I3123" s="230"/>
      <c r="J3123" s="230"/>
      <c r="K3123" s="230"/>
      <c r="L3123" s="230"/>
      <c r="M3123" s="230"/>
      <c r="N3123" s="230"/>
      <c r="S3123" s="230"/>
      <c r="V3123" s="230"/>
      <c r="W3123" s="230"/>
      <c r="X3123" s="230"/>
      <c r="Y3123" s="230"/>
      <c r="Z3123" s="230"/>
      <c r="AA3123" s="230"/>
      <c r="AB3123" s="230"/>
      <c r="AC3123" s="230"/>
      <c r="AD3123" s="230"/>
      <c r="AH3123" s="230"/>
      <c r="AK3123" s="230"/>
      <c r="AL3123" s="230"/>
      <c r="AM3123" s="230"/>
      <c r="AN3123" s="230"/>
      <c r="AO3123" s="230"/>
      <c r="AP3123" s="230"/>
      <c r="AQ3123" s="230"/>
      <c r="AR3123" s="230"/>
      <c r="AW3123" s="230"/>
      <c r="AZ3123" s="230"/>
      <c r="BA3123" s="230"/>
      <c r="BB3123" s="230"/>
      <c r="BC3123" s="230"/>
      <c r="BD3123" s="230"/>
      <c r="BE3123" s="230"/>
      <c r="BF3123" s="230"/>
      <c r="BG3123" s="230"/>
    </row>
    <row r="3124" spans="4:59">
      <c r="D3124" s="230"/>
      <c r="G3124" s="230"/>
      <c r="H3124" s="230"/>
      <c r="I3124" s="230"/>
      <c r="J3124" s="230"/>
      <c r="K3124" s="230"/>
      <c r="L3124" s="230"/>
      <c r="M3124" s="230"/>
      <c r="N3124" s="230"/>
      <c r="S3124" s="230"/>
      <c r="V3124" s="230"/>
      <c r="W3124" s="230"/>
      <c r="X3124" s="230"/>
      <c r="Y3124" s="230"/>
      <c r="Z3124" s="230"/>
      <c r="AA3124" s="230"/>
      <c r="AB3124" s="230"/>
      <c r="AC3124" s="230"/>
      <c r="AD3124" s="230"/>
      <c r="AH3124" s="230"/>
      <c r="AK3124" s="230"/>
      <c r="AL3124" s="230"/>
      <c r="AM3124" s="230"/>
      <c r="AN3124" s="230"/>
      <c r="AO3124" s="230"/>
      <c r="AP3124" s="230"/>
      <c r="AQ3124" s="230"/>
      <c r="AR3124" s="230"/>
      <c r="AW3124" s="230"/>
      <c r="AZ3124" s="230"/>
      <c r="BA3124" s="230"/>
      <c r="BB3124" s="230"/>
      <c r="BC3124" s="230"/>
      <c r="BD3124" s="230"/>
      <c r="BE3124" s="230"/>
      <c r="BF3124" s="230"/>
      <c r="BG3124" s="230"/>
    </row>
    <row r="3125" spans="4:59">
      <c r="D3125" s="230"/>
      <c r="G3125" s="230"/>
      <c r="H3125" s="230"/>
      <c r="I3125" s="230"/>
      <c r="J3125" s="230"/>
      <c r="K3125" s="230"/>
      <c r="L3125" s="230"/>
      <c r="M3125" s="230"/>
      <c r="N3125" s="230"/>
      <c r="S3125" s="230"/>
      <c r="V3125" s="230"/>
      <c r="W3125" s="230"/>
      <c r="X3125" s="230"/>
      <c r="Y3125" s="230"/>
      <c r="Z3125" s="230"/>
      <c r="AA3125" s="230"/>
      <c r="AB3125" s="230"/>
      <c r="AC3125" s="230"/>
      <c r="AD3125" s="230"/>
      <c r="AH3125" s="230"/>
      <c r="AK3125" s="230"/>
      <c r="AL3125" s="230"/>
      <c r="AM3125" s="230"/>
      <c r="AN3125" s="230"/>
      <c r="AO3125" s="230"/>
      <c r="AP3125" s="230"/>
      <c r="AQ3125" s="230"/>
      <c r="AR3125" s="230"/>
      <c r="AW3125" s="230"/>
      <c r="AZ3125" s="230"/>
      <c r="BA3125" s="230"/>
      <c r="BB3125" s="230"/>
      <c r="BC3125" s="230"/>
      <c r="BD3125" s="230"/>
      <c r="BE3125" s="230"/>
      <c r="BF3125" s="230"/>
      <c r="BG3125" s="230"/>
    </row>
    <row r="3126" spans="4:59">
      <c r="D3126" s="230"/>
      <c r="G3126" s="230"/>
      <c r="H3126" s="230"/>
      <c r="I3126" s="230"/>
      <c r="J3126" s="230"/>
      <c r="K3126" s="230"/>
      <c r="L3126" s="230"/>
      <c r="M3126" s="230"/>
      <c r="N3126" s="230"/>
      <c r="S3126" s="230"/>
      <c r="V3126" s="230"/>
      <c r="W3126" s="230"/>
      <c r="X3126" s="230"/>
      <c r="Y3126" s="230"/>
      <c r="Z3126" s="230"/>
      <c r="AA3126" s="230"/>
      <c r="AB3126" s="230"/>
      <c r="AC3126" s="230"/>
      <c r="AD3126" s="230"/>
      <c r="AH3126" s="230"/>
      <c r="AK3126" s="230"/>
      <c r="AL3126" s="230"/>
      <c r="AM3126" s="230"/>
      <c r="AN3126" s="230"/>
      <c r="AO3126" s="230"/>
      <c r="AP3126" s="230"/>
      <c r="AQ3126" s="230"/>
      <c r="AR3126" s="230"/>
      <c r="AW3126" s="230"/>
      <c r="AZ3126" s="230"/>
      <c r="BA3126" s="230"/>
      <c r="BB3126" s="230"/>
      <c r="BC3126" s="230"/>
      <c r="BD3126" s="230"/>
      <c r="BE3126" s="230"/>
      <c r="BF3126" s="230"/>
      <c r="BG3126" s="230"/>
    </row>
    <row r="3127" spans="4:59">
      <c r="D3127" s="230"/>
      <c r="G3127" s="230"/>
      <c r="H3127" s="230"/>
      <c r="I3127" s="230"/>
      <c r="J3127" s="230"/>
      <c r="K3127" s="230"/>
      <c r="L3127" s="230"/>
      <c r="M3127" s="230"/>
      <c r="N3127" s="230"/>
      <c r="S3127" s="230"/>
      <c r="V3127" s="230"/>
      <c r="W3127" s="230"/>
      <c r="X3127" s="230"/>
      <c r="Y3127" s="230"/>
      <c r="Z3127" s="230"/>
      <c r="AA3127" s="230"/>
      <c r="AB3127" s="230"/>
      <c r="AC3127" s="230"/>
      <c r="AD3127" s="230"/>
      <c r="AH3127" s="230"/>
      <c r="AK3127" s="230"/>
      <c r="AL3127" s="230"/>
      <c r="AM3127" s="230"/>
      <c r="AN3127" s="230"/>
      <c r="AO3127" s="230"/>
      <c r="AP3127" s="230"/>
      <c r="AQ3127" s="230"/>
      <c r="AR3127" s="230"/>
      <c r="AW3127" s="230"/>
      <c r="AZ3127" s="230"/>
      <c r="BA3127" s="230"/>
      <c r="BB3127" s="230"/>
      <c r="BC3127" s="230"/>
      <c r="BD3127" s="230"/>
      <c r="BE3127" s="230"/>
      <c r="BF3127" s="230"/>
      <c r="BG3127" s="230"/>
    </row>
    <row r="3128" spans="4:59">
      <c r="D3128" s="230"/>
      <c r="G3128" s="230"/>
      <c r="H3128" s="230"/>
      <c r="I3128" s="230"/>
      <c r="J3128" s="230"/>
      <c r="K3128" s="230"/>
      <c r="L3128" s="230"/>
      <c r="M3128" s="230"/>
      <c r="N3128" s="230"/>
      <c r="S3128" s="230"/>
      <c r="V3128" s="230"/>
      <c r="W3128" s="230"/>
      <c r="X3128" s="230"/>
      <c r="Y3128" s="230"/>
      <c r="Z3128" s="230"/>
      <c r="AA3128" s="230"/>
      <c r="AB3128" s="230"/>
      <c r="AC3128" s="230"/>
      <c r="AD3128" s="230"/>
      <c r="AH3128" s="230"/>
      <c r="AK3128" s="230"/>
      <c r="AL3128" s="230"/>
      <c r="AM3128" s="230"/>
      <c r="AN3128" s="230"/>
      <c r="AO3128" s="230"/>
      <c r="AP3128" s="230"/>
      <c r="AQ3128" s="230"/>
      <c r="AR3128" s="230"/>
      <c r="AW3128" s="230"/>
      <c r="AZ3128" s="230"/>
      <c r="BA3128" s="230"/>
      <c r="BB3128" s="230"/>
      <c r="BC3128" s="230"/>
      <c r="BD3128" s="230"/>
      <c r="BE3128" s="230"/>
      <c r="BF3128" s="230"/>
      <c r="BG3128" s="230"/>
    </row>
    <row r="3129" spans="4:59">
      <c r="D3129" s="230"/>
      <c r="G3129" s="230"/>
      <c r="H3129" s="230"/>
      <c r="I3129" s="230"/>
      <c r="J3129" s="230"/>
      <c r="K3129" s="230"/>
      <c r="L3129" s="230"/>
      <c r="M3129" s="230"/>
      <c r="N3129" s="230"/>
      <c r="S3129" s="230"/>
      <c r="V3129" s="230"/>
      <c r="W3129" s="230"/>
      <c r="X3129" s="230"/>
      <c r="Y3129" s="230"/>
      <c r="Z3129" s="230"/>
      <c r="AA3129" s="230"/>
      <c r="AB3129" s="230"/>
      <c r="AC3129" s="230"/>
      <c r="AD3129" s="230"/>
      <c r="AH3129" s="230"/>
      <c r="AK3129" s="230"/>
      <c r="AL3129" s="230"/>
      <c r="AM3129" s="230"/>
      <c r="AN3129" s="230"/>
      <c r="AO3129" s="230"/>
      <c r="AP3129" s="230"/>
      <c r="AQ3129" s="230"/>
      <c r="AR3129" s="230"/>
      <c r="AW3129" s="230"/>
      <c r="AZ3129" s="230"/>
      <c r="BA3129" s="230"/>
      <c r="BB3129" s="230"/>
      <c r="BC3129" s="230"/>
      <c r="BD3129" s="230"/>
      <c r="BE3129" s="230"/>
      <c r="BF3129" s="230"/>
      <c r="BG3129" s="230"/>
    </row>
    <row r="3130" spans="4:59">
      <c r="D3130" s="230"/>
      <c r="G3130" s="230"/>
      <c r="H3130" s="230"/>
      <c r="I3130" s="230"/>
      <c r="J3130" s="230"/>
      <c r="K3130" s="230"/>
      <c r="L3130" s="230"/>
      <c r="M3130" s="230"/>
      <c r="N3130" s="230"/>
      <c r="S3130" s="230"/>
      <c r="V3130" s="230"/>
      <c r="W3130" s="230"/>
      <c r="X3130" s="230"/>
      <c r="Y3130" s="230"/>
      <c r="Z3130" s="230"/>
      <c r="AA3130" s="230"/>
      <c r="AB3130" s="230"/>
      <c r="AC3130" s="230"/>
      <c r="AD3130" s="230"/>
      <c r="AH3130" s="230"/>
      <c r="AK3130" s="230"/>
      <c r="AL3130" s="230"/>
      <c r="AM3130" s="230"/>
      <c r="AN3130" s="230"/>
      <c r="AO3130" s="230"/>
      <c r="AP3130" s="230"/>
      <c r="AQ3130" s="230"/>
      <c r="AR3130" s="230"/>
      <c r="AW3130" s="230"/>
      <c r="AZ3130" s="230"/>
      <c r="BA3130" s="230"/>
      <c r="BB3130" s="230"/>
      <c r="BC3130" s="230"/>
      <c r="BD3130" s="230"/>
      <c r="BE3130" s="230"/>
      <c r="BF3130" s="230"/>
      <c r="BG3130" s="230"/>
    </row>
    <row r="3131" spans="4:59">
      <c r="D3131" s="230"/>
      <c r="G3131" s="230"/>
      <c r="H3131" s="230"/>
      <c r="I3131" s="230"/>
      <c r="J3131" s="230"/>
      <c r="K3131" s="230"/>
      <c r="L3131" s="230"/>
      <c r="M3131" s="230"/>
      <c r="N3131" s="230"/>
      <c r="S3131" s="230"/>
      <c r="V3131" s="230"/>
      <c r="W3131" s="230"/>
      <c r="X3131" s="230"/>
      <c r="Y3131" s="230"/>
      <c r="Z3131" s="230"/>
      <c r="AA3131" s="230"/>
      <c r="AB3131" s="230"/>
      <c r="AC3131" s="230"/>
      <c r="AD3131" s="230"/>
      <c r="AH3131" s="230"/>
      <c r="AK3131" s="230"/>
      <c r="AL3131" s="230"/>
      <c r="AM3131" s="230"/>
      <c r="AN3131" s="230"/>
      <c r="AO3131" s="230"/>
      <c r="AP3131" s="230"/>
      <c r="AQ3131" s="230"/>
      <c r="AR3131" s="230"/>
      <c r="AW3131" s="230"/>
      <c r="AZ3131" s="230"/>
      <c r="BA3131" s="230"/>
      <c r="BB3131" s="230"/>
      <c r="BC3131" s="230"/>
      <c r="BD3131" s="230"/>
      <c r="BE3131" s="230"/>
      <c r="BF3131" s="230"/>
      <c r="BG3131" s="230"/>
    </row>
    <row r="3132" spans="4:59">
      <c r="D3132" s="230"/>
      <c r="G3132" s="230"/>
      <c r="H3132" s="230"/>
      <c r="I3132" s="230"/>
      <c r="J3132" s="230"/>
      <c r="K3132" s="230"/>
      <c r="L3132" s="230"/>
      <c r="M3132" s="230"/>
      <c r="N3132" s="230"/>
      <c r="S3132" s="230"/>
      <c r="V3132" s="230"/>
      <c r="W3132" s="230"/>
      <c r="X3132" s="230"/>
      <c r="Y3132" s="230"/>
      <c r="Z3132" s="230"/>
      <c r="AA3132" s="230"/>
      <c r="AB3132" s="230"/>
      <c r="AC3132" s="230"/>
      <c r="AD3132" s="230"/>
      <c r="AH3132" s="230"/>
      <c r="AK3132" s="230"/>
      <c r="AL3132" s="230"/>
      <c r="AM3132" s="230"/>
      <c r="AN3132" s="230"/>
      <c r="AO3132" s="230"/>
      <c r="AP3132" s="230"/>
      <c r="AQ3132" s="230"/>
      <c r="AR3132" s="230"/>
      <c r="AW3132" s="230"/>
      <c r="AZ3132" s="230"/>
      <c r="BA3132" s="230"/>
      <c r="BB3132" s="230"/>
      <c r="BC3132" s="230"/>
      <c r="BD3132" s="230"/>
      <c r="BE3132" s="230"/>
      <c r="BF3132" s="230"/>
      <c r="BG3132" s="230"/>
    </row>
    <row r="3133" spans="4:59">
      <c r="D3133" s="230"/>
      <c r="G3133" s="230"/>
      <c r="H3133" s="230"/>
      <c r="I3133" s="230"/>
      <c r="J3133" s="230"/>
      <c r="K3133" s="230"/>
      <c r="L3133" s="230"/>
      <c r="M3133" s="230"/>
      <c r="N3133" s="230"/>
      <c r="S3133" s="230"/>
      <c r="V3133" s="230"/>
      <c r="W3133" s="230"/>
      <c r="X3133" s="230"/>
      <c r="Y3133" s="230"/>
      <c r="Z3133" s="230"/>
      <c r="AA3133" s="230"/>
      <c r="AB3133" s="230"/>
      <c r="AC3133" s="230"/>
      <c r="AD3133" s="230"/>
      <c r="AH3133" s="230"/>
      <c r="AK3133" s="230"/>
      <c r="AL3133" s="230"/>
      <c r="AM3133" s="230"/>
      <c r="AN3133" s="230"/>
      <c r="AO3133" s="230"/>
      <c r="AP3133" s="230"/>
      <c r="AQ3133" s="230"/>
      <c r="AR3133" s="230"/>
      <c r="AW3133" s="230"/>
      <c r="AZ3133" s="230"/>
      <c r="BA3133" s="230"/>
      <c r="BB3133" s="230"/>
      <c r="BC3133" s="230"/>
      <c r="BD3133" s="230"/>
      <c r="BE3133" s="230"/>
      <c r="BF3133" s="230"/>
      <c r="BG3133" s="230"/>
    </row>
    <row r="3134" spans="4:59">
      <c r="D3134" s="230"/>
      <c r="G3134" s="230"/>
      <c r="H3134" s="230"/>
      <c r="I3134" s="230"/>
      <c r="J3134" s="230"/>
      <c r="K3134" s="230"/>
      <c r="L3134" s="230"/>
      <c r="M3134" s="230"/>
      <c r="N3134" s="230"/>
      <c r="S3134" s="230"/>
      <c r="V3134" s="230"/>
      <c r="W3134" s="230"/>
      <c r="X3134" s="230"/>
      <c r="Y3134" s="230"/>
      <c r="Z3134" s="230"/>
      <c r="AA3134" s="230"/>
      <c r="AB3134" s="230"/>
      <c r="AC3134" s="230"/>
      <c r="AD3134" s="230"/>
      <c r="AH3134" s="230"/>
      <c r="AK3134" s="230"/>
      <c r="AL3134" s="230"/>
      <c r="AM3134" s="230"/>
      <c r="AN3134" s="230"/>
      <c r="AO3134" s="230"/>
      <c r="AP3134" s="230"/>
      <c r="AQ3134" s="230"/>
      <c r="AR3134" s="230"/>
      <c r="AW3134" s="230"/>
      <c r="AZ3134" s="230"/>
      <c r="BA3134" s="230"/>
      <c r="BB3134" s="230"/>
      <c r="BC3134" s="230"/>
      <c r="BD3134" s="230"/>
      <c r="BE3134" s="230"/>
      <c r="BF3134" s="230"/>
      <c r="BG3134" s="230"/>
    </row>
    <row r="3135" spans="4:59">
      <c r="D3135" s="230"/>
      <c r="G3135" s="230"/>
      <c r="H3135" s="230"/>
      <c r="I3135" s="230"/>
      <c r="J3135" s="230"/>
      <c r="K3135" s="230"/>
      <c r="L3135" s="230"/>
      <c r="M3135" s="230"/>
      <c r="N3135" s="230"/>
      <c r="S3135" s="230"/>
      <c r="V3135" s="230"/>
      <c r="W3135" s="230"/>
      <c r="X3135" s="230"/>
      <c r="Y3135" s="230"/>
      <c r="Z3135" s="230"/>
      <c r="AA3135" s="230"/>
      <c r="AB3135" s="230"/>
      <c r="AC3135" s="230"/>
      <c r="AD3135" s="230"/>
      <c r="AH3135" s="230"/>
      <c r="AK3135" s="230"/>
      <c r="AL3135" s="230"/>
      <c r="AM3135" s="230"/>
      <c r="AN3135" s="230"/>
      <c r="AO3135" s="230"/>
      <c r="AP3135" s="230"/>
      <c r="AQ3135" s="230"/>
      <c r="AR3135" s="230"/>
      <c r="AW3135" s="230"/>
      <c r="AZ3135" s="230"/>
      <c r="BA3135" s="230"/>
      <c r="BB3135" s="230"/>
      <c r="BC3135" s="230"/>
      <c r="BD3135" s="230"/>
      <c r="BE3135" s="230"/>
      <c r="BF3135" s="230"/>
      <c r="BG3135" s="230"/>
    </row>
    <row r="3136" spans="4:59">
      <c r="D3136" s="230"/>
      <c r="G3136" s="230"/>
      <c r="H3136" s="230"/>
      <c r="I3136" s="230"/>
      <c r="J3136" s="230"/>
      <c r="K3136" s="230"/>
      <c r="L3136" s="230"/>
      <c r="M3136" s="230"/>
      <c r="N3136" s="230"/>
      <c r="S3136" s="230"/>
      <c r="V3136" s="230"/>
      <c r="W3136" s="230"/>
      <c r="X3136" s="230"/>
      <c r="Y3136" s="230"/>
      <c r="Z3136" s="230"/>
      <c r="AA3136" s="230"/>
      <c r="AB3136" s="230"/>
      <c r="AC3136" s="230"/>
      <c r="AD3136" s="230"/>
      <c r="AH3136" s="230"/>
      <c r="AK3136" s="230"/>
      <c r="AL3136" s="230"/>
      <c r="AM3136" s="230"/>
      <c r="AN3136" s="230"/>
      <c r="AO3136" s="230"/>
      <c r="AP3136" s="230"/>
      <c r="AQ3136" s="230"/>
      <c r="AR3136" s="230"/>
      <c r="AW3136" s="230"/>
      <c r="AZ3136" s="230"/>
      <c r="BA3136" s="230"/>
      <c r="BB3136" s="230"/>
      <c r="BC3136" s="230"/>
      <c r="BD3136" s="230"/>
      <c r="BE3136" s="230"/>
      <c r="BF3136" s="230"/>
      <c r="BG3136" s="230"/>
    </row>
    <row r="3137" spans="4:59">
      <c r="D3137" s="230"/>
      <c r="G3137" s="230"/>
      <c r="H3137" s="230"/>
      <c r="I3137" s="230"/>
      <c r="J3137" s="230"/>
      <c r="K3137" s="230"/>
      <c r="L3137" s="230"/>
      <c r="M3137" s="230"/>
      <c r="N3137" s="230"/>
      <c r="S3137" s="230"/>
      <c r="V3137" s="230"/>
      <c r="W3137" s="230"/>
      <c r="X3137" s="230"/>
      <c r="Y3137" s="230"/>
      <c r="Z3137" s="230"/>
      <c r="AA3137" s="230"/>
      <c r="AB3137" s="230"/>
      <c r="AC3137" s="230"/>
      <c r="AD3137" s="230"/>
      <c r="AH3137" s="230"/>
      <c r="AK3137" s="230"/>
      <c r="AL3137" s="230"/>
      <c r="AM3137" s="230"/>
      <c r="AN3137" s="230"/>
      <c r="AO3137" s="230"/>
      <c r="AP3137" s="230"/>
      <c r="AQ3137" s="230"/>
      <c r="AR3137" s="230"/>
      <c r="AW3137" s="230"/>
      <c r="AZ3137" s="230"/>
      <c r="BA3137" s="230"/>
      <c r="BB3137" s="230"/>
      <c r="BC3137" s="230"/>
      <c r="BD3137" s="230"/>
      <c r="BE3137" s="230"/>
      <c r="BF3137" s="230"/>
      <c r="BG3137" s="230"/>
    </row>
    <row r="3138" spans="4:59">
      <c r="D3138" s="230"/>
      <c r="G3138" s="230"/>
      <c r="H3138" s="230"/>
      <c r="I3138" s="230"/>
      <c r="J3138" s="230"/>
      <c r="K3138" s="230"/>
      <c r="L3138" s="230"/>
      <c r="M3138" s="230"/>
      <c r="N3138" s="230"/>
      <c r="S3138" s="230"/>
      <c r="V3138" s="230"/>
      <c r="W3138" s="230"/>
      <c r="X3138" s="230"/>
      <c r="Y3138" s="230"/>
      <c r="Z3138" s="230"/>
      <c r="AA3138" s="230"/>
      <c r="AB3138" s="230"/>
      <c r="AC3138" s="230"/>
      <c r="AD3138" s="230"/>
      <c r="AH3138" s="230"/>
      <c r="AK3138" s="230"/>
      <c r="AL3138" s="230"/>
      <c r="AM3138" s="230"/>
      <c r="AN3138" s="230"/>
      <c r="AO3138" s="230"/>
      <c r="AP3138" s="230"/>
      <c r="AQ3138" s="230"/>
      <c r="AR3138" s="230"/>
      <c r="AW3138" s="230"/>
      <c r="AZ3138" s="230"/>
      <c r="BA3138" s="230"/>
      <c r="BB3138" s="230"/>
      <c r="BC3138" s="230"/>
      <c r="BD3138" s="230"/>
      <c r="BE3138" s="230"/>
      <c r="BF3138" s="230"/>
      <c r="BG3138" s="230"/>
    </row>
    <row r="3139" spans="4:59">
      <c r="D3139" s="230"/>
      <c r="G3139" s="230"/>
      <c r="H3139" s="230"/>
      <c r="I3139" s="230"/>
      <c r="J3139" s="230"/>
      <c r="K3139" s="230"/>
      <c r="L3139" s="230"/>
      <c r="M3139" s="230"/>
      <c r="N3139" s="230"/>
      <c r="S3139" s="230"/>
      <c r="V3139" s="230"/>
      <c r="W3139" s="230"/>
      <c r="X3139" s="230"/>
      <c r="Y3139" s="230"/>
      <c r="Z3139" s="230"/>
      <c r="AA3139" s="230"/>
      <c r="AB3139" s="230"/>
      <c r="AC3139" s="230"/>
      <c r="AD3139" s="230"/>
      <c r="AH3139" s="230"/>
      <c r="AK3139" s="230"/>
      <c r="AL3139" s="230"/>
      <c r="AM3139" s="230"/>
      <c r="AN3139" s="230"/>
      <c r="AO3139" s="230"/>
      <c r="AP3139" s="230"/>
      <c r="AQ3139" s="230"/>
      <c r="AR3139" s="230"/>
      <c r="AW3139" s="230"/>
      <c r="AZ3139" s="230"/>
      <c r="BA3139" s="230"/>
      <c r="BB3139" s="230"/>
      <c r="BC3139" s="230"/>
      <c r="BD3139" s="230"/>
      <c r="BE3139" s="230"/>
      <c r="BF3139" s="230"/>
      <c r="BG3139" s="230"/>
    </row>
    <row r="3140" spans="4:59">
      <c r="D3140" s="230"/>
      <c r="G3140" s="230"/>
      <c r="H3140" s="230"/>
      <c r="I3140" s="230"/>
      <c r="J3140" s="230"/>
      <c r="K3140" s="230"/>
      <c r="L3140" s="230"/>
      <c r="M3140" s="230"/>
      <c r="N3140" s="230"/>
      <c r="S3140" s="230"/>
      <c r="V3140" s="230"/>
      <c r="W3140" s="230"/>
      <c r="X3140" s="230"/>
      <c r="Y3140" s="230"/>
      <c r="Z3140" s="230"/>
      <c r="AA3140" s="230"/>
      <c r="AB3140" s="230"/>
      <c r="AC3140" s="230"/>
      <c r="AD3140" s="230"/>
      <c r="AH3140" s="230"/>
      <c r="AK3140" s="230"/>
      <c r="AL3140" s="230"/>
      <c r="AM3140" s="230"/>
      <c r="AN3140" s="230"/>
      <c r="AO3140" s="230"/>
      <c r="AP3140" s="230"/>
      <c r="AQ3140" s="230"/>
      <c r="AR3140" s="230"/>
      <c r="AW3140" s="230"/>
      <c r="AZ3140" s="230"/>
      <c r="BA3140" s="230"/>
      <c r="BB3140" s="230"/>
      <c r="BC3140" s="230"/>
      <c r="BD3140" s="230"/>
      <c r="BE3140" s="230"/>
      <c r="BF3140" s="230"/>
      <c r="BG3140" s="230"/>
    </row>
    <row r="3141" spans="4:59">
      <c r="D3141" s="230"/>
      <c r="G3141" s="230"/>
      <c r="H3141" s="230"/>
      <c r="I3141" s="230"/>
      <c r="J3141" s="230"/>
      <c r="K3141" s="230"/>
      <c r="L3141" s="230"/>
      <c r="M3141" s="230"/>
      <c r="N3141" s="230"/>
      <c r="S3141" s="230"/>
      <c r="V3141" s="230"/>
      <c r="W3141" s="230"/>
      <c r="X3141" s="230"/>
      <c r="Y3141" s="230"/>
      <c r="Z3141" s="230"/>
      <c r="AA3141" s="230"/>
      <c r="AB3141" s="230"/>
      <c r="AC3141" s="230"/>
      <c r="AD3141" s="230"/>
      <c r="AH3141" s="230"/>
      <c r="AK3141" s="230"/>
      <c r="AL3141" s="230"/>
      <c r="AM3141" s="230"/>
      <c r="AN3141" s="230"/>
      <c r="AO3141" s="230"/>
      <c r="AP3141" s="230"/>
      <c r="AQ3141" s="230"/>
      <c r="AR3141" s="230"/>
      <c r="AW3141" s="230"/>
      <c r="AZ3141" s="230"/>
      <c r="BA3141" s="230"/>
      <c r="BB3141" s="230"/>
      <c r="BC3141" s="230"/>
      <c r="BD3141" s="230"/>
      <c r="BE3141" s="230"/>
      <c r="BF3141" s="230"/>
      <c r="BG3141" s="230"/>
    </row>
    <row r="3142" spans="4:59">
      <c r="D3142" s="230"/>
      <c r="G3142" s="230"/>
      <c r="H3142" s="230"/>
      <c r="I3142" s="230"/>
      <c r="J3142" s="230"/>
      <c r="K3142" s="230"/>
      <c r="L3142" s="230"/>
      <c r="M3142" s="230"/>
      <c r="N3142" s="230"/>
      <c r="S3142" s="230"/>
      <c r="V3142" s="230"/>
      <c r="W3142" s="230"/>
      <c r="X3142" s="230"/>
      <c r="Y3142" s="230"/>
      <c r="Z3142" s="230"/>
      <c r="AA3142" s="230"/>
      <c r="AB3142" s="230"/>
      <c r="AC3142" s="230"/>
      <c r="AD3142" s="230"/>
      <c r="AH3142" s="230"/>
      <c r="AK3142" s="230"/>
      <c r="AL3142" s="230"/>
      <c r="AM3142" s="230"/>
      <c r="AN3142" s="230"/>
      <c r="AO3142" s="230"/>
      <c r="AP3142" s="230"/>
      <c r="AQ3142" s="230"/>
      <c r="AR3142" s="230"/>
      <c r="AW3142" s="230"/>
      <c r="AZ3142" s="230"/>
      <c r="BA3142" s="230"/>
      <c r="BB3142" s="230"/>
      <c r="BC3142" s="230"/>
      <c r="BD3142" s="230"/>
      <c r="BE3142" s="230"/>
      <c r="BF3142" s="230"/>
      <c r="BG3142" s="230"/>
    </row>
    <row r="3143" spans="4:59">
      <c r="D3143" s="230"/>
      <c r="G3143" s="230"/>
      <c r="H3143" s="230"/>
      <c r="I3143" s="230"/>
      <c r="J3143" s="230"/>
      <c r="K3143" s="230"/>
      <c r="L3143" s="230"/>
      <c r="M3143" s="230"/>
      <c r="N3143" s="230"/>
      <c r="S3143" s="230"/>
      <c r="V3143" s="230"/>
      <c r="W3143" s="230"/>
      <c r="X3143" s="230"/>
      <c r="Y3143" s="230"/>
      <c r="Z3143" s="230"/>
      <c r="AA3143" s="230"/>
      <c r="AB3143" s="230"/>
      <c r="AC3143" s="230"/>
      <c r="AD3143" s="230"/>
      <c r="AH3143" s="230"/>
      <c r="AK3143" s="230"/>
      <c r="AL3143" s="230"/>
      <c r="AM3143" s="230"/>
      <c r="AN3143" s="230"/>
      <c r="AO3143" s="230"/>
      <c r="AP3143" s="230"/>
      <c r="AQ3143" s="230"/>
      <c r="AR3143" s="230"/>
      <c r="AW3143" s="230"/>
      <c r="AZ3143" s="230"/>
      <c r="BA3143" s="230"/>
      <c r="BB3143" s="230"/>
      <c r="BC3143" s="230"/>
      <c r="BD3143" s="230"/>
      <c r="BE3143" s="230"/>
      <c r="BF3143" s="230"/>
      <c r="BG3143" s="230"/>
    </row>
    <row r="3144" spans="4:59">
      <c r="D3144" s="230"/>
      <c r="G3144" s="230"/>
      <c r="H3144" s="230"/>
      <c r="I3144" s="230"/>
      <c r="J3144" s="230"/>
      <c r="K3144" s="230"/>
      <c r="L3144" s="230"/>
      <c r="M3144" s="230"/>
      <c r="N3144" s="230"/>
      <c r="S3144" s="230"/>
      <c r="V3144" s="230"/>
      <c r="W3144" s="230"/>
      <c r="X3144" s="230"/>
      <c r="Y3144" s="230"/>
      <c r="Z3144" s="230"/>
      <c r="AA3144" s="230"/>
      <c r="AB3144" s="230"/>
      <c r="AC3144" s="230"/>
      <c r="AD3144" s="230"/>
      <c r="AH3144" s="230"/>
      <c r="AK3144" s="230"/>
      <c r="AL3144" s="230"/>
      <c r="AM3144" s="230"/>
      <c r="AN3144" s="230"/>
      <c r="AO3144" s="230"/>
      <c r="AP3144" s="230"/>
      <c r="AQ3144" s="230"/>
      <c r="AR3144" s="230"/>
      <c r="AW3144" s="230"/>
      <c r="AZ3144" s="230"/>
      <c r="BA3144" s="230"/>
      <c r="BB3144" s="230"/>
      <c r="BC3144" s="230"/>
      <c r="BD3144" s="230"/>
      <c r="BE3144" s="230"/>
      <c r="BF3144" s="230"/>
      <c r="BG3144" s="230"/>
    </row>
    <row r="3145" spans="4:59">
      <c r="D3145" s="230"/>
      <c r="G3145" s="230"/>
      <c r="H3145" s="230"/>
      <c r="I3145" s="230"/>
      <c r="J3145" s="230"/>
      <c r="K3145" s="230"/>
      <c r="L3145" s="230"/>
      <c r="M3145" s="230"/>
      <c r="N3145" s="230"/>
      <c r="S3145" s="230"/>
      <c r="V3145" s="230"/>
      <c r="W3145" s="230"/>
      <c r="X3145" s="230"/>
      <c r="Y3145" s="230"/>
      <c r="Z3145" s="230"/>
      <c r="AA3145" s="230"/>
      <c r="AB3145" s="230"/>
      <c r="AC3145" s="230"/>
      <c r="AD3145" s="230"/>
      <c r="AH3145" s="230"/>
      <c r="AK3145" s="230"/>
      <c r="AL3145" s="230"/>
      <c r="AM3145" s="230"/>
      <c r="AN3145" s="230"/>
      <c r="AO3145" s="230"/>
      <c r="AP3145" s="230"/>
      <c r="AQ3145" s="230"/>
      <c r="AR3145" s="230"/>
      <c r="AW3145" s="230"/>
      <c r="AZ3145" s="230"/>
      <c r="BA3145" s="230"/>
      <c r="BB3145" s="230"/>
      <c r="BC3145" s="230"/>
      <c r="BD3145" s="230"/>
      <c r="BE3145" s="230"/>
      <c r="BF3145" s="230"/>
      <c r="BG3145" s="230"/>
    </row>
    <row r="3146" spans="4:59">
      <c r="D3146" s="230"/>
      <c r="G3146" s="230"/>
      <c r="H3146" s="230"/>
      <c r="I3146" s="230"/>
      <c r="J3146" s="230"/>
      <c r="K3146" s="230"/>
      <c r="L3146" s="230"/>
      <c r="M3146" s="230"/>
      <c r="N3146" s="230"/>
      <c r="S3146" s="230"/>
      <c r="V3146" s="230"/>
      <c r="W3146" s="230"/>
      <c r="X3146" s="230"/>
      <c r="Y3146" s="230"/>
      <c r="Z3146" s="230"/>
      <c r="AA3146" s="230"/>
      <c r="AB3146" s="230"/>
      <c r="AC3146" s="230"/>
      <c r="AD3146" s="230"/>
      <c r="AH3146" s="230"/>
      <c r="AK3146" s="230"/>
      <c r="AL3146" s="230"/>
      <c r="AM3146" s="230"/>
      <c r="AN3146" s="230"/>
      <c r="AO3146" s="230"/>
      <c r="AP3146" s="230"/>
      <c r="AQ3146" s="230"/>
      <c r="AR3146" s="230"/>
      <c r="AW3146" s="230"/>
      <c r="AZ3146" s="230"/>
      <c r="BA3146" s="230"/>
      <c r="BB3146" s="230"/>
      <c r="BC3146" s="230"/>
      <c r="BD3146" s="230"/>
      <c r="BE3146" s="230"/>
      <c r="BF3146" s="230"/>
      <c r="BG3146" s="230"/>
    </row>
    <row r="3147" spans="4:59">
      <c r="D3147" s="230"/>
      <c r="G3147" s="230"/>
      <c r="H3147" s="230"/>
      <c r="I3147" s="230"/>
      <c r="J3147" s="230"/>
      <c r="K3147" s="230"/>
      <c r="L3147" s="230"/>
      <c r="M3147" s="230"/>
      <c r="N3147" s="230"/>
      <c r="S3147" s="230"/>
      <c r="V3147" s="230"/>
      <c r="W3147" s="230"/>
      <c r="X3147" s="230"/>
      <c r="Y3147" s="230"/>
      <c r="Z3147" s="230"/>
      <c r="AA3147" s="230"/>
      <c r="AB3147" s="230"/>
      <c r="AC3147" s="230"/>
      <c r="AD3147" s="230"/>
      <c r="AH3147" s="230"/>
      <c r="AK3147" s="230"/>
      <c r="AL3147" s="230"/>
      <c r="AM3147" s="230"/>
      <c r="AN3147" s="230"/>
      <c r="AO3147" s="230"/>
      <c r="AP3147" s="230"/>
      <c r="AQ3147" s="230"/>
      <c r="AR3147" s="230"/>
      <c r="AW3147" s="230"/>
      <c r="AZ3147" s="230"/>
      <c r="BA3147" s="230"/>
      <c r="BB3147" s="230"/>
      <c r="BC3147" s="230"/>
      <c r="BD3147" s="230"/>
      <c r="BE3147" s="230"/>
      <c r="BF3147" s="230"/>
      <c r="BG3147" s="230"/>
    </row>
    <row r="3148" spans="4:59">
      <c r="D3148" s="230"/>
      <c r="G3148" s="230"/>
      <c r="H3148" s="230"/>
      <c r="I3148" s="230"/>
      <c r="J3148" s="230"/>
      <c r="K3148" s="230"/>
      <c r="L3148" s="230"/>
      <c r="M3148" s="230"/>
      <c r="N3148" s="230"/>
      <c r="S3148" s="230"/>
      <c r="V3148" s="230"/>
      <c r="W3148" s="230"/>
      <c r="X3148" s="230"/>
      <c r="Y3148" s="230"/>
      <c r="Z3148" s="230"/>
      <c r="AA3148" s="230"/>
      <c r="AB3148" s="230"/>
      <c r="AC3148" s="230"/>
      <c r="AD3148" s="230"/>
      <c r="AH3148" s="230"/>
      <c r="AK3148" s="230"/>
      <c r="AL3148" s="230"/>
      <c r="AM3148" s="230"/>
      <c r="AN3148" s="230"/>
      <c r="AO3148" s="230"/>
      <c r="AP3148" s="230"/>
      <c r="AQ3148" s="230"/>
      <c r="AR3148" s="230"/>
      <c r="AW3148" s="230"/>
      <c r="AZ3148" s="230"/>
      <c r="BA3148" s="230"/>
      <c r="BB3148" s="230"/>
      <c r="BC3148" s="230"/>
      <c r="BD3148" s="230"/>
      <c r="BE3148" s="230"/>
      <c r="BF3148" s="230"/>
      <c r="BG3148" s="230"/>
    </row>
    <row r="3149" spans="4:59">
      <c r="D3149" s="230"/>
      <c r="G3149" s="230"/>
      <c r="H3149" s="230"/>
      <c r="I3149" s="230"/>
      <c r="J3149" s="230"/>
      <c r="K3149" s="230"/>
      <c r="L3149" s="230"/>
      <c r="M3149" s="230"/>
      <c r="N3149" s="230"/>
      <c r="S3149" s="230"/>
      <c r="V3149" s="230"/>
      <c r="W3149" s="230"/>
      <c r="X3149" s="230"/>
      <c r="Y3149" s="230"/>
      <c r="Z3149" s="230"/>
      <c r="AA3149" s="230"/>
      <c r="AB3149" s="230"/>
      <c r="AC3149" s="230"/>
      <c r="AD3149" s="230"/>
      <c r="AH3149" s="230"/>
      <c r="AK3149" s="230"/>
      <c r="AL3149" s="230"/>
      <c r="AM3149" s="230"/>
      <c r="AN3149" s="230"/>
      <c r="AO3149" s="230"/>
      <c r="AP3149" s="230"/>
      <c r="AQ3149" s="230"/>
      <c r="AR3149" s="230"/>
      <c r="AW3149" s="230"/>
      <c r="AZ3149" s="230"/>
      <c r="BA3149" s="230"/>
      <c r="BB3149" s="230"/>
      <c r="BC3149" s="230"/>
      <c r="BD3149" s="230"/>
      <c r="BE3149" s="230"/>
      <c r="BF3149" s="230"/>
      <c r="BG3149" s="230"/>
    </row>
    <row r="3150" spans="4:59">
      <c r="D3150" s="230"/>
      <c r="G3150" s="230"/>
      <c r="H3150" s="230"/>
      <c r="I3150" s="230"/>
      <c r="J3150" s="230"/>
      <c r="K3150" s="230"/>
      <c r="L3150" s="230"/>
      <c r="M3150" s="230"/>
      <c r="N3150" s="230"/>
      <c r="S3150" s="230"/>
      <c r="V3150" s="230"/>
      <c r="W3150" s="230"/>
      <c r="X3150" s="230"/>
      <c r="Y3150" s="230"/>
      <c r="Z3150" s="230"/>
      <c r="AA3150" s="230"/>
      <c r="AB3150" s="230"/>
      <c r="AC3150" s="230"/>
      <c r="AD3150" s="230"/>
      <c r="AH3150" s="230"/>
      <c r="AK3150" s="230"/>
      <c r="AL3150" s="230"/>
      <c r="AM3150" s="230"/>
      <c r="AN3150" s="230"/>
      <c r="AO3150" s="230"/>
      <c r="AP3150" s="230"/>
      <c r="AQ3150" s="230"/>
      <c r="AR3150" s="230"/>
      <c r="AW3150" s="230"/>
      <c r="AZ3150" s="230"/>
      <c r="BA3150" s="230"/>
      <c r="BB3150" s="230"/>
      <c r="BC3150" s="230"/>
      <c r="BD3150" s="230"/>
      <c r="BE3150" s="230"/>
      <c r="BF3150" s="230"/>
      <c r="BG3150" s="230"/>
    </row>
    <row r="3151" spans="4:59">
      <c r="D3151" s="230"/>
      <c r="G3151" s="230"/>
      <c r="H3151" s="230"/>
      <c r="I3151" s="230"/>
      <c r="J3151" s="230"/>
      <c r="K3151" s="230"/>
      <c r="L3151" s="230"/>
      <c r="M3151" s="230"/>
      <c r="N3151" s="230"/>
      <c r="S3151" s="230"/>
      <c r="V3151" s="230"/>
      <c r="W3151" s="230"/>
      <c r="X3151" s="230"/>
      <c r="Y3151" s="230"/>
      <c r="Z3151" s="230"/>
      <c r="AA3151" s="230"/>
      <c r="AB3151" s="230"/>
      <c r="AC3151" s="230"/>
      <c r="AD3151" s="230"/>
      <c r="AH3151" s="230"/>
      <c r="AK3151" s="230"/>
      <c r="AL3151" s="230"/>
      <c r="AM3151" s="230"/>
      <c r="AN3151" s="230"/>
      <c r="AO3151" s="230"/>
      <c r="AP3151" s="230"/>
      <c r="AQ3151" s="230"/>
      <c r="AR3151" s="230"/>
      <c r="AW3151" s="230"/>
      <c r="AZ3151" s="230"/>
      <c r="BA3151" s="230"/>
      <c r="BB3151" s="230"/>
      <c r="BC3151" s="230"/>
      <c r="BD3151" s="230"/>
      <c r="BE3151" s="230"/>
      <c r="BF3151" s="230"/>
      <c r="BG3151" s="230"/>
    </row>
    <row r="3152" spans="4:59">
      <c r="D3152" s="230"/>
      <c r="G3152" s="230"/>
      <c r="H3152" s="230"/>
      <c r="I3152" s="230"/>
      <c r="J3152" s="230"/>
      <c r="K3152" s="230"/>
      <c r="L3152" s="230"/>
      <c r="M3152" s="230"/>
      <c r="N3152" s="230"/>
      <c r="S3152" s="230"/>
      <c r="V3152" s="230"/>
      <c r="W3152" s="230"/>
      <c r="X3152" s="230"/>
      <c r="Y3152" s="230"/>
      <c r="Z3152" s="230"/>
      <c r="AA3152" s="230"/>
      <c r="AB3152" s="230"/>
      <c r="AC3152" s="230"/>
      <c r="AD3152" s="230"/>
      <c r="AH3152" s="230"/>
      <c r="AK3152" s="230"/>
      <c r="AL3152" s="230"/>
      <c r="AM3152" s="230"/>
      <c r="AN3152" s="230"/>
      <c r="AO3152" s="230"/>
      <c r="AP3152" s="230"/>
      <c r="AQ3152" s="230"/>
      <c r="AR3152" s="230"/>
      <c r="AW3152" s="230"/>
      <c r="AZ3152" s="230"/>
      <c r="BA3152" s="230"/>
      <c r="BB3152" s="230"/>
      <c r="BC3152" s="230"/>
      <c r="BD3152" s="230"/>
      <c r="BE3152" s="230"/>
      <c r="BF3152" s="230"/>
      <c r="BG3152" s="230"/>
    </row>
    <row r="3153" spans="4:59">
      <c r="D3153" s="230"/>
      <c r="G3153" s="230"/>
      <c r="H3153" s="230"/>
      <c r="I3153" s="230"/>
      <c r="J3153" s="230"/>
      <c r="K3153" s="230"/>
      <c r="L3153" s="230"/>
      <c r="M3153" s="230"/>
      <c r="N3153" s="230"/>
      <c r="S3153" s="230"/>
      <c r="V3153" s="230"/>
      <c r="W3153" s="230"/>
      <c r="X3153" s="230"/>
      <c r="Y3153" s="230"/>
      <c r="Z3153" s="230"/>
      <c r="AA3153" s="230"/>
      <c r="AB3153" s="230"/>
      <c r="AC3153" s="230"/>
      <c r="AD3153" s="230"/>
      <c r="AH3153" s="230"/>
      <c r="AK3153" s="230"/>
      <c r="AL3153" s="230"/>
      <c r="AM3153" s="230"/>
      <c r="AN3153" s="230"/>
      <c r="AO3153" s="230"/>
      <c r="AP3153" s="230"/>
      <c r="AQ3153" s="230"/>
      <c r="AR3153" s="230"/>
      <c r="AW3153" s="230"/>
      <c r="AZ3153" s="230"/>
      <c r="BA3153" s="230"/>
      <c r="BB3153" s="230"/>
      <c r="BC3153" s="230"/>
      <c r="BD3153" s="230"/>
      <c r="BE3153" s="230"/>
      <c r="BF3153" s="230"/>
      <c r="BG3153" s="230"/>
    </row>
    <row r="3154" spans="4:59">
      <c r="D3154" s="230"/>
      <c r="G3154" s="230"/>
      <c r="H3154" s="230"/>
      <c r="I3154" s="230"/>
      <c r="J3154" s="230"/>
      <c r="K3154" s="230"/>
      <c r="L3154" s="230"/>
      <c r="M3154" s="230"/>
      <c r="N3154" s="230"/>
      <c r="S3154" s="230"/>
      <c r="V3154" s="230"/>
      <c r="W3154" s="230"/>
      <c r="X3154" s="230"/>
      <c r="Y3154" s="230"/>
      <c r="Z3154" s="230"/>
      <c r="AA3154" s="230"/>
      <c r="AB3154" s="230"/>
      <c r="AC3154" s="230"/>
      <c r="AD3154" s="230"/>
      <c r="AH3154" s="230"/>
      <c r="AK3154" s="230"/>
      <c r="AL3154" s="230"/>
      <c r="AM3154" s="230"/>
      <c r="AN3154" s="230"/>
      <c r="AO3154" s="230"/>
      <c r="AP3154" s="230"/>
      <c r="AQ3154" s="230"/>
      <c r="AR3154" s="230"/>
      <c r="AW3154" s="230"/>
      <c r="AZ3154" s="230"/>
      <c r="BA3154" s="230"/>
      <c r="BB3154" s="230"/>
      <c r="BC3154" s="230"/>
      <c r="BD3154" s="230"/>
      <c r="BE3154" s="230"/>
      <c r="BF3154" s="230"/>
      <c r="BG3154" s="230"/>
    </row>
    <row r="3155" spans="4:59">
      <c r="D3155" s="230"/>
      <c r="G3155" s="230"/>
      <c r="H3155" s="230"/>
      <c r="I3155" s="230"/>
      <c r="J3155" s="230"/>
      <c r="K3155" s="230"/>
      <c r="L3155" s="230"/>
      <c r="M3155" s="230"/>
      <c r="N3155" s="230"/>
      <c r="S3155" s="230"/>
      <c r="V3155" s="230"/>
      <c r="W3155" s="230"/>
      <c r="X3155" s="230"/>
      <c r="Y3155" s="230"/>
      <c r="Z3155" s="230"/>
      <c r="AA3155" s="230"/>
      <c r="AB3155" s="230"/>
      <c r="AC3155" s="230"/>
      <c r="AD3155" s="230"/>
      <c r="AH3155" s="230"/>
      <c r="AK3155" s="230"/>
      <c r="AL3155" s="230"/>
      <c r="AM3155" s="230"/>
      <c r="AN3155" s="230"/>
      <c r="AO3155" s="230"/>
      <c r="AP3155" s="230"/>
      <c r="AQ3155" s="230"/>
      <c r="AR3155" s="230"/>
      <c r="AW3155" s="230"/>
      <c r="AZ3155" s="230"/>
      <c r="BA3155" s="230"/>
      <c r="BB3155" s="230"/>
      <c r="BC3155" s="230"/>
      <c r="BD3155" s="230"/>
      <c r="BE3155" s="230"/>
      <c r="BF3155" s="230"/>
      <c r="BG3155" s="230"/>
    </row>
    <row r="3156" spans="4:59">
      <c r="D3156" s="230"/>
      <c r="G3156" s="230"/>
      <c r="H3156" s="230"/>
      <c r="I3156" s="230"/>
      <c r="J3156" s="230"/>
      <c r="K3156" s="230"/>
      <c r="L3156" s="230"/>
      <c r="M3156" s="230"/>
      <c r="N3156" s="230"/>
      <c r="S3156" s="230"/>
      <c r="V3156" s="230"/>
      <c r="W3156" s="230"/>
      <c r="X3156" s="230"/>
      <c r="Y3156" s="230"/>
      <c r="Z3156" s="230"/>
      <c r="AA3156" s="230"/>
      <c r="AB3156" s="230"/>
      <c r="AC3156" s="230"/>
      <c r="AD3156" s="230"/>
      <c r="AH3156" s="230"/>
      <c r="AK3156" s="230"/>
      <c r="AL3156" s="230"/>
      <c r="AM3156" s="230"/>
      <c r="AN3156" s="230"/>
      <c r="AO3156" s="230"/>
      <c r="AP3156" s="230"/>
      <c r="AQ3156" s="230"/>
      <c r="AR3156" s="230"/>
      <c r="AW3156" s="230"/>
      <c r="AZ3156" s="230"/>
      <c r="BA3156" s="230"/>
      <c r="BB3156" s="230"/>
      <c r="BC3156" s="230"/>
      <c r="BD3156" s="230"/>
      <c r="BE3156" s="230"/>
      <c r="BF3156" s="230"/>
      <c r="BG3156" s="230"/>
    </row>
    <row r="3157" spans="4:59">
      <c r="D3157" s="230"/>
      <c r="G3157" s="230"/>
      <c r="H3157" s="230"/>
      <c r="I3157" s="230"/>
      <c r="J3157" s="230"/>
      <c r="K3157" s="230"/>
      <c r="L3157" s="230"/>
      <c r="M3157" s="230"/>
      <c r="N3157" s="230"/>
      <c r="S3157" s="230"/>
      <c r="V3157" s="230"/>
      <c r="W3157" s="230"/>
      <c r="X3157" s="230"/>
      <c r="Y3157" s="230"/>
      <c r="Z3157" s="230"/>
      <c r="AA3157" s="230"/>
      <c r="AB3157" s="230"/>
      <c r="AC3157" s="230"/>
      <c r="AD3157" s="230"/>
      <c r="AH3157" s="230"/>
      <c r="AK3157" s="230"/>
      <c r="AL3157" s="230"/>
      <c r="AM3157" s="230"/>
      <c r="AN3157" s="230"/>
      <c r="AO3157" s="230"/>
      <c r="AP3157" s="230"/>
      <c r="AQ3157" s="230"/>
      <c r="AR3157" s="230"/>
      <c r="AW3157" s="230"/>
      <c r="AZ3157" s="230"/>
      <c r="BA3157" s="230"/>
      <c r="BB3157" s="230"/>
      <c r="BC3157" s="230"/>
      <c r="BD3157" s="230"/>
      <c r="BE3157" s="230"/>
      <c r="BF3157" s="230"/>
      <c r="BG3157" s="230"/>
    </row>
    <row r="3158" spans="4:59">
      <c r="D3158" s="230"/>
      <c r="G3158" s="230"/>
      <c r="H3158" s="230"/>
      <c r="I3158" s="230"/>
      <c r="J3158" s="230"/>
      <c r="K3158" s="230"/>
      <c r="L3158" s="230"/>
      <c r="M3158" s="230"/>
      <c r="N3158" s="230"/>
      <c r="S3158" s="230"/>
      <c r="V3158" s="230"/>
      <c r="W3158" s="230"/>
      <c r="X3158" s="230"/>
      <c r="Y3158" s="230"/>
      <c r="Z3158" s="230"/>
      <c r="AA3158" s="230"/>
      <c r="AB3158" s="230"/>
      <c r="AC3158" s="230"/>
      <c r="AD3158" s="230"/>
      <c r="AH3158" s="230"/>
      <c r="AK3158" s="230"/>
      <c r="AL3158" s="230"/>
      <c r="AM3158" s="230"/>
      <c r="AN3158" s="230"/>
      <c r="AO3158" s="230"/>
      <c r="AP3158" s="230"/>
      <c r="AQ3158" s="230"/>
      <c r="AR3158" s="230"/>
      <c r="AW3158" s="230"/>
      <c r="AZ3158" s="230"/>
      <c r="BA3158" s="230"/>
      <c r="BB3158" s="230"/>
      <c r="BC3158" s="230"/>
      <c r="BD3158" s="230"/>
      <c r="BE3158" s="230"/>
      <c r="BF3158" s="230"/>
      <c r="BG3158" s="230"/>
    </row>
    <row r="3159" spans="4:59">
      <c r="D3159" s="230"/>
      <c r="G3159" s="230"/>
      <c r="H3159" s="230"/>
      <c r="I3159" s="230"/>
      <c r="J3159" s="230"/>
      <c r="K3159" s="230"/>
      <c r="L3159" s="230"/>
      <c r="M3159" s="230"/>
      <c r="N3159" s="230"/>
      <c r="S3159" s="230"/>
      <c r="V3159" s="230"/>
      <c r="W3159" s="230"/>
      <c r="X3159" s="230"/>
      <c r="Y3159" s="230"/>
      <c r="Z3159" s="230"/>
      <c r="AA3159" s="230"/>
      <c r="AB3159" s="230"/>
      <c r="AC3159" s="230"/>
      <c r="AD3159" s="230"/>
      <c r="AH3159" s="230"/>
      <c r="AK3159" s="230"/>
      <c r="AL3159" s="230"/>
      <c r="AM3159" s="230"/>
      <c r="AN3159" s="230"/>
      <c r="AO3159" s="230"/>
      <c r="AP3159" s="230"/>
      <c r="AQ3159" s="230"/>
      <c r="AR3159" s="230"/>
      <c r="AW3159" s="230"/>
      <c r="AZ3159" s="230"/>
      <c r="BA3159" s="230"/>
      <c r="BB3159" s="230"/>
      <c r="BC3159" s="230"/>
      <c r="BD3159" s="230"/>
      <c r="BE3159" s="230"/>
      <c r="BF3159" s="230"/>
      <c r="BG3159" s="230"/>
    </row>
    <row r="3160" spans="4:59">
      <c r="D3160" s="230"/>
      <c r="G3160" s="230"/>
      <c r="H3160" s="230"/>
      <c r="I3160" s="230"/>
      <c r="J3160" s="230"/>
      <c r="K3160" s="230"/>
      <c r="L3160" s="230"/>
      <c r="M3160" s="230"/>
      <c r="N3160" s="230"/>
      <c r="S3160" s="230"/>
      <c r="V3160" s="230"/>
      <c r="W3160" s="230"/>
      <c r="X3160" s="230"/>
      <c r="Y3160" s="230"/>
      <c r="Z3160" s="230"/>
      <c r="AA3160" s="230"/>
      <c r="AB3160" s="230"/>
      <c r="AC3160" s="230"/>
      <c r="AD3160" s="230"/>
      <c r="AH3160" s="230"/>
      <c r="AK3160" s="230"/>
      <c r="AL3160" s="230"/>
      <c r="AM3160" s="230"/>
      <c r="AN3160" s="230"/>
      <c r="AO3160" s="230"/>
      <c r="AP3160" s="230"/>
      <c r="AQ3160" s="230"/>
      <c r="AR3160" s="230"/>
      <c r="AW3160" s="230"/>
      <c r="AZ3160" s="230"/>
      <c r="BA3160" s="230"/>
      <c r="BB3160" s="230"/>
      <c r="BC3160" s="230"/>
      <c r="BD3160" s="230"/>
      <c r="BE3160" s="230"/>
      <c r="BF3160" s="230"/>
      <c r="BG3160" s="230"/>
    </row>
    <row r="3161" spans="4:59">
      <c r="D3161" s="230"/>
      <c r="G3161" s="230"/>
      <c r="H3161" s="230"/>
      <c r="I3161" s="230"/>
      <c r="J3161" s="230"/>
      <c r="K3161" s="230"/>
      <c r="L3161" s="230"/>
      <c r="M3161" s="230"/>
      <c r="N3161" s="230"/>
      <c r="S3161" s="230"/>
      <c r="V3161" s="230"/>
      <c r="W3161" s="230"/>
      <c r="X3161" s="230"/>
      <c r="Y3161" s="230"/>
      <c r="Z3161" s="230"/>
      <c r="AA3161" s="230"/>
      <c r="AB3161" s="230"/>
      <c r="AC3161" s="230"/>
      <c r="AD3161" s="230"/>
      <c r="AH3161" s="230"/>
      <c r="AK3161" s="230"/>
      <c r="AL3161" s="230"/>
      <c r="AM3161" s="230"/>
      <c r="AN3161" s="230"/>
      <c r="AO3161" s="230"/>
      <c r="AP3161" s="230"/>
      <c r="AQ3161" s="230"/>
      <c r="AR3161" s="230"/>
      <c r="AW3161" s="230"/>
      <c r="AZ3161" s="230"/>
      <c r="BA3161" s="230"/>
      <c r="BB3161" s="230"/>
      <c r="BC3161" s="230"/>
      <c r="BD3161" s="230"/>
      <c r="BE3161" s="230"/>
      <c r="BF3161" s="230"/>
      <c r="BG3161" s="230"/>
    </row>
    <row r="3162" spans="4:59">
      <c r="D3162" s="230"/>
      <c r="G3162" s="230"/>
      <c r="H3162" s="230"/>
      <c r="I3162" s="230"/>
      <c r="J3162" s="230"/>
      <c r="K3162" s="230"/>
      <c r="L3162" s="230"/>
      <c r="M3162" s="230"/>
      <c r="N3162" s="230"/>
      <c r="S3162" s="230"/>
      <c r="V3162" s="230"/>
      <c r="W3162" s="230"/>
      <c r="X3162" s="230"/>
      <c r="Y3162" s="230"/>
      <c r="Z3162" s="230"/>
      <c r="AA3162" s="230"/>
      <c r="AB3162" s="230"/>
      <c r="AC3162" s="230"/>
      <c r="AD3162" s="230"/>
      <c r="AH3162" s="230"/>
      <c r="AK3162" s="230"/>
      <c r="AL3162" s="230"/>
      <c r="AM3162" s="230"/>
      <c r="AN3162" s="230"/>
      <c r="AO3162" s="230"/>
      <c r="AP3162" s="230"/>
      <c r="AQ3162" s="230"/>
      <c r="AR3162" s="230"/>
      <c r="AW3162" s="230"/>
      <c r="AZ3162" s="230"/>
      <c r="BA3162" s="230"/>
      <c r="BB3162" s="230"/>
      <c r="BC3162" s="230"/>
      <c r="BD3162" s="230"/>
      <c r="BE3162" s="230"/>
      <c r="BF3162" s="230"/>
      <c r="BG3162" s="230"/>
    </row>
    <row r="3163" spans="4:59">
      <c r="D3163" s="230"/>
      <c r="G3163" s="230"/>
      <c r="H3163" s="230"/>
      <c r="I3163" s="230"/>
      <c r="J3163" s="230"/>
      <c r="K3163" s="230"/>
      <c r="L3163" s="230"/>
      <c r="M3163" s="230"/>
      <c r="N3163" s="230"/>
      <c r="S3163" s="230"/>
      <c r="V3163" s="230"/>
      <c r="W3163" s="230"/>
      <c r="X3163" s="230"/>
      <c r="Y3163" s="230"/>
      <c r="Z3163" s="230"/>
      <c r="AA3163" s="230"/>
      <c r="AB3163" s="230"/>
      <c r="AC3163" s="230"/>
      <c r="AD3163" s="230"/>
      <c r="AH3163" s="230"/>
      <c r="AK3163" s="230"/>
      <c r="AL3163" s="230"/>
      <c r="AM3163" s="230"/>
      <c r="AN3163" s="230"/>
      <c r="AO3163" s="230"/>
      <c r="AP3163" s="230"/>
      <c r="AQ3163" s="230"/>
      <c r="AR3163" s="230"/>
      <c r="AW3163" s="230"/>
      <c r="AZ3163" s="230"/>
      <c r="BA3163" s="230"/>
      <c r="BB3163" s="230"/>
      <c r="BC3163" s="230"/>
      <c r="BD3163" s="230"/>
      <c r="BE3163" s="230"/>
      <c r="BF3163" s="230"/>
      <c r="BG3163" s="230"/>
    </row>
    <row r="3164" spans="4:59">
      <c r="D3164" s="230"/>
      <c r="G3164" s="230"/>
      <c r="H3164" s="230"/>
      <c r="I3164" s="230"/>
      <c r="J3164" s="230"/>
      <c r="K3164" s="230"/>
      <c r="L3164" s="230"/>
      <c r="M3164" s="230"/>
      <c r="N3164" s="230"/>
      <c r="S3164" s="230"/>
      <c r="V3164" s="230"/>
      <c r="W3164" s="230"/>
      <c r="X3164" s="230"/>
      <c r="Y3164" s="230"/>
      <c r="Z3164" s="230"/>
      <c r="AA3164" s="230"/>
      <c r="AB3164" s="230"/>
      <c r="AC3164" s="230"/>
      <c r="AD3164" s="230"/>
      <c r="AH3164" s="230"/>
      <c r="AK3164" s="230"/>
      <c r="AL3164" s="230"/>
      <c r="AM3164" s="230"/>
      <c r="AN3164" s="230"/>
      <c r="AO3164" s="230"/>
      <c r="AP3164" s="230"/>
      <c r="AQ3164" s="230"/>
      <c r="AR3164" s="230"/>
      <c r="AW3164" s="230"/>
      <c r="AZ3164" s="230"/>
      <c r="BA3164" s="230"/>
      <c r="BB3164" s="230"/>
      <c r="BC3164" s="230"/>
      <c r="BD3164" s="230"/>
      <c r="BE3164" s="230"/>
      <c r="BF3164" s="230"/>
      <c r="BG3164" s="230"/>
    </row>
    <row r="3165" spans="4:59">
      <c r="D3165" s="230"/>
      <c r="G3165" s="230"/>
      <c r="H3165" s="230"/>
      <c r="I3165" s="230"/>
      <c r="J3165" s="230"/>
      <c r="K3165" s="230"/>
      <c r="L3165" s="230"/>
      <c r="M3165" s="230"/>
      <c r="N3165" s="230"/>
      <c r="S3165" s="230"/>
      <c r="V3165" s="230"/>
      <c r="W3165" s="230"/>
      <c r="X3165" s="230"/>
      <c r="Y3165" s="230"/>
      <c r="Z3165" s="230"/>
      <c r="AA3165" s="230"/>
      <c r="AB3165" s="230"/>
      <c r="AC3165" s="230"/>
      <c r="AD3165" s="230"/>
      <c r="AH3165" s="230"/>
      <c r="AK3165" s="230"/>
      <c r="AL3165" s="230"/>
      <c r="AM3165" s="230"/>
      <c r="AN3165" s="230"/>
      <c r="AO3165" s="230"/>
      <c r="AP3165" s="230"/>
      <c r="AQ3165" s="230"/>
      <c r="AR3165" s="230"/>
      <c r="AW3165" s="230"/>
      <c r="AZ3165" s="230"/>
      <c r="BA3165" s="230"/>
      <c r="BB3165" s="230"/>
      <c r="BC3165" s="230"/>
      <c r="BD3165" s="230"/>
      <c r="BE3165" s="230"/>
      <c r="BF3165" s="230"/>
      <c r="BG3165" s="230"/>
    </row>
    <row r="3166" spans="4:59">
      <c r="D3166" s="230"/>
      <c r="G3166" s="230"/>
      <c r="H3166" s="230"/>
      <c r="I3166" s="230"/>
      <c r="J3166" s="230"/>
      <c r="K3166" s="230"/>
      <c r="L3166" s="230"/>
      <c r="M3166" s="230"/>
      <c r="N3166" s="230"/>
      <c r="S3166" s="230"/>
      <c r="V3166" s="230"/>
      <c r="W3166" s="230"/>
      <c r="X3166" s="230"/>
      <c r="Y3166" s="230"/>
      <c r="Z3166" s="230"/>
      <c r="AA3166" s="230"/>
      <c r="AB3166" s="230"/>
      <c r="AC3166" s="230"/>
      <c r="AD3166" s="230"/>
      <c r="AH3166" s="230"/>
      <c r="AK3166" s="230"/>
      <c r="AL3166" s="230"/>
      <c r="AM3166" s="230"/>
      <c r="AN3166" s="230"/>
      <c r="AO3166" s="230"/>
      <c r="AP3166" s="230"/>
      <c r="AQ3166" s="230"/>
      <c r="AR3166" s="230"/>
      <c r="AW3166" s="230"/>
      <c r="AZ3166" s="230"/>
      <c r="BA3166" s="230"/>
      <c r="BB3166" s="230"/>
      <c r="BC3166" s="230"/>
      <c r="BD3166" s="230"/>
      <c r="BE3166" s="230"/>
      <c r="BF3166" s="230"/>
      <c r="BG3166" s="230"/>
    </row>
    <row r="3167" spans="4:59">
      <c r="D3167" s="230"/>
      <c r="G3167" s="230"/>
      <c r="H3167" s="230"/>
      <c r="I3167" s="230"/>
      <c r="J3167" s="230"/>
      <c r="K3167" s="230"/>
      <c r="L3167" s="230"/>
      <c r="M3167" s="230"/>
      <c r="N3167" s="230"/>
      <c r="S3167" s="230"/>
      <c r="V3167" s="230"/>
      <c r="W3167" s="230"/>
      <c r="X3167" s="230"/>
      <c r="Y3167" s="230"/>
      <c r="Z3167" s="230"/>
      <c r="AA3167" s="230"/>
      <c r="AB3167" s="230"/>
      <c r="AC3167" s="230"/>
      <c r="AD3167" s="230"/>
      <c r="AH3167" s="230"/>
      <c r="AK3167" s="230"/>
      <c r="AL3167" s="230"/>
      <c r="AM3167" s="230"/>
      <c r="AN3167" s="230"/>
      <c r="AO3167" s="230"/>
      <c r="AP3167" s="230"/>
      <c r="AQ3167" s="230"/>
      <c r="AR3167" s="230"/>
      <c r="AW3167" s="230"/>
      <c r="AZ3167" s="230"/>
      <c r="BA3167" s="230"/>
      <c r="BB3167" s="230"/>
      <c r="BC3167" s="230"/>
      <c r="BD3167" s="230"/>
      <c r="BE3167" s="230"/>
      <c r="BF3167" s="230"/>
      <c r="BG3167" s="230"/>
    </row>
    <row r="3168" spans="4:59">
      <c r="D3168" s="230"/>
      <c r="G3168" s="230"/>
      <c r="H3168" s="230"/>
      <c r="I3168" s="230"/>
      <c r="J3168" s="230"/>
      <c r="K3168" s="230"/>
      <c r="L3168" s="230"/>
      <c r="M3168" s="230"/>
      <c r="N3168" s="230"/>
      <c r="S3168" s="230"/>
      <c r="V3168" s="230"/>
      <c r="W3168" s="230"/>
      <c r="X3168" s="230"/>
      <c r="Y3168" s="230"/>
      <c r="Z3168" s="230"/>
      <c r="AA3168" s="230"/>
      <c r="AB3168" s="230"/>
      <c r="AC3168" s="230"/>
      <c r="AD3168" s="230"/>
      <c r="AH3168" s="230"/>
      <c r="AK3168" s="230"/>
      <c r="AL3168" s="230"/>
      <c r="AM3168" s="230"/>
      <c r="AN3168" s="230"/>
      <c r="AO3168" s="230"/>
      <c r="AP3168" s="230"/>
      <c r="AQ3168" s="230"/>
      <c r="AR3168" s="230"/>
      <c r="AW3168" s="230"/>
      <c r="AZ3168" s="230"/>
      <c r="BA3168" s="230"/>
      <c r="BB3168" s="230"/>
      <c r="BC3168" s="230"/>
      <c r="BD3168" s="230"/>
      <c r="BE3168" s="230"/>
      <c r="BF3168" s="230"/>
      <c r="BG3168" s="230"/>
    </row>
    <row r="3169" spans="4:59">
      <c r="D3169" s="230"/>
      <c r="G3169" s="230"/>
      <c r="H3169" s="230"/>
      <c r="I3169" s="230"/>
      <c r="J3169" s="230"/>
      <c r="K3169" s="230"/>
      <c r="L3169" s="230"/>
      <c r="M3169" s="230"/>
      <c r="N3169" s="230"/>
      <c r="S3169" s="230"/>
      <c r="V3169" s="230"/>
      <c r="W3169" s="230"/>
      <c r="X3169" s="230"/>
      <c r="Y3169" s="230"/>
      <c r="Z3169" s="230"/>
      <c r="AA3169" s="230"/>
      <c r="AB3169" s="230"/>
      <c r="AC3169" s="230"/>
      <c r="AD3169" s="230"/>
      <c r="AH3169" s="230"/>
      <c r="AK3169" s="230"/>
      <c r="AL3169" s="230"/>
      <c r="AM3169" s="230"/>
      <c r="AN3169" s="230"/>
      <c r="AO3169" s="230"/>
      <c r="AP3169" s="230"/>
      <c r="AQ3169" s="230"/>
      <c r="AR3169" s="230"/>
      <c r="AW3169" s="230"/>
      <c r="AZ3169" s="230"/>
      <c r="BA3169" s="230"/>
      <c r="BB3169" s="230"/>
      <c r="BC3169" s="230"/>
      <c r="BD3169" s="230"/>
      <c r="BE3169" s="230"/>
      <c r="BF3169" s="230"/>
      <c r="BG3169" s="230"/>
    </row>
    <row r="3170" spans="4:59">
      <c r="D3170" s="230"/>
      <c r="G3170" s="230"/>
      <c r="H3170" s="230"/>
      <c r="I3170" s="230"/>
      <c r="J3170" s="230"/>
      <c r="K3170" s="230"/>
      <c r="L3170" s="230"/>
      <c r="M3170" s="230"/>
      <c r="N3170" s="230"/>
      <c r="S3170" s="230"/>
      <c r="V3170" s="230"/>
      <c r="W3170" s="230"/>
      <c r="X3170" s="230"/>
      <c r="Y3170" s="230"/>
      <c r="Z3170" s="230"/>
      <c r="AA3170" s="230"/>
      <c r="AB3170" s="230"/>
      <c r="AC3170" s="230"/>
      <c r="AD3170" s="230"/>
      <c r="AH3170" s="230"/>
      <c r="AK3170" s="230"/>
      <c r="AL3170" s="230"/>
      <c r="AM3170" s="230"/>
      <c r="AN3170" s="230"/>
      <c r="AO3170" s="230"/>
      <c r="AP3170" s="230"/>
      <c r="AQ3170" s="230"/>
      <c r="AR3170" s="230"/>
      <c r="AW3170" s="230"/>
      <c r="AZ3170" s="230"/>
      <c r="BA3170" s="230"/>
      <c r="BB3170" s="230"/>
      <c r="BC3170" s="230"/>
      <c r="BD3170" s="230"/>
      <c r="BE3170" s="230"/>
      <c r="BF3170" s="230"/>
      <c r="BG3170" s="230"/>
    </row>
    <row r="3171" spans="4:59">
      <c r="D3171" s="230"/>
      <c r="G3171" s="230"/>
      <c r="H3171" s="230"/>
      <c r="I3171" s="230"/>
      <c r="J3171" s="230"/>
      <c r="K3171" s="230"/>
      <c r="L3171" s="230"/>
      <c r="M3171" s="230"/>
      <c r="N3171" s="230"/>
      <c r="S3171" s="230"/>
      <c r="V3171" s="230"/>
      <c r="W3171" s="230"/>
      <c r="X3171" s="230"/>
      <c r="Y3171" s="230"/>
      <c r="Z3171" s="230"/>
      <c r="AA3171" s="230"/>
      <c r="AB3171" s="230"/>
      <c r="AC3171" s="230"/>
      <c r="AD3171" s="230"/>
      <c r="AH3171" s="230"/>
      <c r="AK3171" s="230"/>
      <c r="AL3171" s="230"/>
      <c r="AM3171" s="230"/>
      <c r="AN3171" s="230"/>
      <c r="AO3171" s="230"/>
      <c r="AP3171" s="230"/>
      <c r="AQ3171" s="230"/>
      <c r="AR3171" s="230"/>
      <c r="AW3171" s="230"/>
      <c r="AZ3171" s="230"/>
      <c r="BA3171" s="230"/>
      <c r="BB3171" s="230"/>
      <c r="BC3171" s="230"/>
      <c r="BD3171" s="230"/>
      <c r="BE3171" s="230"/>
      <c r="BF3171" s="230"/>
      <c r="BG3171" s="230"/>
    </row>
    <row r="3172" spans="4:59">
      <c r="D3172" s="230"/>
      <c r="G3172" s="230"/>
      <c r="H3172" s="230"/>
      <c r="I3172" s="230"/>
      <c r="J3172" s="230"/>
      <c r="K3172" s="230"/>
      <c r="L3172" s="230"/>
      <c r="M3172" s="230"/>
      <c r="N3172" s="230"/>
      <c r="S3172" s="230"/>
      <c r="V3172" s="230"/>
      <c r="W3172" s="230"/>
      <c r="X3172" s="230"/>
      <c r="Y3172" s="230"/>
      <c r="Z3172" s="230"/>
      <c r="AA3172" s="230"/>
      <c r="AB3172" s="230"/>
      <c r="AC3172" s="230"/>
      <c r="AD3172" s="230"/>
      <c r="AH3172" s="230"/>
      <c r="AK3172" s="230"/>
      <c r="AL3172" s="230"/>
      <c r="AM3172" s="230"/>
      <c r="AN3172" s="230"/>
      <c r="AO3172" s="230"/>
      <c r="AP3172" s="230"/>
      <c r="AQ3172" s="230"/>
      <c r="AR3172" s="230"/>
      <c r="AW3172" s="230"/>
      <c r="AZ3172" s="230"/>
      <c r="BA3172" s="230"/>
      <c r="BB3172" s="230"/>
      <c r="BC3172" s="230"/>
      <c r="BD3172" s="230"/>
      <c r="BE3172" s="230"/>
      <c r="BF3172" s="230"/>
      <c r="BG3172" s="230"/>
    </row>
    <row r="3173" spans="4:59">
      <c r="D3173" s="230"/>
      <c r="G3173" s="230"/>
      <c r="H3173" s="230"/>
      <c r="I3173" s="230"/>
      <c r="J3173" s="230"/>
      <c r="K3173" s="230"/>
      <c r="L3173" s="230"/>
      <c r="M3173" s="230"/>
      <c r="N3173" s="230"/>
      <c r="S3173" s="230"/>
      <c r="V3173" s="230"/>
      <c r="W3173" s="230"/>
      <c r="X3173" s="230"/>
      <c r="Y3173" s="230"/>
      <c r="Z3173" s="230"/>
      <c r="AA3173" s="230"/>
      <c r="AB3173" s="230"/>
      <c r="AC3173" s="230"/>
      <c r="AD3173" s="230"/>
      <c r="AH3173" s="230"/>
      <c r="AK3173" s="230"/>
      <c r="AL3173" s="230"/>
      <c r="AM3173" s="230"/>
      <c r="AN3173" s="230"/>
      <c r="AO3173" s="230"/>
      <c r="AP3173" s="230"/>
      <c r="AQ3173" s="230"/>
      <c r="AR3173" s="230"/>
      <c r="AW3173" s="230"/>
      <c r="AZ3173" s="230"/>
      <c r="BA3173" s="230"/>
      <c r="BB3173" s="230"/>
      <c r="BC3173" s="230"/>
      <c r="BD3173" s="230"/>
      <c r="BE3173" s="230"/>
      <c r="BF3173" s="230"/>
      <c r="BG3173" s="230"/>
    </row>
    <row r="3174" spans="4:59">
      <c r="D3174" s="230"/>
      <c r="G3174" s="230"/>
      <c r="H3174" s="230"/>
      <c r="I3174" s="230"/>
      <c r="J3174" s="230"/>
      <c r="K3174" s="230"/>
      <c r="L3174" s="230"/>
      <c r="M3174" s="230"/>
      <c r="N3174" s="230"/>
      <c r="S3174" s="230"/>
      <c r="V3174" s="230"/>
      <c r="W3174" s="230"/>
      <c r="X3174" s="230"/>
      <c r="Y3174" s="230"/>
      <c r="Z3174" s="230"/>
      <c r="AA3174" s="230"/>
      <c r="AB3174" s="230"/>
      <c r="AC3174" s="230"/>
      <c r="AD3174" s="230"/>
      <c r="AH3174" s="230"/>
      <c r="AK3174" s="230"/>
      <c r="AL3174" s="230"/>
      <c r="AM3174" s="230"/>
      <c r="AN3174" s="230"/>
      <c r="AO3174" s="230"/>
      <c r="AP3174" s="230"/>
      <c r="AQ3174" s="230"/>
      <c r="AR3174" s="230"/>
      <c r="AW3174" s="230"/>
      <c r="AZ3174" s="230"/>
      <c r="BA3174" s="230"/>
      <c r="BB3174" s="230"/>
      <c r="BC3174" s="230"/>
      <c r="BD3174" s="230"/>
      <c r="BE3174" s="230"/>
      <c r="BF3174" s="230"/>
      <c r="BG3174" s="230"/>
    </row>
    <row r="3175" spans="4:59">
      <c r="D3175" s="230"/>
      <c r="G3175" s="230"/>
      <c r="H3175" s="230"/>
      <c r="I3175" s="230"/>
      <c r="J3175" s="230"/>
      <c r="K3175" s="230"/>
      <c r="L3175" s="230"/>
      <c r="M3175" s="230"/>
      <c r="N3175" s="230"/>
      <c r="S3175" s="230"/>
      <c r="V3175" s="230"/>
      <c r="W3175" s="230"/>
      <c r="X3175" s="230"/>
      <c r="Y3175" s="230"/>
      <c r="Z3175" s="230"/>
      <c r="AA3175" s="230"/>
      <c r="AB3175" s="230"/>
      <c r="AC3175" s="230"/>
      <c r="AD3175" s="230"/>
      <c r="AH3175" s="230"/>
      <c r="AK3175" s="230"/>
      <c r="AL3175" s="230"/>
      <c r="AM3175" s="230"/>
      <c r="AN3175" s="230"/>
      <c r="AO3175" s="230"/>
      <c r="AP3175" s="230"/>
      <c r="AQ3175" s="230"/>
      <c r="AR3175" s="230"/>
      <c r="AW3175" s="230"/>
      <c r="AZ3175" s="230"/>
      <c r="BA3175" s="230"/>
      <c r="BB3175" s="230"/>
      <c r="BC3175" s="230"/>
      <c r="BD3175" s="230"/>
      <c r="BE3175" s="230"/>
      <c r="BF3175" s="230"/>
      <c r="BG3175" s="230"/>
    </row>
    <row r="3176" spans="4:59">
      <c r="D3176" s="230"/>
      <c r="G3176" s="230"/>
      <c r="H3176" s="230"/>
      <c r="I3176" s="230"/>
      <c r="J3176" s="230"/>
      <c r="K3176" s="230"/>
      <c r="L3176" s="230"/>
      <c r="M3176" s="230"/>
      <c r="N3176" s="230"/>
      <c r="S3176" s="230"/>
      <c r="V3176" s="230"/>
      <c r="W3176" s="230"/>
      <c r="X3176" s="230"/>
      <c r="Y3176" s="230"/>
      <c r="Z3176" s="230"/>
      <c r="AA3176" s="230"/>
      <c r="AB3176" s="230"/>
      <c r="AC3176" s="230"/>
      <c r="AD3176" s="230"/>
      <c r="AH3176" s="230"/>
      <c r="AK3176" s="230"/>
      <c r="AL3176" s="230"/>
      <c r="AM3176" s="230"/>
      <c r="AN3176" s="230"/>
      <c r="AO3176" s="230"/>
      <c r="AP3176" s="230"/>
      <c r="AQ3176" s="230"/>
      <c r="AR3176" s="230"/>
      <c r="AW3176" s="230"/>
      <c r="AZ3176" s="230"/>
      <c r="BA3176" s="230"/>
      <c r="BB3176" s="230"/>
      <c r="BC3176" s="230"/>
      <c r="BD3176" s="230"/>
      <c r="BE3176" s="230"/>
      <c r="BF3176" s="230"/>
      <c r="BG3176" s="230"/>
    </row>
    <row r="3177" spans="4:59">
      <c r="D3177" s="230"/>
      <c r="G3177" s="230"/>
      <c r="H3177" s="230"/>
      <c r="I3177" s="230"/>
      <c r="J3177" s="230"/>
      <c r="K3177" s="230"/>
      <c r="L3177" s="230"/>
      <c r="M3177" s="230"/>
      <c r="N3177" s="230"/>
      <c r="S3177" s="230"/>
      <c r="V3177" s="230"/>
      <c r="W3177" s="230"/>
      <c r="X3177" s="230"/>
      <c r="Y3177" s="230"/>
      <c r="Z3177" s="230"/>
      <c r="AA3177" s="230"/>
      <c r="AB3177" s="230"/>
      <c r="AC3177" s="230"/>
      <c r="AD3177" s="230"/>
      <c r="AH3177" s="230"/>
      <c r="AK3177" s="230"/>
      <c r="AL3177" s="230"/>
      <c r="AM3177" s="230"/>
      <c r="AN3177" s="230"/>
      <c r="AO3177" s="230"/>
      <c r="AP3177" s="230"/>
      <c r="AQ3177" s="230"/>
      <c r="AR3177" s="230"/>
      <c r="AW3177" s="230"/>
      <c r="AZ3177" s="230"/>
      <c r="BA3177" s="230"/>
      <c r="BB3177" s="230"/>
      <c r="BC3177" s="230"/>
      <c r="BD3177" s="230"/>
      <c r="BE3177" s="230"/>
      <c r="BF3177" s="230"/>
      <c r="BG3177" s="230"/>
    </row>
    <row r="3178" spans="4:59">
      <c r="D3178" s="230"/>
      <c r="G3178" s="230"/>
      <c r="H3178" s="230"/>
      <c r="I3178" s="230"/>
      <c r="J3178" s="230"/>
      <c r="K3178" s="230"/>
      <c r="L3178" s="230"/>
      <c r="M3178" s="230"/>
      <c r="N3178" s="230"/>
      <c r="S3178" s="230"/>
      <c r="V3178" s="230"/>
      <c r="W3178" s="230"/>
      <c r="X3178" s="230"/>
      <c r="Y3178" s="230"/>
      <c r="Z3178" s="230"/>
      <c r="AA3178" s="230"/>
      <c r="AB3178" s="230"/>
      <c r="AC3178" s="230"/>
      <c r="AD3178" s="230"/>
      <c r="AH3178" s="230"/>
      <c r="AK3178" s="230"/>
      <c r="AL3178" s="230"/>
      <c r="AM3178" s="230"/>
      <c r="AN3178" s="230"/>
      <c r="AO3178" s="230"/>
      <c r="AP3178" s="230"/>
      <c r="AQ3178" s="230"/>
      <c r="AR3178" s="230"/>
      <c r="AW3178" s="230"/>
      <c r="AZ3178" s="230"/>
      <c r="BA3178" s="230"/>
      <c r="BB3178" s="230"/>
      <c r="BC3178" s="230"/>
      <c r="BD3178" s="230"/>
      <c r="BE3178" s="230"/>
      <c r="BF3178" s="230"/>
      <c r="BG3178" s="230"/>
    </row>
    <row r="3179" spans="4:59">
      <c r="D3179" s="230"/>
      <c r="G3179" s="230"/>
      <c r="H3179" s="230"/>
      <c r="I3179" s="230"/>
      <c r="J3179" s="230"/>
      <c r="K3179" s="230"/>
      <c r="L3179" s="230"/>
      <c r="M3179" s="230"/>
      <c r="N3179" s="230"/>
      <c r="S3179" s="230"/>
      <c r="V3179" s="230"/>
      <c r="W3179" s="230"/>
      <c r="X3179" s="230"/>
      <c r="Y3179" s="230"/>
      <c r="Z3179" s="230"/>
      <c r="AA3179" s="230"/>
      <c r="AB3179" s="230"/>
      <c r="AC3179" s="230"/>
      <c r="AD3179" s="230"/>
      <c r="AH3179" s="230"/>
      <c r="AK3179" s="230"/>
      <c r="AL3179" s="230"/>
      <c r="AM3179" s="230"/>
      <c r="AN3179" s="230"/>
      <c r="AO3179" s="230"/>
      <c r="AP3179" s="230"/>
      <c r="AQ3179" s="230"/>
      <c r="AR3179" s="230"/>
      <c r="AW3179" s="230"/>
      <c r="AZ3179" s="230"/>
      <c r="BA3179" s="230"/>
      <c r="BB3179" s="230"/>
      <c r="BC3179" s="230"/>
      <c r="BD3179" s="230"/>
      <c r="BE3179" s="230"/>
      <c r="BF3179" s="230"/>
      <c r="BG3179" s="230"/>
    </row>
    <row r="3180" spans="4:59">
      <c r="D3180" s="230"/>
      <c r="G3180" s="230"/>
      <c r="H3180" s="230"/>
      <c r="I3180" s="230"/>
      <c r="J3180" s="230"/>
      <c r="K3180" s="230"/>
      <c r="L3180" s="230"/>
      <c r="M3180" s="230"/>
      <c r="N3180" s="230"/>
      <c r="S3180" s="230"/>
      <c r="V3180" s="230"/>
      <c r="W3180" s="230"/>
      <c r="X3180" s="230"/>
      <c r="Y3180" s="230"/>
      <c r="Z3180" s="230"/>
      <c r="AA3180" s="230"/>
      <c r="AB3180" s="230"/>
      <c r="AC3180" s="230"/>
      <c r="AD3180" s="230"/>
      <c r="AH3180" s="230"/>
      <c r="AK3180" s="230"/>
      <c r="AL3180" s="230"/>
      <c r="AM3180" s="230"/>
      <c r="AN3180" s="230"/>
      <c r="AO3180" s="230"/>
      <c r="AP3180" s="230"/>
      <c r="AQ3180" s="230"/>
      <c r="AR3180" s="230"/>
      <c r="AW3180" s="230"/>
      <c r="AZ3180" s="230"/>
      <c r="BA3180" s="230"/>
      <c r="BB3180" s="230"/>
      <c r="BC3180" s="230"/>
      <c r="BD3180" s="230"/>
      <c r="BE3180" s="230"/>
      <c r="BF3180" s="230"/>
      <c r="BG3180" s="230"/>
    </row>
    <row r="3181" spans="4:59">
      <c r="D3181" s="230"/>
      <c r="G3181" s="230"/>
      <c r="H3181" s="230"/>
      <c r="I3181" s="230"/>
      <c r="J3181" s="230"/>
      <c r="K3181" s="230"/>
      <c r="L3181" s="230"/>
      <c r="M3181" s="230"/>
      <c r="N3181" s="230"/>
      <c r="S3181" s="230"/>
      <c r="V3181" s="230"/>
      <c r="W3181" s="230"/>
      <c r="X3181" s="230"/>
      <c r="Y3181" s="230"/>
      <c r="Z3181" s="230"/>
      <c r="AA3181" s="230"/>
      <c r="AB3181" s="230"/>
      <c r="AC3181" s="230"/>
      <c r="AD3181" s="230"/>
      <c r="AH3181" s="230"/>
      <c r="AK3181" s="230"/>
      <c r="AL3181" s="230"/>
      <c r="AM3181" s="230"/>
      <c r="AN3181" s="230"/>
      <c r="AO3181" s="230"/>
      <c r="AP3181" s="230"/>
      <c r="AQ3181" s="230"/>
      <c r="AR3181" s="230"/>
      <c r="AW3181" s="230"/>
      <c r="AZ3181" s="230"/>
      <c r="BA3181" s="230"/>
      <c r="BB3181" s="230"/>
      <c r="BC3181" s="230"/>
      <c r="BD3181" s="230"/>
      <c r="BE3181" s="230"/>
      <c r="BF3181" s="230"/>
      <c r="BG3181" s="230"/>
    </row>
    <row r="3182" spans="4:59">
      <c r="D3182" s="230"/>
      <c r="G3182" s="230"/>
      <c r="H3182" s="230"/>
      <c r="I3182" s="230"/>
      <c r="J3182" s="230"/>
      <c r="K3182" s="230"/>
      <c r="L3182" s="230"/>
      <c r="M3182" s="230"/>
      <c r="N3182" s="230"/>
      <c r="S3182" s="230"/>
      <c r="V3182" s="230"/>
      <c r="W3182" s="230"/>
      <c r="X3182" s="230"/>
      <c r="Y3182" s="230"/>
      <c r="Z3182" s="230"/>
      <c r="AA3182" s="230"/>
      <c r="AB3182" s="230"/>
      <c r="AC3182" s="230"/>
      <c r="AD3182" s="230"/>
      <c r="AH3182" s="230"/>
      <c r="AK3182" s="230"/>
      <c r="AL3182" s="230"/>
      <c r="AM3182" s="230"/>
      <c r="AN3182" s="230"/>
      <c r="AO3182" s="230"/>
      <c r="AP3182" s="230"/>
      <c r="AQ3182" s="230"/>
      <c r="AR3182" s="230"/>
      <c r="AW3182" s="230"/>
      <c r="AZ3182" s="230"/>
      <c r="BA3182" s="230"/>
      <c r="BB3182" s="230"/>
      <c r="BC3182" s="230"/>
      <c r="BD3182" s="230"/>
      <c r="BE3182" s="230"/>
      <c r="BF3182" s="230"/>
      <c r="BG3182" s="230"/>
    </row>
    <row r="3183" spans="4:59">
      <c r="D3183" s="230"/>
      <c r="G3183" s="230"/>
      <c r="H3183" s="230"/>
      <c r="I3183" s="230"/>
      <c r="J3183" s="230"/>
      <c r="K3183" s="230"/>
      <c r="L3183" s="230"/>
      <c r="M3183" s="230"/>
      <c r="N3183" s="230"/>
      <c r="S3183" s="230"/>
      <c r="V3183" s="230"/>
      <c r="W3183" s="230"/>
      <c r="X3183" s="230"/>
      <c r="Y3183" s="230"/>
      <c r="Z3183" s="230"/>
      <c r="AA3183" s="230"/>
      <c r="AB3183" s="230"/>
      <c r="AC3183" s="230"/>
      <c r="AD3183" s="230"/>
      <c r="AH3183" s="230"/>
      <c r="AK3183" s="230"/>
      <c r="AL3183" s="230"/>
      <c r="AM3183" s="230"/>
      <c r="AN3183" s="230"/>
      <c r="AO3183" s="230"/>
      <c r="AP3183" s="230"/>
      <c r="AQ3183" s="230"/>
      <c r="AR3183" s="230"/>
      <c r="AW3183" s="230"/>
      <c r="AZ3183" s="230"/>
      <c r="BA3183" s="230"/>
      <c r="BB3183" s="230"/>
      <c r="BC3183" s="230"/>
      <c r="BD3183" s="230"/>
      <c r="BE3183" s="230"/>
      <c r="BF3183" s="230"/>
      <c r="BG3183" s="230"/>
    </row>
    <row r="3184" spans="4:59">
      <c r="D3184" s="230"/>
      <c r="G3184" s="230"/>
      <c r="H3184" s="230"/>
      <c r="I3184" s="230"/>
      <c r="J3184" s="230"/>
      <c r="K3184" s="230"/>
      <c r="L3184" s="230"/>
      <c r="M3184" s="230"/>
      <c r="N3184" s="230"/>
      <c r="S3184" s="230"/>
      <c r="V3184" s="230"/>
      <c r="W3184" s="230"/>
      <c r="X3184" s="230"/>
      <c r="Y3184" s="230"/>
      <c r="Z3184" s="230"/>
      <c r="AA3184" s="230"/>
      <c r="AB3184" s="230"/>
      <c r="AC3184" s="230"/>
      <c r="AD3184" s="230"/>
      <c r="AH3184" s="230"/>
      <c r="AK3184" s="230"/>
      <c r="AL3184" s="230"/>
      <c r="AM3184" s="230"/>
      <c r="AN3184" s="230"/>
      <c r="AO3184" s="230"/>
      <c r="AP3184" s="230"/>
      <c r="AQ3184" s="230"/>
      <c r="AR3184" s="230"/>
      <c r="AW3184" s="230"/>
      <c r="AZ3184" s="230"/>
      <c r="BA3184" s="230"/>
      <c r="BB3184" s="230"/>
      <c r="BC3184" s="230"/>
      <c r="BD3184" s="230"/>
      <c r="BE3184" s="230"/>
      <c r="BF3184" s="230"/>
      <c r="BG3184" s="230"/>
    </row>
    <row r="3185" spans="4:59">
      <c r="D3185" s="230"/>
      <c r="G3185" s="230"/>
      <c r="H3185" s="230"/>
      <c r="I3185" s="230"/>
      <c r="J3185" s="230"/>
      <c r="K3185" s="230"/>
      <c r="L3185" s="230"/>
      <c r="M3185" s="230"/>
      <c r="N3185" s="230"/>
      <c r="S3185" s="230"/>
      <c r="V3185" s="230"/>
      <c r="W3185" s="230"/>
      <c r="X3185" s="230"/>
      <c r="Y3185" s="230"/>
      <c r="Z3185" s="230"/>
      <c r="AA3185" s="230"/>
      <c r="AB3185" s="230"/>
      <c r="AC3185" s="230"/>
      <c r="AD3185" s="230"/>
      <c r="AH3185" s="230"/>
      <c r="AK3185" s="230"/>
      <c r="AL3185" s="230"/>
      <c r="AM3185" s="230"/>
      <c r="AN3185" s="230"/>
      <c r="AO3185" s="230"/>
      <c r="AP3185" s="230"/>
      <c r="AQ3185" s="230"/>
      <c r="AR3185" s="230"/>
      <c r="AW3185" s="230"/>
      <c r="AZ3185" s="230"/>
      <c r="BA3185" s="230"/>
      <c r="BB3185" s="230"/>
      <c r="BC3185" s="230"/>
      <c r="BD3185" s="230"/>
      <c r="BE3185" s="230"/>
      <c r="BF3185" s="230"/>
      <c r="BG3185" s="230"/>
    </row>
    <row r="3186" spans="4:59">
      <c r="D3186" s="230"/>
      <c r="G3186" s="230"/>
      <c r="H3186" s="230"/>
      <c r="I3186" s="230"/>
      <c r="J3186" s="230"/>
      <c r="K3186" s="230"/>
      <c r="L3186" s="230"/>
      <c r="M3186" s="230"/>
      <c r="N3186" s="230"/>
      <c r="S3186" s="230"/>
      <c r="V3186" s="230"/>
      <c r="W3186" s="230"/>
      <c r="X3186" s="230"/>
      <c r="Y3186" s="230"/>
      <c r="Z3186" s="230"/>
      <c r="AA3186" s="230"/>
      <c r="AB3186" s="230"/>
      <c r="AC3186" s="230"/>
      <c r="AD3186" s="230"/>
      <c r="AH3186" s="230"/>
      <c r="AK3186" s="230"/>
      <c r="AL3186" s="230"/>
      <c r="AM3186" s="230"/>
      <c r="AN3186" s="230"/>
      <c r="AO3186" s="230"/>
      <c r="AP3186" s="230"/>
      <c r="AQ3186" s="230"/>
      <c r="AR3186" s="230"/>
      <c r="AW3186" s="230"/>
      <c r="AZ3186" s="230"/>
      <c r="BA3186" s="230"/>
      <c r="BB3186" s="230"/>
      <c r="BC3186" s="230"/>
      <c r="BD3186" s="230"/>
      <c r="BE3186" s="230"/>
      <c r="BF3186" s="230"/>
      <c r="BG3186" s="230"/>
    </row>
    <row r="3187" spans="4:59">
      <c r="D3187" s="230"/>
      <c r="G3187" s="230"/>
      <c r="H3187" s="230"/>
      <c r="I3187" s="230"/>
      <c r="J3187" s="230"/>
      <c r="K3187" s="230"/>
      <c r="L3187" s="230"/>
      <c r="M3187" s="230"/>
      <c r="N3187" s="230"/>
      <c r="S3187" s="230"/>
      <c r="V3187" s="230"/>
      <c r="W3187" s="230"/>
      <c r="X3187" s="230"/>
      <c r="Y3187" s="230"/>
      <c r="Z3187" s="230"/>
      <c r="AA3187" s="230"/>
      <c r="AB3187" s="230"/>
      <c r="AC3187" s="230"/>
      <c r="AD3187" s="230"/>
      <c r="AH3187" s="230"/>
      <c r="AK3187" s="230"/>
      <c r="AL3187" s="230"/>
      <c r="AM3187" s="230"/>
      <c r="AN3187" s="230"/>
      <c r="AO3187" s="230"/>
      <c r="AP3187" s="230"/>
      <c r="AQ3187" s="230"/>
      <c r="AR3187" s="230"/>
      <c r="AW3187" s="230"/>
      <c r="AZ3187" s="230"/>
      <c r="BA3187" s="230"/>
      <c r="BB3187" s="230"/>
      <c r="BC3187" s="230"/>
      <c r="BD3187" s="230"/>
      <c r="BE3187" s="230"/>
      <c r="BF3187" s="230"/>
      <c r="BG3187" s="230"/>
    </row>
    <row r="3188" spans="4:59">
      <c r="D3188" s="230"/>
      <c r="G3188" s="230"/>
      <c r="H3188" s="230"/>
      <c r="I3188" s="230"/>
      <c r="J3188" s="230"/>
      <c r="K3188" s="230"/>
      <c r="L3188" s="230"/>
      <c r="M3188" s="230"/>
      <c r="N3188" s="230"/>
      <c r="S3188" s="230"/>
      <c r="V3188" s="230"/>
      <c r="W3188" s="230"/>
      <c r="X3188" s="230"/>
      <c r="Y3188" s="230"/>
      <c r="Z3188" s="230"/>
      <c r="AA3188" s="230"/>
      <c r="AB3188" s="230"/>
      <c r="AC3188" s="230"/>
      <c r="AD3188" s="230"/>
      <c r="AH3188" s="230"/>
      <c r="AK3188" s="230"/>
      <c r="AL3188" s="230"/>
      <c r="AM3188" s="230"/>
      <c r="AN3188" s="230"/>
      <c r="AO3188" s="230"/>
      <c r="AP3188" s="230"/>
      <c r="AQ3188" s="230"/>
      <c r="AR3188" s="230"/>
      <c r="AW3188" s="230"/>
      <c r="AZ3188" s="230"/>
      <c r="BA3188" s="230"/>
      <c r="BB3188" s="230"/>
      <c r="BC3188" s="230"/>
      <c r="BD3188" s="230"/>
      <c r="BE3188" s="230"/>
      <c r="BF3188" s="230"/>
      <c r="BG3188" s="230"/>
    </row>
    <row r="3189" spans="4:59">
      <c r="D3189" s="230"/>
      <c r="G3189" s="230"/>
      <c r="H3189" s="230"/>
      <c r="I3189" s="230"/>
      <c r="J3189" s="230"/>
      <c r="K3189" s="230"/>
      <c r="L3189" s="230"/>
      <c r="M3189" s="230"/>
      <c r="N3189" s="230"/>
      <c r="S3189" s="230"/>
      <c r="V3189" s="230"/>
      <c r="W3189" s="230"/>
      <c r="X3189" s="230"/>
      <c r="Y3189" s="230"/>
      <c r="Z3189" s="230"/>
      <c r="AA3189" s="230"/>
      <c r="AB3189" s="230"/>
      <c r="AC3189" s="230"/>
      <c r="AD3189" s="230"/>
      <c r="AH3189" s="230"/>
      <c r="AK3189" s="230"/>
      <c r="AL3189" s="230"/>
      <c r="AM3189" s="230"/>
      <c r="AN3189" s="230"/>
      <c r="AO3189" s="230"/>
      <c r="AP3189" s="230"/>
      <c r="AQ3189" s="230"/>
      <c r="AR3189" s="230"/>
      <c r="AW3189" s="230"/>
      <c r="AZ3189" s="230"/>
      <c r="BA3189" s="230"/>
      <c r="BB3189" s="230"/>
      <c r="BC3189" s="230"/>
      <c r="BD3189" s="230"/>
      <c r="BE3189" s="230"/>
      <c r="BF3189" s="230"/>
      <c r="BG3189" s="230"/>
    </row>
    <row r="3190" spans="4:59">
      <c r="D3190" s="230"/>
      <c r="G3190" s="230"/>
      <c r="H3190" s="230"/>
      <c r="I3190" s="230"/>
      <c r="J3190" s="230"/>
      <c r="K3190" s="230"/>
      <c r="L3190" s="230"/>
      <c r="M3190" s="230"/>
      <c r="N3190" s="230"/>
      <c r="S3190" s="230"/>
      <c r="V3190" s="230"/>
      <c r="W3190" s="230"/>
      <c r="X3190" s="230"/>
      <c r="Y3190" s="230"/>
      <c r="Z3190" s="230"/>
      <c r="AA3190" s="230"/>
      <c r="AB3190" s="230"/>
      <c r="AC3190" s="230"/>
      <c r="AD3190" s="230"/>
      <c r="AH3190" s="230"/>
      <c r="AK3190" s="230"/>
      <c r="AL3190" s="230"/>
      <c r="AM3190" s="230"/>
      <c r="AN3190" s="230"/>
      <c r="AO3190" s="230"/>
      <c r="AP3190" s="230"/>
      <c r="AQ3190" s="230"/>
      <c r="AR3190" s="230"/>
      <c r="AW3190" s="230"/>
      <c r="AZ3190" s="230"/>
      <c r="BA3190" s="230"/>
      <c r="BB3190" s="230"/>
      <c r="BC3190" s="230"/>
      <c r="BD3190" s="230"/>
      <c r="BE3190" s="230"/>
      <c r="BF3190" s="230"/>
      <c r="BG3190" s="230"/>
    </row>
    <row r="3191" spans="4:59">
      <c r="D3191" s="230"/>
      <c r="G3191" s="230"/>
      <c r="H3191" s="230"/>
      <c r="I3191" s="230"/>
      <c r="J3191" s="230"/>
      <c r="K3191" s="230"/>
      <c r="L3191" s="230"/>
      <c r="M3191" s="230"/>
      <c r="N3191" s="230"/>
      <c r="S3191" s="230"/>
      <c r="V3191" s="230"/>
      <c r="W3191" s="230"/>
      <c r="X3191" s="230"/>
      <c r="Y3191" s="230"/>
      <c r="Z3191" s="230"/>
      <c r="AA3191" s="230"/>
      <c r="AB3191" s="230"/>
      <c r="AC3191" s="230"/>
      <c r="AD3191" s="230"/>
      <c r="AH3191" s="230"/>
      <c r="AK3191" s="230"/>
      <c r="AL3191" s="230"/>
      <c r="AM3191" s="230"/>
      <c r="AN3191" s="230"/>
      <c r="AO3191" s="230"/>
      <c r="AP3191" s="230"/>
      <c r="AQ3191" s="230"/>
      <c r="AR3191" s="230"/>
      <c r="AW3191" s="230"/>
      <c r="AZ3191" s="230"/>
      <c r="BA3191" s="230"/>
      <c r="BB3191" s="230"/>
      <c r="BC3191" s="230"/>
      <c r="BD3191" s="230"/>
      <c r="BE3191" s="230"/>
      <c r="BF3191" s="230"/>
      <c r="BG3191" s="230"/>
    </row>
    <row r="3192" spans="4:59">
      <c r="D3192" s="230"/>
      <c r="G3192" s="230"/>
      <c r="H3192" s="230"/>
      <c r="I3192" s="230"/>
      <c r="J3192" s="230"/>
      <c r="K3192" s="230"/>
      <c r="L3192" s="230"/>
      <c r="M3192" s="230"/>
      <c r="N3192" s="230"/>
      <c r="S3192" s="230"/>
      <c r="V3192" s="230"/>
      <c r="W3192" s="230"/>
      <c r="X3192" s="230"/>
      <c r="Y3192" s="230"/>
      <c r="Z3192" s="230"/>
      <c r="AA3192" s="230"/>
      <c r="AB3192" s="230"/>
      <c r="AC3192" s="230"/>
      <c r="AD3192" s="230"/>
      <c r="AH3192" s="230"/>
      <c r="AK3192" s="230"/>
      <c r="AL3192" s="230"/>
      <c r="AM3192" s="230"/>
      <c r="AN3192" s="230"/>
      <c r="AO3192" s="230"/>
      <c r="AP3192" s="230"/>
      <c r="AQ3192" s="230"/>
      <c r="AR3192" s="230"/>
      <c r="AW3192" s="230"/>
      <c r="AZ3192" s="230"/>
      <c r="BA3192" s="230"/>
      <c r="BB3192" s="230"/>
      <c r="BC3192" s="230"/>
      <c r="BD3192" s="230"/>
      <c r="BE3192" s="230"/>
      <c r="BF3192" s="230"/>
      <c r="BG3192" s="230"/>
    </row>
    <row r="3193" spans="4:59">
      <c r="D3193" s="230"/>
      <c r="G3193" s="230"/>
      <c r="H3193" s="230"/>
      <c r="I3193" s="230"/>
      <c r="J3193" s="230"/>
      <c r="K3193" s="230"/>
      <c r="L3193" s="230"/>
      <c r="M3193" s="230"/>
      <c r="N3193" s="230"/>
      <c r="S3193" s="230"/>
      <c r="V3193" s="230"/>
      <c r="W3193" s="230"/>
      <c r="X3193" s="230"/>
      <c r="Y3193" s="230"/>
      <c r="Z3193" s="230"/>
      <c r="AA3193" s="230"/>
      <c r="AB3193" s="230"/>
      <c r="AC3193" s="230"/>
      <c r="AD3193" s="230"/>
      <c r="AH3193" s="230"/>
      <c r="AK3193" s="230"/>
      <c r="AL3193" s="230"/>
      <c r="AM3193" s="230"/>
      <c r="AN3193" s="230"/>
      <c r="AO3193" s="230"/>
      <c r="AP3193" s="230"/>
      <c r="AQ3193" s="230"/>
      <c r="AR3193" s="230"/>
      <c r="AW3193" s="230"/>
      <c r="AZ3193" s="230"/>
      <c r="BA3193" s="230"/>
      <c r="BB3193" s="230"/>
      <c r="BC3193" s="230"/>
      <c r="BD3193" s="230"/>
      <c r="BE3193" s="230"/>
      <c r="BF3193" s="230"/>
      <c r="BG3193" s="230"/>
    </row>
    <row r="3194" spans="4:59">
      <c r="D3194" s="230"/>
      <c r="G3194" s="230"/>
      <c r="H3194" s="230"/>
      <c r="I3194" s="230"/>
      <c r="J3194" s="230"/>
      <c r="K3194" s="230"/>
      <c r="L3194" s="230"/>
      <c r="M3194" s="230"/>
      <c r="N3194" s="230"/>
      <c r="S3194" s="230"/>
      <c r="V3194" s="230"/>
      <c r="W3194" s="230"/>
      <c r="X3194" s="230"/>
      <c r="Y3194" s="230"/>
      <c r="Z3194" s="230"/>
      <c r="AA3194" s="230"/>
      <c r="AB3194" s="230"/>
      <c r="AC3194" s="230"/>
      <c r="AD3194" s="230"/>
      <c r="AH3194" s="230"/>
      <c r="AK3194" s="230"/>
      <c r="AL3194" s="230"/>
      <c r="AM3194" s="230"/>
      <c r="AN3194" s="230"/>
      <c r="AO3194" s="230"/>
      <c r="AP3194" s="230"/>
      <c r="AQ3194" s="230"/>
      <c r="AR3194" s="230"/>
      <c r="AW3194" s="230"/>
      <c r="AZ3194" s="230"/>
      <c r="BA3194" s="230"/>
      <c r="BB3194" s="230"/>
      <c r="BC3194" s="230"/>
      <c r="BD3194" s="230"/>
      <c r="BE3194" s="230"/>
      <c r="BF3194" s="230"/>
      <c r="BG3194" s="230"/>
    </row>
    <row r="3195" spans="4:59">
      <c r="D3195" s="230"/>
      <c r="G3195" s="230"/>
      <c r="H3195" s="230"/>
      <c r="I3195" s="230"/>
      <c r="J3195" s="230"/>
      <c r="K3195" s="230"/>
      <c r="L3195" s="230"/>
      <c r="M3195" s="230"/>
      <c r="N3195" s="230"/>
      <c r="S3195" s="230"/>
      <c r="V3195" s="230"/>
      <c r="W3195" s="230"/>
      <c r="X3195" s="230"/>
      <c r="Y3195" s="230"/>
      <c r="Z3195" s="230"/>
      <c r="AA3195" s="230"/>
      <c r="AB3195" s="230"/>
      <c r="AC3195" s="230"/>
      <c r="AD3195" s="230"/>
      <c r="AH3195" s="230"/>
      <c r="AK3195" s="230"/>
      <c r="AL3195" s="230"/>
      <c r="AM3195" s="230"/>
      <c r="AN3195" s="230"/>
      <c r="AO3195" s="230"/>
      <c r="AP3195" s="230"/>
      <c r="AQ3195" s="230"/>
      <c r="AR3195" s="230"/>
      <c r="AW3195" s="230"/>
      <c r="AZ3195" s="230"/>
      <c r="BA3195" s="230"/>
      <c r="BB3195" s="230"/>
      <c r="BC3195" s="230"/>
      <c r="BD3195" s="230"/>
      <c r="BE3195" s="230"/>
      <c r="BF3195" s="230"/>
      <c r="BG3195" s="230"/>
    </row>
    <row r="3196" spans="4:59">
      <c r="D3196" s="230"/>
      <c r="G3196" s="230"/>
      <c r="H3196" s="230"/>
      <c r="I3196" s="230"/>
      <c r="J3196" s="230"/>
      <c r="K3196" s="230"/>
      <c r="L3196" s="230"/>
      <c r="M3196" s="230"/>
      <c r="N3196" s="230"/>
      <c r="S3196" s="230"/>
      <c r="V3196" s="230"/>
      <c r="W3196" s="230"/>
      <c r="X3196" s="230"/>
      <c r="Y3196" s="230"/>
      <c r="Z3196" s="230"/>
      <c r="AA3196" s="230"/>
      <c r="AB3196" s="230"/>
      <c r="AC3196" s="230"/>
      <c r="AD3196" s="230"/>
      <c r="AH3196" s="230"/>
      <c r="AK3196" s="230"/>
      <c r="AL3196" s="230"/>
      <c r="AM3196" s="230"/>
      <c r="AN3196" s="230"/>
      <c r="AO3196" s="230"/>
      <c r="AP3196" s="230"/>
      <c r="AQ3196" s="230"/>
      <c r="AR3196" s="230"/>
      <c r="AW3196" s="230"/>
      <c r="AZ3196" s="230"/>
      <c r="BA3196" s="230"/>
      <c r="BB3196" s="230"/>
      <c r="BC3196" s="230"/>
      <c r="BD3196" s="230"/>
      <c r="BE3196" s="230"/>
      <c r="BF3196" s="230"/>
      <c r="BG3196" s="230"/>
    </row>
    <row r="3197" spans="4:59">
      <c r="D3197" s="230"/>
      <c r="G3197" s="230"/>
      <c r="H3197" s="230"/>
      <c r="I3197" s="230"/>
      <c r="J3197" s="230"/>
      <c r="K3197" s="230"/>
      <c r="L3197" s="230"/>
      <c r="M3197" s="230"/>
      <c r="N3197" s="230"/>
      <c r="S3197" s="230"/>
      <c r="V3197" s="230"/>
      <c r="W3197" s="230"/>
      <c r="X3197" s="230"/>
      <c r="Y3197" s="230"/>
      <c r="Z3197" s="230"/>
      <c r="AA3197" s="230"/>
      <c r="AB3197" s="230"/>
      <c r="AC3197" s="230"/>
      <c r="AD3197" s="230"/>
      <c r="AH3197" s="230"/>
      <c r="AK3197" s="230"/>
      <c r="AL3197" s="230"/>
      <c r="AM3197" s="230"/>
      <c r="AN3197" s="230"/>
      <c r="AO3197" s="230"/>
      <c r="AP3197" s="230"/>
      <c r="AQ3197" s="230"/>
      <c r="AR3197" s="230"/>
      <c r="AW3197" s="230"/>
      <c r="AZ3197" s="230"/>
      <c r="BA3197" s="230"/>
      <c r="BB3197" s="230"/>
      <c r="BC3197" s="230"/>
      <c r="BD3197" s="230"/>
      <c r="BE3197" s="230"/>
      <c r="BF3197" s="230"/>
      <c r="BG3197" s="230"/>
    </row>
    <row r="3198" spans="4:59">
      <c r="D3198" s="230"/>
      <c r="G3198" s="230"/>
      <c r="H3198" s="230"/>
      <c r="I3198" s="230"/>
      <c r="J3198" s="230"/>
      <c r="K3198" s="230"/>
      <c r="L3198" s="230"/>
      <c r="M3198" s="230"/>
      <c r="N3198" s="230"/>
      <c r="S3198" s="230"/>
      <c r="V3198" s="230"/>
      <c r="W3198" s="230"/>
      <c r="X3198" s="230"/>
      <c r="Y3198" s="230"/>
      <c r="Z3198" s="230"/>
      <c r="AA3198" s="230"/>
      <c r="AB3198" s="230"/>
      <c r="AC3198" s="230"/>
      <c r="AD3198" s="230"/>
      <c r="AH3198" s="230"/>
      <c r="AK3198" s="230"/>
      <c r="AL3198" s="230"/>
      <c r="AM3198" s="230"/>
      <c r="AN3198" s="230"/>
      <c r="AO3198" s="230"/>
      <c r="AP3198" s="230"/>
      <c r="AQ3198" s="230"/>
      <c r="AR3198" s="230"/>
      <c r="AW3198" s="230"/>
      <c r="AZ3198" s="230"/>
      <c r="BA3198" s="230"/>
      <c r="BB3198" s="230"/>
      <c r="BC3198" s="230"/>
      <c r="BD3198" s="230"/>
      <c r="BE3198" s="230"/>
      <c r="BF3198" s="230"/>
      <c r="BG3198" s="230"/>
    </row>
    <row r="3199" spans="4:59">
      <c r="D3199" s="230"/>
      <c r="G3199" s="230"/>
      <c r="H3199" s="230"/>
      <c r="I3199" s="230"/>
      <c r="J3199" s="230"/>
      <c r="K3199" s="230"/>
      <c r="L3199" s="230"/>
      <c r="M3199" s="230"/>
      <c r="N3199" s="230"/>
      <c r="S3199" s="230"/>
      <c r="V3199" s="230"/>
      <c r="W3199" s="230"/>
      <c r="X3199" s="230"/>
      <c r="Y3199" s="230"/>
      <c r="Z3199" s="230"/>
      <c r="AA3199" s="230"/>
      <c r="AB3199" s="230"/>
      <c r="AC3199" s="230"/>
      <c r="AD3199" s="230"/>
      <c r="AH3199" s="230"/>
      <c r="AK3199" s="230"/>
      <c r="AL3199" s="230"/>
      <c r="AM3199" s="230"/>
      <c r="AN3199" s="230"/>
      <c r="AO3199" s="230"/>
      <c r="AP3199" s="230"/>
      <c r="AQ3199" s="230"/>
      <c r="AR3199" s="230"/>
      <c r="AW3199" s="230"/>
      <c r="AZ3199" s="230"/>
      <c r="BA3199" s="230"/>
      <c r="BB3199" s="230"/>
      <c r="BC3199" s="230"/>
      <c r="BD3199" s="230"/>
      <c r="BE3199" s="230"/>
      <c r="BF3199" s="230"/>
      <c r="BG3199" s="230"/>
    </row>
    <row r="3200" spans="4:59">
      <c r="D3200" s="230"/>
      <c r="G3200" s="230"/>
      <c r="H3200" s="230"/>
      <c r="I3200" s="230"/>
      <c r="J3200" s="230"/>
      <c r="K3200" s="230"/>
      <c r="L3200" s="230"/>
      <c r="M3200" s="230"/>
      <c r="N3200" s="230"/>
      <c r="S3200" s="230"/>
      <c r="V3200" s="230"/>
      <c r="W3200" s="230"/>
      <c r="X3200" s="230"/>
      <c r="Y3200" s="230"/>
      <c r="Z3200" s="230"/>
      <c r="AA3200" s="230"/>
      <c r="AB3200" s="230"/>
      <c r="AC3200" s="230"/>
      <c r="AD3200" s="230"/>
      <c r="AH3200" s="230"/>
      <c r="AK3200" s="230"/>
      <c r="AL3200" s="230"/>
      <c r="AM3200" s="230"/>
      <c r="AN3200" s="230"/>
      <c r="AO3200" s="230"/>
      <c r="AP3200" s="230"/>
      <c r="AQ3200" s="230"/>
      <c r="AR3200" s="230"/>
      <c r="AW3200" s="230"/>
      <c r="AZ3200" s="230"/>
      <c r="BA3200" s="230"/>
      <c r="BB3200" s="230"/>
      <c r="BC3200" s="230"/>
      <c r="BD3200" s="230"/>
      <c r="BE3200" s="230"/>
      <c r="BF3200" s="230"/>
      <c r="BG3200" s="230"/>
    </row>
    <row r="3201" spans="4:59">
      <c r="D3201" s="230"/>
      <c r="G3201" s="230"/>
      <c r="H3201" s="230"/>
      <c r="I3201" s="230"/>
      <c r="J3201" s="230"/>
      <c r="K3201" s="230"/>
      <c r="L3201" s="230"/>
      <c r="M3201" s="230"/>
      <c r="N3201" s="230"/>
      <c r="S3201" s="230"/>
      <c r="V3201" s="230"/>
      <c r="W3201" s="230"/>
      <c r="X3201" s="230"/>
      <c r="Y3201" s="230"/>
      <c r="Z3201" s="230"/>
      <c r="AA3201" s="230"/>
      <c r="AB3201" s="230"/>
      <c r="AC3201" s="230"/>
      <c r="AD3201" s="230"/>
      <c r="AH3201" s="230"/>
      <c r="AK3201" s="230"/>
      <c r="AL3201" s="230"/>
      <c r="AM3201" s="230"/>
      <c r="AN3201" s="230"/>
      <c r="AO3201" s="230"/>
      <c r="AP3201" s="230"/>
      <c r="AQ3201" s="230"/>
      <c r="AR3201" s="230"/>
      <c r="AW3201" s="230"/>
      <c r="AZ3201" s="230"/>
      <c r="BA3201" s="230"/>
      <c r="BB3201" s="230"/>
      <c r="BC3201" s="230"/>
      <c r="BD3201" s="230"/>
      <c r="BE3201" s="230"/>
      <c r="BF3201" s="230"/>
      <c r="BG3201" s="230"/>
    </row>
    <row r="3202" spans="4:59">
      <c r="D3202" s="230"/>
      <c r="G3202" s="230"/>
      <c r="H3202" s="230"/>
      <c r="I3202" s="230"/>
      <c r="J3202" s="230"/>
      <c r="K3202" s="230"/>
      <c r="L3202" s="230"/>
      <c r="M3202" s="230"/>
      <c r="N3202" s="230"/>
      <c r="S3202" s="230"/>
      <c r="V3202" s="230"/>
      <c r="W3202" s="230"/>
      <c r="X3202" s="230"/>
      <c r="Y3202" s="230"/>
      <c r="Z3202" s="230"/>
      <c r="AA3202" s="230"/>
      <c r="AB3202" s="230"/>
      <c r="AC3202" s="230"/>
      <c r="AD3202" s="230"/>
      <c r="AH3202" s="230"/>
      <c r="AK3202" s="230"/>
      <c r="AL3202" s="230"/>
      <c r="AM3202" s="230"/>
      <c r="AN3202" s="230"/>
      <c r="AO3202" s="230"/>
      <c r="AP3202" s="230"/>
      <c r="AQ3202" s="230"/>
      <c r="AR3202" s="230"/>
      <c r="AW3202" s="230"/>
      <c r="AZ3202" s="230"/>
      <c r="BA3202" s="230"/>
      <c r="BB3202" s="230"/>
      <c r="BC3202" s="230"/>
      <c r="BD3202" s="230"/>
      <c r="BE3202" s="230"/>
      <c r="BF3202" s="230"/>
      <c r="BG3202" s="230"/>
    </row>
    <row r="3203" spans="4:59">
      <c r="D3203" s="230"/>
      <c r="G3203" s="230"/>
      <c r="H3203" s="230"/>
      <c r="I3203" s="230"/>
      <c r="J3203" s="230"/>
      <c r="K3203" s="230"/>
      <c r="L3203" s="230"/>
      <c r="M3203" s="230"/>
      <c r="N3203" s="230"/>
      <c r="S3203" s="230"/>
      <c r="V3203" s="230"/>
      <c r="W3203" s="230"/>
      <c r="X3203" s="230"/>
      <c r="Y3203" s="230"/>
      <c r="Z3203" s="230"/>
      <c r="AA3203" s="230"/>
      <c r="AB3203" s="230"/>
      <c r="AC3203" s="230"/>
      <c r="AD3203" s="230"/>
      <c r="AH3203" s="230"/>
      <c r="AK3203" s="230"/>
      <c r="AL3203" s="230"/>
      <c r="AM3203" s="230"/>
      <c r="AN3203" s="230"/>
      <c r="AO3203" s="230"/>
      <c r="AP3203" s="230"/>
      <c r="AQ3203" s="230"/>
      <c r="AR3203" s="230"/>
      <c r="AW3203" s="230"/>
      <c r="AZ3203" s="230"/>
      <c r="BA3203" s="230"/>
      <c r="BB3203" s="230"/>
      <c r="BC3203" s="230"/>
      <c r="BD3203" s="230"/>
      <c r="BE3203" s="230"/>
      <c r="BF3203" s="230"/>
      <c r="BG3203" s="230"/>
    </row>
    <row r="3204" spans="4:59">
      <c r="D3204" s="230"/>
      <c r="G3204" s="230"/>
      <c r="H3204" s="230"/>
      <c r="I3204" s="230"/>
      <c r="J3204" s="230"/>
      <c r="K3204" s="230"/>
      <c r="L3204" s="230"/>
      <c r="M3204" s="230"/>
      <c r="N3204" s="230"/>
      <c r="S3204" s="230"/>
      <c r="V3204" s="230"/>
      <c r="W3204" s="230"/>
      <c r="X3204" s="230"/>
      <c r="Y3204" s="230"/>
      <c r="Z3204" s="230"/>
      <c r="AA3204" s="230"/>
      <c r="AB3204" s="230"/>
      <c r="AC3204" s="230"/>
      <c r="AD3204" s="230"/>
      <c r="AH3204" s="230"/>
      <c r="AK3204" s="230"/>
      <c r="AL3204" s="230"/>
      <c r="AM3204" s="230"/>
      <c r="AN3204" s="230"/>
      <c r="AO3204" s="230"/>
      <c r="AP3204" s="230"/>
      <c r="AQ3204" s="230"/>
      <c r="AR3204" s="230"/>
      <c r="AW3204" s="230"/>
      <c r="AZ3204" s="230"/>
      <c r="BA3204" s="230"/>
      <c r="BB3204" s="230"/>
      <c r="BC3204" s="230"/>
      <c r="BD3204" s="230"/>
      <c r="BE3204" s="230"/>
      <c r="BF3204" s="230"/>
      <c r="BG3204" s="230"/>
    </row>
    <row r="3205" spans="4:59">
      <c r="D3205" s="230"/>
      <c r="G3205" s="230"/>
      <c r="H3205" s="230"/>
      <c r="I3205" s="230"/>
      <c r="J3205" s="230"/>
      <c r="K3205" s="230"/>
      <c r="L3205" s="230"/>
      <c r="M3205" s="230"/>
      <c r="N3205" s="230"/>
      <c r="S3205" s="230"/>
      <c r="V3205" s="230"/>
      <c r="W3205" s="230"/>
      <c r="X3205" s="230"/>
      <c r="Y3205" s="230"/>
      <c r="Z3205" s="230"/>
      <c r="AA3205" s="230"/>
      <c r="AB3205" s="230"/>
      <c r="AC3205" s="230"/>
      <c r="AD3205" s="230"/>
      <c r="AH3205" s="230"/>
      <c r="AK3205" s="230"/>
      <c r="AL3205" s="230"/>
      <c r="AM3205" s="230"/>
      <c r="AN3205" s="230"/>
      <c r="AO3205" s="230"/>
      <c r="AP3205" s="230"/>
      <c r="AQ3205" s="230"/>
      <c r="AR3205" s="230"/>
      <c r="AW3205" s="230"/>
      <c r="AZ3205" s="230"/>
      <c r="BA3205" s="230"/>
      <c r="BB3205" s="230"/>
      <c r="BC3205" s="230"/>
      <c r="BD3205" s="230"/>
      <c r="BE3205" s="230"/>
      <c r="BF3205" s="230"/>
      <c r="BG3205" s="230"/>
    </row>
    <row r="3206" spans="4:59">
      <c r="D3206" s="230"/>
      <c r="G3206" s="230"/>
      <c r="H3206" s="230"/>
      <c r="I3206" s="230"/>
      <c r="J3206" s="230"/>
      <c r="K3206" s="230"/>
      <c r="L3206" s="230"/>
      <c r="M3206" s="230"/>
      <c r="N3206" s="230"/>
      <c r="S3206" s="230"/>
      <c r="V3206" s="230"/>
      <c r="W3206" s="230"/>
      <c r="X3206" s="230"/>
      <c r="Y3206" s="230"/>
      <c r="Z3206" s="230"/>
      <c r="AA3206" s="230"/>
      <c r="AB3206" s="230"/>
      <c r="AC3206" s="230"/>
      <c r="AD3206" s="230"/>
      <c r="AH3206" s="230"/>
      <c r="AK3206" s="230"/>
      <c r="AL3206" s="230"/>
      <c r="AM3206" s="230"/>
      <c r="AN3206" s="230"/>
      <c r="AO3206" s="230"/>
      <c r="AP3206" s="230"/>
      <c r="AQ3206" s="230"/>
      <c r="AR3206" s="230"/>
      <c r="AW3206" s="230"/>
      <c r="AZ3206" s="230"/>
      <c r="BA3206" s="230"/>
      <c r="BB3206" s="230"/>
      <c r="BC3206" s="230"/>
      <c r="BD3206" s="230"/>
      <c r="BE3206" s="230"/>
      <c r="BF3206" s="230"/>
      <c r="BG3206" s="230"/>
    </row>
    <row r="3207" spans="4:59">
      <c r="D3207" s="230"/>
      <c r="G3207" s="230"/>
      <c r="H3207" s="230"/>
      <c r="I3207" s="230"/>
      <c r="J3207" s="230"/>
      <c r="K3207" s="230"/>
      <c r="L3207" s="230"/>
      <c r="M3207" s="230"/>
      <c r="N3207" s="230"/>
      <c r="S3207" s="230"/>
      <c r="V3207" s="230"/>
      <c r="W3207" s="230"/>
      <c r="X3207" s="230"/>
      <c r="Y3207" s="230"/>
      <c r="Z3207" s="230"/>
      <c r="AA3207" s="230"/>
      <c r="AB3207" s="230"/>
      <c r="AC3207" s="230"/>
      <c r="AD3207" s="230"/>
      <c r="AH3207" s="230"/>
      <c r="AK3207" s="230"/>
      <c r="AL3207" s="230"/>
      <c r="AM3207" s="230"/>
      <c r="AN3207" s="230"/>
      <c r="AO3207" s="230"/>
      <c r="AP3207" s="230"/>
      <c r="AQ3207" s="230"/>
      <c r="AR3207" s="230"/>
      <c r="AW3207" s="230"/>
      <c r="AZ3207" s="230"/>
      <c r="BA3207" s="230"/>
      <c r="BB3207" s="230"/>
      <c r="BC3207" s="230"/>
      <c r="BD3207" s="230"/>
      <c r="BE3207" s="230"/>
      <c r="BF3207" s="230"/>
      <c r="BG3207" s="230"/>
    </row>
    <row r="3208" spans="4:59">
      <c r="D3208" s="230"/>
      <c r="G3208" s="230"/>
      <c r="H3208" s="230"/>
      <c r="I3208" s="230"/>
      <c r="J3208" s="230"/>
      <c r="K3208" s="230"/>
      <c r="L3208" s="230"/>
      <c r="M3208" s="230"/>
      <c r="N3208" s="230"/>
      <c r="S3208" s="230"/>
      <c r="V3208" s="230"/>
      <c r="W3208" s="230"/>
      <c r="X3208" s="230"/>
      <c r="Y3208" s="230"/>
      <c r="Z3208" s="230"/>
      <c r="AA3208" s="230"/>
      <c r="AB3208" s="230"/>
      <c r="AC3208" s="230"/>
      <c r="AD3208" s="230"/>
      <c r="AH3208" s="230"/>
      <c r="AK3208" s="230"/>
      <c r="AL3208" s="230"/>
      <c r="AM3208" s="230"/>
      <c r="AN3208" s="230"/>
      <c r="AO3208" s="230"/>
      <c r="AP3208" s="230"/>
      <c r="AQ3208" s="230"/>
      <c r="AR3208" s="230"/>
      <c r="AW3208" s="230"/>
      <c r="AZ3208" s="230"/>
      <c r="BA3208" s="230"/>
      <c r="BB3208" s="230"/>
      <c r="BC3208" s="230"/>
      <c r="BD3208" s="230"/>
      <c r="BE3208" s="230"/>
      <c r="BF3208" s="230"/>
      <c r="BG3208" s="230"/>
    </row>
    <row r="3209" spans="4:59">
      <c r="D3209" s="230"/>
      <c r="G3209" s="230"/>
      <c r="H3209" s="230"/>
      <c r="I3209" s="230"/>
      <c r="J3209" s="230"/>
      <c r="K3209" s="230"/>
      <c r="L3209" s="230"/>
      <c r="M3209" s="230"/>
      <c r="N3209" s="230"/>
      <c r="S3209" s="230"/>
      <c r="V3209" s="230"/>
      <c r="W3209" s="230"/>
      <c r="X3209" s="230"/>
      <c r="Y3209" s="230"/>
      <c r="Z3209" s="230"/>
      <c r="AA3209" s="230"/>
      <c r="AB3209" s="230"/>
      <c r="AC3209" s="230"/>
      <c r="AD3209" s="230"/>
      <c r="AH3209" s="230"/>
      <c r="AK3209" s="230"/>
      <c r="AL3209" s="230"/>
      <c r="AM3209" s="230"/>
      <c r="AN3209" s="230"/>
      <c r="AO3209" s="230"/>
      <c r="AP3209" s="230"/>
      <c r="AQ3209" s="230"/>
      <c r="AR3209" s="230"/>
      <c r="AW3209" s="230"/>
      <c r="AZ3209" s="230"/>
      <c r="BA3209" s="230"/>
      <c r="BB3209" s="230"/>
      <c r="BC3209" s="230"/>
      <c r="BD3209" s="230"/>
      <c r="BE3209" s="230"/>
      <c r="BF3209" s="230"/>
      <c r="BG3209" s="230"/>
    </row>
    <row r="3210" spans="4:59">
      <c r="D3210" s="230"/>
      <c r="G3210" s="230"/>
      <c r="H3210" s="230"/>
      <c r="I3210" s="230"/>
      <c r="J3210" s="230"/>
      <c r="K3210" s="230"/>
      <c r="L3210" s="230"/>
      <c r="M3210" s="230"/>
      <c r="N3210" s="230"/>
      <c r="S3210" s="230"/>
      <c r="V3210" s="230"/>
      <c r="W3210" s="230"/>
      <c r="X3210" s="230"/>
      <c r="Y3210" s="230"/>
      <c r="Z3210" s="230"/>
      <c r="AA3210" s="230"/>
      <c r="AB3210" s="230"/>
      <c r="AC3210" s="230"/>
      <c r="AD3210" s="230"/>
      <c r="AH3210" s="230"/>
      <c r="AK3210" s="230"/>
      <c r="AL3210" s="230"/>
      <c r="AM3210" s="230"/>
      <c r="AN3210" s="230"/>
      <c r="AO3210" s="230"/>
      <c r="AP3210" s="230"/>
      <c r="AQ3210" s="230"/>
      <c r="AR3210" s="230"/>
      <c r="AW3210" s="230"/>
      <c r="AZ3210" s="230"/>
      <c r="BA3210" s="230"/>
      <c r="BB3210" s="230"/>
      <c r="BC3210" s="230"/>
      <c r="BD3210" s="230"/>
      <c r="BE3210" s="230"/>
      <c r="BF3210" s="230"/>
      <c r="BG3210" s="230"/>
    </row>
    <row r="3211" spans="4:59">
      <c r="D3211" s="230"/>
      <c r="G3211" s="230"/>
      <c r="H3211" s="230"/>
      <c r="I3211" s="230"/>
      <c r="J3211" s="230"/>
      <c r="K3211" s="230"/>
      <c r="L3211" s="230"/>
      <c r="M3211" s="230"/>
      <c r="N3211" s="230"/>
      <c r="S3211" s="230"/>
      <c r="V3211" s="230"/>
      <c r="W3211" s="230"/>
      <c r="X3211" s="230"/>
      <c r="Y3211" s="230"/>
      <c r="Z3211" s="230"/>
      <c r="AA3211" s="230"/>
      <c r="AB3211" s="230"/>
      <c r="AC3211" s="230"/>
      <c r="AD3211" s="230"/>
      <c r="AH3211" s="230"/>
      <c r="AK3211" s="230"/>
      <c r="AL3211" s="230"/>
      <c r="AM3211" s="230"/>
      <c r="AN3211" s="230"/>
      <c r="AO3211" s="230"/>
      <c r="AP3211" s="230"/>
      <c r="AQ3211" s="230"/>
      <c r="AR3211" s="230"/>
      <c r="AW3211" s="230"/>
      <c r="AZ3211" s="230"/>
      <c r="BA3211" s="230"/>
      <c r="BB3211" s="230"/>
      <c r="BC3211" s="230"/>
      <c r="BD3211" s="230"/>
      <c r="BE3211" s="230"/>
      <c r="BF3211" s="230"/>
      <c r="BG3211" s="230"/>
    </row>
    <row r="3212" spans="4:59">
      <c r="D3212" s="230"/>
      <c r="G3212" s="230"/>
      <c r="H3212" s="230"/>
      <c r="I3212" s="230"/>
      <c r="J3212" s="230"/>
      <c r="K3212" s="230"/>
      <c r="L3212" s="230"/>
      <c r="M3212" s="230"/>
      <c r="N3212" s="230"/>
      <c r="S3212" s="230"/>
      <c r="V3212" s="230"/>
      <c r="W3212" s="230"/>
      <c r="X3212" s="230"/>
      <c r="Y3212" s="230"/>
      <c r="Z3212" s="230"/>
      <c r="AA3212" s="230"/>
      <c r="AB3212" s="230"/>
      <c r="AC3212" s="230"/>
      <c r="AD3212" s="230"/>
      <c r="AH3212" s="230"/>
      <c r="AK3212" s="230"/>
      <c r="AL3212" s="230"/>
      <c r="AM3212" s="230"/>
      <c r="AN3212" s="230"/>
      <c r="AO3212" s="230"/>
      <c r="AP3212" s="230"/>
      <c r="AQ3212" s="230"/>
      <c r="AR3212" s="230"/>
      <c r="AW3212" s="230"/>
      <c r="AZ3212" s="230"/>
      <c r="BA3212" s="230"/>
      <c r="BB3212" s="230"/>
      <c r="BC3212" s="230"/>
      <c r="BD3212" s="230"/>
      <c r="BE3212" s="230"/>
      <c r="BF3212" s="230"/>
      <c r="BG3212" s="230"/>
    </row>
    <row r="3213" spans="4:59">
      <c r="D3213" s="230"/>
      <c r="G3213" s="230"/>
      <c r="H3213" s="230"/>
      <c r="I3213" s="230"/>
      <c r="J3213" s="230"/>
      <c r="K3213" s="230"/>
      <c r="L3213" s="230"/>
      <c r="M3213" s="230"/>
      <c r="N3213" s="230"/>
      <c r="S3213" s="230"/>
      <c r="V3213" s="230"/>
      <c r="W3213" s="230"/>
      <c r="X3213" s="230"/>
      <c r="Y3213" s="230"/>
      <c r="Z3213" s="230"/>
      <c r="AA3213" s="230"/>
      <c r="AB3213" s="230"/>
      <c r="AC3213" s="230"/>
      <c r="AD3213" s="230"/>
      <c r="AH3213" s="230"/>
      <c r="AK3213" s="230"/>
      <c r="AL3213" s="230"/>
      <c r="AM3213" s="230"/>
      <c r="AN3213" s="230"/>
      <c r="AO3213" s="230"/>
      <c r="AP3213" s="230"/>
      <c r="AQ3213" s="230"/>
      <c r="AR3213" s="230"/>
      <c r="AW3213" s="230"/>
      <c r="AZ3213" s="230"/>
      <c r="BA3213" s="230"/>
      <c r="BB3213" s="230"/>
      <c r="BC3213" s="230"/>
      <c r="BD3213" s="230"/>
      <c r="BE3213" s="230"/>
      <c r="BF3213" s="230"/>
      <c r="BG3213" s="230"/>
    </row>
    <row r="3214" spans="4:59">
      <c r="D3214" s="230"/>
      <c r="G3214" s="230"/>
      <c r="H3214" s="230"/>
      <c r="I3214" s="230"/>
      <c r="J3214" s="230"/>
      <c r="K3214" s="230"/>
      <c r="L3214" s="230"/>
      <c r="M3214" s="230"/>
      <c r="N3214" s="230"/>
      <c r="S3214" s="230"/>
      <c r="V3214" s="230"/>
      <c r="W3214" s="230"/>
      <c r="X3214" s="230"/>
      <c r="Y3214" s="230"/>
      <c r="Z3214" s="230"/>
      <c r="AA3214" s="230"/>
      <c r="AB3214" s="230"/>
      <c r="AC3214" s="230"/>
      <c r="AD3214" s="230"/>
      <c r="AH3214" s="230"/>
      <c r="AK3214" s="230"/>
      <c r="AL3214" s="230"/>
      <c r="AM3214" s="230"/>
      <c r="AN3214" s="230"/>
      <c r="AO3214" s="230"/>
      <c r="AP3214" s="230"/>
      <c r="AQ3214" s="230"/>
      <c r="AR3214" s="230"/>
      <c r="AW3214" s="230"/>
      <c r="AZ3214" s="230"/>
      <c r="BA3214" s="230"/>
      <c r="BB3214" s="230"/>
      <c r="BC3214" s="230"/>
      <c r="BD3214" s="230"/>
      <c r="BE3214" s="230"/>
      <c r="BF3214" s="230"/>
      <c r="BG3214" s="230"/>
    </row>
    <row r="3215" spans="4:59">
      <c r="D3215" s="230"/>
      <c r="G3215" s="230"/>
      <c r="H3215" s="230"/>
      <c r="I3215" s="230"/>
      <c r="J3215" s="230"/>
      <c r="K3215" s="230"/>
      <c r="L3215" s="230"/>
      <c r="M3215" s="230"/>
      <c r="N3215" s="230"/>
      <c r="S3215" s="230"/>
      <c r="V3215" s="230"/>
      <c r="W3215" s="230"/>
      <c r="X3215" s="230"/>
      <c r="Y3215" s="230"/>
      <c r="Z3215" s="230"/>
      <c r="AA3215" s="230"/>
      <c r="AB3215" s="230"/>
      <c r="AC3215" s="230"/>
      <c r="AD3215" s="230"/>
      <c r="AH3215" s="230"/>
      <c r="AK3215" s="230"/>
      <c r="AL3215" s="230"/>
      <c r="AM3215" s="230"/>
      <c r="AN3215" s="230"/>
      <c r="AO3215" s="230"/>
      <c r="AP3215" s="230"/>
      <c r="AQ3215" s="230"/>
      <c r="AR3215" s="230"/>
      <c r="AW3215" s="230"/>
      <c r="AZ3215" s="230"/>
      <c r="BA3215" s="230"/>
      <c r="BB3215" s="230"/>
      <c r="BC3215" s="230"/>
      <c r="BD3215" s="230"/>
      <c r="BE3215" s="230"/>
      <c r="BF3215" s="230"/>
      <c r="BG3215" s="230"/>
    </row>
    <row r="3216" spans="4:59">
      <c r="D3216" s="230"/>
      <c r="G3216" s="230"/>
      <c r="H3216" s="230"/>
      <c r="I3216" s="230"/>
      <c r="J3216" s="230"/>
      <c r="K3216" s="230"/>
      <c r="L3216" s="230"/>
      <c r="M3216" s="230"/>
      <c r="N3216" s="230"/>
      <c r="S3216" s="230"/>
      <c r="V3216" s="230"/>
      <c r="W3216" s="230"/>
      <c r="X3216" s="230"/>
      <c r="Y3216" s="230"/>
      <c r="Z3216" s="230"/>
      <c r="AA3216" s="230"/>
      <c r="AB3216" s="230"/>
      <c r="AC3216" s="230"/>
      <c r="AD3216" s="230"/>
      <c r="AH3216" s="230"/>
      <c r="AK3216" s="230"/>
      <c r="AL3216" s="230"/>
      <c r="AM3216" s="230"/>
      <c r="AN3216" s="230"/>
      <c r="AO3216" s="230"/>
      <c r="AP3216" s="230"/>
      <c r="AQ3216" s="230"/>
      <c r="AR3216" s="230"/>
      <c r="AW3216" s="230"/>
      <c r="AZ3216" s="230"/>
      <c r="BA3216" s="230"/>
      <c r="BB3216" s="230"/>
      <c r="BC3216" s="230"/>
      <c r="BD3216" s="230"/>
      <c r="BE3216" s="230"/>
      <c r="BF3216" s="230"/>
      <c r="BG3216" s="230"/>
    </row>
    <row r="3217" spans="4:59">
      <c r="D3217" s="230"/>
      <c r="G3217" s="230"/>
      <c r="H3217" s="230"/>
      <c r="I3217" s="230"/>
      <c r="J3217" s="230"/>
      <c r="K3217" s="230"/>
      <c r="L3217" s="230"/>
      <c r="M3217" s="230"/>
      <c r="N3217" s="230"/>
      <c r="S3217" s="230"/>
      <c r="V3217" s="230"/>
      <c r="W3217" s="230"/>
      <c r="X3217" s="230"/>
      <c r="Y3217" s="230"/>
      <c r="Z3217" s="230"/>
      <c r="AA3217" s="230"/>
      <c r="AB3217" s="230"/>
      <c r="AC3217" s="230"/>
      <c r="AD3217" s="230"/>
      <c r="AH3217" s="230"/>
      <c r="AK3217" s="230"/>
      <c r="AL3217" s="230"/>
      <c r="AM3217" s="230"/>
      <c r="AN3217" s="230"/>
      <c r="AO3217" s="230"/>
      <c r="AP3217" s="230"/>
      <c r="AQ3217" s="230"/>
      <c r="AR3217" s="230"/>
      <c r="AW3217" s="230"/>
      <c r="AZ3217" s="230"/>
      <c r="BA3217" s="230"/>
      <c r="BB3217" s="230"/>
      <c r="BC3217" s="230"/>
      <c r="BD3217" s="230"/>
      <c r="BE3217" s="230"/>
      <c r="BF3217" s="230"/>
      <c r="BG3217" s="230"/>
    </row>
    <row r="3218" spans="4:59">
      <c r="D3218" s="230"/>
      <c r="G3218" s="230"/>
      <c r="H3218" s="230"/>
      <c r="I3218" s="230"/>
      <c r="J3218" s="230"/>
      <c r="K3218" s="230"/>
      <c r="L3218" s="230"/>
      <c r="M3218" s="230"/>
      <c r="N3218" s="230"/>
      <c r="S3218" s="230"/>
      <c r="V3218" s="230"/>
      <c r="W3218" s="230"/>
      <c r="X3218" s="230"/>
      <c r="Y3218" s="230"/>
      <c r="Z3218" s="230"/>
      <c r="AA3218" s="230"/>
      <c r="AB3218" s="230"/>
      <c r="AC3218" s="230"/>
      <c r="AD3218" s="230"/>
      <c r="AH3218" s="230"/>
      <c r="AK3218" s="230"/>
      <c r="AL3218" s="230"/>
      <c r="AM3218" s="230"/>
      <c r="AN3218" s="230"/>
      <c r="AO3218" s="230"/>
      <c r="AP3218" s="230"/>
      <c r="AQ3218" s="230"/>
      <c r="AR3218" s="230"/>
      <c r="AW3218" s="230"/>
      <c r="AZ3218" s="230"/>
      <c r="BA3218" s="230"/>
      <c r="BB3218" s="230"/>
      <c r="BC3218" s="230"/>
      <c r="BD3218" s="230"/>
      <c r="BE3218" s="230"/>
      <c r="BF3218" s="230"/>
      <c r="BG3218" s="230"/>
    </row>
    <row r="3219" spans="4:59">
      <c r="D3219" s="230"/>
      <c r="G3219" s="230"/>
      <c r="H3219" s="230"/>
      <c r="I3219" s="230"/>
      <c r="J3219" s="230"/>
      <c r="K3219" s="230"/>
      <c r="L3219" s="230"/>
      <c r="M3219" s="230"/>
      <c r="N3219" s="230"/>
      <c r="S3219" s="230"/>
      <c r="V3219" s="230"/>
      <c r="W3219" s="230"/>
      <c r="X3219" s="230"/>
      <c r="Y3219" s="230"/>
      <c r="Z3219" s="230"/>
      <c r="AA3219" s="230"/>
      <c r="AB3219" s="230"/>
      <c r="AC3219" s="230"/>
      <c r="AD3219" s="230"/>
      <c r="AH3219" s="230"/>
      <c r="AK3219" s="230"/>
      <c r="AL3219" s="230"/>
      <c r="AM3219" s="230"/>
      <c r="AN3219" s="230"/>
      <c r="AO3219" s="230"/>
      <c r="AP3219" s="230"/>
      <c r="AQ3219" s="230"/>
      <c r="AR3219" s="230"/>
      <c r="AW3219" s="230"/>
      <c r="AZ3219" s="230"/>
      <c r="BA3219" s="230"/>
      <c r="BB3219" s="230"/>
      <c r="BC3219" s="230"/>
      <c r="BD3219" s="230"/>
      <c r="BE3219" s="230"/>
      <c r="BF3219" s="230"/>
      <c r="BG3219" s="230"/>
    </row>
    <row r="3220" spans="4:59">
      <c r="D3220" s="230"/>
      <c r="G3220" s="230"/>
      <c r="H3220" s="230"/>
      <c r="I3220" s="230"/>
      <c r="J3220" s="230"/>
      <c r="K3220" s="230"/>
      <c r="L3220" s="230"/>
      <c r="M3220" s="230"/>
      <c r="N3220" s="230"/>
      <c r="S3220" s="230"/>
      <c r="V3220" s="230"/>
      <c r="W3220" s="230"/>
      <c r="X3220" s="230"/>
      <c r="Y3220" s="230"/>
      <c r="Z3220" s="230"/>
      <c r="AA3220" s="230"/>
      <c r="AB3220" s="230"/>
      <c r="AC3220" s="230"/>
      <c r="AD3220" s="230"/>
      <c r="AH3220" s="230"/>
      <c r="AK3220" s="230"/>
      <c r="AL3220" s="230"/>
      <c r="AM3220" s="230"/>
      <c r="AN3220" s="230"/>
      <c r="AO3220" s="230"/>
      <c r="AP3220" s="230"/>
      <c r="AQ3220" s="230"/>
      <c r="AR3220" s="230"/>
      <c r="AW3220" s="230"/>
      <c r="AZ3220" s="230"/>
      <c r="BA3220" s="230"/>
      <c r="BB3220" s="230"/>
      <c r="BC3220" s="230"/>
      <c r="BD3220" s="230"/>
      <c r="BE3220" s="230"/>
      <c r="BF3220" s="230"/>
      <c r="BG3220" s="230"/>
    </row>
    <row r="3221" spans="4:59">
      <c r="D3221" s="230"/>
      <c r="G3221" s="230"/>
      <c r="H3221" s="230"/>
      <c r="I3221" s="230"/>
      <c r="J3221" s="230"/>
      <c r="K3221" s="230"/>
      <c r="L3221" s="230"/>
      <c r="M3221" s="230"/>
      <c r="N3221" s="230"/>
      <c r="S3221" s="230"/>
      <c r="V3221" s="230"/>
      <c r="W3221" s="230"/>
      <c r="X3221" s="230"/>
      <c r="Y3221" s="230"/>
      <c r="Z3221" s="230"/>
      <c r="AA3221" s="230"/>
      <c r="AB3221" s="230"/>
      <c r="AC3221" s="230"/>
      <c r="AD3221" s="230"/>
      <c r="AH3221" s="230"/>
      <c r="AK3221" s="230"/>
      <c r="AL3221" s="230"/>
      <c r="AM3221" s="230"/>
      <c r="AN3221" s="230"/>
      <c r="AO3221" s="230"/>
      <c r="AP3221" s="230"/>
      <c r="AQ3221" s="230"/>
      <c r="AR3221" s="230"/>
      <c r="AW3221" s="230"/>
      <c r="AZ3221" s="230"/>
      <c r="BA3221" s="230"/>
      <c r="BB3221" s="230"/>
      <c r="BC3221" s="230"/>
      <c r="BD3221" s="230"/>
      <c r="BE3221" s="230"/>
      <c r="BF3221" s="230"/>
      <c r="BG3221" s="230"/>
    </row>
    <row r="3222" spans="4:59">
      <c r="D3222" s="230"/>
      <c r="G3222" s="230"/>
      <c r="H3222" s="230"/>
      <c r="I3222" s="230"/>
      <c r="J3222" s="230"/>
      <c r="K3222" s="230"/>
      <c r="L3222" s="230"/>
      <c r="M3222" s="230"/>
      <c r="N3222" s="230"/>
      <c r="S3222" s="230"/>
      <c r="V3222" s="230"/>
      <c r="W3222" s="230"/>
      <c r="X3222" s="230"/>
      <c r="Y3222" s="230"/>
      <c r="Z3222" s="230"/>
      <c r="AA3222" s="230"/>
      <c r="AB3222" s="230"/>
      <c r="AC3222" s="230"/>
      <c r="AD3222" s="230"/>
      <c r="AH3222" s="230"/>
      <c r="AK3222" s="230"/>
      <c r="AL3222" s="230"/>
      <c r="AM3222" s="230"/>
      <c r="AN3222" s="230"/>
      <c r="AO3222" s="230"/>
      <c r="AP3222" s="230"/>
      <c r="AQ3222" s="230"/>
      <c r="AR3222" s="230"/>
      <c r="AW3222" s="230"/>
      <c r="AZ3222" s="230"/>
      <c r="BA3222" s="230"/>
      <c r="BB3222" s="230"/>
      <c r="BC3222" s="230"/>
      <c r="BD3222" s="230"/>
      <c r="BE3222" s="230"/>
      <c r="BF3222" s="230"/>
      <c r="BG3222" s="230"/>
    </row>
    <row r="3223" spans="4:59">
      <c r="D3223" s="230"/>
      <c r="G3223" s="230"/>
      <c r="H3223" s="230"/>
      <c r="I3223" s="230"/>
      <c r="J3223" s="230"/>
      <c r="K3223" s="230"/>
      <c r="L3223" s="230"/>
      <c r="M3223" s="230"/>
      <c r="N3223" s="230"/>
      <c r="S3223" s="230"/>
      <c r="V3223" s="230"/>
      <c r="W3223" s="230"/>
      <c r="X3223" s="230"/>
      <c r="Y3223" s="230"/>
      <c r="Z3223" s="230"/>
      <c r="AA3223" s="230"/>
      <c r="AB3223" s="230"/>
      <c r="AC3223" s="230"/>
      <c r="AD3223" s="230"/>
      <c r="AH3223" s="230"/>
      <c r="AK3223" s="230"/>
      <c r="AL3223" s="230"/>
      <c r="AM3223" s="230"/>
      <c r="AN3223" s="230"/>
      <c r="AO3223" s="230"/>
      <c r="AP3223" s="230"/>
      <c r="AQ3223" s="230"/>
      <c r="AR3223" s="230"/>
      <c r="AW3223" s="230"/>
      <c r="AZ3223" s="230"/>
      <c r="BA3223" s="230"/>
      <c r="BB3223" s="230"/>
      <c r="BC3223" s="230"/>
      <c r="BD3223" s="230"/>
      <c r="BE3223" s="230"/>
      <c r="BF3223" s="230"/>
      <c r="BG3223" s="230"/>
    </row>
    <row r="3224" spans="4:59">
      <c r="D3224" s="230"/>
      <c r="G3224" s="230"/>
      <c r="H3224" s="230"/>
      <c r="I3224" s="230"/>
      <c r="J3224" s="230"/>
      <c r="K3224" s="230"/>
      <c r="L3224" s="230"/>
      <c r="M3224" s="230"/>
      <c r="N3224" s="230"/>
      <c r="S3224" s="230"/>
      <c r="V3224" s="230"/>
      <c r="W3224" s="230"/>
      <c r="X3224" s="230"/>
      <c r="Y3224" s="230"/>
      <c r="Z3224" s="230"/>
      <c r="AA3224" s="230"/>
      <c r="AB3224" s="230"/>
      <c r="AC3224" s="230"/>
      <c r="AD3224" s="230"/>
      <c r="AH3224" s="230"/>
      <c r="AK3224" s="230"/>
      <c r="AL3224" s="230"/>
      <c r="AM3224" s="230"/>
      <c r="AN3224" s="230"/>
      <c r="AO3224" s="230"/>
      <c r="AP3224" s="230"/>
      <c r="AQ3224" s="230"/>
      <c r="AR3224" s="230"/>
      <c r="AW3224" s="230"/>
      <c r="AZ3224" s="230"/>
      <c r="BA3224" s="230"/>
      <c r="BB3224" s="230"/>
      <c r="BC3224" s="230"/>
      <c r="BD3224" s="230"/>
      <c r="BE3224" s="230"/>
      <c r="BF3224" s="230"/>
      <c r="BG3224" s="230"/>
    </row>
    <row r="3225" spans="4:59">
      <c r="D3225" s="230"/>
      <c r="G3225" s="230"/>
      <c r="H3225" s="230"/>
      <c r="I3225" s="230"/>
      <c r="J3225" s="230"/>
      <c r="K3225" s="230"/>
      <c r="L3225" s="230"/>
      <c r="M3225" s="230"/>
      <c r="N3225" s="230"/>
      <c r="S3225" s="230"/>
      <c r="V3225" s="230"/>
      <c r="W3225" s="230"/>
      <c r="X3225" s="230"/>
      <c r="Y3225" s="230"/>
      <c r="Z3225" s="230"/>
      <c r="AA3225" s="230"/>
      <c r="AB3225" s="230"/>
      <c r="AC3225" s="230"/>
      <c r="AD3225" s="230"/>
      <c r="AH3225" s="230"/>
      <c r="AK3225" s="230"/>
      <c r="AL3225" s="230"/>
      <c r="AM3225" s="230"/>
      <c r="AN3225" s="230"/>
      <c r="AO3225" s="230"/>
      <c r="AP3225" s="230"/>
      <c r="AQ3225" s="230"/>
      <c r="AR3225" s="230"/>
      <c r="AW3225" s="230"/>
      <c r="AZ3225" s="230"/>
      <c r="BA3225" s="230"/>
      <c r="BB3225" s="230"/>
      <c r="BC3225" s="230"/>
      <c r="BD3225" s="230"/>
      <c r="BE3225" s="230"/>
      <c r="BF3225" s="230"/>
      <c r="BG3225" s="230"/>
    </row>
    <row r="3226" spans="4:59">
      <c r="D3226" s="230"/>
      <c r="G3226" s="230"/>
      <c r="H3226" s="230"/>
      <c r="I3226" s="230"/>
      <c r="J3226" s="230"/>
      <c r="K3226" s="230"/>
      <c r="L3226" s="230"/>
      <c r="M3226" s="230"/>
      <c r="N3226" s="230"/>
      <c r="S3226" s="230"/>
      <c r="V3226" s="230"/>
      <c r="W3226" s="230"/>
      <c r="X3226" s="230"/>
      <c r="Y3226" s="230"/>
      <c r="Z3226" s="230"/>
      <c r="AA3226" s="230"/>
      <c r="AB3226" s="230"/>
      <c r="AC3226" s="230"/>
      <c r="AD3226" s="230"/>
      <c r="AH3226" s="230"/>
      <c r="AK3226" s="230"/>
      <c r="AL3226" s="230"/>
      <c r="AM3226" s="230"/>
      <c r="AN3226" s="230"/>
      <c r="AO3226" s="230"/>
      <c r="AP3226" s="230"/>
      <c r="AQ3226" s="230"/>
      <c r="AR3226" s="230"/>
      <c r="AW3226" s="230"/>
      <c r="AZ3226" s="230"/>
      <c r="BA3226" s="230"/>
      <c r="BB3226" s="230"/>
      <c r="BC3226" s="230"/>
      <c r="BD3226" s="230"/>
      <c r="BE3226" s="230"/>
      <c r="BF3226" s="230"/>
      <c r="BG3226" s="230"/>
    </row>
    <row r="3227" spans="4:59">
      <c r="D3227" s="230"/>
      <c r="G3227" s="230"/>
      <c r="H3227" s="230"/>
      <c r="I3227" s="230"/>
      <c r="J3227" s="230"/>
      <c r="K3227" s="230"/>
      <c r="L3227" s="230"/>
      <c r="M3227" s="230"/>
      <c r="N3227" s="230"/>
      <c r="S3227" s="230"/>
      <c r="V3227" s="230"/>
      <c r="W3227" s="230"/>
      <c r="X3227" s="230"/>
      <c r="Y3227" s="230"/>
      <c r="Z3227" s="230"/>
      <c r="AA3227" s="230"/>
      <c r="AB3227" s="230"/>
      <c r="AC3227" s="230"/>
      <c r="AD3227" s="230"/>
      <c r="AH3227" s="230"/>
      <c r="AK3227" s="230"/>
      <c r="AL3227" s="230"/>
      <c r="AM3227" s="230"/>
      <c r="AN3227" s="230"/>
      <c r="AO3227" s="230"/>
      <c r="AP3227" s="230"/>
      <c r="AQ3227" s="230"/>
      <c r="AR3227" s="230"/>
      <c r="AW3227" s="230"/>
      <c r="AZ3227" s="230"/>
      <c r="BA3227" s="230"/>
      <c r="BB3227" s="230"/>
      <c r="BC3227" s="230"/>
      <c r="BD3227" s="230"/>
      <c r="BE3227" s="230"/>
      <c r="BF3227" s="230"/>
      <c r="BG3227" s="230"/>
    </row>
    <row r="3228" spans="4:59">
      <c r="D3228" s="230"/>
      <c r="G3228" s="230"/>
      <c r="H3228" s="230"/>
      <c r="I3228" s="230"/>
      <c r="J3228" s="230"/>
      <c r="K3228" s="230"/>
      <c r="L3228" s="230"/>
      <c r="M3228" s="230"/>
      <c r="N3228" s="230"/>
      <c r="S3228" s="230"/>
      <c r="V3228" s="230"/>
      <c r="W3228" s="230"/>
      <c r="X3228" s="230"/>
      <c r="Y3228" s="230"/>
      <c r="Z3228" s="230"/>
      <c r="AA3228" s="230"/>
      <c r="AB3228" s="230"/>
      <c r="AC3228" s="230"/>
      <c r="AD3228" s="230"/>
      <c r="AH3228" s="230"/>
      <c r="AK3228" s="230"/>
      <c r="AL3228" s="230"/>
      <c r="AM3228" s="230"/>
      <c r="AN3228" s="230"/>
      <c r="AO3228" s="230"/>
      <c r="AP3228" s="230"/>
      <c r="AQ3228" s="230"/>
      <c r="AR3228" s="230"/>
      <c r="AW3228" s="230"/>
      <c r="AZ3228" s="230"/>
      <c r="BA3228" s="230"/>
      <c r="BB3228" s="230"/>
      <c r="BC3228" s="230"/>
      <c r="BD3228" s="230"/>
      <c r="BE3228" s="230"/>
      <c r="BF3228" s="230"/>
      <c r="BG3228" s="230"/>
    </row>
    <row r="3229" spans="4:59">
      <c r="D3229" s="230"/>
      <c r="G3229" s="230"/>
      <c r="H3229" s="230"/>
      <c r="I3229" s="230"/>
      <c r="J3229" s="230"/>
      <c r="K3229" s="230"/>
      <c r="L3229" s="230"/>
      <c r="M3229" s="230"/>
      <c r="N3229" s="230"/>
      <c r="S3229" s="230"/>
      <c r="V3229" s="230"/>
      <c r="W3229" s="230"/>
      <c r="X3229" s="230"/>
      <c r="Y3229" s="230"/>
      <c r="Z3229" s="230"/>
      <c r="AA3229" s="230"/>
      <c r="AB3229" s="230"/>
      <c r="AC3229" s="230"/>
      <c r="AD3229" s="230"/>
      <c r="AH3229" s="230"/>
      <c r="AK3229" s="230"/>
      <c r="AL3229" s="230"/>
      <c r="AM3229" s="230"/>
      <c r="AN3229" s="230"/>
      <c r="AO3229" s="230"/>
      <c r="AP3229" s="230"/>
      <c r="AQ3229" s="230"/>
      <c r="AR3229" s="230"/>
      <c r="AW3229" s="230"/>
      <c r="AZ3229" s="230"/>
      <c r="BA3229" s="230"/>
      <c r="BB3229" s="230"/>
      <c r="BC3229" s="230"/>
      <c r="BD3229" s="230"/>
      <c r="BE3229" s="230"/>
      <c r="BF3229" s="230"/>
      <c r="BG3229" s="230"/>
    </row>
    <row r="3230" spans="4:59">
      <c r="D3230" s="230"/>
      <c r="G3230" s="230"/>
      <c r="H3230" s="230"/>
      <c r="I3230" s="230"/>
      <c r="J3230" s="230"/>
      <c r="K3230" s="230"/>
      <c r="L3230" s="230"/>
      <c r="M3230" s="230"/>
      <c r="N3230" s="230"/>
      <c r="S3230" s="230"/>
      <c r="V3230" s="230"/>
      <c r="W3230" s="230"/>
      <c r="X3230" s="230"/>
      <c r="Y3230" s="230"/>
      <c r="Z3230" s="230"/>
      <c r="AA3230" s="230"/>
      <c r="AB3230" s="230"/>
      <c r="AC3230" s="230"/>
      <c r="AD3230" s="230"/>
      <c r="AH3230" s="230"/>
      <c r="AK3230" s="230"/>
      <c r="AL3230" s="230"/>
      <c r="AM3230" s="230"/>
      <c r="AN3230" s="230"/>
      <c r="AO3230" s="230"/>
      <c r="AP3230" s="230"/>
      <c r="AQ3230" s="230"/>
      <c r="AR3230" s="230"/>
      <c r="AW3230" s="230"/>
      <c r="AZ3230" s="230"/>
      <c r="BA3230" s="230"/>
      <c r="BB3230" s="230"/>
      <c r="BC3230" s="230"/>
      <c r="BD3230" s="230"/>
      <c r="BE3230" s="230"/>
      <c r="BF3230" s="230"/>
      <c r="BG3230" s="230"/>
    </row>
    <row r="3231" spans="4:59">
      <c r="D3231" s="230"/>
      <c r="G3231" s="230"/>
      <c r="H3231" s="230"/>
      <c r="I3231" s="230"/>
      <c r="J3231" s="230"/>
      <c r="K3231" s="230"/>
      <c r="L3231" s="230"/>
      <c r="M3231" s="230"/>
      <c r="N3231" s="230"/>
      <c r="S3231" s="230"/>
      <c r="V3231" s="230"/>
      <c r="W3231" s="230"/>
      <c r="X3231" s="230"/>
      <c r="Y3231" s="230"/>
      <c r="Z3231" s="230"/>
      <c r="AA3231" s="230"/>
      <c r="AB3231" s="230"/>
      <c r="AC3231" s="230"/>
      <c r="AD3231" s="230"/>
      <c r="AH3231" s="230"/>
      <c r="AK3231" s="230"/>
      <c r="AL3231" s="230"/>
      <c r="AM3231" s="230"/>
      <c r="AN3231" s="230"/>
      <c r="AO3231" s="230"/>
      <c r="AP3231" s="230"/>
      <c r="AQ3231" s="230"/>
      <c r="AR3231" s="230"/>
      <c r="AW3231" s="230"/>
      <c r="AZ3231" s="230"/>
      <c r="BA3231" s="230"/>
      <c r="BB3231" s="230"/>
      <c r="BC3231" s="230"/>
      <c r="BD3231" s="230"/>
      <c r="BE3231" s="230"/>
      <c r="BF3231" s="230"/>
      <c r="BG3231" s="230"/>
    </row>
    <row r="3232" spans="4:59">
      <c r="D3232" s="230"/>
      <c r="G3232" s="230"/>
      <c r="H3232" s="230"/>
      <c r="I3232" s="230"/>
      <c r="J3232" s="230"/>
      <c r="K3232" s="230"/>
      <c r="L3232" s="230"/>
      <c r="M3232" s="230"/>
      <c r="N3232" s="230"/>
      <c r="S3232" s="230"/>
      <c r="V3232" s="230"/>
      <c r="W3232" s="230"/>
      <c r="X3232" s="230"/>
      <c r="Y3232" s="230"/>
      <c r="Z3232" s="230"/>
      <c r="AA3232" s="230"/>
      <c r="AB3232" s="230"/>
      <c r="AC3232" s="230"/>
      <c r="AD3232" s="230"/>
      <c r="AH3232" s="230"/>
      <c r="AK3232" s="230"/>
      <c r="AL3232" s="230"/>
      <c r="AM3232" s="230"/>
      <c r="AN3232" s="230"/>
      <c r="AO3232" s="230"/>
      <c r="AP3232" s="230"/>
      <c r="AQ3232" s="230"/>
      <c r="AR3232" s="230"/>
      <c r="AW3232" s="230"/>
      <c r="AZ3232" s="230"/>
      <c r="BA3232" s="230"/>
      <c r="BB3232" s="230"/>
      <c r="BC3232" s="230"/>
      <c r="BD3232" s="230"/>
      <c r="BE3232" s="230"/>
      <c r="BF3232" s="230"/>
      <c r="BG3232" s="230"/>
    </row>
    <row r="3233" spans="4:59">
      <c r="D3233" s="230"/>
      <c r="G3233" s="230"/>
      <c r="H3233" s="230"/>
      <c r="I3233" s="230"/>
      <c r="J3233" s="230"/>
      <c r="K3233" s="230"/>
      <c r="L3233" s="230"/>
      <c r="M3233" s="230"/>
      <c r="N3233" s="230"/>
      <c r="S3233" s="230"/>
      <c r="V3233" s="230"/>
      <c r="W3233" s="230"/>
      <c r="X3233" s="230"/>
      <c r="Y3233" s="230"/>
      <c r="Z3233" s="230"/>
      <c r="AA3233" s="230"/>
      <c r="AB3233" s="230"/>
      <c r="AC3233" s="230"/>
      <c r="AD3233" s="230"/>
      <c r="AH3233" s="230"/>
      <c r="AK3233" s="230"/>
      <c r="AL3233" s="230"/>
      <c r="AM3233" s="230"/>
      <c r="AN3233" s="230"/>
      <c r="AO3233" s="230"/>
      <c r="AP3233" s="230"/>
      <c r="AQ3233" s="230"/>
      <c r="AR3233" s="230"/>
      <c r="AW3233" s="230"/>
      <c r="AZ3233" s="230"/>
      <c r="BA3233" s="230"/>
      <c r="BB3233" s="230"/>
      <c r="BC3233" s="230"/>
      <c r="BD3233" s="230"/>
      <c r="BE3233" s="230"/>
      <c r="BF3233" s="230"/>
      <c r="BG3233" s="230"/>
    </row>
    <row r="3234" spans="4:59">
      <c r="D3234" s="230"/>
      <c r="G3234" s="230"/>
      <c r="H3234" s="230"/>
      <c r="I3234" s="230"/>
      <c r="J3234" s="230"/>
      <c r="K3234" s="230"/>
      <c r="L3234" s="230"/>
      <c r="M3234" s="230"/>
      <c r="N3234" s="230"/>
      <c r="S3234" s="230"/>
      <c r="V3234" s="230"/>
      <c r="W3234" s="230"/>
      <c r="X3234" s="230"/>
      <c r="Y3234" s="230"/>
      <c r="Z3234" s="230"/>
      <c r="AA3234" s="230"/>
      <c r="AB3234" s="230"/>
      <c r="AC3234" s="230"/>
      <c r="AD3234" s="230"/>
      <c r="AH3234" s="230"/>
      <c r="AK3234" s="230"/>
      <c r="AL3234" s="230"/>
      <c r="AM3234" s="230"/>
      <c r="AN3234" s="230"/>
      <c r="AO3234" s="230"/>
      <c r="AP3234" s="230"/>
      <c r="AQ3234" s="230"/>
      <c r="AR3234" s="230"/>
      <c r="AW3234" s="230"/>
      <c r="AZ3234" s="230"/>
      <c r="BA3234" s="230"/>
      <c r="BB3234" s="230"/>
      <c r="BC3234" s="230"/>
      <c r="BD3234" s="230"/>
      <c r="BE3234" s="230"/>
      <c r="BF3234" s="230"/>
      <c r="BG3234" s="230"/>
    </row>
    <row r="3235" spans="4:59">
      <c r="D3235" s="230"/>
      <c r="G3235" s="230"/>
      <c r="H3235" s="230"/>
      <c r="I3235" s="230"/>
      <c r="J3235" s="230"/>
      <c r="K3235" s="230"/>
      <c r="L3235" s="230"/>
      <c r="M3235" s="230"/>
      <c r="N3235" s="230"/>
      <c r="S3235" s="230"/>
      <c r="V3235" s="230"/>
      <c r="W3235" s="230"/>
      <c r="X3235" s="230"/>
      <c r="Y3235" s="230"/>
      <c r="Z3235" s="230"/>
      <c r="AA3235" s="230"/>
      <c r="AB3235" s="230"/>
      <c r="AC3235" s="230"/>
      <c r="AD3235" s="230"/>
      <c r="AH3235" s="230"/>
      <c r="AK3235" s="230"/>
      <c r="AL3235" s="230"/>
      <c r="AM3235" s="230"/>
      <c r="AN3235" s="230"/>
      <c r="AO3235" s="230"/>
      <c r="AP3235" s="230"/>
      <c r="AQ3235" s="230"/>
      <c r="AR3235" s="230"/>
      <c r="AW3235" s="230"/>
      <c r="AZ3235" s="230"/>
      <c r="BA3235" s="230"/>
      <c r="BB3235" s="230"/>
      <c r="BC3235" s="230"/>
      <c r="BD3235" s="230"/>
      <c r="BE3235" s="230"/>
      <c r="BF3235" s="230"/>
      <c r="BG3235" s="230"/>
    </row>
    <row r="3236" spans="4:59">
      <c r="D3236" s="230"/>
      <c r="G3236" s="230"/>
      <c r="H3236" s="230"/>
      <c r="I3236" s="230"/>
      <c r="J3236" s="230"/>
      <c r="K3236" s="230"/>
      <c r="L3236" s="230"/>
      <c r="M3236" s="230"/>
      <c r="N3236" s="230"/>
      <c r="S3236" s="230"/>
      <c r="V3236" s="230"/>
      <c r="W3236" s="230"/>
      <c r="X3236" s="230"/>
      <c r="Y3236" s="230"/>
      <c r="Z3236" s="230"/>
      <c r="AA3236" s="230"/>
      <c r="AB3236" s="230"/>
      <c r="AC3236" s="230"/>
      <c r="AD3236" s="230"/>
      <c r="AH3236" s="230"/>
      <c r="AK3236" s="230"/>
      <c r="AL3236" s="230"/>
      <c r="AM3236" s="230"/>
      <c r="AN3236" s="230"/>
      <c r="AO3236" s="230"/>
      <c r="AP3236" s="230"/>
      <c r="AQ3236" s="230"/>
      <c r="AR3236" s="230"/>
      <c r="AW3236" s="230"/>
      <c r="AZ3236" s="230"/>
      <c r="BA3236" s="230"/>
      <c r="BB3236" s="230"/>
      <c r="BC3236" s="230"/>
      <c r="BD3236" s="230"/>
      <c r="BE3236" s="230"/>
      <c r="BF3236" s="230"/>
      <c r="BG3236" s="230"/>
    </row>
    <row r="3237" spans="4:59">
      <c r="D3237" s="230"/>
      <c r="G3237" s="230"/>
      <c r="H3237" s="230"/>
      <c r="I3237" s="230"/>
      <c r="J3237" s="230"/>
      <c r="K3237" s="230"/>
      <c r="L3237" s="230"/>
      <c r="M3237" s="230"/>
      <c r="N3237" s="230"/>
      <c r="S3237" s="230"/>
      <c r="V3237" s="230"/>
      <c r="W3237" s="230"/>
      <c r="X3237" s="230"/>
      <c r="Y3237" s="230"/>
      <c r="Z3237" s="230"/>
      <c r="AA3237" s="230"/>
      <c r="AB3237" s="230"/>
      <c r="AC3237" s="230"/>
      <c r="AD3237" s="230"/>
      <c r="AH3237" s="230"/>
      <c r="AK3237" s="230"/>
      <c r="AL3237" s="230"/>
      <c r="AM3237" s="230"/>
      <c r="AN3237" s="230"/>
      <c r="AO3237" s="230"/>
      <c r="AP3237" s="230"/>
      <c r="AQ3237" s="230"/>
      <c r="AR3237" s="230"/>
      <c r="AW3237" s="230"/>
      <c r="AZ3237" s="230"/>
      <c r="BA3237" s="230"/>
      <c r="BB3237" s="230"/>
      <c r="BC3237" s="230"/>
      <c r="BD3237" s="230"/>
      <c r="BE3237" s="230"/>
      <c r="BF3237" s="230"/>
      <c r="BG3237" s="230"/>
    </row>
    <row r="3238" spans="4:59">
      <c r="D3238" s="230"/>
      <c r="G3238" s="230"/>
      <c r="H3238" s="230"/>
      <c r="I3238" s="230"/>
      <c r="J3238" s="230"/>
      <c r="K3238" s="230"/>
      <c r="L3238" s="230"/>
      <c r="M3238" s="230"/>
      <c r="N3238" s="230"/>
      <c r="S3238" s="230"/>
      <c r="V3238" s="230"/>
      <c r="W3238" s="230"/>
      <c r="X3238" s="230"/>
      <c r="Y3238" s="230"/>
      <c r="Z3238" s="230"/>
      <c r="AA3238" s="230"/>
      <c r="AB3238" s="230"/>
      <c r="AC3238" s="230"/>
      <c r="AD3238" s="230"/>
      <c r="AH3238" s="230"/>
      <c r="AK3238" s="230"/>
      <c r="AL3238" s="230"/>
      <c r="AM3238" s="230"/>
      <c r="AN3238" s="230"/>
      <c r="AO3238" s="230"/>
      <c r="AP3238" s="230"/>
      <c r="AQ3238" s="230"/>
      <c r="AR3238" s="230"/>
      <c r="AW3238" s="230"/>
      <c r="AZ3238" s="230"/>
      <c r="BA3238" s="230"/>
      <c r="BB3238" s="230"/>
      <c r="BC3238" s="230"/>
      <c r="BD3238" s="230"/>
      <c r="BE3238" s="230"/>
      <c r="BF3238" s="230"/>
      <c r="BG3238" s="230"/>
    </row>
    <row r="3239" spans="4:59">
      <c r="D3239" s="230"/>
      <c r="G3239" s="230"/>
      <c r="H3239" s="230"/>
      <c r="I3239" s="230"/>
      <c r="J3239" s="230"/>
      <c r="K3239" s="230"/>
      <c r="L3239" s="230"/>
      <c r="M3239" s="230"/>
      <c r="N3239" s="230"/>
      <c r="S3239" s="230"/>
      <c r="V3239" s="230"/>
      <c r="W3239" s="230"/>
      <c r="X3239" s="230"/>
      <c r="Y3239" s="230"/>
      <c r="Z3239" s="230"/>
      <c r="AA3239" s="230"/>
      <c r="AB3239" s="230"/>
      <c r="AC3239" s="230"/>
      <c r="AD3239" s="230"/>
      <c r="AH3239" s="230"/>
      <c r="AK3239" s="230"/>
      <c r="AL3239" s="230"/>
      <c r="AM3239" s="230"/>
      <c r="AN3239" s="230"/>
      <c r="AO3239" s="230"/>
      <c r="AP3239" s="230"/>
      <c r="AQ3239" s="230"/>
      <c r="AR3239" s="230"/>
      <c r="AW3239" s="230"/>
      <c r="AZ3239" s="230"/>
      <c r="BA3239" s="230"/>
      <c r="BB3239" s="230"/>
      <c r="BC3239" s="230"/>
      <c r="BD3239" s="230"/>
      <c r="BE3239" s="230"/>
      <c r="BF3239" s="230"/>
      <c r="BG3239" s="230"/>
    </row>
    <row r="3240" spans="4:59">
      <c r="D3240" s="230"/>
      <c r="G3240" s="230"/>
      <c r="H3240" s="230"/>
      <c r="I3240" s="230"/>
      <c r="J3240" s="230"/>
      <c r="K3240" s="230"/>
      <c r="L3240" s="230"/>
      <c r="M3240" s="230"/>
      <c r="N3240" s="230"/>
      <c r="S3240" s="230"/>
      <c r="V3240" s="230"/>
      <c r="W3240" s="230"/>
      <c r="X3240" s="230"/>
      <c r="Y3240" s="230"/>
      <c r="Z3240" s="230"/>
      <c r="AA3240" s="230"/>
      <c r="AB3240" s="230"/>
      <c r="AC3240" s="230"/>
      <c r="AD3240" s="230"/>
      <c r="AH3240" s="230"/>
      <c r="AK3240" s="230"/>
      <c r="AL3240" s="230"/>
      <c r="AM3240" s="230"/>
      <c r="AN3240" s="230"/>
      <c r="AO3240" s="230"/>
      <c r="AP3240" s="230"/>
      <c r="AQ3240" s="230"/>
      <c r="AR3240" s="230"/>
      <c r="AW3240" s="230"/>
      <c r="AZ3240" s="230"/>
      <c r="BA3240" s="230"/>
      <c r="BB3240" s="230"/>
      <c r="BC3240" s="230"/>
      <c r="BD3240" s="230"/>
      <c r="BE3240" s="230"/>
      <c r="BF3240" s="230"/>
      <c r="BG3240" s="230"/>
    </row>
    <row r="3241" spans="4:59">
      <c r="D3241" s="230"/>
      <c r="G3241" s="230"/>
      <c r="H3241" s="230"/>
      <c r="I3241" s="230"/>
      <c r="J3241" s="230"/>
      <c r="K3241" s="230"/>
      <c r="L3241" s="230"/>
      <c r="M3241" s="230"/>
      <c r="N3241" s="230"/>
      <c r="S3241" s="230"/>
      <c r="V3241" s="230"/>
      <c r="W3241" s="230"/>
      <c r="X3241" s="230"/>
      <c r="Y3241" s="230"/>
      <c r="Z3241" s="230"/>
      <c r="AA3241" s="230"/>
      <c r="AB3241" s="230"/>
      <c r="AC3241" s="230"/>
      <c r="AD3241" s="230"/>
      <c r="AH3241" s="230"/>
      <c r="AK3241" s="230"/>
      <c r="AL3241" s="230"/>
      <c r="AM3241" s="230"/>
      <c r="AN3241" s="230"/>
      <c r="AO3241" s="230"/>
      <c r="AP3241" s="230"/>
      <c r="AQ3241" s="230"/>
      <c r="AR3241" s="230"/>
      <c r="AW3241" s="230"/>
      <c r="AZ3241" s="230"/>
      <c r="BA3241" s="230"/>
      <c r="BB3241" s="230"/>
      <c r="BC3241" s="230"/>
      <c r="BD3241" s="230"/>
      <c r="BE3241" s="230"/>
      <c r="BF3241" s="230"/>
      <c r="BG3241" s="230"/>
    </row>
    <row r="3242" spans="4:59">
      <c r="D3242" s="230"/>
      <c r="G3242" s="230"/>
      <c r="H3242" s="230"/>
      <c r="I3242" s="230"/>
      <c r="J3242" s="230"/>
      <c r="K3242" s="230"/>
      <c r="L3242" s="230"/>
      <c r="M3242" s="230"/>
      <c r="N3242" s="230"/>
      <c r="S3242" s="230"/>
      <c r="V3242" s="230"/>
      <c r="W3242" s="230"/>
      <c r="X3242" s="230"/>
      <c r="Y3242" s="230"/>
      <c r="Z3242" s="230"/>
      <c r="AA3242" s="230"/>
      <c r="AB3242" s="230"/>
      <c r="AC3242" s="230"/>
      <c r="AD3242" s="230"/>
      <c r="AH3242" s="230"/>
      <c r="AK3242" s="230"/>
      <c r="AL3242" s="230"/>
      <c r="AM3242" s="230"/>
      <c r="AN3242" s="230"/>
      <c r="AO3242" s="230"/>
      <c r="AP3242" s="230"/>
      <c r="AQ3242" s="230"/>
      <c r="AR3242" s="230"/>
      <c r="AW3242" s="230"/>
      <c r="AZ3242" s="230"/>
      <c r="BA3242" s="230"/>
      <c r="BB3242" s="230"/>
      <c r="BC3242" s="230"/>
      <c r="BD3242" s="230"/>
      <c r="BE3242" s="230"/>
      <c r="BF3242" s="230"/>
      <c r="BG3242" s="230"/>
    </row>
    <row r="3243" spans="4:59">
      <c r="D3243" s="230"/>
      <c r="G3243" s="230"/>
      <c r="H3243" s="230"/>
      <c r="I3243" s="230"/>
      <c r="J3243" s="230"/>
      <c r="K3243" s="230"/>
      <c r="L3243" s="230"/>
      <c r="M3243" s="230"/>
      <c r="N3243" s="230"/>
      <c r="S3243" s="230"/>
      <c r="V3243" s="230"/>
      <c r="W3243" s="230"/>
      <c r="X3243" s="230"/>
      <c r="Y3243" s="230"/>
      <c r="Z3243" s="230"/>
      <c r="AA3243" s="230"/>
      <c r="AB3243" s="230"/>
      <c r="AC3243" s="230"/>
      <c r="AD3243" s="230"/>
      <c r="AH3243" s="230"/>
      <c r="AK3243" s="230"/>
      <c r="AL3243" s="230"/>
      <c r="AM3243" s="230"/>
      <c r="AN3243" s="230"/>
      <c r="AO3243" s="230"/>
      <c r="AP3243" s="230"/>
      <c r="AQ3243" s="230"/>
      <c r="AR3243" s="230"/>
      <c r="AW3243" s="230"/>
      <c r="AZ3243" s="230"/>
      <c r="BA3243" s="230"/>
      <c r="BB3243" s="230"/>
      <c r="BC3243" s="230"/>
      <c r="BD3243" s="230"/>
      <c r="BE3243" s="230"/>
      <c r="BF3243" s="230"/>
      <c r="BG3243" s="230"/>
    </row>
    <row r="3244" spans="4:59">
      <c r="D3244" s="230"/>
      <c r="G3244" s="230"/>
      <c r="H3244" s="230"/>
      <c r="I3244" s="230"/>
      <c r="J3244" s="230"/>
      <c r="K3244" s="230"/>
      <c r="L3244" s="230"/>
      <c r="M3244" s="230"/>
      <c r="N3244" s="230"/>
      <c r="S3244" s="230"/>
      <c r="V3244" s="230"/>
      <c r="W3244" s="230"/>
      <c r="X3244" s="230"/>
      <c r="Y3244" s="230"/>
      <c r="Z3244" s="230"/>
      <c r="AA3244" s="230"/>
      <c r="AB3244" s="230"/>
      <c r="AC3244" s="230"/>
      <c r="AD3244" s="230"/>
      <c r="AH3244" s="230"/>
      <c r="AK3244" s="230"/>
      <c r="AL3244" s="230"/>
      <c r="AM3244" s="230"/>
      <c r="AN3244" s="230"/>
      <c r="AO3244" s="230"/>
      <c r="AP3244" s="230"/>
      <c r="AQ3244" s="230"/>
      <c r="AR3244" s="230"/>
      <c r="AW3244" s="230"/>
      <c r="AZ3244" s="230"/>
      <c r="BA3244" s="230"/>
      <c r="BB3244" s="230"/>
      <c r="BC3244" s="230"/>
      <c r="BD3244" s="230"/>
      <c r="BE3244" s="230"/>
      <c r="BF3244" s="230"/>
      <c r="BG3244" s="230"/>
    </row>
    <row r="3245" spans="4:59">
      <c r="D3245" s="230"/>
      <c r="G3245" s="230"/>
      <c r="H3245" s="230"/>
      <c r="I3245" s="230"/>
      <c r="J3245" s="230"/>
      <c r="K3245" s="230"/>
      <c r="L3245" s="230"/>
      <c r="M3245" s="230"/>
      <c r="N3245" s="230"/>
      <c r="S3245" s="230"/>
      <c r="V3245" s="230"/>
      <c r="W3245" s="230"/>
      <c r="X3245" s="230"/>
      <c r="Y3245" s="230"/>
      <c r="Z3245" s="230"/>
      <c r="AA3245" s="230"/>
      <c r="AB3245" s="230"/>
      <c r="AC3245" s="230"/>
      <c r="AD3245" s="230"/>
      <c r="AH3245" s="230"/>
      <c r="AK3245" s="230"/>
      <c r="AL3245" s="230"/>
      <c r="AM3245" s="230"/>
      <c r="AN3245" s="230"/>
      <c r="AO3245" s="230"/>
      <c r="AP3245" s="230"/>
      <c r="AQ3245" s="230"/>
      <c r="AR3245" s="230"/>
      <c r="AW3245" s="230"/>
      <c r="AZ3245" s="230"/>
      <c r="BA3245" s="230"/>
      <c r="BB3245" s="230"/>
      <c r="BC3245" s="230"/>
      <c r="BD3245" s="230"/>
      <c r="BE3245" s="230"/>
      <c r="BF3245" s="230"/>
      <c r="BG3245" s="230"/>
    </row>
    <row r="3246" spans="4:59">
      <c r="D3246" s="230"/>
      <c r="G3246" s="230"/>
      <c r="H3246" s="230"/>
      <c r="I3246" s="230"/>
      <c r="J3246" s="230"/>
      <c r="K3246" s="230"/>
      <c r="L3246" s="230"/>
      <c r="M3246" s="230"/>
      <c r="N3246" s="230"/>
      <c r="S3246" s="230"/>
      <c r="V3246" s="230"/>
      <c r="W3246" s="230"/>
      <c r="X3246" s="230"/>
      <c r="Y3246" s="230"/>
      <c r="Z3246" s="230"/>
      <c r="AA3246" s="230"/>
      <c r="AB3246" s="230"/>
      <c r="AC3246" s="230"/>
      <c r="AD3246" s="230"/>
      <c r="AH3246" s="230"/>
      <c r="AK3246" s="230"/>
      <c r="AL3246" s="230"/>
      <c r="AM3246" s="230"/>
      <c r="AN3246" s="230"/>
      <c r="AO3246" s="230"/>
      <c r="AP3246" s="230"/>
      <c r="AQ3246" s="230"/>
      <c r="AR3246" s="230"/>
      <c r="AW3246" s="230"/>
      <c r="AZ3246" s="230"/>
      <c r="BA3246" s="230"/>
      <c r="BB3246" s="230"/>
      <c r="BC3246" s="230"/>
      <c r="BD3246" s="230"/>
      <c r="BE3246" s="230"/>
      <c r="BF3246" s="230"/>
      <c r="BG3246" s="230"/>
    </row>
    <row r="3247" spans="4:59">
      <c r="D3247" s="230"/>
      <c r="G3247" s="230"/>
      <c r="H3247" s="230"/>
      <c r="I3247" s="230"/>
      <c r="J3247" s="230"/>
      <c r="K3247" s="230"/>
      <c r="L3247" s="230"/>
      <c r="M3247" s="230"/>
      <c r="N3247" s="230"/>
      <c r="S3247" s="230"/>
      <c r="V3247" s="230"/>
      <c r="W3247" s="230"/>
      <c r="X3247" s="230"/>
      <c r="Y3247" s="230"/>
      <c r="Z3247" s="230"/>
      <c r="AA3247" s="230"/>
      <c r="AB3247" s="230"/>
      <c r="AC3247" s="230"/>
      <c r="AD3247" s="230"/>
      <c r="AH3247" s="230"/>
      <c r="AK3247" s="230"/>
      <c r="AL3247" s="230"/>
      <c r="AM3247" s="230"/>
      <c r="AN3247" s="230"/>
      <c r="AO3247" s="230"/>
      <c r="AP3247" s="230"/>
      <c r="AQ3247" s="230"/>
      <c r="AR3247" s="230"/>
      <c r="AW3247" s="230"/>
      <c r="AZ3247" s="230"/>
      <c r="BA3247" s="230"/>
      <c r="BB3247" s="230"/>
      <c r="BC3247" s="230"/>
      <c r="BD3247" s="230"/>
      <c r="BE3247" s="230"/>
      <c r="BF3247" s="230"/>
      <c r="BG3247" s="230"/>
    </row>
    <row r="3248" spans="4:59">
      <c r="D3248" s="230"/>
      <c r="G3248" s="230"/>
      <c r="H3248" s="230"/>
      <c r="I3248" s="230"/>
      <c r="J3248" s="230"/>
      <c r="K3248" s="230"/>
      <c r="L3248" s="230"/>
      <c r="M3248" s="230"/>
      <c r="N3248" s="230"/>
      <c r="S3248" s="230"/>
      <c r="V3248" s="230"/>
      <c r="W3248" s="230"/>
      <c r="X3248" s="230"/>
      <c r="Y3248" s="230"/>
      <c r="Z3248" s="230"/>
      <c r="AA3248" s="230"/>
      <c r="AB3248" s="230"/>
      <c r="AC3248" s="230"/>
      <c r="AD3248" s="230"/>
      <c r="AH3248" s="230"/>
      <c r="AK3248" s="230"/>
      <c r="AL3248" s="230"/>
      <c r="AM3248" s="230"/>
      <c r="AN3248" s="230"/>
      <c r="AO3248" s="230"/>
      <c r="AP3248" s="230"/>
      <c r="AQ3248" s="230"/>
      <c r="AR3248" s="230"/>
      <c r="AW3248" s="230"/>
      <c r="AZ3248" s="230"/>
      <c r="BA3248" s="230"/>
      <c r="BB3248" s="230"/>
      <c r="BC3248" s="230"/>
      <c r="BD3248" s="230"/>
      <c r="BE3248" s="230"/>
      <c r="BF3248" s="230"/>
      <c r="BG3248" s="230"/>
    </row>
    <row r="3249" spans="4:59">
      <c r="D3249" s="230"/>
      <c r="G3249" s="230"/>
      <c r="H3249" s="230"/>
      <c r="I3249" s="230"/>
      <c r="J3249" s="230"/>
      <c r="K3249" s="230"/>
      <c r="L3249" s="230"/>
      <c r="M3249" s="230"/>
      <c r="N3249" s="230"/>
      <c r="S3249" s="230"/>
      <c r="V3249" s="230"/>
      <c r="W3249" s="230"/>
      <c r="X3249" s="230"/>
      <c r="Y3249" s="230"/>
      <c r="Z3249" s="230"/>
      <c r="AA3249" s="230"/>
      <c r="AB3249" s="230"/>
      <c r="AC3249" s="230"/>
      <c r="AD3249" s="230"/>
      <c r="AH3249" s="230"/>
      <c r="AK3249" s="230"/>
      <c r="AL3249" s="230"/>
      <c r="AM3249" s="230"/>
      <c r="AN3249" s="230"/>
      <c r="AO3249" s="230"/>
      <c r="AP3249" s="230"/>
      <c r="AQ3249" s="230"/>
      <c r="AR3249" s="230"/>
      <c r="AW3249" s="230"/>
      <c r="AZ3249" s="230"/>
      <c r="BA3249" s="230"/>
      <c r="BB3249" s="230"/>
      <c r="BC3249" s="230"/>
      <c r="BD3249" s="230"/>
      <c r="BE3249" s="230"/>
      <c r="BF3249" s="230"/>
      <c r="BG3249" s="230"/>
    </row>
    <row r="3250" spans="4:59">
      <c r="D3250" s="230"/>
      <c r="G3250" s="230"/>
      <c r="H3250" s="230"/>
      <c r="I3250" s="230"/>
      <c r="J3250" s="230"/>
      <c r="K3250" s="230"/>
      <c r="L3250" s="230"/>
      <c r="M3250" s="230"/>
      <c r="N3250" s="230"/>
      <c r="S3250" s="230"/>
      <c r="V3250" s="230"/>
      <c r="W3250" s="230"/>
      <c r="X3250" s="230"/>
      <c r="Y3250" s="230"/>
      <c r="Z3250" s="230"/>
      <c r="AA3250" s="230"/>
      <c r="AB3250" s="230"/>
      <c r="AC3250" s="230"/>
      <c r="AD3250" s="230"/>
      <c r="AH3250" s="230"/>
      <c r="AK3250" s="230"/>
      <c r="AL3250" s="230"/>
      <c r="AM3250" s="230"/>
      <c r="AN3250" s="230"/>
      <c r="AO3250" s="230"/>
      <c r="AP3250" s="230"/>
      <c r="AQ3250" s="230"/>
      <c r="AR3250" s="230"/>
      <c r="AW3250" s="230"/>
      <c r="AZ3250" s="230"/>
      <c r="BA3250" s="230"/>
      <c r="BB3250" s="230"/>
      <c r="BC3250" s="230"/>
      <c r="BD3250" s="230"/>
      <c r="BE3250" s="230"/>
      <c r="BF3250" s="230"/>
      <c r="BG3250" s="230"/>
    </row>
    <row r="3251" spans="4:59">
      <c r="D3251" s="230"/>
      <c r="G3251" s="230"/>
      <c r="H3251" s="230"/>
      <c r="I3251" s="230"/>
      <c r="J3251" s="230"/>
      <c r="K3251" s="230"/>
      <c r="L3251" s="230"/>
      <c r="M3251" s="230"/>
      <c r="N3251" s="230"/>
      <c r="S3251" s="230"/>
      <c r="V3251" s="230"/>
      <c r="W3251" s="230"/>
      <c r="X3251" s="230"/>
      <c r="Y3251" s="230"/>
      <c r="Z3251" s="230"/>
      <c r="AA3251" s="230"/>
      <c r="AB3251" s="230"/>
      <c r="AC3251" s="230"/>
      <c r="AD3251" s="230"/>
      <c r="AH3251" s="230"/>
      <c r="AK3251" s="230"/>
      <c r="AL3251" s="230"/>
      <c r="AM3251" s="230"/>
      <c r="AN3251" s="230"/>
      <c r="AO3251" s="230"/>
      <c r="AP3251" s="230"/>
      <c r="AQ3251" s="230"/>
      <c r="AR3251" s="230"/>
      <c r="AW3251" s="230"/>
      <c r="AZ3251" s="230"/>
      <c r="BA3251" s="230"/>
      <c r="BB3251" s="230"/>
      <c r="BC3251" s="230"/>
      <c r="BD3251" s="230"/>
      <c r="BE3251" s="230"/>
      <c r="BF3251" s="230"/>
      <c r="BG3251" s="230"/>
    </row>
    <row r="3252" spans="4:59">
      <c r="D3252" s="230"/>
      <c r="G3252" s="230"/>
      <c r="H3252" s="230"/>
      <c r="I3252" s="230"/>
      <c r="J3252" s="230"/>
      <c r="K3252" s="230"/>
      <c r="L3252" s="230"/>
      <c r="M3252" s="230"/>
      <c r="N3252" s="230"/>
      <c r="S3252" s="230"/>
      <c r="V3252" s="230"/>
      <c r="W3252" s="230"/>
      <c r="X3252" s="230"/>
      <c r="Y3252" s="230"/>
      <c r="Z3252" s="230"/>
      <c r="AA3252" s="230"/>
      <c r="AB3252" s="230"/>
      <c r="AC3252" s="230"/>
      <c r="AD3252" s="230"/>
      <c r="AH3252" s="230"/>
      <c r="AK3252" s="230"/>
      <c r="AL3252" s="230"/>
      <c r="AM3252" s="230"/>
      <c r="AN3252" s="230"/>
      <c r="AO3252" s="230"/>
      <c r="AP3252" s="230"/>
      <c r="AQ3252" s="230"/>
      <c r="AR3252" s="230"/>
      <c r="AW3252" s="230"/>
      <c r="AZ3252" s="230"/>
      <c r="BA3252" s="230"/>
      <c r="BB3252" s="230"/>
      <c r="BC3252" s="230"/>
      <c r="BD3252" s="230"/>
      <c r="BE3252" s="230"/>
      <c r="BF3252" s="230"/>
      <c r="BG3252" s="230"/>
    </row>
    <row r="3253" spans="4:59">
      <c r="D3253" s="230"/>
      <c r="G3253" s="230"/>
      <c r="H3253" s="230"/>
      <c r="I3253" s="230"/>
      <c r="J3253" s="230"/>
      <c r="K3253" s="230"/>
      <c r="L3253" s="230"/>
      <c r="M3253" s="230"/>
      <c r="N3253" s="230"/>
      <c r="S3253" s="230"/>
      <c r="V3253" s="230"/>
      <c r="W3253" s="230"/>
      <c r="X3253" s="230"/>
      <c r="Y3253" s="230"/>
      <c r="Z3253" s="230"/>
      <c r="AA3253" s="230"/>
      <c r="AB3253" s="230"/>
      <c r="AC3253" s="230"/>
      <c r="AD3253" s="230"/>
      <c r="AH3253" s="230"/>
      <c r="AK3253" s="230"/>
      <c r="AL3253" s="230"/>
      <c r="AM3253" s="230"/>
      <c r="AN3253" s="230"/>
      <c r="AO3253" s="230"/>
      <c r="AP3253" s="230"/>
      <c r="AQ3253" s="230"/>
      <c r="AR3253" s="230"/>
      <c r="AW3253" s="230"/>
      <c r="AZ3253" s="230"/>
      <c r="BA3253" s="230"/>
      <c r="BB3253" s="230"/>
      <c r="BC3253" s="230"/>
      <c r="BD3253" s="230"/>
      <c r="BE3253" s="230"/>
      <c r="BF3253" s="230"/>
      <c r="BG3253" s="230"/>
    </row>
    <row r="3254" spans="4:59">
      <c r="D3254" s="230"/>
      <c r="G3254" s="230"/>
      <c r="H3254" s="230"/>
      <c r="I3254" s="230"/>
      <c r="J3254" s="230"/>
      <c r="K3254" s="230"/>
      <c r="L3254" s="230"/>
      <c r="M3254" s="230"/>
      <c r="N3254" s="230"/>
      <c r="S3254" s="230"/>
      <c r="V3254" s="230"/>
      <c r="W3254" s="230"/>
      <c r="X3254" s="230"/>
      <c r="Y3254" s="230"/>
      <c r="Z3254" s="230"/>
      <c r="AA3254" s="230"/>
      <c r="AB3254" s="230"/>
      <c r="AC3254" s="230"/>
      <c r="AD3254" s="230"/>
      <c r="AH3254" s="230"/>
      <c r="AK3254" s="230"/>
      <c r="AL3254" s="230"/>
      <c r="AM3254" s="230"/>
      <c r="AN3254" s="230"/>
      <c r="AO3254" s="230"/>
      <c r="AP3254" s="230"/>
      <c r="AQ3254" s="230"/>
      <c r="AR3254" s="230"/>
      <c r="AW3254" s="230"/>
      <c r="AZ3254" s="230"/>
      <c r="BA3254" s="230"/>
      <c r="BB3254" s="230"/>
      <c r="BC3254" s="230"/>
      <c r="BD3254" s="230"/>
      <c r="BE3254" s="230"/>
      <c r="BF3254" s="230"/>
      <c r="BG3254" s="230"/>
    </row>
    <row r="3255" spans="4:59">
      <c r="D3255" s="230"/>
      <c r="G3255" s="230"/>
      <c r="H3255" s="230"/>
      <c r="I3255" s="230"/>
      <c r="J3255" s="230"/>
      <c r="K3255" s="230"/>
      <c r="L3255" s="230"/>
      <c r="M3255" s="230"/>
      <c r="N3255" s="230"/>
      <c r="S3255" s="230"/>
      <c r="V3255" s="230"/>
      <c r="W3255" s="230"/>
      <c r="X3255" s="230"/>
      <c r="Y3255" s="230"/>
      <c r="Z3255" s="230"/>
      <c r="AA3255" s="230"/>
      <c r="AB3255" s="230"/>
      <c r="AC3255" s="230"/>
      <c r="AD3255" s="230"/>
      <c r="AH3255" s="230"/>
      <c r="AK3255" s="230"/>
      <c r="AL3255" s="230"/>
      <c r="AM3255" s="230"/>
      <c r="AN3255" s="230"/>
      <c r="AO3255" s="230"/>
      <c r="AP3255" s="230"/>
      <c r="AQ3255" s="230"/>
      <c r="AR3255" s="230"/>
      <c r="AW3255" s="230"/>
      <c r="AZ3255" s="230"/>
      <c r="BA3255" s="230"/>
      <c r="BB3255" s="230"/>
      <c r="BC3255" s="230"/>
      <c r="BD3255" s="230"/>
      <c r="BE3255" s="230"/>
      <c r="BF3255" s="230"/>
      <c r="BG3255" s="230"/>
    </row>
    <row r="3256" spans="4:59">
      <c r="D3256" s="230"/>
      <c r="G3256" s="230"/>
      <c r="H3256" s="230"/>
      <c r="I3256" s="230"/>
      <c r="J3256" s="230"/>
      <c r="K3256" s="230"/>
      <c r="L3256" s="230"/>
      <c r="M3256" s="230"/>
      <c r="N3256" s="230"/>
      <c r="S3256" s="230"/>
      <c r="V3256" s="230"/>
      <c r="W3256" s="230"/>
      <c r="X3256" s="230"/>
      <c r="Y3256" s="230"/>
      <c r="Z3256" s="230"/>
      <c r="AA3256" s="230"/>
      <c r="AB3256" s="230"/>
      <c r="AC3256" s="230"/>
      <c r="AD3256" s="230"/>
      <c r="AH3256" s="230"/>
      <c r="AK3256" s="230"/>
      <c r="AL3256" s="230"/>
      <c r="AM3256" s="230"/>
      <c r="AN3256" s="230"/>
      <c r="AO3256" s="230"/>
      <c r="AP3256" s="230"/>
      <c r="AQ3256" s="230"/>
      <c r="AR3256" s="230"/>
      <c r="AW3256" s="230"/>
      <c r="AZ3256" s="230"/>
      <c r="BA3256" s="230"/>
      <c r="BB3256" s="230"/>
      <c r="BC3256" s="230"/>
      <c r="BD3256" s="230"/>
      <c r="BE3256" s="230"/>
      <c r="BF3256" s="230"/>
      <c r="BG3256" s="230"/>
    </row>
    <row r="3257" spans="4:59">
      <c r="D3257" s="230"/>
      <c r="G3257" s="230"/>
      <c r="H3257" s="230"/>
      <c r="I3257" s="230"/>
      <c r="J3257" s="230"/>
      <c r="K3257" s="230"/>
      <c r="L3257" s="230"/>
      <c r="M3257" s="230"/>
      <c r="N3257" s="230"/>
      <c r="S3257" s="230"/>
      <c r="V3257" s="230"/>
      <c r="W3257" s="230"/>
      <c r="X3257" s="230"/>
      <c r="Y3257" s="230"/>
      <c r="Z3257" s="230"/>
      <c r="AA3257" s="230"/>
      <c r="AB3257" s="230"/>
      <c r="AC3257" s="230"/>
      <c r="AD3257" s="230"/>
      <c r="AH3257" s="230"/>
      <c r="AK3257" s="230"/>
      <c r="AL3257" s="230"/>
      <c r="AM3257" s="230"/>
      <c r="AN3257" s="230"/>
      <c r="AO3257" s="230"/>
      <c r="AP3257" s="230"/>
      <c r="AQ3257" s="230"/>
      <c r="AR3257" s="230"/>
      <c r="AW3257" s="230"/>
      <c r="AZ3257" s="230"/>
      <c r="BA3257" s="230"/>
      <c r="BB3257" s="230"/>
      <c r="BC3257" s="230"/>
      <c r="BD3257" s="230"/>
      <c r="BE3257" s="230"/>
      <c r="BF3257" s="230"/>
      <c r="BG3257" s="230"/>
    </row>
    <row r="3258" spans="4:59">
      <c r="D3258" s="230"/>
      <c r="G3258" s="230"/>
      <c r="H3258" s="230"/>
      <c r="I3258" s="230"/>
      <c r="J3258" s="230"/>
      <c r="K3258" s="230"/>
      <c r="L3258" s="230"/>
      <c r="M3258" s="230"/>
      <c r="N3258" s="230"/>
      <c r="S3258" s="230"/>
      <c r="V3258" s="230"/>
      <c r="W3258" s="230"/>
      <c r="X3258" s="230"/>
      <c r="Y3258" s="230"/>
      <c r="Z3258" s="230"/>
      <c r="AA3258" s="230"/>
      <c r="AB3258" s="230"/>
      <c r="AC3258" s="230"/>
      <c r="AD3258" s="230"/>
      <c r="AH3258" s="230"/>
      <c r="AK3258" s="230"/>
      <c r="AL3258" s="230"/>
      <c r="AM3258" s="230"/>
      <c r="AN3258" s="230"/>
      <c r="AO3258" s="230"/>
      <c r="AP3258" s="230"/>
      <c r="AQ3258" s="230"/>
      <c r="AR3258" s="230"/>
      <c r="AW3258" s="230"/>
      <c r="AZ3258" s="230"/>
      <c r="BA3258" s="230"/>
      <c r="BB3258" s="230"/>
      <c r="BC3258" s="230"/>
      <c r="BD3258" s="230"/>
      <c r="BE3258" s="230"/>
      <c r="BF3258" s="230"/>
      <c r="BG3258" s="230"/>
    </row>
    <row r="3259" spans="4:59">
      <c r="D3259" s="230"/>
      <c r="G3259" s="230"/>
      <c r="H3259" s="230"/>
      <c r="I3259" s="230"/>
      <c r="J3259" s="230"/>
      <c r="K3259" s="230"/>
      <c r="L3259" s="230"/>
      <c r="M3259" s="230"/>
      <c r="N3259" s="230"/>
      <c r="S3259" s="230"/>
      <c r="V3259" s="230"/>
      <c r="W3259" s="230"/>
      <c r="X3259" s="230"/>
      <c r="Y3259" s="230"/>
      <c r="Z3259" s="230"/>
      <c r="AA3259" s="230"/>
      <c r="AB3259" s="230"/>
      <c r="AC3259" s="230"/>
      <c r="AD3259" s="230"/>
      <c r="AH3259" s="230"/>
      <c r="AK3259" s="230"/>
      <c r="AL3259" s="230"/>
      <c r="AM3259" s="230"/>
      <c r="AN3259" s="230"/>
      <c r="AO3259" s="230"/>
      <c r="AP3259" s="230"/>
      <c r="AQ3259" s="230"/>
      <c r="AR3259" s="230"/>
      <c r="AW3259" s="230"/>
      <c r="AZ3259" s="230"/>
      <c r="BA3259" s="230"/>
      <c r="BB3259" s="230"/>
      <c r="BC3259" s="230"/>
      <c r="BD3259" s="230"/>
      <c r="BE3259" s="230"/>
      <c r="BF3259" s="230"/>
      <c r="BG3259" s="230"/>
    </row>
    <row r="3260" spans="4:59">
      <c r="D3260" s="230"/>
      <c r="G3260" s="230"/>
      <c r="H3260" s="230"/>
      <c r="I3260" s="230"/>
      <c r="J3260" s="230"/>
      <c r="K3260" s="230"/>
      <c r="L3260" s="230"/>
      <c r="M3260" s="230"/>
      <c r="N3260" s="230"/>
      <c r="S3260" s="230"/>
      <c r="V3260" s="230"/>
      <c r="W3260" s="230"/>
      <c r="X3260" s="230"/>
      <c r="Y3260" s="230"/>
      <c r="Z3260" s="230"/>
      <c r="AA3260" s="230"/>
      <c r="AB3260" s="230"/>
      <c r="AC3260" s="230"/>
      <c r="AD3260" s="230"/>
      <c r="AH3260" s="230"/>
      <c r="AK3260" s="230"/>
      <c r="AL3260" s="230"/>
      <c r="AM3260" s="230"/>
      <c r="AN3260" s="230"/>
      <c r="AO3260" s="230"/>
      <c r="AP3260" s="230"/>
      <c r="AQ3260" s="230"/>
      <c r="AR3260" s="230"/>
      <c r="AW3260" s="230"/>
      <c r="AZ3260" s="230"/>
      <c r="BA3260" s="230"/>
      <c r="BB3260" s="230"/>
      <c r="BC3260" s="230"/>
      <c r="BD3260" s="230"/>
      <c r="BE3260" s="230"/>
      <c r="BF3260" s="230"/>
      <c r="BG3260" s="230"/>
    </row>
    <row r="3261" spans="4:59">
      <c r="D3261" s="230"/>
      <c r="G3261" s="230"/>
      <c r="H3261" s="230"/>
      <c r="I3261" s="230"/>
      <c r="J3261" s="230"/>
      <c r="K3261" s="230"/>
      <c r="L3261" s="230"/>
      <c r="M3261" s="230"/>
      <c r="N3261" s="230"/>
      <c r="S3261" s="230"/>
      <c r="V3261" s="230"/>
      <c r="W3261" s="230"/>
      <c r="X3261" s="230"/>
      <c r="Y3261" s="230"/>
      <c r="Z3261" s="230"/>
      <c r="AA3261" s="230"/>
      <c r="AB3261" s="230"/>
      <c r="AC3261" s="230"/>
      <c r="AD3261" s="230"/>
      <c r="AH3261" s="230"/>
      <c r="AK3261" s="230"/>
      <c r="AL3261" s="230"/>
      <c r="AM3261" s="230"/>
      <c r="AN3261" s="230"/>
      <c r="AO3261" s="230"/>
      <c r="AP3261" s="230"/>
      <c r="AQ3261" s="230"/>
      <c r="AR3261" s="230"/>
      <c r="AW3261" s="230"/>
      <c r="AZ3261" s="230"/>
      <c r="BA3261" s="230"/>
      <c r="BB3261" s="230"/>
      <c r="BC3261" s="230"/>
      <c r="BD3261" s="230"/>
      <c r="BE3261" s="230"/>
      <c r="BF3261" s="230"/>
      <c r="BG3261" s="230"/>
    </row>
    <row r="3262" spans="4:59">
      <c r="D3262" s="230"/>
      <c r="G3262" s="230"/>
      <c r="H3262" s="230"/>
      <c r="I3262" s="230"/>
      <c r="J3262" s="230"/>
      <c r="K3262" s="230"/>
      <c r="L3262" s="230"/>
      <c r="M3262" s="230"/>
      <c r="N3262" s="230"/>
      <c r="S3262" s="230"/>
      <c r="V3262" s="230"/>
      <c r="W3262" s="230"/>
      <c r="X3262" s="230"/>
      <c r="Y3262" s="230"/>
      <c r="Z3262" s="230"/>
      <c r="AA3262" s="230"/>
      <c r="AB3262" s="230"/>
      <c r="AC3262" s="230"/>
      <c r="AD3262" s="230"/>
      <c r="AH3262" s="230"/>
      <c r="AK3262" s="230"/>
      <c r="AL3262" s="230"/>
      <c r="AM3262" s="230"/>
      <c r="AN3262" s="230"/>
      <c r="AO3262" s="230"/>
      <c r="AP3262" s="230"/>
      <c r="AQ3262" s="230"/>
      <c r="AR3262" s="230"/>
      <c r="AW3262" s="230"/>
      <c r="AZ3262" s="230"/>
      <c r="BA3262" s="230"/>
      <c r="BB3262" s="230"/>
      <c r="BC3262" s="230"/>
      <c r="BD3262" s="230"/>
      <c r="BE3262" s="230"/>
      <c r="BF3262" s="230"/>
      <c r="BG3262" s="230"/>
    </row>
    <row r="3263" spans="4:59">
      <c r="D3263" s="230"/>
      <c r="G3263" s="230"/>
      <c r="H3263" s="230"/>
      <c r="I3263" s="230"/>
      <c r="J3263" s="230"/>
      <c r="K3263" s="230"/>
      <c r="L3263" s="230"/>
      <c r="M3263" s="230"/>
      <c r="N3263" s="230"/>
      <c r="S3263" s="230"/>
      <c r="V3263" s="230"/>
      <c r="W3263" s="230"/>
      <c r="X3263" s="230"/>
      <c r="Y3263" s="230"/>
      <c r="Z3263" s="230"/>
      <c r="AA3263" s="230"/>
      <c r="AB3263" s="230"/>
      <c r="AC3263" s="230"/>
      <c r="AD3263" s="230"/>
      <c r="AH3263" s="230"/>
      <c r="AK3263" s="230"/>
      <c r="AL3263" s="230"/>
      <c r="AM3263" s="230"/>
      <c r="AN3263" s="230"/>
      <c r="AO3263" s="230"/>
      <c r="AP3263" s="230"/>
      <c r="AQ3263" s="230"/>
      <c r="AR3263" s="230"/>
      <c r="AW3263" s="230"/>
      <c r="AZ3263" s="230"/>
      <c r="BA3263" s="230"/>
      <c r="BB3263" s="230"/>
      <c r="BC3263" s="230"/>
      <c r="BD3263" s="230"/>
      <c r="BE3263" s="230"/>
      <c r="BF3263" s="230"/>
      <c r="BG3263" s="230"/>
    </row>
    <row r="3264" spans="4:59">
      <c r="D3264" s="230"/>
      <c r="G3264" s="230"/>
      <c r="H3264" s="230"/>
      <c r="I3264" s="230"/>
      <c r="J3264" s="230"/>
      <c r="K3264" s="230"/>
      <c r="L3264" s="230"/>
      <c r="M3264" s="230"/>
      <c r="N3264" s="230"/>
      <c r="S3264" s="230"/>
      <c r="V3264" s="230"/>
      <c r="W3264" s="230"/>
      <c r="X3264" s="230"/>
      <c r="Y3264" s="230"/>
      <c r="Z3264" s="230"/>
      <c r="AA3264" s="230"/>
      <c r="AB3264" s="230"/>
      <c r="AC3264" s="230"/>
      <c r="AD3264" s="230"/>
      <c r="AH3264" s="230"/>
      <c r="AK3264" s="230"/>
      <c r="AL3264" s="230"/>
      <c r="AM3264" s="230"/>
      <c r="AN3264" s="230"/>
      <c r="AO3264" s="230"/>
      <c r="AP3264" s="230"/>
      <c r="AQ3264" s="230"/>
      <c r="AR3264" s="230"/>
      <c r="AW3264" s="230"/>
      <c r="AZ3264" s="230"/>
      <c r="BA3264" s="230"/>
      <c r="BB3264" s="230"/>
      <c r="BC3264" s="230"/>
      <c r="BD3264" s="230"/>
      <c r="BE3264" s="230"/>
      <c r="BF3264" s="230"/>
      <c r="BG3264" s="230"/>
    </row>
    <row r="3265" spans="4:59">
      <c r="D3265" s="230"/>
      <c r="G3265" s="230"/>
      <c r="H3265" s="230"/>
      <c r="I3265" s="230"/>
      <c r="J3265" s="230"/>
      <c r="K3265" s="230"/>
      <c r="L3265" s="230"/>
      <c r="M3265" s="230"/>
      <c r="N3265" s="230"/>
      <c r="S3265" s="230"/>
      <c r="V3265" s="230"/>
      <c r="W3265" s="230"/>
      <c r="X3265" s="230"/>
      <c r="Y3265" s="230"/>
      <c r="Z3265" s="230"/>
      <c r="AA3265" s="230"/>
      <c r="AB3265" s="230"/>
      <c r="AC3265" s="230"/>
      <c r="AD3265" s="230"/>
      <c r="AH3265" s="230"/>
      <c r="AK3265" s="230"/>
      <c r="AL3265" s="230"/>
      <c r="AM3265" s="230"/>
      <c r="AN3265" s="230"/>
      <c r="AO3265" s="230"/>
      <c r="AP3265" s="230"/>
      <c r="AQ3265" s="230"/>
      <c r="AR3265" s="230"/>
      <c r="AW3265" s="230"/>
      <c r="AZ3265" s="230"/>
      <c r="BA3265" s="230"/>
      <c r="BB3265" s="230"/>
      <c r="BC3265" s="230"/>
      <c r="BD3265" s="230"/>
      <c r="BE3265" s="230"/>
      <c r="BF3265" s="230"/>
      <c r="BG3265" s="230"/>
    </row>
    <row r="3266" spans="4:59">
      <c r="D3266" s="230"/>
      <c r="G3266" s="230"/>
      <c r="H3266" s="230"/>
      <c r="I3266" s="230"/>
      <c r="J3266" s="230"/>
      <c r="K3266" s="230"/>
      <c r="L3266" s="230"/>
      <c r="M3266" s="230"/>
      <c r="N3266" s="230"/>
      <c r="S3266" s="230"/>
      <c r="V3266" s="230"/>
      <c r="W3266" s="230"/>
      <c r="X3266" s="230"/>
      <c r="Y3266" s="230"/>
      <c r="Z3266" s="230"/>
      <c r="AA3266" s="230"/>
      <c r="AB3266" s="230"/>
      <c r="AC3266" s="230"/>
      <c r="AD3266" s="230"/>
      <c r="AH3266" s="230"/>
      <c r="AK3266" s="230"/>
      <c r="AL3266" s="230"/>
      <c r="AM3266" s="230"/>
      <c r="AN3266" s="230"/>
      <c r="AO3266" s="230"/>
      <c r="AP3266" s="230"/>
      <c r="AQ3266" s="230"/>
      <c r="AR3266" s="230"/>
      <c r="AW3266" s="230"/>
      <c r="AZ3266" s="230"/>
      <c r="BA3266" s="230"/>
      <c r="BB3266" s="230"/>
      <c r="BC3266" s="230"/>
      <c r="BD3266" s="230"/>
      <c r="BE3266" s="230"/>
      <c r="BF3266" s="230"/>
      <c r="BG3266" s="230"/>
    </row>
    <row r="3267" spans="4:59">
      <c r="D3267" s="230"/>
      <c r="G3267" s="230"/>
      <c r="H3267" s="230"/>
      <c r="I3267" s="230"/>
      <c r="J3267" s="230"/>
      <c r="K3267" s="230"/>
      <c r="L3267" s="230"/>
      <c r="M3267" s="230"/>
      <c r="N3267" s="230"/>
      <c r="S3267" s="230"/>
      <c r="V3267" s="230"/>
      <c r="W3267" s="230"/>
      <c r="X3267" s="230"/>
      <c r="Y3267" s="230"/>
      <c r="Z3267" s="230"/>
      <c r="AA3267" s="230"/>
      <c r="AB3267" s="230"/>
      <c r="AC3267" s="230"/>
      <c r="AD3267" s="230"/>
      <c r="AH3267" s="230"/>
      <c r="AK3267" s="230"/>
      <c r="AL3267" s="230"/>
      <c r="AM3267" s="230"/>
      <c r="AN3267" s="230"/>
      <c r="AO3267" s="230"/>
      <c r="AP3267" s="230"/>
      <c r="AQ3267" s="230"/>
      <c r="AR3267" s="230"/>
      <c r="AW3267" s="230"/>
      <c r="AZ3267" s="230"/>
      <c r="BA3267" s="230"/>
      <c r="BB3267" s="230"/>
      <c r="BC3267" s="230"/>
      <c r="BD3267" s="230"/>
      <c r="BE3267" s="230"/>
      <c r="BF3267" s="230"/>
      <c r="BG3267" s="230"/>
    </row>
    <row r="3268" spans="4:59">
      <c r="D3268" s="230"/>
      <c r="G3268" s="230"/>
      <c r="H3268" s="230"/>
      <c r="I3268" s="230"/>
      <c r="J3268" s="230"/>
      <c r="K3268" s="230"/>
      <c r="L3268" s="230"/>
      <c r="M3268" s="230"/>
      <c r="N3268" s="230"/>
      <c r="S3268" s="230"/>
      <c r="V3268" s="230"/>
      <c r="W3268" s="230"/>
      <c r="X3268" s="230"/>
      <c r="Y3268" s="230"/>
      <c r="Z3268" s="230"/>
      <c r="AA3268" s="230"/>
      <c r="AB3268" s="230"/>
      <c r="AC3268" s="230"/>
      <c r="AD3268" s="230"/>
      <c r="AH3268" s="230"/>
      <c r="AK3268" s="230"/>
      <c r="AL3268" s="230"/>
      <c r="AM3268" s="230"/>
      <c r="AN3268" s="230"/>
      <c r="AO3268" s="230"/>
      <c r="AP3268" s="230"/>
      <c r="AQ3268" s="230"/>
      <c r="AR3268" s="230"/>
      <c r="AW3268" s="230"/>
      <c r="AZ3268" s="230"/>
      <c r="BA3268" s="230"/>
      <c r="BB3268" s="230"/>
      <c r="BC3268" s="230"/>
      <c r="BD3268" s="230"/>
      <c r="BE3268" s="230"/>
      <c r="BF3268" s="230"/>
      <c r="BG3268" s="230"/>
    </row>
    <row r="3269" spans="4:59">
      <c r="D3269" s="230"/>
      <c r="G3269" s="230"/>
      <c r="H3269" s="230"/>
      <c r="I3269" s="230"/>
      <c r="J3269" s="230"/>
      <c r="K3269" s="230"/>
      <c r="L3269" s="230"/>
      <c r="M3269" s="230"/>
      <c r="N3269" s="230"/>
      <c r="S3269" s="230"/>
      <c r="V3269" s="230"/>
      <c r="W3269" s="230"/>
      <c r="X3269" s="230"/>
      <c r="Y3269" s="230"/>
      <c r="Z3269" s="230"/>
      <c r="AA3269" s="230"/>
      <c r="AB3269" s="230"/>
      <c r="AC3269" s="230"/>
      <c r="AD3269" s="230"/>
      <c r="AH3269" s="230"/>
      <c r="AK3269" s="230"/>
      <c r="AL3269" s="230"/>
      <c r="AM3269" s="230"/>
      <c r="AN3269" s="230"/>
      <c r="AO3269" s="230"/>
      <c r="AP3269" s="230"/>
      <c r="AQ3269" s="230"/>
      <c r="AR3269" s="230"/>
      <c r="AW3269" s="230"/>
      <c r="AZ3269" s="230"/>
      <c r="BA3269" s="230"/>
      <c r="BB3269" s="230"/>
      <c r="BC3269" s="230"/>
      <c r="BD3269" s="230"/>
      <c r="BE3269" s="230"/>
      <c r="BF3269" s="230"/>
      <c r="BG3269" s="230"/>
    </row>
    <row r="3270" spans="4:59">
      <c r="D3270" s="230"/>
      <c r="G3270" s="230"/>
      <c r="H3270" s="230"/>
      <c r="I3270" s="230"/>
      <c r="J3270" s="230"/>
      <c r="K3270" s="230"/>
      <c r="L3270" s="230"/>
      <c r="M3270" s="230"/>
      <c r="N3270" s="230"/>
      <c r="S3270" s="230"/>
      <c r="V3270" s="230"/>
      <c r="W3270" s="230"/>
      <c r="X3270" s="230"/>
      <c r="Y3270" s="230"/>
      <c r="Z3270" s="230"/>
      <c r="AA3270" s="230"/>
      <c r="AB3270" s="230"/>
      <c r="AC3270" s="230"/>
      <c r="AD3270" s="230"/>
      <c r="AH3270" s="230"/>
      <c r="AK3270" s="230"/>
      <c r="AL3270" s="230"/>
      <c r="AM3270" s="230"/>
      <c r="AN3270" s="230"/>
      <c r="AO3270" s="230"/>
      <c r="AP3270" s="230"/>
      <c r="AQ3270" s="230"/>
      <c r="AR3270" s="230"/>
      <c r="AW3270" s="230"/>
      <c r="AZ3270" s="230"/>
      <c r="BA3270" s="230"/>
      <c r="BB3270" s="230"/>
      <c r="BC3270" s="230"/>
      <c r="BD3270" s="230"/>
      <c r="BE3270" s="230"/>
      <c r="BF3270" s="230"/>
      <c r="BG3270" s="230"/>
    </row>
    <row r="3271" spans="4:59">
      <c r="D3271" s="230"/>
      <c r="G3271" s="230"/>
      <c r="H3271" s="230"/>
      <c r="I3271" s="230"/>
      <c r="J3271" s="230"/>
      <c r="K3271" s="230"/>
      <c r="L3271" s="230"/>
      <c r="M3271" s="230"/>
      <c r="N3271" s="230"/>
      <c r="S3271" s="230"/>
      <c r="V3271" s="230"/>
      <c r="W3271" s="230"/>
      <c r="X3271" s="230"/>
      <c r="Y3271" s="230"/>
      <c r="Z3271" s="230"/>
      <c r="AA3271" s="230"/>
      <c r="AB3271" s="230"/>
      <c r="AC3271" s="230"/>
      <c r="AD3271" s="230"/>
      <c r="AH3271" s="230"/>
      <c r="AK3271" s="230"/>
      <c r="AL3271" s="230"/>
      <c r="AM3271" s="230"/>
      <c r="AN3271" s="230"/>
      <c r="AO3271" s="230"/>
      <c r="AP3271" s="230"/>
      <c r="AQ3271" s="230"/>
      <c r="AR3271" s="230"/>
      <c r="AW3271" s="230"/>
      <c r="AZ3271" s="230"/>
      <c r="BA3271" s="230"/>
      <c r="BB3271" s="230"/>
      <c r="BC3271" s="230"/>
      <c r="BD3271" s="230"/>
      <c r="BE3271" s="230"/>
      <c r="BF3271" s="230"/>
      <c r="BG3271" s="230"/>
    </row>
    <row r="3272" spans="4:59">
      <c r="D3272" s="230"/>
      <c r="G3272" s="230"/>
      <c r="H3272" s="230"/>
      <c r="I3272" s="230"/>
      <c r="J3272" s="230"/>
      <c r="K3272" s="230"/>
      <c r="L3272" s="230"/>
      <c r="M3272" s="230"/>
      <c r="N3272" s="230"/>
      <c r="S3272" s="230"/>
      <c r="V3272" s="230"/>
      <c r="W3272" s="230"/>
      <c r="X3272" s="230"/>
      <c r="Y3272" s="230"/>
      <c r="Z3272" s="230"/>
      <c r="AA3272" s="230"/>
      <c r="AB3272" s="230"/>
      <c r="AC3272" s="230"/>
      <c r="AD3272" s="230"/>
      <c r="AH3272" s="230"/>
      <c r="AK3272" s="230"/>
      <c r="AL3272" s="230"/>
      <c r="AM3272" s="230"/>
      <c r="AN3272" s="230"/>
      <c r="AO3272" s="230"/>
      <c r="AP3272" s="230"/>
      <c r="AQ3272" s="230"/>
      <c r="AR3272" s="230"/>
      <c r="AW3272" s="230"/>
      <c r="AZ3272" s="230"/>
      <c r="BA3272" s="230"/>
      <c r="BB3272" s="230"/>
      <c r="BC3272" s="230"/>
      <c r="BD3272" s="230"/>
      <c r="BE3272" s="230"/>
      <c r="BF3272" s="230"/>
      <c r="BG3272" s="230"/>
    </row>
    <row r="3273" spans="4:59">
      <c r="D3273" s="230"/>
      <c r="G3273" s="230"/>
      <c r="H3273" s="230"/>
      <c r="I3273" s="230"/>
      <c r="J3273" s="230"/>
      <c r="K3273" s="230"/>
      <c r="L3273" s="230"/>
      <c r="M3273" s="230"/>
      <c r="N3273" s="230"/>
      <c r="S3273" s="230"/>
      <c r="V3273" s="230"/>
      <c r="W3273" s="230"/>
      <c r="X3273" s="230"/>
      <c r="Y3273" s="230"/>
      <c r="Z3273" s="230"/>
      <c r="AA3273" s="230"/>
      <c r="AB3273" s="230"/>
      <c r="AC3273" s="230"/>
      <c r="AD3273" s="230"/>
      <c r="AH3273" s="230"/>
      <c r="AK3273" s="230"/>
      <c r="AL3273" s="230"/>
      <c r="AM3273" s="230"/>
      <c r="AN3273" s="230"/>
      <c r="AO3273" s="230"/>
      <c r="AP3273" s="230"/>
      <c r="AQ3273" s="230"/>
      <c r="AR3273" s="230"/>
      <c r="AW3273" s="230"/>
      <c r="AZ3273" s="230"/>
      <c r="BA3273" s="230"/>
      <c r="BB3273" s="230"/>
      <c r="BC3273" s="230"/>
      <c r="BD3273" s="230"/>
      <c r="BE3273" s="230"/>
      <c r="BF3273" s="230"/>
      <c r="BG3273" s="230"/>
    </row>
    <row r="3274" spans="4:59">
      <c r="D3274" s="230"/>
      <c r="G3274" s="230"/>
      <c r="H3274" s="230"/>
      <c r="I3274" s="230"/>
      <c r="J3274" s="230"/>
      <c r="K3274" s="230"/>
      <c r="L3274" s="230"/>
      <c r="M3274" s="230"/>
      <c r="N3274" s="230"/>
      <c r="S3274" s="230"/>
      <c r="V3274" s="230"/>
      <c r="W3274" s="230"/>
      <c r="X3274" s="230"/>
      <c r="Y3274" s="230"/>
      <c r="Z3274" s="230"/>
      <c r="AA3274" s="230"/>
      <c r="AB3274" s="230"/>
      <c r="AC3274" s="230"/>
      <c r="AD3274" s="230"/>
      <c r="AH3274" s="230"/>
      <c r="AK3274" s="230"/>
      <c r="AL3274" s="230"/>
      <c r="AM3274" s="230"/>
      <c r="AN3274" s="230"/>
      <c r="AO3274" s="230"/>
      <c r="AP3274" s="230"/>
      <c r="AQ3274" s="230"/>
      <c r="AR3274" s="230"/>
      <c r="AW3274" s="230"/>
      <c r="AZ3274" s="230"/>
      <c r="BA3274" s="230"/>
      <c r="BB3274" s="230"/>
      <c r="BC3274" s="230"/>
      <c r="BD3274" s="230"/>
      <c r="BE3274" s="230"/>
      <c r="BF3274" s="230"/>
      <c r="BG3274" s="230"/>
    </row>
    <row r="3275" spans="4:59">
      <c r="D3275" s="230"/>
      <c r="G3275" s="230"/>
      <c r="H3275" s="230"/>
      <c r="I3275" s="230"/>
      <c r="J3275" s="230"/>
      <c r="K3275" s="230"/>
      <c r="L3275" s="230"/>
      <c r="M3275" s="230"/>
      <c r="N3275" s="230"/>
      <c r="S3275" s="230"/>
      <c r="V3275" s="230"/>
      <c r="W3275" s="230"/>
      <c r="X3275" s="230"/>
      <c r="Y3275" s="230"/>
      <c r="Z3275" s="230"/>
      <c r="AA3275" s="230"/>
      <c r="AB3275" s="230"/>
      <c r="AC3275" s="230"/>
      <c r="AD3275" s="230"/>
      <c r="AH3275" s="230"/>
      <c r="AK3275" s="230"/>
      <c r="AL3275" s="230"/>
      <c r="AM3275" s="230"/>
      <c r="AN3275" s="230"/>
      <c r="AO3275" s="230"/>
      <c r="AP3275" s="230"/>
      <c r="AQ3275" s="230"/>
      <c r="AR3275" s="230"/>
      <c r="AW3275" s="230"/>
      <c r="AZ3275" s="230"/>
      <c r="BA3275" s="230"/>
      <c r="BB3275" s="230"/>
      <c r="BC3275" s="230"/>
      <c r="BD3275" s="230"/>
      <c r="BE3275" s="230"/>
      <c r="BF3275" s="230"/>
      <c r="BG3275" s="230"/>
    </row>
    <row r="3276" spans="4:59">
      <c r="D3276" s="230"/>
      <c r="G3276" s="230"/>
      <c r="H3276" s="230"/>
      <c r="I3276" s="230"/>
      <c r="J3276" s="230"/>
      <c r="K3276" s="230"/>
      <c r="L3276" s="230"/>
      <c r="M3276" s="230"/>
      <c r="N3276" s="230"/>
      <c r="S3276" s="230"/>
      <c r="V3276" s="230"/>
      <c r="W3276" s="230"/>
      <c r="X3276" s="230"/>
      <c r="Y3276" s="230"/>
      <c r="Z3276" s="230"/>
      <c r="AA3276" s="230"/>
      <c r="AB3276" s="230"/>
      <c r="AC3276" s="230"/>
      <c r="AD3276" s="230"/>
      <c r="AH3276" s="230"/>
      <c r="AK3276" s="230"/>
      <c r="AL3276" s="230"/>
      <c r="AM3276" s="230"/>
      <c r="AN3276" s="230"/>
      <c r="AO3276" s="230"/>
      <c r="AP3276" s="230"/>
      <c r="AQ3276" s="230"/>
      <c r="AR3276" s="230"/>
      <c r="AW3276" s="230"/>
      <c r="AZ3276" s="230"/>
      <c r="BA3276" s="230"/>
      <c r="BB3276" s="230"/>
      <c r="BC3276" s="230"/>
      <c r="BD3276" s="230"/>
      <c r="BE3276" s="230"/>
      <c r="BF3276" s="230"/>
      <c r="BG3276" s="230"/>
    </row>
    <row r="3277" spans="4:59">
      <c r="D3277" s="230"/>
      <c r="G3277" s="230"/>
      <c r="H3277" s="230"/>
      <c r="I3277" s="230"/>
      <c r="J3277" s="230"/>
      <c r="K3277" s="230"/>
      <c r="L3277" s="230"/>
      <c r="M3277" s="230"/>
      <c r="N3277" s="230"/>
      <c r="S3277" s="230"/>
      <c r="V3277" s="230"/>
      <c r="W3277" s="230"/>
      <c r="X3277" s="230"/>
      <c r="Y3277" s="230"/>
      <c r="Z3277" s="230"/>
      <c r="AA3277" s="230"/>
      <c r="AB3277" s="230"/>
      <c r="AC3277" s="230"/>
      <c r="AD3277" s="230"/>
      <c r="AH3277" s="230"/>
      <c r="AK3277" s="230"/>
      <c r="AL3277" s="230"/>
      <c r="AM3277" s="230"/>
      <c r="AN3277" s="230"/>
      <c r="AO3277" s="230"/>
      <c r="AP3277" s="230"/>
      <c r="AQ3277" s="230"/>
      <c r="AR3277" s="230"/>
      <c r="AW3277" s="230"/>
      <c r="AZ3277" s="230"/>
      <c r="BA3277" s="230"/>
      <c r="BB3277" s="230"/>
      <c r="BC3277" s="230"/>
      <c r="BD3277" s="230"/>
      <c r="BE3277" s="230"/>
      <c r="BF3277" s="230"/>
      <c r="BG3277" s="230"/>
    </row>
    <row r="3278" spans="4:59">
      <c r="D3278" s="230"/>
      <c r="G3278" s="230"/>
      <c r="H3278" s="230"/>
      <c r="I3278" s="230"/>
      <c r="J3278" s="230"/>
      <c r="K3278" s="230"/>
      <c r="L3278" s="230"/>
      <c r="M3278" s="230"/>
      <c r="N3278" s="230"/>
      <c r="S3278" s="230"/>
      <c r="V3278" s="230"/>
      <c r="W3278" s="230"/>
      <c r="X3278" s="230"/>
      <c r="Y3278" s="230"/>
      <c r="Z3278" s="230"/>
      <c r="AA3278" s="230"/>
      <c r="AB3278" s="230"/>
      <c r="AC3278" s="230"/>
      <c r="AD3278" s="230"/>
      <c r="AH3278" s="230"/>
      <c r="AK3278" s="230"/>
      <c r="AL3278" s="230"/>
      <c r="AM3278" s="230"/>
      <c r="AN3278" s="230"/>
      <c r="AO3278" s="230"/>
      <c r="AP3278" s="230"/>
      <c r="AQ3278" s="230"/>
      <c r="AR3278" s="230"/>
      <c r="AW3278" s="230"/>
      <c r="AZ3278" s="230"/>
      <c r="BA3278" s="230"/>
      <c r="BB3278" s="230"/>
      <c r="BC3278" s="230"/>
      <c r="BD3278" s="230"/>
      <c r="BE3278" s="230"/>
      <c r="BF3278" s="230"/>
      <c r="BG3278" s="230"/>
    </row>
    <row r="3279" spans="4:59">
      <c r="D3279" s="230"/>
      <c r="G3279" s="230"/>
      <c r="H3279" s="230"/>
      <c r="I3279" s="230"/>
      <c r="J3279" s="230"/>
      <c r="K3279" s="230"/>
      <c r="L3279" s="230"/>
      <c r="M3279" s="230"/>
      <c r="N3279" s="230"/>
      <c r="S3279" s="230"/>
      <c r="V3279" s="230"/>
      <c r="W3279" s="230"/>
      <c r="X3279" s="230"/>
      <c r="Y3279" s="230"/>
      <c r="Z3279" s="230"/>
      <c r="AA3279" s="230"/>
      <c r="AB3279" s="230"/>
      <c r="AC3279" s="230"/>
      <c r="AD3279" s="230"/>
      <c r="AH3279" s="230"/>
      <c r="AK3279" s="230"/>
      <c r="AL3279" s="230"/>
      <c r="AM3279" s="230"/>
      <c r="AN3279" s="230"/>
      <c r="AO3279" s="230"/>
      <c r="AP3279" s="230"/>
      <c r="AQ3279" s="230"/>
      <c r="AR3279" s="230"/>
      <c r="AW3279" s="230"/>
      <c r="AZ3279" s="230"/>
      <c r="BA3279" s="230"/>
      <c r="BB3279" s="230"/>
      <c r="BC3279" s="230"/>
      <c r="BD3279" s="230"/>
      <c r="BE3279" s="230"/>
      <c r="BF3279" s="230"/>
      <c r="BG3279" s="230"/>
    </row>
    <row r="3280" spans="4:59">
      <c r="D3280" s="230"/>
      <c r="G3280" s="230"/>
      <c r="H3280" s="230"/>
      <c r="I3280" s="230"/>
      <c r="J3280" s="230"/>
      <c r="K3280" s="230"/>
      <c r="L3280" s="230"/>
      <c r="M3280" s="230"/>
      <c r="N3280" s="230"/>
      <c r="S3280" s="230"/>
      <c r="V3280" s="230"/>
      <c r="W3280" s="230"/>
      <c r="X3280" s="230"/>
      <c r="Y3280" s="230"/>
      <c r="Z3280" s="230"/>
      <c r="AA3280" s="230"/>
      <c r="AB3280" s="230"/>
      <c r="AC3280" s="230"/>
      <c r="AD3280" s="230"/>
      <c r="AH3280" s="230"/>
      <c r="AK3280" s="230"/>
      <c r="AL3280" s="230"/>
      <c r="AM3280" s="230"/>
      <c r="AN3280" s="230"/>
      <c r="AO3280" s="230"/>
      <c r="AP3280" s="230"/>
      <c r="AQ3280" s="230"/>
      <c r="AR3280" s="230"/>
      <c r="AW3280" s="230"/>
      <c r="AZ3280" s="230"/>
      <c r="BA3280" s="230"/>
      <c r="BB3280" s="230"/>
      <c r="BC3280" s="230"/>
      <c r="BD3280" s="230"/>
      <c r="BE3280" s="230"/>
      <c r="BF3280" s="230"/>
      <c r="BG3280" s="230"/>
    </row>
    <row r="3281" spans="4:59">
      <c r="D3281" s="230"/>
      <c r="G3281" s="230"/>
      <c r="H3281" s="230"/>
      <c r="I3281" s="230"/>
      <c r="J3281" s="230"/>
      <c r="K3281" s="230"/>
      <c r="L3281" s="230"/>
      <c r="M3281" s="230"/>
      <c r="N3281" s="230"/>
      <c r="S3281" s="230"/>
      <c r="V3281" s="230"/>
      <c r="W3281" s="230"/>
      <c r="X3281" s="230"/>
      <c r="Y3281" s="230"/>
      <c r="Z3281" s="230"/>
      <c r="AA3281" s="230"/>
      <c r="AB3281" s="230"/>
      <c r="AC3281" s="230"/>
      <c r="AD3281" s="230"/>
      <c r="AH3281" s="230"/>
      <c r="AK3281" s="230"/>
      <c r="AL3281" s="230"/>
      <c r="AM3281" s="230"/>
      <c r="AN3281" s="230"/>
      <c r="AO3281" s="230"/>
      <c r="AP3281" s="230"/>
      <c r="AQ3281" s="230"/>
      <c r="AR3281" s="230"/>
      <c r="AW3281" s="230"/>
      <c r="AZ3281" s="230"/>
      <c r="BA3281" s="230"/>
      <c r="BB3281" s="230"/>
      <c r="BC3281" s="230"/>
      <c r="BD3281" s="230"/>
      <c r="BE3281" s="230"/>
      <c r="BF3281" s="230"/>
      <c r="BG3281" s="230"/>
    </row>
    <row r="3282" spans="4:59">
      <c r="D3282" s="230"/>
      <c r="G3282" s="230"/>
      <c r="H3282" s="230"/>
      <c r="I3282" s="230"/>
      <c r="J3282" s="230"/>
      <c r="K3282" s="230"/>
      <c r="L3282" s="230"/>
      <c r="M3282" s="230"/>
      <c r="N3282" s="230"/>
      <c r="S3282" s="230"/>
      <c r="V3282" s="230"/>
      <c r="W3282" s="230"/>
      <c r="X3282" s="230"/>
      <c r="Y3282" s="230"/>
      <c r="Z3282" s="230"/>
      <c r="AA3282" s="230"/>
      <c r="AB3282" s="230"/>
      <c r="AC3282" s="230"/>
      <c r="AD3282" s="230"/>
      <c r="AH3282" s="230"/>
      <c r="AK3282" s="230"/>
      <c r="AL3282" s="230"/>
      <c r="AM3282" s="230"/>
      <c r="AN3282" s="230"/>
      <c r="AO3282" s="230"/>
      <c r="AP3282" s="230"/>
      <c r="AQ3282" s="230"/>
      <c r="AR3282" s="230"/>
      <c r="AW3282" s="230"/>
      <c r="AZ3282" s="230"/>
      <c r="BA3282" s="230"/>
      <c r="BB3282" s="230"/>
      <c r="BC3282" s="230"/>
      <c r="BD3282" s="230"/>
      <c r="BE3282" s="230"/>
      <c r="BF3282" s="230"/>
      <c r="BG3282" s="230"/>
    </row>
    <row r="3283" spans="4:59">
      <c r="D3283" s="230"/>
      <c r="G3283" s="230"/>
      <c r="H3283" s="230"/>
      <c r="I3283" s="230"/>
      <c r="J3283" s="230"/>
      <c r="K3283" s="230"/>
      <c r="L3283" s="230"/>
      <c r="M3283" s="230"/>
      <c r="N3283" s="230"/>
      <c r="S3283" s="230"/>
      <c r="V3283" s="230"/>
      <c r="W3283" s="230"/>
      <c r="X3283" s="230"/>
      <c r="Y3283" s="230"/>
      <c r="Z3283" s="230"/>
      <c r="AA3283" s="230"/>
      <c r="AB3283" s="230"/>
      <c r="AC3283" s="230"/>
      <c r="AD3283" s="230"/>
      <c r="AH3283" s="230"/>
      <c r="AK3283" s="230"/>
      <c r="AL3283" s="230"/>
      <c r="AM3283" s="230"/>
      <c r="AN3283" s="230"/>
      <c r="AO3283" s="230"/>
      <c r="AP3283" s="230"/>
      <c r="AQ3283" s="230"/>
      <c r="AR3283" s="230"/>
      <c r="AW3283" s="230"/>
      <c r="AZ3283" s="230"/>
      <c r="BA3283" s="230"/>
      <c r="BB3283" s="230"/>
      <c r="BC3283" s="230"/>
      <c r="BD3283" s="230"/>
      <c r="BE3283" s="230"/>
      <c r="BF3283" s="230"/>
      <c r="BG3283" s="230"/>
    </row>
    <row r="3284" spans="4:59">
      <c r="D3284" s="230"/>
      <c r="G3284" s="230"/>
      <c r="H3284" s="230"/>
      <c r="I3284" s="230"/>
      <c r="J3284" s="230"/>
      <c r="K3284" s="230"/>
      <c r="L3284" s="230"/>
      <c r="M3284" s="230"/>
      <c r="N3284" s="230"/>
      <c r="S3284" s="230"/>
      <c r="V3284" s="230"/>
      <c r="W3284" s="230"/>
      <c r="X3284" s="230"/>
      <c r="Y3284" s="230"/>
      <c r="Z3284" s="230"/>
      <c r="AA3284" s="230"/>
      <c r="AB3284" s="230"/>
      <c r="AC3284" s="230"/>
      <c r="AD3284" s="230"/>
      <c r="AH3284" s="230"/>
      <c r="AK3284" s="230"/>
      <c r="AL3284" s="230"/>
      <c r="AM3284" s="230"/>
      <c r="AN3284" s="230"/>
      <c r="AO3284" s="230"/>
      <c r="AP3284" s="230"/>
      <c r="AQ3284" s="230"/>
      <c r="AR3284" s="230"/>
      <c r="AW3284" s="230"/>
      <c r="AZ3284" s="230"/>
      <c r="BA3284" s="230"/>
      <c r="BB3284" s="230"/>
      <c r="BC3284" s="230"/>
      <c r="BD3284" s="230"/>
      <c r="BE3284" s="230"/>
      <c r="BF3284" s="230"/>
      <c r="BG3284" s="230"/>
    </row>
    <row r="3285" spans="4:59">
      <c r="D3285" s="230"/>
      <c r="G3285" s="230"/>
      <c r="H3285" s="230"/>
      <c r="I3285" s="230"/>
      <c r="J3285" s="230"/>
      <c r="K3285" s="230"/>
      <c r="L3285" s="230"/>
      <c r="M3285" s="230"/>
      <c r="N3285" s="230"/>
      <c r="S3285" s="230"/>
      <c r="V3285" s="230"/>
      <c r="W3285" s="230"/>
      <c r="X3285" s="230"/>
      <c r="Y3285" s="230"/>
      <c r="Z3285" s="230"/>
      <c r="AA3285" s="230"/>
      <c r="AB3285" s="230"/>
      <c r="AC3285" s="230"/>
      <c r="AD3285" s="230"/>
      <c r="AH3285" s="230"/>
      <c r="AK3285" s="230"/>
      <c r="AL3285" s="230"/>
      <c r="AM3285" s="230"/>
      <c r="AN3285" s="230"/>
      <c r="AO3285" s="230"/>
      <c r="AP3285" s="230"/>
      <c r="AQ3285" s="230"/>
      <c r="AR3285" s="230"/>
      <c r="AW3285" s="230"/>
      <c r="AZ3285" s="230"/>
      <c r="BA3285" s="230"/>
      <c r="BB3285" s="230"/>
      <c r="BC3285" s="230"/>
      <c r="BD3285" s="230"/>
      <c r="BE3285" s="230"/>
      <c r="BF3285" s="230"/>
      <c r="BG3285" s="230"/>
    </row>
    <row r="3286" spans="4:59">
      <c r="D3286" s="230"/>
      <c r="G3286" s="230"/>
      <c r="H3286" s="230"/>
      <c r="I3286" s="230"/>
      <c r="J3286" s="230"/>
      <c r="K3286" s="230"/>
      <c r="L3286" s="230"/>
      <c r="M3286" s="230"/>
      <c r="N3286" s="230"/>
      <c r="S3286" s="230"/>
      <c r="V3286" s="230"/>
      <c r="W3286" s="230"/>
      <c r="X3286" s="230"/>
      <c r="Y3286" s="230"/>
      <c r="Z3286" s="230"/>
      <c r="AA3286" s="230"/>
      <c r="AB3286" s="230"/>
      <c r="AC3286" s="230"/>
      <c r="AD3286" s="230"/>
      <c r="AH3286" s="230"/>
      <c r="AK3286" s="230"/>
      <c r="AL3286" s="230"/>
      <c r="AM3286" s="230"/>
      <c r="AN3286" s="230"/>
      <c r="AO3286" s="230"/>
      <c r="AP3286" s="230"/>
      <c r="AQ3286" s="230"/>
      <c r="AR3286" s="230"/>
      <c r="AW3286" s="230"/>
      <c r="AZ3286" s="230"/>
      <c r="BA3286" s="230"/>
      <c r="BB3286" s="230"/>
      <c r="BC3286" s="230"/>
      <c r="BD3286" s="230"/>
      <c r="BE3286" s="230"/>
      <c r="BF3286" s="230"/>
      <c r="BG3286" s="230"/>
    </row>
    <row r="3287" spans="4:59">
      <c r="D3287" s="230"/>
      <c r="G3287" s="230"/>
      <c r="H3287" s="230"/>
      <c r="I3287" s="230"/>
      <c r="J3287" s="230"/>
      <c r="K3287" s="230"/>
      <c r="L3287" s="230"/>
      <c r="M3287" s="230"/>
      <c r="N3287" s="230"/>
      <c r="S3287" s="230"/>
      <c r="V3287" s="230"/>
      <c r="W3287" s="230"/>
      <c r="X3287" s="230"/>
      <c r="Y3287" s="230"/>
      <c r="Z3287" s="230"/>
      <c r="AA3287" s="230"/>
      <c r="AB3287" s="230"/>
      <c r="AC3287" s="230"/>
      <c r="AD3287" s="230"/>
      <c r="AH3287" s="230"/>
      <c r="AK3287" s="230"/>
      <c r="AL3287" s="230"/>
      <c r="AM3287" s="230"/>
      <c r="AN3287" s="230"/>
      <c r="AO3287" s="230"/>
      <c r="AP3287" s="230"/>
      <c r="AQ3287" s="230"/>
      <c r="AR3287" s="230"/>
      <c r="AW3287" s="230"/>
      <c r="AZ3287" s="230"/>
      <c r="BA3287" s="230"/>
      <c r="BB3287" s="230"/>
      <c r="BC3287" s="230"/>
      <c r="BD3287" s="230"/>
      <c r="BE3287" s="230"/>
      <c r="BF3287" s="230"/>
      <c r="BG3287" s="230"/>
    </row>
    <row r="3288" spans="4:59">
      <c r="D3288" s="230"/>
      <c r="G3288" s="230"/>
      <c r="H3288" s="230"/>
      <c r="I3288" s="230"/>
      <c r="J3288" s="230"/>
      <c r="K3288" s="230"/>
      <c r="L3288" s="230"/>
      <c r="M3288" s="230"/>
      <c r="N3288" s="230"/>
      <c r="S3288" s="230"/>
      <c r="V3288" s="230"/>
      <c r="W3288" s="230"/>
      <c r="X3288" s="230"/>
      <c r="Y3288" s="230"/>
      <c r="Z3288" s="230"/>
      <c r="AA3288" s="230"/>
      <c r="AB3288" s="230"/>
      <c r="AC3288" s="230"/>
      <c r="AD3288" s="230"/>
      <c r="AH3288" s="230"/>
      <c r="AK3288" s="230"/>
      <c r="AL3288" s="230"/>
      <c r="AM3288" s="230"/>
      <c r="AN3288" s="230"/>
      <c r="AO3288" s="230"/>
      <c r="AP3288" s="230"/>
      <c r="AQ3288" s="230"/>
      <c r="AR3288" s="230"/>
      <c r="AW3288" s="230"/>
      <c r="AZ3288" s="230"/>
      <c r="BA3288" s="230"/>
      <c r="BB3288" s="230"/>
      <c r="BC3288" s="230"/>
      <c r="BD3288" s="230"/>
      <c r="BE3288" s="230"/>
      <c r="BF3288" s="230"/>
      <c r="BG3288" s="230"/>
    </row>
    <row r="3289" spans="4:59">
      <c r="D3289" s="230"/>
      <c r="G3289" s="230"/>
      <c r="H3289" s="230"/>
      <c r="I3289" s="230"/>
      <c r="J3289" s="230"/>
      <c r="K3289" s="230"/>
      <c r="L3289" s="230"/>
      <c r="M3289" s="230"/>
      <c r="N3289" s="230"/>
      <c r="S3289" s="230"/>
      <c r="V3289" s="230"/>
      <c r="W3289" s="230"/>
      <c r="X3289" s="230"/>
      <c r="Y3289" s="230"/>
      <c r="Z3289" s="230"/>
      <c r="AA3289" s="230"/>
      <c r="AB3289" s="230"/>
      <c r="AC3289" s="230"/>
      <c r="AD3289" s="230"/>
      <c r="AH3289" s="230"/>
      <c r="AK3289" s="230"/>
      <c r="AL3289" s="230"/>
      <c r="AM3289" s="230"/>
      <c r="AN3289" s="230"/>
      <c r="AO3289" s="230"/>
      <c r="AP3289" s="230"/>
      <c r="AQ3289" s="230"/>
      <c r="AR3289" s="230"/>
      <c r="AW3289" s="230"/>
      <c r="AZ3289" s="230"/>
      <c r="BA3289" s="230"/>
      <c r="BB3289" s="230"/>
      <c r="BC3289" s="230"/>
      <c r="BD3289" s="230"/>
      <c r="BE3289" s="230"/>
      <c r="BF3289" s="230"/>
      <c r="BG3289" s="230"/>
    </row>
    <row r="3290" spans="4:59">
      <c r="D3290" s="230"/>
      <c r="G3290" s="230"/>
      <c r="H3290" s="230"/>
      <c r="I3290" s="230"/>
      <c r="J3290" s="230"/>
      <c r="K3290" s="230"/>
      <c r="L3290" s="230"/>
      <c r="M3290" s="230"/>
      <c r="N3290" s="230"/>
      <c r="S3290" s="230"/>
      <c r="V3290" s="230"/>
      <c r="W3290" s="230"/>
      <c r="X3290" s="230"/>
      <c r="Y3290" s="230"/>
      <c r="Z3290" s="230"/>
      <c r="AA3290" s="230"/>
      <c r="AB3290" s="230"/>
      <c r="AC3290" s="230"/>
      <c r="AD3290" s="230"/>
      <c r="AH3290" s="230"/>
      <c r="AK3290" s="230"/>
      <c r="AL3290" s="230"/>
      <c r="AM3290" s="230"/>
      <c r="AN3290" s="230"/>
      <c r="AO3290" s="230"/>
      <c r="AP3290" s="230"/>
      <c r="AQ3290" s="230"/>
      <c r="AR3290" s="230"/>
      <c r="AW3290" s="230"/>
      <c r="AZ3290" s="230"/>
      <c r="BA3290" s="230"/>
      <c r="BB3290" s="230"/>
      <c r="BC3290" s="230"/>
      <c r="BD3290" s="230"/>
      <c r="BE3290" s="230"/>
      <c r="BF3290" s="230"/>
      <c r="BG3290" s="230"/>
    </row>
    <row r="3291" spans="4:59">
      <c r="D3291" s="230"/>
      <c r="G3291" s="230"/>
      <c r="H3291" s="230"/>
      <c r="I3291" s="230"/>
      <c r="J3291" s="230"/>
      <c r="K3291" s="230"/>
      <c r="L3291" s="230"/>
      <c r="M3291" s="230"/>
      <c r="N3291" s="230"/>
      <c r="S3291" s="230"/>
      <c r="V3291" s="230"/>
      <c r="W3291" s="230"/>
      <c r="X3291" s="230"/>
      <c r="Y3291" s="230"/>
      <c r="Z3291" s="230"/>
      <c r="AA3291" s="230"/>
      <c r="AB3291" s="230"/>
      <c r="AC3291" s="230"/>
      <c r="AD3291" s="230"/>
      <c r="AH3291" s="230"/>
      <c r="AK3291" s="230"/>
      <c r="AL3291" s="230"/>
      <c r="AM3291" s="230"/>
      <c r="AN3291" s="230"/>
      <c r="AO3291" s="230"/>
      <c r="AP3291" s="230"/>
      <c r="AQ3291" s="230"/>
      <c r="AR3291" s="230"/>
      <c r="AW3291" s="230"/>
      <c r="AZ3291" s="230"/>
      <c r="BA3291" s="230"/>
      <c r="BB3291" s="230"/>
      <c r="BC3291" s="230"/>
      <c r="BD3291" s="230"/>
      <c r="BE3291" s="230"/>
      <c r="BF3291" s="230"/>
      <c r="BG3291" s="230"/>
    </row>
    <row r="3292" spans="4:59">
      <c r="D3292" s="230"/>
      <c r="G3292" s="230"/>
      <c r="H3292" s="230"/>
      <c r="I3292" s="230"/>
      <c r="J3292" s="230"/>
      <c r="K3292" s="230"/>
      <c r="L3292" s="230"/>
      <c r="M3292" s="230"/>
      <c r="N3292" s="230"/>
      <c r="S3292" s="230"/>
      <c r="V3292" s="230"/>
      <c r="W3292" s="230"/>
      <c r="X3292" s="230"/>
      <c r="Y3292" s="230"/>
      <c r="Z3292" s="230"/>
      <c r="AA3292" s="230"/>
      <c r="AB3292" s="230"/>
      <c r="AC3292" s="230"/>
      <c r="AD3292" s="230"/>
      <c r="AH3292" s="230"/>
      <c r="AK3292" s="230"/>
      <c r="AL3292" s="230"/>
      <c r="AM3292" s="230"/>
      <c r="AN3292" s="230"/>
      <c r="AO3292" s="230"/>
      <c r="AP3292" s="230"/>
      <c r="AQ3292" s="230"/>
      <c r="AR3292" s="230"/>
      <c r="AW3292" s="230"/>
      <c r="AZ3292" s="230"/>
      <c r="BA3292" s="230"/>
      <c r="BB3292" s="230"/>
      <c r="BC3292" s="230"/>
      <c r="BD3292" s="230"/>
      <c r="BE3292" s="230"/>
      <c r="BF3292" s="230"/>
      <c r="BG3292" s="230"/>
    </row>
    <row r="3293" spans="4:59">
      <c r="D3293" s="230"/>
      <c r="G3293" s="230"/>
      <c r="H3293" s="230"/>
      <c r="I3293" s="230"/>
      <c r="J3293" s="230"/>
      <c r="K3293" s="230"/>
      <c r="L3293" s="230"/>
      <c r="M3293" s="230"/>
      <c r="N3293" s="230"/>
      <c r="S3293" s="230"/>
      <c r="V3293" s="230"/>
      <c r="W3293" s="230"/>
      <c r="X3293" s="230"/>
      <c r="Y3293" s="230"/>
      <c r="Z3293" s="230"/>
      <c r="AA3293" s="230"/>
      <c r="AB3293" s="230"/>
      <c r="AC3293" s="230"/>
      <c r="AD3293" s="230"/>
      <c r="AH3293" s="230"/>
      <c r="AK3293" s="230"/>
      <c r="AL3293" s="230"/>
      <c r="AM3293" s="230"/>
      <c r="AN3293" s="230"/>
      <c r="AO3293" s="230"/>
      <c r="AP3293" s="230"/>
      <c r="AQ3293" s="230"/>
      <c r="AR3293" s="230"/>
      <c r="AW3293" s="230"/>
      <c r="AZ3293" s="230"/>
      <c r="BA3293" s="230"/>
      <c r="BB3293" s="230"/>
      <c r="BC3293" s="230"/>
      <c r="BD3293" s="230"/>
      <c r="BE3293" s="230"/>
      <c r="BF3293" s="230"/>
      <c r="BG3293" s="230"/>
    </row>
    <row r="3294" spans="4:59">
      <c r="D3294" s="230"/>
      <c r="G3294" s="230"/>
      <c r="H3294" s="230"/>
      <c r="I3294" s="230"/>
      <c r="J3294" s="230"/>
      <c r="K3294" s="230"/>
      <c r="L3294" s="230"/>
      <c r="M3294" s="230"/>
      <c r="N3294" s="230"/>
      <c r="S3294" s="230"/>
      <c r="V3294" s="230"/>
      <c r="W3294" s="230"/>
      <c r="X3294" s="230"/>
      <c r="Y3294" s="230"/>
      <c r="Z3294" s="230"/>
      <c r="AA3294" s="230"/>
      <c r="AB3294" s="230"/>
      <c r="AC3294" s="230"/>
      <c r="AD3294" s="230"/>
      <c r="AH3294" s="230"/>
      <c r="AK3294" s="230"/>
      <c r="AL3294" s="230"/>
      <c r="AM3294" s="230"/>
      <c r="AN3294" s="230"/>
      <c r="AO3294" s="230"/>
      <c r="AP3294" s="230"/>
      <c r="AQ3294" s="230"/>
      <c r="AR3294" s="230"/>
      <c r="AW3294" s="230"/>
      <c r="AZ3294" s="230"/>
      <c r="BA3294" s="230"/>
      <c r="BB3294" s="230"/>
      <c r="BC3294" s="230"/>
      <c r="BD3294" s="230"/>
      <c r="BE3294" s="230"/>
      <c r="BF3294" s="230"/>
      <c r="BG3294" s="230"/>
    </row>
    <row r="3295" spans="4:59">
      <c r="D3295" s="230"/>
      <c r="G3295" s="230"/>
      <c r="H3295" s="230"/>
      <c r="I3295" s="230"/>
      <c r="J3295" s="230"/>
      <c r="K3295" s="230"/>
      <c r="L3295" s="230"/>
      <c r="M3295" s="230"/>
      <c r="N3295" s="230"/>
      <c r="S3295" s="230"/>
      <c r="V3295" s="230"/>
      <c r="W3295" s="230"/>
      <c r="X3295" s="230"/>
      <c r="Y3295" s="230"/>
      <c r="Z3295" s="230"/>
      <c r="AA3295" s="230"/>
      <c r="AB3295" s="230"/>
      <c r="AC3295" s="230"/>
      <c r="AD3295" s="230"/>
      <c r="AH3295" s="230"/>
      <c r="AK3295" s="230"/>
      <c r="AL3295" s="230"/>
      <c r="AM3295" s="230"/>
      <c r="AN3295" s="230"/>
      <c r="AO3295" s="230"/>
      <c r="AP3295" s="230"/>
      <c r="AQ3295" s="230"/>
      <c r="AR3295" s="230"/>
      <c r="AW3295" s="230"/>
      <c r="AZ3295" s="230"/>
      <c r="BA3295" s="230"/>
      <c r="BB3295" s="230"/>
      <c r="BC3295" s="230"/>
      <c r="BD3295" s="230"/>
      <c r="BE3295" s="230"/>
      <c r="BF3295" s="230"/>
      <c r="BG3295" s="230"/>
    </row>
    <row r="3296" spans="4:59">
      <c r="D3296" s="230"/>
      <c r="G3296" s="230"/>
      <c r="H3296" s="230"/>
      <c r="I3296" s="230"/>
      <c r="J3296" s="230"/>
      <c r="K3296" s="230"/>
      <c r="L3296" s="230"/>
      <c r="M3296" s="230"/>
      <c r="N3296" s="230"/>
      <c r="S3296" s="230"/>
      <c r="V3296" s="230"/>
      <c r="W3296" s="230"/>
      <c r="X3296" s="230"/>
      <c r="Y3296" s="230"/>
      <c r="Z3296" s="230"/>
      <c r="AA3296" s="230"/>
      <c r="AB3296" s="230"/>
      <c r="AC3296" s="230"/>
      <c r="AD3296" s="230"/>
      <c r="AH3296" s="230"/>
      <c r="AK3296" s="230"/>
      <c r="AL3296" s="230"/>
      <c r="AM3296" s="230"/>
      <c r="AN3296" s="230"/>
      <c r="AO3296" s="230"/>
      <c r="AP3296" s="230"/>
      <c r="AQ3296" s="230"/>
      <c r="AR3296" s="230"/>
      <c r="AW3296" s="230"/>
      <c r="AZ3296" s="230"/>
      <c r="BA3296" s="230"/>
      <c r="BB3296" s="230"/>
      <c r="BC3296" s="230"/>
      <c r="BD3296" s="230"/>
      <c r="BE3296" s="230"/>
      <c r="BF3296" s="230"/>
      <c r="BG3296" s="230"/>
    </row>
    <row r="3297" spans="4:59">
      <c r="D3297" s="230"/>
      <c r="G3297" s="230"/>
      <c r="H3297" s="230"/>
      <c r="I3297" s="230"/>
      <c r="J3297" s="230"/>
      <c r="K3297" s="230"/>
      <c r="L3297" s="230"/>
      <c r="M3297" s="230"/>
      <c r="N3297" s="230"/>
      <c r="S3297" s="230"/>
      <c r="V3297" s="230"/>
      <c r="W3297" s="230"/>
      <c r="X3297" s="230"/>
      <c r="Y3297" s="230"/>
      <c r="Z3297" s="230"/>
      <c r="AA3297" s="230"/>
      <c r="AB3297" s="230"/>
      <c r="AC3297" s="230"/>
      <c r="AD3297" s="230"/>
      <c r="AH3297" s="230"/>
      <c r="AK3297" s="230"/>
      <c r="AL3297" s="230"/>
      <c r="AM3297" s="230"/>
      <c r="AN3297" s="230"/>
      <c r="AO3297" s="230"/>
      <c r="AP3297" s="230"/>
      <c r="AQ3297" s="230"/>
      <c r="AR3297" s="230"/>
      <c r="AW3297" s="230"/>
      <c r="AZ3297" s="230"/>
      <c r="BA3297" s="230"/>
      <c r="BB3297" s="230"/>
      <c r="BC3297" s="230"/>
      <c r="BD3297" s="230"/>
      <c r="BE3297" s="230"/>
      <c r="BF3297" s="230"/>
      <c r="BG3297" s="230"/>
    </row>
    <row r="3298" spans="4:59">
      <c r="D3298" s="230"/>
      <c r="G3298" s="230"/>
      <c r="H3298" s="230"/>
      <c r="I3298" s="230"/>
      <c r="J3298" s="230"/>
      <c r="K3298" s="230"/>
      <c r="L3298" s="230"/>
      <c r="M3298" s="230"/>
      <c r="N3298" s="230"/>
      <c r="S3298" s="230"/>
      <c r="V3298" s="230"/>
      <c r="W3298" s="230"/>
      <c r="X3298" s="230"/>
      <c r="Y3298" s="230"/>
      <c r="Z3298" s="230"/>
      <c r="AA3298" s="230"/>
      <c r="AB3298" s="230"/>
      <c r="AC3298" s="230"/>
      <c r="AD3298" s="230"/>
      <c r="AH3298" s="230"/>
      <c r="AK3298" s="230"/>
      <c r="AL3298" s="230"/>
      <c r="AM3298" s="230"/>
      <c r="AN3298" s="230"/>
      <c r="AO3298" s="230"/>
      <c r="AP3298" s="230"/>
      <c r="AQ3298" s="230"/>
      <c r="AR3298" s="230"/>
      <c r="AW3298" s="230"/>
      <c r="AZ3298" s="230"/>
      <c r="BA3298" s="230"/>
      <c r="BB3298" s="230"/>
      <c r="BC3298" s="230"/>
      <c r="BD3298" s="230"/>
      <c r="BE3298" s="230"/>
      <c r="BF3298" s="230"/>
      <c r="BG3298" s="230"/>
    </row>
    <row r="3299" spans="4:59">
      <c r="D3299" s="230"/>
      <c r="G3299" s="230"/>
      <c r="H3299" s="230"/>
      <c r="I3299" s="230"/>
      <c r="J3299" s="230"/>
      <c r="K3299" s="230"/>
      <c r="L3299" s="230"/>
      <c r="M3299" s="230"/>
      <c r="N3299" s="230"/>
      <c r="S3299" s="230"/>
      <c r="V3299" s="230"/>
      <c r="W3299" s="230"/>
      <c r="X3299" s="230"/>
      <c r="Y3299" s="230"/>
      <c r="Z3299" s="230"/>
      <c r="AA3299" s="230"/>
      <c r="AB3299" s="230"/>
      <c r="AC3299" s="230"/>
      <c r="AD3299" s="230"/>
      <c r="AH3299" s="230"/>
      <c r="AK3299" s="230"/>
      <c r="AL3299" s="230"/>
      <c r="AM3299" s="230"/>
      <c r="AN3299" s="230"/>
      <c r="AO3299" s="230"/>
      <c r="AP3299" s="230"/>
      <c r="AQ3299" s="230"/>
      <c r="AR3299" s="230"/>
      <c r="AW3299" s="230"/>
      <c r="AZ3299" s="230"/>
      <c r="BA3299" s="230"/>
      <c r="BB3299" s="230"/>
      <c r="BC3299" s="230"/>
      <c r="BD3299" s="230"/>
      <c r="BE3299" s="230"/>
      <c r="BF3299" s="230"/>
      <c r="BG3299" s="230"/>
    </row>
    <row r="3300" spans="4:59">
      <c r="D3300" s="230"/>
      <c r="G3300" s="230"/>
      <c r="H3300" s="230"/>
      <c r="I3300" s="230"/>
      <c r="J3300" s="230"/>
      <c r="K3300" s="230"/>
      <c r="L3300" s="230"/>
      <c r="M3300" s="230"/>
      <c r="N3300" s="230"/>
      <c r="S3300" s="230"/>
      <c r="V3300" s="230"/>
      <c r="W3300" s="230"/>
      <c r="X3300" s="230"/>
      <c r="Y3300" s="230"/>
      <c r="Z3300" s="230"/>
      <c r="AA3300" s="230"/>
      <c r="AB3300" s="230"/>
      <c r="AC3300" s="230"/>
      <c r="AD3300" s="230"/>
      <c r="AH3300" s="230"/>
      <c r="AK3300" s="230"/>
      <c r="AL3300" s="230"/>
      <c r="AM3300" s="230"/>
      <c r="AN3300" s="230"/>
      <c r="AO3300" s="230"/>
      <c r="AP3300" s="230"/>
      <c r="AQ3300" s="230"/>
      <c r="AR3300" s="230"/>
      <c r="AW3300" s="230"/>
      <c r="AZ3300" s="230"/>
      <c r="BA3300" s="230"/>
      <c r="BB3300" s="230"/>
      <c r="BC3300" s="230"/>
      <c r="BD3300" s="230"/>
      <c r="BE3300" s="230"/>
      <c r="BF3300" s="230"/>
      <c r="BG3300" s="230"/>
    </row>
    <row r="3301" spans="4:59">
      <c r="D3301" s="230"/>
      <c r="G3301" s="230"/>
      <c r="H3301" s="230"/>
      <c r="I3301" s="230"/>
      <c r="J3301" s="230"/>
      <c r="K3301" s="230"/>
      <c r="L3301" s="230"/>
      <c r="M3301" s="230"/>
      <c r="N3301" s="230"/>
      <c r="S3301" s="230"/>
      <c r="V3301" s="230"/>
      <c r="W3301" s="230"/>
      <c r="X3301" s="230"/>
      <c r="Y3301" s="230"/>
      <c r="Z3301" s="230"/>
      <c r="AA3301" s="230"/>
      <c r="AB3301" s="230"/>
      <c r="AC3301" s="230"/>
      <c r="AD3301" s="230"/>
      <c r="AH3301" s="230"/>
      <c r="AK3301" s="230"/>
      <c r="AL3301" s="230"/>
      <c r="AM3301" s="230"/>
      <c r="AN3301" s="230"/>
      <c r="AO3301" s="230"/>
      <c r="AP3301" s="230"/>
      <c r="AQ3301" s="230"/>
      <c r="AR3301" s="230"/>
      <c r="AW3301" s="230"/>
      <c r="AZ3301" s="230"/>
      <c r="BA3301" s="230"/>
      <c r="BB3301" s="230"/>
      <c r="BC3301" s="230"/>
      <c r="BD3301" s="230"/>
      <c r="BE3301" s="230"/>
      <c r="BF3301" s="230"/>
      <c r="BG3301" s="230"/>
    </row>
    <row r="3302" spans="4:59">
      <c r="D3302" s="230"/>
      <c r="G3302" s="230"/>
      <c r="H3302" s="230"/>
      <c r="I3302" s="230"/>
      <c r="J3302" s="230"/>
      <c r="K3302" s="230"/>
      <c r="L3302" s="230"/>
      <c r="M3302" s="230"/>
      <c r="N3302" s="230"/>
      <c r="S3302" s="230"/>
      <c r="V3302" s="230"/>
      <c r="W3302" s="230"/>
      <c r="X3302" s="230"/>
      <c r="Y3302" s="230"/>
      <c r="Z3302" s="230"/>
      <c r="AA3302" s="230"/>
      <c r="AB3302" s="230"/>
      <c r="AC3302" s="230"/>
      <c r="AD3302" s="230"/>
      <c r="AH3302" s="230"/>
      <c r="AK3302" s="230"/>
      <c r="AL3302" s="230"/>
      <c r="AM3302" s="230"/>
      <c r="AN3302" s="230"/>
      <c r="AO3302" s="230"/>
      <c r="AP3302" s="230"/>
      <c r="AQ3302" s="230"/>
      <c r="AR3302" s="230"/>
      <c r="AW3302" s="230"/>
      <c r="AZ3302" s="230"/>
      <c r="BA3302" s="230"/>
      <c r="BB3302" s="230"/>
      <c r="BC3302" s="230"/>
      <c r="BD3302" s="230"/>
      <c r="BE3302" s="230"/>
      <c r="BF3302" s="230"/>
      <c r="BG3302" s="230"/>
    </row>
    <row r="3303" spans="4:59">
      <c r="D3303" s="230"/>
      <c r="G3303" s="230"/>
      <c r="H3303" s="230"/>
      <c r="I3303" s="230"/>
      <c r="J3303" s="230"/>
      <c r="K3303" s="230"/>
      <c r="L3303" s="230"/>
      <c r="M3303" s="230"/>
      <c r="N3303" s="230"/>
      <c r="S3303" s="230"/>
      <c r="V3303" s="230"/>
      <c r="W3303" s="230"/>
      <c r="X3303" s="230"/>
      <c r="Y3303" s="230"/>
      <c r="Z3303" s="230"/>
      <c r="AA3303" s="230"/>
      <c r="AB3303" s="230"/>
      <c r="AC3303" s="230"/>
      <c r="AD3303" s="230"/>
      <c r="AH3303" s="230"/>
      <c r="AK3303" s="230"/>
      <c r="AL3303" s="230"/>
      <c r="AM3303" s="230"/>
      <c r="AN3303" s="230"/>
      <c r="AO3303" s="230"/>
      <c r="AP3303" s="230"/>
      <c r="AQ3303" s="230"/>
      <c r="AR3303" s="230"/>
      <c r="AW3303" s="230"/>
      <c r="AZ3303" s="230"/>
      <c r="BA3303" s="230"/>
      <c r="BB3303" s="230"/>
      <c r="BC3303" s="230"/>
      <c r="BD3303" s="230"/>
      <c r="BE3303" s="230"/>
      <c r="BF3303" s="230"/>
      <c r="BG3303" s="230"/>
    </row>
    <row r="3304" spans="4:59">
      <c r="D3304" s="230"/>
      <c r="G3304" s="230"/>
      <c r="H3304" s="230"/>
      <c r="I3304" s="230"/>
      <c r="J3304" s="230"/>
      <c r="K3304" s="230"/>
      <c r="L3304" s="230"/>
      <c r="M3304" s="230"/>
      <c r="N3304" s="230"/>
      <c r="S3304" s="230"/>
      <c r="V3304" s="230"/>
      <c r="W3304" s="230"/>
      <c r="X3304" s="230"/>
      <c r="Y3304" s="230"/>
      <c r="Z3304" s="230"/>
      <c r="AA3304" s="230"/>
      <c r="AB3304" s="230"/>
      <c r="AC3304" s="230"/>
      <c r="AD3304" s="230"/>
      <c r="AH3304" s="230"/>
      <c r="AK3304" s="230"/>
      <c r="AL3304" s="230"/>
      <c r="AM3304" s="230"/>
      <c r="AN3304" s="230"/>
      <c r="AO3304" s="230"/>
      <c r="AP3304" s="230"/>
      <c r="AQ3304" s="230"/>
      <c r="AR3304" s="230"/>
      <c r="AW3304" s="230"/>
      <c r="AZ3304" s="230"/>
      <c r="BA3304" s="230"/>
      <c r="BB3304" s="230"/>
      <c r="BC3304" s="230"/>
      <c r="BD3304" s="230"/>
      <c r="BE3304" s="230"/>
      <c r="BF3304" s="230"/>
      <c r="BG3304" s="230"/>
    </row>
    <row r="3305" spans="4:59">
      <c r="D3305" s="230"/>
      <c r="G3305" s="230"/>
      <c r="H3305" s="230"/>
      <c r="I3305" s="230"/>
      <c r="J3305" s="230"/>
      <c r="K3305" s="230"/>
      <c r="L3305" s="230"/>
      <c r="M3305" s="230"/>
      <c r="N3305" s="230"/>
      <c r="S3305" s="230"/>
      <c r="V3305" s="230"/>
      <c r="W3305" s="230"/>
      <c r="X3305" s="230"/>
      <c r="Y3305" s="230"/>
      <c r="Z3305" s="230"/>
      <c r="AA3305" s="230"/>
      <c r="AB3305" s="230"/>
      <c r="AC3305" s="230"/>
      <c r="AD3305" s="230"/>
      <c r="AH3305" s="230"/>
      <c r="AK3305" s="230"/>
      <c r="AL3305" s="230"/>
      <c r="AM3305" s="230"/>
      <c r="AN3305" s="230"/>
      <c r="AO3305" s="230"/>
      <c r="AP3305" s="230"/>
      <c r="AQ3305" s="230"/>
      <c r="AR3305" s="230"/>
      <c r="AW3305" s="230"/>
      <c r="AZ3305" s="230"/>
      <c r="BA3305" s="230"/>
      <c r="BB3305" s="230"/>
      <c r="BC3305" s="230"/>
      <c r="BD3305" s="230"/>
      <c r="BE3305" s="230"/>
      <c r="BF3305" s="230"/>
      <c r="BG3305" s="230"/>
    </row>
    <row r="3306" spans="4:59">
      <c r="D3306" s="230"/>
      <c r="G3306" s="230"/>
      <c r="H3306" s="230"/>
      <c r="I3306" s="230"/>
      <c r="J3306" s="230"/>
      <c r="K3306" s="230"/>
      <c r="L3306" s="230"/>
      <c r="M3306" s="230"/>
      <c r="N3306" s="230"/>
      <c r="S3306" s="230"/>
      <c r="V3306" s="230"/>
      <c r="W3306" s="230"/>
      <c r="X3306" s="230"/>
      <c r="Y3306" s="230"/>
      <c r="Z3306" s="230"/>
      <c r="AA3306" s="230"/>
      <c r="AB3306" s="230"/>
      <c r="AC3306" s="230"/>
      <c r="AD3306" s="230"/>
      <c r="AH3306" s="230"/>
      <c r="AK3306" s="230"/>
      <c r="AL3306" s="230"/>
      <c r="AM3306" s="230"/>
      <c r="AN3306" s="230"/>
      <c r="AO3306" s="230"/>
      <c r="AP3306" s="230"/>
      <c r="AQ3306" s="230"/>
      <c r="AR3306" s="230"/>
      <c r="AW3306" s="230"/>
      <c r="AZ3306" s="230"/>
      <c r="BA3306" s="230"/>
      <c r="BB3306" s="230"/>
      <c r="BC3306" s="230"/>
      <c r="BD3306" s="230"/>
      <c r="BE3306" s="230"/>
      <c r="BF3306" s="230"/>
      <c r="BG3306" s="230"/>
    </row>
    <row r="3307" spans="4:59">
      <c r="D3307" s="230"/>
      <c r="G3307" s="230"/>
      <c r="H3307" s="230"/>
      <c r="I3307" s="230"/>
      <c r="J3307" s="230"/>
      <c r="K3307" s="230"/>
      <c r="L3307" s="230"/>
      <c r="M3307" s="230"/>
      <c r="N3307" s="230"/>
      <c r="S3307" s="230"/>
      <c r="V3307" s="230"/>
      <c r="W3307" s="230"/>
      <c r="X3307" s="230"/>
      <c r="Y3307" s="230"/>
      <c r="Z3307" s="230"/>
      <c r="AA3307" s="230"/>
      <c r="AB3307" s="230"/>
      <c r="AC3307" s="230"/>
      <c r="AD3307" s="230"/>
      <c r="AH3307" s="230"/>
      <c r="AK3307" s="230"/>
      <c r="AL3307" s="230"/>
      <c r="AM3307" s="230"/>
      <c r="AN3307" s="230"/>
      <c r="AO3307" s="230"/>
      <c r="AP3307" s="230"/>
      <c r="AQ3307" s="230"/>
      <c r="AR3307" s="230"/>
      <c r="AW3307" s="230"/>
      <c r="AZ3307" s="230"/>
      <c r="BA3307" s="230"/>
      <c r="BB3307" s="230"/>
      <c r="BC3307" s="230"/>
      <c r="BD3307" s="230"/>
      <c r="BE3307" s="230"/>
      <c r="BF3307" s="230"/>
      <c r="BG3307" s="230"/>
    </row>
    <row r="3308" spans="4:59">
      <c r="D3308" s="230"/>
      <c r="G3308" s="230"/>
      <c r="H3308" s="230"/>
      <c r="I3308" s="230"/>
      <c r="J3308" s="230"/>
      <c r="K3308" s="230"/>
      <c r="L3308" s="230"/>
      <c r="M3308" s="230"/>
      <c r="N3308" s="230"/>
      <c r="S3308" s="230"/>
      <c r="V3308" s="230"/>
      <c r="W3308" s="230"/>
      <c r="X3308" s="230"/>
      <c r="Y3308" s="230"/>
      <c r="Z3308" s="230"/>
      <c r="AA3308" s="230"/>
      <c r="AB3308" s="230"/>
      <c r="AC3308" s="230"/>
      <c r="AD3308" s="230"/>
      <c r="AH3308" s="230"/>
      <c r="AK3308" s="230"/>
      <c r="AL3308" s="230"/>
      <c r="AM3308" s="230"/>
      <c r="AN3308" s="230"/>
      <c r="AO3308" s="230"/>
      <c r="AP3308" s="230"/>
      <c r="AQ3308" s="230"/>
      <c r="AR3308" s="230"/>
      <c r="AW3308" s="230"/>
      <c r="AZ3308" s="230"/>
      <c r="BA3308" s="230"/>
      <c r="BB3308" s="230"/>
      <c r="BC3308" s="230"/>
      <c r="BD3308" s="230"/>
      <c r="BE3308" s="230"/>
      <c r="BF3308" s="230"/>
      <c r="BG3308" s="230"/>
    </row>
    <row r="3309" spans="4:59">
      <c r="D3309" s="230"/>
      <c r="G3309" s="230"/>
      <c r="H3309" s="230"/>
      <c r="I3309" s="230"/>
      <c r="J3309" s="230"/>
      <c r="K3309" s="230"/>
      <c r="L3309" s="230"/>
      <c r="M3309" s="230"/>
      <c r="N3309" s="230"/>
      <c r="S3309" s="230"/>
      <c r="V3309" s="230"/>
      <c r="W3309" s="230"/>
      <c r="X3309" s="230"/>
      <c r="Y3309" s="230"/>
      <c r="Z3309" s="230"/>
      <c r="AA3309" s="230"/>
      <c r="AB3309" s="230"/>
      <c r="AC3309" s="230"/>
      <c r="AD3309" s="230"/>
      <c r="AH3309" s="230"/>
      <c r="AK3309" s="230"/>
      <c r="AL3309" s="230"/>
      <c r="AM3309" s="230"/>
      <c r="AN3309" s="230"/>
      <c r="AO3309" s="230"/>
      <c r="AP3309" s="230"/>
      <c r="AQ3309" s="230"/>
      <c r="AR3309" s="230"/>
      <c r="AW3309" s="230"/>
      <c r="AZ3309" s="230"/>
      <c r="BA3309" s="230"/>
      <c r="BB3309" s="230"/>
      <c r="BC3309" s="230"/>
      <c r="BD3309" s="230"/>
      <c r="BE3309" s="230"/>
      <c r="BF3309" s="230"/>
      <c r="BG3309" s="230"/>
    </row>
    <row r="3310" spans="4:59">
      <c r="D3310" s="230"/>
      <c r="G3310" s="230"/>
      <c r="H3310" s="230"/>
      <c r="I3310" s="230"/>
      <c r="J3310" s="230"/>
      <c r="K3310" s="230"/>
      <c r="L3310" s="230"/>
      <c r="M3310" s="230"/>
      <c r="N3310" s="230"/>
      <c r="S3310" s="230"/>
      <c r="V3310" s="230"/>
      <c r="W3310" s="230"/>
      <c r="X3310" s="230"/>
      <c r="Y3310" s="230"/>
      <c r="Z3310" s="230"/>
      <c r="AA3310" s="230"/>
      <c r="AB3310" s="230"/>
      <c r="AC3310" s="230"/>
      <c r="AD3310" s="230"/>
      <c r="AH3310" s="230"/>
      <c r="AK3310" s="230"/>
      <c r="AL3310" s="230"/>
      <c r="AM3310" s="230"/>
      <c r="AN3310" s="230"/>
      <c r="AO3310" s="230"/>
      <c r="AP3310" s="230"/>
      <c r="AQ3310" s="230"/>
      <c r="AR3310" s="230"/>
      <c r="AW3310" s="230"/>
      <c r="AZ3310" s="230"/>
      <c r="BA3310" s="230"/>
      <c r="BB3310" s="230"/>
      <c r="BC3310" s="230"/>
      <c r="BD3310" s="230"/>
      <c r="BE3310" s="230"/>
      <c r="BF3310" s="230"/>
      <c r="BG3310" s="230"/>
    </row>
    <row r="3311" spans="4:59">
      <c r="D3311" s="230"/>
      <c r="G3311" s="230"/>
      <c r="H3311" s="230"/>
      <c r="I3311" s="230"/>
      <c r="J3311" s="230"/>
      <c r="K3311" s="230"/>
      <c r="L3311" s="230"/>
      <c r="M3311" s="230"/>
      <c r="N3311" s="230"/>
      <c r="S3311" s="230"/>
      <c r="V3311" s="230"/>
      <c r="W3311" s="230"/>
      <c r="X3311" s="230"/>
      <c r="Y3311" s="230"/>
      <c r="Z3311" s="230"/>
      <c r="AA3311" s="230"/>
      <c r="AB3311" s="230"/>
      <c r="AC3311" s="230"/>
      <c r="AD3311" s="230"/>
      <c r="AH3311" s="230"/>
      <c r="AK3311" s="230"/>
      <c r="AL3311" s="230"/>
      <c r="AM3311" s="230"/>
      <c r="AN3311" s="230"/>
      <c r="AO3311" s="230"/>
      <c r="AP3311" s="230"/>
      <c r="AQ3311" s="230"/>
      <c r="AR3311" s="230"/>
      <c r="AW3311" s="230"/>
      <c r="AZ3311" s="230"/>
      <c r="BA3311" s="230"/>
      <c r="BB3311" s="230"/>
      <c r="BC3311" s="230"/>
      <c r="BD3311" s="230"/>
      <c r="BE3311" s="230"/>
      <c r="BF3311" s="230"/>
      <c r="BG3311" s="230"/>
    </row>
    <row r="3312" spans="4:59">
      <c r="D3312" s="230"/>
      <c r="G3312" s="230"/>
      <c r="H3312" s="230"/>
      <c r="I3312" s="230"/>
      <c r="J3312" s="230"/>
      <c r="K3312" s="230"/>
      <c r="L3312" s="230"/>
      <c r="M3312" s="230"/>
      <c r="N3312" s="230"/>
      <c r="S3312" s="230"/>
      <c r="V3312" s="230"/>
      <c r="W3312" s="230"/>
      <c r="X3312" s="230"/>
      <c r="Y3312" s="230"/>
      <c r="Z3312" s="230"/>
      <c r="AA3312" s="230"/>
      <c r="AB3312" s="230"/>
      <c r="AC3312" s="230"/>
      <c r="AD3312" s="230"/>
      <c r="AH3312" s="230"/>
      <c r="AK3312" s="230"/>
      <c r="AL3312" s="230"/>
      <c r="AM3312" s="230"/>
      <c r="AN3312" s="230"/>
      <c r="AO3312" s="230"/>
      <c r="AP3312" s="230"/>
      <c r="AQ3312" s="230"/>
      <c r="AR3312" s="230"/>
      <c r="AW3312" s="230"/>
      <c r="AZ3312" s="230"/>
      <c r="BA3312" s="230"/>
      <c r="BB3312" s="230"/>
      <c r="BC3312" s="230"/>
      <c r="BD3312" s="230"/>
      <c r="BE3312" s="230"/>
      <c r="BF3312" s="230"/>
      <c r="BG3312" s="230"/>
    </row>
    <row r="3313" spans="4:59">
      <c r="D3313" s="230"/>
      <c r="G3313" s="230"/>
      <c r="H3313" s="230"/>
      <c r="I3313" s="230"/>
      <c r="J3313" s="230"/>
      <c r="K3313" s="230"/>
      <c r="L3313" s="230"/>
      <c r="M3313" s="230"/>
      <c r="N3313" s="230"/>
      <c r="S3313" s="230"/>
      <c r="V3313" s="230"/>
      <c r="W3313" s="230"/>
      <c r="X3313" s="230"/>
      <c r="Y3313" s="230"/>
      <c r="Z3313" s="230"/>
      <c r="AA3313" s="230"/>
      <c r="AB3313" s="230"/>
      <c r="AC3313" s="230"/>
      <c r="AD3313" s="230"/>
      <c r="AH3313" s="230"/>
      <c r="AK3313" s="230"/>
      <c r="AL3313" s="230"/>
      <c r="AM3313" s="230"/>
      <c r="AN3313" s="230"/>
      <c r="AO3313" s="230"/>
      <c r="AP3313" s="230"/>
      <c r="AQ3313" s="230"/>
      <c r="AR3313" s="230"/>
      <c r="AW3313" s="230"/>
      <c r="AZ3313" s="230"/>
      <c r="BA3313" s="230"/>
      <c r="BB3313" s="230"/>
      <c r="BC3313" s="230"/>
      <c r="BD3313" s="230"/>
      <c r="BE3313" s="230"/>
      <c r="BF3313" s="230"/>
      <c r="BG3313" s="230"/>
    </row>
    <row r="3314" spans="4:59">
      <c r="D3314" s="230"/>
      <c r="G3314" s="230"/>
      <c r="H3314" s="230"/>
      <c r="I3314" s="230"/>
      <c r="J3314" s="230"/>
      <c r="K3314" s="230"/>
      <c r="L3314" s="230"/>
      <c r="M3314" s="230"/>
      <c r="N3314" s="230"/>
      <c r="S3314" s="230"/>
      <c r="V3314" s="230"/>
      <c r="W3314" s="230"/>
      <c r="X3314" s="230"/>
      <c r="Y3314" s="230"/>
      <c r="Z3314" s="230"/>
      <c r="AA3314" s="230"/>
      <c r="AB3314" s="230"/>
      <c r="AC3314" s="230"/>
      <c r="AD3314" s="230"/>
      <c r="AH3314" s="230"/>
      <c r="AK3314" s="230"/>
      <c r="AL3314" s="230"/>
      <c r="AM3314" s="230"/>
      <c r="AN3314" s="230"/>
      <c r="AO3314" s="230"/>
      <c r="AP3314" s="230"/>
      <c r="AQ3314" s="230"/>
      <c r="AR3314" s="230"/>
      <c r="AW3314" s="230"/>
      <c r="AZ3314" s="230"/>
      <c r="BA3314" s="230"/>
      <c r="BB3314" s="230"/>
      <c r="BC3314" s="230"/>
      <c r="BD3314" s="230"/>
      <c r="BE3314" s="230"/>
      <c r="BF3314" s="230"/>
      <c r="BG3314" s="230"/>
    </row>
    <row r="3315" spans="4:59">
      <c r="D3315" s="230"/>
      <c r="G3315" s="230"/>
      <c r="H3315" s="230"/>
      <c r="I3315" s="230"/>
      <c r="J3315" s="230"/>
      <c r="K3315" s="230"/>
      <c r="L3315" s="230"/>
      <c r="M3315" s="230"/>
      <c r="N3315" s="230"/>
      <c r="S3315" s="230"/>
      <c r="V3315" s="230"/>
      <c r="W3315" s="230"/>
      <c r="X3315" s="230"/>
      <c r="Y3315" s="230"/>
      <c r="Z3315" s="230"/>
      <c r="AA3315" s="230"/>
      <c r="AB3315" s="230"/>
      <c r="AC3315" s="230"/>
      <c r="AD3315" s="230"/>
      <c r="AH3315" s="230"/>
      <c r="AK3315" s="230"/>
      <c r="AL3315" s="230"/>
      <c r="AM3315" s="230"/>
      <c r="AN3315" s="230"/>
      <c r="AO3315" s="230"/>
      <c r="AP3315" s="230"/>
      <c r="AQ3315" s="230"/>
      <c r="AR3315" s="230"/>
      <c r="AW3315" s="230"/>
      <c r="AZ3315" s="230"/>
      <c r="BA3315" s="230"/>
      <c r="BB3315" s="230"/>
      <c r="BC3315" s="230"/>
      <c r="BD3315" s="230"/>
      <c r="BE3315" s="230"/>
      <c r="BF3315" s="230"/>
      <c r="BG3315" s="230"/>
    </row>
    <row r="3316" spans="4:59">
      <c r="D3316" s="230"/>
      <c r="G3316" s="230"/>
      <c r="H3316" s="230"/>
      <c r="I3316" s="230"/>
      <c r="J3316" s="230"/>
      <c r="K3316" s="230"/>
      <c r="L3316" s="230"/>
      <c r="M3316" s="230"/>
      <c r="N3316" s="230"/>
      <c r="S3316" s="230"/>
      <c r="V3316" s="230"/>
      <c r="W3316" s="230"/>
      <c r="X3316" s="230"/>
      <c r="Y3316" s="230"/>
      <c r="Z3316" s="230"/>
      <c r="AA3316" s="230"/>
      <c r="AB3316" s="230"/>
      <c r="AC3316" s="230"/>
      <c r="AD3316" s="230"/>
      <c r="AH3316" s="230"/>
      <c r="AK3316" s="230"/>
      <c r="AL3316" s="230"/>
      <c r="AM3316" s="230"/>
      <c r="AN3316" s="230"/>
      <c r="AO3316" s="230"/>
      <c r="AP3316" s="230"/>
      <c r="AQ3316" s="230"/>
      <c r="AR3316" s="230"/>
      <c r="AW3316" s="230"/>
      <c r="AZ3316" s="230"/>
      <c r="BA3316" s="230"/>
      <c r="BB3316" s="230"/>
      <c r="BC3316" s="230"/>
      <c r="BD3316" s="230"/>
      <c r="BE3316" s="230"/>
      <c r="BF3316" s="230"/>
      <c r="BG3316" s="230"/>
    </row>
    <row r="3317" spans="4:59">
      <c r="D3317" s="230"/>
      <c r="G3317" s="230"/>
      <c r="H3317" s="230"/>
      <c r="I3317" s="230"/>
      <c r="J3317" s="230"/>
      <c r="K3317" s="230"/>
      <c r="L3317" s="230"/>
      <c r="M3317" s="230"/>
      <c r="N3317" s="230"/>
      <c r="S3317" s="230"/>
      <c r="V3317" s="230"/>
      <c r="W3317" s="230"/>
      <c r="X3317" s="230"/>
      <c r="Y3317" s="230"/>
      <c r="Z3317" s="230"/>
      <c r="AA3317" s="230"/>
      <c r="AB3317" s="230"/>
      <c r="AC3317" s="230"/>
      <c r="AD3317" s="230"/>
      <c r="AH3317" s="230"/>
      <c r="AK3317" s="230"/>
      <c r="AL3317" s="230"/>
      <c r="AM3317" s="230"/>
      <c r="AN3317" s="230"/>
      <c r="AO3317" s="230"/>
      <c r="AP3317" s="230"/>
      <c r="AQ3317" s="230"/>
      <c r="AR3317" s="230"/>
      <c r="AW3317" s="230"/>
      <c r="AZ3317" s="230"/>
      <c r="BA3317" s="230"/>
      <c r="BB3317" s="230"/>
      <c r="BC3317" s="230"/>
      <c r="BD3317" s="230"/>
      <c r="BE3317" s="230"/>
      <c r="BF3317" s="230"/>
      <c r="BG3317" s="230"/>
    </row>
    <row r="3318" spans="4:59">
      <c r="D3318" s="230"/>
      <c r="G3318" s="230"/>
      <c r="H3318" s="230"/>
      <c r="I3318" s="230"/>
      <c r="J3318" s="230"/>
      <c r="K3318" s="230"/>
      <c r="L3318" s="230"/>
      <c r="M3318" s="230"/>
      <c r="N3318" s="230"/>
      <c r="S3318" s="230"/>
      <c r="V3318" s="230"/>
      <c r="W3318" s="230"/>
      <c r="X3318" s="230"/>
      <c r="Y3318" s="230"/>
      <c r="Z3318" s="230"/>
      <c r="AA3318" s="230"/>
      <c r="AB3318" s="230"/>
      <c r="AC3318" s="230"/>
      <c r="AD3318" s="230"/>
      <c r="AH3318" s="230"/>
      <c r="AK3318" s="230"/>
      <c r="AL3318" s="230"/>
      <c r="AM3318" s="230"/>
      <c r="AN3318" s="230"/>
      <c r="AO3318" s="230"/>
      <c r="AP3318" s="230"/>
      <c r="AQ3318" s="230"/>
      <c r="AR3318" s="230"/>
      <c r="AW3318" s="230"/>
      <c r="AZ3318" s="230"/>
      <c r="BA3318" s="230"/>
      <c r="BB3318" s="230"/>
      <c r="BC3318" s="230"/>
      <c r="BD3318" s="230"/>
      <c r="BE3318" s="230"/>
      <c r="BF3318" s="230"/>
      <c r="BG3318" s="230"/>
    </row>
    <row r="3319" spans="4:59">
      <c r="D3319" s="230"/>
      <c r="G3319" s="230"/>
      <c r="H3319" s="230"/>
      <c r="I3319" s="230"/>
      <c r="J3319" s="230"/>
      <c r="K3319" s="230"/>
      <c r="L3319" s="230"/>
      <c r="M3319" s="230"/>
      <c r="N3319" s="230"/>
      <c r="S3319" s="230"/>
      <c r="V3319" s="230"/>
      <c r="W3319" s="230"/>
      <c r="X3319" s="230"/>
      <c r="Y3319" s="230"/>
      <c r="Z3319" s="230"/>
      <c r="AA3319" s="230"/>
      <c r="AB3319" s="230"/>
      <c r="AC3319" s="230"/>
      <c r="AD3319" s="230"/>
      <c r="AH3319" s="230"/>
      <c r="AK3319" s="230"/>
      <c r="AL3319" s="230"/>
      <c r="AM3319" s="230"/>
      <c r="AN3319" s="230"/>
      <c r="AO3319" s="230"/>
      <c r="AP3319" s="230"/>
      <c r="AQ3319" s="230"/>
      <c r="AR3319" s="230"/>
      <c r="AW3319" s="230"/>
      <c r="AZ3319" s="230"/>
      <c r="BA3319" s="230"/>
      <c r="BB3319" s="230"/>
      <c r="BC3319" s="230"/>
      <c r="BD3319" s="230"/>
      <c r="BE3319" s="230"/>
      <c r="BF3319" s="230"/>
      <c r="BG3319" s="230"/>
    </row>
    <row r="3320" spans="4:59">
      <c r="D3320" s="230"/>
      <c r="G3320" s="230"/>
      <c r="H3320" s="230"/>
      <c r="I3320" s="230"/>
      <c r="J3320" s="230"/>
      <c r="K3320" s="230"/>
      <c r="L3320" s="230"/>
      <c r="M3320" s="230"/>
      <c r="N3320" s="230"/>
      <c r="S3320" s="230"/>
      <c r="V3320" s="230"/>
      <c r="W3320" s="230"/>
      <c r="X3320" s="230"/>
      <c r="Y3320" s="230"/>
      <c r="Z3320" s="230"/>
      <c r="AA3320" s="230"/>
      <c r="AB3320" s="230"/>
      <c r="AC3320" s="230"/>
      <c r="AD3320" s="230"/>
      <c r="AH3320" s="230"/>
      <c r="AK3320" s="230"/>
      <c r="AL3320" s="230"/>
      <c r="AM3320" s="230"/>
      <c r="AN3320" s="230"/>
      <c r="AO3320" s="230"/>
      <c r="AP3320" s="230"/>
      <c r="AQ3320" s="230"/>
      <c r="AR3320" s="230"/>
      <c r="AW3320" s="230"/>
      <c r="AZ3320" s="230"/>
      <c r="BA3320" s="230"/>
      <c r="BB3320" s="230"/>
      <c r="BC3320" s="230"/>
      <c r="BD3320" s="230"/>
      <c r="BE3320" s="230"/>
      <c r="BF3320" s="230"/>
      <c r="BG3320" s="230"/>
    </row>
    <row r="3321" spans="4:59">
      <c r="D3321" s="230"/>
      <c r="G3321" s="230"/>
      <c r="H3321" s="230"/>
      <c r="I3321" s="230"/>
      <c r="J3321" s="230"/>
      <c r="K3321" s="230"/>
      <c r="L3321" s="230"/>
      <c r="M3321" s="230"/>
      <c r="N3321" s="230"/>
      <c r="S3321" s="230"/>
      <c r="V3321" s="230"/>
      <c r="W3321" s="230"/>
      <c r="X3321" s="230"/>
      <c r="Y3321" s="230"/>
      <c r="Z3321" s="230"/>
      <c r="AA3321" s="230"/>
      <c r="AB3321" s="230"/>
      <c r="AC3321" s="230"/>
      <c r="AD3321" s="230"/>
      <c r="AH3321" s="230"/>
      <c r="AK3321" s="230"/>
      <c r="AL3321" s="230"/>
      <c r="AM3321" s="230"/>
      <c r="AN3321" s="230"/>
      <c r="AO3321" s="230"/>
      <c r="AP3321" s="230"/>
      <c r="AQ3321" s="230"/>
      <c r="AR3321" s="230"/>
      <c r="AW3321" s="230"/>
      <c r="AZ3321" s="230"/>
      <c r="BA3321" s="230"/>
      <c r="BB3321" s="230"/>
      <c r="BC3321" s="230"/>
      <c r="BD3321" s="230"/>
      <c r="BE3321" s="230"/>
      <c r="BF3321" s="230"/>
      <c r="BG3321" s="230"/>
    </row>
    <row r="3322" spans="4:59">
      <c r="D3322" s="230"/>
      <c r="G3322" s="230"/>
      <c r="H3322" s="230"/>
      <c r="I3322" s="230"/>
      <c r="J3322" s="230"/>
      <c r="K3322" s="230"/>
      <c r="L3322" s="230"/>
      <c r="M3322" s="230"/>
      <c r="N3322" s="230"/>
      <c r="S3322" s="230"/>
      <c r="V3322" s="230"/>
      <c r="W3322" s="230"/>
      <c r="X3322" s="230"/>
      <c r="Y3322" s="230"/>
      <c r="Z3322" s="230"/>
      <c r="AA3322" s="230"/>
      <c r="AB3322" s="230"/>
      <c r="AC3322" s="230"/>
      <c r="AD3322" s="230"/>
      <c r="AH3322" s="230"/>
      <c r="AK3322" s="230"/>
      <c r="AL3322" s="230"/>
      <c r="AM3322" s="230"/>
      <c r="AN3322" s="230"/>
      <c r="AO3322" s="230"/>
      <c r="AP3322" s="230"/>
      <c r="AQ3322" s="230"/>
      <c r="AR3322" s="230"/>
      <c r="AW3322" s="230"/>
      <c r="AZ3322" s="230"/>
      <c r="BA3322" s="230"/>
      <c r="BB3322" s="230"/>
      <c r="BC3322" s="230"/>
      <c r="BD3322" s="230"/>
      <c r="BE3322" s="230"/>
      <c r="BF3322" s="230"/>
      <c r="BG3322" s="230"/>
    </row>
    <row r="3323" spans="4:59">
      <c r="D3323" s="230"/>
      <c r="G3323" s="230"/>
      <c r="H3323" s="230"/>
      <c r="I3323" s="230"/>
      <c r="J3323" s="230"/>
      <c r="K3323" s="230"/>
      <c r="L3323" s="230"/>
      <c r="M3323" s="230"/>
      <c r="N3323" s="230"/>
      <c r="S3323" s="230"/>
      <c r="V3323" s="230"/>
      <c r="W3323" s="230"/>
      <c r="X3323" s="230"/>
      <c r="Y3323" s="230"/>
      <c r="Z3323" s="230"/>
      <c r="AA3323" s="230"/>
      <c r="AB3323" s="230"/>
      <c r="AC3323" s="230"/>
      <c r="AD3323" s="230"/>
      <c r="AH3323" s="230"/>
      <c r="AK3323" s="230"/>
      <c r="AL3323" s="230"/>
      <c r="AM3323" s="230"/>
      <c r="AN3323" s="230"/>
      <c r="AO3323" s="230"/>
      <c r="AP3323" s="230"/>
      <c r="AQ3323" s="230"/>
      <c r="AR3323" s="230"/>
      <c r="AW3323" s="230"/>
      <c r="AZ3323" s="230"/>
      <c r="BA3323" s="230"/>
      <c r="BB3323" s="230"/>
      <c r="BC3323" s="230"/>
      <c r="BD3323" s="230"/>
      <c r="BE3323" s="230"/>
      <c r="BF3323" s="230"/>
      <c r="BG3323" s="230"/>
    </row>
    <row r="3324" spans="4:59">
      <c r="D3324" s="230"/>
      <c r="G3324" s="230"/>
      <c r="H3324" s="230"/>
      <c r="I3324" s="230"/>
      <c r="J3324" s="230"/>
      <c r="K3324" s="230"/>
      <c r="L3324" s="230"/>
      <c r="M3324" s="230"/>
      <c r="N3324" s="230"/>
      <c r="S3324" s="230"/>
      <c r="V3324" s="230"/>
      <c r="W3324" s="230"/>
      <c r="X3324" s="230"/>
      <c r="Y3324" s="230"/>
      <c r="Z3324" s="230"/>
      <c r="AA3324" s="230"/>
      <c r="AB3324" s="230"/>
      <c r="AC3324" s="230"/>
      <c r="AD3324" s="230"/>
      <c r="AH3324" s="230"/>
      <c r="AK3324" s="230"/>
      <c r="AL3324" s="230"/>
      <c r="AM3324" s="230"/>
      <c r="AN3324" s="230"/>
      <c r="AO3324" s="230"/>
      <c r="AP3324" s="230"/>
      <c r="AQ3324" s="230"/>
      <c r="AR3324" s="230"/>
      <c r="AW3324" s="230"/>
      <c r="AZ3324" s="230"/>
      <c r="BA3324" s="230"/>
      <c r="BB3324" s="230"/>
      <c r="BC3324" s="230"/>
      <c r="BD3324" s="230"/>
      <c r="BE3324" s="230"/>
      <c r="BF3324" s="230"/>
      <c r="BG3324" s="230"/>
    </row>
    <row r="3325" spans="4:59">
      <c r="D3325" s="230"/>
      <c r="G3325" s="230"/>
      <c r="H3325" s="230"/>
      <c r="I3325" s="230"/>
      <c r="J3325" s="230"/>
      <c r="K3325" s="230"/>
      <c r="L3325" s="230"/>
      <c r="M3325" s="230"/>
      <c r="N3325" s="230"/>
      <c r="S3325" s="230"/>
      <c r="V3325" s="230"/>
      <c r="W3325" s="230"/>
      <c r="X3325" s="230"/>
      <c r="Y3325" s="230"/>
      <c r="Z3325" s="230"/>
      <c r="AA3325" s="230"/>
      <c r="AB3325" s="230"/>
      <c r="AC3325" s="230"/>
      <c r="AD3325" s="230"/>
      <c r="AH3325" s="230"/>
      <c r="AK3325" s="230"/>
      <c r="AL3325" s="230"/>
      <c r="AM3325" s="230"/>
      <c r="AN3325" s="230"/>
      <c r="AO3325" s="230"/>
      <c r="AP3325" s="230"/>
      <c r="AQ3325" s="230"/>
      <c r="AR3325" s="230"/>
      <c r="AW3325" s="230"/>
      <c r="AZ3325" s="230"/>
      <c r="BA3325" s="230"/>
      <c r="BB3325" s="230"/>
      <c r="BC3325" s="230"/>
      <c r="BD3325" s="230"/>
      <c r="BE3325" s="230"/>
      <c r="BF3325" s="230"/>
      <c r="BG3325" s="230"/>
    </row>
    <row r="3326" spans="4:59">
      <c r="D3326" s="230"/>
      <c r="G3326" s="230"/>
      <c r="H3326" s="230"/>
      <c r="I3326" s="230"/>
      <c r="J3326" s="230"/>
      <c r="K3326" s="230"/>
      <c r="L3326" s="230"/>
      <c r="M3326" s="230"/>
      <c r="N3326" s="230"/>
      <c r="S3326" s="230"/>
      <c r="V3326" s="230"/>
      <c r="W3326" s="230"/>
      <c r="X3326" s="230"/>
      <c r="Y3326" s="230"/>
      <c r="Z3326" s="230"/>
      <c r="AA3326" s="230"/>
      <c r="AB3326" s="230"/>
      <c r="AC3326" s="230"/>
      <c r="AD3326" s="230"/>
      <c r="AH3326" s="230"/>
      <c r="AK3326" s="230"/>
      <c r="AL3326" s="230"/>
      <c r="AM3326" s="230"/>
      <c r="AN3326" s="230"/>
      <c r="AO3326" s="230"/>
      <c r="AP3326" s="230"/>
      <c r="AQ3326" s="230"/>
      <c r="AR3326" s="230"/>
      <c r="AW3326" s="230"/>
      <c r="AZ3326" s="230"/>
      <c r="BA3326" s="230"/>
      <c r="BB3326" s="230"/>
      <c r="BC3326" s="230"/>
      <c r="BD3326" s="230"/>
      <c r="BE3326" s="230"/>
      <c r="BF3326" s="230"/>
      <c r="BG3326" s="230"/>
    </row>
    <row r="3327" spans="4:59">
      <c r="D3327" s="230"/>
      <c r="G3327" s="230"/>
      <c r="H3327" s="230"/>
      <c r="I3327" s="230"/>
      <c r="J3327" s="230"/>
      <c r="K3327" s="230"/>
      <c r="L3327" s="230"/>
      <c r="M3327" s="230"/>
      <c r="N3327" s="230"/>
      <c r="S3327" s="230"/>
      <c r="V3327" s="230"/>
      <c r="W3327" s="230"/>
      <c r="X3327" s="230"/>
      <c r="Y3327" s="230"/>
      <c r="Z3327" s="230"/>
      <c r="AA3327" s="230"/>
      <c r="AB3327" s="230"/>
      <c r="AC3327" s="230"/>
      <c r="AD3327" s="230"/>
      <c r="AH3327" s="230"/>
      <c r="AK3327" s="230"/>
      <c r="AL3327" s="230"/>
      <c r="AM3327" s="230"/>
      <c r="AN3327" s="230"/>
      <c r="AO3327" s="230"/>
      <c r="AP3327" s="230"/>
      <c r="AQ3327" s="230"/>
      <c r="AR3327" s="230"/>
      <c r="AW3327" s="230"/>
      <c r="AZ3327" s="230"/>
      <c r="BA3327" s="230"/>
      <c r="BB3327" s="230"/>
      <c r="BC3327" s="230"/>
      <c r="BD3327" s="230"/>
      <c r="BE3327" s="230"/>
      <c r="BF3327" s="230"/>
      <c r="BG3327" s="230"/>
    </row>
    <row r="3328" spans="4:59">
      <c r="D3328" s="230"/>
      <c r="G3328" s="230"/>
      <c r="H3328" s="230"/>
      <c r="I3328" s="230"/>
      <c r="J3328" s="230"/>
      <c r="K3328" s="230"/>
      <c r="L3328" s="230"/>
      <c r="M3328" s="230"/>
      <c r="N3328" s="230"/>
      <c r="S3328" s="230"/>
      <c r="V3328" s="230"/>
      <c r="W3328" s="230"/>
      <c r="X3328" s="230"/>
      <c r="Y3328" s="230"/>
      <c r="Z3328" s="230"/>
      <c r="AA3328" s="230"/>
      <c r="AB3328" s="230"/>
      <c r="AC3328" s="230"/>
      <c r="AD3328" s="230"/>
      <c r="AH3328" s="230"/>
      <c r="AK3328" s="230"/>
      <c r="AL3328" s="230"/>
      <c r="AM3328" s="230"/>
      <c r="AN3328" s="230"/>
      <c r="AO3328" s="230"/>
      <c r="AP3328" s="230"/>
      <c r="AQ3328" s="230"/>
      <c r="AR3328" s="230"/>
      <c r="AW3328" s="230"/>
      <c r="AZ3328" s="230"/>
      <c r="BA3328" s="230"/>
      <c r="BB3328" s="230"/>
      <c r="BC3328" s="230"/>
      <c r="BD3328" s="230"/>
      <c r="BE3328" s="230"/>
      <c r="BF3328" s="230"/>
      <c r="BG3328" s="230"/>
    </row>
    <row r="3329" spans="4:59">
      <c r="D3329" s="230"/>
      <c r="G3329" s="230"/>
      <c r="H3329" s="230"/>
      <c r="I3329" s="230"/>
      <c r="J3329" s="230"/>
      <c r="K3329" s="230"/>
      <c r="L3329" s="230"/>
      <c r="M3329" s="230"/>
      <c r="N3329" s="230"/>
      <c r="S3329" s="230"/>
      <c r="V3329" s="230"/>
      <c r="W3329" s="230"/>
      <c r="X3329" s="230"/>
      <c r="Y3329" s="230"/>
      <c r="Z3329" s="230"/>
      <c r="AA3329" s="230"/>
      <c r="AB3329" s="230"/>
      <c r="AC3329" s="230"/>
      <c r="AD3329" s="230"/>
      <c r="AH3329" s="230"/>
      <c r="AK3329" s="230"/>
      <c r="AL3329" s="230"/>
      <c r="AM3329" s="230"/>
      <c r="AN3329" s="230"/>
      <c r="AO3329" s="230"/>
      <c r="AP3329" s="230"/>
      <c r="AQ3329" s="230"/>
      <c r="AR3329" s="230"/>
      <c r="AW3329" s="230"/>
      <c r="AZ3329" s="230"/>
      <c r="BA3329" s="230"/>
      <c r="BB3329" s="230"/>
      <c r="BC3329" s="230"/>
      <c r="BD3329" s="230"/>
      <c r="BE3329" s="230"/>
      <c r="BF3329" s="230"/>
      <c r="BG3329" s="230"/>
    </row>
    <row r="3330" spans="4:59">
      <c r="D3330" s="230"/>
      <c r="G3330" s="230"/>
      <c r="H3330" s="230"/>
      <c r="I3330" s="230"/>
      <c r="J3330" s="230"/>
      <c r="K3330" s="230"/>
      <c r="L3330" s="230"/>
      <c r="M3330" s="230"/>
      <c r="N3330" s="230"/>
      <c r="S3330" s="230"/>
      <c r="V3330" s="230"/>
      <c r="W3330" s="230"/>
      <c r="X3330" s="230"/>
      <c r="Y3330" s="230"/>
      <c r="Z3330" s="230"/>
      <c r="AA3330" s="230"/>
      <c r="AB3330" s="230"/>
      <c r="AC3330" s="230"/>
      <c r="AD3330" s="230"/>
      <c r="AH3330" s="230"/>
      <c r="AK3330" s="230"/>
      <c r="AL3330" s="230"/>
      <c r="AM3330" s="230"/>
      <c r="AN3330" s="230"/>
      <c r="AO3330" s="230"/>
      <c r="AP3330" s="230"/>
      <c r="AQ3330" s="230"/>
      <c r="AR3330" s="230"/>
      <c r="AW3330" s="230"/>
      <c r="AZ3330" s="230"/>
      <c r="BA3330" s="230"/>
      <c r="BB3330" s="230"/>
      <c r="BC3330" s="230"/>
      <c r="BD3330" s="230"/>
      <c r="BE3330" s="230"/>
      <c r="BF3330" s="230"/>
      <c r="BG3330" s="230"/>
    </row>
    <row r="3331" spans="4:59">
      <c r="D3331" s="230"/>
      <c r="G3331" s="230"/>
      <c r="H3331" s="230"/>
      <c r="I3331" s="230"/>
      <c r="J3331" s="230"/>
      <c r="K3331" s="230"/>
      <c r="L3331" s="230"/>
      <c r="M3331" s="230"/>
      <c r="N3331" s="230"/>
      <c r="S3331" s="230"/>
      <c r="V3331" s="230"/>
      <c r="W3331" s="230"/>
      <c r="X3331" s="230"/>
      <c r="Y3331" s="230"/>
      <c r="Z3331" s="230"/>
      <c r="AA3331" s="230"/>
      <c r="AB3331" s="230"/>
      <c r="AC3331" s="230"/>
      <c r="AD3331" s="230"/>
      <c r="AH3331" s="230"/>
      <c r="AK3331" s="230"/>
      <c r="AL3331" s="230"/>
      <c r="AM3331" s="230"/>
      <c r="AN3331" s="230"/>
      <c r="AO3331" s="230"/>
      <c r="AP3331" s="230"/>
      <c r="AQ3331" s="230"/>
      <c r="AR3331" s="230"/>
      <c r="AW3331" s="230"/>
      <c r="AZ3331" s="230"/>
      <c r="BA3331" s="230"/>
      <c r="BB3331" s="230"/>
      <c r="BC3331" s="230"/>
      <c r="BD3331" s="230"/>
      <c r="BE3331" s="230"/>
      <c r="BF3331" s="230"/>
      <c r="BG3331" s="230"/>
    </row>
    <row r="3332" spans="4:59">
      <c r="D3332" s="230"/>
      <c r="G3332" s="230"/>
      <c r="H3332" s="230"/>
      <c r="I3332" s="230"/>
      <c r="J3332" s="230"/>
      <c r="K3332" s="230"/>
      <c r="L3332" s="230"/>
      <c r="M3332" s="230"/>
      <c r="N3332" s="230"/>
      <c r="S3332" s="230"/>
      <c r="V3332" s="230"/>
      <c r="W3332" s="230"/>
      <c r="X3332" s="230"/>
      <c r="Y3332" s="230"/>
      <c r="Z3332" s="230"/>
      <c r="AA3332" s="230"/>
      <c r="AB3332" s="230"/>
      <c r="AC3332" s="230"/>
      <c r="AD3332" s="230"/>
      <c r="AH3332" s="230"/>
      <c r="AK3332" s="230"/>
      <c r="AL3332" s="230"/>
      <c r="AM3332" s="230"/>
      <c r="AN3332" s="230"/>
      <c r="AO3332" s="230"/>
      <c r="AP3332" s="230"/>
      <c r="AQ3332" s="230"/>
      <c r="AR3332" s="230"/>
      <c r="AW3332" s="230"/>
      <c r="AZ3332" s="230"/>
      <c r="BA3332" s="230"/>
      <c r="BB3332" s="230"/>
      <c r="BC3332" s="230"/>
      <c r="BD3332" s="230"/>
      <c r="BE3332" s="230"/>
      <c r="BF3332" s="230"/>
      <c r="BG3332" s="230"/>
    </row>
    <row r="3333" spans="4:59">
      <c r="D3333" s="230"/>
      <c r="G3333" s="230"/>
      <c r="H3333" s="230"/>
      <c r="I3333" s="230"/>
      <c r="J3333" s="230"/>
      <c r="K3333" s="230"/>
      <c r="L3333" s="230"/>
      <c r="M3333" s="230"/>
      <c r="N3333" s="230"/>
      <c r="S3333" s="230"/>
      <c r="V3333" s="230"/>
      <c r="W3333" s="230"/>
      <c r="X3333" s="230"/>
      <c r="Y3333" s="230"/>
      <c r="Z3333" s="230"/>
      <c r="AA3333" s="230"/>
      <c r="AB3333" s="230"/>
      <c r="AC3333" s="230"/>
      <c r="AD3333" s="230"/>
      <c r="AH3333" s="230"/>
      <c r="AK3333" s="230"/>
      <c r="AL3333" s="230"/>
      <c r="AM3333" s="230"/>
      <c r="AN3333" s="230"/>
      <c r="AO3333" s="230"/>
      <c r="AP3333" s="230"/>
      <c r="AQ3333" s="230"/>
      <c r="AR3333" s="230"/>
      <c r="AW3333" s="230"/>
      <c r="AZ3333" s="230"/>
      <c r="BA3333" s="230"/>
      <c r="BB3333" s="230"/>
      <c r="BC3333" s="230"/>
      <c r="BD3333" s="230"/>
      <c r="BE3333" s="230"/>
      <c r="BF3333" s="230"/>
      <c r="BG3333" s="230"/>
    </row>
    <row r="3334" spans="4:59">
      <c r="D3334" s="230"/>
      <c r="G3334" s="230"/>
      <c r="H3334" s="230"/>
      <c r="I3334" s="230"/>
      <c r="J3334" s="230"/>
      <c r="K3334" s="230"/>
      <c r="L3334" s="230"/>
      <c r="M3334" s="230"/>
      <c r="N3334" s="230"/>
      <c r="S3334" s="230"/>
      <c r="V3334" s="230"/>
      <c r="W3334" s="230"/>
      <c r="X3334" s="230"/>
      <c r="Y3334" s="230"/>
      <c r="Z3334" s="230"/>
      <c r="AA3334" s="230"/>
      <c r="AB3334" s="230"/>
      <c r="AC3334" s="230"/>
      <c r="AD3334" s="230"/>
      <c r="AH3334" s="230"/>
      <c r="AK3334" s="230"/>
      <c r="AL3334" s="230"/>
      <c r="AM3334" s="230"/>
      <c r="AN3334" s="230"/>
      <c r="AO3334" s="230"/>
      <c r="AP3334" s="230"/>
      <c r="AQ3334" s="230"/>
      <c r="AR3334" s="230"/>
      <c r="AW3334" s="230"/>
      <c r="AZ3334" s="230"/>
      <c r="BA3334" s="230"/>
      <c r="BB3334" s="230"/>
      <c r="BC3334" s="230"/>
      <c r="BD3334" s="230"/>
      <c r="BE3334" s="230"/>
      <c r="BF3334" s="230"/>
      <c r="BG3334" s="230"/>
    </row>
    <row r="3335" spans="4:59">
      <c r="D3335" s="230"/>
      <c r="G3335" s="230"/>
      <c r="H3335" s="230"/>
      <c r="I3335" s="230"/>
      <c r="J3335" s="230"/>
      <c r="K3335" s="230"/>
      <c r="L3335" s="230"/>
      <c r="M3335" s="230"/>
      <c r="N3335" s="230"/>
      <c r="S3335" s="230"/>
      <c r="V3335" s="230"/>
      <c r="W3335" s="230"/>
      <c r="X3335" s="230"/>
      <c r="Y3335" s="230"/>
      <c r="Z3335" s="230"/>
      <c r="AA3335" s="230"/>
      <c r="AB3335" s="230"/>
      <c r="AC3335" s="230"/>
      <c r="AD3335" s="230"/>
      <c r="AH3335" s="230"/>
      <c r="AK3335" s="230"/>
      <c r="AL3335" s="230"/>
      <c r="AM3335" s="230"/>
      <c r="AN3335" s="230"/>
      <c r="AO3335" s="230"/>
      <c r="AP3335" s="230"/>
      <c r="AQ3335" s="230"/>
      <c r="AR3335" s="230"/>
      <c r="AW3335" s="230"/>
      <c r="AZ3335" s="230"/>
      <c r="BA3335" s="230"/>
      <c r="BB3335" s="230"/>
      <c r="BC3335" s="230"/>
      <c r="BD3335" s="230"/>
      <c r="BE3335" s="230"/>
      <c r="BF3335" s="230"/>
      <c r="BG3335" s="230"/>
    </row>
    <row r="3336" spans="4:59">
      <c r="D3336" s="230"/>
      <c r="G3336" s="230"/>
      <c r="H3336" s="230"/>
      <c r="I3336" s="230"/>
      <c r="J3336" s="230"/>
      <c r="K3336" s="230"/>
      <c r="L3336" s="230"/>
      <c r="M3336" s="230"/>
      <c r="N3336" s="230"/>
      <c r="S3336" s="230"/>
      <c r="V3336" s="230"/>
      <c r="W3336" s="230"/>
      <c r="X3336" s="230"/>
      <c r="Y3336" s="230"/>
      <c r="Z3336" s="230"/>
      <c r="AA3336" s="230"/>
      <c r="AB3336" s="230"/>
      <c r="AC3336" s="230"/>
      <c r="AD3336" s="230"/>
      <c r="AH3336" s="230"/>
      <c r="AK3336" s="230"/>
      <c r="AL3336" s="230"/>
      <c r="AM3336" s="230"/>
      <c r="AN3336" s="230"/>
      <c r="AO3336" s="230"/>
      <c r="AP3336" s="230"/>
      <c r="AQ3336" s="230"/>
      <c r="AR3336" s="230"/>
      <c r="AW3336" s="230"/>
      <c r="AZ3336" s="230"/>
      <c r="BA3336" s="230"/>
      <c r="BB3336" s="230"/>
      <c r="BC3336" s="230"/>
      <c r="BD3336" s="230"/>
      <c r="BE3336" s="230"/>
      <c r="BF3336" s="230"/>
      <c r="BG3336" s="230"/>
    </row>
    <row r="3337" spans="4:59">
      <c r="D3337" s="230"/>
      <c r="G3337" s="230"/>
      <c r="H3337" s="230"/>
      <c r="I3337" s="230"/>
      <c r="J3337" s="230"/>
      <c r="K3337" s="230"/>
      <c r="L3337" s="230"/>
      <c r="M3337" s="230"/>
      <c r="N3337" s="230"/>
      <c r="S3337" s="230"/>
      <c r="V3337" s="230"/>
      <c r="W3337" s="230"/>
      <c r="X3337" s="230"/>
      <c r="Y3337" s="230"/>
      <c r="Z3337" s="230"/>
      <c r="AA3337" s="230"/>
      <c r="AB3337" s="230"/>
      <c r="AC3337" s="230"/>
      <c r="AD3337" s="230"/>
      <c r="AH3337" s="230"/>
      <c r="AK3337" s="230"/>
      <c r="AL3337" s="230"/>
      <c r="AM3337" s="230"/>
      <c r="AN3337" s="230"/>
      <c r="AO3337" s="230"/>
      <c r="AP3337" s="230"/>
      <c r="AQ3337" s="230"/>
      <c r="AR3337" s="230"/>
      <c r="AW3337" s="230"/>
      <c r="AZ3337" s="230"/>
      <c r="BA3337" s="230"/>
      <c r="BB3337" s="230"/>
      <c r="BC3337" s="230"/>
      <c r="BD3337" s="230"/>
      <c r="BE3337" s="230"/>
      <c r="BF3337" s="230"/>
      <c r="BG3337" s="230"/>
    </row>
    <row r="3338" spans="4:59">
      <c r="D3338" s="230"/>
      <c r="G3338" s="230"/>
      <c r="H3338" s="230"/>
      <c r="I3338" s="230"/>
      <c r="J3338" s="230"/>
      <c r="K3338" s="230"/>
      <c r="L3338" s="230"/>
      <c r="M3338" s="230"/>
      <c r="N3338" s="230"/>
      <c r="S3338" s="230"/>
      <c r="V3338" s="230"/>
      <c r="W3338" s="230"/>
      <c r="X3338" s="230"/>
      <c r="Y3338" s="230"/>
      <c r="Z3338" s="230"/>
      <c r="AA3338" s="230"/>
      <c r="AB3338" s="230"/>
      <c r="AC3338" s="230"/>
      <c r="AD3338" s="230"/>
      <c r="AH3338" s="230"/>
      <c r="AK3338" s="230"/>
      <c r="AL3338" s="230"/>
      <c r="AM3338" s="230"/>
      <c r="AN3338" s="230"/>
      <c r="AO3338" s="230"/>
      <c r="AP3338" s="230"/>
      <c r="AQ3338" s="230"/>
      <c r="AR3338" s="230"/>
      <c r="AW3338" s="230"/>
      <c r="AZ3338" s="230"/>
      <c r="BA3338" s="230"/>
      <c r="BB3338" s="230"/>
      <c r="BC3338" s="230"/>
      <c r="BD3338" s="230"/>
      <c r="BE3338" s="230"/>
      <c r="BF3338" s="230"/>
      <c r="BG3338" s="230"/>
    </row>
    <row r="3339" spans="4:59">
      <c r="D3339" s="230"/>
      <c r="G3339" s="230"/>
      <c r="H3339" s="230"/>
      <c r="I3339" s="230"/>
      <c r="J3339" s="230"/>
      <c r="K3339" s="230"/>
      <c r="L3339" s="230"/>
      <c r="M3339" s="230"/>
      <c r="N3339" s="230"/>
      <c r="S3339" s="230"/>
      <c r="V3339" s="230"/>
      <c r="W3339" s="230"/>
      <c r="X3339" s="230"/>
      <c r="Y3339" s="230"/>
      <c r="Z3339" s="230"/>
      <c r="AA3339" s="230"/>
      <c r="AB3339" s="230"/>
      <c r="AC3339" s="230"/>
      <c r="AD3339" s="230"/>
      <c r="AH3339" s="230"/>
      <c r="AK3339" s="230"/>
      <c r="AL3339" s="230"/>
      <c r="AM3339" s="230"/>
      <c r="AN3339" s="230"/>
      <c r="AO3339" s="230"/>
      <c r="AP3339" s="230"/>
      <c r="AQ3339" s="230"/>
      <c r="AR3339" s="230"/>
      <c r="AW3339" s="230"/>
      <c r="AZ3339" s="230"/>
      <c r="BA3339" s="230"/>
      <c r="BB3339" s="230"/>
      <c r="BC3339" s="230"/>
      <c r="BD3339" s="230"/>
      <c r="BE3339" s="230"/>
      <c r="BF3339" s="230"/>
      <c r="BG3339" s="230"/>
    </row>
    <row r="3340" spans="4:59">
      <c r="D3340" s="230"/>
      <c r="G3340" s="230"/>
      <c r="H3340" s="230"/>
      <c r="I3340" s="230"/>
      <c r="J3340" s="230"/>
      <c r="K3340" s="230"/>
      <c r="L3340" s="230"/>
      <c r="M3340" s="230"/>
      <c r="N3340" s="230"/>
      <c r="S3340" s="230"/>
      <c r="V3340" s="230"/>
      <c r="W3340" s="230"/>
      <c r="X3340" s="230"/>
      <c r="Y3340" s="230"/>
      <c r="Z3340" s="230"/>
      <c r="AA3340" s="230"/>
      <c r="AB3340" s="230"/>
      <c r="AC3340" s="230"/>
      <c r="AD3340" s="230"/>
      <c r="AH3340" s="230"/>
      <c r="AK3340" s="230"/>
      <c r="AL3340" s="230"/>
      <c r="AM3340" s="230"/>
      <c r="AN3340" s="230"/>
      <c r="AO3340" s="230"/>
      <c r="AP3340" s="230"/>
      <c r="AQ3340" s="230"/>
      <c r="AR3340" s="230"/>
      <c r="AW3340" s="230"/>
      <c r="AZ3340" s="230"/>
      <c r="BA3340" s="230"/>
      <c r="BB3340" s="230"/>
      <c r="BC3340" s="230"/>
      <c r="BD3340" s="230"/>
      <c r="BE3340" s="230"/>
      <c r="BF3340" s="230"/>
      <c r="BG3340" s="230"/>
    </row>
    <row r="3341" spans="4:59">
      <c r="D3341" s="230"/>
      <c r="G3341" s="230"/>
      <c r="H3341" s="230"/>
      <c r="I3341" s="230"/>
      <c r="J3341" s="230"/>
      <c r="K3341" s="230"/>
      <c r="L3341" s="230"/>
      <c r="M3341" s="230"/>
      <c r="N3341" s="230"/>
      <c r="S3341" s="230"/>
      <c r="V3341" s="230"/>
      <c r="W3341" s="230"/>
      <c r="X3341" s="230"/>
      <c r="Y3341" s="230"/>
      <c r="Z3341" s="230"/>
      <c r="AA3341" s="230"/>
      <c r="AB3341" s="230"/>
      <c r="AC3341" s="230"/>
      <c r="AD3341" s="230"/>
      <c r="AH3341" s="230"/>
      <c r="AK3341" s="230"/>
      <c r="AL3341" s="230"/>
      <c r="AM3341" s="230"/>
      <c r="AN3341" s="230"/>
      <c r="AO3341" s="230"/>
      <c r="AP3341" s="230"/>
      <c r="AQ3341" s="230"/>
      <c r="AR3341" s="230"/>
      <c r="AW3341" s="230"/>
      <c r="AZ3341" s="230"/>
      <c r="BA3341" s="230"/>
      <c r="BB3341" s="230"/>
      <c r="BC3341" s="230"/>
      <c r="BD3341" s="230"/>
      <c r="BE3341" s="230"/>
      <c r="BF3341" s="230"/>
      <c r="BG3341" s="230"/>
    </row>
    <row r="3342" spans="4:59">
      <c r="D3342" s="230"/>
      <c r="G3342" s="230"/>
      <c r="H3342" s="230"/>
      <c r="I3342" s="230"/>
      <c r="J3342" s="230"/>
      <c r="K3342" s="230"/>
      <c r="L3342" s="230"/>
      <c r="M3342" s="230"/>
      <c r="N3342" s="230"/>
      <c r="S3342" s="230"/>
      <c r="V3342" s="230"/>
      <c r="W3342" s="230"/>
      <c r="X3342" s="230"/>
      <c r="Y3342" s="230"/>
      <c r="Z3342" s="230"/>
      <c r="AA3342" s="230"/>
      <c r="AB3342" s="230"/>
      <c r="AC3342" s="230"/>
      <c r="AD3342" s="230"/>
      <c r="AH3342" s="230"/>
      <c r="AK3342" s="230"/>
      <c r="AL3342" s="230"/>
      <c r="AM3342" s="230"/>
      <c r="AN3342" s="230"/>
      <c r="AO3342" s="230"/>
      <c r="AP3342" s="230"/>
      <c r="AQ3342" s="230"/>
      <c r="AR3342" s="230"/>
      <c r="AW3342" s="230"/>
      <c r="AZ3342" s="230"/>
      <c r="BA3342" s="230"/>
      <c r="BB3342" s="230"/>
      <c r="BC3342" s="230"/>
      <c r="BD3342" s="230"/>
      <c r="BE3342" s="230"/>
      <c r="BF3342" s="230"/>
      <c r="BG3342" s="230"/>
    </row>
    <row r="3343" spans="4:59">
      <c r="D3343" s="230"/>
      <c r="G3343" s="230"/>
      <c r="H3343" s="230"/>
      <c r="I3343" s="230"/>
      <c r="J3343" s="230"/>
      <c r="K3343" s="230"/>
      <c r="L3343" s="230"/>
      <c r="M3343" s="230"/>
      <c r="N3343" s="230"/>
      <c r="S3343" s="230"/>
      <c r="V3343" s="230"/>
      <c r="W3343" s="230"/>
      <c r="X3343" s="230"/>
      <c r="Y3343" s="230"/>
      <c r="Z3343" s="230"/>
      <c r="AA3343" s="230"/>
      <c r="AB3343" s="230"/>
      <c r="AC3343" s="230"/>
      <c r="AD3343" s="230"/>
      <c r="AH3343" s="230"/>
      <c r="AK3343" s="230"/>
      <c r="AL3343" s="230"/>
      <c r="AM3343" s="230"/>
      <c r="AN3343" s="230"/>
      <c r="AO3343" s="230"/>
      <c r="AP3343" s="230"/>
      <c r="AQ3343" s="230"/>
      <c r="AR3343" s="230"/>
      <c r="AW3343" s="230"/>
      <c r="AZ3343" s="230"/>
      <c r="BA3343" s="230"/>
      <c r="BB3343" s="230"/>
      <c r="BC3343" s="230"/>
      <c r="BD3343" s="230"/>
      <c r="BE3343" s="230"/>
      <c r="BF3343" s="230"/>
      <c r="BG3343" s="230"/>
    </row>
    <row r="3344" spans="4:59">
      <c r="D3344" s="230"/>
      <c r="G3344" s="230"/>
      <c r="H3344" s="230"/>
      <c r="I3344" s="230"/>
      <c r="J3344" s="230"/>
      <c r="K3344" s="230"/>
      <c r="L3344" s="230"/>
      <c r="M3344" s="230"/>
      <c r="N3344" s="230"/>
      <c r="S3344" s="230"/>
      <c r="V3344" s="230"/>
      <c r="W3344" s="230"/>
      <c r="X3344" s="230"/>
      <c r="Y3344" s="230"/>
      <c r="Z3344" s="230"/>
      <c r="AA3344" s="230"/>
      <c r="AB3344" s="230"/>
      <c r="AC3344" s="230"/>
      <c r="AD3344" s="230"/>
      <c r="AH3344" s="230"/>
      <c r="AK3344" s="230"/>
      <c r="AL3344" s="230"/>
      <c r="AM3344" s="230"/>
      <c r="AN3344" s="230"/>
      <c r="AO3344" s="230"/>
      <c r="AP3344" s="230"/>
      <c r="AQ3344" s="230"/>
      <c r="AR3344" s="230"/>
      <c r="AW3344" s="230"/>
      <c r="AZ3344" s="230"/>
      <c r="BA3344" s="230"/>
      <c r="BB3344" s="230"/>
      <c r="BC3344" s="230"/>
      <c r="BD3344" s="230"/>
      <c r="BE3344" s="230"/>
      <c r="BF3344" s="230"/>
      <c r="BG3344" s="230"/>
    </row>
    <row r="3345" spans="4:59">
      <c r="D3345" s="230"/>
      <c r="G3345" s="230"/>
      <c r="H3345" s="230"/>
      <c r="I3345" s="230"/>
      <c r="J3345" s="230"/>
      <c r="K3345" s="230"/>
      <c r="L3345" s="230"/>
      <c r="M3345" s="230"/>
      <c r="N3345" s="230"/>
      <c r="S3345" s="230"/>
      <c r="V3345" s="230"/>
      <c r="W3345" s="230"/>
      <c r="X3345" s="230"/>
      <c r="Y3345" s="230"/>
      <c r="Z3345" s="230"/>
      <c r="AA3345" s="230"/>
      <c r="AB3345" s="230"/>
      <c r="AC3345" s="230"/>
      <c r="AD3345" s="230"/>
      <c r="AH3345" s="230"/>
      <c r="AK3345" s="230"/>
      <c r="AL3345" s="230"/>
      <c r="AM3345" s="230"/>
      <c r="AN3345" s="230"/>
      <c r="AO3345" s="230"/>
      <c r="AP3345" s="230"/>
      <c r="AQ3345" s="230"/>
      <c r="AR3345" s="230"/>
      <c r="AW3345" s="230"/>
      <c r="AZ3345" s="230"/>
      <c r="BA3345" s="230"/>
      <c r="BB3345" s="230"/>
      <c r="BC3345" s="230"/>
      <c r="BD3345" s="230"/>
      <c r="BE3345" s="230"/>
      <c r="BF3345" s="230"/>
      <c r="BG3345" s="230"/>
    </row>
    <row r="3346" spans="4:59">
      <c r="D3346" s="230"/>
      <c r="G3346" s="230"/>
      <c r="H3346" s="230"/>
      <c r="I3346" s="230"/>
      <c r="J3346" s="230"/>
      <c r="K3346" s="230"/>
      <c r="L3346" s="230"/>
      <c r="M3346" s="230"/>
      <c r="N3346" s="230"/>
      <c r="S3346" s="230"/>
      <c r="V3346" s="230"/>
      <c r="W3346" s="230"/>
      <c r="X3346" s="230"/>
      <c r="Y3346" s="230"/>
      <c r="Z3346" s="230"/>
      <c r="AA3346" s="230"/>
      <c r="AB3346" s="230"/>
      <c r="AC3346" s="230"/>
      <c r="AD3346" s="230"/>
      <c r="AH3346" s="230"/>
      <c r="AK3346" s="230"/>
      <c r="AL3346" s="230"/>
      <c r="AM3346" s="230"/>
      <c r="AN3346" s="230"/>
      <c r="AO3346" s="230"/>
      <c r="AP3346" s="230"/>
      <c r="AQ3346" s="230"/>
      <c r="AR3346" s="230"/>
      <c r="AW3346" s="230"/>
      <c r="AZ3346" s="230"/>
      <c r="BA3346" s="230"/>
      <c r="BB3346" s="230"/>
      <c r="BC3346" s="230"/>
      <c r="BD3346" s="230"/>
      <c r="BE3346" s="230"/>
      <c r="BF3346" s="230"/>
      <c r="BG3346" s="230"/>
    </row>
    <row r="3347" spans="4:59">
      <c r="D3347" s="230"/>
      <c r="G3347" s="230"/>
      <c r="H3347" s="230"/>
      <c r="I3347" s="230"/>
      <c r="J3347" s="230"/>
      <c r="K3347" s="230"/>
      <c r="L3347" s="230"/>
      <c r="M3347" s="230"/>
      <c r="N3347" s="230"/>
      <c r="S3347" s="230"/>
      <c r="V3347" s="230"/>
      <c r="W3347" s="230"/>
      <c r="X3347" s="230"/>
      <c r="Y3347" s="230"/>
      <c r="Z3347" s="230"/>
      <c r="AA3347" s="230"/>
      <c r="AB3347" s="230"/>
      <c r="AC3347" s="230"/>
      <c r="AD3347" s="230"/>
      <c r="AH3347" s="230"/>
      <c r="AK3347" s="230"/>
      <c r="AL3347" s="230"/>
      <c r="AM3347" s="230"/>
      <c r="AN3347" s="230"/>
      <c r="AO3347" s="230"/>
      <c r="AP3347" s="230"/>
      <c r="AQ3347" s="230"/>
      <c r="AR3347" s="230"/>
      <c r="AW3347" s="230"/>
      <c r="AZ3347" s="230"/>
      <c r="BA3347" s="230"/>
      <c r="BB3347" s="230"/>
      <c r="BC3347" s="230"/>
      <c r="BD3347" s="230"/>
      <c r="BE3347" s="230"/>
      <c r="BF3347" s="230"/>
      <c r="BG3347" s="230"/>
    </row>
    <row r="3348" spans="4:59">
      <c r="D3348" s="230"/>
      <c r="G3348" s="230"/>
      <c r="H3348" s="230"/>
      <c r="I3348" s="230"/>
      <c r="J3348" s="230"/>
      <c r="K3348" s="230"/>
      <c r="L3348" s="230"/>
      <c r="M3348" s="230"/>
      <c r="N3348" s="230"/>
      <c r="S3348" s="230"/>
      <c r="V3348" s="230"/>
      <c r="W3348" s="230"/>
      <c r="X3348" s="230"/>
      <c r="Y3348" s="230"/>
      <c r="Z3348" s="230"/>
      <c r="AA3348" s="230"/>
      <c r="AB3348" s="230"/>
      <c r="AC3348" s="230"/>
      <c r="AD3348" s="230"/>
      <c r="AH3348" s="230"/>
      <c r="AK3348" s="230"/>
      <c r="AL3348" s="230"/>
      <c r="AM3348" s="230"/>
      <c r="AN3348" s="230"/>
      <c r="AO3348" s="230"/>
      <c r="AP3348" s="230"/>
      <c r="AQ3348" s="230"/>
      <c r="AR3348" s="230"/>
      <c r="AW3348" s="230"/>
      <c r="AZ3348" s="230"/>
      <c r="BA3348" s="230"/>
      <c r="BB3348" s="230"/>
      <c r="BC3348" s="230"/>
      <c r="BD3348" s="230"/>
      <c r="BE3348" s="230"/>
      <c r="BF3348" s="230"/>
      <c r="BG3348" s="230"/>
    </row>
    <row r="3349" spans="4:59">
      <c r="D3349" s="230"/>
      <c r="G3349" s="230"/>
      <c r="H3349" s="230"/>
      <c r="I3349" s="230"/>
      <c r="J3349" s="230"/>
      <c r="K3349" s="230"/>
      <c r="L3349" s="230"/>
      <c r="M3349" s="230"/>
      <c r="N3349" s="230"/>
      <c r="S3349" s="230"/>
      <c r="V3349" s="230"/>
      <c r="W3349" s="230"/>
      <c r="X3349" s="230"/>
      <c r="Y3349" s="230"/>
      <c r="Z3349" s="230"/>
      <c r="AA3349" s="230"/>
      <c r="AB3349" s="230"/>
      <c r="AC3349" s="230"/>
      <c r="AD3349" s="230"/>
      <c r="AH3349" s="230"/>
      <c r="AK3349" s="230"/>
      <c r="AL3349" s="230"/>
      <c r="AM3349" s="230"/>
      <c r="AN3349" s="230"/>
      <c r="AO3349" s="230"/>
      <c r="AP3349" s="230"/>
      <c r="AQ3349" s="230"/>
      <c r="AR3349" s="230"/>
      <c r="AW3349" s="230"/>
      <c r="AZ3349" s="230"/>
      <c r="BA3349" s="230"/>
      <c r="BB3349" s="230"/>
      <c r="BC3349" s="230"/>
      <c r="BD3349" s="230"/>
      <c r="BE3349" s="230"/>
      <c r="BF3349" s="230"/>
      <c r="BG3349" s="230"/>
    </row>
    <row r="3350" spans="4:59">
      <c r="D3350" s="230"/>
      <c r="G3350" s="230"/>
      <c r="H3350" s="230"/>
      <c r="I3350" s="230"/>
      <c r="J3350" s="230"/>
      <c r="K3350" s="230"/>
      <c r="L3350" s="230"/>
      <c r="M3350" s="230"/>
      <c r="N3350" s="230"/>
      <c r="S3350" s="230"/>
      <c r="V3350" s="230"/>
      <c r="W3350" s="230"/>
      <c r="X3350" s="230"/>
      <c r="Y3350" s="230"/>
      <c r="Z3350" s="230"/>
      <c r="AA3350" s="230"/>
      <c r="AB3350" s="230"/>
      <c r="AC3350" s="230"/>
      <c r="AD3350" s="230"/>
      <c r="AH3350" s="230"/>
      <c r="AK3350" s="230"/>
      <c r="AL3350" s="230"/>
      <c r="AM3350" s="230"/>
      <c r="AN3350" s="230"/>
      <c r="AO3350" s="230"/>
      <c r="AP3350" s="230"/>
      <c r="AQ3350" s="230"/>
      <c r="AR3350" s="230"/>
      <c r="AW3350" s="230"/>
      <c r="AZ3350" s="230"/>
      <c r="BA3350" s="230"/>
      <c r="BB3350" s="230"/>
      <c r="BC3350" s="230"/>
      <c r="BD3350" s="230"/>
      <c r="BE3350" s="230"/>
      <c r="BF3350" s="230"/>
      <c r="BG3350" s="230"/>
    </row>
    <row r="3351" spans="4:59">
      <c r="D3351" s="230"/>
      <c r="G3351" s="230"/>
      <c r="H3351" s="230"/>
      <c r="I3351" s="230"/>
      <c r="J3351" s="230"/>
      <c r="K3351" s="230"/>
      <c r="L3351" s="230"/>
      <c r="M3351" s="230"/>
      <c r="N3351" s="230"/>
      <c r="S3351" s="230"/>
      <c r="V3351" s="230"/>
      <c r="W3351" s="230"/>
      <c r="X3351" s="230"/>
      <c r="Y3351" s="230"/>
      <c r="Z3351" s="230"/>
      <c r="AA3351" s="230"/>
      <c r="AB3351" s="230"/>
      <c r="AC3351" s="230"/>
      <c r="AD3351" s="230"/>
      <c r="AH3351" s="230"/>
      <c r="AK3351" s="230"/>
      <c r="AL3351" s="230"/>
      <c r="AM3351" s="230"/>
      <c r="AN3351" s="230"/>
      <c r="AO3351" s="230"/>
      <c r="AP3351" s="230"/>
      <c r="AQ3351" s="230"/>
      <c r="AR3351" s="230"/>
      <c r="AW3351" s="230"/>
      <c r="AZ3351" s="230"/>
      <c r="BA3351" s="230"/>
      <c r="BB3351" s="230"/>
      <c r="BC3351" s="230"/>
      <c r="BD3351" s="230"/>
      <c r="BE3351" s="230"/>
      <c r="BF3351" s="230"/>
      <c r="BG3351" s="230"/>
    </row>
    <row r="3352" spans="4:59">
      <c r="D3352" s="230"/>
      <c r="G3352" s="230"/>
      <c r="H3352" s="230"/>
      <c r="I3352" s="230"/>
      <c r="J3352" s="230"/>
      <c r="K3352" s="230"/>
      <c r="L3352" s="230"/>
      <c r="M3352" s="230"/>
      <c r="N3352" s="230"/>
      <c r="S3352" s="230"/>
      <c r="V3352" s="230"/>
      <c r="W3352" s="230"/>
      <c r="X3352" s="230"/>
      <c r="Y3352" s="230"/>
      <c r="Z3352" s="230"/>
      <c r="AA3352" s="230"/>
      <c r="AB3352" s="230"/>
      <c r="AC3352" s="230"/>
      <c r="AD3352" s="230"/>
      <c r="AH3352" s="230"/>
      <c r="AK3352" s="230"/>
      <c r="AL3352" s="230"/>
      <c r="AM3352" s="230"/>
      <c r="AN3352" s="230"/>
      <c r="AO3352" s="230"/>
      <c r="AP3352" s="230"/>
      <c r="AQ3352" s="230"/>
      <c r="AR3352" s="230"/>
      <c r="AW3352" s="230"/>
      <c r="AZ3352" s="230"/>
      <c r="BA3352" s="230"/>
      <c r="BB3352" s="230"/>
      <c r="BC3352" s="230"/>
      <c r="BD3352" s="230"/>
      <c r="BE3352" s="230"/>
      <c r="BF3352" s="230"/>
      <c r="BG3352" s="230"/>
    </row>
    <row r="3353" spans="4:59">
      <c r="D3353" s="230"/>
      <c r="G3353" s="230"/>
      <c r="H3353" s="230"/>
      <c r="I3353" s="230"/>
      <c r="J3353" s="230"/>
      <c r="K3353" s="230"/>
      <c r="L3353" s="230"/>
      <c r="M3353" s="230"/>
      <c r="N3353" s="230"/>
      <c r="S3353" s="230"/>
      <c r="V3353" s="230"/>
      <c r="W3353" s="230"/>
      <c r="X3353" s="230"/>
      <c r="Y3353" s="230"/>
      <c r="Z3353" s="230"/>
      <c r="AA3353" s="230"/>
      <c r="AB3353" s="230"/>
      <c r="AC3353" s="230"/>
      <c r="AD3353" s="230"/>
      <c r="AH3353" s="230"/>
      <c r="AK3353" s="230"/>
      <c r="AL3353" s="230"/>
      <c r="AM3353" s="230"/>
      <c r="AN3353" s="230"/>
      <c r="AO3353" s="230"/>
      <c r="AP3353" s="230"/>
      <c r="AQ3353" s="230"/>
      <c r="AR3353" s="230"/>
      <c r="AW3353" s="230"/>
      <c r="AZ3353" s="230"/>
      <c r="BA3353" s="230"/>
      <c r="BB3353" s="230"/>
      <c r="BC3353" s="230"/>
      <c r="BD3353" s="230"/>
      <c r="BE3353" s="230"/>
      <c r="BF3353" s="230"/>
      <c r="BG3353" s="230"/>
    </row>
    <row r="3354" spans="4:59">
      <c r="D3354" s="230"/>
      <c r="G3354" s="230"/>
      <c r="H3354" s="230"/>
      <c r="I3354" s="230"/>
      <c r="J3354" s="230"/>
      <c r="K3354" s="230"/>
      <c r="L3354" s="230"/>
      <c r="M3354" s="230"/>
      <c r="N3354" s="230"/>
      <c r="S3354" s="230"/>
      <c r="V3354" s="230"/>
      <c r="W3354" s="230"/>
      <c r="X3354" s="230"/>
      <c r="Y3354" s="230"/>
      <c r="Z3354" s="230"/>
      <c r="AA3354" s="230"/>
      <c r="AB3354" s="230"/>
      <c r="AC3354" s="230"/>
      <c r="AD3354" s="230"/>
      <c r="AH3354" s="230"/>
      <c r="AK3354" s="230"/>
      <c r="AL3354" s="230"/>
      <c r="AM3354" s="230"/>
      <c r="AN3354" s="230"/>
      <c r="AO3354" s="230"/>
      <c r="AP3354" s="230"/>
      <c r="AQ3354" s="230"/>
      <c r="AR3354" s="230"/>
      <c r="AW3354" s="230"/>
      <c r="AZ3354" s="230"/>
      <c r="BA3354" s="230"/>
      <c r="BB3354" s="230"/>
      <c r="BC3354" s="230"/>
      <c r="BD3354" s="230"/>
      <c r="BE3354" s="230"/>
      <c r="BF3354" s="230"/>
      <c r="BG3354" s="230"/>
    </row>
    <row r="3355" spans="4:59">
      <c r="D3355" s="230"/>
      <c r="G3355" s="230"/>
      <c r="H3355" s="230"/>
      <c r="I3355" s="230"/>
      <c r="J3355" s="230"/>
      <c r="K3355" s="230"/>
      <c r="L3355" s="230"/>
      <c r="M3355" s="230"/>
      <c r="N3355" s="230"/>
      <c r="S3355" s="230"/>
      <c r="V3355" s="230"/>
      <c r="W3355" s="230"/>
      <c r="X3355" s="230"/>
      <c r="Y3355" s="230"/>
      <c r="Z3355" s="230"/>
      <c r="AA3355" s="230"/>
      <c r="AB3355" s="230"/>
      <c r="AC3355" s="230"/>
      <c r="AD3355" s="230"/>
      <c r="AH3355" s="230"/>
      <c r="AK3355" s="230"/>
      <c r="AL3355" s="230"/>
      <c r="AM3355" s="230"/>
      <c r="AN3355" s="230"/>
      <c r="AO3355" s="230"/>
      <c r="AP3355" s="230"/>
      <c r="AQ3355" s="230"/>
      <c r="AR3355" s="230"/>
      <c r="AW3355" s="230"/>
      <c r="AZ3355" s="230"/>
      <c r="BA3355" s="230"/>
      <c r="BB3355" s="230"/>
      <c r="BC3355" s="230"/>
      <c r="BD3355" s="230"/>
      <c r="BE3355" s="230"/>
      <c r="BF3355" s="230"/>
      <c r="BG3355" s="230"/>
    </row>
    <row r="3356" spans="4:59">
      <c r="D3356" s="230"/>
      <c r="G3356" s="230"/>
      <c r="H3356" s="230"/>
      <c r="I3356" s="230"/>
      <c r="J3356" s="230"/>
      <c r="K3356" s="230"/>
      <c r="L3356" s="230"/>
      <c r="M3356" s="230"/>
      <c r="N3356" s="230"/>
      <c r="S3356" s="230"/>
      <c r="V3356" s="230"/>
      <c r="W3356" s="230"/>
      <c r="X3356" s="230"/>
      <c r="Y3356" s="230"/>
      <c r="Z3356" s="230"/>
      <c r="AA3356" s="230"/>
      <c r="AB3356" s="230"/>
      <c r="AC3356" s="230"/>
      <c r="AD3356" s="230"/>
      <c r="AH3356" s="230"/>
      <c r="AK3356" s="230"/>
      <c r="AL3356" s="230"/>
      <c r="AM3356" s="230"/>
      <c r="AN3356" s="230"/>
      <c r="AO3356" s="230"/>
      <c r="AP3356" s="230"/>
      <c r="AQ3356" s="230"/>
      <c r="AR3356" s="230"/>
      <c r="AW3356" s="230"/>
      <c r="AZ3356" s="230"/>
      <c r="BA3356" s="230"/>
      <c r="BB3356" s="230"/>
      <c r="BC3356" s="230"/>
      <c r="BD3356" s="230"/>
      <c r="BE3356" s="230"/>
      <c r="BF3356" s="230"/>
      <c r="BG3356" s="230"/>
    </row>
    <row r="3357" spans="4:59">
      <c r="D3357" s="230"/>
      <c r="G3357" s="230"/>
      <c r="H3357" s="230"/>
      <c r="I3357" s="230"/>
      <c r="J3357" s="230"/>
      <c r="K3357" s="230"/>
      <c r="L3357" s="230"/>
      <c r="M3357" s="230"/>
      <c r="N3357" s="230"/>
      <c r="S3357" s="230"/>
      <c r="V3357" s="230"/>
      <c r="W3357" s="230"/>
      <c r="X3357" s="230"/>
      <c r="Y3357" s="230"/>
      <c r="Z3357" s="230"/>
      <c r="AA3357" s="230"/>
      <c r="AB3357" s="230"/>
      <c r="AC3357" s="230"/>
      <c r="AD3357" s="230"/>
      <c r="AH3357" s="230"/>
      <c r="AK3357" s="230"/>
      <c r="AL3357" s="230"/>
      <c r="AM3357" s="230"/>
      <c r="AN3357" s="230"/>
      <c r="AO3357" s="230"/>
      <c r="AP3357" s="230"/>
      <c r="AQ3357" s="230"/>
      <c r="AR3357" s="230"/>
      <c r="AW3357" s="230"/>
      <c r="AZ3357" s="230"/>
      <c r="BA3357" s="230"/>
      <c r="BB3357" s="230"/>
      <c r="BC3357" s="230"/>
      <c r="BD3357" s="230"/>
      <c r="BE3357" s="230"/>
      <c r="BF3357" s="230"/>
      <c r="BG3357" s="230"/>
    </row>
    <row r="3358" spans="4:59">
      <c r="D3358" s="230"/>
      <c r="G3358" s="230"/>
      <c r="H3358" s="230"/>
      <c r="I3358" s="230"/>
      <c r="J3358" s="230"/>
      <c r="K3358" s="230"/>
      <c r="L3358" s="230"/>
      <c r="M3358" s="230"/>
      <c r="N3358" s="230"/>
      <c r="S3358" s="230"/>
      <c r="V3358" s="230"/>
      <c r="W3358" s="230"/>
      <c r="X3358" s="230"/>
      <c r="Y3358" s="230"/>
      <c r="Z3358" s="230"/>
      <c r="AA3358" s="230"/>
      <c r="AB3358" s="230"/>
      <c r="AC3358" s="230"/>
      <c r="AD3358" s="230"/>
      <c r="AH3358" s="230"/>
      <c r="AK3358" s="230"/>
      <c r="AL3358" s="230"/>
      <c r="AM3358" s="230"/>
      <c r="AN3358" s="230"/>
      <c r="AO3358" s="230"/>
      <c r="AP3358" s="230"/>
      <c r="AQ3358" s="230"/>
      <c r="AR3358" s="230"/>
      <c r="AW3358" s="230"/>
      <c r="AZ3358" s="230"/>
      <c r="BA3358" s="230"/>
      <c r="BB3358" s="230"/>
      <c r="BC3358" s="230"/>
      <c r="BD3358" s="230"/>
      <c r="BE3358" s="230"/>
      <c r="BF3358" s="230"/>
      <c r="BG3358" s="230"/>
    </row>
    <row r="3359" spans="4:59">
      <c r="D3359" s="230"/>
      <c r="G3359" s="230"/>
      <c r="H3359" s="230"/>
      <c r="I3359" s="230"/>
      <c r="J3359" s="230"/>
      <c r="K3359" s="230"/>
      <c r="L3359" s="230"/>
      <c r="M3359" s="230"/>
      <c r="N3359" s="230"/>
      <c r="S3359" s="230"/>
      <c r="V3359" s="230"/>
      <c r="W3359" s="230"/>
      <c r="X3359" s="230"/>
      <c r="Y3359" s="230"/>
      <c r="Z3359" s="230"/>
      <c r="AA3359" s="230"/>
      <c r="AB3359" s="230"/>
      <c r="AC3359" s="230"/>
      <c r="AD3359" s="230"/>
      <c r="AH3359" s="230"/>
      <c r="AK3359" s="230"/>
      <c r="AL3359" s="230"/>
      <c r="AM3359" s="230"/>
      <c r="AN3359" s="230"/>
      <c r="AO3359" s="230"/>
      <c r="AP3359" s="230"/>
      <c r="AQ3359" s="230"/>
      <c r="AR3359" s="230"/>
      <c r="AW3359" s="230"/>
      <c r="AZ3359" s="230"/>
      <c r="BA3359" s="230"/>
      <c r="BB3359" s="230"/>
      <c r="BC3359" s="230"/>
      <c r="BD3359" s="230"/>
      <c r="BE3359" s="230"/>
      <c r="BF3359" s="230"/>
      <c r="BG3359" s="230"/>
    </row>
    <row r="3360" spans="4:59">
      <c r="D3360" s="230"/>
      <c r="G3360" s="230"/>
      <c r="H3360" s="230"/>
      <c r="I3360" s="230"/>
      <c r="J3360" s="230"/>
      <c r="K3360" s="230"/>
      <c r="L3360" s="230"/>
      <c r="M3360" s="230"/>
      <c r="N3360" s="230"/>
      <c r="S3360" s="230"/>
      <c r="V3360" s="230"/>
      <c r="W3360" s="230"/>
      <c r="X3360" s="230"/>
      <c r="Y3360" s="230"/>
      <c r="Z3360" s="230"/>
      <c r="AA3360" s="230"/>
      <c r="AB3360" s="230"/>
      <c r="AC3360" s="230"/>
      <c r="AD3360" s="230"/>
      <c r="AH3360" s="230"/>
      <c r="AK3360" s="230"/>
      <c r="AL3360" s="230"/>
      <c r="AM3360" s="230"/>
      <c r="AN3360" s="230"/>
      <c r="AO3360" s="230"/>
      <c r="AP3360" s="230"/>
      <c r="AQ3360" s="230"/>
      <c r="AR3360" s="230"/>
      <c r="AW3360" s="230"/>
      <c r="AZ3360" s="230"/>
      <c r="BA3360" s="230"/>
      <c r="BB3360" s="230"/>
      <c r="BC3360" s="230"/>
      <c r="BD3360" s="230"/>
      <c r="BE3360" s="230"/>
      <c r="BF3360" s="230"/>
      <c r="BG3360" s="230"/>
    </row>
    <row r="3361" spans="4:59">
      <c r="D3361" s="230"/>
      <c r="G3361" s="230"/>
      <c r="H3361" s="230"/>
      <c r="I3361" s="230"/>
      <c r="J3361" s="230"/>
      <c r="K3361" s="230"/>
      <c r="L3361" s="230"/>
      <c r="M3361" s="230"/>
      <c r="N3361" s="230"/>
      <c r="S3361" s="230"/>
      <c r="V3361" s="230"/>
      <c r="W3361" s="230"/>
      <c r="X3361" s="230"/>
      <c r="Y3361" s="230"/>
      <c r="Z3361" s="230"/>
      <c r="AA3361" s="230"/>
      <c r="AB3361" s="230"/>
      <c r="AC3361" s="230"/>
      <c r="AD3361" s="230"/>
      <c r="AH3361" s="230"/>
      <c r="AK3361" s="230"/>
      <c r="AL3361" s="230"/>
      <c r="AM3361" s="230"/>
      <c r="AN3361" s="230"/>
      <c r="AO3361" s="230"/>
      <c r="AP3361" s="230"/>
      <c r="AQ3361" s="230"/>
      <c r="AR3361" s="230"/>
      <c r="AW3361" s="230"/>
      <c r="AZ3361" s="230"/>
      <c r="BA3361" s="230"/>
      <c r="BB3361" s="230"/>
      <c r="BC3361" s="230"/>
      <c r="BD3361" s="230"/>
      <c r="BE3361" s="230"/>
      <c r="BF3361" s="230"/>
      <c r="BG3361" s="230"/>
    </row>
    <row r="3362" spans="4:59">
      <c r="D3362" s="230"/>
      <c r="G3362" s="230"/>
      <c r="H3362" s="230"/>
      <c r="I3362" s="230"/>
      <c r="J3362" s="230"/>
      <c r="K3362" s="230"/>
      <c r="L3362" s="230"/>
      <c r="M3362" s="230"/>
      <c r="N3362" s="230"/>
      <c r="S3362" s="230"/>
      <c r="V3362" s="230"/>
      <c r="W3362" s="230"/>
      <c r="X3362" s="230"/>
      <c r="Y3362" s="230"/>
      <c r="Z3362" s="230"/>
      <c r="AA3362" s="230"/>
      <c r="AB3362" s="230"/>
      <c r="AC3362" s="230"/>
      <c r="AD3362" s="230"/>
      <c r="AH3362" s="230"/>
      <c r="AK3362" s="230"/>
      <c r="AL3362" s="230"/>
      <c r="AM3362" s="230"/>
      <c r="AN3362" s="230"/>
      <c r="AO3362" s="230"/>
      <c r="AP3362" s="230"/>
      <c r="AQ3362" s="230"/>
      <c r="AR3362" s="230"/>
      <c r="AW3362" s="230"/>
      <c r="AZ3362" s="230"/>
      <c r="BA3362" s="230"/>
      <c r="BB3362" s="230"/>
      <c r="BC3362" s="230"/>
      <c r="BD3362" s="230"/>
      <c r="BE3362" s="230"/>
      <c r="BF3362" s="230"/>
      <c r="BG3362" s="230"/>
    </row>
    <row r="3363" spans="4:59">
      <c r="D3363" s="230"/>
      <c r="G3363" s="230"/>
      <c r="H3363" s="230"/>
      <c r="I3363" s="230"/>
      <c r="J3363" s="230"/>
      <c r="K3363" s="230"/>
      <c r="L3363" s="230"/>
      <c r="M3363" s="230"/>
      <c r="N3363" s="230"/>
      <c r="S3363" s="230"/>
      <c r="V3363" s="230"/>
      <c r="W3363" s="230"/>
      <c r="X3363" s="230"/>
      <c r="Y3363" s="230"/>
      <c r="Z3363" s="230"/>
      <c r="AA3363" s="230"/>
      <c r="AB3363" s="230"/>
      <c r="AC3363" s="230"/>
      <c r="AD3363" s="230"/>
      <c r="AH3363" s="230"/>
      <c r="AK3363" s="230"/>
      <c r="AL3363" s="230"/>
      <c r="AM3363" s="230"/>
      <c r="AN3363" s="230"/>
      <c r="AO3363" s="230"/>
      <c r="AP3363" s="230"/>
      <c r="AQ3363" s="230"/>
      <c r="AR3363" s="230"/>
      <c r="AW3363" s="230"/>
      <c r="AZ3363" s="230"/>
      <c r="BA3363" s="230"/>
      <c r="BB3363" s="230"/>
      <c r="BC3363" s="230"/>
      <c r="BD3363" s="230"/>
      <c r="BE3363" s="230"/>
      <c r="BF3363" s="230"/>
      <c r="BG3363" s="230"/>
    </row>
    <row r="3364" spans="4:59">
      <c r="D3364" s="230"/>
      <c r="G3364" s="230"/>
      <c r="H3364" s="230"/>
      <c r="I3364" s="230"/>
      <c r="J3364" s="230"/>
      <c r="K3364" s="230"/>
      <c r="L3364" s="230"/>
      <c r="M3364" s="230"/>
      <c r="N3364" s="230"/>
      <c r="S3364" s="230"/>
      <c r="V3364" s="230"/>
      <c r="W3364" s="230"/>
      <c r="X3364" s="230"/>
      <c r="Y3364" s="230"/>
      <c r="Z3364" s="230"/>
      <c r="AA3364" s="230"/>
      <c r="AB3364" s="230"/>
      <c r="AC3364" s="230"/>
      <c r="AD3364" s="230"/>
      <c r="AH3364" s="230"/>
      <c r="AK3364" s="230"/>
      <c r="AL3364" s="230"/>
      <c r="AM3364" s="230"/>
      <c r="AN3364" s="230"/>
      <c r="AO3364" s="230"/>
      <c r="AP3364" s="230"/>
      <c r="AQ3364" s="230"/>
      <c r="AR3364" s="230"/>
      <c r="AW3364" s="230"/>
      <c r="AZ3364" s="230"/>
      <c r="BA3364" s="230"/>
      <c r="BB3364" s="230"/>
      <c r="BC3364" s="230"/>
      <c r="BD3364" s="230"/>
      <c r="BE3364" s="230"/>
      <c r="BF3364" s="230"/>
      <c r="BG3364" s="230"/>
    </row>
    <row r="3365" spans="4:59">
      <c r="D3365" s="230"/>
      <c r="G3365" s="230"/>
      <c r="H3365" s="230"/>
      <c r="I3365" s="230"/>
      <c r="J3365" s="230"/>
      <c r="K3365" s="230"/>
      <c r="L3365" s="230"/>
      <c r="M3365" s="230"/>
      <c r="N3365" s="230"/>
      <c r="S3365" s="230"/>
      <c r="V3365" s="230"/>
      <c r="W3365" s="230"/>
      <c r="X3365" s="230"/>
      <c r="Y3365" s="230"/>
      <c r="Z3365" s="230"/>
      <c r="AA3365" s="230"/>
      <c r="AB3365" s="230"/>
      <c r="AC3365" s="230"/>
      <c r="AD3365" s="230"/>
      <c r="AH3365" s="230"/>
      <c r="AK3365" s="230"/>
      <c r="AL3365" s="230"/>
      <c r="AM3365" s="230"/>
      <c r="AN3365" s="230"/>
      <c r="AO3365" s="230"/>
      <c r="AP3365" s="230"/>
      <c r="AQ3365" s="230"/>
      <c r="AR3365" s="230"/>
      <c r="AW3365" s="230"/>
      <c r="AZ3365" s="230"/>
      <c r="BA3365" s="230"/>
      <c r="BB3365" s="230"/>
      <c r="BC3365" s="230"/>
      <c r="BD3365" s="230"/>
      <c r="BE3365" s="230"/>
      <c r="BF3365" s="230"/>
      <c r="BG3365" s="230"/>
    </row>
    <row r="3366" spans="4:59">
      <c r="D3366" s="230"/>
      <c r="G3366" s="230"/>
      <c r="H3366" s="230"/>
      <c r="I3366" s="230"/>
      <c r="J3366" s="230"/>
      <c r="K3366" s="230"/>
      <c r="L3366" s="230"/>
      <c r="M3366" s="230"/>
      <c r="N3366" s="230"/>
      <c r="S3366" s="230"/>
      <c r="V3366" s="230"/>
      <c r="W3366" s="230"/>
      <c r="X3366" s="230"/>
      <c r="Y3366" s="230"/>
      <c r="Z3366" s="230"/>
      <c r="AA3366" s="230"/>
      <c r="AB3366" s="230"/>
      <c r="AC3366" s="230"/>
      <c r="AD3366" s="230"/>
      <c r="AH3366" s="230"/>
      <c r="AK3366" s="230"/>
      <c r="AL3366" s="230"/>
      <c r="AM3366" s="230"/>
      <c r="AN3366" s="230"/>
      <c r="AO3366" s="230"/>
      <c r="AP3366" s="230"/>
      <c r="AQ3366" s="230"/>
      <c r="AR3366" s="230"/>
      <c r="AW3366" s="230"/>
      <c r="AZ3366" s="230"/>
      <c r="BA3366" s="230"/>
      <c r="BB3366" s="230"/>
      <c r="BC3366" s="230"/>
      <c r="BD3366" s="230"/>
      <c r="BE3366" s="230"/>
      <c r="BF3366" s="230"/>
      <c r="BG3366" s="230"/>
    </row>
    <row r="3367" spans="4:59">
      <c r="D3367" s="230"/>
      <c r="G3367" s="230"/>
      <c r="H3367" s="230"/>
      <c r="I3367" s="230"/>
      <c r="J3367" s="230"/>
      <c r="K3367" s="230"/>
      <c r="L3367" s="230"/>
      <c r="M3367" s="230"/>
      <c r="N3367" s="230"/>
      <c r="S3367" s="230"/>
      <c r="V3367" s="230"/>
      <c r="W3367" s="230"/>
      <c r="X3367" s="230"/>
      <c r="Y3367" s="230"/>
      <c r="Z3367" s="230"/>
      <c r="AA3367" s="230"/>
      <c r="AB3367" s="230"/>
      <c r="AC3367" s="230"/>
      <c r="AD3367" s="230"/>
      <c r="AH3367" s="230"/>
      <c r="AK3367" s="230"/>
      <c r="AL3367" s="230"/>
      <c r="AM3367" s="230"/>
      <c r="AN3367" s="230"/>
      <c r="AO3367" s="230"/>
      <c r="AP3367" s="230"/>
      <c r="AQ3367" s="230"/>
      <c r="AR3367" s="230"/>
      <c r="AW3367" s="230"/>
      <c r="AZ3367" s="230"/>
      <c r="BA3367" s="230"/>
      <c r="BB3367" s="230"/>
      <c r="BC3367" s="230"/>
      <c r="BD3367" s="230"/>
      <c r="BE3367" s="230"/>
      <c r="BF3367" s="230"/>
      <c r="BG3367" s="230"/>
    </row>
    <row r="3368" spans="4:59">
      <c r="D3368" s="230"/>
      <c r="G3368" s="230"/>
      <c r="H3368" s="230"/>
      <c r="I3368" s="230"/>
      <c r="J3368" s="230"/>
      <c r="K3368" s="230"/>
      <c r="L3368" s="230"/>
      <c r="M3368" s="230"/>
      <c r="N3368" s="230"/>
      <c r="S3368" s="230"/>
      <c r="V3368" s="230"/>
      <c r="W3368" s="230"/>
      <c r="X3368" s="230"/>
      <c r="Y3368" s="230"/>
      <c r="Z3368" s="230"/>
      <c r="AA3368" s="230"/>
      <c r="AB3368" s="230"/>
      <c r="AC3368" s="230"/>
      <c r="AD3368" s="230"/>
      <c r="AH3368" s="230"/>
      <c r="AK3368" s="230"/>
      <c r="AL3368" s="230"/>
      <c r="AM3368" s="230"/>
      <c r="AN3368" s="230"/>
      <c r="AO3368" s="230"/>
      <c r="AP3368" s="230"/>
      <c r="AQ3368" s="230"/>
      <c r="AR3368" s="230"/>
      <c r="AW3368" s="230"/>
      <c r="AZ3368" s="230"/>
      <c r="BA3368" s="230"/>
      <c r="BB3368" s="230"/>
      <c r="BC3368" s="230"/>
      <c r="BD3368" s="230"/>
      <c r="BE3368" s="230"/>
      <c r="BF3368" s="230"/>
      <c r="BG3368" s="230"/>
    </row>
    <row r="3369" spans="4:59">
      <c r="D3369" s="230"/>
      <c r="G3369" s="230"/>
      <c r="H3369" s="230"/>
      <c r="I3369" s="230"/>
      <c r="J3369" s="230"/>
      <c r="K3369" s="230"/>
      <c r="L3369" s="230"/>
      <c r="M3369" s="230"/>
      <c r="N3369" s="230"/>
      <c r="S3369" s="230"/>
      <c r="V3369" s="230"/>
      <c r="W3369" s="230"/>
      <c r="X3369" s="230"/>
      <c r="Y3369" s="230"/>
      <c r="Z3369" s="230"/>
      <c r="AA3369" s="230"/>
      <c r="AB3369" s="230"/>
      <c r="AC3369" s="230"/>
      <c r="AD3369" s="230"/>
      <c r="AH3369" s="230"/>
      <c r="AK3369" s="230"/>
      <c r="AL3369" s="230"/>
      <c r="AM3369" s="230"/>
      <c r="AN3369" s="230"/>
      <c r="AO3369" s="230"/>
      <c r="AP3369" s="230"/>
      <c r="AQ3369" s="230"/>
      <c r="AR3369" s="230"/>
      <c r="AW3369" s="230"/>
      <c r="AZ3369" s="230"/>
      <c r="BA3369" s="230"/>
      <c r="BB3369" s="230"/>
      <c r="BC3369" s="230"/>
      <c r="BD3369" s="230"/>
      <c r="BE3369" s="230"/>
      <c r="BF3369" s="230"/>
      <c r="BG3369" s="230"/>
    </row>
    <row r="3370" spans="4:59">
      <c r="D3370" s="230"/>
      <c r="G3370" s="230"/>
      <c r="H3370" s="230"/>
      <c r="I3370" s="230"/>
      <c r="J3370" s="230"/>
      <c r="K3370" s="230"/>
      <c r="L3370" s="230"/>
      <c r="M3370" s="230"/>
      <c r="N3370" s="230"/>
      <c r="S3370" s="230"/>
      <c r="V3370" s="230"/>
      <c r="W3370" s="230"/>
      <c r="X3370" s="230"/>
      <c r="Y3370" s="230"/>
      <c r="Z3370" s="230"/>
      <c r="AA3370" s="230"/>
      <c r="AB3370" s="230"/>
      <c r="AC3370" s="230"/>
      <c r="AD3370" s="230"/>
      <c r="AH3370" s="230"/>
      <c r="AK3370" s="230"/>
      <c r="AL3370" s="230"/>
      <c r="AM3370" s="230"/>
      <c r="AN3370" s="230"/>
      <c r="AO3370" s="230"/>
      <c r="AP3370" s="230"/>
      <c r="AQ3370" s="230"/>
      <c r="AR3370" s="230"/>
      <c r="AW3370" s="230"/>
      <c r="AZ3370" s="230"/>
      <c r="BA3370" s="230"/>
      <c r="BB3370" s="230"/>
      <c r="BC3370" s="230"/>
      <c r="BD3370" s="230"/>
      <c r="BE3370" s="230"/>
      <c r="BF3370" s="230"/>
      <c r="BG3370" s="230"/>
    </row>
    <row r="3371" spans="4:59">
      <c r="D3371" s="230"/>
      <c r="G3371" s="230"/>
      <c r="H3371" s="230"/>
      <c r="I3371" s="230"/>
      <c r="J3371" s="230"/>
      <c r="K3371" s="230"/>
      <c r="L3371" s="230"/>
      <c r="M3371" s="230"/>
      <c r="N3371" s="230"/>
      <c r="S3371" s="230"/>
      <c r="V3371" s="230"/>
      <c r="W3371" s="230"/>
      <c r="X3371" s="230"/>
      <c r="Y3371" s="230"/>
      <c r="Z3371" s="230"/>
      <c r="AA3371" s="230"/>
      <c r="AB3371" s="230"/>
      <c r="AC3371" s="230"/>
      <c r="AD3371" s="230"/>
      <c r="AH3371" s="230"/>
      <c r="AK3371" s="230"/>
      <c r="AL3371" s="230"/>
      <c r="AM3371" s="230"/>
      <c r="AN3371" s="230"/>
      <c r="AO3371" s="230"/>
      <c r="AP3371" s="230"/>
      <c r="AQ3371" s="230"/>
      <c r="AR3371" s="230"/>
      <c r="AW3371" s="230"/>
      <c r="AZ3371" s="230"/>
      <c r="BA3371" s="230"/>
      <c r="BB3371" s="230"/>
      <c r="BC3371" s="230"/>
      <c r="BD3371" s="230"/>
      <c r="BE3371" s="230"/>
      <c r="BF3371" s="230"/>
      <c r="BG3371" s="230"/>
    </row>
    <row r="3372" spans="4:59">
      <c r="D3372" s="230"/>
      <c r="G3372" s="230"/>
      <c r="H3372" s="230"/>
      <c r="I3372" s="230"/>
      <c r="J3372" s="230"/>
      <c r="K3372" s="230"/>
      <c r="L3372" s="230"/>
      <c r="M3372" s="230"/>
      <c r="N3372" s="230"/>
      <c r="S3372" s="230"/>
      <c r="V3372" s="230"/>
      <c r="W3372" s="230"/>
      <c r="X3372" s="230"/>
      <c r="Y3372" s="230"/>
      <c r="Z3372" s="230"/>
      <c r="AA3372" s="230"/>
      <c r="AB3372" s="230"/>
      <c r="AC3372" s="230"/>
      <c r="AD3372" s="230"/>
      <c r="AH3372" s="230"/>
      <c r="AK3372" s="230"/>
      <c r="AL3372" s="230"/>
      <c r="AM3372" s="230"/>
      <c r="AN3372" s="230"/>
      <c r="AO3372" s="230"/>
      <c r="AP3372" s="230"/>
      <c r="AQ3372" s="230"/>
      <c r="AR3372" s="230"/>
      <c r="AW3372" s="230"/>
      <c r="AZ3372" s="230"/>
      <c r="BA3372" s="230"/>
      <c r="BB3372" s="230"/>
      <c r="BC3372" s="230"/>
      <c r="BD3372" s="230"/>
      <c r="BE3372" s="230"/>
      <c r="BF3372" s="230"/>
      <c r="BG3372" s="230"/>
    </row>
    <row r="3373" spans="4:59">
      <c r="D3373" s="230"/>
      <c r="G3373" s="230"/>
      <c r="H3373" s="230"/>
      <c r="I3373" s="230"/>
      <c r="J3373" s="230"/>
      <c r="K3373" s="230"/>
      <c r="L3373" s="230"/>
      <c r="M3373" s="230"/>
      <c r="N3373" s="230"/>
      <c r="S3373" s="230"/>
      <c r="V3373" s="230"/>
      <c r="W3373" s="230"/>
      <c r="X3373" s="230"/>
      <c r="Y3373" s="230"/>
      <c r="Z3373" s="230"/>
      <c r="AA3373" s="230"/>
      <c r="AB3373" s="230"/>
      <c r="AC3373" s="230"/>
      <c r="AD3373" s="230"/>
      <c r="AH3373" s="230"/>
      <c r="AK3373" s="230"/>
      <c r="AL3373" s="230"/>
      <c r="AM3373" s="230"/>
      <c r="AN3373" s="230"/>
      <c r="AO3373" s="230"/>
      <c r="AP3373" s="230"/>
      <c r="AQ3373" s="230"/>
      <c r="AR3373" s="230"/>
      <c r="AW3373" s="230"/>
      <c r="AZ3373" s="230"/>
      <c r="BA3373" s="230"/>
      <c r="BB3373" s="230"/>
      <c r="BC3373" s="230"/>
      <c r="BD3373" s="230"/>
      <c r="BE3373" s="230"/>
      <c r="BF3373" s="230"/>
      <c r="BG3373" s="230"/>
    </row>
    <row r="3374" spans="4:59">
      <c r="D3374" s="230"/>
      <c r="G3374" s="230"/>
      <c r="H3374" s="230"/>
      <c r="I3374" s="230"/>
      <c r="J3374" s="230"/>
      <c r="K3374" s="230"/>
      <c r="L3374" s="230"/>
      <c r="M3374" s="230"/>
      <c r="N3374" s="230"/>
      <c r="S3374" s="230"/>
      <c r="V3374" s="230"/>
      <c r="W3374" s="230"/>
      <c r="X3374" s="230"/>
      <c r="Y3374" s="230"/>
      <c r="Z3374" s="230"/>
      <c r="AA3374" s="230"/>
      <c r="AB3374" s="230"/>
      <c r="AC3374" s="230"/>
      <c r="AD3374" s="230"/>
      <c r="AH3374" s="230"/>
      <c r="AK3374" s="230"/>
      <c r="AL3374" s="230"/>
      <c r="AM3374" s="230"/>
      <c r="AN3374" s="230"/>
      <c r="AO3374" s="230"/>
      <c r="AP3374" s="230"/>
      <c r="AQ3374" s="230"/>
      <c r="AR3374" s="230"/>
      <c r="AW3374" s="230"/>
      <c r="AZ3374" s="230"/>
      <c r="BA3374" s="230"/>
      <c r="BB3374" s="230"/>
      <c r="BC3374" s="230"/>
      <c r="BD3374" s="230"/>
      <c r="BE3374" s="230"/>
      <c r="BF3374" s="230"/>
      <c r="BG3374" s="230"/>
    </row>
    <row r="3375" spans="4:59">
      <c r="D3375" s="230"/>
      <c r="G3375" s="230"/>
      <c r="H3375" s="230"/>
      <c r="I3375" s="230"/>
      <c r="J3375" s="230"/>
      <c r="K3375" s="230"/>
      <c r="L3375" s="230"/>
      <c r="M3375" s="230"/>
      <c r="N3375" s="230"/>
      <c r="S3375" s="230"/>
      <c r="V3375" s="230"/>
      <c r="W3375" s="230"/>
      <c r="X3375" s="230"/>
      <c r="Y3375" s="230"/>
      <c r="Z3375" s="230"/>
      <c r="AA3375" s="230"/>
      <c r="AB3375" s="230"/>
      <c r="AC3375" s="230"/>
      <c r="AD3375" s="230"/>
      <c r="AH3375" s="230"/>
      <c r="AK3375" s="230"/>
      <c r="AL3375" s="230"/>
      <c r="AM3375" s="230"/>
      <c r="AN3375" s="230"/>
      <c r="AO3375" s="230"/>
      <c r="AP3375" s="230"/>
      <c r="AQ3375" s="230"/>
      <c r="AR3375" s="230"/>
      <c r="AW3375" s="230"/>
      <c r="AZ3375" s="230"/>
      <c r="BA3375" s="230"/>
      <c r="BB3375" s="230"/>
      <c r="BC3375" s="230"/>
      <c r="BD3375" s="230"/>
      <c r="BE3375" s="230"/>
      <c r="BF3375" s="230"/>
      <c r="BG3375" s="230"/>
    </row>
    <row r="3376" spans="4:59">
      <c r="D3376" s="230"/>
      <c r="G3376" s="230"/>
      <c r="H3376" s="230"/>
      <c r="I3376" s="230"/>
      <c r="J3376" s="230"/>
      <c r="K3376" s="230"/>
      <c r="L3376" s="230"/>
      <c r="M3376" s="230"/>
      <c r="N3376" s="230"/>
      <c r="S3376" s="230"/>
      <c r="V3376" s="230"/>
      <c r="W3376" s="230"/>
      <c r="X3376" s="230"/>
      <c r="Y3376" s="230"/>
      <c r="Z3376" s="230"/>
      <c r="AA3376" s="230"/>
      <c r="AB3376" s="230"/>
      <c r="AC3376" s="230"/>
      <c r="AD3376" s="230"/>
      <c r="AH3376" s="230"/>
      <c r="AK3376" s="230"/>
      <c r="AL3376" s="230"/>
      <c r="AM3376" s="230"/>
      <c r="AN3376" s="230"/>
      <c r="AO3376" s="230"/>
      <c r="AP3376" s="230"/>
      <c r="AQ3376" s="230"/>
      <c r="AR3376" s="230"/>
      <c r="AW3376" s="230"/>
      <c r="AZ3376" s="230"/>
      <c r="BA3376" s="230"/>
      <c r="BB3376" s="230"/>
      <c r="BC3376" s="230"/>
      <c r="BD3376" s="230"/>
      <c r="BE3376" s="230"/>
      <c r="BF3376" s="230"/>
      <c r="BG3376" s="230"/>
    </row>
    <row r="3377" spans="4:59">
      <c r="D3377" s="230"/>
      <c r="G3377" s="230"/>
      <c r="H3377" s="230"/>
      <c r="I3377" s="230"/>
      <c r="J3377" s="230"/>
      <c r="K3377" s="230"/>
      <c r="L3377" s="230"/>
      <c r="M3377" s="230"/>
      <c r="N3377" s="230"/>
      <c r="S3377" s="230"/>
      <c r="V3377" s="230"/>
      <c r="W3377" s="230"/>
      <c r="X3377" s="230"/>
      <c r="Y3377" s="230"/>
      <c r="Z3377" s="230"/>
      <c r="AA3377" s="230"/>
      <c r="AB3377" s="230"/>
      <c r="AC3377" s="230"/>
      <c r="AD3377" s="230"/>
      <c r="AH3377" s="230"/>
      <c r="AK3377" s="230"/>
      <c r="AL3377" s="230"/>
      <c r="AM3377" s="230"/>
      <c r="AN3377" s="230"/>
      <c r="AO3377" s="230"/>
      <c r="AP3377" s="230"/>
      <c r="AQ3377" s="230"/>
      <c r="AR3377" s="230"/>
      <c r="AW3377" s="230"/>
      <c r="AZ3377" s="230"/>
      <c r="BA3377" s="230"/>
      <c r="BB3377" s="230"/>
      <c r="BC3377" s="230"/>
      <c r="BD3377" s="230"/>
      <c r="BE3377" s="230"/>
      <c r="BF3377" s="230"/>
      <c r="BG3377" s="230"/>
    </row>
    <row r="3378" spans="4:59">
      <c r="D3378" s="230"/>
      <c r="G3378" s="230"/>
      <c r="H3378" s="230"/>
      <c r="I3378" s="230"/>
      <c r="J3378" s="230"/>
      <c r="K3378" s="230"/>
      <c r="L3378" s="230"/>
      <c r="M3378" s="230"/>
      <c r="N3378" s="230"/>
      <c r="S3378" s="230"/>
      <c r="V3378" s="230"/>
      <c r="W3378" s="230"/>
      <c r="X3378" s="230"/>
      <c r="Y3378" s="230"/>
      <c r="Z3378" s="230"/>
      <c r="AA3378" s="230"/>
      <c r="AB3378" s="230"/>
      <c r="AC3378" s="230"/>
      <c r="AD3378" s="230"/>
      <c r="AH3378" s="230"/>
      <c r="AK3378" s="230"/>
      <c r="AL3378" s="230"/>
      <c r="AM3378" s="230"/>
      <c r="AN3378" s="230"/>
      <c r="AO3378" s="230"/>
      <c r="AP3378" s="230"/>
      <c r="AQ3378" s="230"/>
      <c r="AR3378" s="230"/>
      <c r="AW3378" s="230"/>
      <c r="AZ3378" s="230"/>
      <c r="BA3378" s="230"/>
      <c r="BB3378" s="230"/>
      <c r="BC3378" s="230"/>
      <c r="BD3378" s="230"/>
      <c r="BE3378" s="230"/>
      <c r="BF3378" s="230"/>
      <c r="BG3378" s="230"/>
    </row>
    <row r="3379" spans="4:59">
      <c r="D3379" s="230"/>
      <c r="G3379" s="230"/>
      <c r="H3379" s="230"/>
      <c r="I3379" s="230"/>
      <c r="J3379" s="230"/>
      <c r="K3379" s="230"/>
      <c r="L3379" s="230"/>
      <c r="M3379" s="230"/>
      <c r="N3379" s="230"/>
      <c r="S3379" s="230"/>
      <c r="V3379" s="230"/>
      <c r="W3379" s="230"/>
      <c r="X3379" s="230"/>
      <c r="Y3379" s="230"/>
      <c r="Z3379" s="230"/>
      <c r="AA3379" s="230"/>
      <c r="AB3379" s="230"/>
      <c r="AC3379" s="230"/>
      <c r="AD3379" s="230"/>
      <c r="AH3379" s="230"/>
      <c r="AK3379" s="230"/>
      <c r="AL3379" s="230"/>
      <c r="AM3379" s="230"/>
      <c r="AN3379" s="230"/>
      <c r="AO3379" s="230"/>
      <c r="AP3379" s="230"/>
      <c r="AQ3379" s="230"/>
      <c r="AR3379" s="230"/>
      <c r="AW3379" s="230"/>
      <c r="AZ3379" s="230"/>
      <c r="BA3379" s="230"/>
      <c r="BB3379" s="230"/>
      <c r="BC3379" s="230"/>
      <c r="BD3379" s="230"/>
      <c r="BE3379" s="230"/>
      <c r="BF3379" s="230"/>
      <c r="BG3379" s="230"/>
    </row>
    <row r="3380" spans="4:59">
      <c r="D3380" s="230"/>
      <c r="G3380" s="230"/>
      <c r="H3380" s="230"/>
      <c r="I3380" s="230"/>
      <c r="J3380" s="230"/>
      <c r="K3380" s="230"/>
      <c r="L3380" s="230"/>
      <c r="M3380" s="230"/>
      <c r="N3380" s="230"/>
      <c r="S3380" s="230"/>
      <c r="V3380" s="230"/>
      <c r="W3380" s="230"/>
      <c r="X3380" s="230"/>
      <c r="Y3380" s="230"/>
      <c r="Z3380" s="230"/>
      <c r="AA3380" s="230"/>
      <c r="AB3380" s="230"/>
      <c r="AC3380" s="230"/>
      <c r="AD3380" s="230"/>
      <c r="AH3380" s="230"/>
      <c r="AK3380" s="230"/>
      <c r="AL3380" s="230"/>
      <c r="AM3380" s="230"/>
      <c r="AN3380" s="230"/>
      <c r="AO3380" s="230"/>
      <c r="AP3380" s="230"/>
      <c r="AQ3380" s="230"/>
      <c r="AR3380" s="230"/>
      <c r="AW3380" s="230"/>
      <c r="AZ3380" s="230"/>
      <c r="BA3380" s="230"/>
      <c r="BB3380" s="230"/>
      <c r="BC3380" s="230"/>
      <c r="BD3380" s="230"/>
      <c r="BE3380" s="230"/>
      <c r="BF3380" s="230"/>
      <c r="BG3380" s="230"/>
    </row>
    <row r="3381" spans="4:59">
      <c r="D3381" s="230"/>
      <c r="G3381" s="230"/>
      <c r="H3381" s="230"/>
      <c r="I3381" s="230"/>
      <c r="J3381" s="230"/>
      <c r="K3381" s="230"/>
      <c r="L3381" s="230"/>
      <c r="M3381" s="230"/>
      <c r="N3381" s="230"/>
      <c r="S3381" s="230"/>
      <c r="V3381" s="230"/>
      <c r="W3381" s="230"/>
      <c r="X3381" s="230"/>
      <c r="Y3381" s="230"/>
      <c r="Z3381" s="230"/>
      <c r="AA3381" s="230"/>
      <c r="AB3381" s="230"/>
      <c r="AC3381" s="230"/>
      <c r="AD3381" s="230"/>
      <c r="AH3381" s="230"/>
      <c r="AK3381" s="230"/>
      <c r="AL3381" s="230"/>
      <c r="AM3381" s="230"/>
      <c r="AN3381" s="230"/>
      <c r="AO3381" s="230"/>
      <c r="AP3381" s="230"/>
      <c r="AQ3381" s="230"/>
      <c r="AR3381" s="230"/>
      <c r="AW3381" s="230"/>
      <c r="AZ3381" s="230"/>
      <c r="BA3381" s="230"/>
      <c r="BB3381" s="230"/>
      <c r="BC3381" s="230"/>
      <c r="BD3381" s="230"/>
      <c r="BE3381" s="230"/>
      <c r="BF3381" s="230"/>
      <c r="BG3381" s="230"/>
    </row>
    <row r="3382" spans="4:59">
      <c r="D3382" s="230"/>
      <c r="G3382" s="230"/>
      <c r="H3382" s="230"/>
      <c r="I3382" s="230"/>
      <c r="J3382" s="230"/>
      <c r="K3382" s="230"/>
      <c r="L3382" s="230"/>
      <c r="M3382" s="230"/>
      <c r="N3382" s="230"/>
      <c r="S3382" s="230"/>
      <c r="V3382" s="230"/>
      <c r="W3382" s="230"/>
      <c r="X3382" s="230"/>
      <c r="Y3382" s="230"/>
      <c r="Z3382" s="230"/>
      <c r="AA3382" s="230"/>
      <c r="AB3382" s="230"/>
      <c r="AC3382" s="230"/>
      <c r="AD3382" s="230"/>
      <c r="AH3382" s="230"/>
      <c r="AK3382" s="230"/>
      <c r="AL3382" s="230"/>
      <c r="AM3382" s="230"/>
      <c r="AN3382" s="230"/>
      <c r="AO3382" s="230"/>
      <c r="AP3382" s="230"/>
      <c r="AQ3382" s="230"/>
      <c r="AR3382" s="230"/>
      <c r="AW3382" s="230"/>
      <c r="AZ3382" s="230"/>
      <c r="BA3382" s="230"/>
      <c r="BB3382" s="230"/>
      <c r="BC3382" s="230"/>
      <c r="BD3382" s="230"/>
      <c r="BE3382" s="230"/>
      <c r="BF3382" s="230"/>
      <c r="BG3382" s="230"/>
    </row>
    <row r="3383" spans="4:59">
      <c r="D3383" s="230"/>
      <c r="G3383" s="230"/>
      <c r="H3383" s="230"/>
      <c r="I3383" s="230"/>
      <c r="J3383" s="230"/>
      <c r="K3383" s="230"/>
      <c r="L3383" s="230"/>
      <c r="M3383" s="230"/>
      <c r="N3383" s="230"/>
      <c r="S3383" s="230"/>
      <c r="V3383" s="230"/>
      <c r="W3383" s="230"/>
      <c r="X3383" s="230"/>
      <c r="Y3383" s="230"/>
      <c r="Z3383" s="230"/>
      <c r="AA3383" s="230"/>
      <c r="AB3383" s="230"/>
      <c r="AC3383" s="230"/>
      <c r="AD3383" s="230"/>
      <c r="AH3383" s="230"/>
      <c r="AK3383" s="230"/>
      <c r="AL3383" s="230"/>
      <c r="AM3383" s="230"/>
      <c r="AN3383" s="230"/>
      <c r="AO3383" s="230"/>
      <c r="AP3383" s="230"/>
      <c r="AQ3383" s="230"/>
      <c r="AR3383" s="230"/>
      <c r="AW3383" s="230"/>
      <c r="AZ3383" s="230"/>
      <c r="BA3383" s="230"/>
      <c r="BB3383" s="230"/>
      <c r="BC3383" s="230"/>
      <c r="BD3383" s="230"/>
      <c r="BE3383" s="230"/>
      <c r="BF3383" s="230"/>
      <c r="BG3383" s="230"/>
    </row>
    <row r="3384" spans="4:59">
      <c r="D3384" s="230"/>
      <c r="G3384" s="230"/>
      <c r="H3384" s="230"/>
      <c r="I3384" s="230"/>
      <c r="J3384" s="230"/>
      <c r="K3384" s="230"/>
      <c r="L3384" s="230"/>
      <c r="M3384" s="230"/>
      <c r="N3384" s="230"/>
      <c r="S3384" s="230"/>
      <c r="V3384" s="230"/>
      <c r="W3384" s="230"/>
      <c r="X3384" s="230"/>
      <c r="Y3384" s="230"/>
      <c r="Z3384" s="230"/>
      <c r="AA3384" s="230"/>
      <c r="AB3384" s="230"/>
      <c r="AC3384" s="230"/>
      <c r="AD3384" s="230"/>
      <c r="AH3384" s="230"/>
      <c r="AK3384" s="230"/>
      <c r="AL3384" s="230"/>
      <c r="AM3384" s="230"/>
      <c r="AN3384" s="230"/>
      <c r="AO3384" s="230"/>
      <c r="AP3384" s="230"/>
      <c r="AQ3384" s="230"/>
      <c r="AR3384" s="230"/>
      <c r="AW3384" s="230"/>
      <c r="AZ3384" s="230"/>
      <c r="BA3384" s="230"/>
      <c r="BB3384" s="230"/>
      <c r="BC3384" s="230"/>
      <c r="BD3384" s="230"/>
      <c r="BE3384" s="230"/>
      <c r="BF3384" s="230"/>
      <c r="BG3384" s="230"/>
    </row>
    <row r="3385" spans="4:59">
      <c r="D3385" s="230"/>
      <c r="G3385" s="230"/>
      <c r="H3385" s="230"/>
      <c r="I3385" s="230"/>
      <c r="J3385" s="230"/>
      <c r="K3385" s="230"/>
      <c r="L3385" s="230"/>
      <c r="M3385" s="230"/>
      <c r="N3385" s="230"/>
      <c r="S3385" s="230"/>
      <c r="V3385" s="230"/>
      <c r="W3385" s="230"/>
      <c r="X3385" s="230"/>
      <c r="Y3385" s="230"/>
      <c r="Z3385" s="230"/>
      <c r="AA3385" s="230"/>
      <c r="AB3385" s="230"/>
      <c r="AC3385" s="230"/>
      <c r="AD3385" s="230"/>
      <c r="AH3385" s="230"/>
      <c r="AK3385" s="230"/>
      <c r="AL3385" s="230"/>
      <c r="AM3385" s="230"/>
      <c r="AN3385" s="230"/>
      <c r="AO3385" s="230"/>
      <c r="AP3385" s="230"/>
      <c r="AQ3385" s="230"/>
      <c r="AR3385" s="230"/>
      <c r="AW3385" s="230"/>
      <c r="AZ3385" s="230"/>
      <c r="BA3385" s="230"/>
      <c r="BB3385" s="230"/>
      <c r="BC3385" s="230"/>
      <c r="BD3385" s="230"/>
      <c r="BE3385" s="230"/>
      <c r="BF3385" s="230"/>
      <c r="BG3385" s="230"/>
    </row>
    <row r="3386" spans="4:59">
      <c r="D3386" s="230"/>
      <c r="G3386" s="230"/>
      <c r="H3386" s="230"/>
      <c r="I3386" s="230"/>
      <c r="J3386" s="230"/>
      <c r="K3386" s="230"/>
      <c r="L3386" s="230"/>
      <c r="M3386" s="230"/>
      <c r="N3386" s="230"/>
      <c r="S3386" s="230"/>
      <c r="V3386" s="230"/>
      <c r="W3386" s="230"/>
      <c r="X3386" s="230"/>
      <c r="Y3386" s="230"/>
      <c r="Z3386" s="230"/>
      <c r="AA3386" s="230"/>
      <c r="AB3386" s="230"/>
      <c r="AC3386" s="230"/>
      <c r="AD3386" s="230"/>
      <c r="AH3386" s="230"/>
      <c r="AK3386" s="230"/>
      <c r="AL3386" s="230"/>
      <c r="AM3386" s="230"/>
      <c r="AN3386" s="230"/>
      <c r="AO3386" s="230"/>
      <c r="AP3386" s="230"/>
      <c r="AQ3386" s="230"/>
      <c r="AR3386" s="230"/>
      <c r="AW3386" s="230"/>
      <c r="AZ3386" s="230"/>
      <c r="BA3386" s="230"/>
      <c r="BB3386" s="230"/>
      <c r="BC3386" s="230"/>
      <c r="BD3386" s="230"/>
      <c r="BE3386" s="230"/>
      <c r="BF3386" s="230"/>
      <c r="BG3386" s="230"/>
    </row>
    <row r="3387" spans="4:59">
      <c r="D3387" s="230"/>
      <c r="G3387" s="230"/>
      <c r="H3387" s="230"/>
      <c r="I3387" s="230"/>
      <c r="J3387" s="230"/>
      <c r="K3387" s="230"/>
      <c r="L3387" s="230"/>
      <c r="M3387" s="230"/>
      <c r="N3387" s="230"/>
      <c r="S3387" s="230"/>
      <c r="V3387" s="230"/>
      <c r="W3387" s="230"/>
      <c r="X3387" s="230"/>
      <c r="Y3387" s="230"/>
      <c r="Z3387" s="230"/>
      <c r="AA3387" s="230"/>
      <c r="AB3387" s="230"/>
      <c r="AC3387" s="230"/>
      <c r="AD3387" s="230"/>
      <c r="AH3387" s="230"/>
      <c r="AK3387" s="230"/>
      <c r="AL3387" s="230"/>
      <c r="AM3387" s="230"/>
      <c r="AN3387" s="230"/>
      <c r="AO3387" s="230"/>
      <c r="AP3387" s="230"/>
      <c r="AQ3387" s="230"/>
      <c r="AR3387" s="230"/>
      <c r="AW3387" s="230"/>
      <c r="AZ3387" s="230"/>
      <c r="BA3387" s="230"/>
      <c r="BB3387" s="230"/>
      <c r="BC3387" s="230"/>
      <c r="BD3387" s="230"/>
      <c r="BE3387" s="230"/>
      <c r="BF3387" s="230"/>
      <c r="BG3387" s="230"/>
    </row>
    <row r="3388" spans="4:59">
      <c r="D3388" s="230"/>
      <c r="G3388" s="230"/>
      <c r="H3388" s="230"/>
      <c r="I3388" s="230"/>
      <c r="J3388" s="230"/>
      <c r="K3388" s="230"/>
      <c r="L3388" s="230"/>
      <c r="M3388" s="230"/>
      <c r="N3388" s="230"/>
      <c r="S3388" s="230"/>
      <c r="V3388" s="230"/>
      <c r="W3388" s="230"/>
      <c r="X3388" s="230"/>
      <c r="Y3388" s="230"/>
      <c r="Z3388" s="230"/>
      <c r="AA3388" s="230"/>
      <c r="AB3388" s="230"/>
      <c r="AC3388" s="230"/>
      <c r="AD3388" s="230"/>
      <c r="AH3388" s="230"/>
      <c r="AK3388" s="230"/>
      <c r="AL3388" s="230"/>
      <c r="AM3388" s="230"/>
      <c r="AN3388" s="230"/>
      <c r="AO3388" s="230"/>
      <c r="AP3388" s="230"/>
      <c r="AQ3388" s="230"/>
      <c r="AR3388" s="230"/>
      <c r="AW3388" s="230"/>
      <c r="AZ3388" s="230"/>
      <c r="BA3388" s="230"/>
      <c r="BB3388" s="230"/>
      <c r="BC3388" s="230"/>
      <c r="BD3388" s="230"/>
      <c r="BE3388" s="230"/>
      <c r="BF3388" s="230"/>
      <c r="BG3388" s="230"/>
    </row>
    <row r="3389" spans="4:59">
      <c r="D3389" s="230"/>
      <c r="G3389" s="230"/>
      <c r="H3389" s="230"/>
      <c r="I3389" s="230"/>
      <c r="J3389" s="230"/>
      <c r="K3389" s="230"/>
      <c r="L3389" s="230"/>
      <c r="M3389" s="230"/>
      <c r="N3389" s="230"/>
      <c r="S3389" s="230"/>
      <c r="V3389" s="230"/>
      <c r="W3389" s="230"/>
      <c r="X3389" s="230"/>
      <c r="Y3389" s="230"/>
      <c r="Z3389" s="230"/>
      <c r="AA3389" s="230"/>
      <c r="AB3389" s="230"/>
      <c r="AC3389" s="230"/>
      <c r="AD3389" s="230"/>
      <c r="AH3389" s="230"/>
      <c r="AK3389" s="230"/>
      <c r="AL3389" s="230"/>
      <c r="AM3389" s="230"/>
      <c r="AN3389" s="230"/>
      <c r="AO3389" s="230"/>
      <c r="AP3389" s="230"/>
      <c r="AQ3389" s="230"/>
      <c r="AR3389" s="230"/>
      <c r="AW3389" s="230"/>
      <c r="AZ3389" s="230"/>
      <c r="BA3389" s="230"/>
      <c r="BB3389" s="230"/>
      <c r="BC3389" s="230"/>
      <c r="BD3389" s="230"/>
      <c r="BE3389" s="230"/>
      <c r="BF3389" s="230"/>
      <c r="BG3389" s="230"/>
    </row>
    <row r="3390" spans="4:59">
      <c r="D3390" s="230"/>
      <c r="G3390" s="230"/>
      <c r="H3390" s="230"/>
      <c r="I3390" s="230"/>
      <c r="J3390" s="230"/>
      <c r="K3390" s="230"/>
      <c r="L3390" s="230"/>
      <c r="M3390" s="230"/>
      <c r="N3390" s="230"/>
      <c r="S3390" s="230"/>
      <c r="V3390" s="230"/>
      <c r="W3390" s="230"/>
      <c r="X3390" s="230"/>
      <c r="Y3390" s="230"/>
      <c r="Z3390" s="230"/>
      <c r="AA3390" s="230"/>
      <c r="AB3390" s="230"/>
      <c r="AC3390" s="230"/>
      <c r="AD3390" s="230"/>
      <c r="AH3390" s="230"/>
      <c r="AK3390" s="230"/>
      <c r="AL3390" s="230"/>
      <c r="AM3390" s="230"/>
      <c r="AN3390" s="230"/>
      <c r="AO3390" s="230"/>
      <c r="AP3390" s="230"/>
      <c r="AQ3390" s="230"/>
      <c r="AR3390" s="230"/>
      <c r="AW3390" s="230"/>
      <c r="AZ3390" s="230"/>
      <c r="BA3390" s="230"/>
      <c r="BB3390" s="230"/>
      <c r="BC3390" s="230"/>
      <c r="BD3390" s="230"/>
      <c r="BE3390" s="230"/>
      <c r="BF3390" s="230"/>
      <c r="BG3390" s="230"/>
    </row>
    <row r="3391" spans="4:59">
      <c r="D3391" s="230"/>
      <c r="G3391" s="230"/>
      <c r="H3391" s="230"/>
      <c r="I3391" s="230"/>
      <c r="J3391" s="230"/>
      <c r="K3391" s="230"/>
      <c r="L3391" s="230"/>
      <c r="M3391" s="230"/>
      <c r="N3391" s="230"/>
      <c r="S3391" s="230"/>
      <c r="V3391" s="230"/>
      <c r="W3391" s="230"/>
      <c r="X3391" s="230"/>
      <c r="Y3391" s="230"/>
      <c r="Z3391" s="230"/>
      <c r="AA3391" s="230"/>
      <c r="AB3391" s="230"/>
      <c r="AC3391" s="230"/>
      <c r="AD3391" s="230"/>
      <c r="AH3391" s="230"/>
      <c r="AK3391" s="230"/>
      <c r="AL3391" s="230"/>
      <c r="AM3391" s="230"/>
      <c r="AN3391" s="230"/>
      <c r="AO3391" s="230"/>
      <c r="AP3391" s="230"/>
      <c r="AQ3391" s="230"/>
      <c r="AR3391" s="230"/>
      <c r="AW3391" s="230"/>
      <c r="AZ3391" s="230"/>
      <c r="BA3391" s="230"/>
      <c r="BB3391" s="230"/>
      <c r="BC3391" s="230"/>
      <c r="BD3391" s="230"/>
      <c r="BE3391" s="230"/>
      <c r="BF3391" s="230"/>
      <c r="BG3391" s="230"/>
    </row>
    <row r="3392" spans="4:59">
      <c r="D3392" s="230"/>
      <c r="G3392" s="230"/>
      <c r="H3392" s="230"/>
      <c r="I3392" s="230"/>
      <c r="J3392" s="230"/>
      <c r="K3392" s="230"/>
      <c r="L3392" s="230"/>
      <c r="M3392" s="230"/>
      <c r="N3392" s="230"/>
      <c r="S3392" s="230"/>
      <c r="V3392" s="230"/>
      <c r="W3392" s="230"/>
      <c r="X3392" s="230"/>
      <c r="Y3392" s="230"/>
      <c r="Z3392" s="230"/>
      <c r="AA3392" s="230"/>
      <c r="AB3392" s="230"/>
      <c r="AC3392" s="230"/>
      <c r="AD3392" s="230"/>
      <c r="AH3392" s="230"/>
      <c r="AK3392" s="230"/>
      <c r="AL3392" s="230"/>
      <c r="AM3392" s="230"/>
      <c r="AN3392" s="230"/>
      <c r="AO3392" s="230"/>
      <c r="AP3392" s="230"/>
      <c r="AQ3392" s="230"/>
      <c r="AR3392" s="230"/>
      <c r="AW3392" s="230"/>
      <c r="AZ3392" s="230"/>
      <c r="BA3392" s="230"/>
      <c r="BB3392" s="230"/>
      <c r="BC3392" s="230"/>
      <c r="BD3392" s="230"/>
      <c r="BE3392" s="230"/>
      <c r="BF3392" s="230"/>
      <c r="BG3392" s="230"/>
    </row>
    <row r="3393" spans="4:59">
      <c r="D3393" s="230"/>
      <c r="G3393" s="230"/>
      <c r="H3393" s="230"/>
      <c r="I3393" s="230"/>
      <c r="J3393" s="230"/>
      <c r="K3393" s="230"/>
      <c r="L3393" s="230"/>
      <c r="M3393" s="230"/>
      <c r="N3393" s="230"/>
      <c r="S3393" s="230"/>
      <c r="V3393" s="230"/>
      <c r="W3393" s="230"/>
      <c r="X3393" s="230"/>
      <c r="Y3393" s="230"/>
      <c r="Z3393" s="230"/>
      <c r="AA3393" s="230"/>
      <c r="AB3393" s="230"/>
      <c r="AC3393" s="230"/>
      <c r="AD3393" s="230"/>
      <c r="AH3393" s="230"/>
      <c r="AK3393" s="230"/>
      <c r="AL3393" s="230"/>
      <c r="AM3393" s="230"/>
      <c r="AN3393" s="230"/>
      <c r="AO3393" s="230"/>
      <c r="AP3393" s="230"/>
      <c r="AQ3393" s="230"/>
      <c r="AR3393" s="230"/>
      <c r="AW3393" s="230"/>
      <c r="AZ3393" s="230"/>
      <c r="BA3393" s="230"/>
      <c r="BB3393" s="230"/>
      <c r="BC3393" s="230"/>
      <c r="BD3393" s="230"/>
      <c r="BE3393" s="230"/>
      <c r="BF3393" s="230"/>
      <c r="BG3393" s="230"/>
    </row>
    <row r="3394" spans="4:59">
      <c r="D3394" s="230"/>
      <c r="G3394" s="230"/>
      <c r="H3394" s="230"/>
      <c r="I3394" s="230"/>
      <c r="J3394" s="230"/>
      <c r="K3394" s="230"/>
      <c r="L3394" s="230"/>
      <c r="M3394" s="230"/>
      <c r="N3394" s="230"/>
      <c r="S3394" s="230"/>
      <c r="V3394" s="230"/>
      <c r="W3394" s="230"/>
      <c r="X3394" s="230"/>
      <c r="Y3394" s="230"/>
      <c r="Z3394" s="230"/>
      <c r="AA3394" s="230"/>
      <c r="AB3394" s="230"/>
      <c r="AC3394" s="230"/>
      <c r="AD3394" s="230"/>
      <c r="AH3394" s="230"/>
      <c r="AK3394" s="230"/>
      <c r="AL3394" s="230"/>
      <c r="AM3394" s="230"/>
      <c r="AN3394" s="230"/>
      <c r="AO3394" s="230"/>
      <c r="AP3394" s="230"/>
      <c r="AQ3394" s="230"/>
      <c r="AR3394" s="230"/>
      <c r="AW3394" s="230"/>
      <c r="AZ3394" s="230"/>
      <c r="BA3394" s="230"/>
      <c r="BB3394" s="230"/>
      <c r="BC3394" s="230"/>
      <c r="BD3394" s="230"/>
      <c r="BE3394" s="230"/>
      <c r="BF3394" s="230"/>
      <c r="BG3394" s="230"/>
    </row>
    <row r="3395" spans="4:59">
      <c r="D3395" s="230"/>
      <c r="G3395" s="230"/>
      <c r="H3395" s="230"/>
      <c r="I3395" s="230"/>
      <c r="J3395" s="230"/>
      <c r="K3395" s="230"/>
      <c r="L3395" s="230"/>
      <c r="M3395" s="230"/>
      <c r="N3395" s="230"/>
      <c r="S3395" s="230"/>
      <c r="V3395" s="230"/>
      <c r="W3395" s="230"/>
      <c r="X3395" s="230"/>
      <c r="Y3395" s="230"/>
      <c r="Z3395" s="230"/>
      <c r="AA3395" s="230"/>
      <c r="AB3395" s="230"/>
      <c r="AC3395" s="230"/>
      <c r="AD3395" s="230"/>
      <c r="AH3395" s="230"/>
      <c r="AK3395" s="230"/>
      <c r="AL3395" s="230"/>
      <c r="AM3395" s="230"/>
      <c r="AN3395" s="230"/>
      <c r="AO3395" s="230"/>
      <c r="AP3395" s="230"/>
      <c r="AQ3395" s="230"/>
      <c r="AR3395" s="230"/>
      <c r="AW3395" s="230"/>
      <c r="AZ3395" s="230"/>
      <c r="BA3395" s="230"/>
      <c r="BB3395" s="230"/>
      <c r="BC3395" s="230"/>
      <c r="BD3395" s="230"/>
      <c r="BE3395" s="230"/>
      <c r="BF3395" s="230"/>
      <c r="BG3395" s="230"/>
    </row>
    <row r="3396" spans="4:59">
      <c r="D3396" s="230"/>
      <c r="G3396" s="230"/>
      <c r="H3396" s="230"/>
      <c r="I3396" s="230"/>
      <c r="J3396" s="230"/>
      <c r="K3396" s="230"/>
      <c r="L3396" s="230"/>
      <c r="M3396" s="230"/>
      <c r="N3396" s="230"/>
      <c r="S3396" s="230"/>
      <c r="V3396" s="230"/>
      <c r="W3396" s="230"/>
      <c r="X3396" s="230"/>
      <c r="Y3396" s="230"/>
      <c r="Z3396" s="230"/>
      <c r="AA3396" s="230"/>
      <c r="AB3396" s="230"/>
      <c r="AC3396" s="230"/>
      <c r="AD3396" s="230"/>
      <c r="AH3396" s="230"/>
      <c r="AK3396" s="230"/>
      <c r="AL3396" s="230"/>
      <c r="AM3396" s="230"/>
      <c r="AN3396" s="230"/>
      <c r="AO3396" s="230"/>
      <c r="AP3396" s="230"/>
      <c r="AQ3396" s="230"/>
      <c r="AR3396" s="230"/>
      <c r="AW3396" s="230"/>
      <c r="AZ3396" s="230"/>
      <c r="BA3396" s="230"/>
      <c r="BB3396" s="230"/>
      <c r="BC3396" s="230"/>
      <c r="BD3396" s="230"/>
      <c r="BE3396" s="230"/>
      <c r="BF3396" s="230"/>
      <c r="BG3396" s="230"/>
    </row>
    <row r="3397" spans="4:59">
      <c r="D3397" s="230"/>
      <c r="G3397" s="230"/>
      <c r="H3397" s="230"/>
      <c r="I3397" s="230"/>
      <c r="J3397" s="230"/>
      <c r="K3397" s="230"/>
      <c r="L3397" s="230"/>
      <c r="M3397" s="230"/>
      <c r="N3397" s="230"/>
      <c r="S3397" s="230"/>
      <c r="V3397" s="230"/>
      <c r="W3397" s="230"/>
      <c r="X3397" s="230"/>
      <c r="Y3397" s="230"/>
      <c r="Z3397" s="230"/>
      <c r="AA3397" s="230"/>
      <c r="AB3397" s="230"/>
      <c r="AC3397" s="230"/>
      <c r="AD3397" s="230"/>
      <c r="AH3397" s="230"/>
      <c r="AK3397" s="230"/>
      <c r="AL3397" s="230"/>
      <c r="AM3397" s="230"/>
      <c r="AN3397" s="230"/>
      <c r="AO3397" s="230"/>
      <c r="AP3397" s="230"/>
      <c r="AQ3397" s="230"/>
      <c r="AR3397" s="230"/>
      <c r="AW3397" s="230"/>
      <c r="AZ3397" s="230"/>
      <c r="BA3397" s="230"/>
      <c r="BB3397" s="230"/>
      <c r="BC3397" s="230"/>
      <c r="BD3397" s="230"/>
      <c r="BE3397" s="230"/>
      <c r="BF3397" s="230"/>
      <c r="BG3397" s="230"/>
    </row>
    <row r="3398" spans="4:59">
      <c r="D3398" s="230"/>
      <c r="G3398" s="230"/>
      <c r="H3398" s="230"/>
      <c r="I3398" s="230"/>
      <c r="J3398" s="230"/>
      <c r="K3398" s="230"/>
      <c r="L3398" s="230"/>
      <c r="M3398" s="230"/>
      <c r="N3398" s="230"/>
      <c r="S3398" s="230"/>
      <c r="V3398" s="230"/>
      <c r="W3398" s="230"/>
      <c r="X3398" s="230"/>
      <c r="Y3398" s="230"/>
      <c r="Z3398" s="230"/>
      <c r="AA3398" s="230"/>
      <c r="AB3398" s="230"/>
      <c r="AC3398" s="230"/>
      <c r="AD3398" s="230"/>
      <c r="AH3398" s="230"/>
      <c r="AK3398" s="230"/>
      <c r="AL3398" s="230"/>
      <c r="AM3398" s="230"/>
      <c r="AN3398" s="230"/>
      <c r="AO3398" s="230"/>
      <c r="AP3398" s="230"/>
      <c r="AQ3398" s="230"/>
      <c r="AR3398" s="230"/>
      <c r="AW3398" s="230"/>
      <c r="AZ3398" s="230"/>
      <c r="BA3398" s="230"/>
      <c r="BB3398" s="230"/>
      <c r="BC3398" s="230"/>
      <c r="BD3398" s="230"/>
      <c r="BE3398" s="230"/>
      <c r="BF3398" s="230"/>
      <c r="BG3398" s="230"/>
    </row>
    <row r="3399" spans="4:59">
      <c r="D3399" s="230"/>
      <c r="G3399" s="230"/>
      <c r="H3399" s="230"/>
      <c r="I3399" s="230"/>
      <c r="J3399" s="230"/>
      <c r="K3399" s="230"/>
      <c r="L3399" s="230"/>
      <c r="M3399" s="230"/>
      <c r="N3399" s="230"/>
      <c r="S3399" s="230"/>
      <c r="V3399" s="230"/>
      <c r="W3399" s="230"/>
      <c r="X3399" s="230"/>
      <c r="Y3399" s="230"/>
      <c r="Z3399" s="230"/>
      <c r="AA3399" s="230"/>
      <c r="AB3399" s="230"/>
      <c r="AC3399" s="230"/>
      <c r="AD3399" s="230"/>
      <c r="AH3399" s="230"/>
      <c r="AK3399" s="230"/>
      <c r="AL3399" s="230"/>
      <c r="AM3399" s="230"/>
      <c r="AN3399" s="230"/>
      <c r="AO3399" s="230"/>
      <c r="AP3399" s="230"/>
      <c r="AQ3399" s="230"/>
      <c r="AR3399" s="230"/>
      <c r="AW3399" s="230"/>
      <c r="AZ3399" s="230"/>
      <c r="BA3399" s="230"/>
      <c r="BB3399" s="230"/>
      <c r="BC3399" s="230"/>
      <c r="BD3399" s="230"/>
      <c r="BE3399" s="230"/>
      <c r="BF3399" s="230"/>
      <c r="BG3399" s="230"/>
    </row>
    <row r="3400" spans="4:59">
      <c r="D3400" s="230"/>
      <c r="G3400" s="230"/>
      <c r="H3400" s="230"/>
      <c r="I3400" s="230"/>
      <c r="J3400" s="230"/>
      <c r="K3400" s="230"/>
      <c r="L3400" s="230"/>
      <c r="M3400" s="230"/>
      <c r="N3400" s="230"/>
      <c r="S3400" s="230"/>
      <c r="V3400" s="230"/>
      <c r="W3400" s="230"/>
      <c r="X3400" s="230"/>
      <c r="Y3400" s="230"/>
      <c r="Z3400" s="230"/>
      <c r="AA3400" s="230"/>
      <c r="AB3400" s="230"/>
      <c r="AC3400" s="230"/>
      <c r="AD3400" s="230"/>
      <c r="AH3400" s="230"/>
      <c r="AK3400" s="230"/>
      <c r="AL3400" s="230"/>
      <c r="AM3400" s="230"/>
      <c r="AN3400" s="230"/>
      <c r="AO3400" s="230"/>
      <c r="AP3400" s="230"/>
      <c r="AQ3400" s="230"/>
      <c r="AR3400" s="230"/>
      <c r="AW3400" s="230"/>
      <c r="AZ3400" s="230"/>
      <c r="BA3400" s="230"/>
      <c r="BB3400" s="230"/>
      <c r="BC3400" s="230"/>
      <c r="BD3400" s="230"/>
      <c r="BE3400" s="230"/>
      <c r="BF3400" s="230"/>
      <c r="BG3400" s="230"/>
    </row>
    <row r="3401" spans="4:59">
      <c r="D3401" s="230"/>
      <c r="G3401" s="230"/>
      <c r="H3401" s="230"/>
      <c r="I3401" s="230"/>
      <c r="J3401" s="230"/>
      <c r="K3401" s="230"/>
      <c r="L3401" s="230"/>
      <c r="M3401" s="230"/>
      <c r="N3401" s="230"/>
      <c r="S3401" s="230"/>
      <c r="V3401" s="230"/>
      <c r="W3401" s="230"/>
      <c r="X3401" s="230"/>
      <c r="Y3401" s="230"/>
      <c r="Z3401" s="230"/>
      <c r="AA3401" s="230"/>
      <c r="AB3401" s="230"/>
      <c r="AC3401" s="230"/>
      <c r="AD3401" s="230"/>
      <c r="AH3401" s="230"/>
      <c r="AK3401" s="230"/>
      <c r="AL3401" s="230"/>
      <c r="AM3401" s="230"/>
      <c r="AN3401" s="230"/>
      <c r="AO3401" s="230"/>
      <c r="AP3401" s="230"/>
      <c r="AQ3401" s="230"/>
      <c r="AR3401" s="230"/>
      <c r="AW3401" s="230"/>
      <c r="AZ3401" s="230"/>
      <c r="BA3401" s="230"/>
      <c r="BB3401" s="230"/>
      <c r="BC3401" s="230"/>
      <c r="BD3401" s="230"/>
      <c r="BE3401" s="230"/>
      <c r="BF3401" s="230"/>
      <c r="BG3401" s="230"/>
    </row>
    <row r="3402" spans="4:59">
      <c r="D3402" s="230"/>
      <c r="G3402" s="230"/>
      <c r="H3402" s="230"/>
      <c r="I3402" s="230"/>
      <c r="J3402" s="230"/>
      <c r="K3402" s="230"/>
      <c r="L3402" s="230"/>
      <c r="M3402" s="230"/>
      <c r="N3402" s="230"/>
      <c r="S3402" s="230"/>
      <c r="V3402" s="230"/>
      <c r="W3402" s="230"/>
      <c r="X3402" s="230"/>
      <c r="Y3402" s="230"/>
      <c r="Z3402" s="230"/>
      <c r="AA3402" s="230"/>
      <c r="AB3402" s="230"/>
      <c r="AC3402" s="230"/>
      <c r="AD3402" s="230"/>
      <c r="AH3402" s="230"/>
      <c r="AK3402" s="230"/>
      <c r="AL3402" s="230"/>
      <c r="AM3402" s="230"/>
      <c r="AN3402" s="230"/>
      <c r="AO3402" s="230"/>
      <c r="AP3402" s="230"/>
      <c r="AQ3402" s="230"/>
      <c r="AR3402" s="230"/>
      <c r="AW3402" s="230"/>
      <c r="AZ3402" s="230"/>
      <c r="BA3402" s="230"/>
      <c r="BB3402" s="230"/>
      <c r="BC3402" s="230"/>
      <c r="BD3402" s="230"/>
      <c r="BE3402" s="230"/>
      <c r="BF3402" s="230"/>
      <c r="BG3402" s="230"/>
    </row>
    <row r="3403" spans="4:59">
      <c r="D3403" s="230"/>
      <c r="G3403" s="230"/>
      <c r="H3403" s="230"/>
      <c r="I3403" s="230"/>
      <c r="J3403" s="230"/>
      <c r="K3403" s="230"/>
      <c r="L3403" s="230"/>
      <c r="M3403" s="230"/>
      <c r="N3403" s="230"/>
      <c r="S3403" s="230"/>
      <c r="V3403" s="230"/>
      <c r="W3403" s="230"/>
      <c r="X3403" s="230"/>
      <c r="Y3403" s="230"/>
      <c r="Z3403" s="230"/>
      <c r="AA3403" s="230"/>
      <c r="AB3403" s="230"/>
      <c r="AC3403" s="230"/>
      <c r="AD3403" s="230"/>
      <c r="AH3403" s="230"/>
      <c r="AK3403" s="230"/>
      <c r="AL3403" s="230"/>
      <c r="AM3403" s="230"/>
      <c r="AN3403" s="230"/>
      <c r="AO3403" s="230"/>
      <c r="AP3403" s="230"/>
      <c r="AQ3403" s="230"/>
      <c r="AR3403" s="230"/>
      <c r="AW3403" s="230"/>
      <c r="AZ3403" s="230"/>
      <c r="BA3403" s="230"/>
      <c r="BB3403" s="230"/>
      <c r="BC3403" s="230"/>
      <c r="BD3403" s="230"/>
      <c r="BE3403" s="230"/>
      <c r="BF3403" s="230"/>
      <c r="BG3403" s="230"/>
    </row>
    <row r="3404" spans="4:59">
      <c r="D3404" s="230"/>
      <c r="G3404" s="230"/>
      <c r="H3404" s="230"/>
      <c r="I3404" s="230"/>
      <c r="J3404" s="230"/>
      <c r="K3404" s="230"/>
      <c r="L3404" s="230"/>
      <c r="M3404" s="230"/>
      <c r="N3404" s="230"/>
      <c r="S3404" s="230"/>
      <c r="V3404" s="230"/>
      <c r="W3404" s="230"/>
      <c r="X3404" s="230"/>
      <c r="Y3404" s="230"/>
      <c r="Z3404" s="230"/>
      <c r="AA3404" s="230"/>
      <c r="AB3404" s="230"/>
      <c r="AC3404" s="230"/>
      <c r="AD3404" s="230"/>
      <c r="AH3404" s="230"/>
      <c r="AK3404" s="230"/>
      <c r="AL3404" s="230"/>
      <c r="AM3404" s="230"/>
      <c r="AN3404" s="230"/>
      <c r="AO3404" s="230"/>
      <c r="AP3404" s="230"/>
      <c r="AQ3404" s="230"/>
      <c r="AR3404" s="230"/>
      <c r="AW3404" s="230"/>
      <c r="AZ3404" s="230"/>
      <c r="BA3404" s="230"/>
      <c r="BB3404" s="230"/>
      <c r="BC3404" s="230"/>
      <c r="BD3404" s="230"/>
      <c r="BE3404" s="230"/>
      <c r="BF3404" s="230"/>
      <c r="BG3404" s="230"/>
    </row>
    <row r="3405" spans="4:59">
      <c r="D3405" s="230"/>
      <c r="G3405" s="230"/>
      <c r="H3405" s="230"/>
      <c r="I3405" s="230"/>
      <c r="J3405" s="230"/>
      <c r="K3405" s="230"/>
      <c r="L3405" s="230"/>
      <c r="M3405" s="230"/>
      <c r="N3405" s="230"/>
      <c r="S3405" s="230"/>
      <c r="V3405" s="230"/>
      <c r="W3405" s="230"/>
      <c r="X3405" s="230"/>
      <c r="Y3405" s="230"/>
      <c r="Z3405" s="230"/>
      <c r="AA3405" s="230"/>
      <c r="AB3405" s="230"/>
      <c r="AC3405" s="230"/>
      <c r="AD3405" s="230"/>
      <c r="AH3405" s="230"/>
      <c r="AK3405" s="230"/>
      <c r="AL3405" s="230"/>
      <c r="AM3405" s="230"/>
      <c r="AN3405" s="230"/>
      <c r="AO3405" s="230"/>
      <c r="AP3405" s="230"/>
      <c r="AQ3405" s="230"/>
      <c r="AR3405" s="230"/>
      <c r="AW3405" s="230"/>
      <c r="AZ3405" s="230"/>
      <c r="BA3405" s="230"/>
      <c r="BB3405" s="230"/>
      <c r="BC3405" s="230"/>
      <c r="BD3405" s="230"/>
      <c r="BE3405" s="230"/>
      <c r="BF3405" s="230"/>
      <c r="BG3405" s="230"/>
    </row>
    <row r="3406" spans="4:59">
      <c r="D3406" s="230"/>
      <c r="G3406" s="230"/>
      <c r="H3406" s="230"/>
      <c r="I3406" s="230"/>
      <c r="J3406" s="230"/>
      <c r="K3406" s="230"/>
      <c r="L3406" s="230"/>
      <c r="M3406" s="230"/>
      <c r="N3406" s="230"/>
      <c r="S3406" s="230"/>
      <c r="V3406" s="230"/>
      <c r="W3406" s="230"/>
      <c r="X3406" s="230"/>
      <c r="Y3406" s="230"/>
      <c r="Z3406" s="230"/>
      <c r="AA3406" s="230"/>
      <c r="AB3406" s="230"/>
      <c r="AC3406" s="230"/>
      <c r="AD3406" s="230"/>
      <c r="AH3406" s="230"/>
      <c r="AK3406" s="230"/>
      <c r="AL3406" s="230"/>
      <c r="AM3406" s="230"/>
      <c r="AN3406" s="230"/>
      <c r="AO3406" s="230"/>
      <c r="AP3406" s="230"/>
      <c r="AQ3406" s="230"/>
      <c r="AR3406" s="230"/>
      <c r="AW3406" s="230"/>
      <c r="AZ3406" s="230"/>
      <c r="BA3406" s="230"/>
      <c r="BB3406" s="230"/>
      <c r="BC3406" s="230"/>
      <c r="BD3406" s="230"/>
      <c r="BE3406" s="230"/>
      <c r="BF3406" s="230"/>
      <c r="BG3406" s="230"/>
    </row>
    <row r="3407" spans="4:59">
      <c r="D3407" s="230"/>
      <c r="G3407" s="230"/>
      <c r="H3407" s="230"/>
      <c r="I3407" s="230"/>
      <c r="J3407" s="230"/>
      <c r="K3407" s="230"/>
      <c r="L3407" s="230"/>
      <c r="M3407" s="230"/>
      <c r="N3407" s="230"/>
      <c r="S3407" s="230"/>
      <c r="V3407" s="230"/>
      <c r="W3407" s="230"/>
      <c r="X3407" s="230"/>
      <c r="Y3407" s="230"/>
      <c r="Z3407" s="230"/>
      <c r="AA3407" s="230"/>
      <c r="AB3407" s="230"/>
      <c r="AC3407" s="230"/>
      <c r="AD3407" s="230"/>
      <c r="AH3407" s="230"/>
      <c r="AK3407" s="230"/>
      <c r="AL3407" s="230"/>
      <c r="AM3407" s="230"/>
      <c r="AN3407" s="230"/>
      <c r="AO3407" s="230"/>
      <c r="AP3407" s="230"/>
      <c r="AQ3407" s="230"/>
      <c r="AR3407" s="230"/>
      <c r="AW3407" s="230"/>
      <c r="AZ3407" s="230"/>
      <c r="BA3407" s="230"/>
      <c r="BB3407" s="230"/>
      <c r="BC3407" s="230"/>
      <c r="BD3407" s="230"/>
      <c r="BE3407" s="230"/>
      <c r="BF3407" s="230"/>
      <c r="BG3407" s="230"/>
    </row>
    <row r="3408" spans="4:59">
      <c r="D3408" s="230"/>
      <c r="G3408" s="230"/>
      <c r="H3408" s="230"/>
      <c r="I3408" s="230"/>
      <c r="J3408" s="230"/>
      <c r="K3408" s="230"/>
      <c r="L3408" s="230"/>
      <c r="M3408" s="230"/>
      <c r="N3408" s="230"/>
      <c r="S3408" s="230"/>
      <c r="V3408" s="230"/>
      <c r="W3408" s="230"/>
      <c r="X3408" s="230"/>
      <c r="Y3408" s="230"/>
      <c r="Z3408" s="230"/>
      <c r="AA3408" s="230"/>
      <c r="AB3408" s="230"/>
      <c r="AC3408" s="230"/>
      <c r="AD3408" s="230"/>
      <c r="AH3408" s="230"/>
      <c r="AK3408" s="230"/>
      <c r="AL3408" s="230"/>
      <c r="AM3408" s="230"/>
      <c r="AN3408" s="230"/>
      <c r="AO3408" s="230"/>
      <c r="AP3408" s="230"/>
      <c r="AQ3408" s="230"/>
      <c r="AR3408" s="230"/>
      <c r="AW3408" s="230"/>
      <c r="AZ3408" s="230"/>
      <c r="BA3408" s="230"/>
      <c r="BB3408" s="230"/>
      <c r="BC3408" s="230"/>
      <c r="BD3408" s="230"/>
      <c r="BE3408" s="230"/>
      <c r="BF3408" s="230"/>
      <c r="BG3408" s="230"/>
    </row>
    <row r="3409" spans="4:59">
      <c r="D3409" s="230"/>
      <c r="G3409" s="230"/>
      <c r="H3409" s="230"/>
      <c r="I3409" s="230"/>
      <c r="J3409" s="230"/>
      <c r="K3409" s="230"/>
      <c r="L3409" s="230"/>
      <c r="M3409" s="230"/>
      <c r="N3409" s="230"/>
      <c r="S3409" s="230"/>
      <c r="V3409" s="230"/>
      <c r="W3409" s="230"/>
      <c r="X3409" s="230"/>
      <c r="Y3409" s="230"/>
      <c r="Z3409" s="230"/>
      <c r="AA3409" s="230"/>
      <c r="AB3409" s="230"/>
      <c r="AC3409" s="230"/>
      <c r="AD3409" s="230"/>
      <c r="AH3409" s="230"/>
      <c r="AK3409" s="230"/>
      <c r="AL3409" s="230"/>
      <c r="AM3409" s="230"/>
      <c r="AN3409" s="230"/>
      <c r="AO3409" s="230"/>
      <c r="AP3409" s="230"/>
      <c r="AQ3409" s="230"/>
      <c r="AR3409" s="230"/>
      <c r="AW3409" s="230"/>
      <c r="AZ3409" s="230"/>
      <c r="BA3409" s="230"/>
      <c r="BB3409" s="230"/>
      <c r="BC3409" s="230"/>
      <c r="BD3409" s="230"/>
      <c r="BE3409" s="230"/>
      <c r="BF3409" s="230"/>
      <c r="BG3409" s="230"/>
    </row>
    <row r="3410" spans="4:59">
      <c r="D3410" s="230"/>
      <c r="G3410" s="230"/>
      <c r="H3410" s="230"/>
      <c r="I3410" s="230"/>
      <c r="J3410" s="230"/>
      <c r="K3410" s="230"/>
      <c r="L3410" s="230"/>
      <c r="M3410" s="230"/>
      <c r="N3410" s="230"/>
      <c r="S3410" s="230"/>
      <c r="V3410" s="230"/>
      <c r="W3410" s="230"/>
      <c r="X3410" s="230"/>
      <c r="Y3410" s="230"/>
      <c r="Z3410" s="230"/>
      <c r="AA3410" s="230"/>
      <c r="AB3410" s="230"/>
      <c r="AC3410" s="230"/>
      <c r="AD3410" s="230"/>
      <c r="AH3410" s="230"/>
      <c r="AK3410" s="230"/>
      <c r="AL3410" s="230"/>
      <c r="AM3410" s="230"/>
      <c r="AN3410" s="230"/>
      <c r="AO3410" s="230"/>
      <c r="AP3410" s="230"/>
      <c r="AQ3410" s="230"/>
      <c r="AR3410" s="230"/>
      <c r="AW3410" s="230"/>
      <c r="AZ3410" s="230"/>
      <c r="BA3410" s="230"/>
      <c r="BB3410" s="230"/>
      <c r="BC3410" s="230"/>
      <c r="BD3410" s="230"/>
      <c r="BE3410" s="230"/>
      <c r="BF3410" s="230"/>
      <c r="BG3410" s="230"/>
    </row>
    <row r="3411" spans="4:59">
      <c r="D3411" s="230"/>
      <c r="G3411" s="230"/>
      <c r="H3411" s="230"/>
      <c r="I3411" s="230"/>
      <c r="J3411" s="230"/>
      <c r="K3411" s="230"/>
      <c r="L3411" s="230"/>
      <c r="M3411" s="230"/>
      <c r="N3411" s="230"/>
      <c r="S3411" s="230"/>
      <c r="V3411" s="230"/>
      <c r="W3411" s="230"/>
      <c r="X3411" s="230"/>
      <c r="Y3411" s="230"/>
      <c r="Z3411" s="230"/>
      <c r="AA3411" s="230"/>
      <c r="AB3411" s="230"/>
      <c r="AC3411" s="230"/>
      <c r="AD3411" s="230"/>
      <c r="AH3411" s="230"/>
      <c r="AK3411" s="230"/>
      <c r="AL3411" s="230"/>
      <c r="AM3411" s="230"/>
      <c r="AN3411" s="230"/>
      <c r="AO3411" s="230"/>
      <c r="AP3411" s="230"/>
      <c r="AQ3411" s="230"/>
      <c r="AR3411" s="230"/>
      <c r="AW3411" s="230"/>
      <c r="AZ3411" s="230"/>
      <c r="BA3411" s="230"/>
      <c r="BB3411" s="230"/>
      <c r="BC3411" s="230"/>
      <c r="BD3411" s="230"/>
      <c r="BE3411" s="230"/>
      <c r="BF3411" s="230"/>
      <c r="BG3411" s="230"/>
    </row>
    <row r="3412" spans="4:59">
      <c r="D3412" s="230"/>
      <c r="G3412" s="230"/>
      <c r="H3412" s="230"/>
      <c r="I3412" s="230"/>
      <c r="J3412" s="230"/>
      <c r="K3412" s="230"/>
      <c r="L3412" s="230"/>
      <c r="M3412" s="230"/>
      <c r="N3412" s="230"/>
      <c r="S3412" s="230"/>
      <c r="V3412" s="230"/>
      <c r="W3412" s="230"/>
      <c r="X3412" s="230"/>
      <c r="Y3412" s="230"/>
      <c r="Z3412" s="230"/>
      <c r="AA3412" s="230"/>
      <c r="AB3412" s="230"/>
      <c r="AC3412" s="230"/>
      <c r="AD3412" s="230"/>
      <c r="AH3412" s="230"/>
      <c r="AK3412" s="230"/>
      <c r="AL3412" s="230"/>
      <c r="AM3412" s="230"/>
      <c r="AN3412" s="230"/>
      <c r="AO3412" s="230"/>
      <c r="AP3412" s="230"/>
      <c r="AQ3412" s="230"/>
      <c r="AR3412" s="230"/>
      <c r="AW3412" s="230"/>
      <c r="AZ3412" s="230"/>
      <c r="BA3412" s="230"/>
      <c r="BB3412" s="230"/>
      <c r="BC3412" s="230"/>
      <c r="BD3412" s="230"/>
      <c r="BE3412" s="230"/>
      <c r="BF3412" s="230"/>
      <c r="BG3412" s="230"/>
    </row>
    <row r="3413" spans="4:59">
      <c r="D3413" s="230"/>
      <c r="G3413" s="230"/>
      <c r="H3413" s="230"/>
      <c r="I3413" s="230"/>
      <c r="J3413" s="230"/>
      <c r="K3413" s="230"/>
      <c r="L3413" s="230"/>
      <c r="M3413" s="230"/>
      <c r="N3413" s="230"/>
      <c r="S3413" s="230"/>
      <c r="V3413" s="230"/>
      <c r="W3413" s="230"/>
      <c r="X3413" s="230"/>
      <c r="Y3413" s="230"/>
      <c r="Z3413" s="230"/>
      <c r="AA3413" s="230"/>
      <c r="AB3413" s="230"/>
      <c r="AC3413" s="230"/>
      <c r="AD3413" s="230"/>
      <c r="AH3413" s="230"/>
      <c r="AK3413" s="230"/>
      <c r="AL3413" s="230"/>
      <c r="AM3413" s="230"/>
      <c r="AN3413" s="230"/>
      <c r="AO3413" s="230"/>
      <c r="AP3413" s="230"/>
      <c r="AQ3413" s="230"/>
      <c r="AR3413" s="230"/>
      <c r="AW3413" s="230"/>
      <c r="AZ3413" s="230"/>
      <c r="BA3413" s="230"/>
      <c r="BB3413" s="230"/>
      <c r="BC3413" s="230"/>
      <c r="BD3413" s="230"/>
      <c r="BE3413" s="230"/>
      <c r="BF3413" s="230"/>
      <c r="BG3413" s="230"/>
    </row>
    <row r="3414" spans="4:59">
      <c r="D3414" s="230"/>
      <c r="G3414" s="230"/>
      <c r="H3414" s="230"/>
      <c r="I3414" s="230"/>
      <c r="J3414" s="230"/>
      <c r="K3414" s="230"/>
      <c r="L3414" s="230"/>
      <c r="M3414" s="230"/>
      <c r="N3414" s="230"/>
      <c r="S3414" s="230"/>
      <c r="V3414" s="230"/>
      <c r="W3414" s="230"/>
      <c r="X3414" s="230"/>
      <c r="Y3414" s="230"/>
      <c r="Z3414" s="230"/>
      <c r="AA3414" s="230"/>
      <c r="AB3414" s="230"/>
      <c r="AC3414" s="230"/>
      <c r="AD3414" s="230"/>
      <c r="AH3414" s="230"/>
      <c r="AK3414" s="230"/>
      <c r="AL3414" s="230"/>
      <c r="AM3414" s="230"/>
      <c r="AN3414" s="230"/>
      <c r="AO3414" s="230"/>
      <c r="AP3414" s="230"/>
      <c r="AQ3414" s="230"/>
      <c r="AR3414" s="230"/>
      <c r="AW3414" s="230"/>
      <c r="AZ3414" s="230"/>
      <c r="BA3414" s="230"/>
      <c r="BB3414" s="230"/>
      <c r="BC3414" s="230"/>
      <c r="BD3414" s="230"/>
      <c r="BE3414" s="230"/>
      <c r="BF3414" s="230"/>
      <c r="BG3414" s="230"/>
    </row>
    <row r="3415" spans="4:59">
      <c r="D3415" s="230"/>
      <c r="G3415" s="230"/>
      <c r="H3415" s="230"/>
      <c r="I3415" s="230"/>
      <c r="J3415" s="230"/>
      <c r="K3415" s="230"/>
      <c r="L3415" s="230"/>
      <c r="M3415" s="230"/>
      <c r="N3415" s="230"/>
      <c r="S3415" s="230"/>
      <c r="V3415" s="230"/>
      <c r="W3415" s="230"/>
      <c r="X3415" s="230"/>
      <c r="Y3415" s="230"/>
      <c r="Z3415" s="230"/>
      <c r="AA3415" s="230"/>
      <c r="AB3415" s="230"/>
      <c r="AC3415" s="230"/>
      <c r="AD3415" s="230"/>
      <c r="AH3415" s="230"/>
      <c r="AK3415" s="230"/>
      <c r="AL3415" s="230"/>
      <c r="AM3415" s="230"/>
      <c r="AN3415" s="230"/>
      <c r="AO3415" s="230"/>
      <c r="AP3415" s="230"/>
      <c r="AQ3415" s="230"/>
      <c r="AR3415" s="230"/>
      <c r="AW3415" s="230"/>
      <c r="AZ3415" s="230"/>
      <c r="BA3415" s="230"/>
      <c r="BB3415" s="230"/>
      <c r="BC3415" s="230"/>
      <c r="BD3415" s="230"/>
      <c r="BE3415" s="230"/>
      <c r="BF3415" s="230"/>
      <c r="BG3415" s="230"/>
    </row>
    <row r="3416" spans="4:59">
      <c r="D3416" s="230"/>
      <c r="G3416" s="230"/>
      <c r="H3416" s="230"/>
      <c r="I3416" s="230"/>
      <c r="J3416" s="230"/>
      <c r="K3416" s="230"/>
      <c r="L3416" s="230"/>
      <c r="M3416" s="230"/>
      <c r="N3416" s="230"/>
      <c r="S3416" s="230"/>
      <c r="V3416" s="230"/>
      <c r="W3416" s="230"/>
      <c r="X3416" s="230"/>
      <c r="Y3416" s="230"/>
      <c r="Z3416" s="230"/>
      <c r="AA3416" s="230"/>
      <c r="AB3416" s="230"/>
      <c r="AC3416" s="230"/>
      <c r="AD3416" s="230"/>
      <c r="AH3416" s="230"/>
      <c r="AK3416" s="230"/>
      <c r="AL3416" s="230"/>
      <c r="AM3416" s="230"/>
      <c r="AN3416" s="230"/>
      <c r="AO3416" s="230"/>
      <c r="AP3416" s="230"/>
      <c r="AQ3416" s="230"/>
      <c r="AR3416" s="230"/>
      <c r="AW3416" s="230"/>
      <c r="AZ3416" s="230"/>
      <c r="BA3416" s="230"/>
      <c r="BB3416" s="230"/>
      <c r="BC3416" s="230"/>
      <c r="BD3416" s="230"/>
      <c r="BE3416" s="230"/>
      <c r="BF3416" s="230"/>
      <c r="BG3416" s="230"/>
    </row>
    <row r="3417" spans="4:59">
      <c r="D3417" s="230"/>
      <c r="G3417" s="230"/>
      <c r="H3417" s="230"/>
      <c r="I3417" s="230"/>
      <c r="J3417" s="230"/>
      <c r="K3417" s="230"/>
      <c r="L3417" s="230"/>
      <c r="M3417" s="230"/>
      <c r="N3417" s="230"/>
      <c r="S3417" s="230"/>
      <c r="V3417" s="230"/>
      <c r="W3417" s="230"/>
      <c r="X3417" s="230"/>
      <c r="Y3417" s="230"/>
      <c r="Z3417" s="230"/>
      <c r="AA3417" s="230"/>
      <c r="AB3417" s="230"/>
      <c r="AC3417" s="230"/>
      <c r="AD3417" s="230"/>
      <c r="AH3417" s="230"/>
      <c r="AK3417" s="230"/>
      <c r="AL3417" s="230"/>
      <c r="AM3417" s="230"/>
      <c r="AN3417" s="230"/>
      <c r="AO3417" s="230"/>
      <c r="AP3417" s="230"/>
      <c r="AQ3417" s="230"/>
      <c r="AR3417" s="230"/>
      <c r="AW3417" s="230"/>
      <c r="AZ3417" s="230"/>
      <c r="BA3417" s="230"/>
      <c r="BB3417" s="230"/>
      <c r="BC3417" s="230"/>
      <c r="BD3417" s="230"/>
      <c r="BE3417" s="230"/>
      <c r="BF3417" s="230"/>
      <c r="BG3417" s="230"/>
    </row>
    <row r="3418" spans="4:59">
      <c r="D3418" s="230"/>
      <c r="G3418" s="230"/>
      <c r="H3418" s="230"/>
      <c r="I3418" s="230"/>
      <c r="J3418" s="230"/>
      <c r="K3418" s="230"/>
      <c r="L3418" s="230"/>
      <c r="M3418" s="230"/>
      <c r="N3418" s="230"/>
      <c r="S3418" s="230"/>
      <c r="V3418" s="230"/>
      <c r="W3418" s="230"/>
      <c r="X3418" s="230"/>
      <c r="Y3418" s="230"/>
      <c r="Z3418" s="230"/>
      <c r="AA3418" s="230"/>
      <c r="AB3418" s="230"/>
      <c r="AC3418" s="230"/>
      <c r="AD3418" s="230"/>
      <c r="AH3418" s="230"/>
      <c r="AK3418" s="230"/>
      <c r="AL3418" s="230"/>
      <c r="AM3418" s="230"/>
      <c r="AN3418" s="230"/>
      <c r="AO3418" s="230"/>
      <c r="AP3418" s="230"/>
      <c r="AQ3418" s="230"/>
      <c r="AR3418" s="230"/>
      <c r="AW3418" s="230"/>
      <c r="AZ3418" s="230"/>
      <c r="BA3418" s="230"/>
      <c r="BB3418" s="230"/>
      <c r="BC3418" s="230"/>
      <c r="BD3418" s="230"/>
      <c r="BE3418" s="230"/>
      <c r="BF3418" s="230"/>
      <c r="BG3418" s="230"/>
    </row>
    <row r="3419" spans="4:59">
      <c r="D3419" s="230"/>
      <c r="G3419" s="230"/>
      <c r="H3419" s="230"/>
      <c r="I3419" s="230"/>
      <c r="J3419" s="230"/>
      <c r="K3419" s="230"/>
      <c r="L3419" s="230"/>
      <c r="M3419" s="230"/>
      <c r="N3419" s="230"/>
      <c r="S3419" s="230"/>
      <c r="V3419" s="230"/>
      <c r="W3419" s="230"/>
      <c r="X3419" s="230"/>
      <c r="Y3419" s="230"/>
      <c r="Z3419" s="230"/>
      <c r="AA3419" s="230"/>
      <c r="AB3419" s="230"/>
      <c r="AC3419" s="230"/>
      <c r="AD3419" s="230"/>
      <c r="AH3419" s="230"/>
      <c r="AK3419" s="230"/>
      <c r="AL3419" s="230"/>
      <c r="AM3419" s="230"/>
      <c r="AN3419" s="230"/>
      <c r="AO3419" s="230"/>
      <c r="AP3419" s="230"/>
      <c r="AQ3419" s="230"/>
      <c r="AR3419" s="230"/>
      <c r="AW3419" s="230"/>
      <c r="AZ3419" s="230"/>
      <c r="BA3419" s="230"/>
      <c r="BB3419" s="230"/>
      <c r="BC3419" s="230"/>
      <c r="BD3419" s="230"/>
      <c r="BE3419" s="230"/>
      <c r="BF3419" s="230"/>
      <c r="BG3419" s="230"/>
    </row>
    <row r="3420" spans="4:59">
      <c r="D3420" s="230"/>
      <c r="G3420" s="230"/>
      <c r="H3420" s="230"/>
      <c r="I3420" s="230"/>
      <c r="J3420" s="230"/>
      <c r="K3420" s="230"/>
      <c r="L3420" s="230"/>
      <c r="M3420" s="230"/>
      <c r="N3420" s="230"/>
      <c r="S3420" s="230"/>
      <c r="V3420" s="230"/>
      <c r="W3420" s="230"/>
      <c r="X3420" s="230"/>
      <c r="Y3420" s="230"/>
      <c r="Z3420" s="230"/>
      <c r="AA3420" s="230"/>
      <c r="AB3420" s="230"/>
      <c r="AC3420" s="230"/>
      <c r="AD3420" s="230"/>
      <c r="AH3420" s="230"/>
      <c r="AK3420" s="230"/>
      <c r="AL3420" s="230"/>
      <c r="AM3420" s="230"/>
      <c r="AN3420" s="230"/>
      <c r="AO3420" s="230"/>
      <c r="AP3420" s="230"/>
      <c r="AQ3420" s="230"/>
      <c r="AR3420" s="230"/>
      <c r="AW3420" s="230"/>
      <c r="AZ3420" s="230"/>
      <c r="BA3420" s="230"/>
      <c r="BB3420" s="230"/>
      <c r="BC3420" s="230"/>
      <c r="BD3420" s="230"/>
      <c r="BE3420" s="230"/>
      <c r="BF3420" s="230"/>
      <c r="BG3420" s="230"/>
    </row>
    <row r="3421" spans="4:59">
      <c r="D3421" s="230"/>
      <c r="G3421" s="230"/>
      <c r="H3421" s="230"/>
      <c r="I3421" s="230"/>
      <c r="J3421" s="230"/>
      <c r="K3421" s="230"/>
      <c r="L3421" s="230"/>
      <c r="M3421" s="230"/>
      <c r="N3421" s="230"/>
      <c r="S3421" s="230"/>
      <c r="V3421" s="230"/>
      <c r="W3421" s="230"/>
      <c r="X3421" s="230"/>
      <c r="Y3421" s="230"/>
      <c r="Z3421" s="230"/>
      <c r="AA3421" s="230"/>
      <c r="AB3421" s="230"/>
      <c r="AC3421" s="230"/>
      <c r="AD3421" s="230"/>
      <c r="AH3421" s="230"/>
      <c r="AK3421" s="230"/>
      <c r="AL3421" s="230"/>
      <c r="AM3421" s="230"/>
      <c r="AN3421" s="230"/>
      <c r="AO3421" s="230"/>
      <c r="AP3421" s="230"/>
      <c r="AQ3421" s="230"/>
      <c r="AR3421" s="230"/>
      <c r="AW3421" s="230"/>
      <c r="AZ3421" s="230"/>
      <c r="BA3421" s="230"/>
      <c r="BB3421" s="230"/>
      <c r="BC3421" s="230"/>
      <c r="BD3421" s="230"/>
      <c r="BE3421" s="230"/>
      <c r="BF3421" s="230"/>
      <c r="BG3421" s="230"/>
    </row>
    <row r="3422" spans="4:59">
      <c r="D3422" s="230"/>
      <c r="G3422" s="230"/>
      <c r="H3422" s="230"/>
      <c r="I3422" s="230"/>
      <c r="J3422" s="230"/>
      <c r="K3422" s="230"/>
      <c r="L3422" s="230"/>
      <c r="M3422" s="230"/>
      <c r="N3422" s="230"/>
      <c r="S3422" s="230"/>
      <c r="V3422" s="230"/>
      <c r="W3422" s="230"/>
      <c r="X3422" s="230"/>
      <c r="Y3422" s="230"/>
      <c r="Z3422" s="230"/>
      <c r="AA3422" s="230"/>
      <c r="AB3422" s="230"/>
      <c r="AC3422" s="230"/>
      <c r="AD3422" s="230"/>
      <c r="AH3422" s="230"/>
      <c r="AK3422" s="230"/>
      <c r="AL3422" s="230"/>
      <c r="AM3422" s="230"/>
      <c r="AN3422" s="230"/>
      <c r="AO3422" s="230"/>
      <c r="AP3422" s="230"/>
      <c r="AQ3422" s="230"/>
      <c r="AR3422" s="230"/>
      <c r="AW3422" s="230"/>
      <c r="AZ3422" s="230"/>
      <c r="BA3422" s="230"/>
      <c r="BB3422" s="230"/>
      <c r="BC3422" s="230"/>
      <c r="BD3422" s="230"/>
      <c r="BE3422" s="230"/>
      <c r="BF3422" s="230"/>
      <c r="BG3422" s="230"/>
    </row>
    <row r="3423" spans="4:59">
      <c r="D3423" s="230"/>
      <c r="G3423" s="230"/>
      <c r="H3423" s="230"/>
      <c r="I3423" s="230"/>
      <c r="J3423" s="230"/>
      <c r="K3423" s="230"/>
      <c r="L3423" s="230"/>
      <c r="M3423" s="230"/>
      <c r="N3423" s="230"/>
      <c r="S3423" s="230"/>
      <c r="V3423" s="230"/>
      <c r="W3423" s="230"/>
      <c r="X3423" s="230"/>
      <c r="Y3423" s="230"/>
      <c r="Z3423" s="230"/>
      <c r="AA3423" s="230"/>
      <c r="AB3423" s="230"/>
      <c r="AC3423" s="230"/>
      <c r="AD3423" s="230"/>
      <c r="AH3423" s="230"/>
      <c r="AK3423" s="230"/>
      <c r="AL3423" s="230"/>
      <c r="AM3423" s="230"/>
      <c r="AN3423" s="230"/>
      <c r="AO3423" s="230"/>
      <c r="AP3423" s="230"/>
      <c r="AQ3423" s="230"/>
      <c r="AR3423" s="230"/>
      <c r="AW3423" s="230"/>
      <c r="AZ3423" s="230"/>
      <c r="BA3423" s="230"/>
      <c r="BB3423" s="230"/>
      <c r="BC3423" s="230"/>
      <c r="BD3423" s="230"/>
      <c r="BE3423" s="230"/>
      <c r="BF3423" s="230"/>
      <c r="BG3423" s="230"/>
    </row>
    <row r="3424" spans="4:59">
      <c r="D3424" s="230"/>
      <c r="G3424" s="230"/>
      <c r="H3424" s="230"/>
      <c r="I3424" s="230"/>
      <c r="J3424" s="230"/>
      <c r="K3424" s="230"/>
      <c r="L3424" s="230"/>
      <c r="M3424" s="230"/>
      <c r="N3424" s="230"/>
      <c r="S3424" s="230"/>
      <c r="V3424" s="230"/>
      <c r="W3424" s="230"/>
      <c r="X3424" s="230"/>
      <c r="Y3424" s="230"/>
      <c r="Z3424" s="230"/>
      <c r="AA3424" s="230"/>
      <c r="AB3424" s="230"/>
      <c r="AC3424" s="230"/>
      <c r="AD3424" s="230"/>
      <c r="AH3424" s="230"/>
      <c r="AK3424" s="230"/>
      <c r="AL3424" s="230"/>
      <c r="AM3424" s="230"/>
      <c r="AN3424" s="230"/>
      <c r="AO3424" s="230"/>
      <c r="AP3424" s="230"/>
      <c r="AQ3424" s="230"/>
      <c r="AR3424" s="230"/>
      <c r="AW3424" s="230"/>
      <c r="AZ3424" s="230"/>
      <c r="BA3424" s="230"/>
      <c r="BB3424" s="230"/>
      <c r="BC3424" s="230"/>
      <c r="BD3424" s="230"/>
      <c r="BE3424" s="230"/>
      <c r="BF3424" s="230"/>
      <c r="BG3424" s="230"/>
    </row>
    <row r="3425" spans="4:59">
      <c r="D3425" s="230"/>
      <c r="G3425" s="230"/>
      <c r="H3425" s="230"/>
      <c r="I3425" s="230"/>
      <c r="J3425" s="230"/>
      <c r="K3425" s="230"/>
      <c r="L3425" s="230"/>
      <c r="M3425" s="230"/>
      <c r="N3425" s="230"/>
      <c r="S3425" s="230"/>
      <c r="V3425" s="230"/>
      <c r="W3425" s="230"/>
      <c r="X3425" s="230"/>
      <c r="Y3425" s="230"/>
      <c r="Z3425" s="230"/>
      <c r="AA3425" s="230"/>
      <c r="AB3425" s="230"/>
      <c r="AC3425" s="230"/>
      <c r="AD3425" s="230"/>
      <c r="AH3425" s="230"/>
      <c r="AK3425" s="230"/>
      <c r="AL3425" s="230"/>
      <c r="AM3425" s="230"/>
      <c r="AN3425" s="230"/>
      <c r="AO3425" s="230"/>
      <c r="AP3425" s="230"/>
      <c r="AQ3425" s="230"/>
      <c r="AR3425" s="230"/>
      <c r="AW3425" s="230"/>
      <c r="AZ3425" s="230"/>
      <c r="BA3425" s="230"/>
      <c r="BB3425" s="230"/>
      <c r="BC3425" s="230"/>
      <c r="BD3425" s="230"/>
      <c r="BE3425" s="230"/>
      <c r="BF3425" s="230"/>
      <c r="BG3425" s="230"/>
    </row>
    <row r="3426" spans="4:59">
      <c r="D3426" s="230"/>
      <c r="G3426" s="230"/>
      <c r="H3426" s="230"/>
      <c r="I3426" s="230"/>
      <c r="J3426" s="230"/>
      <c r="K3426" s="230"/>
      <c r="L3426" s="230"/>
      <c r="M3426" s="230"/>
      <c r="N3426" s="230"/>
      <c r="S3426" s="230"/>
      <c r="V3426" s="230"/>
      <c r="W3426" s="230"/>
      <c r="X3426" s="230"/>
      <c r="Y3426" s="230"/>
      <c r="Z3426" s="230"/>
      <c r="AA3426" s="230"/>
      <c r="AB3426" s="230"/>
      <c r="AC3426" s="230"/>
      <c r="AD3426" s="230"/>
      <c r="AH3426" s="230"/>
      <c r="AK3426" s="230"/>
      <c r="AL3426" s="230"/>
      <c r="AM3426" s="230"/>
      <c r="AN3426" s="230"/>
      <c r="AO3426" s="230"/>
      <c r="AP3426" s="230"/>
      <c r="AQ3426" s="230"/>
      <c r="AR3426" s="230"/>
      <c r="AW3426" s="230"/>
      <c r="AZ3426" s="230"/>
      <c r="BA3426" s="230"/>
      <c r="BB3426" s="230"/>
      <c r="BC3426" s="230"/>
      <c r="BD3426" s="230"/>
      <c r="BE3426" s="230"/>
      <c r="BF3426" s="230"/>
      <c r="BG3426" s="230"/>
    </row>
    <row r="3427" spans="4:59">
      <c r="D3427" s="230"/>
      <c r="G3427" s="230"/>
      <c r="H3427" s="230"/>
      <c r="I3427" s="230"/>
      <c r="J3427" s="230"/>
      <c r="K3427" s="230"/>
      <c r="L3427" s="230"/>
      <c r="M3427" s="230"/>
      <c r="N3427" s="230"/>
      <c r="S3427" s="230"/>
      <c r="V3427" s="230"/>
      <c r="W3427" s="230"/>
      <c r="X3427" s="230"/>
      <c r="Y3427" s="230"/>
      <c r="Z3427" s="230"/>
      <c r="AA3427" s="230"/>
      <c r="AB3427" s="230"/>
      <c r="AC3427" s="230"/>
      <c r="AD3427" s="230"/>
      <c r="AH3427" s="230"/>
      <c r="AK3427" s="230"/>
      <c r="AL3427" s="230"/>
      <c r="AM3427" s="230"/>
      <c r="AN3427" s="230"/>
      <c r="AO3427" s="230"/>
      <c r="AP3427" s="230"/>
      <c r="AQ3427" s="230"/>
      <c r="AR3427" s="230"/>
      <c r="AW3427" s="230"/>
      <c r="AZ3427" s="230"/>
      <c r="BA3427" s="230"/>
      <c r="BB3427" s="230"/>
      <c r="BC3427" s="230"/>
      <c r="BD3427" s="230"/>
      <c r="BE3427" s="230"/>
      <c r="BF3427" s="230"/>
      <c r="BG3427" s="230"/>
    </row>
    <row r="3428" spans="4:59">
      <c r="D3428" s="230"/>
      <c r="G3428" s="230"/>
      <c r="H3428" s="230"/>
      <c r="I3428" s="230"/>
      <c r="J3428" s="230"/>
      <c r="K3428" s="230"/>
      <c r="L3428" s="230"/>
      <c r="M3428" s="230"/>
      <c r="N3428" s="230"/>
      <c r="S3428" s="230"/>
      <c r="V3428" s="230"/>
      <c r="W3428" s="230"/>
      <c r="X3428" s="230"/>
      <c r="Y3428" s="230"/>
      <c r="Z3428" s="230"/>
      <c r="AA3428" s="230"/>
      <c r="AB3428" s="230"/>
      <c r="AC3428" s="230"/>
      <c r="AD3428" s="230"/>
      <c r="AH3428" s="230"/>
      <c r="AK3428" s="230"/>
      <c r="AL3428" s="230"/>
      <c r="AM3428" s="230"/>
      <c r="AN3428" s="230"/>
      <c r="AO3428" s="230"/>
      <c r="AP3428" s="230"/>
      <c r="AQ3428" s="230"/>
      <c r="AR3428" s="230"/>
      <c r="AW3428" s="230"/>
      <c r="AZ3428" s="230"/>
      <c r="BA3428" s="230"/>
      <c r="BB3428" s="230"/>
      <c r="BC3428" s="230"/>
      <c r="BD3428" s="230"/>
      <c r="BE3428" s="230"/>
      <c r="BF3428" s="230"/>
      <c r="BG3428" s="230"/>
    </row>
    <row r="3429" spans="4:59">
      <c r="D3429" s="230"/>
      <c r="G3429" s="230"/>
      <c r="H3429" s="230"/>
      <c r="I3429" s="230"/>
      <c r="J3429" s="230"/>
      <c r="K3429" s="230"/>
      <c r="L3429" s="230"/>
      <c r="M3429" s="230"/>
      <c r="N3429" s="230"/>
      <c r="S3429" s="230"/>
      <c r="V3429" s="230"/>
      <c r="W3429" s="230"/>
      <c r="X3429" s="230"/>
      <c r="Y3429" s="230"/>
      <c r="Z3429" s="230"/>
      <c r="AA3429" s="230"/>
      <c r="AB3429" s="230"/>
      <c r="AC3429" s="230"/>
      <c r="AD3429" s="230"/>
      <c r="AH3429" s="230"/>
      <c r="AK3429" s="230"/>
      <c r="AL3429" s="230"/>
      <c r="AM3429" s="230"/>
      <c r="AN3429" s="230"/>
      <c r="AO3429" s="230"/>
      <c r="AP3429" s="230"/>
      <c r="AQ3429" s="230"/>
      <c r="AR3429" s="230"/>
      <c r="AW3429" s="230"/>
      <c r="AZ3429" s="230"/>
      <c r="BA3429" s="230"/>
      <c r="BB3429" s="230"/>
      <c r="BC3429" s="230"/>
      <c r="BD3429" s="230"/>
      <c r="BE3429" s="230"/>
      <c r="BF3429" s="230"/>
      <c r="BG3429" s="230"/>
    </row>
    <row r="3430" spans="4:59">
      <c r="D3430" s="230"/>
      <c r="G3430" s="230"/>
      <c r="H3430" s="230"/>
      <c r="I3430" s="230"/>
      <c r="J3430" s="230"/>
      <c r="K3430" s="230"/>
      <c r="L3430" s="230"/>
      <c r="M3430" s="230"/>
      <c r="N3430" s="230"/>
      <c r="S3430" s="230"/>
      <c r="V3430" s="230"/>
      <c r="W3430" s="230"/>
      <c r="X3430" s="230"/>
      <c r="Y3430" s="230"/>
      <c r="Z3430" s="230"/>
      <c r="AA3430" s="230"/>
      <c r="AB3430" s="230"/>
      <c r="AC3430" s="230"/>
      <c r="AD3430" s="230"/>
      <c r="AH3430" s="230"/>
      <c r="AK3430" s="230"/>
      <c r="AL3430" s="230"/>
      <c r="AM3430" s="230"/>
      <c r="AN3430" s="230"/>
      <c r="AO3430" s="230"/>
      <c r="AP3430" s="230"/>
      <c r="AQ3430" s="230"/>
      <c r="AR3430" s="230"/>
      <c r="AW3430" s="230"/>
      <c r="AZ3430" s="230"/>
      <c r="BA3430" s="230"/>
      <c r="BB3430" s="230"/>
      <c r="BC3430" s="230"/>
      <c r="BD3430" s="230"/>
      <c r="BE3430" s="230"/>
      <c r="BF3430" s="230"/>
      <c r="BG3430" s="230"/>
    </row>
    <row r="3431" spans="4:59">
      <c r="D3431" s="230"/>
      <c r="G3431" s="230"/>
      <c r="H3431" s="230"/>
      <c r="I3431" s="230"/>
      <c r="J3431" s="230"/>
      <c r="K3431" s="230"/>
      <c r="L3431" s="230"/>
      <c r="M3431" s="230"/>
      <c r="N3431" s="230"/>
      <c r="S3431" s="230"/>
      <c r="V3431" s="230"/>
      <c r="W3431" s="230"/>
      <c r="X3431" s="230"/>
      <c r="Y3431" s="230"/>
      <c r="Z3431" s="230"/>
      <c r="AA3431" s="230"/>
      <c r="AB3431" s="230"/>
      <c r="AC3431" s="230"/>
      <c r="AD3431" s="230"/>
      <c r="AH3431" s="230"/>
      <c r="AK3431" s="230"/>
      <c r="AL3431" s="230"/>
      <c r="AM3431" s="230"/>
      <c r="AN3431" s="230"/>
      <c r="AO3431" s="230"/>
      <c r="AP3431" s="230"/>
      <c r="AQ3431" s="230"/>
      <c r="AR3431" s="230"/>
      <c r="AW3431" s="230"/>
      <c r="AZ3431" s="230"/>
      <c r="BA3431" s="230"/>
      <c r="BB3431" s="230"/>
      <c r="BC3431" s="230"/>
      <c r="BD3431" s="230"/>
      <c r="BE3431" s="230"/>
      <c r="BF3431" s="230"/>
      <c r="BG3431" s="230"/>
    </row>
    <row r="3432" spans="4:59">
      <c r="D3432" s="230"/>
      <c r="G3432" s="230"/>
      <c r="H3432" s="230"/>
      <c r="I3432" s="230"/>
      <c r="J3432" s="230"/>
      <c r="K3432" s="230"/>
      <c r="L3432" s="230"/>
      <c r="M3432" s="230"/>
      <c r="N3432" s="230"/>
      <c r="S3432" s="230"/>
      <c r="V3432" s="230"/>
      <c r="W3432" s="230"/>
      <c r="X3432" s="230"/>
      <c r="Y3432" s="230"/>
      <c r="Z3432" s="230"/>
      <c r="AA3432" s="230"/>
      <c r="AB3432" s="230"/>
      <c r="AC3432" s="230"/>
      <c r="AD3432" s="230"/>
      <c r="AH3432" s="230"/>
      <c r="AK3432" s="230"/>
      <c r="AL3432" s="230"/>
      <c r="AM3432" s="230"/>
      <c r="AN3432" s="230"/>
      <c r="AO3432" s="230"/>
      <c r="AP3432" s="230"/>
      <c r="AQ3432" s="230"/>
      <c r="AR3432" s="230"/>
      <c r="AW3432" s="230"/>
      <c r="AZ3432" s="230"/>
      <c r="BA3432" s="230"/>
      <c r="BB3432" s="230"/>
      <c r="BC3432" s="230"/>
      <c r="BD3432" s="230"/>
      <c r="BE3432" s="230"/>
      <c r="BF3432" s="230"/>
      <c r="BG3432" s="230"/>
    </row>
    <row r="3433" spans="4:59">
      <c r="D3433" s="230"/>
      <c r="G3433" s="230"/>
      <c r="H3433" s="230"/>
      <c r="I3433" s="230"/>
      <c r="J3433" s="230"/>
      <c r="K3433" s="230"/>
      <c r="L3433" s="230"/>
      <c r="M3433" s="230"/>
      <c r="N3433" s="230"/>
      <c r="S3433" s="230"/>
      <c r="V3433" s="230"/>
      <c r="W3433" s="230"/>
      <c r="X3433" s="230"/>
      <c r="Y3433" s="230"/>
      <c r="Z3433" s="230"/>
      <c r="AA3433" s="230"/>
      <c r="AB3433" s="230"/>
      <c r="AC3433" s="230"/>
      <c r="AD3433" s="230"/>
      <c r="AH3433" s="230"/>
      <c r="AK3433" s="230"/>
      <c r="AL3433" s="230"/>
      <c r="AM3433" s="230"/>
      <c r="AN3433" s="230"/>
      <c r="AO3433" s="230"/>
      <c r="AP3433" s="230"/>
      <c r="AQ3433" s="230"/>
      <c r="AR3433" s="230"/>
      <c r="AW3433" s="230"/>
      <c r="AZ3433" s="230"/>
      <c r="BA3433" s="230"/>
      <c r="BB3433" s="230"/>
      <c r="BC3433" s="230"/>
      <c r="BD3433" s="230"/>
      <c r="BE3433" s="230"/>
      <c r="BF3433" s="230"/>
      <c r="BG3433" s="230"/>
    </row>
    <row r="3434" spans="4:59">
      <c r="D3434" s="230"/>
      <c r="G3434" s="230"/>
      <c r="H3434" s="230"/>
      <c r="I3434" s="230"/>
      <c r="J3434" s="230"/>
      <c r="K3434" s="230"/>
      <c r="L3434" s="230"/>
      <c r="M3434" s="230"/>
      <c r="N3434" s="230"/>
      <c r="S3434" s="230"/>
      <c r="V3434" s="230"/>
      <c r="W3434" s="230"/>
      <c r="X3434" s="230"/>
      <c r="Y3434" s="230"/>
      <c r="Z3434" s="230"/>
      <c r="AA3434" s="230"/>
      <c r="AB3434" s="230"/>
      <c r="AC3434" s="230"/>
      <c r="AD3434" s="230"/>
      <c r="AH3434" s="230"/>
      <c r="AK3434" s="230"/>
      <c r="AL3434" s="230"/>
      <c r="AM3434" s="230"/>
      <c r="AN3434" s="230"/>
      <c r="AO3434" s="230"/>
      <c r="AP3434" s="230"/>
      <c r="AQ3434" s="230"/>
      <c r="AR3434" s="230"/>
      <c r="AW3434" s="230"/>
      <c r="AZ3434" s="230"/>
      <c r="BA3434" s="230"/>
      <c r="BB3434" s="230"/>
      <c r="BC3434" s="230"/>
      <c r="BD3434" s="230"/>
      <c r="BE3434" s="230"/>
      <c r="BF3434" s="230"/>
      <c r="BG3434" s="230"/>
    </row>
    <row r="3435" spans="4:59">
      <c r="D3435" s="230"/>
      <c r="G3435" s="230"/>
      <c r="H3435" s="230"/>
      <c r="I3435" s="230"/>
      <c r="J3435" s="230"/>
      <c r="K3435" s="230"/>
      <c r="L3435" s="230"/>
      <c r="M3435" s="230"/>
      <c r="N3435" s="230"/>
      <c r="S3435" s="230"/>
      <c r="V3435" s="230"/>
      <c r="W3435" s="230"/>
      <c r="X3435" s="230"/>
      <c r="Y3435" s="230"/>
      <c r="Z3435" s="230"/>
      <c r="AA3435" s="230"/>
      <c r="AB3435" s="230"/>
      <c r="AC3435" s="230"/>
      <c r="AD3435" s="230"/>
      <c r="AH3435" s="230"/>
      <c r="AK3435" s="230"/>
      <c r="AL3435" s="230"/>
      <c r="AM3435" s="230"/>
      <c r="AN3435" s="230"/>
      <c r="AO3435" s="230"/>
      <c r="AP3435" s="230"/>
      <c r="AQ3435" s="230"/>
      <c r="AR3435" s="230"/>
      <c r="AW3435" s="230"/>
      <c r="AZ3435" s="230"/>
      <c r="BA3435" s="230"/>
      <c r="BB3435" s="230"/>
      <c r="BC3435" s="230"/>
      <c r="BD3435" s="230"/>
      <c r="BE3435" s="230"/>
      <c r="BF3435" s="230"/>
      <c r="BG3435" s="230"/>
    </row>
    <row r="3436" spans="4:59">
      <c r="D3436" s="230"/>
      <c r="G3436" s="230"/>
      <c r="H3436" s="230"/>
      <c r="I3436" s="230"/>
      <c r="J3436" s="230"/>
      <c r="K3436" s="230"/>
      <c r="L3436" s="230"/>
      <c r="M3436" s="230"/>
      <c r="N3436" s="230"/>
      <c r="S3436" s="230"/>
      <c r="V3436" s="230"/>
      <c r="W3436" s="230"/>
      <c r="X3436" s="230"/>
      <c r="Y3436" s="230"/>
      <c r="Z3436" s="230"/>
      <c r="AA3436" s="230"/>
      <c r="AB3436" s="230"/>
      <c r="AC3436" s="230"/>
      <c r="AD3436" s="230"/>
      <c r="AH3436" s="230"/>
      <c r="AK3436" s="230"/>
      <c r="AL3436" s="230"/>
      <c r="AM3436" s="230"/>
      <c r="AN3436" s="230"/>
      <c r="AO3436" s="230"/>
      <c r="AP3436" s="230"/>
      <c r="AQ3436" s="230"/>
      <c r="AR3436" s="230"/>
      <c r="AW3436" s="230"/>
      <c r="AZ3436" s="230"/>
      <c r="BA3436" s="230"/>
      <c r="BB3436" s="230"/>
      <c r="BC3436" s="230"/>
      <c r="BD3436" s="230"/>
      <c r="BE3436" s="230"/>
      <c r="BF3436" s="230"/>
      <c r="BG3436" s="230"/>
    </row>
    <row r="3437" spans="4:59">
      <c r="D3437" s="230"/>
      <c r="G3437" s="230"/>
      <c r="H3437" s="230"/>
      <c r="I3437" s="230"/>
      <c r="J3437" s="230"/>
      <c r="K3437" s="230"/>
      <c r="L3437" s="230"/>
      <c r="M3437" s="230"/>
      <c r="N3437" s="230"/>
      <c r="S3437" s="230"/>
      <c r="V3437" s="230"/>
      <c r="W3437" s="230"/>
      <c r="X3437" s="230"/>
      <c r="Y3437" s="230"/>
      <c r="Z3437" s="230"/>
      <c r="AA3437" s="230"/>
      <c r="AB3437" s="230"/>
      <c r="AC3437" s="230"/>
      <c r="AD3437" s="230"/>
      <c r="AH3437" s="230"/>
      <c r="AK3437" s="230"/>
      <c r="AL3437" s="230"/>
      <c r="AM3437" s="230"/>
      <c r="AN3437" s="230"/>
      <c r="AO3437" s="230"/>
      <c r="AP3437" s="230"/>
      <c r="AQ3437" s="230"/>
      <c r="AR3437" s="230"/>
      <c r="AW3437" s="230"/>
      <c r="AZ3437" s="230"/>
      <c r="BA3437" s="230"/>
      <c r="BB3437" s="230"/>
      <c r="BC3437" s="230"/>
      <c r="BD3437" s="230"/>
      <c r="BE3437" s="230"/>
      <c r="BF3437" s="230"/>
      <c r="BG3437" s="230"/>
    </row>
    <row r="3438" spans="4:59">
      <c r="D3438" s="230"/>
      <c r="G3438" s="230"/>
      <c r="H3438" s="230"/>
      <c r="I3438" s="230"/>
      <c r="J3438" s="230"/>
      <c r="K3438" s="230"/>
      <c r="L3438" s="230"/>
      <c r="M3438" s="230"/>
      <c r="N3438" s="230"/>
      <c r="S3438" s="230"/>
      <c r="V3438" s="230"/>
      <c r="W3438" s="230"/>
      <c r="X3438" s="230"/>
      <c r="Y3438" s="230"/>
      <c r="Z3438" s="230"/>
      <c r="AA3438" s="230"/>
      <c r="AB3438" s="230"/>
      <c r="AC3438" s="230"/>
      <c r="AD3438" s="230"/>
      <c r="AH3438" s="230"/>
      <c r="AK3438" s="230"/>
      <c r="AL3438" s="230"/>
      <c r="AM3438" s="230"/>
      <c r="AN3438" s="230"/>
      <c r="AO3438" s="230"/>
      <c r="AP3438" s="230"/>
      <c r="AQ3438" s="230"/>
      <c r="AR3438" s="230"/>
      <c r="AW3438" s="230"/>
      <c r="AZ3438" s="230"/>
      <c r="BA3438" s="230"/>
      <c r="BB3438" s="230"/>
      <c r="BC3438" s="230"/>
      <c r="BD3438" s="230"/>
      <c r="BE3438" s="230"/>
      <c r="BF3438" s="230"/>
      <c r="BG3438" s="230"/>
    </row>
    <row r="3439" spans="4:59">
      <c r="D3439" s="230"/>
      <c r="G3439" s="230"/>
      <c r="H3439" s="230"/>
      <c r="I3439" s="230"/>
      <c r="J3439" s="230"/>
      <c r="K3439" s="230"/>
      <c r="L3439" s="230"/>
      <c r="M3439" s="230"/>
      <c r="N3439" s="230"/>
      <c r="S3439" s="230"/>
      <c r="V3439" s="230"/>
      <c r="W3439" s="230"/>
      <c r="X3439" s="230"/>
      <c r="Y3439" s="230"/>
      <c r="Z3439" s="230"/>
      <c r="AA3439" s="230"/>
      <c r="AB3439" s="230"/>
      <c r="AC3439" s="230"/>
      <c r="AD3439" s="230"/>
      <c r="AH3439" s="230"/>
      <c r="AK3439" s="230"/>
      <c r="AL3439" s="230"/>
      <c r="AM3439" s="230"/>
      <c r="AN3439" s="230"/>
      <c r="AO3439" s="230"/>
      <c r="AP3439" s="230"/>
      <c r="AQ3439" s="230"/>
      <c r="AR3439" s="230"/>
      <c r="AW3439" s="230"/>
      <c r="AZ3439" s="230"/>
      <c r="BA3439" s="230"/>
      <c r="BB3439" s="230"/>
      <c r="BC3439" s="230"/>
      <c r="BD3439" s="230"/>
      <c r="BE3439" s="230"/>
      <c r="BF3439" s="230"/>
      <c r="BG3439" s="230"/>
    </row>
    <row r="3440" spans="4:59">
      <c r="D3440" s="230"/>
      <c r="G3440" s="230"/>
      <c r="H3440" s="230"/>
      <c r="I3440" s="230"/>
      <c r="J3440" s="230"/>
      <c r="K3440" s="230"/>
      <c r="L3440" s="230"/>
      <c r="M3440" s="230"/>
      <c r="N3440" s="230"/>
      <c r="S3440" s="230"/>
      <c r="V3440" s="230"/>
      <c r="W3440" s="230"/>
      <c r="X3440" s="230"/>
      <c r="Y3440" s="230"/>
      <c r="Z3440" s="230"/>
      <c r="AA3440" s="230"/>
      <c r="AB3440" s="230"/>
      <c r="AC3440" s="230"/>
      <c r="AD3440" s="230"/>
      <c r="AH3440" s="230"/>
      <c r="AK3440" s="230"/>
      <c r="AL3440" s="230"/>
      <c r="AM3440" s="230"/>
      <c r="AN3440" s="230"/>
      <c r="AO3440" s="230"/>
      <c r="AP3440" s="230"/>
      <c r="AQ3440" s="230"/>
      <c r="AR3440" s="230"/>
      <c r="AW3440" s="230"/>
      <c r="AZ3440" s="230"/>
      <c r="BA3440" s="230"/>
      <c r="BB3440" s="230"/>
      <c r="BC3440" s="230"/>
      <c r="BD3440" s="230"/>
      <c r="BE3440" s="230"/>
      <c r="BF3440" s="230"/>
      <c r="BG3440" s="230"/>
    </row>
    <row r="3441" spans="4:59">
      <c r="D3441" s="230"/>
      <c r="G3441" s="230"/>
      <c r="H3441" s="230"/>
      <c r="I3441" s="230"/>
      <c r="J3441" s="230"/>
      <c r="K3441" s="230"/>
      <c r="L3441" s="230"/>
      <c r="M3441" s="230"/>
      <c r="N3441" s="230"/>
      <c r="S3441" s="230"/>
      <c r="V3441" s="230"/>
      <c r="W3441" s="230"/>
      <c r="X3441" s="230"/>
      <c r="Y3441" s="230"/>
      <c r="Z3441" s="230"/>
      <c r="AA3441" s="230"/>
      <c r="AB3441" s="230"/>
      <c r="AC3441" s="230"/>
      <c r="AD3441" s="230"/>
      <c r="AH3441" s="230"/>
      <c r="AK3441" s="230"/>
      <c r="AL3441" s="230"/>
      <c r="AM3441" s="230"/>
      <c r="AN3441" s="230"/>
      <c r="AO3441" s="230"/>
      <c r="AP3441" s="230"/>
      <c r="AQ3441" s="230"/>
      <c r="AR3441" s="230"/>
      <c r="AW3441" s="230"/>
      <c r="AZ3441" s="230"/>
      <c r="BA3441" s="230"/>
      <c r="BB3441" s="230"/>
      <c r="BC3441" s="230"/>
      <c r="BD3441" s="230"/>
      <c r="BE3441" s="230"/>
      <c r="BF3441" s="230"/>
      <c r="BG3441" s="230"/>
    </row>
    <row r="3442" spans="4:59">
      <c r="D3442" s="230"/>
      <c r="G3442" s="230"/>
      <c r="H3442" s="230"/>
      <c r="I3442" s="230"/>
      <c r="J3442" s="230"/>
      <c r="K3442" s="230"/>
      <c r="L3442" s="230"/>
      <c r="M3442" s="230"/>
      <c r="N3442" s="230"/>
      <c r="S3442" s="230"/>
      <c r="V3442" s="230"/>
      <c r="W3442" s="230"/>
      <c r="X3442" s="230"/>
      <c r="Y3442" s="230"/>
      <c r="Z3442" s="230"/>
      <c r="AA3442" s="230"/>
      <c r="AB3442" s="230"/>
      <c r="AC3442" s="230"/>
      <c r="AD3442" s="230"/>
      <c r="AH3442" s="230"/>
      <c r="AK3442" s="230"/>
      <c r="AL3442" s="230"/>
      <c r="AM3442" s="230"/>
      <c r="AN3442" s="230"/>
      <c r="AO3442" s="230"/>
      <c r="AP3442" s="230"/>
      <c r="AQ3442" s="230"/>
      <c r="AR3442" s="230"/>
      <c r="AW3442" s="230"/>
      <c r="AZ3442" s="230"/>
      <c r="BA3442" s="230"/>
      <c r="BB3442" s="230"/>
      <c r="BC3442" s="230"/>
      <c r="BD3442" s="230"/>
      <c r="BE3442" s="230"/>
      <c r="BF3442" s="230"/>
      <c r="BG3442" s="230"/>
    </row>
    <row r="3443" spans="4:59">
      <c r="D3443" s="230"/>
      <c r="G3443" s="230"/>
      <c r="H3443" s="230"/>
      <c r="I3443" s="230"/>
      <c r="J3443" s="230"/>
      <c r="K3443" s="230"/>
      <c r="L3443" s="230"/>
      <c r="M3443" s="230"/>
      <c r="N3443" s="230"/>
      <c r="S3443" s="230"/>
      <c r="V3443" s="230"/>
      <c r="W3443" s="230"/>
      <c r="X3443" s="230"/>
      <c r="Y3443" s="230"/>
      <c r="Z3443" s="230"/>
      <c r="AA3443" s="230"/>
      <c r="AB3443" s="230"/>
      <c r="AC3443" s="230"/>
      <c r="AD3443" s="230"/>
      <c r="AH3443" s="230"/>
      <c r="AK3443" s="230"/>
      <c r="AL3443" s="230"/>
      <c r="AM3443" s="230"/>
      <c r="AN3443" s="230"/>
      <c r="AO3443" s="230"/>
      <c r="AP3443" s="230"/>
      <c r="AQ3443" s="230"/>
      <c r="AR3443" s="230"/>
      <c r="AW3443" s="230"/>
      <c r="AZ3443" s="230"/>
      <c r="BA3443" s="230"/>
      <c r="BB3443" s="230"/>
      <c r="BC3443" s="230"/>
      <c r="BD3443" s="230"/>
      <c r="BE3443" s="230"/>
      <c r="BF3443" s="230"/>
      <c r="BG3443" s="230"/>
    </row>
    <row r="3444" spans="4:59">
      <c r="D3444" s="230"/>
      <c r="G3444" s="230"/>
      <c r="H3444" s="230"/>
      <c r="I3444" s="230"/>
      <c r="J3444" s="230"/>
      <c r="K3444" s="230"/>
      <c r="L3444" s="230"/>
      <c r="M3444" s="230"/>
      <c r="N3444" s="230"/>
      <c r="S3444" s="230"/>
      <c r="V3444" s="230"/>
      <c r="W3444" s="230"/>
      <c r="X3444" s="230"/>
      <c r="Y3444" s="230"/>
      <c r="Z3444" s="230"/>
      <c r="AA3444" s="230"/>
      <c r="AB3444" s="230"/>
      <c r="AC3444" s="230"/>
      <c r="AD3444" s="230"/>
      <c r="AH3444" s="230"/>
      <c r="AK3444" s="230"/>
      <c r="AL3444" s="230"/>
      <c r="AM3444" s="230"/>
      <c r="AN3444" s="230"/>
      <c r="AO3444" s="230"/>
      <c r="AP3444" s="230"/>
      <c r="AQ3444" s="230"/>
      <c r="AR3444" s="230"/>
      <c r="AW3444" s="230"/>
      <c r="AZ3444" s="230"/>
      <c r="BA3444" s="230"/>
      <c r="BB3444" s="230"/>
      <c r="BC3444" s="230"/>
      <c r="BD3444" s="230"/>
      <c r="BE3444" s="230"/>
      <c r="BF3444" s="230"/>
      <c r="BG3444" s="230"/>
    </row>
    <row r="3445" spans="4:59">
      <c r="D3445" s="230"/>
      <c r="G3445" s="230"/>
      <c r="H3445" s="230"/>
      <c r="I3445" s="230"/>
      <c r="J3445" s="230"/>
      <c r="K3445" s="230"/>
      <c r="L3445" s="230"/>
      <c r="M3445" s="230"/>
      <c r="N3445" s="230"/>
      <c r="S3445" s="230"/>
      <c r="V3445" s="230"/>
      <c r="W3445" s="230"/>
      <c r="X3445" s="230"/>
      <c r="Y3445" s="230"/>
      <c r="Z3445" s="230"/>
      <c r="AA3445" s="230"/>
      <c r="AB3445" s="230"/>
      <c r="AC3445" s="230"/>
      <c r="AD3445" s="230"/>
      <c r="AH3445" s="230"/>
      <c r="AK3445" s="230"/>
      <c r="AL3445" s="230"/>
      <c r="AM3445" s="230"/>
      <c r="AN3445" s="230"/>
      <c r="AO3445" s="230"/>
      <c r="AP3445" s="230"/>
      <c r="AQ3445" s="230"/>
      <c r="AR3445" s="230"/>
      <c r="AW3445" s="230"/>
      <c r="AZ3445" s="230"/>
      <c r="BA3445" s="230"/>
      <c r="BB3445" s="230"/>
      <c r="BC3445" s="230"/>
      <c r="BD3445" s="230"/>
      <c r="BE3445" s="230"/>
      <c r="BF3445" s="230"/>
      <c r="BG3445" s="230"/>
    </row>
    <row r="3446" spans="4:59">
      <c r="D3446" s="230"/>
      <c r="G3446" s="230"/>
      <c r="H3446" s="230"/>
      <c r="I3446" s="230"/>
      <c r="J3446" s="230"/>
      <c r="K3446" s="230"/>
      <c r="L3446" s="230"/>
      <c r="M3446" s="230"/>
      <c r="N3446" s="230"/>
      <c r="S3446" s="230"/>
      <c r="V3446" s="230"/>
      <c r="W3446" s="230"/>
      <c r="X3446" s="230"/>
      <c r="Y3446" s="230"/>
      <c r="Z3446" s="230"/>
      <c r="AA3446" s="230"/>
      <c r="AB3446" s="230"/>
      <c r="AC3446" s="230"/>
      <c r="AD3446" s="230"/>
      <c r="AH3446" s="230"/>
      <c r="AK3446" s="230"/>
      <c r="AL3446" s="230"/>
      <c r="AM3446" s="230"/>
      <c r="AN3446" s="230"/>
      <c r="AO3446" s="230"/>
      <c r="AP3446" s="230"/>
      <c r="AQ3446" s="230"/>
      <c r="AR3446" s="230"/>
      <c r="AW3446" s="230"/>
      <c r="AZ3446" s="230"/>
      <c r="BA3446" s="230"/>
      <c r="BB3446" s="230"/>
      <c r="BC3446" s="230"/>
      <c r="BD3446" s="230"/>
      <c r="BE3446" s="230"/>
      <c r="BF3446" s="230"/>
      <c r="BG3446" s="230"/>
    </row>
    <row r="3447" spans="4:59">
      <c r="D3447" s="230"/>
      <c r="G3447" s="230"/>
      <c r="H3447" s="230"/>
      <c r="I3447" s="230"/>
      <c r="J3447" s="230"/>
      <c r="K3447" s="230"/>
      <c r="L3447" s="230"/>
      <c r="M3447" s="230"/>
      <c r="N3447" s="230"/>
      <c r="S3447" s="230"/>
      <c r="V3447" s="230"/>
      <c r="W3447" s="230"/>
      <c r="X3447" s="230"/>
      <c r="Y3447" s="230"/>
      <c r="Z3447" s="230"/>
      <c r="AA3447" s="230"/>
      <c r="AB3447" s="230"/>
      <c r="AC3447" s="230"/>
      <c r="AD3447" s="230"/>
      <c r="AH3447" s="230"/>
      <c r="AK3447" s="230"/>
      <c r="AL3447" s="230"/>
      <c r="AM3447" s="230"/>
      <c r="AN3447" s="230"/>
      <c r="AO3447" s="230"/>
      <c r="AP3447" s="230"/>
      <c r="AQ3447" s="230"/>
      <c r="AR3447" s="230"/>
      <c r="AW3447" s="230"/>
      <c r="AZ3447" s="230"/>
      <c r="BA3447" s="230"/>
      <c r="BB3447" s="230"/>
      <c r="BC3447" s="230"/>
      <c r="BD3447" s="230"/>
      <c r="BE3447" s="230"/>
      <c r="BF3447" s="230"/>
      <c r="BG3447" s="230"/>
    </row>
    <row r="3448" spans="4:59">
      <c r="D3448" s="230"/>
      <c r="G3448" s="230"/>
      <c r="H3448" s="230"/>
      <c r="I3448" s="230"/>
      <c r="J3448" s="230"/>
      <c r="K3448" s="230"/>
      <c r="L3448" s="230"/>
      <c r="M3448" s="230"/>
      <c r="N3448" s="230"/>
      <c r="S3448" s="230"/>
      <c r="V3448" s="230"/>
      <c r="W3448" s="230"/>
      <c r="X3448" s="230"/>
      <c r="Y3448" s="230"/>
      <c r="Z3448" s="230"/>
      <c r="AA3448" s="230"/>
      <c r="AB3448" s="230"/>
      <c r="AC3448" s="230"/>
      <c r="AD3448" s="230"/>
      <c r="AH3448" s="230"/>
      <c r="AK3448" s="230"/>
      <c r="AL3448" s="230"/>
      <c r="AM3448" s="230"/>
      <c r="AN3448" s="230"/>
      <c r="AO3448" s="230"/>
      <c r="AP3448" s="230"/>
      <c r="AQ3448" s="230"/>
      <c r="AR3448" s="230"/>
      <c r="AW3448" s="230"/>
      <c r="AZ3448" s="230"/>
      <c r="BA3448" s="230"/>
      <c r="BB3448" s="230"/>
      <c r="BC3448" s="230"/>
      <c r="BD3448" s="230"/>
      <c r="BE3448" s="230"/>
      <c r="BF3448" s="230"/>
      <c r="BG3448" s="230"/>
    </row>
    <row r="3449" spans="4:59">
      <c r="D3449" s="230"/>
      <c r="G3449" s="230"/>
      <c r="H3449" s="230"/>
      <c r="I3449" s="230"/>
      <c r="J3449" s="230"/>
      <c r="K3449" s="230"/>
      <c r="L3449" s="230"/>
      <c r="M3449" s="230"/>
      <c r="N3449" s="230"/>
      <c r="S3449" s="230"/>
      <c r="V3449" s="230"/>
      <c r="W3449" s="230"/>
      <c r="X3449" s="230"/>
      <c r="Y3449" s="230"/>
      <c r="Z3449" s="230"/>
      <c r="AA3449" s="230"/>
      <c r="AB3449" s="230"/>
      <c r="AC3449" s="230"/>
      <c r="AD3449" s="230"/>
      <c r="AH3449" s="230"/>
      <c r="AK3449" s="230"/>
      <c r="AL3449" s="230"/>
      <c r="AM3449" s="230"/>
      <c r="AN3449" s="230"/>
      <c r="AO3449" s="230"/>
      <c r="AP3449" s="230"/>
      <c r="AQ3449" s="230"/>
      <c r="AR3449" s="230"/>
      <c r="AW3449" s="230"/>
      <c r="AZ3449" s="230"/>
      <c r="BA3449" s="230"/>
      <c r="BB3449" s="230"/>
      <c r="BC3449" s="230"/>
      <c r="BD3449" s="230"/>
      <c r="BE3449" s="230"/>
      <c r="BF3449" s="230"/>
      <c r="BG3449" s="230"/>
    </row>
    <row r="3450" spans="4:59">
      <c r="D3450" s="230"/>
      <c r="G3450" s="230"/>
      <c r="H3450" s="230"/>
      <c r="I3450" s="230"/>
      <c r="J3450" s="230"/>
      <c r="K3450" s="230"/>
      <c r="L3450" s="230"/>
      <c r="M3450" s="230"/>
      <c r="N3450" s="230"/>
      <c r="S3450" s="230"/>
      <c r="V3450" s="230"/>
      <c r="W3450" s="230"/>
      <c r="X3450" s="230"/>
      <c r="Y3450" s="230"/>
      <c r="Z3450" s="230"/>
      <c r="AA3450" s="230"/>
      <c r="AB3450" s="230"/>
      <c r="AC3450" s="230"/>
      <c r="AD3450" s="230"/>
      <c r="AH3450" s="230"/>
      <c r="AK3450" s="230"/>
      <c r="AL3450" s="230"/>
      <c r="AM3450" s="230"/>
      <c r="AN3450" s="230"/>
      <c r="AO3450" s="230"/>
      <c r="AP3450" s="230"/>
      <c r="AQ3450" s="230"/>
      <c r="AR3450" s="230"/>
      <c r="AW3450" s="230"/>
      <c r="AZ3450" s="230"/>
      <c r="BA3450" s="230"/>
      <c r="BB3450" s="230"/>
      <c r="BC3450" s="230"/>
      <c r="BD3450" s="230"/>
      <c r="BE3450" s="230"/>
      <c r="BF3450" s="230"/>
      <c r="BG3450" s="230"/>
    </row>
    <row r="3451" spans="4:59">
      <c r="D3451" s="230"/>
      <c r="G3451" s="230"/>
      <c r="H3451" s="230"/>
      <c r="I3451" s="230"/>
      <c r="J3451" s="230"/>
      <c r="K3451" s="230"/>
      <c r="L3451" s="230"/>
      <c r="M3451" s="230"/>
      <c r="N3451" s="230"/>
      <c r="S3451" s="230"/>
      <c r="V3451" s="230"/>
      <c r="W3451" s="230"/>
      <c r="X3451" s="230"/>
      <c r="Y3451" s="230"/>
      <c r="Z3451" s="230"/>
      <c r="AA3451" s="230"/>
      <c r="AB3451" s="230"/>
      <c r="AC3451" s="230"/>
      <c r="AD3451" s="230"/>
      <c r="AH3451" s="230"/>
      <c r="AK3451" s="230"/>
      <c r="AL3451" s="230"/>
      <c r="AM3451" s="230"/>
      <c r="AN3451" s="230"/>
      <c r="AO3451" s="230"/>
      <c r="AP3451" s="230"/>
      <c r="AQ3451" s="230"/>
      <c r="AR3451" s="230"/>
      <c r="AW3451" s="230"/>
      <c r="AZ3451" s="230"/>
      <c r="BA3451" s="230"/>
      <c r="BB3451" s="230"/>
      <c r="BC3451" s="230"/>
      <c r="BD3451" s="230"/>
      <c r="BE3451" s="230"/>
      <c r="BF3451" s="230"/>
      <c r="BG3451" s="230"/>
    </row>
    <row r="3452" spans="4:59">
      <c r="D3452" s="230"/>
      <c r="G3452" s="230"/>
      <c r="H3452" s="230"/>
      <c r="I3452" s="230"/>
      <c r="J3452" s="230"/>
      <c r="K3452" s="230"/>
      <c r="L3452" s="230"/>
      <c r="M3452" s="230"/>
      <c r="N3452" s="230"/>
      <c r="S3452" s="230"/>
      <c r="V3452" s="230"/>
      <c r="W3452" s="230"/>
      <c r="X3452" s="230"/>
      <c r="Y3452" s="230"/>
      <c r="Z3452" s="230"/>
      <c r="AA3452" s="230"/>
      <c r="AB3452" s="230"/>
      <c r="AC3452" s="230"/>
      <c r="AD3452" s="230"/>
      <c r="AH3452" s="230"/>
      <c r="AK3452" s="230"/>
      <c r="AL3452" s="230"/>
      <c r="AM3452" s="230"/>
      <c r="AN3452" s="230"/>
      <c r="AO3452" s="230"/>
      <c r="AP3452" s="230"/>
      <c r="AQ3452" s="230"/>
      <c r="AR3452" s="230"/>
      <c r="AW3452" s="230"/>
      <c r="AZ3452" s="230"/>
      <c r="BA3452" s="230"/>
      <c r="BB3452" s="230"/>
      <c r="BC3452" s="230"/>
      <c r="BD3452" s="230"/>
      <c r="BE3452" s="230"/>
      <c r="BF3452" s="230"/>
      <c r="BG3452" s="230"/>
    </row>
    <row r="3453" spans="4:59">
      <c r="D3453" s="230"/>
      <c r="G3453" s="230"/>
      <c r="H3453" s="230"/>
      <c r="I3453" s="230"/>
      <c r="J3453" s="230"/>
      <c r="K3453" s="230"/>
      <c r="L3453" s="230"/>
      <c r="M3453" s="230"/>
      <c r="N3453" s="230"/>
      <c r="S3453" s="230"/>
      <c r="V3453" s="230"/>
      <c r="W3453" s="230"/>
      <c r="X3453" s="230"/>
      <c r="Y3453" s="230"/>
      <c r="Z3453" s="230"/>
      <c r="AA3453" s="230"/>
      <c r="AB3453" s="230"/>
      <c r="AC3453" s="230"/>
      <c r="AD3453" s="230"/>
      <c r="AH3453" s="230"/>
      <c r="AK3453" s="230"/>
      <c r="AL3453" s="230"/>
      <c r="AM3453" s="230"/>
      <c r="AN3453" s="230"/>
      <c r="AO3453" s="230"/>
      <c r="AP3453" s="230"/>
      <c r="AQ3453" s="230"/>
      <c r="AR3453" s="230"/>
      <c r="AW3453" s="230"/>
      <c r="AZ3453" s="230"/>
      <c r="BA3453" s="230"/>
      <c r="BB3453" s="230"/>
      <c r="BC3453" s="230"/>
      <c r="BD3453" s="230"/>
      <c r="BE3453" s="230"/>
      <c r="BF3453" s="230"/>
      <c r="BG3453" s="230"/>
    </row>
    <row r="3454" spans="4:59">
      <c r="D3454" s="230"/>
      <c r="G3454" s="230"/>
      <c r="H3454" s="230"/>
      <c r="I3454" s="230"/>
      <c r="J3454" s="230"/>
      <c r="K3454" s="230"/>
      <c r="L3454" s="230"/>
      <c r="M3454" s="230"/>
      <c r="N3454" s="230"/>
      <c r="S3454" s="230"/>
      <c r="V3454" s="230"/>
      <c r="W3454" s="230"/>
      <c r="X3454" s="230"/>
      <c r="Y3454" s="230"/>
      <c r="Z3454" s="230"/>
      <c r="AA3454" s="230"/>
      <c r="AB3454" s="230"/>
      <c r="AC3454" s="230"/>
      <c r="AD3454" s="230"/>
      <c r="AH3454" s="230"/>
      <c r="AK3454" s="230"/>
      <c r="AL3454" s="230"/>
      <c r="AM3454" s="230"/>
      <c r="AN3454" s="230"/>
      <c r="AO3454" s="230"/>
      <c r="AP3454" s="230"/>
      <c r="AQ3454" s="230"/>
      <c r="AR3454" s="230"/>
      <c r="AW3454" s="230"/>
      <c r="AZ3454" s="230"/>
      <c r="BA3454" s="230"/>
      <c r="BB3454" s="230"/>
      <c r="BC3454" s="230"/>
      <c r="BD3454" s="230"/>
      <c r="BE3454" s="230"/>
      <c r="BF3454" s="230"/>
      <c r="BG3454" s="230"/>
    </row>
    <row r="3455" spans="4:59">
      <c r="D3455" s="230"/>
      <c r="G3455" s="230"/>
      <c r="H3455" s="230"/>
      <c r="I3455" s="230"/>
      <c r="J3455" s="230"/>
      <c r="K3455" s="230"/>
      <c r="L3455" s="230"/>
      <c r="M3455" s="230"/>
      <c r="N3455" s="230"/>
      <c r="S3455" s="230"/>
      <c r="V3455" s="230"/>
      <c r="W3455" s="230"/>
      <c r="X3455" s="230"/>
      <c r="Y3455" s="230"/>
      <c r="Z3455" s="230"/>
      <c r="AA3455" s="230"/>
      <c r="AB3455" s="230"/>
      <c r="AC3455" s="230"/>
      <c r="AD3455" s="230"/>
      <c r="AH3455" s="230"/>
      <c r="AK3455" s="230"/>
      <c r="AL3455" s="230"/>
      <c r="AM3455" s="230"/>
      <c r="AN3455" s="230"/>
      <c r="AO3455" s="230"/>
      <c r="AP3455" s="230"/>
      <c r="AQ3455" s="230"/>
      <c r="AR3455" s="230"/>
      <c r="AW3455" s="230"/>
      <c r="AZ3455" s="230"/>
      <c r="BA3455" s="230"/>
      <c r="BB3455" s="230"/>
      <c r="BC3455" s="230"/>
      <c r="BD3455" s="230"/>
      <c r="BE3455" s="230"/>
      <c r="BF3455" s="230"/>
      <c r="BG3455" s="230"/>
    </row>
    <row r="3456" spans="4:59">
      <c r="D3456" s="230"/>
      <c r="G3456" s="230"/>
      <c r="H3456" s="230"/>
      <c r="I3456" s="230"/>
      <c r="J3456" s="230"/>
      <c r="K3456" s="230"/>
      <c r="L3456" s="230"/>
      <c r="M3456" s="230"/>
      <c r="N3456" s="230"/>
      <c r="S3456" s="230"/>
      <c r="V3456" s="230"/>
      <c r="W3456" s="230"/>
      <c r="X3456" s="230"/>
      <c r="Y3456" s="230"/>
      <c r="Z3456" s="230"/>
      <c r="AA3456" s="230"/>
      <c r="AB3456" s="230"/>
      <c r="AC3456" s="230"/>
      <c r="AD3456" s="230"/>
      <c r="AH3456" s="230"/>
      <c r="AK3456" s="230"/>
      <c r="AL3456" s="230"/>
      <c r="AM3456" s="230"/>
      <c r="AN3456" s="230"/>
      <c r="AO3456" s="230"/>
      <c r="AP3456" s="230"/>
      <c r="AQ3456" s="230"/>
      <c r="AR3456" s="230"/>
      <c r="AW3456" s="230"/>
      <c r="AZ3456" s="230"/>
      <c r="BA3456" s="230"/>
      <c r="BB3456" s="230"/>
      <c r="BC3456" s="230"/>
      <c r="BD3456" s="230"/>
      <c r="BE3456" s="230"/>
      <c r="BF3456" s="230"/>
      <c r="BG3456" s="230"/>
    </row>
    <row r="3457" spans="4:59">
      <c r="D3457" s="230"/>
      <c r="G3457" s="230"/>
      <c r="H3457" s="230"/>
      <c r="I3457" s="230"/>
      <c r="J3457" s="230"/>
      <c r="K3457" s="230"/>
      <c r="L3457" s="230"/>
      <c r="M3457" s="230"/>
      <c r="N3457" s="230"/>
      <c r="S3457" s="230"/>
      <c r="V3457" s="230"/>
      <c r="W3457" s="230"/>
      <c r="X3457" s="230"/>
      <c r="Y3457" s="230"/>
      <c r="Z3457" s="230"/>
      <c r="AA3457" s="230"/>
      <c r="AB3457" s="230"/>
      <c r="AC3457" s="230"/>
      <c r="AD3457" s="230"/>
      <c r="AH3457" s="230"/>
      <c r="AK3457" s="230"/>
      <c r="AL3457" s="230"/>
      <c r="AM3457" s="230"/>
      <c r="AN3457" s="230"/>
      <c r="AO3457" s="230"/>
      <c r="AP3457" s="230"/>
      <c r="AQ3457" s="230"/>
      <c r="AR3457" s="230"/>
      <c r="AW3457" s="230"/>
      <c r="AZ3457" s="230"/>
      <c r="BA3457" s="230"/>
      <c r="BB3457" s="230"/>
      <c r="BC3457" s="230"/>
      <c r="BD3457" s="230"/>
      <c r="BE3457" s="230"/>
      <c r="BF3457" s="230"/>
      <c r="BG3457" s="230"/>
    </row>
    <row r="3458" spans="4:59">
      <c r="D3458" s="230"/>
      <c r="G3458" s="230"/>
      <c r="H3458" s="230"/>
      <c r="I3458" s="230"/>
      <c r="J3458" s="230"/>
      <c r="K3458" s="230"/>
      <c r="L3458" s="230"/>
      <c r="M3458" s="230"/>
      <c r="N3458" s="230"/>
      <c r="S3458" s="230"/>
      <c r="V3458" s="230"/>
      <c r="W3458" s="230"/>
      <c r="X3458" s="230"/>
      <c r="Y3458" s="230"/>
      <c r="Z3458" s="230"/>
      <c r="AA3458" s="230"/>
      <c r="AB3458" s="230"/>
      <c r="AC3458" s="230"/>
      <c r="AD3458" s="230"/>
      <c r="AH3458" s="230"/>
      <c r="AK3458" s="230"/>
      <c r="AL3458" s="230"/>
      <c r="AM3458" s="230"/>
      <c r="AN3458" s="230"/>
      <c r="AO3458" s="230"/>
      <c r="AP3458" s="230"/>
      <c r="AQ3458" s="230"/>
      <c r="AR3458" s="230"/>
      <c r="AW3458" s="230"/>
      <c r="AZ3458" s="230"/>
      <c r="BA3458" s="230"/>
      <c r="BB3458" s="230"/>
      <c r="BC3458" s="230"/>
      <c r="BD3458" s="230"/>
      <c r="BE3458" s="230"/>
      <c r="BF3458" s="230"/>
      <c r="BG3458" s="230"/>
    </row>
    <row r="3459" spans="4:59">
      <c r="D3459" s="230"/>
      <c r="G3459" s="230"/>
      <c r="H3459" s="230"/>
      <c r="I3459" s="230"/>
      <c r="J3459" s="230"/>
      <c r="K3459" s="230"/>
      <c r="L3459" s="230"/>
      <c r="M3459" s="230"/>
      <c r="N3459" s="230"/>
      <c r="S3459" s="230"/>
      <c r="V3459" s="230"/>
      <c r="W3459" s="230"/>
      <c r="X3459" s="230"/>
      <c r="Y3459" s="230"/>
      <c r="Z3459" s="230"/>
      <c r="AA3459" s="230"/>
      <c r="AB3459" s="230"/>
      <c r="AC3459" s="230"/>
      <c r="AD3459" s="230"/>
      <c r="AH3459" s="230"/>
      <c r="AK3459" s="230"/>
      <c r="AL3459" s="230"/>
      <c r="AM3459" s="230"/>
      <c r="AN3459" s="230"/>
      <c r="AO3459" s="230"/>
      <c r="AP3459" s="230"/>
      <c r="AQ3459" s="230"/>
      <c r="AR3459" s="230"/>
      <c r="AW3459" s="230"/>
      <c r="AZ3459" s="230"/>
      <c r="BA3459" s="230"/>
      <c r="BB3459" s="230"/>
      <c r="BC3459" s="230"/>
      <c r="BD3459" s="230"/>
      <c r="BE3459" s="230"/>
      <c r="BF3459" s="230"/>
      <c r="BG3459" s="230"/>
    </row>
    <row r="3460" spans="4:59">
      <c r="D3460" s="230"/>
      <c r="G3460" s="230"/>
      <c r="H3460" s="230"/>
      <c r="I3460" s="230"/>
      <c r="J3460" s="230"/>
      <c r="K3460" s="230"/>
      <c r="L3460" s="230"/>
      <c r="M3460" s="230"/>
      <c r="N3460" s="230"/>
      <c r="S3460" s="230"/>
      <c r="V3460" s="230"/>
      <c r="W3460" s="230"/>
      <c r="X3460" s="230"/>
      <c r="Y3460" s="230"/>
      <c r="Z3460" s="230"/>
      <c r="AA3460" s="230"/>
      <c r="AB3460" s="230"/>
      <c r="AC3460" s="230"/>
      <c r="AD3460" s="230"/>
      <c r="AH3460" s="230"/>
      <c r="AK3460" s="230"/>
      <c r="AL3460" s="230"/>
      <c r="AM3460" s="230"/>
      <c r="AN3460" s="230"/>
      <c r="AO3460" s="230"/>
      <c r="AP3460" s="230"/>
      <c r="AQ3460" s="230"/>
      <c r="AR3460" s="230"/>
      <c r="AW3460" s="230"/>
      <c r="AZ3460" s="230"/>
      <c r="BA3460" s="230"/>
      <c r="BB3460" s="230"/>
      <c r="BC3460" s="230"/>
      <c r="BD3460" s="230"/>
      <c r="BE3460" s="230"/>
      <c r="BF3460" s="230"/>
      <c r="BG3460" s="230"/>
    </row>
    <row r="3461" spans="4:59">
      <c r="D3461" s="230"/>
      <c r="G3461" s="230"/>
      <c r="H3461" s="230"/>
      <c r="I3461" s="230"/>
      <c r="J3461" s="230"/>
      <c r="K3461" s="230"/>
      <c r="L3461" s="230"/>
      <c r="M3461" s="230"/>
      <c r="N3461" s="230"/>
      <c r="S3461" s="230"/>
      <c r="V3461" s="230"/>
      <c r="W3461" s="230"/>
      <c r="X3461" s="230"/>
      <c r="Y3461" s="230"/>
      <c r="Z3461" s="230"/>
      <c r="AA3461" s="230"/>
      <c r="AB3461" s="230"/>
      <c r="AC3461" s="230"/>
      <c r="AD3461" s="230"/>
      <c r="AH3461" s="230"/>
      <c r="AK3461" s="230"/>
      <c r="AL3461" s="230"/>
      <c r="AM3461" s="230"/>
      <c r="AN3461" s="230"/>
      <c r="AO3461" s="230"/>
      <c r="AP3461" s="230"/>
      <c r="AQ3461" s="230"/>
      <c r="AR3461" s="230"/>
      <c r="AW3461" s="230"/>
      <c r="AZ3461" s="230"/>
      <c r="BA3461" s="230"/>
      <c r="BB3461" s="230"/>
      <c r="BC3461" s="230"/>
      <c r="BD3461" s="230"/>
      <c r="BE3461" s="230"/>
      <c r="BF3461" s="230"/>
      <c r="BG3461" s="230"/>
    </row>
    <row r="3462" spans="4:59">
      <c r="D3462" s="230"/>
      <c r="G3462" s="230"/>
      <c r="H3462" s="230"/>
      <c r="I3462" s="230"/>
      <c r="J3462" s="230"/>
      <c r="K3462" s="230"/>
      <c r="L3462" s="230"/>
      <c r="M3462" s="230"/>
      <c r="N3462" s="230"/>
      <c r="S3462" s="230"/>
      <c r="V3462" s="230"/>
      <c r="W3462" s="230"/>
      <c r="X3462" s="230"/>
      <c r="Y3462" s="230"/>
      <c r="Z3462" s="230"/>
      <c r="AA3462" s="230"/>
      <c r="AB3462" s="230"/>
      <c r="AC3462" s="230"/>
      <c r="AD3462" s="230"/>
      <c r="AH3462" s="230"/>
      <c r="AK3462" s="230"/>
      <c r="AL3462" s="230"/>
      <c r="AM3462" s="230"/>
      <c r="AN3462" s="230"/>
      <c r="AO3462" s="230"/>
      <c r="AP3462" s="230"/>
      <c r="AQ3462" s="230"/>
      <c r="AR3462" s="230"/>
      <c r="AW3462" s="230"/>
      <c r="AZ3462" s="230"/>
      <c r="BA3462" s="230"/>
      <c r="BB3462" s="230"/>
      <c r="BC3462" s="230"/>
      <c r="BD3462" s="230"/>
      <c r="BE3462" s="230"/>
      <c r="BF3462" s="230"/>
      <c r="BG3462" s="230"/>
    </row>
    <row r="3463" spans="4:59">
      <c r="D3463" s="230"/>
      <c r="G3463" s="230"/>
      <c r="H3463" s="230"/>
      <c r="I3463" s="230"/>
      <c r="J3463" s="230"/>
      <c r="K3463" s="230"/>
      <c r="L3463" s="230"/>
      <c r="M3463" s="230"/>
      <c r="N3463" s="230"/>
      <c r="S3463" s="230"/>
      <c r="V3463" s="230"/>
      <c r="W3463" s="230"/>
      <c r="X3463" s="230"/>
      <c r="Y3463" s="230"/>
      <c r="Z3463" s="230"/>
      <c r="AA3463" s="230"/>
      <c r="AB3463" s="230"/>
      <c r="AC3463" s="230"/>
      <c r="AD3463" s="230"/>
      <c r="AH3463" s="230"/>
      <c r="AK3463" s="230"/>
      <c r="AL3463" s="230"/>
      <c r="AM3463" s="230"/>
      <c r="AN3463" s="230"/>
      <c r="AO3463" s="230"/>
      <c r="AP3463" s="230"/>
      <c r="AQ3463" s="230"/>
      <c r="AR3463" s="230"/>
      <c r="AW3463" s="230"/>
      <c r="AZ3463" s="230"/>
      <c r="BA3463" s="230"/>
      <c r="BB3463" s="230"/>
      <c r="BC3463" s="230"/>
      <c r="BD3463" s="230"/>
      <c r="BE3463" s="230"/>
      <c r="BF3463" s="230"/>
      <c r="BG3463" s="230"/>
    </row>
    <row r="3464" spans="4:59">
      <c r="D3464" s="230"/>
      <c r="G3464" s="230"/>
      <c r="H3464" s="230"/>
      <c r="I3464" s="230"/>
      <c r="J3464" s="230"/>
      <c r="K3464" s="230"/>
      <c r="L3464" s="230"/>
      <c r="M3464" s="230"/>
      <c r="N3464" s="230"/>
      <c r="S3464" s="230"/>
      <c r="V3464" s="230"/>
      <c r="W3464" s="230"/>
      <c r="X3464" s="230"/>
      <c r="Y3464" s="230"/>
      <c r="Z3464" s="230"/>
      <c r="AA3464" s="230"/>
      <c r="AB3464" s="230"/>
      <c r="AC3464" s="230"/>
      <c r="AD3464" s="230"/>
      <c r="AH3464" s="230"/>
      <c r="AK3464" s="230"/>
      <c r="AL3464" s="230"/>
      <c r="AM3464" s="230"/>
      <c r="AN3464" s="230"/>
      <c r="AO3464" s="230"/>
      <c r="AP3464" s="230"/>
      <c r="AQ3464" s="230"/>
      <c r="AR3464" s="230"/>
      <c r="AW3464" s="230"/>
      <c r="AZ3464" s="230"/>
      <c r="BA3464" s="230"/>
      <c r="BB3464" s="230"/>
      <c r="BC3464" s="230"/>
      <c r="BD3464" s="230"/>
      <c r="BE3464" s="230"/>
      <c r="BF3464" s="230"/>
      <c r="BG3464" s="230"/>
    </row>
    <row r="3465" spans="4:59">
      <c r="D3465" s="230"/>
      <c r="G3465" s="230"/>
      <c r="H3465" s="230"/>
      <c r="I3465" s="230"/>
      <c r="J3465" s="230"/>
      <c r="K3465" s="230"/>
      <c r="L3465" s="230"/>
      <c r="M3465" s="230"/>
      <c r="N3465" s="230"/>
      <c r="S3465" s="230"/>
      <c r="V3465" s="230"/>
      <c r="W3465" s="230"/>
      <c r="X3465" s="230"/>
      <c r="Y3465" s="230"/>
      <c r="Z3465" s="230"/>
      <c r="AA3465" s="230"/>
      <c r="AB3465" s="230"/>
      <c r="AC3465" s="230"/>
      <c r="AD3465" s="230"/>
      <c r="AH3465" s="230"/>
      <c r="AK3465" s="230"/>
      <c r="AL3465" s="230"/>
      <c r="AM3465" s="230"/>
      <c r="AN3465" s="230"/>
      <c r="AO3465" s="230"/>
      <c r="AP3465" s="230"/>
      <c r="AQ3465" s="230"/>
      <c r="AR3465" s="230"/>
      <c r="AW3465" s="230"/>
      <c r="AZ3465" s="230"/>
      <c r="BA3465" s="230"/>
      <c r="BB3465" s="230"/>
      <c r="BC3465" s="230"/>
      <c r="BD3465" s="230"/>
      <c r="BE3465" s="230"/>
      <c r="BF3465" s="230"/>
      <c r="BG3465" s="230"/>
    </row>
    <row r="3466" spans="4:59">
      <c r="D3466" s="230"/>
      <c r="G3466" s="230"/>
      <c r="H3466" s="230"/>
      <c r="I3466" s="230"/>
      <c r="J3466" s="230"/>
      <c r="K3466" s="230"/>
      <c r="L3466" s="230"/>
      <c r="M3466" s="230"/>
      <c r="N3466" s="230"/>
      <c r="S3466" s="230"/>
      <c r="V3466" s="230"/>
      <c r="W3466" s="230"/>
      <c r="X3466" s="230"/>
      <c r="Y3466" s="230"/>
      <c r="Z3466" s="230"/>
      <c r="AA3466" s="230"/>
      <c r="AB3466" s="230"/>
      <c r="AC3466" s="230"/>
      <c r="AD3466" s="230"/>
      <c r="AH3466" s="230"/>
      <c r="AK3466" s="230"/>
      <c r="AL3466" s="230"/>
      <c r="AM3466" s="230"/>
      <c r="AN3466" s="230"/>
      <c r="AO3466" s="230"/>
      <c r="AP3466" s="230"/>
      <c r="AQ3466" s="230"/>
      <c r="AR3466" s="230"/>
      <c r="AW3466" s="230"/>
      <c r="AZ3466" s="230"/>
      <c r="BA3466" s="230"/>
      <c r="BB3466" s="230"/>
      <c r="BC3466" s="230"/>
      <c r="BD3466" s="230"/>
      <c r="BE3466" s="230"/>
      <c r="BF3466" s="230"/>
      <c r="BG3466" s="230"/>
    </row>
    <row r="3467" spans="4:59">
      <c r="D3467" s="230"/>
      <c r="G3467" s="230"/>
      <c r="H3467" s="230"/>
      <c r="I3467" s="230"/>
      <c r="J3467" s="230"/>
      <c r="K3467" s="230"/>
      <c r="L3467" s="230"/>
      <c r="M3467" s="230"/>
      <c r="N3467" s="230"/>
      <c r="S3467" s="230"/>
      <c r="V3467" s="230"/>
      <c r="W3467" s="230"/>
      <c r="X3467" s="230"/>
      <c r="Y3467" s="230"/>
      <c r="Z3467" s="230"/>
      <c r="AA3467" s="230"/>
      <c r="AB3467" s="230"/>
      <c r="AC3467" s="230"/>
      <c r="AD3467" s="230"/>
      <c r="AH3467" s="230"/>
      <c r="AK3467" s="230"/>
      <c r="AL3467" s="230"/>
      <c r="AM3467" s="230"/>
      <c r="AN3467" s="230"/>
      <c r="AO3467" s="230"/>
      <c r="AP3467" s="230"/>
      <c r="AQ3467" s="230"/>
      <c r="AR3467" s="230"/>
      <c r="AW3467" s="230"/>
      <c r="AZ3467" s="230"/>
      <c r="BA3467" s="230"/>
      <c r="BB3467" s="230"/>
      <c r="BC3467" s="230"/>
      <c r="BD3467" s="230"/>
      <c r="BE3467" s="230"/>
      <c r="BF3467" s="230"/>
      <c r="BG3467" s="230"/>
    </row>
    <row r="3468" spans="4:59">
      <c r="D3468" s="230"/>
      <c r="G3468" s="230"/>
      <c r="H3468" s="230"/>
      <c r="I3468" s="230"/>
      <c r="J3468" s="230"/>
      <c r="K3468" s="230"/>
      <c r="L3468" s="230"/>
      <c r="M3468" s="230"/>
      <c r="N3468" s="230"/>
      <c r="S3468" s="230"/>
      <c r="V3468" s="230"/>
      <c r="W3468" s="230"/>
      <c r="X3468" s="230"/>
      <c r="Y3468" s="230"/>
      <c r="Z3468" s="230"/>
      <c r="AA3468" s="230"/>
      <c r="AB3468" s="230"/>
      <c r="AC3468" s="230"/>
      <c r="AD3468" s="230"/>
      <c r="AH3468" s="230"/>
      <c r="AK3468" s="230"/>
      <c r="AL3468" s="230"/>
      <c r="AM3468" s="230"/>
      <c r="AN3468" s="230"/>
      <c r="AO3468" s="230"/>
      <c r="AP3468" s="230"/>
      <c r="AQ3468" s="230"/>
      <c r="AR3468" s="230"/>
      <c r="AW3468" s="230"/>
      <c r="AZ3468" s="230"/>
      <c r="BA3468" s="230"/>
      <c r="BB3468" s="230"/>
      <c r="BC3468" s="230"/>
      <c r="BD3468" s="230"/>
      <c r="BE3468" s="230"/>
      <c r="BF3468" s="230"/>
      <c r="BG3468" s="230"/>
    </row>
    <row r="3469" spans="4:59">
      <c r="D3469" s="230"/>
      <c r="G3469" s="230"/>
      <c r="H3469" s="230"/>
      <c r="I3469" s="230"/>
      <c r="J3469" s="230"/>
      <c r="K3469" s="230"/>
      <c r="L3469" s="230"/>
      <c r="M3469" s="230"/>
      <c r="N3469" s="230"/>
      <c r="S3469" s="230"/>
      <c r="V3469" s="230"/>
      <c r="W3469" s="230"/>
      <c r="X3469" s="230"/>
      <c r="Y3469" s="230"/>
      <c r="Z3469" s="230"/>
      <c r="AA3469" s="230"/>
      <c r="AB3469" s="230"/>
      <c r="AC3469" s="230"/>
      <c r="AD3469" s="230"/>
      <c r="AH3469" s="230"/>
      <c r="AK3469" s="230"/>
      <c r="AL3469" s="230"/>
      <c r="AM3469" s="230"/>
      <c r="AN3469" s="230"/>
      <c r="AO3469" s="230"/>
      <c r="AP3469" s="230"/>
      <c r="AQ3469" s="230"/>
      <c r="AR3469" s="230"/>
      <c r="AW3469" s="230"/>
      <c r="AZ3469" s="230"/>
      <c r="BA3469" s="230"/>
      <c r="BB3469" s="230"/>
      <c r="BC3469" s="230"/>
      <c r="BD3469" s="230"/>
      <c r="BE3469" s="230"/>
      <c r="BF3469" s="230"/>
      <c r="BG3469" s="230"/>
    </row>
    <row r="3470" spans="4:59">
      <c r="D3470" s="230"/>
      <c r="G3470" s="230"/>
      <c r="H3470" s="230"/>
      <c r="I3470" s="230"/>
      <c r="J3470" s="230"/>
      <c r="K3470" s="230"/>
      <c r="L3470" s="230"/>
      <c r="M3470" s="230"/>
      <c r="N3470" s="230"/>
      <c r="S3470" s="230"/>
      <c r="V3470" s="230"/>
      <c r="W3470" s="230"/>
      <c r="X3470" s="230"/>
      <c r="Y3470" s="230"/>
      <c r="Z3470" s="230"/>
      <c r="AA3470" s="230"/>
      <c r="AB3470" s="230"/>
      <c r="AC3470" s="230"/>
      <c r="AD3470" s="230"/>
      <c r="AH3470" s="230"/>
      <c r="AK3470" s="230"/>
      <c r="AL3470" s="230"/>
      <c r="AM3470" s="230"/>
      <c r="AN3470" s="230"/>
      <c r="AO3470" s="230"/>
      <c r="AP3470" s="230"/>
      <c r="AQ3470" s="230"/>
      <c r="AR3470" s="230"/>
      <c r="AW3470" s="230"/>
      <c r="AZ3470" s="230"/>
      <c r="BA3470" s="230"/>
      <c r="BB3470" s="230"/>
      <c r="BC3470" s="230"/>
      <c r="BD3470" s="230"/>
      <c r="BE3470" s="230"/>
      <c r="BF3470" s="230"/>
      <c r="BG3470" s="230"/>
    </row>
    <row r="3471" spans="4:59">
      <c r="D3471" s="230"/>
      <c r="G3471" s="230"/>
      <c r="H3471" s="230"/>
      <c r="I3471" s="230"/>
      <c r="J3471" s="230"/>
      <c r="K3471" s="230"/>
      <c r="L3471" s="230"/>
      <c r="M3471" s="230"/>
      <c r="N3471" s="230"/>
      <c r="S3471" s="230"/>
      <c r="V3471" s="230"/>
      <c r="W3471" s="230"/>
      <c r="X3471" s="230"/>
      <c r="Y3471" s="230"/>
      <c r="Z3471" s="230"/>
      <c r="AA3471" s="230"/>
      <c r="AB3471" s="230"/>
      <c r="AC3471" s="230"/>
      <c r="AD3471" s="230"/>
      <c r="AH3471" s="230"/>
      <c r="AK3471" s="230"/>
      <c r="AL3471" s="230"/>
      <c r="AM3471" s="230"/>
      <c r="AN3471" s="230"/>
      <c r="AO3471" s="230"/>
      <c r="AP3471" s="230"/>
      <c r="AQ3471" s="230"/>
      <c r="AR3471" s="230"/>
      <c r="AW3471" s="230"/>
      <c r="AZ3471" s="230"/>
      <c r="BA3471" s="230"/>
      <c r="BB3471" s="230"/>
      <c r="BC3471" s="230"/>
      <c r="BD3471" s="230"/>
      <c r="BE3471" s="230"/>
      <c r="BF3471" s="230"/>
      <c r="BG3471" s="230"/>
    </row>
    <row r="3472" spans="4:59">
      <c r="D3472" s="230"/>
      <c r="G3472" s="230"/>
      <c r="H3472" s="230"/>
      <c r="I3472" s="230"/>
      <c r="J3472" s="230"/>
      <c r="K3472" s="230"/>
      <c r="L3472" s="230"/>
      <c r="M3472" s="230"/>
      <c r="N3472" s="230"/>
      <c r="S3472" s="230"/>
      <c r="V3472" s="230"/>
      <c r="W3472" s="230"/>
      <c r="X3472" s="230"/>
      <c r="Y3472" s="230"/>
      <c r="Z3472" s="230"/>
      <c r="AA3472" s="230"/>
      <c r="AB3472" s="230"/>
      <c r="AC3472" s="230"/>
      <c r="AD3472" s="230"/>
      <c r="AH3472" s="230"/>
      <c r="AK3472" s="230"/>
      <c r="AL3472" s="230"/>
      <c r="AM3472" s="230"/>
      <c r="AN3472" s="230"/>
      <c r="AO3472" s="230"/>
      <c r="AP3472" s="230"/>
      <c r="AQ3472" s="230"/>
      <c r="AR3472" s="230"/>
      <c r="AW3472" s="230"/>
      <c r="AZ3472" s="230"/>
      <c r="BA3472" s="230"/>
      <c r="BB3472" s="230"/>
      <c r="BC3472" s="230"/>
      <c r="BD3472" s="230"/>
      <c r="BE3472" s="230"/>
      <c r="BF3472" s="230"/>
      <c r="BG3472" s="230"/>
    </row>
    <row r="3473" spans="4:59">
      <c r="D3473" s="230"/>
      <c r="G3473" s="230"/>
      <c r="H3473" s="230"/>
      <c r="I3473" s="230"/>
      <c r="J3473" s="230"/>
      <c r="K3473" s="230"/>
      <c r="L3473" s="230"/>
      <c r="M3473" s="230"/>
      <c r="N3473" s="230"/>
      <c r="S3473" s="230"/>
      <c r="V3473" s="230"/>
      <c r="W3473" s="230"/>
      <c r="X3473" s="230"/>
      <c r="Y3473" s="230"/>
      <c r="Z3473" s="230"/>
      <c r="AA3473" s="230"/>
      <c r="AB3473" s="230"/>
      <c r="AC3473" s="230"/>
      <c r="AD3473" s="230"/>
      <c r="AH3473" s="230"/>
      <c r="AK3473" s="230"/>
      <c r="AL3473" s="230"/>
      <c r="AM3473" s="230"/>
      <c r="AN3473" s="230"/>
      <c r="AO3473" s="230"/>
      <c r="AP3473" s="230"/>
      <c r="AQ3473" s="230"/>
      <c r="AR3473" s="230"/>
      <c r="AW3473" s="230"/>
      <c r="AZ3473" s="230"/>
      <c r="BA3473" s="230"/>
      <c r="BB3473" s="230"/>
      <c r="BC3473" s="230"/>
      <c r="BD3473" s="230"/>
      <c r="BE3473" s="230"/>
      <c r="BF3473" s="230"/>
      <c r="BG3473" s="230"/>
    </row>
    <row r="3474" spans="4:59">
      <c r="D3474" s="230"/>
      <c r="G3474" s="230"/>
      <c r="H3474" s="230"/>
      <c r="I3474" s="230"/>
      <c r="J3474" s="230"/>
      <c r="K3474" s="230"/>
      <c r="L3474" s="230"/>
      <c r="M3474" s="230"/>
      <c r="N3474" s="230"/>
      <c r="S3474" s="230"/>
      <c r="V3474" s="230"/>
      <c r="W3474" s="230"/>
      <c r="X3474" s="230"/>
      <c r="Y3474" s="230"/>
      <c r="Z3474" s="230"/>
      <c r="AA3474" s="230"/>
      <c r="AB3474" s="230"/>
      <c r="AC3474" s="230"/>
      <c r="AD3474" s="230"/>
      <c r="AH3474" s="230"/>
      <c r="AK3474" s="230"/>
      <c r="AL3474" s="230"/>
      <c r="AM3474" s="230"/>
      <c r="AN3474" s="230"/>
      <c r="AO3474" s="230"/>
      <c r="AP3474" s="230"/>
      <c r="AQ3474" s="230"/>
      <c r="AR3474" s="230"/>
      <c r="AW3474" s="230"/>
      <c r="AZ3474" s="230"/>
      <c r="BA3474" s="230"/>
      <c r="BB3474" s="230"/>
      <c r="BC3474" s="230"/>
      <c r="BD3474" s="230"/>
      <c r="BE3474" s="230"/>
      <c r="BF3474" s="230"/>
      <c r="BG3474" s="230"/>
    </row>
    <row r="3475" spans="4:59">
      <c r="D3475" s="230"/>
      <c r="G3475" s="230"/>
      <c r="H3475" s="230"/>
      <c r="I3475" s="230"/>
      <c r="J3475" s="230"/>
      <c r="K3475" s="230"/>
      <c r="L3475" s="230"/>
      <c r="M3475" s="230"/>
      <c r="N3475" s="230"/>
      <c r="S3475" s="230"/>
      <c r="V3475" s="230"/>
      <c r="W3475" s="230"/>
      <c r="X3475" s="230"/>
      <c r="Y3475" s="230"/>
      <c r="Z3475" s="230"/>
      <c r="AA3475" s="230"/>
      <c r="AB3475" s="230"/>
      <c r="AC3475" s="230"/>
      <c r="AD3475" s="230"/>
      <c r="AH3475" s="230"/>
      <c r="AK3475" s="230"/>
      <c r="AL3475" s="230"/>
      <c r="AM3475" s="230"/>
      <c r="AN3475" s="230"/>
      <c r="AO3475" s="230"/>
      <c r="AP3475" s="230"/>
      <c r="AQ3475" s="230"/>
      <c r="AR3475" s="230"/>
      <c r="AW3475" s="230"/>
      <c r="AZ3475" s="230"/>
      <c r="BA3475" s="230"/>
      <c r="BB3475" s="230"/>
      <c r="BC3475" s="230"/>
      <c r="BD3475" s="230"/>
      <c r="BE3475" s="230"/>
      <c r="BF3475" s="230"/>
      <c r="BG3475" s="230"/>
    </row>
    <row r="3476" spans="4:59">
      <c r="D3476" s="230"/>
      <c r="G3476" s="230"/>
      <c r="H3476" s="230"/>
      <c r="I3476" s="230"/>
      <c r="J3476" s="230"/>
      <c r="K3476" s="230"/>
      <c r="L3476" s="230"/>
      <c r="M3476" s="230"/>
      <c r="N3476" s="230"/>
      <c r="S3476" s="230"/>
      <c r="V3476" s="230"/>
      <c r="W3476" s="230"/>
      <c r="X3476" s="230"/>
      <c r="Y3476" s="230"/>
      <c r="Z3476" s="230"/>
      <c r="AA3476" s="230"/>
      <c r="AB3476" s="230"/>
      <c r="AC3476" s="230"/>
      <c r="AD3476" s="230"/>
      <c r="AH3476" s="230"/>
      <c r="AK3476" s="230"/>
      <c r="AL3476" s="230"/>
      <c r="AM3476" s="230"/>
      <c r="AN3476" s="230"/>
      <c r="AO3476" s="230"/>
      <c r="AP3476" s="230"/>
      <c r="AQ3476" s="230"/>
      <c r="AR3476" s="230"/>
      <c r="AW3476" s="230"/>
      <c r="AZ3476" s="230"/>
      <c r="BA3476" s="230"/>
      <c r="BB3476" s="230"/>
      <c r="BC3476" s="230"/>
      <c r="BD3476" s="230"/>
      <c r="BE3476" s="230"/>
      <c r="BF3476" s="230"/>
      <c r="BG3476" s="230"/>
    </row>
    <row r="3477" spans="4:59">
      <c r="D3477" s="230"/>
      <c r="G3477" s="230"/>
      <c r="H3477" s="230"/>
      <c r="I3477" s="230"/>
      <c r="J3477" s="230"/>
      <c r="K3477" s="230"/>
      <c r="L3477" s="230"/>
      <c r="M3477" s="230"/>
      <c r="N3477" s="230"/>
      <c r="S3477" s="230"/>
      <c r="V3477" s="230"/>
      <c r="W3477" s="230"/>
      <c r="X3477" s="230"/>
      <c r="Y3477" s="230"/>
      <c r="Z3477" s="230"/>
      <c r="AA3477" s="230"/>
      <c r="AB3477" s="230"/>
      <c r="AC3477" s="230"/>
      <c r="AD3477" s="230"/>
      <c r="AH3477" s="230"/>
      <c r="AK3477" s="230"/>
      <c r="AL3477" s="230"/>
      <c r="AM3477" s="230"/>
      <c r="AN3477" s="230"/>
      <c r="AO3477" s="230"/>
      <c r="AP3477" s="230"/>
      <c r="AQ3477" s="230"/>
      <c r="AR3477" s="230"/>
      <c r="AW3477" s="230"/>
      <c r="AZ3477" s="230"/>
      <c r="BA3477" s="230"/>
      <c r="BB3477" s="230"/>
      <c r="BC3477" s="230"/>
      <c r="BD3477" s="230"/>
      <c r="BE3477" s="230"/>
      <c r="BF3477" s="230"/>
      <c r="BG3477" s="230"/>
    </row>
    <row r="3478" spans="4:59">
      <c r="D3478" s="230"/>
      <c r="G3478" s="230"/>
      <c r="H3478" s="230"/>
      <c r="I3478" s="230"/>
      <c r="J3478" s="230"/>
      <c r="K3478" s="230"/>
      <c r="L3478" s="230"/>
      <c r="M3478" s="230"/>
      <c r="N3478" s="230"/>
      <c r="S3478" s="230"/>
      <c r="V3478" s="230"/>
      <c r="W3478" s="230"/>
      <c r="X3478" s="230"/>
      <c r="Y3478" s="230"/>
      <c r="Z3478" s="230"/>
      <c r="AA3478" s="230"/>
      <c r="AB3478" s="230"/>
      <c r="AC3478" s="230"/>
      <c r="AD3478" s="230"/>
      <c r="AH3478" s="230"/>
      <c r="AK3478" s="230"/>
      <c r="AL3478" s="230"/>
      <c r="AM3478" s="230"/>
      <c r="AN3478" s="230"/>
      <c r="AO3478" s="230"/>
      <c r="AP3478" s="230"/>
      <c r="AQ3478" s="230"/>
      <c r="AR3478" s="230"/>
      <c r="AW3478" s="230"/>
      <c r="AZ3478" s="230"/>
      <c r="BA3478" s="230"/>
      <c r="BB3478" s="230"/>
      <c r="BC3478" s="230"/>
      <c r="BD3478" s="230"/>
      <c r="BE3478" s="230"/>
      <c r="BF3478" s="230"/>
      <c r="BG3478" s="230"/>
    </row>
    <row r="3479" spans="4:59">
      <c r="D3479" s="230"/>
      <c r="G3479" s="230"/>
      <c r="H3479" s="230"/>
      <c r="I3479" s="230"/>
      <c r="J3479" s="230"/>
      <c r="K3479" s="230"/>
      <c r="L3479" s="230"/>
      <c r="M3479" s="230"/>
      <c r="N3479" s="230"/>
      <c r="S3479" s="230"/>
      <c r="V3479" s="230"/>
      <c r="W3479" s="230"/>
      <c r="X3479" s="230"/>
      <c r="Y3479" s="230"/>
      <c r="Z3479" s="230"/>
      <c r="AA3479" s="230"/>
      <c r="AB3479" s="230"/>
      <c r="AC3479" s="230"/>
      <c r="AD3479" s="230"/>
      <c r="AH3479" s="230"/>
      <c r="AK3479" s="230"/>
      <c r="AL3479" s="230"/>
      <c r="AM3479" s="230"/>
      <c r="AN3479" s="230"/>
      <c r="AO3479" s="230"/>
      <c r="AP3479" s="230"/>
      <c r="AQ3479" s="230"/>
      <c r="AR3479" s="230"/>
      <c r="AW3479" s="230"/>
      <c r="AZ3479" s="230"/>
      <c r="BA3479" s="230"/>
      <c r="BB3479" s="230"/>
      <c r="BC3479" s="230"/>
      <c r="BD3479" s="230"/>
      <c r="BE3479" s="230"/>
      <c r="BF3479" s="230"/>
      <c r="BG3479" s="230"/>
    </row>
    <row r="3480" spans="4:59">
      <c r="D3480" s="230"/>
      <c r="G3480" s="230"/>
      <c r="H3480" s="230"/>
      <c r="I3480" s="230"/>
      <c r="J3480" s="230"/>
      <c r="K3480" s="230"/>
      <c r="L3480" s="230"/>
      <c r="M3480" s="230"/>
      <c r="N3480" s="230"/>
      <c r="S3480" s="230"/>
      <c r="V3480" s="230"/>
      <c r="W3480" s="230"/>
      <c r="X3480" s="230"/>
      <c r="Y3480" s="230"/>
      <c r="Z3480" s="230"/>
      <c r="AA3480" s="230"/>
      <c r="AB3480" s="230"/>
      <c r="AC3480" s="230"/>
      <c r="AD3480" s="230"/>
      <c r="AH3480" s="230"/>
      <c r="AK3480" s="230"/>
      <c r="AL3480" s="230"/>
      <c r="AM3480" s="230"/>
      <c r="AN3480" s="230"/>
      <c r="AO3480" s="230"/>
      <c r="AP3480" s="230"/>
      <c r="AQ3480" s="230"/>
      <c r="AR3480" s="230"/>
      <c r="AW3480" s="230"/>
      <c r="AZ3480" s="230"/>
      <c r="BA3480" s="230"/>
      <c r="BB3480" s="230"/>
      <c r="BC3480" s="230"/>
      <c r="BD3480" s="230"/>
      <c r="BE3480" s="230"/>
      <c r="BF3480" s="230"/>
      <c r="BG3480" s="230"/>
    </row>
    <row r="3481" spans="4:59">
      <c r="D3481" s="230"/>
      <c r="G3481" s="230"/>
      <c r="H3481" s="230"/>
      <c r="I3481" s="230"/>
      <c r="J3481" s="230"/>
      <c r="K3481" s="230"/>
      <c r="L3481" s="230"/>
      <c r="M3481" s="230"/>
      <c r="N3481" s="230"/>
      <c r="S3481" s="230"/>
      <c r="V3481" s="230"/>
      <c r="W3481" s="230"/>
      <c r="X3481" s="230"/>
      <c r="Y3481" s="230"/>
      <c r="Z3481" s="230"/>
      <c r="AA3481" s="230"/>
      <c r="AB3481" s="230"/>
      <c r="AC3481" s="230"/>
      <c r="AD3481" s="230"/>
      <c r="AH3481" s="230"/>
      <c r="AK3481" s="230"/>
      <c r="AL3481" s="230"/>
      <c r="AM3481" s="230"/>
      <c r="AN3481" s="230"/>
      <c r="AO3481" s="230"/>
      <c r="AP3481" s="230"/>
      <c r="AQ3481" s="230"/>
      <c r="AR3481" s="230"/>
      <c r="AW3481" s="230"/>
      <c r="AZ3481" s="230"/>
      <c r="BA3481" s="230"/>
      <c r="BB3481" s="230"/>
      <c r="BC3481" s="230"/>
      <c r="BD3481" s="230"/>
      <c r="BE3481" s="230"/>
      <c r="BF3481" s="230"/>
      <c r="BG3481" s="230"/>
    </row>
    <row r="3482" spans="4:59">
      <c r="D3482" s="230"/>
      <c r="G3482" s="230"/>
      <c r="H3482" s="230"/>
      <c r="I3482" s="230"/>
      <c r="J3482" s="230"/>
      <c r="K3482" s="230"/>
      <c r="L3482" s="230"/>
      <c r="M3482" s="230"/>
      <c r="N3482" s="230"/>
      <c r="S3482" s="230"/>
      <c r="V3482" s="230"/>
      <c r="W3482" s="230"/>
      <c r="X3482" s="230"/>
      <c r="Y3482" s="230"/>
      <c r="Z3482" s="230"/>
      <c r="AA3482" s="230"/>
      <c r="AB3482" s="230"/>
      <c r="AC3482" s="230"/>
      <c r="AD3482" s="230"/>
      <c r="AH3482" s="230"/>
      <c r="AK3482" s="230"/>
      <c r="AL3482" s="230"/>
      <c r="AM3482" s="230"/>
      <c r="AN3482" s="230"/>
      <c r="AO3482" s="230"/>
      <c r="AP3482" s="230"/>
      <c r="AQ3482" s="230"/>
      <c r="AR3482" s="230"/>
      <c r="AW3482" s="230"/>
      <c r="AZ3482" s="230"/>
      <c r="BA3482" s="230"/>
      <c r="BB3482" s="230"/>
      <c r="BC3482" s="230"/>
      <c r="BD3482" s="230"/>
      <c r="BE3482" s="230"/>
      <c r="BF3482" s="230"/>
      <c r="BG3482" s="230"/>
    </row>
    <row r="3483" spans="4:59">
      <c r="D3483" s="230"/>
      <c r="G3483" s="230"/>
      <c r="H3483" s="230"/>
      <c r="I3483" s="230"/>
      <c r="J3483" s="230"/>
      <c r="K3483" s="230"/>
      <c r="L3483" s="230"/>
      <c r="M3483" s="230"/>
      <c r="N3483" s="230"/>
      <c r="S3483" s="230"/>
      <c r="V3483" s="230"/>
      <c r="W3483" s="230"/>
      <c r="X3483" s="230"/>
      <c r="Y3483" s="230"/>
      <c r="Z3483" s="230"/>
      <c r="AA3483" s="230"/>
      <c r="AB3483" s="230"/>
      <c r="AC3483" s="230"/>
      <c r="AD3483" s="230"/>
      <c r="AH3483" s="230"/>
      <c r="AK3483" s="230"/>
      <c r="AL3483" s="230"/>
      <c r="AM3483" s="230"/>
      <c r="AN3483" s="230"/>
      <c r="AO3483" s="230"/>
      <c r="AP3483" s="230"/>
      <c r="AQ3483" s="230"/>
      <c r="AR3483" s="230"/>
      <c r="AW3483" s="230"/>
      <c r="AZ3483" s="230"/>
      <c r="BA3483" s="230"/>
      <c r="BB3483" s="230"/>
      <c r="BC3483" s="230"/>
      <c r="BD3483" s="230"/>
      <c r="BE3483" s="230"/>
      <c r="BF3483" s="230"/>
      <c r="BG3483" s="230"/>
    </row>
    <row r="3484" spans="4:59">
      <c r="D3484" s="230"/>
      <c r="G3484" s="230"/>
      <c r="H3484" s="230"/>
      <c r="I3484" s="230"/>
      <c r="J3484" s="230"/>
      <c r="K3484" s="230"/>
      <c r="L3484" s="230"/>
      <c r="M3484" s="230"/>
      <c r="N3484" s="230"/>
      <c r="S3484" s="230"/>
      <c r="V3484" s="230"/>
      <c r="W3484" s="230"/>
      <c r="X3484" s="230"/>
      <c r="Y3484" s="230"/>
      <c r="Z3484" s="230"/>
      <c r="AA3484" s="230"/>
      <c r="AB3484" s="230"/>
      <c r="AC3484" s="230"/>
      <c r="AD3484" s="230"/>
      <c r="AH3484" s="230"/>
      <c r="AK3484" s="230"/>
      <c r="AL3484" s="230"/>
      <c r="AM3484" s="230"/>
      <c r="AN3484" s="230"/>
      <c r="AO3484" s="230"/>
      <c r="AP3484" s="230"/>
      <c r="AQ3484" s="230"/>
      <c r="AR3484" s="230"/>
      <c r="AW3484" s="230"/>
      <c r="AZ3484" s="230"/>
      <c r="BA3484" s="230"/>
      <c r="BB3484" s="230"/>
      <c r="BC3484" s="230"/>
      <c r="BD3484" s="230"/>
      <c r="BE3484" s="230"/>
      <c r="BF3484" s="230"/>
      <c r="BG3484" s="230"/>
    </row>
    <row r="3485" spans="4:59">
      <c r="D3485" s="230"/>
      <c r="G3485" s="230"/>
      <c r="H3485" s="230"/>
      <c r="I3485" s="230"/>
      <c r="J3485" s="230"/>
      <c r="K3485" s="230"/>
      <c r="L3485" s="230"/>
      <c r="M3485" s="230"/>
      <c r="N3485" s="230"/>
      <c r="S3485" s="230"/>
      <c r="V3485" s="230"/>
      <c r="W3485" s="230"/>
      <c r="X3485" s="230"/>
      <c r="Y3485" s="230"/>
      <c r="Z3485" s="230"/>
      <c r="AA3485" s="230"/>
      <c r="AB3485" s="230"/>
      <c r="AC3485" s="230"/>
      <c r="AD3485" s="230"/>
      <c r="AH3485" s="230"/>
      <c r="AK3485" s="230"/>
      <c r="AL3485" s="230"/>
      <c r="AM3485" s="230"/>
      <c r="AN3485" s="230"/>
      <c r="AO3485" s="230"/>
      <c r="AP3485" s="230"/>
      <c r="AQ3485" s="230"/>
      <c r="AR3485" s="230"/>
      <c r="AW3485" s="230"/>
      <c r="AZ3485" s="230"/>
      <c r="BA3485" s="230"/>
      <c r="BB3485" s="230"/>
      <c r="BC3485" s="230"/>
      <c r="BD3485" s="230"/>
      <c r="BE3485" s="230"/>
      <c r="BF3485" s="230"/>
      <c r="BG3485" s="230"/>
    </row>
    <row r="3486" spans="4:59">
      <c r="D3486" s="230"/>
      <c r="G3486" s="230"/>
      <c r="H3486" s="230"/>
      <c r="I3486" s="230"/>
      <c r="J3486" s="230"/>
      <c r="K3486" s="230"/>
      <c r="L3486" s="230"/>
      <c r="M3486" s="230"/>
      <c r="N3486" s="230"/>
      <c r="S3486" s="230"/>
      <c r="V3486" s="230"/>
      <c r="W3486" s="230"/>
      <c r="X3486" s="230"/>
      <c r="Y3486" s="230"/>
      <c r="Z3486" s="230"/>
      <c r="AA3486" s="230"/>
      <c r="AB3486" s="230"/>
      <c r="AC3486" s="230"/>
      <c r="AD3486" s="230"/>
      <c r="AH3486" s="230"/>
      <c r="AK3486" s="230"/>
      <c r="AL3486" s="230"/>
      <c r="AM3486" s="230"/>
      <c r="AN3486" s="230"/>
      <c r="AO3486" s="230"/>
      <c r="AP3486" s="230"/>
      <c r="AQ3486" s="230"/>
      <c r="AR3486" s="230"/>
      <c r="AW3486" s="230"/>
      <c r="AZ3486" s="230"/>
      <c r="BA3486" s="230"/>
      <c r="BB3486" s="230"/>
      <c r="BC3486" s="230"/>
      <c r="BD3486" s="230"/>
      <c r="BE3486" s="230"/>
      <c r="BF3486" s="230"/>
      <c r="BG3486" s="230"/>
    </row>
    <row r="3487" spans="4:59">
      <c r="D3487" s="230"/>
      <c r="G3487" s="230"/>
      <c r="H3487" s="230"/>
      <c r="I3487" s="230"/>
      <c r="J3487" s="230"/>
      <c r="K3487" s="230"/>
      <c r="L3487" s="230"/>
      <c r="M3487" s="230"/>
      <c r="N3487" s="230"/>
      <c r="S3487" s="230"/>
      <c r="V3487" s="230"/>
      <c r="W3487" s="230"/>
      <c r="X3487" s="230"/>
      <c r="Y3487" s="230"/>
      <c r="Z3487" s="230"/>
      <c r="AA3487" s="230"/>
      <c r="AB3487" s="230"/>
      <c r="AC3487" s="230"/>
      <c r="AD3487" s="230"/>
      <c r="AH3487" s="230"/>
      <c r="AK3487" s="230"/>
      <c r="AL3487" s="230"/>
      <c r="AM3487" s="230"/>
      <c r="AN3487" s="230"/>
      <c r="AO3487" s="230"/>
      <c r="AP3487" s="230"/>
      <c r="AQ3487" s="230"/>
      <c r="AR3487" s="230"/>
      <c r="AW3487" s="230"/>
      <c r="AZ3487" s="230"/>
      <c r="BA3487" s="230"/>
      <c r="BB3487" s="230"/>
      <c r="BC3487" s="230"/>
      <c r="BD3487" s="230"/>
      <c r="BE3487" s="230"/>
      <c r="BF3487" s="230"/>
      <c r="BG3487" s="230"/>
    </row>
    <row r="3488" spans="4:59">
      <c r="D3488" s="230"/>
      <c r="G3488" s="230"/>
      <c r="H3488" s="230"/>
      <c r="I3488" s="230"/>
      <c r="J3488" s="230"/>
      <c r="K3488" s="230"/>
      <c r="L3488" s="230"/>
      <c r="M3488" s="230"/>
      <c r="N3488" s="230"/>
      <c r="S3488" s="230"/>
      <c r="V3488" s="230"/>
      <c r="W3488" s="230"/>
      <c r="X3488" s="230"/>
      <c r="Y3488" s="230"/>
      <c r="Z3488" s="230"/>
      <c r="AA3488" s="230"/>
      <c r="AB3488" s="230"/>
      <c r="AC3488" s="230"/>
      <c r="AD3488" s="230"/>
      <c r="AH3488" s="230"/>
      <c r="AK3488" s="230"/>
      <c r="AL3488" s="230"/>
      <c r="AM3488" s="230"/>
      <c r="AN3488" s="230"/>
      <c r="AO3488" s="230"/>
      <c r="AP3488" s="230"/>
      <c r="AQ3488" s="230"/>
      <c r="AR3488" s="230"/>
      <c r="AW3488" s="230"/>
      <c r="AZ3488" s="230"/>
      <c r="BA3488" s="230"/>
      <c r="BB3488" s="230"/>
      <c r="BC3488" s="230"/>
      <c r="BD3488" s="230"/>
      <c r="BE3488" s="230"/>
      <c r="BF3488" s="230"/>
      <c r="BG3488" s="230"/>
    </row>
    <row r="3489" spans="4:59">
      <c r="D3489" s="230"/>
      <c r="G3489" s="230"/>
      <c r="H3489" s="230"/>
      <c r="I3489" s="230"/>
      <c r="J3489" s="230"/>
      <c r="K3489" s="230"/>
      <c r="L3489" s="230"/>
      <c r="M3489" s="230"/>
      <c r="N3489" s="230"/>
      <c r="S3489" s="230"/>
      <c r="V3489" s="230"/>
      <c r="W3489" s="230"/>
      <c r="X3489" s="230"/>
      <c r="Y3489" s="230"/>
      <c r="Z3489" s="230"/>
      <c r="AA3489" s="230"/>
      <c r="AB3489" s="230"/>
      <c r="AC3489" s="230"/>
      <c r="AD3489" s="230"/>
      <c r="AH3489" s="230"/>
      <c r="AK3489" s="230"/>
      <c r="AL3489" s="230"/>
      <c r="AM3489" s="230"/>
      <c r="AN3489" s="230"/>
      <c r="AO3489" s="230"/>
      <c r="AP3489" s="230"/>
      <c r="AQ3489" s="230"/>
      <c r="AR3489" s="230"/>
      <c r="AW3489" s="230"/>
      <c r="AZ3489" s="230"/>
      <c r="BA3489" s="230"/>
      <c r="BB3489" s="230"/>
      <c r="BC3489" s="230"/>
      <c r="BD3489" s="230"/>
      <c r="BE3489" s="230"/>
      <c r="BF3489" s="230"/>
      <c r="BG3489" s="230"/>
    </row>
    <row r="3490" spans="4:59">
      <c r="D3490" s="230"/>
      <c r="G3490" s="230"/>
      <c r="H3490" s="230"/>
      <c r="I3490" s="230"/>
      <c r="J3490" s="230"/>
      <c r="K3490" s="230"/>
      <c r="L3490" s="230"/>
      <c r="M3490" s="230"/>
      <c r="N3490" s="230"/>
      <c r="S3490" s="230"/>
      <c r="V3490" s="230"/>
      <c r="W3490" s="230"/>
      <c r="X3490" s="230"/>
      <c r="Y3490" s="230"/>
      <c r="Z3490" s="230"/>
      <c r="AA3490" s="230"/>
      <c r="AB3490" s="230"/>
      <c r="AC3490" s="230"/>
      <c r="AD3490" s="230"/>
      <c r="AH3490" s="230"/>
      <c r="AK3490" s="230"/>
      <c r="AL3490" s="230"/>
      <c r="AM3490" s="230"/>
      <c r="AN3490" s="230"/>
      <c r="AO3490" s="230"/>
      <c r="AP3490" s="230"/>
      <c r="AQ3490" s="230"/>
      <c r="AR3490" s="230"/>
      <c r="AW3490" s="230"/>
      <c r="AZ3490" s="230"/>
      <c r="BA3490" s="230"/>
      <c r="BB3490" s="230"/>
      <c r="BC3490" s="230"/>
      <c r="BD3490" s="230"/>
      <c r="BE3490" s="230"/>
      <c r="BF3490" s="230"/>
      <c r="BG3490" s="230"/>
    </row>
    <row r="3491" spans="4:59">
      <c r="D3491" s="230"/>
      <c r="G3491" s="230"/>
      <c r="H3491" s="230"/>
      <c r="I3491" s="230"/>
      <c r="J3491" s="230"/>
      <c r="K3491" s="230"/>
      <c r="L3491" s="230"/>
      <c r="M3491" s="230"/>
      <c r="N3491" s="230"/>
      <c r="S3491" s="230"/>
      <c r="V3491" s="230"/>
      <c r="W3491" s="230"/>
      <c r="X3491" s="230"/>
      <c r="Y3491" s="230"/>
      <c r="Z3491" s="230"/>
      <c r="AA3491" s="230"/>
      <c r="AB3491" s="230"/>
      <c r="AC3491" s="230"/>
      <c r="AD3491" s="230"/>
      <c r="AH3491" s="230"/>
      <c r="AK3491" s="230"/>
      <c r="AL3491" s="230"/>
      <c r="AM3491" s="230"/>
      <c r="AN3491" s="230"/>
      <c r="AO3491" s="230"/>
      <c r="AP3491" s="230"/>
      <c r="AQ3491" s="230"/>
      <c r="AR3491" s="230"/>
      <c r="AW3491" s="230"/>
      <c r="AZ3491" s="230"/>
      <c r="BA3491" s="230"/>
      <c r="BB3491" s="230"/>
      <c r="BC3491" s="230"/>
      <c r="BD3491" s="230"/>
      <c r="BE3491" s="230"/>
      <c r="BF3491" s="230"/>
      <c r="BG3491" s="230"/>
    </row>
    <row r="3492" spans="4:59">
      <c r="D3492" s="230"/>
      <c r="G3492" s="230"/>
      <c r="H3492" s="230"/>
      <c r="I3492" s="230"/>
      <c r="J3492" s="230"/>
      <c r="K3492" s="230"/>
      <c r="L3492" s="230"/>
      <c r="M3492" s="230"/>
      <c r="N3492" s="230"/>
      <c r="S3492" s="230"/>
      <c r="V3492" s="230"/>
      <c r="W3492" s="230"/>
      <c r="X3492" s="230"/>
      <c r="Y3492" s="230"/>
      <c r="Z3492" s="230"/>
      <c r="AA3492" s="230"/>
      <c r="AB3492" s="230"/>
      <c r="AC3492" s="230"/>
      <c r="AD3492" s="230"/>
      <c r="AH3492" s="230"/>
      <c r="AK3492" s="230"/>
      <c r="AL3492" s="230"/>
      <c r="AM3492" s="230"/>
      <c r="AN3492" s="230"/>
      <c r="AO3492" s="230"/>
      <c r="AP3492" s="230"/>
      <c r="AQ3492" s="230"/>
      <c r="AR3492" s="230"/>
      <c r="AW3492" s="230"/>
      <c r="AZ3492" s="230"/>
      <c r="BA3492" s="230"/>
      <c r="BB3492" s="230"/>
      <c r="BC3492" s="230"/>
      <c r="BD3492" s="230"/>
      <c r="BE3492" s="230"/>
      <c r="BF3492" s="230"/>
      <c r="BG3492" s="230"/>
    </row>
    <row r="3493" spans="4:59">
      <c r="D3493" s="230"/>
      <c r="G3493" s="230"/>
      <c r="H3493" s="230"/>
      <c r="I3493" s="230"/>
      <c r="J3493" s="230"/>
      <c r="K3493" s="230"/>
      <c r="L3493" s="230"/>
      <c r="M3493" s="230"/>
      <c r="N3493" s="230"/>
      <c r="S3493" s="230"/>
      <c r="V3493" s="230"/>
      <c r="W3493" s="230"/>
      <c r="X3493" s="230"/>
      <c r="Y3493" s="230"/>
      <c r="Z3493" s="230"/>
      <c r="AA3493" s="230"/>
      <c r="AB3493" s="230"/>
      <c r="AC3493" s="230"/>
      <c r="AD3493" s="230"/>
      <c r="AH3493" s="230"/>
      <c r="AK3493" s="230"/>
      <c r="AL3493" s="230"/>
      <c r="AM3493" s="230"/>
      <c r="AN3493" s="230"/>
      <c r="AO3493" s="230"/>
      <c r="AP3493" s="230"/>
      <c r="AQ3493" s="230"/>
      <c r="AR3493" s="230"/>
      <c r="AW3493" s="230"/>
      <c r="AZ3493" s="230"/>
      <c r="BA3493" s="230"/>
      <c r="BB3493" s="230"/>
      <c r="BC3493" s="230"/>
      <c r="BD3493" s="230"/>
      <c r="BE3493" s="230"/>
      <c r="BF3493" s="230"/>
      <c r="BG3493" s="230"/>
    </row>
    <row r="3494" spans="4:59">
      <c r="D3494" s="230"/>
      <c r="G3494" s="230"/>
      <c r="H3494" s="230"/>
      <c r="I3494" s="230"/>
      <c r="J3494" s="230"/>
      <c r="K3494" s="230"/>
      <c r="L3494" s="230"/>
      <c r="M3494" s="230"/>
      <c r="N3494" s="230"/>
      <c r="S3494" s="230"/>
      <c r="V3494" s="230"/>
      <c r="W3494" s="230"/>
      <c r="X3494" s="230"/>
      <c r="Y3494" s="230"/>
      <c r="Z3494" s="230"/>
      <c r="AA3494" s="230"/>
      <c r="AB3494" s="230"/>
      <c r="AC3494" s="230"/>
      <c r="AD3494" s="230"/>
      <c r="AH3494" s="230"/>
      <c r="AK3494" s="230"/>
      <c r="AL3494" s="230"/>
      <c r="AM3494" s="230"/>
      <c r="AN3494" s="230"/>
      <c r="AO3494" s="230"/>
      <c r="AP3494" s="230"/>
      <c r="AQ3494" s="230"/>
      <c r="AR3494" s="230"/>
      <c r="AW3494" s="230"/>
      <c r="AZ3494" s="230"/>
      <c r="BA3494" s="230"/>
      <c r="BB3494" s="230"/>
      <c r="BC3494" s="230"/>
      <c r="BD3494" s="230"/>
      <c r="BE3494" s="230"/>
      <c r="BF3494" s="230"/>
      <c r="BG3494" s="230"/>
    </row>
    <row r="3495" spans="4:59">
      <c r="D3495" s="230"/>
      <c r="G3495" s="230"/>
      <c r="H3495" s="230"/>
      <c r="I3495" s="230"/>
      <c r="J3495" s="230"/>
      <c r="K3495" s="230"/>
      <c r="L3495" s="230"/>
      <c r="M3495" s="230"/>
      <c r="N3495" s="230"/>
      <c r="S3495" s="230"/>
      <c r="V3495" s="230"/>
      <c r="W3495" s="230"/>
      <c r="X3495" s="230"/>
      <c r="Y3495" s="230"/>
      <c r="Z3495" s="230"/>
      <c r="AA3495" s="230"/>
      <c r="AB3495" s="230"/>
      <c r="AC3495" s="230"/>
      <c r="AD3495" s="230"/>
      <c r="AH3495" s="230"/>
      <c r="AK3495" s="230"/>
      <c r="AL3495" s="230"/>
      <c r="AM3495" s="230"/>
      <c r="AN3495" s="230"/>
      <c r="AO3495" s="230"/>
      <c r="AP3495" s="230"/>
      <c r="AQ3495" s="230"/>
      <c r="AR3495" s="230"/>
      <c r="AW3495" s="230"/>
      <c r="AZ3495" s="230"/>
      <c r="BA3495" s="230"/>
      <c r="BB3495" s="230"/>
      <c r="BC3495" s="230"/>
      <c r="BD3495" s="230"/>
      <c r="BE3495" s="230"/>
      <c r="BF3495" s="230"/>
      <c r="BG3495" s="230"/>
    </row>
    <row r="3496" spans="4:59">
      <c r="D3496" s="230"/>
      <c r="G3496" s="230"/>
      <c r="H3496" s="230"/>
      <c r="I3496" s="230"/>
      <c r="J3496" s="230"/>
      <c r="K3496" s="230"/>
      <c r="L3496" s="230"/>
      <c r="M3496" s="230"/>
      <c r="N3496" s="230"/>
      <c r="S3496" s="230"/>
      <c r="V3496" s="230"/>
      <c r="W3496" s="230"/>
      <c r="X3496" s="230"/>
      <c r="Y3496" s="230"/>
      <c r="Z3496" s="230"/>
      <c r="AA3496" s="230"/>
      <c r="AB3496" s="230"/>
      <c r="AC3496" s="230"/>
      <c r="AD3496" s="230"/>
      <c r="AH3496" s="230"/>
      <c r="AK3496" s="230"/>
      <c r="AL3496" s="230"/>
      <c r="AM3496" s="230"/>
      <c r="AN3496" s="230"/>
      <c r="AO3496" s="230"/>
      <c r="AP3496" s="230"/>
      <c r="AQ3496" s="230"/>
      <c r="AR3496" s="230"/>
      <c r="AW3496" s="230"/>
      <c r="AZ3496" s="230"/>
      <c r="BA3496" s="230"/>
      <c r="BB3496" s="230"/>
      <c r="BC3496" s="230"/>
      <c r="BD3496" s="230"/>
      <c r="BE3496" s="230"/>
      <c r="BF3496" s="230"/>
      <c r="BG3496" s="230"/>
    </row>
    <row r="3497" spans="4:59">
      <c r="D3497" s="230"/>
      <c r="G3497" s="230"/>
      <c r="H3497" s="230"/>
      <c r="I3497" s="230"/>
      <c r="J3497" s="230"/>
      <c r="K3497" s="230"/>
      <c r="L3497" s="230"/>
      <c r="M3497" s="230"/>
      <c r="N3497" s="230"/>
      <c r="S3497" s="230"/>
      <c r="V3497" s="230"/>
      <c r="W3497" s="230"/>
      <c r="X3497" s="230"/>
      <c r="Y3497" s="230"/>
      <c r="Z3497" s="230"/>
      <c r="AA3497" s="230"/>
      <c r="AB3497" s="230"/>
      <c r="AC3497" s="230"/>
      <c r="AD3497" s="230"/>
      <c r="AH3497" s="230"/>
      <c r="AK3497" s="230"/>
      <c r="AL3497" s="230"/>
      <c r="AM3497" s="230"/>
      <c r="AN3497" s="230"/>
      <c r="AO3497" s="230"/>
      <c r="AP3497" s="230"/>
      <c r="AQ3497" s="230"/>
      <c r="AR3497" s="230"/>
      <c r="AW3497" s="230"/>
      <c r="AZ3497" s="230"/>
      <c r="BA3497" s="230"/>
      <c r="BB3497" s="230"/>
      <c r="BC3497" s="230"/>
      <c r="BD3497" s="230"/>
      <c r="BE3497" s="230"/>
      <c r="BF3497" s="230"/>
      <c r="BG3497" s="230"/>
    </row>
    <row r="3498" spans="4:59">
      <c r="D3498" s="230"/>
      <c r="G3498" s="230"/>
      <c r="H3498" s="230"/>
      <c r="I3498" s="230"/>
      <c r="J3498" s="230"/>
      <c r="K3498" s="230"/>
      <c r="L3498" s="230"/>
      <c r="M3498" s="230"/>
      <c r="N3498" s="230"/>
      <c r="S3498" s="230"/>
      <c r="V3498" s="230"/>
      <c r="W3498" s="230"/>
      <c r="X3498" s="230"/>
      <c r="Y3498" s="230"/>
      <c r="Z3498" s="230"/>
      <c r="AA3498" s="230"/>
      <c r="AB3498" s="230"/>
      <c r="AC3498" s="230"/>
      <c r="AD3498" s="230"/>
      <c r="AH3498" s="230"/>
      <c r="AK3498" s="230"/>
      <c r="AL3498" s="230"/>
      <c r="AM3498" s="230"/>
      <c r="AN3498" s="230"/>
      <c r="AO3498" s="230"/>
      <c r="AP3498" s="230"/>
      <c r="AQ3498" s="230"/>
      <c r="AR3498" s="230"/>
      <c r="AW3498" s="230"/>
      <c r="AZ3498" s="230"/>
      <c r="BA3498" s="230"/>
      <c r="BB3498" s="230"/>
      <c r="BC3498" s="230"/>
      <c r="BD3498" s="230"/>
      <c r="BE3498" s="230"/>
      <c r="BF3498" s="230"/>
      <c r="BG3498" s="230"/>
    </row>
    <row r="3499" spans="4:59">
      <c r="D3499" s="230"/>
      <c r="G3499" s="230"/>
      <c r="H3499" s="230"/>
      <c r="I3499" s="230"/>
      <c r="J3499" s="230"/>
      <c r="K3499" s="230"/>
      <c r="L3499" s="230"/>
      <c r="M3499" s="230"/>
      <c r="N3499" s="230"/>
      <c r="S3499" s="230"/>
      <c r="V3499" s="230"/>
      <c r="W3499" s="230"/>
      <c r="X3499" s="230"/>
      <c r="Y3499" s="230"/>
      <c r="Z3499" s="230"/>
      <c r="AA3499" s="230"/>
      <c r="AB3499" s="230"/>
      <c r="AC3499" s="230"/>
      <c r="AD3499" s="230"/>
      <c r="AH3499" s="230"/>
      <c r="AK3499" s="230"/>
      <c r="AL3499" s="230"/>
      <c r="AM3499" s="230"/>
      <c r="AN3499" s="230"/>
      <c r="AO3499" s="230"/>
      <c r="AP3499" s="230"/>
      <c r="AQ3499" s="230"/>
      <c r="AR3499" s="230"/>
      <c r="AW3499" s="230"/>
      <c r="AZ3499" s="230"/>
      <c r="BA3499" s="230"/>
      <c r="BB3499" s="230"/>
      <c r="BC3499" s="230"/>
      <c r="BD3499" s="230"/>
      <c r="BE3499" s="230"/>
      <c r="BF3499" s="230"/>
      <c r="BG3499" s="230"/>
    </row>
    <row r="3500" spans="4:59">
      <c r="D3500" s="230"/>
      <c r="G3500" s="230"/>
      <c r="H3500" s="230"/>
      <c r="I3500" s="230"/>
      <c r="J3500" s="230"/>
      <c r="K3500" s="230"/>
      <c r="L3500" s="230"/>
      <c r="M3500" s="230"/>
      <c r="N3500" s="230"/>
      <c r="S3500" s="230"/>
      <c r="V3500" s="230"/>
      <c r="W3500" s="230"/>
      <c r="X3500" s="230"/>
      <c r="Y3500" s="230"/>
      <c r="Z3500" s="230"/>
      <c r="AA3500" s="230"/>
      <c r="AB3500" s="230"/>
      <c r="AC3500" s="230"/>
      <c r="AD3500" s="230"/>
      <c r="AH3500" s="230"/>
      <c r="AK3500" s="230"/>
      <c r="AL3500" s="230"/>
      <c r="AM3500" s="230"/>
      <c r="AN3500" s="230"/>
      <c r="AO3500" s="230"/>
      <c r="AP3500" s="230"/>
      <c r="AQ3500" s="230"/>
      <c r="AR3500" s="230"/>
      <c r="AW3500" s="230"/>
      <c r="AZ3500" s="230"/>
      <c r="BA3500" s="230"/>
      <c r="BB3500" s="230"/>
      <c r="BC3500" s="230"/>
      <c r="BD3500" s="230"/>
      <c r="BE3500" s="230"/>
      <c r="BF3500" s="230"/>
      <c r="BG3500" s="230"/>
    </row>
    <row r="3501" spans="4:59">
      <c r="D3501" s="230"/>
      <c r="G3501" s="230"/>
      <c r="H3501" s="230"/>
      <c r="I3501" s="230"/>
      <c r="J3501" s="230"/>
      <c r="K3501" s="230"/>
      <c r="L3501" s="230"/>
      <c r="M3501" s="230"/>
      <c r="N3501" s="230"/>
      <c r="S3501" s="230"/>
      <c r="V3501" s="230"/>
      <c r="W3501" s="230"/>
      <c r="X3501" s="230"/>
      <c r="Y3501" s="230"/>
      <c r="Z3501" s="230"/>
      <c r="AA3501" s="230"/>
      <c r="AB3501" s="230"/>
      <c r="AC3501" s="230"/>
      <c r="AD3501" s="230"/>
      <c r="AH3501" s="230"/>
      <c r="AK3501" s="230"/>
      <c r="AL3501" s="230"/>
      <c r="AM3501" s="230"/>
      <c r="AN3501" s="230"/>
      <c r="AO3501" s="230"/>
      <c r="AP3501" s="230"/>
      <c r="AQ3501" s="230"/>
      <c r="AR3501" s="230"/>
      <c r="AW3501" s="230"/>
      <c r="AZ3501" s="230"/>
      <c r="BA3501" s="230"/>
      <c r="BB3501" s="230"/>
      <c r="BC3501" s="230"/>
      <c r="BD3501" s="230"/>
      <c r="BE3501" s="230"/>
      <c r="BF3501" s="230"/>
      <c r="BG3501" s="230"/>
    </row>
    <row r="3502" spans="4:59">
      <c r="D3502" s="230"/>
      <c r="G3502" s="230"/>
      <c r="H3502" s="230"/>
      <c r="I3502" s="230"/>
      <c r="J3502" s="230"/>
      <c r="K3502" s="230"/>
      <c r="L3502" s="230"/>
      <c r="M3502" s="230"/>
      <c r="N3502" s="230"/>
      <c r="S3502" s="230"/>
      <c r="V3502" s="230"/>
      <c r="W3502" s="230"/>
      <c r="X3502" s="230"/>
      <c r="Y3502" s="230"/>
      <c r="Z3502" s="230"/>
      <c r="AA3502" s="230"/>
      <c r="AB3502" s="230"/>
      <c r="AC3502" s="230"/>
      <c r="AD3502" s="230"/>
      <c r="AH3502" s="230"/>
      <c r="AK3502" s="230"/>
      <c r="AL3502" s="230"/>
      <c r="AM3502" s="230"/>
      <c r="AN3502" s="230"/>
      <c r="AO3502" s="230"/>
      <c r="AP3502" s="230"/>
      <c r="AQ3502" s="230"/>
      <c r="AR3502" s="230"/>
      <c r="AW3502" s="230"/>
      <c r="AZ3502" s="230"/>
      <c r="BA3502" s="230"/>
      <c r="BB3502" s="230"/>
      <c r="BC3502" s="230"/>
      <c r="BD3502" s="230"/>
      <c r="BE3502" s="230"/>
      <c r="BF3502" s="230"/>
      <c r="BG3502" s="230"/>
    </row>
    <row r="3503" spans="4:59">
      <c r="D3503" s="230"/>
      <c r="G3503" s="230"/>
      <c r="H3503" s="230"/>
      <c r="I3503" s="230"/>
      <c r="J3503" s="230"/>
      <c r="K3503" s="230"/>
      <c r="L3503" s="230"/>
      <c r="M3503" s="230"/>
      <c r="N3503" s="230"/>
      <c r="S3503" s="230"/>
      <c r="V3503" s="230"/>
      <c r="W3503" s="230"/>
      <c r="X3503" s="230"/>
      <c r="Y3503" s="230"/>
      <c r="Z3503" s="230"/>
      <c r="AA3503" s="230"/>
      <c r="AB3503" s="230"/>
      <c r="AC3503" s="230"/>
      <c r="AD3503" s="230"/>
      <c r="AH3503" s="230"/>
      <c r="AK3503" s="230"/>
      <c r="AL3503" s="230"/>
      <c r="AM3503" s="230"/>
      <c r="AN3503" s="230"/>
      <c r="AO3503" s="230"/>
      <c r="AP3503" s="230"/>
      <c r="AQ3503" s="230"/>
      <c r="AR3503" s="230"/>
      <c r="AW3503" s="230"/>
      <c r="AZ3503" s="230"/>
      <c r="BA3503" s="230"/>
      <c r="BB3503" s="230"/>
      <c r="BC3503" s="230"/>
      <c r="BD3503" s="230"/>
      <c r="BE3503" s="230"/>
      <c r="BF3503" s="230"/>
      <c r="BG3503" s="230"/>
    </row>
    <row r="3504" spans="4:59">
      <c r="D3504" s="230"/>
      <c r="G3504" s="230"/>
      <c r="H3504" s="230"/>
      <c r="I3504" s="230"/>
      <c r="J3504" s="230"/>
      <c r="K3504" s="230"/>
      <c r="L3504" s="230"/>
      <c r="M3504" s="230"/>
      <c r="N3504" s="230"/>
      <c r="S3504" s="230"/>
      <c r="V3504" s="230"/>
      <c r="W3504" s="230"/>
      <c r="X3504" s="230"/>
      <c r="Y3504" s="230"/>
      <c r="Z3504" s="230"/>
      <c r="AA3504" s="230"/>
      <c r="AB3504" s="230"/>
      <c r="AC3504" s="230"/>
      <c r="AD3504" s="230"/>
      <c r="AH3504" s="230"/>
      <c r="AK3504" s="230"/>
      <c r="AL3504" s="230"/>
      <c r="AM3504" s="230"/>
      <c r="AN3504" s="230"/>
      <c r="AO3504" s="230"/>
      <c r="AP3504" s="230"/>
      <c r="AQ3504" s="230"/>
      <c r="AR3504" s="230"/>
      <c r="AW3504" s="230"/>
      <c r="AZ3504" s="230"/>
      <c r="BA3504" s="230"/>
      <c r="BB3504" s="230"/>
      <c r="BC3504" s="230"/>
      <c r="BD3504" s="230"/>
      <c r="BE3504" s="230"/>
      <c r="BF3504" s="230"/>
      <c r="BG3504" s="230"/>
    </row>
    <row r="3505" spans="4:59">
      <c r="D3505" s="230"/>
      <c r="G3505" s="230"/>
      <c r="H3505" s="230"/>
      <c r="I3505" s="230"/>
      <c r="J3505" s="230"/>
      <c r="K3505" s="230"/>
      <c r="L3505" s="230"/>
      <c r="M3505" s="230"/>
      <c r="N3505" s="230"/>
      <c r="S3505" s="230"/>
      <c r="V3505" s="230"/>
      <c r="W3505" s="230"/>
      <c r="X3505" s="230"/>
      <c r="Y3505" s="230"/>
      <c r="Z3505" s="230"/>
      <c r="AA3505" s="230"/>
      <c r="AB3505" s="230"/>
      <c r="AC3505" s="230"/>
      <c r="AD3505" s="230"/>
      <c r="AH3505" s="230"/>
      <c r="AK3505" s="230"/>
      <c r="AL3505" s="230"/>
      <c r="AM3505" s="230"/>
      <c r="AN3505" s="230"/>
      <c r="AO3505" s="230"/>
      <c r="AP3505" s="230"/>
      <c r="AQ3505" s="230"/>
      <c r="AR3505" s="230"/>
      <c r="AW3505" s="230"/>
      <c r="AZ3505" s="230"/>
      <c r="BA3505" s="230"/>
      <c r="BB3505" s="230"/>
      <c r="BC3505" s="230"/>
      <c r="BD3505" s="230"/>
      <c r="BE3505" s="230"/>
      <c r="BF3505" s="230"/>
      <c r="BG3505" s="230"/>
    </row>
    <row r="3506" spans="4:59">
      <c r="D3506" s="230"/>
      <c r="G3506" s="230"/>
      <c r="H3506" s="230"/>
      <c r="I3506" s="230"/>
      <c r="J3506" s="230"/>
      <c r="K3506" s="230"/>
      <c r="L3506" s="230"/>
      <c r="M3506" s="230"/>
      <c r="N3506" s="230"/>
      <c r="S3506" s="230"/>
      <c r="V3506" s="230"/>
      <c r="W3506" s="230"/>
      <c r="X3506" s="230"/>
      <c r="Y3506" s="230"/>
      <c r="Z3506" s="230"/>
      <c r="AA3506" s="230"/>
      <c r="AB3506" s="230"/>
      <c r="AC3506" s="230"/>
      <c r="AD3506" s="230"/>
      <c r="AH3506" s="230"/>
      <c r="AK3506" s="230"/>
      <c r="AL3506" s="230"/>
      <c r="AM3506" s="230"/>
      <c r="AN3506" s="230"/>
      <c r="AO3506" s="230"/>
      <c r="AP3506" s="230"/>
      <c r="AQ3506" s="230"/>
      <c r="AR3506" s="230"/>
      <c r="AW3506" s="230"/>
      <c r="AZ3506" s="230"/>
      <c r="BA3506" s="230"/>
      <c r="BB3506" s="230"/>
      <c r="BC3506" s="230"/>
      <c r="BD3506" s="230"/>
      <c r="BE3506" s="230"/>
      <c r="BF3506" s="230"/>
      <c r="BG3506" s="230"/>
    </row>
    <row r="3507" spans="4:59">
      <c r="D3507" s="230"/>
      <c r="G3507" s="230"/>
      <c r="H3507" s="230"/>
      <c r="I3507" s="230"/>
      <c r="J3507" s="230"/>
      <c r="K3507" s="230"/>
      <c r="L3507" s="230"/>
      <c r="M3507" s="230"/>
      <c r="N3507" s="230"/>
      <c r="S3507" s="230"/>
      <c r="V3507" s="230"/>
      <c r="W3507" s="230"/>
      <c r="X3507" s="230"/>
      <c r="Y3507" s="230"/>
      <c r="Z3507" s="230"/>
      <c r="AA3507" s="230"/>
      <c r="AB3507" s="230"/>
      <c r="AC3507" s="230"/>
      <c r="AD3507" s="230"/>
      <c r="AH3507" s="230"/>
      <c r="AK3507" s="230"/>
      <c r="AL3507" s="230"/>
      <c r="AM3507" s="230"/>
      <c r="AN3507" s="230"/>
      <c r="AO3507" s="230"/>
      <c r="AP3507" s="230"/>
      <c r="AQ3507" s="230"/>
      <c r="AR3507" s="230"/>
      <c r="AW3507" s="230"/>
      <c r="AZ3507" s="230"/>
      <c r="BA3507" s="230"/>
      <c r="BB3507" s="230"/>
      <c r="BC3507" s="230"/>
      <c r="BD3507" s="230"/>
      <c r="BE3507" s="230"/>
      <c r="BF3507" s="230"/>
      <c r="BG3507" s="230"/>
    </row>
    <row r="3508" spans="4:59">
      <c r="D3508" s="230"/>
      <c r="G3508" s="230"/>
      <c r="H3508" s="230"/>
      <c r="I3508" s="230"/>
      <c r="J3508" s="230"/>
      <c r="K3508" s="230"/>
      <c r="L3508" s="230"/>
      <c r="M3508" s="230"/>
      <c r="N3508" s="230"/>
      <c r="S3508" s="230"/>
      <c r="V3508" s="230"/>
      <c r="W3508" s="230"/>
      <c r="X3508" s="230"/>
      <c r="Y3508" s="230"/>
      <c r="Z3508" s="230"/>
      <c r="AA3508" s="230"/>
      <c r="AB3508" s="230"/>
      <c r="AC3508" s="230"/>
      <c r="AD3508" s="230"/>
      <c r="AH3508" s="230"/>
      <c r="AK3508" s="230"/>
      <c r="AL3508" s="230"/>
      <c r="AM3508" s="230"/>
      <c r="AN3508" s="230"/>
      <c r="AO3508" s="230"/>
      <c r="AP3508" s="230"/>
      <c r="AQ3508" s="230"/>
      <c r="AR3508" s="230"/>
      <c r="AW3508" s="230"/>
      <c r="AZ3508" s="230"/>
      <c r="BA3508" s="230"/>
      <c r="BB3508" s="230"/>
      <c r="BC3508" s="230"/>
      <c r="BD3508" s="230"/>
      <c r="BE3508" s="230"/>
      <c r="BF3508" s="230"/>
      <c r="BG3508" s="230"/>
    </row>
    <row r="3509" spans="4:59">
      <c r="D3509" s="230"/>
      <c r="G3509" s="230"/>
      <c r="H3509" s="230"/>
      <c r="I3509" s="230"/>
      <c r="J3509" s="230"/>
      <c r="K3509" s="230"/>
      <c r="L3509" s="230"/>
      <c r="M3509" s="230"/>
      <c r="N3509" s="230"/>
      <c r="S3509" s="230"/>
      <c r="V3509" s="230"/>
      <c r="W3509" s="230"/>
      <c r="X3509" s="230"/>
      <c r="Y3509" s="230"/>
      <c r="Z3509" s="230"/>
      <c r="AA3509" s="230"/>
      <c r="AB3509" s="230"/>
      <c r="AC3509" s="230"/>
      <c r="AD3509" s="230"/>
      <c r="AH3509" s="230"/>
      <c r="AK3509" s="230"/>
      <c r="AL3509" s="230"/>
      <c r="AM3509" s="230"/>
      <c r="AN3509" s="230"/>
      <c r="AO3509" s="230"/>
      <c r="AP3509" s="230"/>
      <c r="AQ3509" s="230"/>
      <c r="AR3509" s="230"/>
      <c r="AW3509" s="230"/>
      <c r="AZ3509" s="230"/>
      <c r="BA3509" s="230"/>
      <c r="BB3509" s="230"/>
      <c r="BC3509" s="230"/>
      <c r="BD3509" s="230"/>
      <c r="BE3509" s="230"/>
      <c r="BF3509" s="230"/>
      <c r="BG3509" s="230"/>
    </row>
    <row r="3510" spans="4:59">
      <c r="D3510" s="230"/>
      <c r="G3510" s="230"/>
      <c r="H3510" s="230"/>
      <c r="I3510" s="230"/>
      <c r="J3510" s="230"/>
      <c r="K3510" s="230"/>
      <c r="L3510" s="230"/>
      <c r="M3510" s="230"/>
      <c r="N3510" s="230"/>
      <c r="S3510" s="230"/>
      <c r="V3510" s="230"/>
      <c r="W3510" s="230"/>
      <c r="X3510" s="230"/>
      <c r="Y3510" s="230"/>
      <c r="Z3510" s="230"/>
      <c r="AA3510" s="230"/>
      <c r="AB3510" s="230"/>
      <c r="AC3510" s="230"/>
      <c r="AD3510" s="230"/>
      <c r="AH3510" s="230"/>
      <c r="AK3510" s="230"/>
      <c r="AL3510" s="230"/>
      <c r="AM3510" s="230"/>
      <c r="AN3510" s="230"/>
      <c r="AO3510" s="230"/>
      <c r="AP3510" s="230"/>
      <c r="AQ3510" s="230"/>
      <c r="AR3510" s="230"/>
      <c r="AW3510" s="230"/>
      <c r="AZ3510" s="230"/>
      <c r="BA3510" s="230"/>
      <c r="BB3510" s="230"/>
      <c r="BC3510" s="230"/>
      <c r="BD3510" s="230"/>
      <c r="BE3510" s="230"/>
      <c r="BF3510" s="230"/>
      <c r="BG3510" s="230"/>
    </row>
    <row r="3511" spans="4:59">
      <c r="D3511" s="230"/>
      <c r="G3511" s="230"/>
      <c r="H3511" s="230"/>
      <c r="I3511" s="230"/>
      <c r="J3511" s="230"/>
      <c r="K3511" s="230"/>
      <c r="L3511" s="230"/>
      <c r="M3511" s="230"/>
      <c r="N3511" s="230"/>
      <c r="S3511" s="230"/>
      <c r="V3511" s="230"/>
      <c r="W3511" s="230"/>
      <c r="X3511" s="230"/>
      <c r="Y3511" s="230"/>
      <c r="Z3511" s="230"/>
      <c r="AA3511" s="230"/>
      <c r="AB3511" s="230"/>
      <c r="AC3511" s="230"/>
      <c r="AD3511" s="230"/>
      <c r="AH3511" s="230"/>
      <c r="AK3511" s="230"/>
      <c r="AL3511" s="230"/>
      <c r="AM3511" s="230"/>
      <c r="AN3511" s="230"/>
      <c r="AO3511" s="230"/>
      <c r="AP3511" s="230"/>
      <c r="AQ3511" s="230"/>
      <c r="AR3511" s="230"/>
      <c r="AW3511" s="230"/>
      <c r="AZ3511" s="230"/>
      <c r="BA3511" s="230"/>
      <c r="BB3511" s="230"/>
      <c r="BC3511" s="230"/>
      <c r="BD3511" s="230"/>
      <c r="BE3511" s="230"/>
      <c r="BF3511" s="230"/>
      <c r="BG3511" s="230"/>
    </row>
    <row r="3512" spans="4:59">
      <c r="D3512" s="230"/>
      <c r="G3512" s="230"/>
      <c r="H3512" s="230"/>
      <c r="I3512" s="230"/>
      <c r="J3512" s="230"/>
      <c r="K3512" s="230"/>
      <c r="L3512" s="230"/>
      <c r="M3512" s="230"/>
      <c r="N3512" s="230"/>
      <c r="S3512" s="230"/>
      <c r="V3512" s="230"/>
      <c r="W3512" s="230"/>
      <c r="X3512" s="230"/>
      <c r="Y3512" s="230"/>
      <c r="Z3512" s="230"/>
      <c r="AA3512" s="230"/>
      <c r="AB3512" s="230"/>
      <c r="AC3512" s="230"/>
      <c r="AD3512" s="230"/>
      <c r="AH3512" s="230"/>
      <c r="AK3512" s="230"/>
      <c r="AL3512" s="230"/>
      <c r="AM3512" s="230"/>
      <c r="AN3512" s="230"/>
      <c r="AO3512" s="230"/>
      <c r="AP3512" s="230"/>
      <c r="AQ3512" s="230"/>
      <c r="AR3512" s="230"/>
      <c r="AW3512" s="230"/>
      <c r="AZ3512" s="230"/>
      <c r="BA3512" s="230"/>
      <c r="BB3512" s="230"/>
      <c r="BC3512" s="230"/>
      <c r="BD3512" s="230"/>
      <c r="BE3512" s="230"/>
      <c r="BF3512" s="230"/>
      <c r="BG3512" s="230"/>
    </row>
    <row r="3513" spans="4:59">
      <c r="D3513" s="230"/>
      <c r="G3513" s="230"/>
      <c r="H3513" s="230"/>
      <c r="I3513" s="230"/>
      <c r="J3513" s="230"/>
      <c r="K3513" s="230"/>
      <c r="L3513" s="230"/>
      <c r="M3513" s="230"/>
      <c r="N3513" s="230"/>
      <c r="S3513" s="230"/>
      <c r="V3513" s="230"/>
      <c r="W3513" s="230"/>
      <c r="X3513" s="230"/>
      <c r="Y3513" s="230"/>
      <c r="Z3513" s="230"/>
      <c r="AA3513" s="230"/>
      <c r="AB3513" s="230"/>
      <c r="AC3513" s="230"/>
      <c r="AD3513" s="230"/>
      <c r="AH3513" s="230"/>
      <c r="AK3513" s="230"/>
      <c r="AL3513" s="230"/>
      <c r="AM3513" s="230"/>
      <c r="AN3513" s="230"/>
      <c r="AO3513" s="230"/>
      <c r="AP3513" s="230"/>
      <c r="AQ3513" s="230"/>
      <c r="AR3513" s="230"/>
      <c r="AW3513" s="230"/>
      <c r="AZ3513" s="230"/>
      <c r="BA3513" s="230"/>
      <c r="BB3513" s="230"/>
      <c r="BC3513" s="230"/>
      <c r="BD3513" s="230"/>
      <c r="BE3513" s="230"/>
      <c r="BF3513" s="230"/>
      <c r="BG3513" s="230"/>
    </row>
    <row r="3514" spans="4:59">
      <c r="D3514" s="230"/>
      <c r="G3514" s="230"/>
      <c r="H3514" s="230"/>
      <c r="I3514" s="230"/>
      <c r="J3514" s="230"/>
      <c r="K3514" s="230"/>
      <c r="L3514" s="230"/>
      <c r="M3514" s="230"/>
      <c r="N3514" s="230"/>
      <c r="S3514" s="230"/>
      <c r="V3514" s="230"/>
      <c r="W3514" s="230"/>
      <c r="X3514" s="230"/>
      <c r="Y3514" s="230"/>
      <c r="Z3514" s="230"/>
      <c r="AA3514" s="230"/>
      <c r="AB3514" s="230"/>
      <c r="AC3514" s="230"/>
      <c r="AD3514" s="230"/>
      <c r="AH3514" s="230"/>
      <c r="AK3514" s="230"/>
      <c r="AL3514" s="230"/>
      <c r="AM3514" s="230"/>
      <c r="AN3514" s="230"/>
      <c r="AO3514" s="230"/>
      <c r="AP3514" s="230"/>
      <c r="AQ3514" s="230"/>
      <c r="AR3514" s="230"/>
      <c r="AW3514" s="230"/>
      <c r="AZ3514" s="230"/>
      <c r="BA3514" s="230"/>
      <c r="BB3514" s="230"/>
      <c r="BC3514" s="230"/>
      <c r="BD3514" s="230"/>
      <c r="BE3514" s="230"/>
      <c r="BF3514" s="230"/>
      <c r="BG3514" s="230"/>
    </row>
    <row r="3515" spans="4:59">
      <c r="D3515" s="230"/>
      <c r="G3515" s="230"/>
      <c r="H3515" s="230"/>
      <c r="I3515" s="230"/>
      <c r="J3515" s="230"/>
      <c r="K3515" s="230"/>
      <c r="L3515" s="230"/>
      <c r="M3515" s="230"/>
      <c r="N3515" s="230"/>
      <c r="S3515" s="230"/>
      <c r="V3515" s="230"/>
      <c r="W3515" s="230"/>
      <c r="X3515" s="230"/>
      <c r="Y3515" s="230"/>
      <c r="Z3515" s="230"/>
      <c r="AA3515" s="230"/>
      <c r="AB3515" s="230"/>
      <c r="AC3515" s="230"/>
      <c r="AD3515" s="230"/>
      <c r="AH3515" s="230"/>
      <c r="AK3515" s="230"/>
      <c r="AL3515" s="230"/>
      <c r="AM3515" s="230"/>
      <c r="AN3515" s="230"/>
      <c r="AO3515" s="230"/>
      <c r="AP3515" s="230"/>
      <c r="AQ3515" s="230"/>
      <c r="AR3515" s="230"/>
      <c r="AW3515" s="230"/>
      <c r="AZ3515" s="230"/>
      <c r="BA3515" s="230"/>
      <c r="BB3515" s="230"/>
      <c r="BC3515" s="230"/>
      <c r="BD3515" s="230"/>
      <c r="BE3515" s="230"/>
      <c r="BF3515" s="230"/>
      <c r="BG3515" s="230"/>
    </row>
    <row r="3516" spans="4:59">
      <c r="D3516" s="230"/>
      <c r="G3516" s="230"/>
      <c r="H3516" s="230"/>
      <c r="I3516" s="230"/>
      <c r="J3516" s="230"/>
      <c r="K3516" s="230"/>
      <c r="L3516" s="230"/>
      <c r="M3516" s="230"/>
      <c r="N3516" s="230"/>
      <c r="S3516" s="230"/>
      <c r="V3516" s="230"/>
      <c r="W3516" s="230"/>
      <c r="X3516" s="230"/>
      <c r="Y3516" s="230"/>
      <c r="Z3516" s="230"/>
      <c r="AA3516" s="230"/>
      <c r="AB3516" s="230"/>
      <c r="AC3516" s="230"/>
      <c r="AD3516" s="230"/>
      <c r="AH3516" s="230"/>
      <c r="AK3516" s="230"/>
      <c r="AL3516" s="230"/>
      <c r="AM3516" s="230"/>
      <c r="AN3516" s="230"/>
      <c r="AO3516" s="230"/>
      <c r="AP3516" s="230"/>
      <c r="AQ3516" s="230"/>
      <c r="AR3516" s="230"/>
      <c r="AW3516" s="230"/>
      <c r="AZ3516" s="230"/>
      <c r="BA3516" s="230"/>
      <c r="BB3516" s="230"/>
      <c r="BC3516" s="230"/>
      <c r="BD3516" s="230"/>
      <c r="BE3516" s="230"/>
      <c r="BF3516" s="230"/>
      <c r="BG3516" s="230"/>
    </row>
    <row r="3517" spans="4:59">
      <c r="D3517" s="230"/>
      <c r="G3517" s="230"/>
      <c r="H3517" s="230"/>
      <c r="I3517" s="230"/>
      <c r="J3517" s="230"/>
      <c r="K3517" s="230"/>
      <c r="L3517" s="230"/>
      <c r="M3517" s="230"/>
      <c r="N3517" s="230"/>
      <c r="S3517" s="230"/>
      <c r="V3517" s="230"/>
      <c r="W3517" s="230"/>
      <c r="X3517" s="230"/>
      <c r="Y3517" s="230"/>
      <c r="Z3517" s="230"/>
      <c r="AA3517" s="230"/>
      <c r="AB3517" s="230"/>
      <c r="AC3517" s="230"/>
      <c r="AD3517" s="230"/>
      <c r="AH3517" s="230"/>
      <c r="AK3517" s="230"/>
      <c r="AL3517" s="230"/>
      <c r="AM3517" s="230"/>
      <c r="AN3517" s="230"/>
      <c r="AO3517" s="230"/>
      <c r="AP3517" s="230"/>
      <c r="AQ3517" s="230"/>
      <c r="AR3517" s="230"/>
      <c r="AW3517" s="230"/>
      <c r="AZ3517" s="230"/>
      <c r="BA3517" s="230"/>
      <c r="BB3517" s="230"/>
      <c r="BC3517" s="230"/>
      <c r="BD3517" s="230"/>
      <c r="BE3517" s="230"/>
      <c r="BF3517" s="230"/>
      <c r="BG3517" s="230"/>
    </row>
    <row r="3518" spans="4:59">
      <c r="D3518" s="230"/>
      <c r="G3518" s="230"/>
      <c r="H3518" s="230"/>
      <c r="I3518" s="230"/>
      <c r="J3518" s="230"/>
      <c r="K3518" s="230"/>
      <c r="L3518" s="230"/>
      <c r="M3518" s="230"/>
      <c r="N3518" s="230"/>
      <c r="S3518" s="230"/>
      <c r="V3518" s="230"/>
      <c r="W3518" s="230"/>
      <c r="X3518" s="230"/>
      <c r="Y3518" s="230"/>
      <c r="Z3518" s="230"/>
      <c r="AA3518" s="230"/>
      <c r="AB3518" s="230"/>
      <c r="AC3518" s="230"/>
      <c r="AD3518" s="230"/>
      <c r="AH3518" s="230"/>
      <c r="AK3518" s="230"/>
      <c r="AL3518" s="230"/>
      <c r="AM3518" s="230"/>
      <c r="AN3518" s="230"/>
      <c r="AO3518" s="230"/>
      <c r="AP3518" s="230"/>
      <c r="AQ3518" s="230"/>
      <c r="AR3518" s="230"/>
      <c r="AW3518" s="230"/>
      <c r="AZ3518" s="230"/>
      <c r="BA3518" s="230"/>
      <c r="BB3518" s="230"/>
      <c r="BC3518" s="230"/>
      <c r="BD3518" s="230"/>
      <c r="BE3518" s="230"/>
      <c r="BF3518" s="230"/>
      <c r="BG3518" s="230"/>
    </row>
    <row r="3519" spans="4:59">
      <c r="D3519" s="230"/>
      <c r="G3519" s="230"/>
      <c r="H3519" s="230"/>
      <c r="I3519" s="230"/>
      <c r="J3519" s="230"/>
      <c r="K3519" s="230"/>
      <c r="L3519" s="230"/>
      <c r="M3519" s="230"/>
      <c r="N3519" s="230"/>
      <c r="S3519" s="230"/>
      <c r="V3519" s="230"/>
      <c r="W3519" s="230"/>
      <c r="X3519" s="230"/>
      <c r="Y3519" s="230"/>
      <c r="Z3519" s="230"/>
      <c r="AA3519" s="230"/>
      <c r="AB3519" s="230"/>
      <c r="AC3519" s="230"/>
      <c r="AD3519" s="230"/>
      <c r="AH3519" s="230"/>
      <c r="AK3519" s="230"/>
      <c r="AL3519" s="230"/>
      <c r="AM3519" s="230"/>
      <c r="AN3519" s="230"/>
      <c r="AO3519" s="230"/>
      <c r="AP3519" s="230"/>
      <c r="AQ3519" s="230"/>
      <c r="AR3519" s="230"/>
      <c r="AW3519" s="230"/>
      <c r="AZ3519" s="230"/>
      <c r="BA3519" s="230"/>
      <c r="BB3519" s="230"/>
      <c r="BC3519" s="230"/>
      <c r="BD3519" s="230"/>
      <c r="BE3519" s="230"/>
      <c r="BF3519" s="230"/>
      <c r="BG3519" s="230"/>
    </row>
    <row r="3520" spans="4:59">
      <c r="D3520" s="230"/>
      <c r="G3520" s="230"/>
      <c r="H3520" s="230"/>
      <c r="I3520" s="230"/>
      <c r="J3520" s="230"/>
      <c r="K3520" s="230"/>
      <c r="L3520" s="230"/>
      <c r="M3520" s="230"/>
      <c r="N3520" s="230"/>
      <c r="S3520" s="230"/>
      <c r="V3520" s="230"/>
      <c r="W3520" s="230"/>
      <c r="X3520" s="230"/>
      <c r="Y3520" s="230"/>
      <c r="Z3520" s="230"/>
      <c r="AA3520" s="230"/>
      <c r="AB3520" s="230"/>
      <c r="AC3520" s="230"/>
      <c r="AD3520" s="230"/>
      <c r="AH3520" s="230"/>
      <c r="AK3520" s="230"/>
      <c r="AL3520" s="230"/>
      <c r="AM3520" s="230"/>
      <c r="AN3520" s="230"/>
      <c r="AO3520" s="230"/>
      <c r="AP3520" s="230"/>
      <c r="AQ3520" s="230"/>
      <c r="AR3520" s="230"/>
      <c r="AW3520" s="230"/>
      <c r="AZ3520" s="230"/>
      <c r="BA3520" s="230"/>
      <c r="BB3520" s="230"/>
      <c r="BC3520" s="230"/>
      <c r="BD3520" s="230"/>
      <c r="BE3520" s="230"/>
      <c r="BF3520" s="230"/>
      <c r="BG3520" s="230"/>
    </row>
    <row r="3521" spans="4:59">
      <c r="D3521" s="230"/>
      <c r="G3521" s="230"/>
      <c r="H3521" s="230"/>
      <c r="I3521" s="230"/>
      <c r="J3521" s="230"/>
      <c r="K3521" s="230"/>
      <c r="L3521" s="230"/>
      <c r="M3521" s="230"/>
      <c r="N3521" s="230"/>
      <c r="S3521" s="230"/>
      <c r="V3521" s="230"/>
      <c r="W3521" s="230"/>
      <c r="X3521" s="230"/>
      <c r="Y3521" s="230"/>
      <c r="Z3521" s="230"/>
      <c r="AA3521" s="230"/>
      <c r="AB3521" s="230"/>
      <c r="AC3521" s="230"/>
      <c r="AD3521" s="230"/>
      <c r="AH3521" s="230"/>
      <c r="AK3521" s="230"/>
      <c r="AL3521" s="230"/>
      <c r="AM3521" s="230"/>
      <c r="AN3521" s="230"/>
      <c r="AO3521" s="230"/>
      <c r="AP3521" s="230"/>
      <c r="AQ3521" s="230"/>
      <c r="AR3521" s="230"/>
      <c r="AW3521" s="230"/>
      <c r="AZ3521" s="230"/>
      <c r="BA3521" s="230"/>
      <c r="BB3521" s="230"/>
      <c r="BC3521" s="230"/>
      <c r="BD3521" s="230"/>
      <c r="BE3521" s="230"/>
      <c r="BF3521" s="230"/>
      <c r="BG3521" s="230"/>
    </row>
    <row r="3522" spans="4:59">
      <c r="D3522" s="230"/>
      <c r="G3522" s="230"/>
      <c r="H3522" s="230"/>
      <c r="I3522" s="230"/>
      <c r="J3522" s="230"/>
      <c r="K3522" s="230"/>
      <c r="L3522" s="230"/>
      <c r="M3522" s="230"/>
      <c r="N3522" s="230"/>
      <c r="S3522" s="230"/>
      <c r="V3522" s="230"/>
      <c r="W3522" s="230"/>
      <c r="X3522" s="230"/>
      <c r="Y3522" s="230"/>
      <c r="Z3522" s="230"/>
      <c r="AA3522" s="230"/>
      <c r="AB3522" s="230"/>
      <c r="AC3522" s="230"/>
      <c r="AD3522" s="230"/>
      <c r="AH3522" s="230"/>
      <c r="AK3522" s="230"/>
      <c r="AL3522" s="230"/>
      <c r="AM3522" s="230"/>
      <c r="AN3522" s="230"/>
      <c r="AO3522" s="230"/>
      <c r="AP3522" s="230"/>
      <c r="AQ3522" s="230"/>
      <c r="AR3522" s="230"/>
      <c r="AW3522" s="230"/>
      <c r="AZ3522" s="230"/>
      <c r="BA3522" s="230"/>
      <c r="BB3522" s="230"/>
      <c r="BC3522" s="230"/>
      <c r="BD3522" s="230"/>
      <c r="BE3522" s="230"/>
      <c r="BF3522" s="230"/>
      <c r="BG3522" s="230"/>
    </row>
    <row r="3523" spans="4:59">
      <c r="D3523" s="230"/>
      <c r="G3523" s="230"/>
      <c r="H3523" s="230"/>
      <c r="I3523" s="230"/>
      <c r="J3523" s="230"/>
      <c r="K3523" s="230"/>
      <c r="L3523" s="230"/>
      <c r="M3523" s="230"/>
      <c r="N3523" s="230"/>
      <c r="S3523" s="230"/>
      <c r="V3523" s="230"/>
      <c r="W3523" s="230"/>
      <c r="X3523" s="230"/>
      <c r="Y3523" s="230"/>
      <c r="Z3523" s="230"/>
      <c r="AA3523" s="230"/>
      <c r="AB3523" s="230"/>
      <c r="AC3523" s="230"/>
      <c r="AD3523" s="230"/>
      <c r="AH3523" s="230"/>
      <c r="AK3523" s="230"/>
      <c r="AL3523" s="230"/>
      <c r="AM3523" s="230"/>
      <c r="AN3523" s="230"/>
      <c r="AO3523" s="230"/>
      <c r="AP3523" s="230"/>
      <c r="AQ3523" s="230"/>
      <c r="AR3523" s="230"/>
      <c r="AW3523" s="230"/>
      <c r="AZ3523" s="230"/>
      <c r="BA3523" s="230"/>
      <c r="BB3523" s="230"/>
      <c r="BC3523" s="230"/>
      <c r="BD3523" s="230"/>
      <c r="BE3523" s="230"/>
      <c r="BF3523" s="230"/>
      <c r="BG3523" s="230"/>
    </row>
    <row r="3524" spans="4:59">
      <c r="D3524" s="230"/>
      <c r="G3524" s="230"/>
      <c r="H3524" s="230"/>
      <c r="I3524" s="230"/>
      <c r="J3524" s="230"/>
      <c r="K3524" s="230"/>
      <c r="L3524" s="230"/>
      <c r="M3524" s="230"/>
      <c r="N3524" s="230"/>
      <c r="S3524" s="230"/>
      <c r="V3524" s="230"/>
      <c r="W3524" s="230"/>
      <c r="X3524" s="230"/>
      <c r="Y3524" s="230"/>
      <c r="Z3524" s="230"/>
      <c r="AA3524" s="230"/>
      <c r="AB3524" s="230"/>
      <c r="AC3524" s="230"/>
      <c r="AD3524" s="230"/>
      <c r="AH3524" s="230"/>
      <c r="AK3524" s="230"/>
      <c r="AL3524" s="230"/>
      <c r="AM3524" s="230"/>
      <c r="AN3524" s="230"/>
      <c r="AO3524" s="230"/>
      <c r="AP3524" s="230"/>
      <c r="AQ3524" s="230"/>
      <c r="AR3524" s="230"/>
      <c r="AW3524" s="230"/>
      <c r="AZ3524" s="230"/>
      <c r="BA3524" s="230"/>
      <c r="BB3524" s="230"/>
      <c r="BC3524" s="230"/>
      <c r="BD3524" s="230"/>
      <c r="BE3524" s="230"/>
      <c r="BF3524" s="230"/>
      <c r="BG3524" s="230"/>
    </row>
    <row r="3525" spans="4:59">
      <c r="D3525" s="230"/>
      <c r="G3525" s="230"/>
      <c r="H3525" s="230"/>
      <c r="I3525" s="230"/>
      <c r="J3525" s="230"/>
      <c r="K3525" s="230"/>
      <c r="L3525" s="230"/>
      <c r="M3525" s="230"/>
      <c r="N3525" s="230"/>
      <c r="S3525" s="230"/>
      <c r="V3525" s="230"/>
      <c r="W3525" s="230"/>
      <c r="X3525" s="230"/>
      <c r="Y3525" s="230"/>
      <c r="Z3525" s="230"/>
      <c r="AA3525" s="230"/>
      <c r="AB3525" s="230"/>
      <c r="AC3525" s="230"/>
      <c r="AD3525" s="230"/>
      <c r="AH3525" s="230"/>
      <c r="AK3525" s="230"/>
      <c r="AL3525" s="230"/>
      <c r="AM3525" s="230"/>
      <c r="AN3525" s="230"/>
      <c r="AO3525" s="230"/>
      <c r="AP3525" s="230"/>
      <c r="AQ3525" s="230"/>
      <c r="AR3525" s="230"/>
      <c r="AW3525" s="230"/>
      <c r="AZ3525" s="230"/>
      <c r="BA3525" s="230"/>
      <c r="BB3525" s="230"/>
      <c r="BC3525" s="230"/>
      <c r="BD3525" s="230"/>
      <c r="BE3525" s="230"/>
      <c r="BF3525" s="230"/>
      <c r="BG3525" s="230"/>
    </row>
    <row r="3526" spans="4:59">
      <c r="D3526" s="230"/>
      <c r="G3526" s="230"/>
      <c r="H3526" s="230"/>
      <c r="I3526" s="230"/>
      <c r="J3526" s="230"/>
      <c r="K3526" s="230"/>
      <c r="L3526" s="230"/>
      <c r="M3526" s="230"/>
      <c r="N3526" s="230"/>
      <c r="S3526" s="230"/>
      <c r="V3526" s="230"/>
      <c r="W3526" s="230"/>
      <c r="X3526" s="230"/>
      <c r="Y3526" s="230"/>
      <c r="Z3526" s="230"/>
      <c r="AA3526" s="230"/>
      <c r="AB3526" s="230"/>
      <c r="AC3526" s="230"/>
      <c r="AD3526" s="230"/>
      <c r="AH3526" s="230"/>
      <c r="AK3526" s="230"/>
      <c r="AL3526" s="230"/>
      <c r="AM3526" s="230"/>
      <c r="AN3526" s="230"/>
      <c r="AO3526" s="230"/>
      <c r="AP3526" s="230"/>
      <c r="AQ3526" s="230"/>
      <c r="AR3526" s="230"/>
      <c r="AW3526" s="230"/>
      <c r="AZ3526" s="230"/>
      <c r="BA3526" s="230"/>
      <c r="BB3526" s="230"/>
      <c r="BC3526" s="230"/>
      <c r="BD3526" s="230"/>
      <c r="BE3526" s="230"/>
      <c r="BF3526" s="230"/>
      <c r="BG3526" s="230"/>
    </row>
    <row r="3527" spans="4:59">
      <c r="D3527" s="230"/>
      <c r="G3527" s="230"/>
      <c r="H3527" s="230"/>
      <c r="I3527" s="230"/>
      <c r="J3527" s="230"/>
      <c r="K3527" s="230"/>
      <c r="L3527" s="230"/>
      <c r="M3527" s="230"/>
      <c r="N3527" s="230"/>
      <c r="S3527" s="230"/>
      <c r="V3527" s="230"/>
      <c r="W3527" s="230"/>
      <c r="X3527" s="230"/>
      <c r="Y3527" s="230"/>
      <c r="Z3527" s="230"/>
      <c r="AA3527" s="230"/>
      <c r="AB3527" s="230"/>
      <c r="AC3527" s="230"/>
      <c r="AD3527" s="230"/>
      <c r="AH3527" s="230"/>
      <c r="AK3527" s="230"/>
      <c r="AL3527" s="230"/>
      <c r="AM3527" s="230"/>
      <c r="AN3527" s="230"/>
      <c r="AO3527" s="230"/>
      <c r="AP3527" s="230"/>
      <c r="AQ3527" s="230"/>
      <c r="AR3527" s="230"/>
      <c r="AW3527" s="230"/>
      <c r="AZ3527" s="230"/>
      <c r="BA3527" s="230"/>
      <c r="BB3527" s="230"/>
      <c r="BC3527" s="230"/>
      <c r="BD3527" s="230"/>
      <c r="BE3527" s="230"/>
      <c r="BF3527" s="230"/>
      <c r="BG3527" s="230"/>
    </row>
    <row r="3528" spans="4:59">
      <c r="D3528" s="230"/>
      <c r="G3528" s="230"/>
      <c r="H3528" s="230"/>
      <c r="I3528" s="230"/>
      <c r="J3528" s="230"/>
      <c r="K3528" s="230"/>
      <c r="L3528" s="230"/>
      <c r="M3528" s="230"/>
      <c r="N3528" s="230"/>
      <c r="S3528" s="230"/>
      <c r="V3528" s="230"/>
      <c r="W3528" s="230"/>
      <c r="X3528" s="230"/>
      <c r="Y3528" s="230"/>
      <c r="Z3528" s="230"/>
      <c r="AA3528" s="230"/>
      <c r="AB3528" s="230"/>
      <c r="AC3528" s="230"/>
      <c r="AD3528" s="230"/>
      <c r="AH3528" s="230"/>
      <c r="AK3528" s="230"/>
      <c r="AL3528" s="230"/>
      <c r="AM3528" s="230"/>
      <c r="AN3528" s="230"/>
      <c r="AO3528" s="230"/>
      <c r="AP3528" s="230"/>
      <c r="AQ3528" s="230"/>
      <c r="AR3528" s="230"/>
      <c r="AW3528" s="230"/>
      <c r="AZ3528" s="230"/>
      <c r="BA3528" s="230"/>
      <c r="BB3528" s="230"/>
      <c r="BC3528" s="230"/>
      <c r="BD3528" s="230"/>
      <c r="BE3528" s="230"/>
      <c r="BF3528" s="230"/>
      <c r="BG3528" s="230"/>
    </row>
    <row r="3529" spans="4:59">
      <c r="D3529" s="230"/>
      <c r="G3529" s="230"/>
      <c r="H3529" s="230"/>
      <c r="I3529" s="230"/>
      <c r="J3529" s="230"/>
      <c r="K3529" s="230"/>
      <c r="L3529" s="230"/>
      <c r="M3529" s="230"/>
      <c r="N3529" s="230"/>
      <c r="S3529" s="230"/>
      <c r="V3529" s="230"/>
      <c r="W3529" s="230"/>
      <c r="X3529" s="230"/>
      <c r="Y3529" s="230"/>
      <c r="Z3529" s="230"/>
      <c r="AA3529" s="230"/>
      <c r="AB3529" s="230"/>
      <c r="AC3529" s="230"/>
      <c r="AD3529" s="230"/>
      <c r="AH3529" s="230"/>
      <c r="AK3529" s="230"/>
      <c r="AL3529" s="230"/>
      <c r="AM3529" s="230"/>
      <c r="AN3529" s="230"/>
      <c r="AO3529" s="230"/>
      <c r="AP3529" s="230"/>
      <c r="AQ3529" s="230"/>
      <c r="AR3529" s="230"/>
      <c r="AW3529" s="230"/>
      <c r="AZ3529" s="230"/>
      <c r="BA3529" s="230"/>
      <c r="BB3529" s="230"/>
      <c r="BC3529" s="230"/>
      <c r="BD3529" s="230"/>
      <c r="BE3529" s="230"/>
      <c r="BF3529" s="230"/>
      <c r="BG3529" s="230"/>
    </row>
    <row r="3530" spans="4:59">
      <c r="D3530" s="230"/>
      <c r="G3530" s="230"/>
      <c r="H3530" s="230"/>
      <c r="I3530" s="230"/>
      <c r="J3530" s="230"/>
      <c r="K3530" s="230"/>
      <c r="L3530" s="230"/>
      <c r="M3530" s="230"/>
      <c r="N3530" s="230"/>
      <c r="S3530" s="230"/>
      <c r="V3530" s="230"/>
      <c r="W3530" s="230"/>
      <c r="X3530" s="230"/>
      <c r="Y3530" s="230"/>
      <c r="Z3530" s="230"/>
      <c r="AA3530" s="230"/>
      <c r="AB3530" s="230"/>
      <c r="AC3530" s="230"/>
      <c r="AD3530" s="230"/>
      <c r="AH3530" s="230"/>
      <c r="AK3530" s="230"/>
      <c r="AL3530" s="230"/>
      <c r="AM3530" s="230"/>
      <c r="AN3530" s="230"/>
      <c r="AO3530" s="230"/>
      <c r="AP3530" s="230"/>
      <c r="AQ3530" s="230"/>
      <c r="AR3530" s="230"/>
      <c r="AW3530" s="230"/>
      <c r="AZ3530" s="230"/>
      <c r="BA3530" s="230"/>
      <c r="BB3530" s="230"/>
      <c r="BC3530" s="230"/>
      <c r="BD3530" s="230"/>
      <c r="BE3530" s="230"/>
      <c r="BF3530" s="230"/>
      <c r="BG3530" s="230"/>
    </row>
    <row r="3531" spans="4:59">
      <c r="D3531" s="230"/>
      <c r="G3531" s="230"/>
      <c r="H3531" s="230"/>
      <c r="I3531" s="230"/>
      <c r="J3531" s="230"/>
      <c r="K3531" s="230"/>
      <c r="L3531" s="230"/>
      <c r="M3531" s="230"/>
      <c r="N3531" s="230"/>
      <c r="S3531" s="230"/>
      <c r="V3531" s="230"/>
      <c r="W3531" s="230"/>
      <c r="X3531" s="230"/>
      <c r="Y3531" s="230"/>
      <c r="Z3531" s="230"/>
      <c r="AA3531" s="230"/>
      <c r="AB3531" s="230"/>
      <c r="AC3531" s="230"/>
      <c r="AD3531" s="230"/>
      <c r="AH3531" s="230"/>
      <c r="AK3531" s="230"/>
      <c r="AL3531" s="230"/>
      <c r="AM3531" s="230"/>
      <c r="AN3531" s="230"/>
      <c r="AO3531" s="230"/>
      <c r="AP3531" s="230"/>
      <c r="AQ3531" s="230"/>
      <c r="AR3531" s="230"/>
      <c r="AW3531" s="230"/>
      <c r="AZ3531" s="230"/>
      <c r="BA3531" s="230"/>
      <c r="BB3531" s="230"/>
      <c r="BC3531" s="230"/>
      <c r="BD3531" s="230"/>
      <c r="BE3531" s="230"/>
      <c r="BF3531" s="230"/>
      <c r="BG3531" s="230"/>
    </row>
    <row r="3532" spans="4:59">
      <c r="D3532" s="230"/>
      <c r="G3532" s="230"/>
      <c r="H3532" s="230"/>
      <c r="I3532" s="230"/>
      <c r="J3532" s="230"/>
      <c r="K3532" s="230"/>
      <c r="L3532" s="230"/>
      <c r="M3532" s="230"/>
      <c r="N3532" s="230"/>
      <c r="S3532" s="230"/>
      <c r="V3532" s="230"/>
      <c r="W3532" s="230"/>
      <c r="X3532" s="230"/>
      <c r="Y3532" s="230"/>
      <c r="Z3532" s="230"/>
      <c r="AA3532" s="230"/>
      <c r="AB3532" s="230"/>
      <c r="AC3532" s="230"/>
      <c r="AD3532" s="230"/>
      <c r="AH3532" s="230"/>
      <c r="AK3532" s="230"/>
      <c r="AL3532" s="230"/>
      <c r="AM3532" s="230"/>
      <c r="AN3532" s="230"/>
      <c r="AO3532" s="230"/>
      <c r="AP3532" s="230"/>
      <c r="AQ3532" s="230"/>
      <c r="AR3532" s="230"/>
      <c r="AW3532" s="230"/>
      <c r="AZ3532" s="230"/>
      <c r="BA3532" s="230"/>
      <c r="BB3532" s="230"/>
      <c r="BC3532" s="230"/>
      <c r="BD3532" s="230"/>
      <c r="BE3532" s="230"/>
      <c r="BF3532" s="230"/>
      <c r="BG3532" s="230"/>
    </row>
    <row r="3533" spans="4:59">
      <c r="D3533" s="230"/>
      <c r="G3533" s="230"/>
      <c r="H3533" s="230"/>
      <c r="I3533" s="230"/>
      <c r="J3533" s="230"/>
      <c r="K3533" s="230"/>
      <c r="L3533" s="230"/>
      <c r="M3533" s="230"/>
      <c r="N3533" s="230"/>
      <c r="S3533" s="230"/>
      <c r="V3533" s="230"/>
      <c r="W3533" s="230"/>
      <c r="X3533" s="230"/>
      <c r="Y3533" s="230"/>
      <c r="Z3533" s="230"/>
      <c r="AA3533" s="230"/>
      <c r="AB3533" s="230"/>
      <c r="AC3533" s="230"/>
      <c r="AD3533" s="230"/>
      <c r="AH3533" s="230"/>
      <c r="AK3533" s="230"/>
      <c r="AL3533" s="230"/>
      <c r="AM3533" s="230"/>
      <c r="AN3533" s="230"/>
      <c r="AO3533" s="230"/>
      <c r="AP3533" s="230"/>
      <c r="AQ3533" s="230"/>
      <c r="AR3533" s="230"/>
      <c r="AW3533" s="230"/>
      <c r="AZ3533" s="230"/>
      <c r="BA3533" s="230"/>
      <c r="BB3533" s="230"/>
      <c r="BC3533" s="230"/>
      <c r="BD3533" s="230"/>
      <c r="BE3533" s="230"/>
      <c r="BF3533" s="230"/>
      <c r="BG3533" s="230"/>
    </row>
    <row r="3534" spans="4:59">
      <c r="D3534" s="230"/>
      <c r="G3534" s="230"/>
      <c r="H3534" s="230"/>
      <c r="I3534" s="230"/>
      <c r="J3534" s="230"/>
      <c r="K3534" s="230"/>
      <c r="L3534" s="230"/>
      <c r="M3534" s="230"/>
      <c r="N3534" s="230"/>
      <c r="S3534" s="230"/>
      <c r="V3534" s="230"/>
      <c r="W3534" s="230"/>
      <c r="X3534" s="230"/>
      <c r="Y3534" s="230"/>
      <c r="Z3534" s="230"/>
      <c r="AA3534" s="230"/>
      <c r="AB3534" s="230"/>
      <c r="AC3534" s="230"/>
      <c r="AD3534" s="230"/>
      <c r="AH3534" s="230"/>
      <c r="AK3534" s="230"/>
      <c r="AL3534" s="230"/>
      <c r="AM3534" s="230"/>
      <c r="AN3534" s="230"/>
      <c r="AO3534" s="230"/>
      <c r="AP3534" s="230"/>
      <c r="AQ3534" s="230"/>
      <c r="AR3534" s="230"/>
      <c r="AW3534" s="230"/>
      <c r="AZ3534" s="230"/>
      <c r="BA3534" s="230"/>
      <c r="BB3534" s="230"/>
      <c r="BC3534" s="230"/>
      <c r="BD3534" s="230"/>
      <c r="BE3534" s="230"/>
      <c r="BF3534" s="230"/>
      <c r="BG3534" s="230"/>
    </row>
    <row r="3535" spans="4:59">
      <c r="D3535" s="230"/>
      <c r="G3535" s="230"/>
      <c r="H3535" s="230"/>
      <c r="I3535" s="230"/>
      <c r="J3535" s="230"/>
      <c r="K3535" s="230"/>
      <c r="L3535" s="230"/>
      <c r="M3535" s="230"/>
      <c r="N3535" s="230"/>
      <c r="S3535" s="230"/>
      <c r="V3535" s="230"/>
      <c r="W3535" s="230"/>
      <c r="X3535" s="230"/>
      <c r="Y3535" s="230"/>
      <c r="Z3535" s="230"/>
      <c r="AA3535" s="230"/>
      <c r="AB3535" s="230"/>
      <c r="AC3535" s="230"/>
      <c r="AD3535" s="230"/>
      <c r="AH3535" s="230"/>
      <c r="AK3535" s="230"/>
      <c r="AL3535" s="230"/>
      <c r="AM3535" s="230"/>
      <c r="AN3535" s="230"/>
      <c r="AO3535" s="230"/>
      <c r="AP3535" s="230"/>
      <c r="AQ3535" s="230"/>
      <c r="AR3535" s="230"/>
      <c r="AW3535" s="230"/>
      <c r="AZ3535" s="230"/>
      <c r="BA3535" s="230"/>
      <c r="BB3535" s="230"/>
      <c r="BC3535" s="230"/>
      <c r="BD3535" s="230"/>
      <c r="BE3535" s="230"/>
      <c r="BF3535" s="230"/>
      <c r="BG3535" s="230"/>
    </row>
    <row r="3536" spans="4:59">
      <c r="D3536" s="230"/>
      <c r="G3536" s="230"/>
      <c r="H3536" s="230"/>
      <c r="I3536" s="230"/>
      <c r="J3536" s="230"/>
      <c r="K3536" s="230"/>
      <c r="L3536" s="230"/>
      <c r="M3536" s="230"/>
      <c r="N3536" s="230"/>
      <c r="S3536" s="230"/>
      <c r="V3536" s="230"/>
      <c r="W3536" s="230"/>
      <c r="X3536" s="230"/>
      <c r="Y3536" s="230"/>
      <c r="Z3536" s="230"/>
      <c r="AA3536" s="230"/>
      <c r="AB3536" s="230"/>
      <c r="AC3536" s="230"/>
      <c r="AD3536" s="230"/>
      <c r="AH3536" s="230"/>
      <c r="AK3536" s="230"/>
      <c r="AL3536" s="230"/>
      <c r="AM3536" s="230"/>
      <c r="AN3536" s="230"/>
      <c r="AO3536" s="230"/>
      <c r="AP3536" s="230"/>
      <c r="AQ3536" s="230"/>
      <c r="AR3536" s="230"/>
      <c r="AW3536" s="230"/>
      <c r="AZ3536" s="230"/>
      <c r="BA3536" s="230"/>
      <c r="BB3536" s="230"/>
      <c r="BC3536" s="230"/>
      <c r="BD3536" s="230"/>
      <c r="BE3536" s="230"/>
      <c r="BF3536" s="230"/>
      <c r="BG3536" s="230"/>
    </row>
    <row r="3537" spans="4:59">
      <c r="D3537" s="230"/>
      <c r="G3537" s="230"/>
      <c r="H3537" s="230"/>
      <c r="I3537" s="230"/>
      <c r="J3537" s="230"/>
      <c r="K3537" s="230"/>
      <c r="L3537" s="230"/>
      <c r="M3537" s="230"/>
      <c r="N3537" s="230"/>
      <c r="S3537" s="230"/>
      <c r="V3537" s="230"/>
      <c r="W3537" s="230"/>
      <c r="X3537" s="230"/>
      <c r="Y3537" s="230"/>
      <c r="Z3537" s="230"/>
      <c r="AA3537" s="230"/>
      <c r="AB3537" s="230"/>
      <c r="AC3537" s="230"/>
      <c r="AD3537" s="230"/>
      <c r="AH3537" s="230"/>
      <c r="AK3537" s="230"/>
      <c r="AL3537" s="230"/>
      <c r="AM3537" s="230"/>
      <c r="AN3537" s="230"/>
      <c r="AO3537" s="230"/>
      <c r="AP3537" s="230"/>
      <c r="AQ3537" s="230"/>
      <c r="AR3537" s="230"/>
      <c r="AW3537" s="230"/>
      <c r="AZ3537" s="230"/>
      <c r="BA3537" s="230"/>
      <c r="BB3537" s="230"/>
      <c r="BC3537" s="230"/>
      <c r="BD3537" s="230"/>
      <c r="BE3537" s="230"/>
      <c r="BF3537" s="230"/>
      <c r="BG3537" s="230"/>
    </row>
    <row r="3538" spans="4:59">
      <c r="D3538" s="230"/>
      <c r="G3538" s="230"/>
      <c r="H3538" s="230"/>
      <c r="I3538" s="230"/>
      <c r="J3538" s="230"/>
      <c r="K3538" s="230"/>
      <c r="L3538" s="230"/>
      <c r="M3538" s="230"/>
      <c r="N3538" s="230"/>
      <c r="S3538" s="230"/>
      <c r="V3538" s="230"/>
      <c r="W3538" s="230"/>
      <c r="X3538" s="230"/>
      <c r="Y3538" s="230"/>
      <c r="Z3538" s="230"/>
      <c r="AA3538" s="230"/>
      <c r="AB3538" s="230"/>
      <c r="AC3538" s="230"/>
      <c r="AD3538" s="230"/>
      <c r="AH3538" s="230"/>
      <c r="AK3538" s="230"/>
      <c r="AL3538" s="230"/>
      <c r="AM3538" s="230"/>
      <c r="AN3538" s="230"/>
      <c r="AO3538" s="230"/>
      <c r="AP3538" s="230"/>
      <c r="AQ3538" s="230"/>
      <c r="AR3538" s="230"/>
      <c r="AW3538" s="230"/>
      <c r="AZ3538" s="230"/>
      <c r="BA3538" s="230"/>
      <c r="BB3538" s="230"/>
      <c r="BC3538" s="230"/>
      <c r="BD3538" s="230"/>
      <c r="BE3538" s="230"/>
      <c r="BF3538" s="230"/>
      <c r="BG3538" s="230"/>
    </row>
    <row r="3539" spans="4:59">
      <c r="D3539" s="230"/>
      <c r="G3539" s="230"/>
      <c r="H3539" s="230"/>
      <c r="I3539" s="230"/>
      <c r="J3539" s="230"/>
      <c r="K3539" s="230"/>
      <c r="L3539" s="230"/>
      <c r="M3539" s="230"/>
      <c r="N3539" s="230"/>
      <c r="S3539" s="230"/>
      <c r="V3539" s="230"/>
      <c r="W3539" s="230"/>
      <c r="X3539" s="230"/>
      <c r="Y3539" s="230"/>
      <c r="Z3539" s="230"/>
      <c r="AA3539" s="230"/>
      <c r="AB3539" s="230"/>
      <c r="AC3539" s="230"/>
      <c r="AD3539" s="230"/>
      <c r="AH3539" s="230"/>
      <c r="AK3539" s="230"/>
      <c r="AL3539" s="230"/>
      <c r="AM3539" s="230"/>
      <c r="AN3539" s="230"/>
      <c r="AO3539" s="230"/>
      <c r="AP3539" s="230"/>
      <c r="AQ3539" s="230"/>
      <c r="AR3539" s="230"/>
      <c r="AW3539" s="230"/>
      <c r="AZ3539" s="230"/>
      <c r="BA3539" s="230"/>
      <c r="BB3539" s="230"/>
      <c r="BC3539" s="230"/>
      <c r="BD3539" s="230"/>
      <c r="BE3539" s="230"/>
      <c r="BF3539" s="230"/>
      <c r="BG3539" s="230"/>
    </row>
    <row r="3540" spans="4:59">
      <c r="D3540" s="230"/>
      <c r="G3540" s="230"/>
      <c r="H3540" s="230"/>
      <c r="I3540" s="230"/>
      <c r="J3540" s="230"/>
      <c r="K3540" s="230"/>
      <c r="L3540" s="230"/>
      <c r="M3540" s="230"/>
      <c r="N3540" s="230"/>
      <c r="S3540" s="230"/>
      <c r="V3540" s="230"/>
      <c r="W3540" s="230"/>
      <c r="X3540" s="230"/>
      <c r="Y3540" s="230"/>
      <c r="Z3540" s="230"/>
      <c r="AA3540" s="230"/>
      <c r="AB3540" s="230"/>
      <c r="AC3540" s="230"/>
      <c r="AD3540" s="230"/>
      <c r="AH3540" s="230"/>
      <c r="AK3540" s="230"/>
      <c r="AL3540" s="230"/>
      <c r="AM3540" s="230"/>
      <c r="AN3540" s="230"/>
      <c r="AO3540" s="230"/>
      <c r="AP3540" s="230"/>
      <c r="AQ3540" s="230"/>
      <c r="AR3540" s="230"/>
      <c r="AW3540" s="230"/>
      <c r="AZ3540" s="230"/>
      <c r="BA3540" s="230"/>
      <c r="BB3540" s="230"/>
      <c r="BC3540" s="230"/>
      <c r="BD3540" s="230"/>
      <c r="BE3540" s="230"/>
      <c r="BF3540" s="230"/>
      <c r="BG3540" s="230"/>
    </row>
    <row r="3541" spans="4:59">
      <c r="D3541" s="230"/>
      <c r="G3541" s="230"/>
      <c r="H3541" s="230"/>
      <c r="I3541" s="230"/>
      <c r="J3541" s="230"/>
      <c r="K3541" s="230"/>
      <c r="L3541" s="230"/>
      <c r="M3541" s="230"/>
      <c r="N3541" s="230"/>
      <c r="S3541" s="230"/>
      <c r="V3541" s="230"/>
      <c r="W3541" s="230"/>
      <c r="X3541" s="230"/>
      <c r="Y3541" s="230"/>
      <c r="Z3541" s="230"/>
      <c r="AA3541" s="230"/>
      <c r="AB3541" s="230"/>
      <c r="AC3541" s="230"/>
      <c r="AD3541" s="230"/>
      <c r="AH3541" s="230"/>
      <c r="AK3541" s="230"/>
      <c r="AL3541" s="230"/>
      <c r="AM3541" s="230"/>
      <c r="AN3541" s="230"/>
      <c r="AO3541" s="230"/>
      <c r="AP3541" s="230"/>
      <c r="AQ3541" s="230"/>
      <c r="AR3541" s="230"/>
      <c r="AW3541" s="230"/>
      <c r="AZ3541" s="230"/>
      <c r="BA3541" s="230"/>
      <c r="BB3541" s="230"/>
      <c r="BC3541" s="230"/>
      <c r="BD3541" s="230"/>
      <c r="BE3541" s="230"/>
      <c r="BF3541" s="230"/>
      <c r="BG3541" s="230"/>
    </row>
    <row r="3542" spans="4:59">
      <c r="D3542" s="230"/>
      <c r="G3542" s="230"/>
      <c r="H3542" s="230"/>
      <c r="I3542" s="230"/>
      <c r="J3542" s="230"/>
      <c r="K3542" s="230"/>
      <c r="L3542" s="230"/>
      <c r="M3542" s="230"/>
      <c r="N3542" s="230"/>
      <c r="S3542" s="230"/>
      <c r="V3542" s="230"/>
      <c r="W3542" s="230"/>
      <c r="X3542" s="230"/>
      <c r="Y3542" s="230"/>
      <c r="Z3542" s="230"/>
      <c r="AA3542" s="230"/>
      <c r="AB3542" s="230"/>
      <c r="AC3542" s="230"/>
      <c r="AD3542" s="230"/>
      <c r="AH3542" s="230"/>
      <c r="AK3542" s="230"/>
      <c r="AL3542" s="230"/>
      <c r="AM3542" s="230"/>
      <c r="AN3542" s="230"/>
      <c r="AO3542" s="230"/>
      <c r="AP3542" s="230"/>
      <c r="AQ3542" s="230"/>
      <c r="AR3542" s="230"/>
      <c r="AW3542" s="230"/>
      <c r="AZ3542" s="230"/>
      <c r="BA3542" s="230"/>
      <c r="BB3542" s="230"/>
      <c r="BC3542" s="230"/>
      <c r="BD3542" s="230"/>
      <c r="BE3542" s="230"/>
      <c r="BF3542" s="230"/>
      <c r="BG3542" s="230"/>
    </row>
    <row r="3543" spans="4:59">
      <c r="D3543" s="230"/>
      <c r="G3543" s="230"/>
      <c r="H3543" s="230"/>
      <c r="I3543" s="230"/>
      <c r="J3543" s="230"/>
      <c r="K3543" s="230"/>
      <c r="L3543" s="230"/>
      <c r="M3543" s="230"/>
      <c r="N3543" s="230"/>
      <c r="S3543" s="230"/>
      <c r="V3543" s="230"/>
      <c r="W3543" s="230"/>
      <c r="X3543" s="230"/>
      <c r="Y3543" s="230"/>
      <c r="Z3543" s="230"/>
      <c r="AA3543" s="230"/>
      <c r="AB3543" s="230"/>
      <c r="AC3543" s="230"/>
      <c r="AD3543" s="230"/>
      <c r="AH3543" s="230"/>
      <c r="AK3543" s="230"/>
      <c r="AL3543" s="230"/>
      <c r="AM3543" s="230"/>
      <c r="AN3543" s="230"/>
      <c r="AO3543" s="230"/>
      <c r="AP3543" s="230"/>
      <c r="AQ3543" s="230"/>
      <c r="AR3543" s="230"/>
      <c r="AW3543" s="230"/>
      <c r="AZ3543" s="230"/>
      <c r="BA3543" s="230"/>
      <c r="BB3543" s="230"/>
      <c r="BC3543" s="230"/>
      <c r="BD3543" s="230"/>
      <c r="BE3543" s="230"/>
      <c r="BF3543" s="230"/>
      <c r="BG3543" s="230"/>
    </row>
    <row r="3544" spans="4:59">
      <c r="D3544" s="230"/>
      <c r="G3544" s="230"/>
      <c r="H3544" s="230"/>
      <c r="I3544" s="230"/>
      <c r="J3544" s="230"/>
      <c r="K3544" s="230"/>
      <c r="L3544" s="230"/>
      <c r="M3544" s="230"/>
      <c r="N3544" s="230"/>
      <c r="S3544" s="230"/>
      <c r="V3544" s="230"/>
      <c r="W3544" s="230"/>
      <c r="X3544" s="230"/>
      <c r="Y3544" s="230"/>
      <c r="Z3544" s="230"/>
      <c r="AA3544" s="230"/>
      <c r="AB3544" s="230"/>
      <c r="AC3544" s="230"/>
      <c r="AD3544" s="230"/>
      <c r="AH3544" s="230"/>
      <c r="AK3544" s="230"/>
      <c r="AL3544" s="230"/>
      <c r="AM3544" s="230"/>
      <c r="AN3544" s="230"/>
      <c r="AO3544" s="230"/>
      <c r="AP3544" s="230"/>
      <c r="AQ3544" s="230"/>
      <c r="AR3544" s="230"/>
      <c r="AW3544" s="230"/>
      <c r="AZ3544" s="230"/>
      <c r="BA3544" s="230"/>
      <c r="BB3544" s="230"/>
      <c r="BC3544" s="230"/>
      <c r="BD3544" s="230"/>
      <c r="BE3544" s="230"/>
      <c r="BF3544" s="230"/>
      <c r="BG3544" s="230"/>
    </row>
    <row r="3545" spans="4:59">
      <c r="D3545" s="230"/>
      <c r="G3545" s="230"/>
      <c r="H3545" s="230"/>
      <c r="I3545" s="230"/>
      <c r="J3545" s="230"/>
      <c r="K3545" s="230"/>
      <c r="L3545" s="230"/>
      <c r="M3545" s="230"/>
      <c r="N3545" s="230"/>
      <c r="S3545" s="230"/>
      <c r="V3545" s="230"/>
      <c r="W3545" s="230"/>
      <c r="X3545" s="230"/>
      <c r="Y3545" s="230"/>
      <c r="Z3545" s="230"/>
      <c r="AA3545" s="230"/>
      <c r="AB3545" s="230"/>
      <c r="AC3545" s="230"/>
      <c r="AD3545" s="230"/>
      <c r="AH3545" s="230"/>
      <c r="AK3545" s="230"/>
      <c r="AL3545" s="230"/>
      <c r="AM3545" s="230"/>
      <c r="AN3545" s="230"/>
      <c r="AO3545" s="230"/>
      <c r="AP3545" s="230"/>
      <c r="AQ3545" s="230"/>
      <c r="AR3545" s="230"/>
      <c r="AW3545" s="230"/>
      <c r="AZ3545" s="230"/>
      <c r="BA3545" s="230"/>
      <c r="BB3545" s="230"/>
      <c r="BC3545" s="230"/>
      <c r="BD3545" s="230"/>
      <c r="BE3545" s="230"/>
      <c r="BF3545" s="230"/>
      <c r="BG3545" s="230"/>
    </row>
    <row r="3546" spans="4:59">
      <c r="D3546" s="230"/>
      <c r="G3546" s="230"/>
      <c r="H3546" s="230"/>
      <c r="I3546" s="230"/>
      <c r="J3546" s="230"/>
      <c r="K3546" s="230"/>
      <c r="L3546" s="230"/>
      <c r="M3546" s="230"/>
      <c r="N3546" s="230"/>
      <c r="S3546" s="230"/>
      <c r="V3546" s="230"/>
      <c r="W3546" s="230"/>
      <c r="X3546" s="230"/>
      <c r="Y3546" s="230"/>
      <c r="Z3546" s="230"/>
      <c r="AA3546" s="230"/>
      <c r="AB3546" s="230"/>
      <c r="AC3546" s="230"/>
      <c r="AD3546" s="230"/>
      <c r="AH3546" s="230"/>
      <c r="AK3546" s="230"/>
      <c r="AL3546" s="230"/>
      <c r="AM3546" s="230"/>
      <c r="AN3546" s="230"/>
      <c r="AO3546" s="230"/>
      <c r="AP3546" s="230"/>
      <c r="AQ3546" s="230"/>
      <c r="AR3546" s="230"/>
      <c r="AW3546" s="230"/>
      <c r="AZ3546" s="230"/>
      <c r="BA3546" s="230"/>
      <c r="BB3546" s="230"/>
      <c r="BC3546" s="230"/>
      <c r="BD3546" s="230"/>
      <c r="BE3546" s="230"/>
      <c r="BF3546" s="230"/>
      <c r="BG3546" s="230"/>
    </row>
    <row r="3547" spans="4:59">
      <c r="D3547" s="230"/>
      <c r="G3547" s="230"/>
      <c r="H3547" s="230"/>
      <c r="I3547" s="230"/>
      <c r="J3547" s="230"/>
      <c r="K3547" s="230"/>
      <c r="L3547" s="230"/>
      <c r="M3547" s="230"/>
      <c r="N3547" s="230"/>
      <c r="S3547" s="230"/>
      <c r="V3547" s="230"/>
      <c r="W3547" s="230"/>
      <c r="X3547" s="230"/>
      <c r="Y3547" s="230"/>
      <c r="Z3547" s="230"/>
      <c r="AA3547" s="230"/>
      <c r="AB3547" s="230"/>
      <c r="AC3547" s="230"/>
      <c r="AD3547" s="230"/>
      <c r="AH3547" s="230"/>
      <c r="AK3547" s="230"/>
      <c r="AL3547" s="230"/>
      <c r="AM3547" s="230"/>
      <c r="AN3547" s="230"/>
      <c r="AO3547" s="230"/>
      <c r="AP3547" s="230"/>
      <c r="AQ3547" s="230"/>
      <c r="AR3547" s="230"/>
      <c r="AW3547" s="230"/>
      <c r="AZ3547" s="230"/>
      <c r="BA3547" s="230"/>
      <c r="BB3547" s="230"/>
      <c r="BC3547" s="230"/>
      <c r="BD3547" s="230"/>
      <c r="BE3547" s="230"/>
      <c r="BF3547" s="230"/>
      <c r="BG3547" s="230"/>
    </row>
    <row r="3548" spans="4:59">
      <c r="D3548" s="230"/>
      <c r="G3548" s="230"/>
      <c r="H3548" s="230"/>
      <c r="I3548" s="230"/>
      <c r="J3548" s="230"/>
      <c r="K3548" s="230"/>
      <c r="L3548" s="230"/>
      <c r="M3548" s="230"/>
      <c r="N3548" s="230"/>
      <c r="S3548" s="230"/>
      <c r="V3548" s="230"/>
      <c r="W3548" s="230"/>
      <c r="X3548" s="230"/>
      <c r="Y3548" s="230"/>
      <c r="Z3548" s="230"/>
      <c r="AA3548" s="230"/>
      <c r="AB3548" s="230"/>
      <c r="AC3548" s="230"/>
      <c r="AD3548" s="230"/>
      <c r="AH3548" s="230"/>
      <c r="AK3548" s="230"/>
      <c r="AL3548" s="230"/>
      <c r="AM3548" s="230"/>
      <c r="AN3548" s="230"/>
      <c r="AO3548" s="230"/>
      <c r="AP3548" s="230"/>
      <c r="AQ3548" s="230"/>
      <c r="AR3548" s="230"/>
      <c r="AW3548" s="230"/>
      <c r="AZ3548" s="230"/>
      <c r="BA3548" s="230"/>
      <c r="BB3548" s="230"/>
      <c r="BC3548" s="230"/>
      <c r="BD3548" s="230"/>
      <c r="BE3548" s="230"/>
      <c r="BF3548" s="230"/>
      <c r="BG3548" s="230"/>
    </row>
    <row r="3549" spans="4:59">
      <c r="D3549" s="230"/>
      <c r="G3549" s="230"/>
      <c r="H3549" s="230"/>
      <c r="I3549" s="230"/>
      <c r="J3549" s="230"/>
      <c r="K3549" s="230"/>
      <c r="L3549" s="230"/>
      <c r="M3549" s="230"/>
      <c r="N3549" s="230"/>
      <c r="S3549" s="230"/>
      <c r="V3549" s="230"/>
      <c r="W3549" s="230"/>
      <c r="X3549" s="230"/>
      <c r="Y3549" s="230"/>
      <c r="Z3549" s="230"/>
      <c r="AA3549" s="230"/>
      <c r="AB3549" s="230"/>
      <c r="AC3549" s="230"/>
      <c r="AD3549" s="230"/>
      <c r="AH3549" s="230"/>
      <c r="AK3549" s="230"/>
      <c r="AL3549" s="230"/>
      <c r="AM3549" s="230"/>
      <c r="AN3549" s="230"/>
      <c r="AO3549" s="230"/>
      <c r="AP3549" s="230"/>
      <c r="AQ3549" s="230"/>
      <c r="AR3549" s="230"/>
      <c r="AW3549" s="230"/>
      <c r="AZ3549" s="230"/>
      <c r="BA3549" s="230"/>
      <c r="BB3549" s="230"/>
      <c r="BC3549" s="230"/>
      <c r="BD3549" s="230"/>
      <c r="BE3549" s="230"/>
      <c r="BF3549" s="230"/>
      <c r="BG3549" s="230"/>
    </row>
    <row r="3550" spans="4:59">
      <c r="D3550" s="230"/>
      <c r="G3550" s="230"/>
      <c r="H3550" s="230"/>
      <c r="I3550" s="230"/>
      <c r="J3550" s="230"/>
      <c r="K3550" s="230"/>
      <c r="L3550" s="230"/>
      <c r="M3550" s="230"/>
      <c r="N3550" s="230"/>
      <c r="S3550" s="230"/>
      <c r="V3550" s="230"/>
      <c r="W3550" s="230"/>
      <c r="X3550" s="230"/>
      <c r="Y3550" s="230"/>
      <c r="Z3550" s="230"/>
      <c r="AA3550" s="230"/>
      <c r="AB3550" s="230"/>
      <c r="AC3550" s="230"/>
      <c r="AD3550" s="230"/>
      <c r="AH3550" s="230"/>
      <c r="AK3550" s="230"/>
      <c r="AL3550" s="230"/>
      <c r="AM3550" s="230"/>
      <c r="AN3550" s="230"/>
      <c r="AO3550" s="230"/>
      <c r="AP3550" s="230"/>
      <c r="AQ3550" s="230"/>
      <c r="AR3550" s="230"/>
      <c r="AW3550" s="230"/>
      <c r="AZ3550" s="230"/>
      <c r="BA3550" s="230"/>
      <c r="BB3550" s="230"/>
      <c r="BC3550" s="230"/>
      <c r="BD3550" s="230"/>
      <c r="BE3550" s="230"/>
      <c r="BF3550" s="230"/>
      <c r="BG3550" s="230"/>
    </row>
    <row r="3551" spans="4:59">
      <c r="D3551" s="230"/>
      <c r="G3551" s="230"/>
      <c r="H3551" s="230"/>
      <c r="I3551" s="230"/>
      <c r="J3551" s="230"/>
      <c r="K3551" s="230"/>
      <c r="L3551" s="230"/>
      <c r="M3551" s="230"/>
      <c r="N3551" s="230"/>
      <c r="S3551" s="230"/>
      <c r="V3551" s="230"/>
      <c r="W3551" s="230"/>
      <c r="X3551" s="230"/>
      <c r="Y3551" s="230"/>
      <c r="Z3551" s="230"/>
      <c r="AA3551" s="230"/>
      <c r="AB3551" s="230"/>
      <c r="AC3551" s="230"/>
      <c r="AD3551" s="230"/>
      <c r="AH3551" s="230"/>
      <c r="AK3551" s="230"/>
      <c r="AL3551" s="230"/>
      <c r="AM3551" s="230"/>
      <c r="AN3551" s="230"/>
      <c r="AO3551" s="230"/>
      <c r="AP3551" s="230"/>
      <c r="AQ3551" s="230"/>
      <c r="AR3551" s="230"/>
      <c r="AW3551" s="230"/>
      <c r="AZ3551" s="230"/>
      <c r="BA3551" s="230"/>
      <c r="BB3551" s="230"/>
      <c r="BC3551" s="230"/>
      <c r="BD3551" s="230"/>
      <c r="BE3551" s="230"/>
      <c r="BF3551" s="230"/>
      <c r="BG3551" s="230"/>
    </row>
    <row r="3552" spans="4:59">
      <c r="D3552" s="230"/>
      <c r="G3552" s="230"/>
      <c r="H3552" s="230"/>
      <c r="I3552" s="230"/>
      <c r="J3552" s="230"/>
      <c r="K3552" s="230"/>
      <c r="L3552" s="230"/>
      <c r="M3552" s="230"/>
      <c r="N3552" s="230"/>
      <c r="S3552" s="230"/>
      <c r="V3552" s="230"/>
      <c r="W3552" s="230"/>
      <c r="X3552" s="230"/>
      <c r="Y3552" s="230"/>
      <c r="Z3552" s="230"/>
      <c r="AA3552" s="230"/>
      <c r="AB3552" s="230"/>
      <c r="AC3552" s="230"/>
      <c r="AD3552" s="230"/>
      <c r="AH3552" s="230"/>
      <c r="AK3552" s="230"/>
      <c r="AL3552" s="230"/>
      <c r="AM3552" s="230"/>
      <c r="AN3552" s="230"/>
      <c r="AO3552" s="230"/>
      <c r="AP3552" s="230"/>
      <c r="AQ3552" s="230"/>
      <c r="AR3552" s="230"/>
      <c r="AW3552" s="230"/>
      <c r="AZ3552" s="230"/>
      <c r="BA3552" s="230"/>
      <c r="BB3552" s="230"/>
      <c r="BC3552" s="230"/>
      <c r="BD3552" s="230"/>
      <c r="BE3552" s="230"/>
      <c r="BF3552" s="230"/>
      <c r="BG3552" s="230"/>
    </row>
    <row r="3553" spans="4:59">
      <c r="D3553" s="230"/>
      <c r="G3553" s="230"/>
      <c r="H3553" s="230"/>
      <c r="I3553" s="230"/>
      <c r="J3553" s="230"/>
      <c r="K3553" s="230"/>
      <c r="L3553" s="230"/>
      <c r="M3553" s="230"/>
      <c r="N3553" s="230"/>
      <c r="S3553" s="230"/>
      <c r="V3553" s="230"/>
      <c r="W3553" s="230"/>
      <c r="X3553" s="230"/>
      <c r="Y3553" s="230"/>
      <c r="Z3553" s="230"/>
      <c r="AA3553" s="230"/>
      <c r="AB3553" s="230"/>
      <c r="AC3553" s="230"/>
      <c r="AD3553" s="230"/>
      <c r="AH3553" s="230"/>
      <c r="AK3553" s="230"/>
      <c r="AL3553" s="230"/>
      <c r="AM3553" s="230"/>
      <c r="AN3553" s="230"/>
      <c r="AO3553" s="230"/>
      <c r="AP3553" s="230"/>
      <c r="AQ3553" s="230"/>
      <c r="AR3553" s="230"/>
      <c r="AW3553" s="230"/>
      <c r="AZ3553" s="230"/>
      <c r="BA3553" s="230"/>
      <c r="BB3553" s="230"/>
      <c r="BC3553" s="230"/>
      <c r="BD3553" s="230"/>
      <c r="BE3553" s="230"/>
      <c r="BF3553" s="230"/>
      <c r="BG3553" s="230"/>
    </row>
    <row r="3554" spans="4:59">
      <c r="D3554" s="230"/>
      <c r="G3554" s="230"/>
      <c r="H3554" s="230"/>
      <c r="I3554" s="230"/>
      <c r="J3554" s="230"/>
      <c r="K3554" s="230"/>
      <c r="L3554" s="230"/>
      <c r="M3554" s="230"/>
      <c r="N3554" s="230"/>
      <c r="S3554" s="230"/>
      <c r="V3554" s="230"/>
      <c r="W3554" s="230"/>
      <c r="X3554" s="230"/>
      <c r="Y3554" s="230"/>
      <c r="Z3554" s="230"/>
      <c r="AA3554" s="230"/>
      <c r="AB3554" s="230"/>
      <c r="AC3554" s="230"/>
      <c r="AD3554" s="230"/>
      <c r="AH3554" s="230"/>
      <c r="AK3554" s="230"/>
      <c r="AL3554" s="230"/>
      <c r="AM3554" s="230"/>
      <c r="AN3554" s="230"/>
      <c r="AO3554" s="230"/>
      <c r="AP3554" s="230"/>
      <c r="AQ3554" s="230"/>
      <c r="AR3554" s="230"/>
      <c r="AW3554" s="230"/>
      <c r="AZ3554" s="230"/>
      <c r="BA3554" s="230"/>
      <c r="BB3554" s="230"/>
      <c r="BC3554" s="230"/>
      <c r="BD3554" s="230"/>
      <c r="BE3554" s="230"/>
      <c r="BF3554" s="230"/>
      <c r="BG3554" s="230"/>
    </row>
    <row r="3555" spans="4:59">
      <c r="D3555" s="230"/>
      <c r="G3555" s="230"/>
      <c r="H3555" s="230"/>
      <c r="I3555" s="230"/>
      <c r="J3555" s="230"/>
      <c r="K3555" s="230"/>
      <c r="L3555" s="230"/>
      <c r="M3555" s="230"/>
      <c r="N3555" s="230"/>
      <c r="S3555" s="230"/>
      <c r="V3555" s="230"/>
      <c r="W3555" s="230"/>
      <c r="X3555" s="230"/>
      <c r="Y3555" s="230"/>
      <c r="Z3555" s="230"/>
      <c r="AA3555" s="230"/>
      <c r="AB3555" s="230"/>
      <c r="AC3555" s="230"/>
      <c r="AD3555" s="230"/>
      <c r="AH3555" s="230"/>
      <c r="AK3555" s="230"/>
      <c r="AL3555" s="230"/>
      <c r="AM3555" s="230"/>
      <c r="AN3555" s="230"/>
      <c r="AO3555" s="230"/>
      <c r="AP3555" s="230"/>
      <c r="AQ3555" s="230"/>
      <c r="AR3555" s="230"/>
      <c r="AW3555" s="230"/>
      <c r="AZ3555" s="230"/>
      <c r="BA3555" s="230"/>
      <c r="BB3555" s="230"/>
      <c r="BC3555" s="230"/>
      <c r="BD3555" s="230"/>
      <c r="BE3555" s="230"/>
      <c r="BF3555" s="230"/>
      <c r="BG3555" s="230"/>
    </row>
    <row r="3556" spans="4:59">
      <c r="D3556" s="230"/>
      <c r="G3556" s="230"/>
      <c r="H3556" s="230"/>
      <c r="I3556" s="230"/>
      <c r="J3556" s="230"/>
      <c r="K3556" s="230"/>
      <c r="L3556" s="230"/>
      <c r="M3556" s="230"/>
      <c r="N3556" s="230"/>
      <c r="S3556" s="230"/>
      <c r="V3556" s="230"/>
      <c r="W3556" s="230"/>
      <c r="X3556" s="230"/>
      <c r="Y3556" s="230"/>
      <c r="Z3556" s="230"/>
      <c r="AA3556" s="230"/>
      <c r="AB3556" s="230"/>
      <c r="AC3556" s="230"/>
      <c r="AD3556" s="230"/>
      <c r="AH3556" s="230"/>
      <c r="AK3556" s="230"/>
      <c r="AL3556" s="230"/>
      <c r="AM3556" s="230"/>
      <c r="AN3556" s="230"/>
      <c r="AO3556" s="230"/>
      <c r="AP3556" s="230"/>
      <c r="AQ3556" s="230"/>
      <c r="AR3556" s="230"/>
      <c r="AW3556" s="230"/>
      <c r="AZ3556" s="230"/>
      <c r="BA3556" s="230"/>
      <c r="BB3556" s="230"/>
      <c r="BC3556" s="230"/>
      <c r="BD3556" s="230"/>
      <c r="BE3556" s="230"/>
      <c r="BF3556" s="230"/>
      <c r="BG3556" s="230"/>
    </row>
    <row r="3557" spans="4:59">
      <c r="D3557" s="230"/>
      <c r="G3557" s="230"/>
      <c r="H3557" s="230"/>
      <c r="I3557" s="230"/>
      <c r="J3557" s="230"/>
      <c r="K3557" s="230"/>
      <c r="L3557" s="230"/>
      <c r="M3557" s="230"/>
      <c r="N3557" s="230"/>
      <c r="S3557" s="230"/>
      <c r="V3557" s="230"/>
      <c r="W3557" s="230"/>
      <c r="X3557" s="230"/>
      <c r="Y3557" s="230"/>
      <c r="Z3557" s="230"/>
      <c r="AA3557" s="230"/>
      <c r="AB3557" s="230"/>
      <c r="AC3557" s="230"/>
      <c r="AD3557" s="230"/>
      <c r="AH3557" s="230"/>
      <c r="AK3557" s="230"/>
      <c r="AL3557" s="230"/>
      <c r="AM3557" s="230"/>
      <c r="AN3557" s="230"/>
      <c r="AO3557" s="230"/>
      <c r="AP3557" s="230"/>
      <c r="AQ3557" s="230"/>
      <c r="AR3557" s="230"/>
      <c r="AW3557" s="230"/>
      <c r="AZ3557" s="230"/>
      <c r="BA3557" s="230"/>
      <c r="BB3557" s="230"/>
      <c r="BC3557" s="230"/>
      <c r="BD3557" s="230"/>
      <c r="BE3557" s="230"/>
      <c r="BF3557" s="230"/>
      <c r="BG3557" s="230"/>
    </row>
    <row r="3558" spans="4:59">
      <c r="D3558" s="230"/>
      <c r="G3558" s="230"/>
      <c r="H3558" s="230"/>
      <c r="I3558" s="230"/>
      <c r="J3558" s="230"/>
      <c r="K3558" s="230"/>
      <c r="L3558" s="230"/>
      <c r="M3558" s="230"/>
      <c r="N3558" s="230"/>
      <c r="S3558" s="230"/>
      <c r="V3558" s="230"/>
      <c r="W3558" s="230"/>
      <c r="X3558" s="230"/>
      <c r="Y3558" s="230"/>
      <c r="Z3558" s="230"/>
      <c r="AA3558" s="230"/>
      <c r="AB3558" s="230"/>
      <c r="AC3558" s="230"/>
      <c r="AD3558" s="230"/>
      <c r="AH3558" s="230"/>
      <c r="AK3558" s="230"/>
      <c r="AL3558" s="230"/>
      <c r="AM3558" s="230"/>
      <c r="AN3558" s="230"/>
      <c r="AO3558" s="230"/>
      <c r="AP3558" s="230"/>
      <c r="AQ3558" s="230"/>
      <c r="AR3558" s="230"/>
      <c r="AW3558" s="230"/>
      <c r="AZ3558" s="230"/>
      <c r="BA3558" s="230"/>
      <c r="BB3558" s="230"/>
      <c r="BC3558" s="230"/>
      <c r="BD3558" s="230"/>
      <c r="BE3558" s="230"/>
      <c r="BF3558" s="230"/>
      <c r="BG3558" s="230"/>
    </row>
    <row r="3559" spans="4:59">
      <c r="D3559" s="230"/>
      <c r="G3559" s="230"/>
      <c r="H3559" s="230"/>
      <c r="I3559" s="230"/>
      <c r="J3559" s="230"/>
      <c r="K3559" s="230"/>
      <c r="L3559" s="230"/>
      <c r="M3559" s="230"/>
      <c r="N3559" s="230"/>
      <c r="S3559" s="230"/>
      <c r="V3559" s="230"/>
      <c r="W3559" s="230"/>
      <c r="X3559" s="230"/>
      <c r="Y3559" s="230"/>
      <c r="Z3559" s="230"/>
      <c r="AA3559" s="230"/>
      <c r="AB3559" s="230"/>
      <c r="AC3559" s="230"/>
      <c r="AD3559" s="230"/>
      <c r="AH3559" s="230"/>
      <c r="AK3559" s="230"/>
      <c r="AL3559" s="230"/>
      <c r="AM3559" s="230"/>
      <c r="AN3559" s="230"/>
      <c r="AO3559" s="230"/>
      <c r="AP3559" s="230"/>
      <c r="AQ3559" s="230"/>
      <c r="AR3559" s="230"/>
      <c r="AW3559" s="230"/>
      <c r="AZ3559" s="230"/>
      <c r="BA3559" s="230"/>
      <c r="BB3559" s="230"/>
      <c r="BC3559" s="230"/>
      <c r="BD3559" s="230"/>
      <c r="BE3559" s="230"/>
      <c r="BF3559" s="230"/>
      <c r="BG3559" s="230"/>
    </row>
    <row r="3560" spans="4:59">
      <c r="D3560" s="230"/>
      <c r="G3560" s="230"/>
      <c r="H3560" s="230"/>
      <c r="I3560" s="230"/>
      <c r="J3560" s="230"/>
      <c r="K3560" s="230"/>
      <c r="L3560" s="230"/>
      <c r="M3560" s="230"/>
      <c r="N3560" s="230"/>
      <c r="S3560" s="230"/>
      <c r="V3560" s="230"/>
      <c r="W3560" s="230"/>
      <c r="X3560" s="230"/>
      <c r="Y3560" s="230"/>
      <c r="Z3560" s="230"/>
      <c r="AA3560" s="230"/>
      <c r="AB3560" s="230"/>
      <c r="AC3560" s="230"/>
      <c r="AD3560" s="230"/>
      <c r="AH3560" s="230"/>
      <c r="AK3560" s="230"/>
      <c r="AL3560" s="230"/>
      <c r="AM3560" s="230"/>
      <c r="AN3560" s="230"/>
      <c r="AO3560" s="230"/>
      <c r="AP3560" s="230"/>
      <c r="AQ3560" s="230"/>
      <c r="AR3560" s="230"/>
      <c r="AW3560" s="230"/>
      <c r="AZ3560" s="230"/>
      <c r="BA3560" s="230"/>
      <c r="BB3560" s="230"/>
      <c r="BC3560" s="230"/>
      <c r="BD3560" s="230"/>
      <c r="BE3560" s="230"/>
      <c r="BF3560" s="230"/>
      <c r="BG3560" s="230"/>
    </row>
    <row r="3561" spans="4:59">
      <c r="D3561" s="230"/>
      <c r="G3561" s="230"/>
      <c r="H3561" s="230"/>
      <c r="I3561" s="230"/>
      <c r="J3561" s="230"/>
      <c r="K3561" s="230"/>
      <c r="L3561" s="230"/>
      <c r="M3561" s="230"/>
      <c r="N3561" s="230"/>
      <c r="S3561" s="230"/>
      <c r="V3561" s="230"/>
      <c r="W3561" s="230"/>
      <c r="X3561" s="230"/>
      <c r="Y3561" s="230"/>
      <c r="Z3561" s="230"/>
      <c r="AA3561" s="230"/>
      <c r="AB3561" s="230"/>
      <c r="AC3561" s="230"/>
      <c r="AD3561" s="230"/>
      <c r="AH3561" s="230"/>
      <c r="AK3561" s="230"/>
      <c r="AL3561" s="230"/>
      <c r="AM3561" s="230"/>
      <c r="AN3561" s="230"/>
      <c r="AO3561" s="230"/>
      <c r="AP3561" s="230"/>
      <c r="AQ3561" s="230"/>
      <c r="AR3561" s="230"/>
      <c r="AW3561" s="230"/>
      <c r="AZ3561" s="230"/>
      <c r="BA3561" s="230"/>
      <c r="BB3561" s="230"/>
      <c r="BC3561" s="230"/>
      <c r="BD3561" s="230"/>
      <c r="BE3561" s="230"/>
      <c r="BF3561" s="230"/>
      <c r="BG3561" s="230"/>
    </row>
    <row r="3562" spans="4:59">
      <c r="D3562" s="230"/>
      <c r="G3562" s="230"/>
      <c r="H3562" s="230"/>
      <c r="I3562" s="230"/>
      <c r="J3562" s="230"/>
      <c r="K3562" s="230"/>
      <c r="L3562" s="230"/>
      <c r="M3562" s="230"/>
      <c r="N3562" s="230"/>
      <c r="S3562" s="230"/>
      <c r="V3562" s="230"/>
      <c r="W3562" s="230"/>
      <c r="X3562" s="230"/>
      <c r="Y3562" s="230"/>
      <c r="Z3562" s="230"/>
      <c r="AA3562" s="230"/>
      <c r="AB3562" s="230"/>
      <c r="AC3562" s="230"/>
      <c r="AD3562" s="230"/>
      <c r="AH3562" s="230"/>
      <c r="AK3562" s="230"/>
      <c r="AL3562" s="230"/>
      <c r="AM3562" s="230"/>
      <c r="AN3562" s="230"/>
      <c r="AO3562" s="230"/>
      <c r="AP3562" s="230"/>
      <c r="AQ3562" s="230"/>
      <c r="AR3562" s="230"/>
      <c r="AW3562" s="230"/>
      <c r="AZ3562" s="230"/>
      <c r="BA3562" s="230"/>
      <c r="BB3562" s="230"/>
      <c r="BC3562" s="230"/>
      <c r="BD3562" s="230"/>
      <c r="BE3562" s="230"/>
      <c r="BF3562" s="230"/>
      <c r="BG3562" s="230"/>
    </row>
    <row r="3563" spans="4:59">
      <c r="D3563" s="230"/>
      <c r="G3563" s="230"/>
      <c r="H3563" s="230"/>
      <c r="I3563" s="230"/>
      <c r="J3563" s="230"/>
      <c r="K3563" s="230"/>
      <c r="L3563" s="230"/>
      <c r="M3563" s="230"/>
      <c r="N3563" s="230"/>
      <c r="S3563" s="230"/>
      <c r="V3563" s="230"/>
      <c r="W3563" s="230"/>
      <c r="X3563" s="230"/>
      <c r="Y3563" s="230"/>
      <c r="Z3563" s="230"/>
      <c r="AA3563" s="230"/>
      <c r="AB3563" s="230"/>
      <c r="AC3563" s="230"/>
      <c r="AD3563" s="230"/>
      <c r="AH3563" s="230"/>
      <c r="AK3563" s="230"/>
      <c r="AL3563" s="230"/>
      <c r="AM3563" s="230"/>
      <c r="AN3563" s="230"/>
      <c r="AO3563" s="230"/>
      <c r="AP3563" s="230"/>
      <c r="AQ3563" s="230"/>
      <c r="AR3563" s="230"/>
      <c r="AW3563" s="230"/>
      <c r="AZ3563" s="230"/>
      <c r="BA3563" s="230"/>
      <c r="BB3563" s="230"/>
      <c r="BC3563" s="230"/>
      <c r="BD3563" s="230"/>
      <c r="BE3563" s="230"/>
      <c r="BF3563" s="230"/>
      <c r="BG3563" s="230"/>
    </row>
    <row r="3564" spans="4:59">
      <c r="D3564" s="230"/>
      <c r="G3564" s="230"/>
      <c r="H3564" s="230"/>
      <c r="I3564" s="230"/>
      <c r="J3564" s="230"/>
      <c r="K3564" s="230"/>
      <c r="L3564" s="230"/>
      <c r="M3564" s="230"/>
      <c r="N3564" s="230"/>
      <c r="S3564" s="230"/>
      <c r="V3564" s="230"/>
      <c r="W3564" s="230"/>
      <c r="X3564" s="230"/>
      <c r="Y3564" s="230"/>
      <c r="Z3564" s="230"/>
      <c r="AA3564" s="230"/>
      <c r="AB3564" s="230"/>
      <c r="AC3564" s="230"/>
      <c r="AD3564" s="230"/>
      <c r="AH3564" s="230"/>
      <c r="AK3564" s="230"/>
      <c r="AL3564" s="230"/>
      <c r="AM3564" s="230"/>
      <c r="AN3564" s="230"/>
      <c r="AO3564" s="230"/>
      <c r="AP3564" s="230"/>
      <c r="AQ3564" s="230"/>
      <c r="AR3564" s="230"/>
      <c r="AW3564" s="230"/>
      <c r="AZ3564" s="230"/>
      <c r="BA3564" s="230"/>
      <c r="BB3564" s="230"/>
      <c r="BC3564" s="230"/>
      <c r="BD3564" s="230"/>
      <c r="BE3564" s="230"/>
      <c r="BF3564" s="230"/>
      <c r="BG3564" s="230"/>
    </row>
    <row r="3565" spans="4:59">
      <c r="D3565" s="230"/>
      <c r="G3565" s="230"/>
      <c r="H3565" s="230"/>
      <c r="I3565" s="230"/>
      <c r="J3565" s="230"/>
      <c r="K3565" s="230"/>
      <c r="L3565" s="230"/>
      <c r="M3565" s="230"/>
      <c r="N3565" s="230"/>
      <c r="S3565" s="230"/>
      <c r="V3565" s="230"/>
      <c r="W3565" s="230"/>
      <c r="X3565" s="230"/>
      <c r="Y3565" s="230"/>
      <c r="Z3565" s="230"/>
      <c r="AA3565" s="230"/>
      <c r="AB3565" s="230"/>
      <c r="AC3565" s="230"/>
      <c r="AD3565" s="230"/>
      <c r="AH3565" s="230"/>
      <c r="AK3565" s="230"/>
      <c r="AL3565" s="230"/>
      <c r="AM3565" s="230"/>
      <c r="AN3565" s="230"/>
      <c r="AO3565" s="230"/>
      <c r="AP3565" s="230"/>
      <c r="AQ3565" s="230"/>
      <c r="AR3565" s="230"/>
      <c r="AW3565" s="230"/>
      <c r="AZ3565" s="230"/>
      <c r="BA3565" s="230"/>
      <c r="BB3565" s="230"/>
      <c r="BC3565" s="230"/>
      <c r="BD3565" s="230"/>
      <c r="BE3565" s="230"/>
      <c r="BF3565" s="230"/>
      <c r="BG3565" s="230"/>
    </row>
    <row r="3566" spans="4:59">
      <c r="D3566" s="230"/>
      <c r="G3566" s="230"/>
      <c r="H3566" s="230"/>
      <c r="I3566" s="230"/>
      <c r="J3566" s="230"/>
      <c r="K3566" s="230"/>
      <c r="L3566" s="230"/>
      <c r="M3566" s="230"/>
      <c r="N3566" s="230"/>
      <c r="S3566" s="230"/>
      <c r="V3566" s="230"/>
      <c r="W3566" s="230"/>
      <c r="X3566" s="230"/>
      <c r="Y3566" s="230"/>
      <c r="Z3566" s="230"/>
      <c r="AA3566" s="230"/>
      <c r="AB3566" s="230"/>
      <c r="AC3566" s="230"/>
      <c r="AD3566" s="230"/>
      <c r="AH3566" s="230"/>
      <c r="AK3566" s="230"/>
      <c r="AL3566" s="230"/>
      <c r="AM3566" s="230"/>
      <c r="AN3566" s="230"/>
      <c r="AO3566" s="230"/>
      <c r="AP3566" s="230"/>
      <c r="AQ3566" s="230"/>
      <c r="AR3566" s="230"/>
      <c r="AW3566" s="230"/>
      <c r="AZ3566" s="230"/>
      <c r="BA3566" s="230"/>
      <c r="BB3566" s="230"/>
      <c r="BC3566" s="230"/>
      <c r="BD3566" s="230"/>
      <c r="BE3566" s="230"/>
      <c r="BF3566" s="230"/>
      <c r="BG3566" s="230"/>
    </row>
    <row r="3567" spans="4:59">
      <c r="D3567" s="230"/>
      <c r="G3567" s="230"/>
      <c r="H3567" s="230"/>
      <c r="I3567" s="230"/>
      <c r="J3567" s="230"/>
      <c r="K3567" s="230"/>
      <c r="L3567" s="230"/>
      <c r="M3567" s="230"/>
      <c r="N3567" s="230"/>
      <c r="S3567" s="230"/>
      <c r="V3567" s="230"/>
      <c r="W3567" s="230"/>
      <c r="X3567" s="230"/>
      <c r="Y3567" s="230"/>
      <c r="Z3567" s="230"/>
      <c r="AA3567" s="230"/>
      <c r="AB3567" s="230"/>
      <c r="AC3567" s="230"/>
      <c r="AD3567" s="230"/>
      <c r="AH3567" s="230"/>
      <c r="AK3567" s="230"/>
      <c r="AL3567" s="230"/>
      <c r="AM3567" s="230"/>
      <c r="AN3567" s="230"/>
      <c r="AO3567" s="230"/>
      <c r="AP3567" s="230"/>
      <c r="AQ3567" s="230"/>
      <c r="AR3567" s="230"/>
      <c r="AW3567" s="230"/>
      <c r="AZ3567" s="230"/>
      <c r="BA3567" s="230"/>
      <c r="BB3567" s="230"/>
      <c r="BC3567" s="230"/>
      <c r="BD3567" s="230"/>
      <c r="BE3567" s="230"/>
      <c r="BF3567" s="230"/>
      <c r="BG3567" s="230"/>
    </row>
    <row r="3568" spans="4:59">
      <c r="D3568" s="230"/>
      <c r="G3568" s="230"/>
      <c r="H3568" s="230"/>
      <c r="I3568" s="230"/>
      <c r="J3568" s="230"/>
      <c r="K3568" s="230"/>
      <c r="L3568" s="230"/>
      <c r="M3568" s="230"/>
      <c r="N3568" s="230"/>
      <c r="S3568" s="230"/>
      <c r="V3568" s="230"/>
      <c r="W3568" s="230"/>
      <c r="X3568" s="230"/>
      <c r="Y3568" s="230"/>
      <c r="Z3568" s="230"/>
      <c r="AA3568" s="230"/>
      <c r="AB3568" s="230"/>
      <c r="AC3568" s="230"/>
      <c r="AD3568" s="230"/>
      <c r="AH3568" s="230"/>
      <c r="AK3568" s="230"/>
      <c r="AL3568" s="230"/>
      <c r="AM3568" s="230"/>
      <c r="AN3568" s="230"/>
      <c r="AO3568" s="230"/>
      <c r="AP3568" s="230"/>
      <c r="AQ3568" s="230"/>
      <c r="AR3568" s="230"/>
      <c r="AW3568" s="230"/>
      <c r="AZ3568" s="230"/>
      <c r="BA3568" s="230"/>
      <c r="BB3568" s="230"/>
      <c r="BC3568" s="230"/>
      <c r="BD3568" s="230"/>
      <c r="BE3568" s="230"/>
      <c r="BF3568" s="230"/>
      <c r="BG3568" s="230"/>
    </row>
    <row r="3569" spans="4:59">
      <c r="D3569" s="230"/>
      <c r="G3569" s="230"/>
      <c r="H3569" s="230"/>
      <c r="I3569" s="230"/>
      <c r="J3569" s="230"/>
      <c r="K3569" s="230"/>
      <c r="L3569" s="230"/>
      <c r="M3569" s="230"/>
      <c r="N3569" s="230"/>
      <c r="S3569" s="230"/>
      <c r="V3569" s="230"/>
      <c r="W3569" s="230"/>
      <c r="X3569" s="230"/>
      <c r="Y3569" s="230"/>
      <c r="Z3569" s="230"/>
      <c r="AA3569" s="230"/>
      <c r="AB3569" s="230"/>
      <c r="AC3569" s="230"/>
      <c r="AD3569" s="230"/>
      <c r="AH3569" s="230"/>
      <c r="AK3569" s="230"/>
      <c r="AL3569" s="230"/>
      <c r="AM3569" s="230"/>
      <c r="AN3569" s="230"/>
      <c r="AO3569" s="230"/>
      <c r="AP3569" s="230"/>
      <c r="AQ3569" s="230"/>
      <c r="AR3569" s="230"/>
      <c r="AW3569" s="230"/>
      <c r="AZ3569" s="230"/>
      <c r="BA3569" s="230"/>
      <c r="BB3569" s="230"/>
      <c r="BC3569" s="230"/>
      <c r="BD3569" s="230"/>
      <c r="BE3569" s="230"/>
      <c r="BF3569" s="230"/>
      <c r="BG3569" s="230"/>
    </row>
    <row r="3570" spans="4:59">
      <c r="D3570" s="230"/>
      <c r="G3570" s="230"/>
      <c r="H3570" s="230"/>
      <c r="I3570" s="230"/>
      <c r="J3570" s="230"/>
      <c r="K3570" s="230"/>
      <c r="L3570" s="230"/>
      <c r="M3570" s="230"/>
      <c r="N3570" s="230"/>
      <c r="S3570" s="230"/>
      <c r="V3570" s="230"/>
      <c r="W3570" s="230"/>
      <c r="X3570" s="230"/>
      <c r="Y3570" s="230"/>
      <c r="Z3570" s="230"/>
      <c r="AA3570" s="230"/>
      <c r="AB3570" s="230"/>
      <c r="AC3570" s="230"/>
      <c r="AD3570" s="230"/>
      <c r="AH3570" s="230"/>
      <c r="AK3570" s="230"/>
      <c r="AL3570" s="230"/>
      <c r="AM3570" s="230"/>
      <c r="AN3570" s="230"/>
      <c r="AO3570" s="230"/>
      <c r="AP3570" s="230"/>
      <c r="AQ3570" s="230"/>
      <c r="AR3570" s="230"/>
      <c r="AW3570" s="230"/>
      <c r="AZ3570" s="230"/>
      <c r="BA3570" s="230"/>
      <c r="BB3570" s="230"/>
      <c r="BC3570" s="230"/>
      <c r="BD3570" s="230"/>
      <c r="BE3570" s="230"/>
      <c r="BF3570" s="230"/>
      <c r="BG3570" s="230"/>
    </row>
    <row r="3571" spans="4:59">
      <c r="D3571" s="230"/>
      <c r="G3571" s="230"/>
      <c r="H3571" s="230"/>
      <c r="I3571" s="230"/>
      <c r="J3571" s="230"/>
      <c r="K3571" s="230"/>
      <c r="L3571" s="230"/>
      <c r="M3571" s="230"/>
      <c r="N3571" s="230"/>
      <c r="S3571" s="230"/>
      <c r="V3571" s="230"/>
      <c r="W3571" s="230"/>
      <c r="X3571" s="230"/>
      <c r="Y3571" s="230"/>
      <c r="Z3571" s="230"/>
      <c r="AA3571" s="230"/>
      <c r="AB3571" s="230"/>
      <c r="AC3571" s="230"/>
      <c r="AD3571" s="230"/>
      <c r="AH3571" s="230"/>
      <c r="AK3571" s="230"/>
      <c r="AL3571" s="230"/>
      <c r="AM3571" s="230"/>
      <c r="AN3571" s="230"/>
      <c r="AO3571" s="230"/>
      <c r="AP3571" s="230"/>
      <c r="AQ3571" s="230"/>
      <c r="AR3571" s="230"/>
      <c r="AW3571" s="230"/>
      <c r="AZ3571" s="230"/>
      <c r="BA3571" s="230"/>
      <c r="BB3571" s="230"/>
      <c r="BC3571" s="230"/>
      <c r="BD3571" s="230"/>
      <c r="BE3571" s="230"/>
      <c r="BF3571" s="230"/>
      <c r="BG3571" s="230"/>
    </row>
    <row r="3572" spans="4:59">
      <c r="D3572" s="230"/>
      <c r="G3572" s="230"/>
      <c r="H3572" s="230"/>
      <c r="I3572" s="230"/>
      <c r="J3572" s="230"/>
      <c r="K3572" s="230"/>
      <c r="L3572" s="230"/>
      <c r="M3572" s="230"/>
      <c r="N3572" s="230"/>
      <c r="S3572" s="230"/>
      <c r="V3572" s="230"/>
      <c r="W3572" s="230"/>
      <c r="X3572" s="230"/>
      <c r="Y3572" s="230"/>
      <c r="Z3572" s="230"/>
      <c r="AA3572" s="230"/>
      <c r="AB3572" s="230"/>
      <c r="AC3572" s="230"/>
      <c r="AD3572" s="230"/>
      <c r="AH3572" s="230"/>
      <c r="AK3572" s="230"/>
      <c r="AL3572" s="230"/>
      <c r="AM3572" s="230"/>
      <c r="AN3572" s="230"/>
      <c r="AO3572" s="230"/>
      <c r="AP3572" s="230"/>
      <c r="AQ3572" s="230"/>
      <c r="AR3572" s="230"/>
      <c r="AW3572" s="230"/>
      <c r="AZ3572" s="230"/>
      <c r="BA3572" s="230"/>
      <c r="BB3572" s="230"/>
      <c r="BC3572" s="230"/>
      <c r="BD3572" s="230"/>
      <c r="BE3572" s="230"/>
      <c r="BF3572" s="230"/>
      <c r="BG3572" s="230"/>
    </row>
    <row r="3573" spans="4:59">
      <c r="D3573" s="230"/>
      <c r="G3573" s="230"/>
      <c r="H3573" s="230"/>
      <c r="I3573" s="230"/>
      <c r="J3573" s="230"/>
      <c r="K3573" s="230"/>
      <c r="L3573" s="230"/>
      <c r="M3573" s="230"/>
      <c r="N3573" s="230"/>
      <c r="S3573" s="230"/>
      <c r="V3573" s="230"/>
      <c r="W3573" s="230"/>
      <c r="X3573" s="230"/>
      <c r="Y3573" s="230"/>
      <c r="Z3573" s="230"/>
      <c r="AA3573" s="230"/>
      <c r="AB3573" s="230"/>
      <c r="AC3573" s="230"/>
      <c r="AD3573" s="230"/>
      <c r="AH3573" s="230"/>
      <c r="AK3573" s="230"/>
      <c r="AL3573" s="230"/>
      <c r="AM3573" s="230"/>
      <c r="AN3573" s="230"/>
      <c r="AO3573" s="230"/>
      <c r="AP3573" s="230"/>
      <c r="AQ3573" s="230"/>
      <c r="AR3573" s="230"/>
      <c r="AW3573" s="230"/>
      <c r="AZ3573" s="230"/>
      <c r="BA3573" s="230"/>
      <c r="BB3573" s="230"/>
      <c r="BC3573" s="230"/>
      <c r="BD3573" s="230"/>
      <c r="BE3573" s="230"/>
      <c r="BF3573" s="230"/>
      <c r="BG3573" s="230"/>
    </row>
    <row r="3574" spans="4:59">
      <c r="D3574" s="230"/>
      <c r="G3574" s="230"/>
      <c r="H3574" s="230"/>
      <c r="I3574" s="230"/>
      <c r="J3574" s="230"/>
      <c r="K3574" s="230"/>
      <c r="L3574" s="230"/>
      <c r="M3574" s="230"/>
      <c r="N3574" s="230"/>
      <c r="S3574" s="230"/>
      <c r="V3574" s="230"/>
      <c r="W3574" s="230"/>
      <c r="X3574" s="230"/>
      <c r="Y3574" s="230"/>
      <c r="Z3574" s="230"/>
      <c r="AA3574" s="230"/>
      <c r="AB3574" s="230"/>
      <c r="AC3574" s="230"/>
      <c r="AD3574" s="230"/>
      <c r="AH3574" s="230"/>
      <c r="AK3574" s="230"/>
      <c r="AL3574" s="230"/>
      <c r="AM3574" s="230"/>
      <c r="AN3574" s="230"/>
      <c r="AO3574" s="230"/>
      <c r="AP3574" s="230"/>
      <c r="AQ3574" s="230"/>
      <c r="AR3574" s="230"/>
      <c r="AW3574" s="230"/>
      <c r="AZ3574" s="230"/>
      <c r="BA3574" s="230"/>
      <c r="BB3574" s="230"/>
      <c r="BC3574" s="230"/>
      <c r="BD3574" s="230"/>
      <c r="BE3574" s="230"/>
      <c r="BF3574" s="230"/>
      <c r="BG3574" s="230"/>
    </row>
    <row r="3575" spans="4:59">
      <c r="D3575" s="230"/>
      <c r="G3575" s="230"/>
      <c r="H3575" s="230"/>
      <c r="I3575" s="230"/>
      <c r="J3575" s="230"/>
      <c r="K3575" s="230"/>
      <c r="L3575" s="230"/>
      <c r="M3575" s="230"/>
      <c r="N3575" s="230"/>
      <c r="S3575" s="230"/>
      <c r="V3575" s="230"/>
      <c r="W3575" s="230"/>
      <c r="X3575" s="230"/>
      <c r="Y3575" s="230"/>
      <c r="Z3575" s="230"/>
      <c r="AA3575" s="230"/>
      <c r="AB3575" s="230"/>
      <c r="AC3575" s="230"/>
      <c r="AD3575" s="230"/>
      <c r="AH3575" s="230"/>
      <c r="AK3575" s="230"/>
      <c r="AL3575" s="230"/>
      <c r="AM3575" s="230"/>
      <c r="AN3575" s="230"/>
      <c r="AO3575" s="230"/>
      <c r="AP3575" s="230"/>
      <c r="AQ3575" s="230"/>
      <c r="AR3575" s="230"/>
      <c r="AW3575" s="230"/>
      <c r="AZ3575" s="230"/>
      <c r="BA3575" s="230"/>
      <c r="BB3575" s="230"/>
      <c r="BC3575" s="230"/>
      <c r="BD3575" s="230"/>
      <c r="BE3575" s="230"/>
      <c r="BF3575" s="230"/>
      <c r="BG3575" s="230"/>
    </row>
    <row r="3576" spans="4:59">
      <c r="D3576" s="230"/>
      <c r="G3576" s="230"/>
      <c r="H3576" s="230"/>
      <c r="I3576" s="230"/>
      <c r="J3576" s="230"/>
      <c r="K3576" s="230"/>
      <c r="L3576" s="230"/>
      <c r="M3576" s="230"/>
      <c r="N3576" s="230"/>
      <c r="S3576" s="230"/>
      <c r="V3576" s="230"/>
      <c r="W3576" s="230"/>
      <c r="X3576" s="230"/>
      <c r="Y3576" s="230"/>
      <c r="Z3576" s="230"/>
      <c r="AA3576" s="230"/>
      <c r="AB3576" s="230"/>
      <c r="AC3576" s="230"/>
      <c r="AD3576" s="230"/>
      <c r="AH3576" s="230"/>
      <c r="AK3576" s="230"/>
      <c r="AL3576" s="230"/>
      <c r="AM3576" s="230"/>
      <c r="AN3576" s="230"/>
      <c r="AO3576" s="230"/>
      <c r="AP3576" s="230"/>
      <c r="AQ3576" s="230"/>
      <c r="AR3576" s="230"/>
      <c r="AW3576" s="230"/>
      <c r="AZ3576" s="230"/>
      <c r="BA3576" s="230"/>
      <c r="BB3576" s="230"/>
      <c r="BC3576" s="230"/>
      <c r="BD3576" s="230"/>
      <c r="BE3576" s="230"/>
      <c r="BF3576" s="230"/>
      <c r="BG3576" s="230"/>
    </row>
    <row r="3577" spans="4:59">
      <c r="D3577" s="230"/>
      <c r="G3577" s="230"/>
      <c r="H3577" s="230"/>
      <c r="I3577" s="230"/>
      <c r="J3577" s="230"/>
      <c r="K3577" s="230"/>
      <c r="L3577" s="230"/>
      <c r="M3577" s="230"/>
      <c r="N3577" s="230"/>
      <c r="S3577" s="230"/>
      <c r="V3577" s="230"/>
      <c r="W3577" s="230"/>
      <c r="X3577" s="230"/>
      <c r="Y3577" s="230"/>
      <c r="Z3577" s="230"/>
      <c r="AA3577" s="230"/>
      <c r="AB3577" s="230"/>
      <c r="AC3577" s="230"/>
      <c r="AD3577" s="230"/>
      <c r="AH3577" s="230"/>
      <c r="AK3577" s="230"/>
      <c r="AL3577" s="230"/>
      <c r="AM3577" s="230"/>
      <c r="AN3577" s="230"/>
      <c r="AO3577" s="230"/>
      <c r="AP3577" s="230"/>
      <c r="AQ3577" s="230"/>
      <c r="AR3577" s="230"/>
      <c r="AW3577" s="230"/>
      <c r="AZ3577" s="230"/>
      <c r="BA3577" s="230"/>
      <c r="BB3577" s="230"/>
      <c r="BC3577" s="230"/>
      <c r="BD3577" s="230"/>
      <c r="BE3577" s="230"/>
      <c r="BF3577" s="230"/>
      <c r="BG3577" s="230"/>
    </row>
    <row r="3578" spans="4:59">
      <c r="D3578" s="230"/>
      <c r="G3578" s="230"/>
      <c r="H3578" s="230"/>
      <c r="I3578" s="230"/>
      <c r="J3578" s="230"/>
      <c r="K3578" s="230"/>
      <c r="L3578" s="230"/>
      <c r="M3578" s="230"/>
      <c r="N3578" s="230"/>
      <c r="S3578" s="230"/>
      <c r="V3578" s="230"/>
      <c r="W3578" s="230"/>
      <c r="X3578" s="230"/>
      <c r="Y3578" s="230"/>
      <c r="Z3578" s="230"/>
      <c r="AA3578" s="230"/>
      <c r="AB3578" s="230"/>
      <c r="AC3578" s="230"/>
      <c r="AD3578" s="230"/>
      <c r="AH3578" s="230"/>
      <c r="AK3578" s="230"/>
      <c r="AL3578" s="230"/>
      <c r="AM3578" s="230"/>
      <c r="AN3578" s="230"/>
      <c r="AO3578" s="230"/>
      <c r="AP3578" s="230"/>
      <c r="AQ3578" s="230"/>
      <c r="AR3578" s="230"/>
      <c r="AW3578" s="230"/>
      <c r="AZ3578" s="230"/>
      <c r="BA3578" s="230"/>
      <c r="BB3578" s="230"/>
      <c r="BC3578" s="230"/>
      <c r="BD3578" s="230"/>
      <c r="BE3578" s="230"/>
      <c r="BF3578" s="230"/>
      <c r="BG3578" s="230"/>
    </row>
    <row r="3579" spans="4:59">
      <c r="D3579" s="230"/>
      <c r="G3579" s="230"/>
      <c r="H3579" s="230"/>
      <c r="I3579" s="230"/>
      <c r="J3579" s="230"/>
      <c r="K3579" s="230"/>
      <c r="L3579" s="230"/>
      <c r="M3579" s="230"/>
      <c r="N3579" s="230"/>
      <c r="S3579" s="230"/>
      <c r="V3579" s="230"/>
      <c r="W3579" s="230"/>
      <c r="X3579" s="230"/>
      <c r="Y3579" s="230"/>
      <c r="Z3579" s="230"/>
      <c r="AA3579" s="230"/>
      <c r="AB3579" s="230"/>
      <c r="AC3579" s="230"/>
      <c r="AD3579" s="230"/>
      <c r="AH3579" s="230"/>
      <c r="AK3579" s="230"/>
      <c r="AL3579" s="230"/>
      <c r="AM3579" s="230"/>
      <c r="AN3579" s="230"/>
      <c r="AO3579" s="230"/>
      <c r="AP3579" s="230"/>
      <c r="AQ3579" s="230"/>
      <c r="AR3579" s="230"/>
      <c r="AW3579" s="230"/>
      <c r="AZ3579" s="230"/>
      <c r="BA3579" s="230"/>
      <c r="BB3579" s="230"/>
      <c r="BC3579" s="230"/>
      <c r="BD3579" s="230"/>
      <c r="BE3579" s="230"/>
      <c r="BF3579" s="230"/>
      <c r="BG3579" s="230"/>
    </row>
    <row r="3580" spans="4:59">
      <c r="D3580" s="230"/>
      <c r="G3580" s="230"/>
      <c r="H3580" s="230"/>
      <c r="I3580" s="230"/>
      <c r="J3580" s="230"/>
      <c r="K3580" s="230"/>
      <c r="L3580" s="230"/>
      <c r="M3580" s="230"/>
      <c r="N3580" s="230"/>
      <c r="S3580" s="230"/>
      <c r="V3580" s="230"/>
      <c r="W3580" s="230"/>
      <c r="X3580" s="230"/>
      <c r="Y3580" s="230"/>
      <c r="Z3580" s="230"/>
      <c r="AA3580" s="230"/>
      <c r="AB3580" s="230"/>
      <c r="AC3580" s="230"/>
      <c r="AD3580" s="230"/>
      <c r="AH3580" s="230"/>
      <c r="AK3580" s="230"/>
      <c r="AL3580" s="230"/>
      <c r="AM3580" s="230"/>
      <c r="AN3580" s="230"/>
      <c r="AO3580" s="230"/>
      <c r="AP3580" s="230"/>
      <c r="AQ3580" s="230"/>
      <c r="AR3580" s="230"/>
      <c r="AW3580" s="230"/>
      <c r="AZ3580" s="230"/>
      <c r="BA3580" s="230"/>
      <c r="BB3580" s="230"/>
      <c r="BC3580" s="230"/>
      <c r="BD3580" s="230"/>
      <c r="BE3580" s="230"/>
      <c r="BF3580" s="230"/>
      <c r="BG3580" s="230"/>
    </row>
    <row r="3581" spans="4:59">
      <c r="D3581" s="230"/>
      <c r="G3581" s="230"/>
      <c r="H3581" s="230"/>
      <c r="I3581" s="230"/>
      <c r="J3581" s="230"/>
      <c r="K3581" s="230"/>
      <c r="L3581" s="230"/>
      <c r="M3581" s="230"/>
      <c r="N3581" s="230"/>
      <c r="S3581" s="230"/>
      <c r="V3581" s="230"/>
      <c r="W3581" s="230"/>
      <c r="X3581" s="230"/>
      <c r="Y3581" s="230"/>
      <c r="Z3581" s="230"/>
      <c r="AA3581" s="230"/>
      <c r="AB3581" s="230"/>
      <c r="AC3581" s="230"/>
      <c r="AD3581" s="230"/>
      <c r="AH3581" s="230"/>
      <c r="AK3581" s="230"/>
      <c r="AL3581" s="230"/>
      <c r="AM3581" s="230"/>
      <c r="AN3581" s="230"/>
      <c r="AO3581" s="230"/>
      <c r="AP3581" s="230"/>
      <c r="AQ3581" s="230"/>
      <c r="AR3581" s="230"/>
      <c r="AW3581" s="230"/>
      <c r="AZ3581" s="230"/>
      <c r="BA3581" s="230"/>
      <c r="BB3581" s="230"/>
      <c r="BC3581" s="230"/>
      <c r="BD3581" s="230"/>
      <c r="BE3581" s="230"/>
      <c r="BF3581" s="230"/>
      <c r="BG3581" s="230"/>
    </row>
    <row r="3582" spans="4:59">
      <c r="D3582" s="230"/>
      <c r="G3582" s="230"/>
      <c r="H3582" s="230"/>
      <c r="I3582" s="230"/>
      <c r="J3582" s="230"/>
      <c r="K3582" s="230"/>
      <c r="L3582" s="230"/>
      <c r="M3582" s="230"/>
      <c r="N3582" s="230"/>
      <c r="S3582" s="230"/>
      <c r="V3582" s="230"/>
      <c r="W3582" s="230"/>
      <c r="X3582" s="230"/>
      <c r="Y3582" s="230"/>
      <c r="Z3582" s="230"/>
      <c r="AA3582" s="230"/>
      <c r="AB3582" s="230"/>
      <c r="AC3582" s="230"/>
      <c r="AD3582" s="230"/>
      <c r="AH3582" s="230"/>
      <c r="AK3582" s="230"/>
      <c r="AL3582" s="230"/>
      <c r="AM3582" s="230"/>
      <c r="AN3582" s="230"/>
      <c r="AO3582" s="230"/>
      <c r="AP3582" s="230"/>
      <c r="AQ3582" s="230"/>
      <c r="AR3582" s="230"/>
      <c r="AW3582" s="230"/>
      <c r="AZ3582" s="230"/>
      <c r="BA3582" s="230"/>
      <c r="BB3582" s="230"/>
      <c r="BC3582" s="230"/>
      <c r="BD3582" s="230"/>
      <c r="BE3582" s="230"/>
      <c r="BF3582" s="230"/>
      <c r="BG3582" s="230"/>
    </row>
    <row r="3583" spans="4:59">
      <c r="D3583" s="230"/>
      <c r="G3583" s="230"/>
      <c r="H3583" s="230"/>
      <c r="I3583" s="230"/>
      <c r="J3583" s="230"/>
      <c r="K3583" s="230"/>
      <c r="L3583" s="230"/>
      <c r="M3583" s="230"/>
      <c r="N3583" s="230"/>
      <c r="S3583" s="230"/>
      <c r="V3583" s="230"/>
      <c r="W3583" s="230"/>
      <c r="X3583" s="230"/>
      <c r="Y3583" s="230"/>
      <c r="Z3583" s="230"/>
      <c r="AA3583" s="230"/>
      <c r="AB3583" s="230"/>
      <c r="AC3583" s="230"/>
      <c r="AD3583" s="230"/>
      <c r="AH3583" s="230"/>
      <c r="AK3583" s="230"/>
      <c r="AL3583" s="230"/>
      <c r="AM3583" s="230"/>
      <c r="AN3583" s="230"/>
      <c r="AO3583" s="230"/>
      <c r="AP3583" s="230"/>
      <c r="AQ3583" s="230"/>
      <c r="AR3583" s="230"/>
      <c r="AW3583" s="230"/>
      <c r="AZ3583" s="230"/>
      <c r="BA3583" s="230"/>
      <c r="BB3583" s="230"/>
      <c r="BC3583" s="230"/>
      <c r="BD3583" s="230"/>
      <c r="BE3583" s="230"/>
      <c r="BF3583" s="230"/>
      <c r="BG3583" s="230"/>
    </row>
    <row r="3584" spans="4:59">
      <c r="D3584" s="230"/>
      <c r="G3584" s="230"/>
      <c r="H3584" s="230"/>
      <c r="I3584" s="230"/>
      <c r="J3584" s="230"/>
      <c r="K3584" s="230"/>
      <c r="L3584" s="230"/>
      <c r="M3584" s="230"/>
      <c r="N3584" s="230"/>
      <c r="S3584" s="230"/>
      <c r="V3584" s="230"/>
      <c r="W3584" s="230"/>
      <c r="X3584" s="230"/>
      <c r="Y3584" s="230"/>
      <c r="Z3584" s="230"/>
      <c r="AA3584" s="230"/>
      <c r="AB3584" s="230"/>
      <c r="AC3584" s="230"/>
      <c r="AD3584" s="230"/>
      <c r="AH3584" s="230"/>
      <c r="AK3584" s="230"/>
      <c r="AL3584" s="230"/>
      <c r="AM3584" s="230"/>
      <c r="AN3584" s="230"/>
      <c r="AO3584" s="230"/>
      <c r="AP3584" s="230"/>
      <c r="AQ3584" s="230"/>
      <c r="AR3584" s="230"/>
      <c r="AW3584" s="230"/>
      <c r="AZ3584" s="230"/>
      <c r="BA3584" s="230"/>
      <c r="BB3584" s="230"/>
      <c r="BC3584" s="230"/>
      <c r="BD3584" s="230"/>
      <c r="BE3584" s="230"/>
      <c r="BF3584" s="230"/>
      <c r="BG3584" s="230"/>
    </row>
    <row r="3585" spans="4:59">
      <c r="D3585" s="230"/>
      <c r="G3585" s="230"/>
      <c r="H3585" s="230"/>
      <c r="I3585" s="230"/>
      <c r="J3585" s="230"/>
      <c r="K3585" s="230"/>
      <c r="L3585" s="230"/>
      <c r="M3585" s="230"/>
      <c r="N3585" s="230"/>
      <c r="S3585" s="230"/>
      <c r="V3585" s="230"/>
      <c r="W3585" s="230"/>
      <c r="X3585" s="230"/>
      <c r="Y3585" s="230"/>
      <c r="Z3585" s="230"/>
      <c r="AA3585" s="230"/>
      <c r="AB3585" s="230"/>
      <c r="AC3585" s="230"/>
      <c r="AD3585" s="230"/>
      <c r="AH3585" s="230"/>
      <c r="AK3585" s="230"/>
      <c r="AL3585" s="230"/>
      <c r="AM3585" s="230"/>
      <c r="AN3585" s="230"/>
      <c r="AO3585" s="230"/>
      <c r="AP3585" s="230"/>
      <c r="AQ3585" s="230"/>
      <c r="AR3585" s="230"/>
      <c r="AW3585" s="230"/>
      <c r="AZ3585" s="230"/>
      <c r="BA3585" s="230"/>
      <c r="BB3585" s="230"/>
      <c r="BC3585" s="230"/>
      <c r="BD3585" s="230"/>
      <c r="BE3585" s="230"/>
      <c r="BF3585" s="230"/>
      <c r="BG3585" s="230"/>
    </row>
    <row r="3586" spans="4:59">
      <c r="D3586" s="230"/>
      <c r="G3586" s="230"/>
      <c r="H3586" s="230"/>
      <c r="I3586" s="230"/>
      <c r="J3586" s="230"/>
      <c r="K3586" s="230"/>
      <c r="L3586" s="230"/>
      <c r="M3586" s="230"/>
      <c r="N3586" s="230"/>
      <c r="S3586" s="230"/>
      <c r="V3586" s="230"/>
      <c r="W3586" s="230"/>
      <c r="X3586" s="230"/>
      <c r="Y3586" s="230"/>
      <c r="Z3586" s="230"/>
      <c r="AA3586" s="230"/>
      <c r="AB3586" s="230"/>
      <c r="AC3586" s="230"/>
      <c r="AD3586" s="230"/>
      <c r="AH3586" s="230"/>
      <c r="AK3586" s="230"/>
      <c r="AL3586" s="230"/>
      <c r="AM3586" s="230"/>
      <c r="AN3586" s="230"/>
      <c r="AO3586" s="230"/>
      <c r="AP3586" s="230"/>
      <c r="AQ3586" s="230"/>
      <c r="AR3586" s="230"/>
      <c r="AW3586" s="230"/>
      <c r="AZ3586" s="230"/>
      <c r="BA3586" s="230"/>
      <c r="BB3586" s="230"/>
      <c r="BC3586" s="230"/>
      <c r="BD3586" s="230"/>
      <c r="BE3586" s="230"/>
      <c r="BF3586" s="230"/>
      <c r="BG3586" s="230"/>
    </row>
    <row r="3587" spans="4:59">
      <c r="D3587" s="230"/>
      <c r="G3587" s="230"/>
      <c r="H3587" s="230"/>
      <c r="I3587" s="230"/>
      <c r="J3587" s="230"/>
      <c r="K3587" s="230"/>
      <c r="L3587" s="230"/>
      <c r="M3587" s="230"/>
      <c r="N3587" s="230"/>
      <c r="S3587" s="230"/>
      <c r="V3587" s="230"/>
      <c r="W3587" s="230"/>
      <c r="X3587" s="230"/>
      <c r="Y3587" s="230"/>
      <c r="Z3587" s="230"/>
      <c r="AA3587" s="230"/>
      <c r="AB3587" s="230"/>
      <c r="AC3587" s="230"/>
      <c r="AD3587" s="230"/>
      <c r="AH3587" s="230"/>
      <c r="AK3587" s="230"/>
      <c r="AL3587" s="230"/>
      <c r="AM3587" s="230"/>
      <c r="AN3587" s="230"/>
      <c r="AO3587" s="230"/>
      <c r="AP3587" s="230"/>
      <c r="AQ3587" s="230"/>
      <c r="AR3587" s="230"/>
      <c r="AW3587" s="230"/>
      <c r="AZ3587" s="230"/>
      <c r="BA3587" s="230"/>
      <c r="BB3587" s="230"/>
      <c r="BC3587" s="230"/>
      <c r="BD3587" s="230"/>
      <c r="BE3587" s="230"/>
      <c r="BF3587" s="230"/>
      <c r="BG3587" s="230"/>
    </row>
    <row r="3588" spans="4:59">
      <c r="D3588" s="230"/>
      <c r="G3588" s="230"/>
      <c r="H3588" s="230"/>
      <c r="I3588" s="230"/>
      <c r="J3588" s="230"/>
      <c r="K3588" s="230"/>
      <c r="L3588" s="230"/>
      <c r="M3588" s="230"/>
      <c r="N3588" s="230"/>
      <c r="S3588" s="230"/>
      <c r="V3588" s="230"/>
      <c r="W3588" s="230"/>
      <c r="X3588" s="230"/>
      <c r="Y3588" s="230"/>
      <c r="Z3588" s="230"/>
      <c r="AA3588" s="230"/>
      <c r="AB3588" s="230"/>
      <c r="AC3588" s="230"/>
      <c r="AD3588" s="230"/>
      <c r="AH3588" s="230"/>
      <c r="AK3588" s="230"/>
      <c r="AL3588" s="230"/>
      <c r="AM3588" s="230"/>
      <c r="AN3588" s="230"/>
      <c r="AO3588" s="230"/>
      <c r="AP3588" s="230"/>
      <c r="AQ3588" s="230"/>
      <c r="AR3588" s="230"/>
      <c r="AW3588" s="230"/>
      <c r="AZ3588" s="230"/>
      <c r="BA3588" s="230"/>
      <c r="BB3588" s="230"/>
      <c r="BC3588" s="230"/>
      <c r="BD3588" s="230"/>
      <c r="BE3588" s="230"/>
      <c r="BF3588" s="230"/>
      <c r="BG3588" s="230"/>
    </row>
    <row r="3589" spans="4:59">
      <c r="D3589" s="230"/>
      <c r="G3589" s="230"/>
      <c r="H3589" s="230"/>
      <c r="I3589" s="230"/>
      <c r="J3589" s="230"/>
      <c r="K3589" s="230"/>
      <c r="L3589" s="230"/>
      <c r="M3589" s="230"/>
      <c r="N3589" s="230"/>
      <c r="S3589" s="230"/>
      <c r="V3589" s="230"/>
      <c r="W3589" s="230"/>
      <c r="X3589" s="230"/>
      <c r="Y3589" s="230"/>
      <c r="Z3589" s="230"/>
      <c r="AA3589" s="230"/>
      <c r="AB3589" s="230"/>
      <c r="AC3589" s="230"/>
      <c r="AD3589" s="230"/>
      <c r="AH3589" s="230"/>
      <c r="AK3589" s="230"/>
      <c r="AL3589" s="230"/>
      <c r="AM3589" s="230"/>
      <c r="AN3589" s="230"/>
      <c r="AO3589" s="230"/>
      <c r="AP3589" s="230"/>
      <c r="AQ3589" s="230"/>
      <c r="AR3589" s="230"/>
      <c r="AW3589" s="230"/>
      <c r="AZ3589" s="230"/>
      <c r="BA3589" s="230"/>
      <c r="BB3589" s="230"/>
      <c r="BC3589" s="230"/>
      <c r="BD3589" s="230"/>
      <c r="BE3589" s="230"/>
      <c r="BF3589" s="230"/>
      <c r="BG3589" s="230"/>
    </row>
    <row r="3590" spans="4:59">
      <c r="D3590" s="230"/>
      <c r="G3590" s="230"/>
      <c r="H3590" s="230"/>
      <c r="I3590" s="230"/>
      <c r="J3590" s="230"/>
      <c r="K3590" s="230"/>
      <c r="L3590" s="230"/>
      <c r="M3590" s="230"/>
      <c r="N3590" s="230"/>
      <c r="S3590" s="230"/>
      <c r="V3590" s="230"/>
      <c r="W3590" s="230"/>
      <c r="X3590" s="230"/>
      <c r="Y3590" s="230"/>
      <c r="Z3590" s="230"/>
      <c r="AA3590" s="230"/>
      <c r="AB3590" s="230"/>
      <c r="AC3590" s="230"/>
      <c r="AD3590" s="230"/>
      <c r="AH3590" s="230"/>
      <c r="AK3590" s="230"/>
      <c r="AL3590" s="230"/>
      <c r="AM3590" s="230"/>
      <c r="AN3590" s="230"/>
      <c r="AO3590" s="230"/>
      <c r="AP3590" s="230"/>
      <c r="AQ3590" s="230"/>
      <c r="AR3590" s="230"/>
      <c r="AW3590" s="230"/>
      <c r="AZ3590" s="230"/>
      <c r="BA3590" s="230"/>
      <c r="BB3590" s="230"/>
      <c r="BC3590" s="230"/>
      <c r="BD3590" s="230"/>
      <c r="BE3590" s="230"/>
      <c r="BF3590" s="230"/>
      <c r="BG3590" s="230"/>
    </row>
    <row r="3591" spans="4:59">
      <c r="D3591" s="230"/>
      <c r="G3591" s="230"/>
      <c r="H3591" s="230"/>
      <c r="I3591" s="230"/>
      <c r="J3591" s="230"/>
      <c r="K3591" s="230"/>
      <c r="L3591" s="230"/>
      <c r="M3591" s="230"/>
      <c r="N3591" s="230"/>
      <c r="S3591" s="230"/>
      <c r="V3591" s="230"/>
      <c r="W3591" s="230"/>
      <c r="X3591" s="230"/>
      <c r="Y3591" s="230"/>
      <c r="Z3591" s="230"/>
      <c r="AA3591" s="230"/>
      <c r="AB3591" s="230"/>
      <c r="AC3591" s="230"/>
      <c r="AD3591" s="230"/>
      <c r="AH3591" s="230"/>
      <c r="AK3591" s="230"/>
      <c r="AL3591" s="230"/>
      <c r="AM3591" s="230"/>
      <c r="AN3591" s="230"/>
      <c r="AO3591" s="230"/>
      <c r="AP3591" s="230"/>
      <c r="AQ3591" s="230"/>
      <c r="AR3591" s="230"/>
      <c r="AW3591" s="230"/>
      <c r="AZ3591" s="230"/>
      <c r="BA3591" s="230"/>
      <c r="BB3591" s="230"/>
      <c r="BC3591" s="230"/>
      <c r="BD3591" s="230"/>
      <c r="BE3591" s="230"/>
      <c r="BF3591" s="230"/>
      <c r="BG3591" s="230"/>
    </row>
    <row r="3592" spans="4:59">
      <c r="D3592" s="230"/>
      <c r="G3592" s="230"/>
      <c r="H3592" s="230"/>
      <c r="I3592" s="230"/>
      <c r="J3592" s="230"/>
      <c r="K3592" s="230"/>
      <c r="L3592" s="230"/>
      <c r="M3592" s="230"/>
      <c r="N3592" s="230"/>
      <c r="S3592" s="230"/>
      <c r="V3592" s="230"/>
      <c r="W3592" s="230"/>
      <c r="X3592" s="230"/>
      <c r="Y3592" s="230"/>
      <c r="Z3592" s="230"/>
      <c r="AA3592" s="230"/>
      <c r="AB3592" s="230"/>
      <c r="AC3592" s="230"/>
      <c r="AD3592" s="230"/>
      <c r="AH3592" s="230"/>
      <c r="AK3592" s="230"/>
      <c r="AL3592" s="230"/>
      <c r="AM3592" s="230"/>
      <c r="AN3592" s="230"/>
      <c r="AO3592" s="230"/>
      <c r="AP3592" s="230"/>
      <c r="AQ3592" s="230"/>
      <c r="AR3592" s="230"/>
      <c r="AW3592" s="230"/>
      <c r="AZ3592" s="230"/>
      <c r="BA3592" s="230"/>
      <c r="BB3592" s="230"/>
      <c r="BC3592" s="230"/>
      <c r="BD3592" s="230"/>
      <c r="BE3592" s="230"/>
      <c r="BF3592" s="230"/>
      <c r="BG3592" s="230"/>
    </row>
    <row r="3593" spans="4:59">
      <c r="D3593" s="230"/>
      <c r="G3593" s="230"/>
      <c r="H3593" s="230"/>
      <c r="I3593" s="230"/>
      <c r="J3593" s="230"/>
      <c r="K3593" s="230"/>
      <c r="L3593" s="230"/>
      <c r="M3593" s="230"/>
      <c r="N3593" s="230"/>
      <c r="S3593" s="230"/>
      <c r="V3593" s="230"/>
      <c r="W3593" s="230"/>
      <c r="X3593" s="230"/>
      <c r="Y3593" s="230"/>
      <c r="Z3593" s="230"/>
      <c r="AA3593" s="230"/>
      <c r="AB3593" s="230"/>
      <c r="AC3593" s="230"/>
      <c r="AD3593" s="230"/>
      <c r="AH3593" s="230"/>
      <c r="AK3593" s="230"/>
      <c r="AL3593" s="230"/>
      <c r="AM3593" s="230"/>
      <c r="AN3593" s="230"/>
      <c r="AO3593" s="230"/>
      <c r="AP3593" s="230"/>
      <c r="AQ3593" s="230"/>
      <c r="AR3593" s="230"/>
      <c r="AW3593" s="230"/>
      <c r="AZ3593" s="230"/>
      <c r="BA3593" s="230"/>
      <c r="BB3593" s="230"/>
      <c r="BC3593" s="230"/>
      <c r="BD3593" s="230"/>
      <c r="BE3593" s="230"/>
      <c r="BF3593" s="230"/>
      <c r="BG3593" s="230"/>
    </row>
    <row r="3594" spans="4:59">
      <c r="D3594" s="230"/>
      <c r="G3594" s="230"/>
      <c r="H3594" s="230"/>
      <c r="I3594" s="230"/>
      <c r="J3594" s="230"/>
      <c r="K3594" s="230"/>
      <c r="L3594" s="230"/>
      <c r="M3594" s="230"/>
      <c r="N3594" s="230"/>
      <c r="S3594" s="230"/>
      <c r="V3594" s="230"/>
      <c r="W3594" s="230"/>
      <c r="X3594" s="230"/>
      <c r="Y3594" s="230"/>
      <c r="Z3594" s="230"/>
      <c r="AA3594" s="230"/>
      <c r="AB3594" s="230"/>
      <c r="AC3594" s="230"/>
      <c r="AD3594" s="230"/>
      <c r="AH3594" s="230"/>
      <c r="AK3594" s="230"/>
      <c r="AL3594" s="230"/>
      <c r="AM3594" s="230"/>
      <c r="AN3594" s="230"/>
      <c r="AO3594" s="230"/>
      <c r="AP3594" s="230"/>
      <c r="AQ3594" s="230"/>
      <c r="AR3594" s="230"/>
      <c r="AW3594" s="230"/>
      <c r="AZ3594" s="230"/>
      <c r="BA3594" s="230"/>
      <c r="BB3594" s="230"/>
      <c r="BC3594" s="230"/>
      <c r="BD3594" s="230"/>
      <c r="BE3594" s="230"/>
      <c r="BF3594" s="230"/>
      <c r="BG3594" s="230"/>
    </row>
    <row r="3595" spans="4:59">
      <c r="D3595" s="230"/>
      <c r="G3595" s="230"/>
      <c r="H3595" s="230"/>
      <c r="I3595" s="230"/>
      <c r="J3595" s="230"/>
      <c r="K3595" s="230"/>
      <c r="L3595" s="230"/>
      <c r="M3595" s="230"/>
      <c r="N3595" s="230"/>
      <c r="S3595" s="230"/>
      <c r="V3595" s="230"/>
      <c r="W3595" s="230"/>
      <c r="X3595" s="230"/>
      <c r="Y3595" s="230"/>
      <c r="Z3595" s="230"/>
      <c r="AA3595" s="230"/>
      <c r="AB3595" s="230"/>
      <c r="AC3595" s="230"/>
      <c r="AD3595" s="230"/>
      <c r="AH3595" s="230"/>
      <c r="AK3595" s="230"/>
      <c r="AL3595" s="230"/>
      <c r="AM3595" s="230"/>
      <c r="AN3595" s="230"/>
      <c r="AO3595" s="230"/>
      <c r="AP3595" s="230"/>
      <c r="AQ3595" s="230"/>
      <c r="AR3595" s="230"/>
      <c r="AW3595" s="230"/>
      <c r="AZ3595" s="230"/>
      <c r="BA3595" s="230"/>
      <c r="BB3595" s="230"/>
      <c r="BC3595" s="230"/>
      <c r="BD3595" s="230"/>
      <c r="BE3595" s="230"/>
      <c r="BF3595" s="230"/>
      <c r="BG3595" s="230"/>
    </row>
    <row r="3596" spans="4:59">
      <c r="D3596" s="230"/>
      <c r="G3596" s="230"/>
      <c r="H3596" s="230"/>
      <c r="I3596" s="230"/>
      <c r="J3596" s="230"/>
      <c r="K3596" s="230"/>
      <c r="L3596" s="230"/>
      <c r="M3596" s="230"/>
      <c r="N3596" s="230"/>
      <c r="S3596" s="230"/>
      <c r="V3596" s="230"/>
      <c r="W3596" s="230"/>
      <c r="X3596" s="230"/>
      <c r="Y3596" s="230"/>
      <c r="Z3596" s="230"/>
      <c r="AA3596" s="230"/>
      <c r="AB3596" s="230"/>
      <c r="AC3596" s="230"/>
      <c r="AD3596" s="230"/>
      <c r="AH3596" s="230"/>
      <c r="AK3596" s="230"/>
      <c r="AL3596" s="230"/>
      <c r="AM3596" s="230"/>
      <c r="AN3596" s="230"/>
      <c r="AO3596" s="230"/>
      <c r="AP3596" s="230"/>
      <c r="AQ3596" s="230"/>
      <c r="AR3596" s="230"/>
      <c r="AW3596" s="230"/>
      <c r="AZ3596" s="230"/>
      <c r="BA3596" s="230"/>
      <c r="BB3596" s="230"/>
      <c r="BC3596" s="230"/>
      <c r="BD3596" s="230"/>
      <c r="BE3596" s="230"/>
      <c r="BF3596" s="230"/>
      <c r="BG3596" s="230"/>
    </row>
    <row r="3597" spans="4:59">
      <c r="D3597" s="230"/>
      <c r="G3597" s="230"/>
      <c r="H3597" s="230"/>
      <c r="I3597" s="230"/>
      <c r="J3597" s="230"/>
      <c r="K3597" s="230"/>
      <c r="L3597" s="230"/>
      <c r="M3597" s="230"/>
      <c r="N3597" s="230"/>
      <c r="S3597" s="230"/>
      <c r="V3597" s="230"/>
      <c r="W3597" s="230"/>
      <c r="X3597" s="230"/>
      <c r="Y3597" s="230"/>
      <c r="Z3597" s="230"/>
      <c r="AA3597" s="230"/>
      <c r="AB3597" s="230"/>
      <c r="AC3597" s="230"/>
      <c r="AD3597" s="230"/>
      <c r="AH3597" s="230"/>
      <c r="AK3597" s="230"/>
      <c r="AL3597" s="230"/>
      <c r="AM3597" s="230"/>
      <c r="AN3597" s="230"/>
      <c r="AO3597" s="230"/>
      <c r="AP3597" s="230"/>
      <c r="AQ3597" s="230"/>
      <c r="AR3597" s="230"/>
      <c r="AW3597" s="230"/>
      <c r="AZ3597" s="230"/>
      <c r="BA3597" s="230"/>
      <c r="BB3597" s="230"/>
      <c r="BC3597" s="230"/>
      <c r="BD3597" s="230"/>
      <c r="BE3597" s="230"/>
      <c r="BF3597" s="230"/>
      <c r="BG3597" s="230"/>
    </row>
    <row r="3598" spans="4:59">
      <c r="D3598" s="230"/>
      <c r="G3598" s="230"/>
      <c r="H3598" s="230"/>
      <c r="I3598" s="230"/>
      <c r="J3598" s="230"/>
      <c r="K3598" s="230"/>
      <c r="L3598" s="230"/>
      <c r="M3598" s="230"/>
      <c r="N3598" s="230"/>
      <c r="S3598" s="230"/>
      <c r="V3598" s="230"/>
      <c r="W3598" s="230"/>
      <c r="X3598" s="230"/>
      <c r="Y3598" s="230"/>
      <c r="Z3598" s="230"/>
      <c r="AA3598" s="230"/>
      <c r="AB3598" s="230"/>
      <c r="AC3598" s="230"/>
      <c r="AD3598" s="230"/>
      <c r="AH3598" s="230"/>
      <c r="AK3598" s="230"/>
      <c r="AL3598" s="230"/>
      <c r="AM3598" s="230"/>
      <c r="AN3598" s="230"/>
      <c r="AO3598" s="230"/>
      <c r="AP3598" s="230"/>
      <c r="AQ3598" s="230"/>
      <c r="AR3598" s="230"/>
      <c r="AW3598" s="230"/>
      <c r="AZ3598" s="230"/>
      <c r="BA3598" s="230"/>
      <c r="BB3598" s="230"/>
      <c r="BC3598" s="230"/>
      <c r="BD3598" s="230"/>
      <c r="BE3598" s="230"/>
      <c r="BF3598" s="230"/>
      <c r="BG3598" s="230"/>
    </row>
    <row r="3599" spans="4:59">
      <c r="D3599" s="230"/>
      <c r="G3599" s="230"/>
      <c r="H3599" s="230"/>
      <c r="I3599" s="230"/>
      <c r="J3599" s="230"/>
      <c r="K3599" s="230"/>
      <c r="L3599" s="230"/>
      <c r="M3599" s="230"/>
      <c r="N3599" s="230"/>
      <c r="S3599" s="230"/>
      <c r="V3599" s="230"/>
      <c r="W3599" s="230"/>
      <c r="X3599" s="230"/>
      <c r="Y3599" s="230"/>
      <c r="Z3599" s="230"/>
      <c r="AA3599" s="230"/>
      <c r="AB3599" s="230"/>
      <c r="AC3599" s="230"/>
      <c r="AD3599" s="230"/>
      <c r="AH3599" s="230"/>
      <c r="AK3599" s="230"/>
      <c r="AL3599" s="230"/>
      <c r="AM3599" s="230"/>
      <c r="AN3599" s="230"/>
      <c r="AO3599" s="230"/>
      <c r="AP3599" s="230"/>
      <c r="AQ3599" s="230"/>
      <c r="AR3599" s="230"/>
      <c r="AW3599" s="230"/>
      <c r="AZ3599" s="230"/>
      <c r="BA3599" s="230"/>
      <c r="BB3599" s="230"/>
      <c r="BC3599" s="230"/>
      <c r="BD3599" s="230"/>
      <c r="BE3599" s="230"/>
      <c r="BF3599" s="230"/>
      <c r="BG3599" s="230"/>
    </row>
    <row r="3600" spans="4:59">
      <c r="D3600" s="230"/>
      <c r="G3600" s="230"/>
      <c r="H3600" s="230"/>
      <c r="I3600" s="230"/>
      <c r="J3600" s="230"/>
      <c r="K3600" s="230"/>
      <c r="L3600" s="230"/>
      <c r="M3600" s="230"/>
      <c r="N3600" s="230"/>
      <c r="S3600" s="230"/>
      <c r="V3600" s="230"/>
      <c r="W3600" s="230"/>
      <c r="X3600" s="230"/>
      <c r="Y3600" s="230"/>
      <c r="Z3600" s="230"/>
      <c r="AA3600" s="230"/>
      <c r="AB3600" s="230"/>
      <c r="AC3600" s="230"/>
      <c r="AD3600" s="230"/>
      <c r="AH3600" s="230"/>
      <c r="AK3600" s="230"/>
      <c r="AL3600" s="230"/>
      <c r="AM3600" s="230"/>
      <c r="AN3600" s="230"/>
      <c r="AO3600" s="230"/>
      <c r="AP3600" s="230"/>
      <c r="AQ3600" s="230"/>
      <c r="AR3600" s="230"/>
      <c r="AW3600" s="230"/>
      <c r="AZ3600" s="230"/>
      <c r="BA3600" s="230"/>
      <c r="BB3600" s="230"/>
      <c r="BC3600" s="230"/>
      <c r="BD3600" s="230"/>
      <c r="BE3600" s="230"/>
      <c r="BF3600" s="230"/>
      <c r="BG3600" s="230"/>
    </row>
    <row r="3601" spans="4:59">
      <c r="D3601" s="230"/>
      <c r="G3601" s="230"/>
      <c r="H3601" s="230"/>
      <c r="I3601" s="230"/>
      <c r="J3601" s="230"/>
      <c r="K3601" s="230"/>
      <c r="L3601" s="230"/>
      <c r="M3601" s="230"/>
      <c r="N3601" s="230"/>
      <c r="S3601" s="230"/>
      <c r="V3601" s="230"/>
      <c r="W3601" s="230"/>
      <c r="X3601" s="230"/>
      <c r="Y3601" s="230"/>
      <c r="Z3601" s="230"/>
      <c r="AA3601" s="230"/>
      <c r="AB3601" s="230"/>
      <c r="AC3601" s="230"/>
      <c r="AD3601" s="230"/>
      <c r="AH3601" s="230"/>
      <c r="AK3601" s="230"/>
      <c r="AL3601" s="230"/>
      <c r="AM3601" s="230"/>
      <c r="AN3601" s="230"/>
      <c r="AO3601" s="230"/>
      <c r="AP3601" s="230"/>
      <c r="AQ3601" s="230"/>
      <c r="AR3601" s="230"/>
      <c r="AW3601" s="230"/>
      <c r="AZ3601" s="230"/>
      <c r="BA3601" s="230"/>
      <c r="BB3601" s="230"/>
      <c r="BC3601" s="230"/>
      <c r="BD3601" s="230"/>
      <c r="BE3601" s="230"/>
      <c r="BF3601" s="230"/>
      <c r="BG3601" s="230"/>
    </row>
    <row r="3602" spans="4:59">
      <c r="D3602" s="230"/>
      <c r="G3602" s="230"/>
      <c r="H3602" s="230"/>
      <c r="I3602" s="230"/>
      <c r="J3602" s="230"/>
      <c r="K3602" s="230"/>
      <c r="L3602" s="230"/>
      <c r="M3602" s="230"/>
      <c r="N3602" s="230"/>
      <c r="S3602" s="230"/>
      <c r="V3602" s="230"/>
      <c r="W3602" s="230"/>
      <c r="X3602" s="230"/>
      <c r="Y3602" s="230"/>
      <c r="Z3602" s="230"/>
      <c r="AA3602" s="230"/>
      <c r="AB3602" s="230"/>
      <c r="AC3602" s="230"/>
      <c r="AD3602" s="230"/>
      <c r="AH3602" s="230"/>
      <c r="AK3602" s="230"/>
      <c r="AL3602" s="230"/>
      <c r="AM3602" s="230"/>
      <c r="AN3602" s="230"/>
      <c r="AO3602" s="230"/>
      <c r="AP3602" s="230"/>
      <c r="AQ3602" s="230"/>
      <c r="AR3602" s="230"/>
      <c r="AW3602" s="230"/>
      <c r="AZ3602" s="230"/>
      <c r="BA3602" s="230"/>
      <c r="BB3602" s="230"/>
      <c r="BC3602" s="230"/>
      <c r="BD3602" s="230"/>
      <c r="BE3602" s="230"/>
      <c r="BF3602" s="230"/>
      <c r="BG3602" s="230"/>
    </row>
    <row r="3603" spans="4:59">
      <c r="D3603" s="230"/>
      <c r="G3603" s="230"/>
      <c r="H3603" s="230"/>
      <c r="I3603" s="230"/>
      <c r="J3603" s="230"/>
      <c r="K3603" s="230"/>
      <c r="L3603" s="230"/>
      <c r="M3603" s="230"/>
      <c r="N3603" s="230"/>
      <c r="S3603" s="230"/>
      <c r="V3603" s="230"/>
      <c r="W3603" s="230"/>
      <c r="X3603" s="230"/>
      <c r="Y3603" s="230"/>
      <c r="Z3603" s="230"/>
      <c r="AA3603" s="230"/>
      <c r="AB3603" s="230"/>
      <c r="AC3603" s="230"/>
      <c r="AD3603" s="230"/>
      <c r="AH3603" s="230"/>
      <c r="AK3603" s="230"/>
      <c r="AL3603" s="230"/>
      <c r="AM3603" s="230"/>
      <c r="AN3603" s="230"/>
      <c r="AO3603" s="230"/>
      <c r="AP3603" s="230"/>
      <c r="AQ3603" s="230"/>
      <c r="AR3603" s="230"/>
      <c r="AW3603" s="230"/>
      <c r="AZ3603" s="230"/>
      <c r="BA3603" s="230"/>
      <c r="BB3603" s="230"/>
      <c r="BC3603" s="230"/>
      <c r="BD3603" s="230"/>
      <c r="BE3603" s="230"/>
      <c r="BF3603" s="230"/>
      <c r="BG3603" s="230"/>
    </row>
    <row r="3604" spans="4:59">
      <c r="D3604" s="230"/>
      <c r="G3604" s="230"/>
      <c r="H3604" s="230"/>
      <c r="I3604" s="230"/>
      <c r="J3604" s="230"/>
      <c r="K3604" s="230"/>
      <c r="L3604" s="230"/>
      <c r="M3604" s="230"/>
      <c r="N3604" s="230"/>
      <c r="S3604" s="230"/>
      <c r="V3604" s="230"/>
      <c r="W3604" s="230"/>
      <c r="X3604" s="230"/>
      <c r="Y3604" s="230"/>
      <c r="Z3604" s="230"/>
      <c r="AA3604" s="230"/>
      <c r="AB3604" s="230"/>
      <c r="AC3604" s="230"/>
      <c r="AD3604" s="230"/>
      <c r="AH3604" s="230"/>
      <c r="AK3604" s="230"/>
      <c r="AL3604" s="230"/>
      <c r="AM3604" s="230"/>
      <c r="AN3604" s="230"/>
      <c r="AO3604" s="230"/>
      <c r="AP3604" s="230"/>
      <c r="AQ3604" s="230"/>
      <c r="AR3604" s="230"/>
      <c r="AW3604" s="230"/>
      <c r="AZ3604" s="230"/>
      <c r="BA3604" s="230"/>
      <c r="BB3604" s="230"/>
      <c r="BC3604" s="230"/>
      <c r="BD3604" s="230"/>
      <c r="BE3604" s="230"/>
      <c r="BF3604" s="230"/>
      <c r="BG3604" s="230"/>
    </row>
    <row r="3605" spans="4:59">
      <c r="D3605" s="230"/>
      <c r="G3605" s="230"/>
      <c r="H3605" s="230"/>
      <c r="I3605" s="230"/>
      <c r="J3605" s="230"/>
      <c r="K3605" s="230"/>
      <c r="L3605" s="230"/>
      <c r="M3605" s="230"/>
      <c r="N3605" s="230"/>
      <c r="S3605" s="230"/>
      <c r="V3605" s="230"/>
      <c r="W3605" s="230"/>
      <c r="X3605" s="230"/>
      <c r="Y3605" s="230"/>
      <c r="Z3605" s="230"/>
      <c r="AA3605" s="230"/>
      <c r="AB3605" s="230"/>
      <c r="AC3605" s="230"/>
      <c r="AD3605" s="230"/>
      <c r="AH3605" s="230"/>
      <c r="AK3605" s="230"/>
      <c r="AL3605" s="230"/>
      <c r="AM3605" s="230"/>
      <c r="AN3605" s="230"/>
      <c r="AO3605" s="230"/>
      <c r="AP3605" s="230"/>
      <c r="AQ3605" s="230"/>
      <c r="AR3605" s="230"/>
      <c r="AW3605" s="230"/>
      <c r="AZ3605" s="230"/>
      <c r="BA3605" s="230"/>
      <c r="BB3605" s="230"/>
      <c r="BC3605" s="230"/>
      <c r="BD3605" s="230"/>
      <c r="BE3605" s="230"/>
      <c r="BF3605" s="230"/>
      <c r="BG3605" s="230"/>
    </row>
    <row r="3606" spans="4:59">
      <c r="D3606" s="230"/>
      <c r="G3606" s="230"/>
      <c r="H3606" s="230"/>
      <c r="I3606" s="230"/>
      <c r="J3606" s="230"/>
      <c r="K3606" s="230"/>
      <c r="L3606" s="230"/>
      <c r="M3606" s="230"/>
      <c r="N3606" s="230"/>
      <c r="S3606" s="230"/>
      <c r="V3606" s="230"/>
      <c r="W3606" s="230"/>
      <c r="X3606" s="230"/>
      <c r="Y3606" s="230"/>
      <c r="Z3606" s="230"/>
      <c r="AA3606" s="230"/>
      <c r="AB3606" s="230"/>
      <c r="AC3606" s="230"/>
      <c r="AD3606" s="230"/>
      <c r="AH3606" s="230"/>
      <c r="AK3606" s="230"/>
      <c r="AL3606" s="230"/>
      <c r="AM3606" s="230"/>
      <c r="AN3606" s="230"/>
      <c r="AO3606" s="230"/>
      <c r="AP3606" s="230"/>
      <c r="AQ3606" s="230"/>
      <c r="AR3606" s="230"/>
      <c r="AW3606" s="230"/>
      <c r="AZ3606" s="230"/>
      <c r="BA3606" s="230"/>
      <c r="BB3606" s="230"/>
      <c r="BC3606" s="230"/>
      <c r="BD3606" s="230"/>
      <c r="BE3606" s="230"/>
      <c r="BF3606" s="230"/>
      <c r="BG3606" s="230"/>
    </row>
    <row r="3607" spans="4:59">
      <c r="D3607" s="230"/>
      <c r="G3607" s="230"/>
      <c r="H3607" s="230"/>
      <c r="I3607" s="230"/>
      <c r="J3607" s="230"/>
      <c r="K3607" s="230"/>
      <c r="L3607" s="230"/>
      <c r="M3607" s="230"/>
      <c r="N3607" s="230"/>
      <c r="S3607" s="230"/>
      <c r="V3607" s="230"/>
      <c r="W3607" s="230"/>
      <c r="X3607" s="230"/>
      <c r="Y3607" s="230"/>
      <c r="Z3607" s="230"/>
      <c r="AA3607" s="230"/>
      <c r="AB3607" s="230"/>
      <c r="AC3607" s="230"/>
      <c r="AD3607" s="230"/>
      <c r="AH3607" s="230"/>
      <c r="AK3607" s="230"/>
      <c r="AL3607" s="230"/>
      <c r="AM3607" s="230"/>
      <c r="AN3607" s="230"/>
      <c r="AO3607" s="230"/>
      <c r="AP3607" s="230"/>
      <c r="AQ3607" s="230"/>
      <c r="AR3607" s="230"/>
      <c r="AW3607" s="230"/>
      <c r="AZ3607" s="230"/>
      <c r="BA3607" s="230"/>
      <c r="BB3607" s="230"/>
      <c r="BC3607" s="230"/>
      <c r="BD3607" s="230"/>
      <c r="BE3607" s="230"/>
      <c r="BF3607" s="230"/>
      <c r="BG3607" s="230"/>
    </row>
    <row r="3608" spans="4:59">
      <c r="D3608" s="230"/>
      <c r="G3608" s="230"/>
      <c r="H3608" s="230"/>
      <c r="I3608" s="230"/>
      <c r="J3608" s="230"/>
      <c r="K3608" s="230"/>
      <c r="L3608" s="230"/>
      <c r="M3608" s="230"/>
      <c r="N3608" s="230"/>
      <c r="S3608" s="230"/>
      <c r="V3608" s="230"/>
      <c r="W3608" s="230"/>
      <c r="X3608" s="230"/>
      <c r="Y3608" s="230"/>
      <c r="Z3608" s="230"/>
      <c r="AA3608" s="230"/>
      <c r="AB3608" s="230"/>
      <c r="AC3608" s="230"/>
      <c r="AD3608" s="230"/>
      <c r="AH3608" s="230"/>
      <c r="AK3608" s="230"/>
      <c r="AL3608" s="230"/>
      <c r="AM3608" s="230"/>
      <c r="AN3608" s="230"/>
      <c r="AO3608" s="230"/>
      <c r="AP3608" s="230"/>
      <c r="AQ3608" s="230"/>
      <c r="AR3608" s="230"/>
      <c r="AW3608" s="230"/>
      <c r="AZ3608" s="230"/>
      <c r="BA3608" s="230"/>
      <c r="BB3608" s="230"/>
      <c r="BC3608" s="230"/>
      <c r="BD3608" s="230"/>
      <c r="BE3608" s="230"/>
      <c r="BF3608" s="230"/>
      <c r="BG3608" s="230"/>
    </row>
    <row r="3609" spans="4:59">
      <c r="D3609" s="230"/>
      <c r="G3609" s="230"/>
      <c r="H3609" s="230"/>
      <c r="I3609" s="230"/>
      <c r="J3609" s="230"/>
      <c r="K3609" s="230"/>
      <c r="L3609" s="230"/>
      <c r="M3609" s="230"/>
      <c r="N3609" s="230"/>
      <c r="S3609" s="230"/>
      <c r="V3609" s="230"/>
      <c r="W3609" s="230"/>
      <c r="X3609" s="230"/>
      <c r="Y3609" s="230"/>
      <c r="Z3609" s="230"/>
      <c r="AA3609" s="230"/>
      <c r="AB3609" s="230"/>
      <c r="AC3609" s="230"/>
      <c r="AD3609" s="230"/>
      <c r="AH3609" s="230"/>
      <c r="AK3609" s="230"/>
      <c r="AL3609" s="230"/>
      <c r="AM3609" s="230"/>
      <c r="AN3609" s="230"/>
      <c r="AO3609" s="230"/>
      <c r="AP3609" s="230"/>
      <c r="AQ3609" s="230"/>
      <c r="AR3609" s="230"/>
      <c r="AW3609" s="230"/>
      <c r="AZ3609" s="230"/>
      <c r="BA3609" s="230"/>
      <c r="BB3609" s="230"/>
      <c r="BC3609" s="230"/>
      <c r="BD3609" s="230"/>
      <c r="BE3609" s="230"/>
      <c r="BF3609" s="230"/>
      <c r="BG3609" s="230"/>
    </row>
    <row r="3610" spans="4:59">
      <c r="D3610" s="230"/>
      <c r="G3610" s="230"/>
      <c r="H3610" s="230"/>
      <c r="I3610" s="230"/>
      <c r="J3610" s="230"/>
      <c r="K3610" s="230"/>
      <c r="L3610" s="230"/>
      <c r="M3610" s="230"/>
      <c r="N3610" s="230"/>
      <c r="S3610" s="230"/>
      <c r="V3610" s="230"/>
      <c r="W3610" s="230"/>
      <c r="X3610" s="230"/>
      <c r="Y3610" s="230"/>
      <c r="Z3610" s="230"/>
      <c r="AA3610" s="230"/>
      <c r="AB3610" s="230"/>
      <c r="AC3610" s="230"/>
      <c r="AD3610" s="230"/>
      <c r="AH3610" s="230"/>
      <c r="AK3610" s="230"/>
      <c r="AL3610" s="230"/>
      <c r="AM3610" s="230"/>
      <c r="AN3610" s="230"/>
      <c r="AO3610" s="230"/>
      <c r="AP3610" s="230"/>
      <c r="AQ3610" s="230"/>
      <c r="AR3610" s="230"/>
      <c r="AW3610" s="230"/>
      <c r="AZ3610" s="230"/>
      <c r="BA3610" s="230"/>
      <c r="BB3610" s="230"/>
      <c r="BC3610" s="230"/>
      <c r="BD3610" s="230"/>
      <c r="BE3610" s="230"/>
      <c r="BF3610" s="230"/>
      <c r="BG3610" s="230"/>
    </row>
    <row r="3611" spans="4:59">
      <c r="D3611" s="230"/>
      <c r="G3611" s="230"/>
      <c r="H3611" s="230"/>
      <c r="I3611" s="230"/>
      <c r="J3611" s="230"/>
      <c r="K3611" s="230"/>
      <c r="L3611" s="230"/>
      <c r="M3611" s="230"/>
      <c r="N3611" s="230"/>
      <c r="S3611" s="230"/>
      <c r="V3611" s="230"/>
      <c r="W3611" s="230"/>
      <c r="X3611" s="230"/>
      <c r="Y3611" s="230"/>
      <c r="Z3611" s="230"/>
      <c r="AA3611" s="230"/>
      <c r="AB3611" s="230"/>
      <c r="AC3611" s="230"/>
      <c r="AD3611" s="230"/>
      <c r="AH3611" s="230"/>
      <c r="AK3611" s="230"/>
      <c r="AL3611" s="230"/>
      <c r="AM3611" s="230"/>
      <c r="AN3611" s="230"/>
      <c r="AO3611" s="230"/>
      <c r="AP3611" s="230"/>
      <c r="AQ3611" s="230"/>
      <c r="AR3611" s="230"/>
      <c r="AW3611" s="230"/>
      <c r="AZ3611" s="230"/>
      <c r="BA3611" s="230"/>
      <c r="BB3611" s="230"/>
      <c r="BC3611" s="230"/>
      <c r="BD3611" s="230"/>
      <c r="BE3611" s="230"/>
      <c r="BF3611" s="230"/>
      <c r="BG3611" s="230"/>
    </row>
    <row r="3612" spans="4:59">
      <c r="D3612" s="230"/>
      <c r="G3612" s="230"/>
      <c r="H3612" s="230"/>
      <c r="I3612" s="230"/>
      <c r="J3612" s="230"/>
      <c r="K3612" s="230"/>
      <c r="L3612" s="230"/>
      <c r="M3612" s="230"/>
      <c r="N3612" s="230"/>
      <c r="S3612" s="230"/>
      <c r="V3612" s="230"/>
      <c r="W3612" s="230"/>
      <c r="X3612" s="230"/>
      <c r="Y3612" s="230"/>
      <c r="Z3612" s="230"/>
      <c r="AA3612" s="230"/>
      <c r="AB3612" s="230"/>
      <c r="AC3612" s="230"/>
      <c r="AD3612" s="230"/>
      <c r="AH3612" s="230"/>
      <c r="AK3612" s="230"/>
      <c r="AL3612" s="230"/>
      <c r="AM3612" s="230"/>
      <c r="AN3612" s="230"/>
      <c r="AO3612" s="230"/>
      <c r="AP3612" s="230"/>
      <c r="AQ3612" s="230"/>
      <c r="AR3612" s="230"/>
      <c r="AW3612" s="230"/>
      <c r="AZ3612" s="230"/>
      <c r="BA3612" s="230"/>
      <c r="BB3612" s="230"/>
      <c r="BC3612" s="230"/>
      <c r="BD3612" s="230"/>
      <c r="BE3612" s="230"/>
      <c r="BF3612" s="230"/>
      <c r="BG3612" s="230"/>
    </row>
    <row r="3613" spans="4:59">
      <c r="D3613" s="230"/>
      <c r="G3613" s="230"/>
      <c r="H3613" s="230"/>
      <c r="I3613" s="230"/>
      <c r="J3613" s="230"/>
      <c r="K3613" s="230"/>
      <c r="L3613" s="230"/>
      <c r="M3613" s="230"/>
      <c r="N3613" s="230"/>
      <c r="S3613" s="230"/>
      <c r="V3613" s="230"/>
      <c r="W3613" s="230"/>
      <c r="X3613" s="230"/>
      <c r="Y3613" s="230"/>
      <c r="Z3613" s="230"/>
      <c r="AA3613" s="230"/>
      <c r="AB3613" s="230"/>
      <c r="AC3613" s="230"/>
      <c r="AD3613" s="230"/>
      <c r="AH3613" s="230"/>
      <c r="AK3613" s="230"/>
      <c r="AL3613" s="230"/>
      <c r="AM3613" s="230"/>
      <c r="AN3613" s="230"/>
      <c r="AO3613" s="230"/>
      <c r="AP3613" s="230"/>
      <c r="AQ3613" s="230"/>
      <c r="AR3613" s="230"/>
      <c r="AW3613" s="230"/>
      <c r="AZ3613" s="230"/>
      <c r="BA3613" s="230"/>
      <c r="BB3613" s="230"/>
      <c r="BC3613" s="230"/>
      <c r="BD3613" s="230"/>
      <c r="BE3613" s="230"/>
      <c r="BF3613" s="230"/>
      <c r="BG3613" s="230"/>
    </row>
    <row r="3614" spans="4:59">
      <c r="D3614" s="230"/>
      <c r="G3614" s="230"/>
      <c r="H3614" s="230"/>
      <c r="I3614" s="230"/>
      <c r="J3614" s="230"/>
      <c r="K3614" s="230"/>
      <c r="L3614" s="230"/>
      <c r="M3614" s="230"/>
      <c r="N3614" s="230"/>
      <c r="S3614" s="230"/>
      <c r="V3614" s="230"/>
      <c r="W3614" s="230"/>
      <c r="X3614" s="230"/>
      <c r="Y3614" s="230"/>
      <c r="Z3614" s="230"/>
      <c r="AA3614" s="230"/>
      <c r="AB3614" s="230"/>
      <c r="AC3614" s="230"/>
      <c r="AD3614" s="230"/>
      <c r="AH3614" s="230"/>
      <c r="AK3614" s="230"/>
      <c r="AL3614" s="230"/>
      <c r="AM3614" s="230"/>
      <c r="AN3614" s="230"/>
      <c r="AO3614" s="230"/>
      <c r="AP3614" s="230"/>
      <c r="AQ3614" s="230"/>
      <c r="AR3614" s="230"/>
      <c r="AW3614" s="230"/>
      <c r="AZ3614" s="230"/>
      <c r="BA3614" s="230"/>
      <c r="BB3614" s="230"/>
      <c r="BC3614" s="230"/>
      <c r="BD3614" s="230"/>
      <c r="BE3614" s="230"/>
      <c r="BF3614" s="230"/>
      <c r="BG3614" s="230"/>
    </row>
    <row r="3615" spans="4:59">
      <c r="D3615" s="230"/>
      <c r="G3615" s="230"/>
      <c r="H3615" s="230"/>
      <c r="I3615" s="230"/>
      <c r="J3615" s="230"/>
      <c r="K3615" s="230"/>
      <c r="L3615" s="230"/>
      <c r="M3615" s="230"/>
      <c r="N3615" s="230"/>
      <c r="S3615" s="230"/>
      <c r="V3615" s="230"/>
      <c r="W3615" s="230"/>
      <c r="X3615" s="230"/>
      <c r="Y3615" s="230"/>
      <c r="Z3615" s="230"/>
      <c r="AA3615" s="230"/>
      <c r="AB3615" s="230"/>
      <c r="AC3615" s="230"/>
      <c r="AD3615" s="230"/>
      <c r="AH3615" s="230"/>
      <c r="AK3615" s="230"/>
      <c r="AL3615" s="230"/>
      <c r="AM3615" s="230"/>
      <c r="AN3615" s="230"/>
      <c r="AO3615" s="230"/>
      <c r="AP3615" s="230"/>
      <c r="AQ3615" s="230"/>
      <c r="AR3615" s="230"/>
      <c r="AW3615" s="230"/>
      <c r="AZ3615" s="230"/>
      <c r="BA3615" s="230"/>
      <c r="BB3615" s="230"/>
      <c r="BC3615" s="230"/>
      <c r="BD3615" s="230"/>
      <c r="BE3615" s="230"/>
      <c r="BF3615" s="230"/>
      <c r="BG3615" s="230"/>
    </row>
    <row r="3616" spans="4:59">
      <c r="D3616" s="230"/>
      <c r="G3616" s="230"/>
      <c r="H3616" s="230"/>
      <c r="I3616" s="230"/>
      <c r="J3616" s="230"/>
      <c r="K3616" s="230"/>
      <c r="L3616" s="230"/>
      <c r="M3616" s="230"/>
      <c r="N3616" s="230"/>
      <c r="S3616" s="230"/>
      <c r="V3616" s="230"/>
      <c r="W3616" s="230"/>
      <c r="X3616" s="230"/>
      <c r="Y3616" s="230"/>
      <c r="Z3616" s="230"/>
      <c r="AA3616" s="230"/>
      <c r="AB3616" s="230"/>
      <c r="AC3616" s="230"/>
      <c r="AD3616" s="230"/>
      <c r="AH3616" s="230"/>
      <c r="AK3616" s="230"/>
      <c r="AL3616" s="230"/>
      <c r="AM3616" s="230"/>
      <c r="AN3616" s="230"/>
      <c r="AO3616" s="230"/>
      <c r="AP3616" s="230"/>
      <c r="AQ3616" s="230"/>
      <c r="AR3616" s="230"/>
      <c r="AW3616" s="230"/>
      <c r="AZ3616" s="230"/>
      <c r="BA3616" s="230"/>
      <c r="BB3616" s="230"/>
      <c r="BC3616" s="230"/>
      <c r="BD3616" s="230"/>
      <c r="BE3616" s="230"/>
      <c r="BF3616" s="230"/>
      <c r="BG3616" s="230"/>
    </row>
    <row r="3617" spans="4:59">
      <c r="D3617" s="230"/>
      <c r="G3617" s="230"/>
      <c r="H3617" s="230"/>
      <c r="I3617" s="230"/>
      <c r="J3617" s="230"/>
      <c r="K3617" s="230"/>
      <c r="L3617" s="230"/>
      <c r="M3617" s="230"/>
      <c r="N3617" s="230"/>
      <c r="S3617" s="230"/>
      <c r="V3617" s="230"/>
      <c r="W3617" s="230"/>
      <c r="X3617" s="230"/>
      <c r="Y3617" s="230"/>
      <c r="Z3617" s="230"/>
      <c r="AA3617" s="230"/>
      <c r="AB3617" s="230"/>
      <c r="AC3617" s="230"/>
      <c r="AD3617" s="230"/>
      <c r="AH3617" s="230"/>
      <c r="AK3617" s="230"/>
      <c r="AL3617" s="230"/>
      <c r="AM3617" s="230"/>
      <c r="AN3617" s="230"/>
      <c r="AO3617" s="230"/>
      <c r="AP3617" s="230"/>
      <c r="AQ3617" s="230"/>
      <c r="AR3617" s="230"/>
      <c r="AW3617" s="230"/>
      <c r="AZ3617" s="230"/>
      <c r="BA3617" s="230"/>
      <c r="BB3617" s="230"/>
      <c r="BC3617" s="230"/>
      <c r="BD3617" s="230"/>
      <c r="BE3617" s="230"/>
      <c r="BF3617" s="230"/>
      <c r="BG3617" s="230"/>
    </row>
    <row r="3618" spans="4:59">
      <c r="D3618" s="230"/>
      <c r="G3618" s="230"/>
      <c r="H3618" s="230"/>
      <c r="I3618" s="230"/>
      <c r="J3618" s="230"/>
      <c r="K3618" s="230"/>
      <c r="L3618" s="230"/>
      <c r="M3618" s="230"/>
      <c r="N3618" s="230"/>
      <c r="S3618" s="230"/>
      <c r="V3618" s="230"/>
      <c r="W3618" s="230"/>
      <c r="X3618" s="230"/>
      <c r="Y3618" s="230"/>
      <c r="Z3618" s="230"/>
      <c r="AA3618" s="230"/>
      <c r="AB3618" s="230"/>
      <c r="AC3618" s="230"/>
      <c r="AD3618" s="230"/>
      <c r="AH3618" s="230"/>
      <c r="AK3618" s="230"/>
      <c r="AL3618" s="230"/>
      <c r="AM3618" s="230"/>
      <c r="AN3618" s="230"/>
      <c r="AO3618" s="230"/>
      <c r="AP3618" s="230"/>
      <c r="AQ3618" s="230"/>
      <c r="AR3618" s="230"/>
      <c r="AW3618" s="230"/>
      <c r="AZ3618" s="230"/>
      <c r="BA3618" s="230"/>
      <c r="BB3618" s="230"/>
      <c r="BC3618" s="230"/>
      <c r="BD3618" s="230"/>
      <c r="BE3618" s="230"/>
      <c r="BF3618" s="230"/>
      <c r="BG3618" s="230"/>
    </row>
    <row r="3619" spans="4:59">
      <c r="D3619" s="230"/>
      <c r="G3619" s="230"/>
      <c r="H3619" s="230"/>
      <c r="I3619" s="230"/>
      <c r="J3619" s="230"/>
      <c r="K3619" s="230"/>
      <c r="L3619" s="230"/>
      <c r="M3619" s="230"/>
      <c r="N3619" s="230"/>
      <c r="S3619" s="230"/>
      <c r="V3619" s="230"/>
      <c r="W3619" s="230"/>
      <c r="X3619" s="230"/>
      <c r="Y3619" s="230"/>
      <c r="Z3619" s="230"/>
      <c r="AA3619" s="230"/>
      <c r="AB3619" s="230"/>
      <c r="AC3619" s="230"/>
      <c r="AD3619" s="230"/>
      <c r="AH3619" s="230"/>
      <c r="AK3619" s="230"/>
      <c r="AL3619" s="230"/>
      <c r="AM3619" s="230"/>
      <c r="AN3619" s="230"/>
      <c r="AO3619" s="230"/>
      <c r="AP3619" s="230"/>
      <c r="AQ3619" s="230"/>
      <c r="AR3619" s="230"/>
      <c r="AW3619" s="230"/>
      <c r="AZ3619" s="230"/>
      <c r="BA3619" s="230"/>
      <c r="BB3619" s="230"/>
      <c r="BC3619" s="230"/>
      <c r="BD3619" s="230"/>
      <c r="BE3619" s="230"/>
      <c r="BF3619" s="230"/>
      <c r="BG3619" s="230"/>
    </row>
    <row r="3620" spans="4:59">
      <c r="D3620" s="230"/>
      <c r="G3620" s="230"/>
      <c r="H3620" s="230"/>
      <c r="I3620" s="230"/>
      <c r="J3620" s="230"/>
      <c r="K3620" s="230"/>
      <c r="L3620" s="230"/>
      <c r="M3620" s="230"/>
      <c r="N3620" s="230"/>
      <c r="S3620" s="230"/>
      <c r="V3620" s="230"/>
      <c r="W3620" s="230"/>
      <c r="X3620" s="230"/>
      <c r="Y3620" s="230"/>
      <c r="Z3620" s="230"/>
      <c r="AA3620" s="230"/>
      <c r="AB3620" s="230"/>
      <c r="AC3620" s="230"/>
      <c r="AD3620" s="230"/>
      <c r="AH3620" s="230"/>
      <c r="AK3620" s="230"/>
      <c r="AL3620" s="230"/>
      <c r="AM3620" s="230"/>
      <c r="AN3620" s="230"/>
      <c r="AO3620" s="230"/>
      <c r="AP3620" s="230"/>
      <c r="AQ3620" s="230"/>
      <c r="AR3620" s="230"/>
      <c r="AW3620" s="230"/>
      <c r="AZ3620" s="230"/>
      <c r="BA3620" s="230"/>
      <c r="BB3620" s="230"/>
      <c r="BC3620" s="230"/>
      <c r="BD3620" s="230"/>
      <c r="BE3620" s="230"/>
      <c r="BF3620" s="230"/>
      <c r="BG3620" s="230"/>
    </row>
    <row r="3621" spans="4:59">
      <c r="D3621" s="230"/>
      <c r="G3621" s="230"/>
      <c r="H3621" s="230"/>
      <c r="I3621" s="230"/>
      <c r="J3621" s="230"/>
      <c r="K3621" s="230"/>
      <c r="L3621" s="230"/>
      <c r="M3621" s="230"/>
      <c r="N3621" s="230"/>
      <c r="S3621" s="230"/>
      <c r="V3621" s="230"/>
      <c r="W3621" s="230"/>
      <c r="X3621" s="230"/>
      <c r="Y3621" s="230"/>
      <c r="Z3621" s="230"/>
      <c r="AA3621" s="230"/>
      <c r="AB3621" s="230"/>
      <c r="AC3621" s="230"/>
      <c r="AD3621" s="230"/>
      <c r="AH3621" s="230"/>
      <c r="AK3621" s="230"/>
      <c r="AL3621" s="230"/>
      <c r="AM3621" s="230"/>
      <c r="AN3621" s="230"/>
      <c r="AO3621" s="230"/>
      <c r="AP3621" s="230"/>
      <c r="AQ3621" s="230"/>
      <c r="AR3621" s="230"/>
      <c r="AW3621" s="230"/>
      <c r="AZ3621" s="230"/>
      <c r="BA3621" s="230"/>
      <c r="BB3621" s="230"/>
      <c r="BC3621" s="230"/>
      <c r="BD3621" s="230"/>
      <c r="BE3621" s="230"/>
      <c r="BF3621" s="230"/>
      <c r="BG3621" s="230"/>
    </row>
    <row r="3622" spans="4:59">
      <c r="D3622" s="230"/>
      <c r="G3622" s="230"/>
      <c r="H3622" s="230"/>
      <c r="I3622" s="230"/>
      <c r="J3622" s="230"/>
      <c r="K3622" s="230"/>
      <c r="L3622" s="230"/>
      <c r="M3622" s="230"/>
      <c r="N3622" s="230"/>
      <c r="S3622" s="230"/>
      <c r="V3622" s="230"/>
      <c r="W3622" s="230"/>
      <c r="X3622" s="230"/>
      <c r="Y3622" s="230"/>
      <c r="Z3622" s="230"/>
      <c r="AA3622" s="230"/>
      <c r="AB3622" s="230"/>
      <c r="AC3622" s="230"/>
      <c r="AD3622" s="230"/>
      <c r="AH3622" s="230"/>
      <c r="AK3622" s="230"/>
      <c r="AL3622" s="230"/>
      <c r="AM3622" s="230"/>
      <c r="AN3622" s="230"/>
      <c r="AO3622" s="230"/>
      <c r="AP3622" s="230"/>
      <c r="AQ3622" s="230"/>
      <c r="AR3622" s="230"/>
      <c r="AW3622" s="230"/>
      <c r="AZ3622" s="230"/>
      <c r="BA3622" s="230"/>
      <c r="BB3622" s="230"/>
      <c r="BC3622" s="230"/>
      <c r="BD3622" s="230"/>
      <c r="BE3622" s="230"/>
      <c r="BF3622" s="230"/>
      <c r="BG3622" s="230"/>
    </row>
    <row r="3623" spans="4:59">
      <c r="D3623" s="230"/>
      <c r="G3623" s="230"/>
      <c r="H3623" s="230"/>
      <c r="I3623" s="230"/>
      <c r="J3623" s="230"/>
      <c r="K3623" s="230"/>
      <c r="L3623" s="230"/>
      <c r="M3623" s="230"/>
      <c r="N3623" s="230"/>
      <c r="S3623" s="230"/>
      <c r="V3623" s="230"/>
      <c r="W3623" s="230"/>
      <c r="X3623" s="230"/>
      <c r="Y3623" s="230"/>
      <c r="Z3623" s="230"/>
      <c r="AA3623" s="230"/>
      <c r="AB3623" s="230"/>
      <c r="AC3623" s="230"/>
      <c r="AD3623" s="230"/>
      <c r="AH3623" s="230"/>
      <c r="AK3623" s="230"/>
      <c r="AL3623" s="230"/>
      <c r="AM3623" s="230"/>
      <c r="AN3623" s="230"/>
      <c r="AO3623" s="230"/>
      <c r="AP3623" s="230"/>
      <c r="AQ3623" s="230"/>
      <c r="AR3623" s="230"/>
      <c r="AW3623" s="230"/>
      <c r="AZ3623" s="230"/>
      <c r="BA3623" s="230"/>
      <c r="BB3623" s="230"/>
      <c r="BC3623" s="230"/>
      <c r="BD3623" s="230"/>
      <c r="BE3623" s="230"/>
      <c r="BF3623" s="230"/>
      <c r="BG3623" s="230"/>
    </row>
    <row r="3624" spans="4:59">
      <c r="D3624" s="230"/>
      <c r="G3624" s="230"/>
      <c r="H3624" s="230"/>
      <c r="I3624" s="230"/>
      <c r="J3624" s="230"/>
      <c r="K3624" s="230"/>
      <c r="L3624" s="230"/>
      <c r="M3624" s="230"/>
      <c r="N3624" s="230"/>
      <c r="S3624" s="230"/>
      <c r="V3624" s="230"/>
      <c r="W3624" s="230"/>
      <c r="X3624" s="230"/>
      <c r="Y3624" s="230"/>
      <c r="Z3624" s="230"/>
      <c r="AA3624" s="230"/>
      <c r="AB3624" s="230"/>
      <c r="AC3624" s="230"/>
      <c r="AD3624" s="230"/>
      <c r="AH3624" s="230"/>
      <c r="AK3624" s="230"/>
      <c r="AL3624" s="230"/>
      <c r="AM3624" s="230"/>
      <c r="AN3624" s="230"/>
      <c r="AO3624" s="230"/>
      <c r="AP3624" s="230"/>
      <c r="AQ3624" s="230"/>
      <c r="AR3624" s="230"/>
      <c r="AW3624" s="230"/>
      <c r="AZ3624" s="230"/>
      <c r="BA3624" s="230"/>
      <c r="BB3624" s="230"/>
      <c r="BC3624" s="230"/>
      <c r="BD3624" s="230"/>
      <c r="BE3624" s="230"/>
      <c r="BF3624" s="230"/>
      <c r="BG3624" s="230"/>
    </row>
    <row r="3625" spans="4:59">
      <c r="D3625" s="230"/>
      <c r="G3625" s="230"/>
      <c r="H3625" s="230"/>
      <c r="I3625" s="230"/>
      <c r="J3625" s="230"/>
      <c r="K3625" s="230"/>
      <c r="L3625" s="230"/>
      <c r="M3625" s="230"/>
      <c r="N3625" s="230"/>
      <c r="S3625" s="230"/>
      <c r="V3625" s="230"/>
      <c r="W3625" s="230"/>
      <c r="X3625" s="230"/>
      <c r="Y3625" s="230"/>
      <c r="Z3625" s="230"/>
      <c r="AA3625" s="230"/>
      <c r="AB3625" s="230"/>
      <c r="AC3625" s="230"/>
      <c r="AD3625" s="230"/>
      <c r="AH3625" s="230"/>
      <c r="AK3625" s="230"/>
      <c r="AL3625" s="230"/>
      <c r="AM3625" s="230"/>
      <c r="AN3625" s="230"/>
      <c r="AO3625" s="230"/>
      <c r="AP3625" s="230"/>
      <c r="AQ3625" s="230"/>
      <c r="AR3625" s="230"/>
      <c r="AW3625" s="230"/>
      <c r="AZ3625" s="230"/>
      <c r="BA3625" s="230"/>
      <c r="BB3625" s="230"/>
      <c r="BC3625" s="230"/>
      <c r="BD3625" s="230"/>
      <c r="BE3625" s="230"/>
      <c r="BF3625" s="230"/>
      <c r="BG3625" s="230"/>
    </row>
    <row r="3626" spans="4:59">
      <c r="D3626" s="230"/>
      <c r="G3626" s="230"/>
      <c r="H3626" s="230"/>
      <c r="I3626" s="230"/>
      <c r="J3626" s="230"/>
      <c r="K3626" s="230"/>
      <c r="L3626" s="230"/>
      <c r="M3626" s="230"/>
      <c r="N3626" s="230"/>
      <c r="S3626" s="230"/>
      <c r="V3626" s="230"/>
      <c r="W3626" s="230"/>
      <c r="X3626" s="230"/>
      <c r="Y3626" s="230"/>
      <c r="Z3626" s="230"/>
      <c r="AA3626" s="230"/>
      <c r="AB3626" s="230"/>
      <c r="AC3626" s="230"/>
      <c r="AD3626" s="230"/>
      <c r="AH3626" s="230"/>
      <c r="AK3626" s="230"/>
      <c r="AL3626" s="230"/>
      <c r="AM3626" s="230"/>
      <c r="AN3626" s="230"/>
      <c r="AO3626" s="230"/>
      <c r="AP3626" s="230"/>
      <c r="AQ3626" s="230"/>
      <c r="AR3626" s="230"/>
      <c r="AW3626" s="230"/>
      <c r="AZ3626" s="230"/>
      <c r="BA3626" s="230"/>
      <c r="BB3626" s="230"/>
      <c r="BC3626" s="230"/>
      <c r="BD3626" s="230"/>
      <c r="BE3626" s="230"/>
      <c r="BF3626" s="230"/>
      <c r="BG3626" s="230"/>
    </row>
    <row r="3627" spans="4:59">
      <c r="D3627" s="230"/>
      <c r="G3627" s="230"/>
      <c r="H3627" s="230"/>
      <c r="I3627" s="230"/>
      <c r="J3627" s="230"/>
      <c r="K3627" s="230"/>
      <c r="L3627" s="230"/>
      <c r="M3627" s="230"/>
      <c r="N3627" s="230"/>
      <c r="S3627" s="230"/>
      <c r="V3627" s="230"/>
      <c r="W3627" s="230"/>
      <c r="X3627" s="230"/>
      <c r="Y3627" s="230"/>
      <c r="Z3627" s="230"/>
      <c r="AA3627" s="230"/>
      <c r="AB3627" s="230"/>
      <c r="AC3627" s="230"/>
      <c r="AD3627" s="230"/>
      <c r="AH3627" s="230"/>
      <c r="AK3627" s="230"/>
      <c r="AL3627" s="230"/>
      <c r="AM3627" s="230"/>
      <c r="AN3627" s="230"/>
      <c r="AO3627" s="230"/>
      <c r="AP3627" s="230"/>
      <c r="AQ3627" s="230"/>
      <c r="AR3627" s="230"/>
      <c r="AW3627" s="230"/>
      <c r="AZ3627" s="230"/>
      <c r="BA3627" s="230"/>
      <c r="BB3627" s="230"/>
      <c r="BC3627" s="230"/>
      <c r="BD3627" s="230"/>
      <c r="BE3627" s="230"/>
      <c r="BF3627" s="230"/>
      <c r="BG3627" s="230"/>
    </row>
    <row r="3628" spans="4:59">
      <c r="D3628" s="230"/>
      <c r="G3628" s="230"/>
      <c r="H3628" s="230"/>
      <c r="I3628" s="230"/>
      <c r="J3628" s="230"/>
      <c r="K3628" s="230"/>
      <c r="L3628" s="230"/>
      <c r="M3628" s="230"/>
      <c r="N3628" s="230"/>
      <c r="S3628" s="230"/>
      <c r="V3628" s="230"/>
      <c r="W3628" s="230"/>
      <c r="X3628" s="230"/>
      <c r="Y3628" s="230"/>
      <c r="Z3628" s="230"/>
      <c r="AA3628" s="230"/>
      <c r="AB3628" s="230"/>
      <c r="AC3628" s="230"/>
      <c r="AD3628" s="230"/>
      <c r="AH3628" s="230"/>
      <c r="AK3628" s="230"/>
      <c r="AL3628" s="230"/>
      <c r="AM3628" s="230"/>
      <c r="AN3628" s="230"/>
      <c r="AO3628" s="230"/>
      <c r="AP3628" s="230"/>
      <c r="AQ3628" s="230"/>
      <c r="AR3628" s="230"/>
      <c r="AW3628" s="230"/>
      <c r="AZ3628" s="230"/>
      <c r="BA3628" s="230"/>
      <c r="BB3628" s="230"/>
      <c r="BC3628" s="230"/>
      <c r="BD3628" s="230"/>
      <c r="BE3628" s="230"/>
      <c r="BF3628" s="230"/>
      <c r="BG3628" s="230"/>
    </row>
    <row r="3629" spans="4:59">
      <c r="D3629" s="230"/>
      <c r="G3629" s="230"/>
      <c r="H3629" s="230"/>
      <c r="I3629" s="230"/>
      <c r="J3629" s="230"/>
      <c r="K3629" s="230"/>
      <c r="L3629" s="230"/>
      <c r="M3629" s="230"/>
      <c r="N3629" s="230"/>
      <c r="S3629" s="230"/>
      <c r="V3629" s="230"/>
      <c r="W3629" s="230"/>
      <c r="X3629" s="230"/>
      <c r="Y3629" s="230"/>
      <c r="Z3629" s="230"/>
      <c r="AA3629" s="230"/>
      <c r="AB3629" s="230"/>
      <c r="AC3629" s="230"/>
      <c r="AD3629" s="230"/>
      <c r="AH3629" s="230"/>
      <c r="AK3629" s="230"/>
      <c r="AL3629" s="230"/>
      <c r="AM3629" s="230"/>
      <c r="AN3629" s="230"/>
      <c r="AO3629" s="230"/>
      <c r="AP3629" s="230"/>
      <c r="AQ3629" s="230"/>
      <c r="AR3629" s="230"/>
      <c r="AW3629" s="230"/>
      <c r="AZ3629" s="230"/>
      <c r="BA3629" s="230"/>
      <c r="BB3629" s="230"/>
      <c r="BC3629" s="230"/>
      <c r="BD3629" s="230"/>
      <c r="BE3629" s="230"/>
      <c r="BF3629" s="230"/>
      <c r="BG3629" s="230"/>
    </row>
    <row r="3630" spans="4:59">
      <c r="D3630" s="230"/>
      <c r="G3630" s="230"/>
      <c r="H3630" s="230"/>
      <c r="I3630" s="230"/>
      <c r="J3630" s="230"/>
      <c r="K3630" s="230"/>
      <c r="L3630" s="230"/>
      <c r="M3630" s="230"/>
      <c r="N3630" s="230"/>
      <c r="S3630" s="230"/>
      <c r="V3630" s="230"/>
      <c r="W3630" s="230"/>
      <c r="X3630" s="230"/>
      <c r="Y3630" s="230"/>
      <c r="Z3630" s="230"/>
      <c r="AA3630" s="230"/>
      <c r="AB3630" s="230"/>
      <c r="AC3630" s="230"/>
      <c r="AD3630" s="230"/>
      <c r="AH3630" s="230"/>
      <c r="AK3630" s="230"/>
      <c r="AL3630" s="230"/>
      <c r="AM3630" s="230"/>
      <c r="AN3630" s="230"/>
      <c r="AO3630" s="230"/>
      <c r="AP3630" s="230"/>
      <c r="AQ3630" s="230"/>
      <c r="AR3630" s="230"/>
      <c r="AW3630" s="230"/>
      <c r="AZ3630" s="230"/>
      <c r="BA3630" s="230"/>
      <c r="BB3630" s="230"/>
      <c r="BC3630" s="230"/>
      <c r="BD3630" s="230"/>
      <c r="BE3630" s="230"/>
      <c r="BF3630" s="230"/>
      <c r="BG3630" s="230"/>
    </row>
    <row r="3631" spans="4:59">
      <c r="D3631" s="230"/>
      <c r="G3631" s="230"/>
      <c r="H3631" s="230"/>
      <c r="I3631" s="230"/>
      <c r="J3631" s="230"/>
      <c r="K3631" s="230"/>
      <c r="L3631" s="230"/>
      <c r="M3631" s="230"/>
      <c r="N3631" s="230"/>
      <c r="S3631" s="230"/>
      <c r="V3631" s="230"/>
      <c r="W3631" s="230"/>
      <c r="X3631" s="230"/>
      <c r="Y3631" s="230"/>
      <c r="Z3631" s="230"/>
      <c r="AA3631" s="230"/>
      <c r="AB3631" s="230"/>
      <c r="AC3631" s="230"/>
      <c r="AD3631" s="230"/>
      <c r="AH3631" s="230"/>
      <c r="AK3631" s="230"/>
      <c r="AL3631" s="230"/>
      <c r="AM3631" s="230"/>
      <c r="AN3631" s="230"/>
      <c r="AO3631" s="230"/>
      <c r="AP3631" s="230"/>
      <c r="AQ3631" s="230"/>
      <c r="AR3631" s="230"/>
      <c r="AW3631" s="230"/>
      <c r="AZ3631" s="230"/>
      <c r="BA3631" s="230"/>
      <c r="BB3631" s="230"/>
      <c r="BC3631" s="230"/>
      <c r="BD3631" s="230"/>
      <c r="BE3631" s="230"/>
      <c r="BF3631" s="230"/>
      <c r="BG3631" s="230"/>
    </row>
    <row r="3632" spans="4:59">
      <c r="D3632" s="230"/>
      <c r="G3632" s="230"/>
      <c r="H3632" s="230"/>
      <c r="I3632" s="230"/>
      <c r="J3632" s="230"/>
      <c r="K3632" s="230"/>
      <c r="L3632" s="230"/>
      <c r="M3632" s="230"/>
      <c r="N3632" s="230"/>
      <c r="S3632" s="230"/>
      <c r="V3632" s="230"/>
      <c r="W3632" s="230"/>
      <c r="X3632" s="230"/>
      <c r="Y3632" s="230"/>
      <c r="Z3632" s="230"/>
      <c r="AA3632" s="230"/>
      <c r="AB3632" s="230"/>
      <c r="AC3632" s="230"/>
      <c r="AD3632" s="230"/>
      <c r="AH3632" s="230"/>
      <c r="AK3632" s="230"/>
      <c r="AL3632" s="230"/>
      <c r="AM3632" s="230"/>
      <c r="AN3632" s="230"/>
      <c r="AO3632" s="230"/>
      <c r="AP3632" s="230"/>
      <c r="AQ3632" s="230"/>
      <c r="AR3632" s="230"/>
      <c r="AW3632" s="230"/>
      <c r="AZ3632" s="230"/>
      <c r="BA3632" s="230"/>
      <c r="BB3632" s="230"/>
      <c r="BC3632" s="230"/>
      <c r="BD3632" s="230"/>
      <c r="BE3632" s="230"/>
      <c r="BF3632" s="230"/>
      <c r="BG3632" s="230"/>
    </row>
    <row r="3633" spans="4:59">
      <c r="D3633" s="230"/>
      <c r="G3633" s="230"/>
      <c r="H3633" s="230"/>
      <c r="I3633" s="230"/>
      <c r="J3633" s="230"/>
      <c r="K3633" s="230"/>
      <c r="L3633" s="230"/>
      <c r="M3633" s="230"/>
      <c r="N3633" s="230"/>
      <c r="S3633" s="230"/>
      <c r="V3633" s="230"/>
      <c r="W3633" s="230"/>
      <c r="X3633" s="230"/>
      <c r="Y3633" s="230"/>
      <c r="Z3633" s="230"/>
      <c r="AA3633" s="230"/>
      <c r="AB3633" s="230"/>
      <c r="AC3633" s="230"/>
      <c r="AD3633" s="230"/>
      <c r="AH3633" s="230"/>
      <c r="AK3633" s="230"/>
      <c r="AL3633" s="230"/>
      <c r="AM3633" s="230"/>
      <c r="AN3633" s="230"/>
      <c r="AO3633" s="230"/>
      <c r="AP3633" s="230"/>
      <c r="AQ3633" s="230"/>
      <c r="AR3633" s="230"/>
      <c r="AW3633" s="230"/>
      <c r="AZ3633" s="230"/>
      <c r="BA3633" s="230"/>
      <c r="BB3633" s="230"/>
      <c r="BC3633" s="230"/>
      <c r="BD3633" s="230"/>
      <c r="BE3633" s="230"/>
      <c r="BF3633" s="230"/>
      <c r="BG3633" s="230"/>
    </row>
    <row r="3634" spans="4:59">
      <c r="D3634" s="230"/>
      <c r="G3634" s="230"/>
      <c r="H3634" s="230"/>
      <c r="I3634" s="230"/>
      <c r="J3634" s="230"/>
      <c r="K3634" s="230"/>
      <c r="L3634" s="230"/>
      <c r="M3634" s="230"/>
      <c r="N3634" s="230"/>
      <c r="S3634" s="230"/>
      <c r="V3634" s="230"/>
      <c r="W3634" s="230"/>
      <c r="X3634" s="230"/>
      <c r="Y3634" s="230"/>
      <c r="Z3634" s="230"/>
      <c r="AA3634" s="230"/>
      <c r="AB3634" s="230"/>
      <c r="AC3634" s="230"/>
      <c r="AD3634" s="230"/>
      <c r="AH3634" s="230"/>
      <c r="AK3634" s="230"/>
      <c r="AL3634" s="230"/>
      <c r="AM3634" s="230"/>
      <c r="AN3634" s="230"/>
      <c r="AO3634" s="230"/>
      <c r="AP3634" s="230"/>
      <c r="AQ3634" s="230"/>
      <c r="AR3634" s="230"/>
      <c r="AW3634" s="230"/>
      <c r="AZ3634" s="230"/>
      <c r="BA3634" s="230"/>
      <c r="BB3634" s="230"/>
      <c r="BC3634" s="230"/>
      <c r="BD3634" s="230"/>
      <c r="BE3634" s="230"/>
      <c r="BF3634" s="230"/>
      <c r="BG3634" s="230"/>
    </row>
    <row r="3635" spans="4:59">
      <c r="D3635" s="230"/>
      <c r="G3635" s="230"/>
      <c r="H3635" s="230"/>
      <c r="I3635" s="230"/>
      <c r="J3635" s="230"/>
      <c r="K3635" s="230"/>
      <c r="L3635" s="230"/>
      <c r="M3635" s="230"/>
      <c r="N3635" s="230"/>
      <c r="S3635" s="230"/>
      <c r="V3635" s="230"/>
      <c r="W3635" s="230"/>
      <c r="X3635" s="230"/>
      <c r="Y3635" s="230"/>
      <c r="Z3635" s="230"/>
      <c r="AA3635" s="230"/>
      <c r="AB3635" s="230"/>
      <c r="AC3635" s="230"/>
      <c r="AD3635" s="230"/>
      <c r="AH3635" s="230"/>
      <c r="AK3635" s="230"/>
      <c r="AL3635" s="230"/>
      <c r="AM3635" s="230"/>
      <c r="AN3635" s="230"/>
      <c r="AO3635" s="230"/>
      <c r="AP3635" s="230"/>
      <c r="AQ3635" s="230"/>
      <c r="AR3635" s="230"/>
      <c r="AW3635" s="230"/>
      <c r="AZ3635" s="230"/>
      <c r="BA3635" s="230"/>
      <c r="BB3635" s="230"/>
      <c r="BC3635" s="230"/>
      <c r="BD3635" s="230"/>
      <c r="BE3635" s="230"/>
      <c r="BF3635" s="230"/>
      <c r="BG3635" s="230"/>
    </row>
    <row r="3636" spans="4:59">
      <c r="D3636" s="230"/>
      <c r="G3636" s="230"/>
      <c r="H3636" s="230"/>
      <c r="I3636" s="230"/>
      <c r="J3636" s="230"/>
      <c r="K3636" s="230"/>
      <c r="L3636" s="230"/>
      <c r="M3636" s="230"/>
      <c r="N3636" s="230"/>
      <c r="S3636" s="230"/>
      <c r="V3636" s="230"/>
      <c r="W3636" s="230"/>
      <c r="X3636" s="230"/>
      <c r="Y3636" s="230"/>
      <c r="Z3636" s="230"/>
      <c r="AA3636" s="230"/>
      <c r="AB3636" s="230"/>
      <c r="AC3636" s="230"/>
      <c r="AD3636" s="230"/>
      <c r="AH3636" s="230"/>
      <c r="AK3636" s="230"/>
      <c r="AL3636" s="230"/>
      <c r="AM3636" s="230"/>
      <c r="AN3636" s="230"/>
      <c r="AO3636" s="230"/>
      <c r="AP3636" s="230"/>
      <c r="AQ3636" s="230"/>
      <c r="AR3636" s="230"/>
      <c r="AW3636" s="230"/>
      <c r="AZ3636" s="230"/>
      <c r="BA3636" s="230"/>
      <c r="BB3636" s="230"/>
      <c r="BC3636" s="230"/>
      <c r="BD3636" s="230"/>
      <c r="BE3636" s="230"/>
      <c r="BF3636" s="230"/>
      <c r="BG3636" s="230"/>
    </row>
    <row r="3637" spans="4:59">
      <c r="D3637" s="230"/>
      <c r="G3637" s="230"/>
      <c r="H3637" s="230"/>
      <c r="I3637" s="230"/>
      <c r="J3637" s="230"/>
      <c r="K3637" s="230"/>
      <c r="L3637" s="230"/>
      <c r="M3637" s="230"/>
      <c r="N3637" s="230"/>
      <c r="S3637" s="230"/>
      <c r="V3637" s="230"/>
      <c r="W3637" s="230"/>
      <c r="X3637" s="230"/>
      <c r="Y3637" s="230"/>
      <c r="Z3637" s="230"/>
      <c r="AA3637" s="230"/>
      <c r="AB3637" s="230"/>
      <c r="AC3637" s="230"/>
      <c r="AD3637" s="230"/>
      <c r="AH3637" s="230"/>
      <c r="AK3637" s="230"/>
      <c r="AL3637" s="230"/>
      <c r="AM3637" s="230"/>
      <c r="AN3637" s="230"/>
      <c r="AO3637" s="230"/>
      <c r="AP3637" s="230"/>
      <c r="AQ3637" s="230"/>
      <c r="AR3637" s="230"/>
      <c r="AW3637" s="230"/>
      <c r="AZ3637" s="230"/>
      <c r="BA3637" s="230"/>
      <c r="BB3637" s="230"/>
      <c r="BC3637" s="230"/>
      <c r="BD3637" s="230"/>
      <c r="BE3637" s="230"/>
      <c r="BF3637" s="230"/>
      <c r="BG3637" s="230"/>
    </row>
    <row r="3638" spans="4:59">
      <c r="D3638" s="230"/>
      <c r="G3638" s="230"/>
      <c r="H3638" s="230"/>
      <c r="I3638" s="230"/>
      <c r="J3638" s="230"/>
      <c r="K3638" s="230"/>
      <c r="L3638" s="230"/>
      <c r="M3638" s="230"/>
      <c r="N3638" s="230"/>
      <c r="S3638" s="230"/>
      <c r="V3638" s="230"/>
      <c r="W3638" s="230"/>
      <c r="X3638" s="230"/>
      <c r="Y3638" s="230"/>
      <c r="Z3638" s="230"/>
      <c r="AA3638" s="230"/>
      <c r="AB3638" s="230"/>
      <c r="AC3638" s="230"/>
      <c r="AD3638" s="230"/>
      <c r="AH3638" s="230"/>
      <c r="AK3638" s="230"/>
      <c r="AL3638" s="230"/>
      <c r="AM3638" s="230"/>
      <c r="AN3638" s="230"/>
      <c r="AO3638" s="230"/>
      <c r="AP3638" s="230"/>
      <c r="AQ3638" s="230"/>
      <c r="AR3638" s="230"/>
      <c r="AW3638" s="230"/>
      <c r="AZ3638" s="230"/>
      <c r="BA3638" s="230"/>
      <c r="BB3638" s="230"/>
      <c r="BC3638" s="230"/>
      <c r="BD3638" s="230"/>
      <c r="BE3638" s="230"/>
      <c r="BF3638" s="230"/>
      <c r="BG3638" s="230"/>
    </row>
    <row r="3639" spans="4:59">
      <c r="D3639" s="230"/>
      <c r="G3639" s="230"/>
      <c r="H3639" s="230"/>
      <c r="I3639" s="230"/>
      <c r="J3639" s="230"/>
      <c r="K3639" s="230"/>
      <c r="L3639" s="230"/>
      <c r="M3639" s="230"/>
      <c r="N3639" s="230"/>
      <c r="S3639" s="230"/>
      <c r="V3639" s="230"/>
      <c r="W3639" s="230"/>
      <c r="X3639" s="230"/>
      <c r="Y3639" s="230"/>
      <c r="Z3639" s="230"/>
      <c r="AA3639" s="230"/>
      <c r="AB3639" s="230"/>
      <c r="AC3639" s="230"/>
      <c r="AD3639" s="230"/>
      <c r="AH3639" s="230"/>
      <c r="AK3639" s="230"/>
      <c r="AL3639" s="230"/>
      <c r="AM3639" s="230"/>
      <c r="AN3639" s="230"/>
      <c r="AO3639" s="230"/>
      <c r="AP3639" s="230"/>
      <c r="AQ3639" s="230"/>
      <c r="AR3639" s="230"/>
      <c r="AW3639" s="230"/>
      <c r="AZ3639" s="230"/>
      <c r="BA3639" s="230"/>
      <c r="BB3639" s="230"/>
      <c r="BC3639" s="230"/>
      <c r="BD3639" s="230"/>
      <c r="BE3639" s="230"/>
      <c r="BF3639" s="230"/>
      <c r="BG3639" s="230"/>
    </row>
    <row r="3640" spans="4:59">
      <c r="D3640" s="230"/>
      <c r="G3640" s="230"/>
      <c r="H3640" s="230"/>
      <c r="I3640" s="230"/>
      <c r="J3640" s="230"/>
      <c r="K3640" s="230"/>
      <c r="L3640" s="230"/>
      <c r="M3640" s="230"/>
      <c r="N3640" s="230"/>
      <c r="S3640" s="230"/>
      <c r="V3640" s="230"/>
      <c r="W3640" s="230"/>
      <c r="X3640" s="230"/>
      <c r="Y3640" s="230"/>
      <c r="Z3640" s="230"/>
      <c r="AA3640" s="230"/>
      <c r="AB3640" s="230"/>
      <c r="AC3640" s="230"/>
      <c r="AD3640" s="230"/>
      <c r="AH3640" s="230"/>
      <c r="AK3640" s="230"/>
      <c r="AL3640" s="230"/>
      <c r="AM3640" s="230"/>
      <c r="AN3640" s="230"/>
      <c r="AO3640" s="230"/>
      <c r="AP3640" s="230"/>
      <c r="AQ3640" s="230"/>
      <c r="AR3640" s="230"/>
      <c r="AW3640" s="230"/>
      <c r="AZ3640" s="230"/>
      <c r="BA3640" s="230"/>
      <c r="BB3640" s="230"/>
      <c r="BC3640" s="230"/>
      <c r="BD3640" s="230"/>
      <c r="BE3640" s="230"/>
      <c r="BF3640" s="230"/>
      <c r="BG3640" s="230"/>
    </row>
    <row r="3641" spans="4:59">
      <c r="D3641" s="230"/>
      <c r="G3641" s="230"/>
      <c r="H3641" s="230"/>
      <c r="I3641" s="230"/>
      <c r="J3641" s="230"/>
      <c r="K3641" s="230"/>
      <c r="L3641" s="230"/>
      <c r="M3641" s="230"/>
      <c r="N3641" s="230"/>
      <c r="S3641" s="230"/>
      <c r="V3641" s="230"/>
      <c r="W3641" s="230"/>
      <c r="X3641" s="230"/>
      <c r="Y3641" s="230"/>
      <c r="Z3641" s="230"/>
      <c r="AA3641" s="230"/>
      <c r="AB3641" s="230"/>
      <c r="AC3641" s="230"/>
      <c r="AD3641" s="230"/>
      <c r="AH3641" s="230"/>
      <c r="AK3641" s="230"/>
      <c r="AL3641" s="230"/>
      <c r="AM3641" s="230"/>
      <c r="AN3641" s="230"/>
      <c r="AO3641" s="230"/>
      <c r="AP3641" s="230"/>
      <c r="AQ3641" s="230"/>
      <c r="AR3641" s="230"/>
      <c r="AW3641" s="230"/>
      <c r="AZ3641" s="230"/>
      <c r="BA3641" s="230"/>
      <c r="BB3641" s="230"/>
      <c r="BC3641" s="230"/>
      <c r="BD3641" s="230"/>
      <c r="BE3641" s="230"/>
      <c r="BF3641" s="230"/>
      <c r="BG3641" s="230"/>
    </row>
    <row r="3642" spans="4:59">
      <c r="D3642" s="230"/>
      <c r="G3642" s="230"/>
      <c r="H3642" s="230"/>
      <c r="I3642" s="230"/>
      <c r="J3642" s="230"/>
      <c r="K3642" s="230"/>
      <c r="L3642" s="230"/>
      <c r="M3642" s="230"/>
      <c r="N3642" s="230"/>
      <c r="S3642" s="230"/>
      <c r="V3642" s="230"/>
      <c r="W3642" s="230"/>
      <c r="X3642" s="230"/>
      <c r="Y3642" s="230"/>
      <c r="Z3642" s="230"/>
      <c r="AA3642" s="230"/>
      <c r="AB3642" s="230"/>
      <c r="AC3642" s="230"/>
      <c r="AD3642" s="230"/>
      <c r="AH3642" s="230"/>
      <c r="AK3642" s="230"/>
      <c r="AL3642" s="230"/>
      <c r="AM3642" s="230"/>
      <c r="AN3642" s="230"/>
      <c r="AO3642" s="230"/>
      <c r="AP3642" s="230"/>
      <c r="AQ3642" s="230"/>
      <c r="AR3642" s="230"/>
      <c r="AW3642" s="230"/>
      <c r="AZ3642" s="230"/>
      <c r="BA3642" s="230"/>
      <c r="BB3642" s="230"/>
      <c r="BC3642" s="230"/>
      <c r="BD3642" s="230"/>
      <c r="BE3642" s="230"/>
      <c r="BF3642" s="230"/>
      <c r="BG3642" s="230"/>
    </row>
    <row r="3643" spans="4:59">
      <c r="D3643" s="230"/>
      <c r="G3643" s="230"/>
      <c r="H3643" s="230"/>
      <c r="I3643" s="230"/>
      <c r="J3643" s="230"/>
      <c r="K3643" s="230"/>
      <c r="L3643" s="230"/>
      <c r="M3643" s="230"/>
      <c r="N3643" s="230"/>
      <c r="S3643" s="230"/>
      <c r="V3643" s="230"/>
      <c r="W3643" s="230"/>
      <c r="X3643" s="230"/>
      <c r="Y3643" s="230"/>
      <c r="Z3643" s="230"/>
      <c r="AA3643" s="230"/>
      <c r="AB3643" s="230"/>
      <c r="AC3643" s="230"/>
      <c r="AD3643" s="230"/>
      <c r="AH3643" s="230"/>
      <c r="AK3643" s="230"/>
      <c r="AL3643" s="230"/>
      <c r="AM3643" s="230"/>
      <c r="AN3643" s="230"/>
      <c r="AO3643" s="230"/>
      <c r="AP3643" s="230"/>
      <c r="AQ3643" s="230"/>
      <c r="AR3643" s="230"/>
      <c r="AW3643" s="230"/>
      <c r="AZ3643" s="230"/>
      <c r="BA3643" s="230"/>
      <c r="BB3643" s="230"/>
      <c r="BC3643" s="230"/>
      <c r="BD3643" s="230"/>
      <c r="BE3643" s="230"/>
      <c r="BF3643" s="230"/>
      <c r="BG3643" s="230"/>
    </row>
    <row r="3644" spans="4:59">
      <c r="D3644" s="230"/>
      <c r="G3644" s="230"/>
      <c r="H3644" s="230"/>
      <c r="I3644" s="230"/>
      <c r="J3644" s="230"/>
      <c r="K3644" s="230"/>
      <c r="L3644" s="230"/>
      <c r="M3644" s="230"/>
      <c r="N3644" s="230"/>
      <c r="S3644" s="230"/>
      <c r="V3644" s="230"/>
      <c r="W3644" s="230"/>
      <c r="X3644" s="230"/>
      <c r="Y3644" s="230"/>
      <c r="Z3644" s="230"/>
      <c r="AA3644" s="230"/>
      <c r="AB3644" s="230"/>
      <c r="AC3644" s="230"/>
      <c r="AD3644" s="230"/>
      <c r="AH3644" s="230"/>
      <c r="AK3644" s="230"/>
      <c r="AL3644" s="230"/>
      <c r="AM3644" s="230"/>
      <c r="AN3644" s="230"/>
      <c r="AO3644" s="230"/>
      <c r="AP3644" s="230"/>
      <c r="AQ3644" s="230"/>
      <c r="AR3644" s="230"/>
      <c r="AW3644" s="230"/>
      <c r="AZ3644" s="230"/>
      <c r="BA3644" s="230"/>
      <c r="BB3644" s="230"/>
      <c r="BC3644" s="230"/>
      <c r="BD3644" s="230"/>
      <c r="BE3644" s="230"/>
      <c r="BF3644" s="230"/>
      <c r="BG3644" s="230"/>
    </row>
    <row r="3645" spans="4:59">
      <c r="D3645" s="230"/>
      <c r="G3645" s="230"/>
      <c r="H3645" s="230"/>
      <c r="I3645" s="230"/>
      <c r="J3645" s="230"/>
      <c r="K3645" s="230"/>
      <c r="L3645" s="230"/>
      <c r="M3645" s="230"/>
      <c r="N3645" s="230"/>
      <c r="S3645" s="230"/>
      <c r="V3645" s="230"/>
      <c r="W3645" s="230"/>
      <c r="X3645" s="230"/>
      <c r="Y3645" s="230"/>
      <c r="Z3645" s="230"/>
      <c r="AA3645" s="230"/>
      <c r="AB3645" s="230"/>
      <c r="AC3645" s="230"/>
      <c r="AD3645" s="230"/>
      <c r="AH3645" s="230"/>
      <c r="AK3645" s="230"/>
      <c r="AL3645" s="230"/>
      <c r="AM3645" s="230"/>
      <c r="AN3645" s="230"/>
      <c r="AO3645" s="230"/>
      <c r="AP3645" s="230"/>
      <c r="AQ3645" s="230"/>
      <c r="AR3645" s="230"/>
      <c r="AW3645" s="230"/>
      <c r="AZ3645" s="230"/>
      <c r="BA3645" s="230"/>
      <c r="BB3645" s="230"/>
      <c r="BC3645" s="230"/>
      <c r="BD3645" s="230"/>
      <c r="BE3645" s="230"/>
      <c r="BF3645" s="230"/>
      <c r="BG3645" s="230"/>
    </row>
    <row r="3646" spans="4:59">
      <c r="D3646" s="230"/>
      <c r="G3646" s="230"/>
      <c r="H3646" s="230"/>
      <c r="I3646" s="230"/>
      <c r="J3646" s="230"/>
      <c r="K3646" s="230"/>
      <c r="L3646" s="230"/>
      <c r="M3646" s="230"/>
      <c r="N3646" s="230"/>
      <c r="S3646" s="230"/>
      <c r="V3646" s="230"/>
      <c r="W3646" s="230"/>
      <c r="X3646" s="230"/>
      <c r="Y3646" s="230"/>
      <c r="Z3646" s="230"/>
      <c r="AA3646" s="230"/>
      <c r="AB3646" s="230"/>
      <c r="AC3646" s="230"/>
      <c r="AD3646" s="230"/>
      <c r="AH3646" s="230"/>
      <c r="AK3646" s="230"/>
      <c r="AL3646" s="230"/>
      <c r="AM3646" s="230"/>
      <c r="AN3646" s="230"/>
      <c r="AO3646" s="230"/>
      <c r="AP3646" s="230"/>
      <c r="AQ3646" s="230"/>
      <c r="AR3646" s="230"/>
      <c r="AW3646" s="230"/>
      <c r="AZ3646" s="230"/>
      <c r="BA3646" s="230"/>
      <c r="BB3646" s="230"/>
      <c r="BC3646" s="230"/>
      <c r="BD3646" s="230"/>
      <c r="BE3646" s="230"/>
      <c r="BF3646" s="230"/>
      <c r="BG3646" s="230"/>
    </row>
    <row r="3647" spans="4:59">
      <c r="D3647" s="230"/>
      <c r="G3647" s="230"/>
      <c r="H3647" s="230"/>
      <c r="I3647" s="230"/>
      <c r="J3647" s="230"/>
      <c r="K3647" s="230"/>
      <c r="L3647" s="230"/>
      <c r="M3647" s="230"/>
      <c r="N3647" s="230"/>
      <c r="S3647" s="230"/>
      <c r="V3647" s="230"/>
      <c r="W3647" s="230"/>
      <c r="X3647" s="230"/>
      <c r="Y3647" s="230"/>
      <c r="Z3647" s="230"/>
      <c r="AA3647" s="230"/>
      <c r="AB3647" s="230"/>
      <c r="AC3647" s="230"/>
      <c r="AD3647" s="230"/>
      <c r="AH3647" s="230"/>
      <c r="AK3647" s="230"/>
      <c r="AL3647" s="230"/>
      <c r="AM3647" s="230"/>
      <c r="AN3647" s="230"/>
      <c r="AO3647" s="230"/>
      <c r="AP3647" s="230"/>
      <c r="AQ3647" s="230"/>
      <c r="AR3647" s="230"/>
      <c r="AW3647" s="230"/>
      <c r="AZ3647" s="230"/>
      <c r="BA3647" s="230"/>
      <c r="BB3647" s="230"/>
      <c r="BC3647" s="230"/>
      <c r="BD3647" s="230"/>
      <c r="BE3647" s="230"/>
      <c r="BF3647" s="230"/>
      <c r="BG3647" s="230"/>
    </row>
    <row r="3648" spans="4:59">
      <c r="D3648" s="230"/>
      <c r="G3648" s="230"/>
      <c r="H3648" s="230"/>
      <c r="I3648" s="230"/>
      <c r="J3648" s="230"/>
      <c r="K3648" s="230"/>
      <c r="L3648" s="230"/>
      <c r="M3648" s="230"/>
      <c r="N3648" s="230"/>
      <c r="S3648" s="230"/>
      <c r="V3648" s="230"/>
      <c r="W3648" s="230"/>
      <c r="X3648" s="230"/>
      <c r="Y3648" s="230"/>
      <c r="Z3648" s="230"/>
      <c r="AA3648" s="230"/>
      <c r="AB3648" s="230"/>
      <c r="AC3648" s="230"/>
      <c r="AD3648" s="230"/>
      <c r="AH3648" s="230"/>
      <c r="AK3648" s="230"/>
      <c r="AL3648" s="230"/>
      <c r="AM3648" s="230"/>
      <c r="AN3648" s="230"/>
      <c r="AO3648" s="230"/>
      <c r="AP3648" s="230"/>
      <c r="AQ3648" s="230"/>
      <c r="AR3648" s="230"/>
      <c r="AW3648" s="230"/>
      <c r="AZ3648" s="230"/>
      <c r="BA3648" s="230"/>
      <c r="BB3648" s="230"/>
      <c r="BC3648" s="230"/>
      <c r="BD3648" s="230"/>
      <c r="BE3648" s="230"/>
      <c r="BF3648" s="230"/>
      <c r="BG3648" s="230"/>
    </row>
    <row r="3649" spans="4:59">
      <c r="D3649" s="230"/>
      <c r="G3649" s="230"/>
      <c r="H3649" s="230"/>
      <c r="I3649" s="230"/>
      <c r="J3649" s="230"/>
      <c r="K3649" s="230"/>
      <c r="L3649" s="230"/>
      <c r="M3649" s="230"/>
      <c r="N3649" s="230"/>
      <c r="S3649" s="230"/>
      <c r="V3649" s="230"/>
      <c r="W3649" s="230"/>
      <c r="X3649" s="230"/>
      <c r="Y3649" s="230"/>
      <c r="Z3649" s="230"/>
      <c r="AA3649" s="230"/>
      <c r="AB3649" s="230"/>
      <c r="AC3649" s="230"/>
      <c r="AD3649" s="230"/>
      <c r="AH3649" s="230"/>
      <c r="AK3649" s="230"/>
      <c r="AL3649" s="230"/>
      <c r="AM3649" s="230"/>
      <c r="AN3649" s="230"/>
      <c r="AO3649" s="230"/>
      <c r="AP3649" s="230"/>
      <c r="AQ3649" s="230"/>
      <c r="AR3649" s="230"/>
      <c r="AW3649" s="230"/>
      <c r="AZ3649" s="230"/>
      <c r="BA3649" s="230"/>
      <c r="BB3649" s="230"/>
      <c r="BC3649" s="230"/>
      <c r="BD3649" s="230"/>
      <c r="BE3649" s="230"/>
      <c r="BF3649" s="230"/>
      <c r="BG3649" s="230"/>
    </row>
    <row r="3650" spans="4:59">
      <c r="D3650" s="230"/>
      <c r="G3650" s="230"/>
      <c r="H3650" s="230"/>
      <c r="I3650" s="230"/>
      <c r="J3650" s="230"/>
      <c r="K3650" s="230"/>
      <c r="L3650" s="230"/>
      <c r="M3650" s="230"/>
      <c r="N3650" s="230"/>
      <c r="S3650" s="230"/>
      <c r="V3650" s="230"/>
      <c r="W3650" s="230"/>
      <c r="X3650" s="230"/>
      <c r="Y3650" s="230"/>
      <c r="Z3650" s="230"/>
      <c r="AA3650" s="230"/>
      <c r="AB3650" s="230"/>
      <c r="AC3650" s="230"/>
      <c r="AD3650" s="230"/>
      <c r="AH3650" s="230"/>
      <c r="AK3650" s="230"/>
      <c r="AL3650" s="230"/>
      <c r="AM3650" s="230"/>
      <c r="AN3650" s="230"/>
      <c r="AO3650" s="230"/>
      <c r="AP3650" s="230"/>
      <c r="AQ3650" s="230"/>
      <c r="AR3650" s="230"/>
      <c r="AW3650" s="230"/>
      <c r="AZ3650" s="230"/>
      <c r="BA3650" s="230"/>
      <c r="BB3650" s="230"/>
      <c r="BC3650" s="230"/>
      <c r="BD3650" s="230"/>
      <c r="BE3650" s="230"/>
      <c r="BF3650" s="230"/>
      <c r="BG3650" s="230"/>
    </row>
    <row r="3651" spans="4:59">
      <c r="D3651" s="230"/>
      <c r="G3651" s="230"/>
      <c r="H3651" s="230"/>
      <c r="I3651" s="230"/>
      <c r="J3651" s="230"/>
      <c r="K3651" s="230"/>
      <c r="L3651" s="230"/>
      <c r="M3651" s="230"/>
      <c r="N3651" s="230"/>
      <c r="S3651" s="230"/>
      <c r="V3651" s="230"/>
      <c r="W3651" s="230"/>
      <c r="X3651" s="230"/>
      <c r="Y3651" s="230"/>
      <c r="Z3651" s="230"/>
      <c r="AA3651" s="230"/>
      <c r="AB3651" s="230"/>
      <c r="AC3651" s="230"/>
      <c r="AD3651" s="230"/>
      <c r="AH3651" s="230"/>
      <c r="AK3651" s="230"/>
      <c r="AL3651" s="230"/>
      <c r="AM3651" s="230"/>
      <c r="AN3651" s="230"/>
      <c r="AO3651" s="230"/>
      <c r="AP3651" s="230"/>
      <c r="AQ3651" s="230"/>
      <c r="AR3651" s="230"/>
      <c r="AW3651" s="230"/>
      <c r="AZ3651" s="230"/>
      <c r="BA3651" s="230"/>
      <c r="BB3651" s="230"/>
      <c r="BC3651" s="230"/>
      <c r="BD3651" s="230"/>
      <c r="BE3651" s="230"/>
      <c r="BF3651" s="230"/>
      <c r="BG3651" s="230"/>
    </row>
    <row r="3652" spans="4:59">
      <c r="D3652" s="230"/>
      <c r="G3652" s="230"/>
      <c r="H3652" s="230"/>
      <c r="I3652" s="230"/>
      <c r="J3652" s="230"/>
      <c r="K3652" s="230"/>
      <c r="L3652" s="230"/>
      <c r="M3652" s="230"/>
      <c r="N3652" s="230"/>
      <c r="S3652" s="230"/>
      <c r="V3652" s="230"/>
      <c r="W3652" s="230"/>
      <c r="X3652" s="230"/>
      <c r="Y3652" s="230"/>
      <c r="Z3652" s="230"/>
      <c r="AA3652" s="230"/>
      <c r="AB3652" s="230"/>
      <c r="AC3652" s="230"/>
      <c r="AD3652" s="230"/>
      <c r="AH3652" s="230"/>
      <c r="AK3652" s="230"/>
      <c r="AL3652" s="230"/>
      <c r="AM3652" s="230"/>
      <c r="AN3652" s="230"/>
      <c r="AO3652" s="230"/>
      <c r="AP3652" s="230"/>
      <c r="AQ3652" s="230"/>
      <c r="AR3652" s="230"/>
      <c r="AW3652" s="230"/>
      <c r="AZ3652" s="230"/>
      <c r="BA3652" s="230"/>
      <c r="BB3652" s="230"/>
      <c r="BC3652" s="230"/>
      <c r="BD3652" s="230"/>
      <c r="BE3652" s="230"/>
      <c r="BF3652" s="230"/>
      <c r="BG3652" s="230"/>
    </row>
    <row r="3653" spans="4:59">
      <c r="D3653" s="230"/>
      <c r="G3653" s="230"/>
      <c r="H3653" s="230"/>
      <c r="I3653" s="230"/>
      <c r="J3653" s="230"/>
      <c r="K3653" s="230"/>
      <c r="L3653" s="230"/>
      <c r="M3653" s="230"/>
      <c r="N3653" s="230"/>
      <c r="S3653" s="230"/>
      <c r="V3653" s="230"/>
      <c r="W3653" s="230"/>
      <c r="X3653" s="230"/>
      <c r="Y3653" s="230"/>
      <c r="Z3653" s="230"/>
      <c r="AA3653" s="230"/>
      <c r="AB3653" s="230"/>
      <c r="AC3653" s="230"/>
      <c r="AD3653" s="230"/>
      <c r="AH3653" s="230"/>
      <c r="AK3653" s="230"/>
      <c r="AL3653" s="230"/>
      <c r="AM3653" s="230"/>
      <c r="AN3653" s="230"/>
      <c r="AO3653" s="230"/>
      <c r="AP3653" s="230"/>
      <c r="AQ3653" s="230"/>
      <c r="AR3653" s="230"/>
      <c r="AW3653" s="230"/>
      <c r="AZ3653" s="230"/>
      <c r="BA3653" s="230"/>
      <c r="BB3653" s="230"/>
      <c r="BC3653" s="230"/>
      <c r="BD3653" s="230"/>
      <c r="BE3653" s="230"/>
      <c r="BF3653" s="230"/>
      <c r="BG3653" s="230"/>
    </row>
    <row r="3654" spans="4:59">
      <c r="D3654" s="230"/>
      <c r="G3654" s="230"/>
      <c r="H3654" s="230"/>
      <c r="I3654" s="230"/>
      <c r="J3654" s="230"/>
      <c r="K3654" s="230"/>
      <c r="L3654" s="230"/>
      <c r="M3654" s="230"/>
      <c r="N3654" s="230"/>
      <c r="S3654" s="230"/>
      <c r="V3654" s="230"/>
      <c r="W3654" s="230"/>
      <c r="X3654" s="230"/>
      <c r="Y3654" s="230"/>
      <c r="Z3654" s="230"/>
      <c r="AA3654" s="230"/>
      <c r="AB3654" s="230"/>
      <c r="AC3654" s="230"/>
      <c r="AD3654" s="230"/>
      <c r="AH3654" s="230"/>
      <c r="AK3654" s="230"/>
      <c r="AL3654" s="230"/>
      <c r="AM3654" s="230"/>
      <c r="AN3654" s="230"/>
      <c r="AO3654" s="230"/>
      <c r="AP3654" s="230"/>
      <c r="AQ3654" s="230"/>
      <c r="AR3654" s="230"/>
      <c r="AW3654" s="230"/>
      <c r="AZ3654" s="230"/>
      <c r="BA3654" s="230"/>
      <c r="BB3654" s="230"/>
      <c r="BC3654" s="230"/>
      <c r="BD3654" s="230"/>
      <c r="BE3654" s="230"/>
      <c r="BF3654" s="230"/>
      <c r="BG3654" s="230"/>
    </row>
    <row r="3655" spans="4:59">
      <c r="D3655" s="230"/>
      <c r="G3655" s="230"/>
      <c r="H3655" s="230"/>
      <c r="I3655" s="230"/>
      <c r="J3655" s="230"/>
      <c r="K3655" s="230"/>
      <c r="L3655" s="230"/>
      <c r="M3655" s="230"/>
      <c r="N3655" s="230"/>
      <c r="S3655" s="230"/>
      <c r="V3655" s="230"/>
      <c r="W3655" s="230"/>
      <c r="X3655" s="230"/>
      <c r="Y3655" s="230"/>
      <c r="Z3655" s="230"/>
      <c r="AA3655" s="230"/>
      <c r="AB3655" s="230"/>
      <c r="AC3655" s="230"/>
      <c r="AD3655" s="230"/>
      <c r="AH3655" s="230"/>
      <c r="AK3655" s="230"/>
      <c r="AL3655" s="230"/>
      <c r="AM3655" s="230"/>
      <c r="AN3655" s="230"/>
      <c r="AO3655" s="230"/>
      <c r="AP3655" s="230"/>
      <c r="AQ3655" s="230"/>
      <c r="AR3655" s="230"/>
      <c r="AW3655" s="230"/>
      <c r="AZ3655" s="230"/>
      <c r="BA3655" s="230"/>
      <c r="BB3655" s="230"/>
      <c r="BC3655" s="230"/>
      <c r="BD3655" s="230"/>
      <c r="BE3655" s="230"/>
      <c r="BF3655" s="230"/>
      <c r="BG3655" s="230"/>
    </row>
    <row r="3656" spans="4:59">
      <c r="D3656" s="230"/>
      <c r="G3656" s="230"/>
      <c r="H3656" s="230"/>
      <c r="I3656" s="230"/>
      <c r="J3656" s="230"/>
      <c r="K3656" s="230"/>
      <c r="L3656" s="230"/>
      <c r="M3656" s="230"/>
      <c r="N3656" s="230"/>
      <c r="S3656" s="230"/>
      <c r="V3656" s="230"/>
      <c r="W3656" s="230"/>
      <c r="X3656" s="230"/>
      <c r="Y3656" s="230"/>
      <c r="Z3656" s="230"/>
      <c r="AA3656" s="230"/>
      <c r="AB3656" s="230"/>
      <c r="AC3656" s="230"/>
      <c r="AD3656" s="230"/>
      <c r="AH3656" s="230"/>
      <c r="AK3656" s="230"/>
      <c r="AL3656" s="230"/>
      <c r="AM3656" s="230"/>
      <c r="AN3656" s="230"/>
      <c r="AO3656" s="230"/>
      <c r="AP3656" s="230"/>
      <c r="AQ3656" s="230"/>
      <c r="AR3656" s="230"/>
      <c r="AW3656" s="230"/>
      <c r="AZ3656" s="230"/>
      <c r="BA3656" s="230"/>
      <c r="BB3656" s="230"/>
      <c r="BC3656" s="230"/>
      <c r="BD3656" s="230"/>
      <c r="BE3656" s="230"/>
      <c r="BF3656" s="230"/>
      <c r="BG3656" s="230"/>
    </row>
    <row r="3657" spans="4:59">
      <c r="D3657" s="230"/>
      <c r="G3657" s="230"/>
      <c r="H3657" s="230"/>
      <c r="I3657" s="230"/>
      <c r="J3657" s="230"/>
      <c r="K3657" s="230"/>
      <c r="L3657" s="230"/>
      <c r="M3657" s="230"/>
      <c r="N3657" s="230"/>
      <c r="S3657" s="230"/>
      <c r="V3657" s="230"/>
      <c r="W3657" s="230"/>
      <c r="X3657" s="230"/>
      <c r="Y3657" s="230"/>
      <c r="Z3657" s="230"/>
      <c r="AA3657" s="230"/>
      <c r="AB3657" s="230"/>
      <c r="AC3657" s="230"/>
      <c r="AD3657" s="230"/>
      <c r="AH3657" s="230"/>
      <c r="AK3657" s="230"/>
      <c r="AL3657" s="230"/>
      <c r="AM3657" s="230"/>
      <c r="AN3657" s="230"/>
      <c r="AO3657" s="230"/>
      <c r="AP3657" s="230"/>
      <c r="AQ3657" s="230"/>
      <c r="AR3657" s="230"/>
      <c r="AW3657" s="230"/>
      <c r="AZ3657" s="230"/>
      <c r="BA3657" s="230"/>
      <c r="BB3657" s="230"/>
      <c r="BC3657" s="230"/>
      <c r="BD3657" s="230"/>
      <c r="BE3657" s="230"/>
      <c r="BF3657" s="230"/>
      <c r="BG3657" s="230"/>
    </row>
    <row r="3658" spans="4:59">
      <c r="D3658" s="230"/>
      <c r="G3658" s="230"/>
      <c r="H3658" s="230"/>
      <c r="I3658" s="230"/>
      <c r="J3658" s="230"/>
      <c r="K3658" s="230"/>
      <c r="L3658" s="230"/>
      <c r="M3658" s="230"/>
      <c r="N3658" s="230"/>
      <c r="S3658" s="230"/>
      <c r="V3658" s="230"/>
      <c r="W3658" s="230"/>
      <c r="X3658" s="230"/>
      <c r="Y3658" s="230"/>
      <c r="Z3658" s="230"/>
      <c r="AA3658" s="230"/>
      <c r="AB3658" s="230"/>
      <c r="AC3658" s="230"/>
      <c r="AD3658" s="230"/>
      <c r="AH3658" s="230"/>
      <c r="AK3658" s="230"/>
      <c r="AL3658" s="230"/>
      <c r="AM3658" s="230"/>
      <c r="AN3658" s="230"/>
      <c r="AO3658" s="230"/>
      <c r="AP3658" s="230"/>
      <c r="AQ3658" s="230"/>
      <c r="AR3658" s="230"/>
      <c r="AW3658" s="230"/>
      <c r="AZ3658" s="230"/>
      <c r="BA3658" s="230"/>
      <c r="BB3658" s="230"/>
      <c r="BC3658" s="230"/>
      <c r="BD3658" s="230"/>
      <c r="BE3658" s="230"/>
      <c r="BF3658" s="230"/>
      <c r="BG3658" s="230"/>
    </row>
    <row r="3659" spans="4:59">
      <c r="D3659" s="230"/>
      <c r="G3659" s="230"/>
      <c r="H3659" s="230"/>
      <c r="I3659" s="230"/>
      <c r="J3659" s="230"/>
      <c r="K3659" s="230"/>
      <c r="L3659" s="230"/>
      <c r="M3659" s="230"/>
      <c r="N3659" s="230"/>
      <c r="S3659" s="230"/>
      <c r="V3659" s="230"/>
      <c r="W3659" s="230"/>
      <c r="X3659" s="230"/>
      <c r="Y3659" s="230"/>
      <c r="Z3659" s="230"/>
      <c r="AA3659" s="230"/>
      <c r="AB3659" s="230"/>
      <c r="AC3659" s="230"/>
      <c r="AD3659" s="230"/>
      <c r="AH3659" s="230"/>
      <c r="AK3659" s="230"/>
      <c r="AL3659" s="230"/>
      <c r="AM3659" s="230"/>
      <c r="AN3659" s="230"/>
      <c r="AO3659" s="230"/>
      <c r="AP3659" s="230"/>
      <c r="AQ3659" s="230"/>
      <c r="AR3659" s="230"/>
      <c r="AW3659" s="230"/>
      <c r="AZ3659" s="230"/>
      <c r="BA3659" s="230"/>
      <c r="BB3659" s="230"/>
      <c r="BC3659" s="230"/>
      <c r="BD3659" s="230"/>
      <c r="BE3659" s="230"/>
      <c r="BF3659" s="230"/>
      <c r="BG3659" s="230"/>
    </row>
    <row r="3660" spans="4:59">
      <c r="D3660" s="230"/>
      <c r="G3660" s="230"/>
      <c r="H3660" s="230"/>
      <c r="I3660" s="230"/>
      <c r="J3660" s="230"/>
      <c r="K3660" s="230"/>
      <c r="L3660" s="230"/>
      <c r="M3660" s="230"/>
      <c r="N3660" s="230"/>
      <c r="S3660" s="230"/>
      <c r="V3660" s="230"/>
      <c r="W3660" s="230"/>
      <c r="X3660" s="230"/>
      <c r="Y3660" s="230"/>
      <c r="Z3660" s="230"/>
      <c r="AA3660" s="230"/>
      <c r="AB3660" s="230"/>
      <c r="AC3660" s="230"/>
      <c r="AD3660" s="230"/>
      <c r="AH3660" s="230"/>
      <c r="AK3660" s="230"/>
      <c r="AL3660" s="230"/>
      <c r="AM3660" s="230"/>
      <c r="AN3660" s="230"/>
      <c r="AO3660" s="230"/>
      <c r="AP3660" s="230"/>
      <c r="AQ3660" s="230"/>
      <c r="AR3660" s="230"/>
      <c r="AW3660" s="230"/>
      <c r="AZ3660" s="230"/>
      <c r="BA3660" s="230"/>
      <c r="BB3660" s="230"/>
      <c r="BC3660" s="230"/>
      <c r="BD3660" s="230"/>
      <c r="BE3660" s="230"/>
      <c r="BF3660" s="230"/>
      <c r="BG3660" s="230"/>
    </row>
    <row r="3661" spans="4:59">
      <c r="D3661" s="230"/>
      <c r="G3661" s="230"/>
      <c r="H3661" s="230"/>
      <c r="I3661" s="230"/>
      <c r="J3661" s="230"/>
      <c r="K3661" s="230"/>
      <c r="L3661" s="230"/>
      <c r="M3661" s="230"/>
      <c r="N3661" s="230"/>
      <c r="S3661" s="230"/>
      <c r="V3661" s="230"/>
      <c r="W3661" s="230"/>
      <c r="X3661" s="230"/>
      <c r="Y3661" s="230"/>
      <c r="Z3661" s="230"/>
      <c r="AA3661" s="230"/>
      <c r="AB3661" s="230"/>
      <c r="AC3661" s="230"/>
      <c r="AD3661" s="230"/>
      <c r="AH3661" s="230"/>
      <c r="AK3661" s="230"/>
      <c r="AL3661" s="230"/>
      <c r="AM3661" s="230"/>
      <c r="AN3661" s="230"/>
      <c r="AO3661" s="230"/>
      <c r="AP3661" s="230"/>
      <c r="AQ3661" s="230"/>
      <c r="AR3661" s="230"/>
      <c r="AW3661" s="230"/>
      <c r="AZ3661" s="230"/>
      <c r="BA3661" s="230"/>
      <c r="BB3661" s="230"/>
      <c r="BC3661" s="230"/>
      <c r="BD3661" s="230"/>
      <c r="BE3661" s="230"/>
      <c r="BF3661" s="230"/>
      <c r="BG3661" s="230"/>
    </row>
    <row r="3662" spans="4:59">
      <c r="D3662" s="230"/>
      <c r="G3662" s="230"/>
      <c r="H3662" s="230"/>
      <c r="I3662" s="230"/>
      <c r="J3662" s="230"/>
      <c r="K3662" s="230"/>
      <c r="L3662" s="230"/>
      <c r="M3662" s="230"/>
      <c r="N3662" s="230"/>
      <c r="S3662" s="230"/>
      <c r="V3662" s="230"/>
      <c r="W3662" s="230"/>
      <c r="X3662" s="230"/>
      <c r="Y3662" s="230"/>
      <c r="Z3662" s="230"/>
      <c r="AA3662" s="230"/>
      <c r="AB3662" s="230"/>
      <c r="AC3662" s="230"/>
      <c r="AD3662" s="230"/>
      <c r="AH3662" s="230"/>
      <c r="AK3662" s="230"/>
      <c r="AL3662" s="230"/>
      <c r="AM3662" s="230"/>
      <c r="AN3662" s="230"/>
      <c r="AO3662" s="230"/>
      <c r="AP3662" s="230"/>
      <c r="AQ3662" s="230"/>
      <c r="AR3662" s="230"/>
      <c r="AW3662" s="230"/>
      <c r="AZ3662" s="230"/>
      <c r="BA3662" s="230"/>
      <c r="BB3662" s="230"/>
      <c r="BC3662" s="230"/>
      <c r="BD3662" s="230"/>
      <c r="BE3662" s="230"/>
      <c r="BF3662" s="230"/>
      <c r="BG3662" s="230"/>
    </row>
    <row r="3663" spans="4:59">
      <c r="D3663" s="230"/>
      <c r="G3663" s="230"/>
      <c r="H3663" s="230"/>
      <c r="I3663" s="230"/>
      <c r="J3663" s="230"/>
      <c r="K3663" s="230"/>
      <c r="L3663" s="230"/>
      <c r="M3663" s="230"/>
      <c r="N3663" s="230"/>
      <c r="S3663" s="230"/>
      <c r="V3663" s="230"/>
      <c r="W3663" s="230"/>
      <c r="X3663" s="230"/>
      <c r="Y3663" s="230"/>
      <c r="Z3663" s="230"/>
      <c r="AA3663" s="230"/>
      <c r="AB3663" s="230"/>
      <c r="AC3663" s="230"/>
      <c r="AD3663" s="230"/>
      <c r="AH3663" s="230"/>
      <c r="AK3663" s="230"/>
      <c r="AL3663" s="230"/>
      <c r="AM3663" s="230"/>
      <c r="AN3663" s="230"/>
      <c r="AO3663" s="230"/>
      <c r="AP3663" s="230"/>
      <c r="AQ3663" s="230"/>
      <c r="AR3663" s="230"/>
      <c r="AW3663" s="230"/>
      <c r="AZ3663" s="230"/>
      <c r="BA3663" s="230"/>
      <c r="BB3663" s="230"/>
      <c r="BC3663" s="230"/>
      <c r="BD3663" s="230"/>
      <c r="BE3663" s="230"/>
      <c r="BF3663" s="230"/>
      <c r="BG3663" s="230"/>
    </row>
    <row r="3664" spans="4:59">
      <c r="D3664" s="230"/>
      <c r="G3664" s="230"/>
      <c r="H3664" s="230"/>
      <c r="I3664" s="230"/>
      <c r="J3664" s="230"/>
      <c r="K3664" s="230"/>
      <c r="L3664" s="230"/>
      <c r="M3664" s="230"/>
      <c r="N3664" s="230"/>
      <c r="S3664" s="230"/>
      <c r="V3664" s="230"/>
      <c r="W3664" s="230"/>
      <c r="X3664" s="230"/>
      <c r="Y3664" s="230"/>
      <c r="Z3664" s="230"/>
      <c r="AA3664" s="230"/>
      <c r="AB3664" s="230"/>
      <c r="AC3664" s="230"/>
      <c r="AD3664" s="230"/>
      <c r="AH3664" s="230"/>
      <c r="AK3664" s="230"/>
      <c r="AL3664" s="230"/>
      <c r="AM3664" s="230"/>
      <c r="AN3664" s="230"/>
      <c r="AO3664" s="230"/>
      <c r="AP3664" s="230"/>
      <c r="AQ3664" s="230"/>
      <c r="AR3664" s="230"/>
      <c r="AW3664" s="230"/>
      <c r="AZ3664" s="230"/>
      <c r="BA3664" s="230"/>
      <c r="BB3664" s="230"/>
      <c r="BC3664" s="230"/>
      <c r="BD3664" s="230"/>
      <c r="BE3664" s="230"/>
      <c r="BF3664" s="230"/>
      <c r="BG3664" s="230"/>
    </row>
    <row r="3665" spans="4:59">
      <c r="D3665" s="230"/>
      <c r="G3665" s="230"/>
      <c r="H3665" s="230"/>
      <c r="I3665" s="230"/>
      <c r="J3665" s="230"/>
      <c r="K3665" s="230"/>
      <c r="L3665" s="230"/>
      <c r="M3665" s="230"/>
      <c r="N3665" s="230"/>
      <c r="S3665" s="230"/>
      <c r="V3665" s="230"/>
      <c r="W3665" s="230"/>
      <c r="X3665" s="230"/>
      <c r="Y3665" s="230"/>
      <c r="Z3665" s="230"/>
      <c r="AA3665" s="230"/>
      <c r="AB3665" s="230"/>
      <c r="AC3665" s="230"/>
      <c r="AD3665" s="230"/>
      <c r="AH3665" s="230"/>
      <c r="AK3665" s="230"/>
      <c r="AL3665" s="230"/>
      <c r="AM3665" s="230"/>
      <c r="AN3665" s="230"/>
      <c r="AO3665" s="230"/>
      <c r="AP3665" s="230"/>
      <c r="AQ3665" s="230"/>
      <c r="AR3665" s="230"/>
      <c r="AW3665" s="230"/>
      <c r="AZ3665" s="230"/>
      <c r="BA3665" s="230"/>
      <c r="BB3665" s="230"/>
      <c r="BC3665" s="230"/>
      <c r="BD3665" s="230"/>
      <c r="BE3665" s="230"/>
      <c r="BF3665" s="230"/>
      <c r="BG3665" s="230"/>
    </row>
    <row r="3666" spans="4:59">
      <c r="D3666" s="230"/>
      <c r="G3666" s="230"/>
      <c r="H3666" s="230"/>
      <c r="I3666" s="230"/>
      <c r="J3666" s="230"/>
      <c r="K3666" s="230"/>
      <c r="L3666" s="230"/>
      <c r="M3666" s="230"/>
      <c r="N3666" s="230"/>
      <c r="S3666" s="230"/>
      <c r="V3666" s="230"/>
      <c r="W3666" s="230"/>
      <c r="X3666" s="230"/>
      <c r="Y3666" s="230"/>
      <c r="Z3666" s="230"/>
      <c r="AA3666" s="230"/>
      <c r="AB3666" s="230"/>
      <c r="AC3666" s="230"/>
      <c r="AD3666" s="230"/>
      <c r="AH3666" s="230"/>
      <c r="AK3666" s="230"/>
      <c r="AL3666" s="230"/>
      <c r="AM3666" s="230"/>
      <c r="AN3666" s="230"/>
      <c r="AO3666" s="230"/>
      <c r="AP3666" s="230"/>
      <c r="AQ3666" s="230"/>
      <c r="AR3666" s="230"/>
      <c r="AW3666" s="230"/>
      <c r="AZ3666" s="230"/>
      <c r="BA3666" s="230"/>
      <c r="BB3666" s="230"/>
      <c r="BC3666" s="230"/>
      <c r="BD3666" s="230"/>
      <c r="BE3666" s="230"/>
      <c r="BF3666" s="230"/>
      <c r="BG3666" s="230"/>
    </row>
    <row r="3667" spans="4:59">
      <c r="D3667" s="230"/>
      <c r="G3667" s="230"/>
      <c r="H3667" s="230"/>
      <c r="I3667" s="230"/>
      <c r="J3667" s="230"/>
      <c r="K3667" s="230"/>
      <c r="L3667" s="230"/>
      <c r="M3667" s="230"/>
      <c r="N3667" s="230"/>
      <c r="S3667" s="230"/>
      <c r="V3667" s="230"/>
      <c r="W3667" s="230"/>
      <c r="X3667" s="230"/>
      <c r="Y3667" s="230"/>
      <c r="Z3667" s="230"/>
      <c r="AA3667" s="230"/>
      <c r="AB3667" s="230"/>
      <c r="AC3667" s="230"/>
      <c r="AD3667" s="230"/>
      <c r="AH3667" s="230"/>
      <c r="AK3667" s="230"/>
      <c r="AL3667" s="230"/>
      <c r="AM3667" s="230"/>
      <c r="AN3667" s="230"/>
      <c r="AO3667" s="230"/>
      <c r="AP3667" s="230"/>
      <c r="AQ3667" s="230"/>
      <c r="AR3667" s="230"/>
      <c r="AW3667" s="230"/>
      <c r="AZ3667" s="230"/>
      <c r="BA3667" s="230"/>
      <c r="BB3667" s="230"/>
      <c r="BC3667" s="230"/>
      <c r="BD3667" s="230"/>
      <c r="BE3667" s="230"/>
      <c r="BF3667" s="230"/>
      <c r="BG3667" s="230"/>
    </row>
    <row r="3668" spans="4:59">
      <c r="D3668" s="230"/>
      <c r="G3668" s="230"/>
      <c r="H3668" s="230"/>
      <c r="I3668" s="230"/>
      <c r="J3668" s="230"/>
      <c r="K3668" s="230"/>
      <c r="L3668" s="230"/>
      <c r="M3668" s="230"/>
      <c r="N3668" s="230"/>
      <c r="S3668" s="230"/>
      <c r="V3668" s="230"/>
      <c r="W3668" s="230"/>
      <c r="X3668" s="230"/>
      <c r="Y3668" s="230"/>
      <c r="Z3668" s="230"/>
      <c r="AA3668" s="230"/>
      <c r="AB3668" s="230"/>
      <c r="AC3668" s="230"/>
      <c r="AD3668" s="230"/>
      <c r="AH3668" s="230"/>
      <c r="AK3668" s="230"/>
      <c r="AL3668" s="230"/>
      <c r="AM3668" s="230"/>
      <c r="AN3668" s="230"/>
      <c r="AO3668" s="230"/>
      <c r="AP3668" s="230"/>
      <c r="AQ3668" s="230"/>
      <c r="AR3668" s="230"/>
      <c r="AW3668" s="230"/>
      <c r="AZ3668" s="230"/>
      <c r="BA3668" s="230"/>
      <c r="BB3668" s="230"/>
      <c r="BC3668" s="230"/>
      <c r="BD3668" s="230"/>
      <c r="BE3668" s="230"/>
      <c r="BF3668" s="230"/>
      <c r="BG3668" s="230"/>
    </row>
    <row r="3669" spans="4:59">
      <c r="D3669" s="230"/>
      <c r="G3669" s="230"/>
      <c r="H3669" s="230"/>
      <c r="I3669" s="230"/>
      <c r="J3669" s="230"/>
      <c r="K3669" s="230"/>
      <c r="L3669" s="230"/>
      <c r="M3669" s="230"/>
      <c r="N3669" s="230"/>
      <c r="S3669" s="230"/>
      <c r="V3669" s="230"/>
      <c r="W3669" s="230"/>
      <c r="X3669" s="230"/>
      <c r="Y3669" s="230"/>
      <c r="Z3669" s="230"/>
      <c r="AA3669" s="230"/>
      <c r="AB3669" s="230"/>
      <c r="AC3669" s="230"/>
      <c r="AD3669" s="230"/>
      <c r="AH3669" s="230"/>
      <c r="AK3669" s="230"/>
      <c r="AL3669" s="230"/>
      <c r="AM3669" s="230"/>
      <c r="AN3669" s="230"/>
      <c r="AO3669" s="230"/>
      <c r="AP3669" s="230"/>
      <c r="AQ3669" s="230"/>
      <c r="AR3669" s="230"/>
      <c r="AW3669" s="230"/>
      <c r="AZ3669" s="230"/>
      <c r="BA3669" s="230"/>
      <c r="BB3669" s="230"/>
      <c r="BC3669" s="230"/>
      <c r="BD3669" s="230"/>
      <c r="BE3669" s="230"/>
      <c r="BF3669" s="230"/>
      <c r="BG3669" s="230"/>
    </row>
    <row r="3670" spans="4:59">
      <c r="D3670" s="230"/>
      <c r="G3670" s="230"/>
      <c r="H3670" s="230"/>
      <c r="I3670" s="230"/>
      <c r="J3670" s="230"/>
      <c r="K3670" s="230"/>
      <c r="L3670" s="230"/>
      <c r="M3670" s="230"/>
      <c r="N3670" s="230"/>
      <c r="S3670" s="230"/>
      <c r="V3670" s="230"/>
      <c r="W3670" s="230"/>
      <c r="X3670" s="230"/>
      <c r="Y3670" s="230"/>
      <c r="Z3670" s="230"/>
      <c r="AA3670" s="230"/>
      <c r="AB3670" s="230"/>
      <c r="AC3670" s="230"/>
      <c r="AD3670" s="230"/>
      <c r="AH3670" s="230"/>
      <c r="AK3670" s="230"/>
      <c r="AL3670" s="230"/>
      <c r="AM3670" s="230"/>
      <c r="AN3670" s="230"/>
      <c r="AO3670" s="230"/>
      <c r="AP3670" s="230"/>
      <c r="AQ3670" s="230"/>
      <c r="AR3670" s="230"/>
      <c r="AW3670" s="230"/>
      <c r="AZ3670" s="230"/>
      <c r="BA3670" s="230"/>
      <c r="BB3670" s="230"/>
      <c r="BC3670" s="230"/>
      <c r="BD3670" s="230"/>
      <c r="BE3670" s="230"/>
      <c r="BF3670" s="230"/>
      <c r="BG3670" s="230"/>
    </row>
    <row r="3671" spans="4:59">
      <c r="D3671" s="230"/>
      <c r="G3671" s="230"/>
      <c r="H3671" s="230"/>
      <c r="I3671" s="230"/>
      <c r="J3671" s="230"/>
      <c r="K3671" s="230"/>
      <c r="L3671" s="230"/>
      <c r="M3671" s="230"/>
      <c r="N3671" s="230"/>
      <c r="S3671" s="230"/>
      <c r="V3671" s="230"/>
      <c r="W3671" s="230"/>
      <c r="X3671" s="230"/>
      <c r="Y3671" s="230"/>
      <c r="Z3671" s="230"/>
      <c r="AA3671" s="230"/>
      <c r="AB3671" s="230"/>
      <c r="AC3671" s="230"/>
      <c r="AD3671" s="230"/>
      <c r="AH3671" s="230"/>
      <c r="AK3671" s="230"/>
      <c r="AL3671" s="230"/>
      <c r="AM3671" s="230"/>
      <c r="AN3671" s="230"/>
      <c r="AO3671" s="230"/>
      <c r="AP3671" s="230"/>
      <c r="AQ3671" s="230"/>
      <c r="AR3671" s="230"/>
      <c r="AW3671" s="230"/>
      <c r="AZ3671" s="230"/>
      <c r="BA3671" s="230"/>
      <c r="BB3671" s="230"/>
      <c r="BC3671" s="230"/>
      <c r="BD3671" s="230"/>
      <c r="BE3671" s="230"/>
      <c r="BF3671" s="230"/>
      <c r="BG3671" s="230"/>
    </row>
    <row r="3672" spans="4:59">
      <c r="D3672" s="230"/>
      <c r="G3672" s="230"/>
      <c r="H3672" s="230"/>
      <c r="I3672" s="230"/>
      <c r="J3672" s="230"/>
      <c r="K3672" s="230"/>
      <c r="L3672" s="230"/>
      <c r="M3672" s="230"/>
      <c r="N3672" s="230"/>
      <c r="S3672" s="230"/>
      <c r="V3672" s="230"/>
      <c r="W3672" s="230"/>
      <c r="X3672" s="230"/>
      <c r="Y3672" s="230"/>
      <c r="Z3672" s="230"/>
      <c r="AA3672" s="230"/>
      <c r="AB3672" s="230"/>
      <c r="AC3672" s="230"/>
      <c r="AD3672" s="230"/>
      <c r="AH3672" s="230"/>
      <c r="AK3672" s="230"/>
      <c r="AL3672" s="230"/>
      <c r="AM3672" s="230"/>
      <c r="AN3672" s="230"/>
      <c r="AO3672" s="230"/>
      <c r="AP3672" s="230"/>
      <c r="AQ3672" s="230"/>
      <c r="AR3672" s="230"/>
      <c r="AW3672" s="230"/>
      <c r="AZ3672" s="230"/>
      <c r="BA3672" s="230"/>
      <c r="BB3672" s="230"/>
      <c r="BC3672" s="230"/>
      <c r="BD3672" s="230"/>
      <c r="BE3672" s="230"/>
      <c r="BF3672" s="230"/>
      <c r="BG3672" s="230"/>
    </row>
    <row r="3673" spans="4:59">
      <c r="D3673" s="230"/>
      <c r="G3673" s="230"/>
      <c r="H3673" s="230"/>
      <c r="I3673" s="230"/>
      <c r="J3673" s="230"/>
      <c r="K3673" s="230"/>
      <c r="L3673" s="230"/>
      <c r="M3673" s="230"/>
      <c r="N3673" s="230"/>
      <c r="S3673" s="230"/>
      <c r="V3673" s="230"/>
      <c r="W3673" s="230"/>
      <c r="X3673" s="230"/>
      <c r="Y3673" s="230"/>
      <c r="Z3673" s="230"/>
      <c r="AA3673" s="230"/>
      <c r="AB3673" s="230"/>
      <c r="AC3673" s="230"/>
      <c r="AD3673" s="230"/>
      <c r="AH3673" s="230"/>
      <c r="AK3673" s="230"/>
      <c r="AL3673" s="230"/>
      <c r="AM3673" s="230"/>
      <c r="AN3673" s="230"/>
      <c r="AO3673" s="230"/>
      <c r="AP3673" s="230"/>
      <c r="AQ3673" s="230"/>
      <c r="AR3673" s="230"/>
      <c r="AW3673" s="230"/>
      <c r="AZ3673" s="230"/>
      <c r="BA3673" s="230"/>
      <c r="BB3673" s="230"/>
      <c r="BC3673" s="230"/>
      <c r="BD3673" s="230"/>
      <c r="BE3673" s="230"/>
      <c r="BF3673" s="230"/>
      <c r="BG3673" s="230"/>
    </row>
    <row r="3674" spans="4:59">
      <c r="D3674" s="230"/>
      <c r="G3674" s="230"/>
      <c r="H3674" s="230"/>
      <c r="I3674" s="230"/>
      <c r="J3674" s="230"/>
      <c r="K3674" s="230"/>
      <c r="L3674" s="230"/>
      <c r="M3674" s="230"/>
      <c r="N3674" s="230"/>
      <c r="S3674" s="230"/>
      <c r="V3674" s="230"/>
      <c r="W3674" s="230"/>
      <c r="X3674" s="230"/>
      <c r="Y3674" s="230"/>
      <c r="Z3674" s="230"/>
      <c r="AA3674" s="230"/>
      <c r="AB3674" s="230"/>
      <c r="AC3674" s="230"/>
      <c r="AD3674" s="230"/>
      <c r="AH3674" s="230"/>
      <c r="AK3674" s="230"/>
      <c r="AL3674" s="230"/>
      <c r="AM3674" s="230"/>
      <c r="AN3674" s="230"/>
      <c r="AO3674" s="230"/>
      <c r="AP3674" s="230"/>
      <c r="AQ3674" s="230"/>
      <c r="AR3674" s="230"/>
      <c r="AW3674" s="230"/>
      <c r="AZ3674" s="230"/>
      <c r="BA3674" s="230"/>
      <c r="BB3674" s="230"/>
      <c r="BC3674" s="230"/>
      <c r="BD3674" s="230"/>
      <c r="BE3674" s="230"/>
      <c r="BF3674" s="230"/>
      <c r="BG3674" s="230"/>
    </row>
    <row r="3675" spans="4:59">
      <c r="D3675" s="230"/>
      <c r="G3675" s="230"/>
      <c r="H3675" s="230"/>
      <c r="I3675" s="230"/>
      <c r="J3675" s="230"/>
      <c r="K3675" s="230"/>
      <c r="L3675" s="230"/>
      <c r="M3675" s="230"/>
      <c r="N3675" s="230"/>
      <c r="S3675" s="230"/>
      <c r="V3675" s="230"/>
      <c r="W3675" s="230"/>
      <c r="X3675" s="230"/>
      <c r="Y3675" s="230"/>
      <c r="Z3675" s="230"/>
      <c r="AA3675" s="230"/>
      <c r="AB3675" s="230"/>
      <c r="AC3675" s="230"/>
      <c r="AD3675" s="230"/>
      <c r="AH3675" s="230"/>
      <c r="AK3675" s="230"/>
      <c r="AL3675" s="230"/>
      <c r="AM3675" s="230"/>
      <c r="AN3675" s="230"/>
      <c r="AO3675" s="230"/>
      <c r="AP3675" s="230"/>
      <c r="AQ3675" s="230"/>
      <c r="AR3675" s="230"/>
      <c r="AW3675" s="230"/>
      <c r="AZ3675" s="230"/>
      <c r="BA3675" s="230"/>
      <c r="BB3675" s="230"/>
      <c r="BC3675" s="230"/>
      <c r="BD3675" s="230"/>
      <c r="BE3675" s="230"/>
      <c r="BF3675" s="230"/>
      <c r="BG3675" s="230"/>
    </row>
    <row r="3676" spans="4:59">
      <c r="D3676" s="230"/>
      <c r="G3676" s="230"/>
      <c r="H3676" s="230"/>
      <c r="I3676" s="230"/>
      <c r="J3676" s="230"/>
      <c r="K3676" s="230"/>
      <c r="L3676" s="230"/>
      <c r="M3676" s="230"/>
      <c r="N3676" s="230"/>
      <c r="S3676" s="230"/>
      <c r="V3676" s="230"/>
      <c r="W3676" s="230"/>
      <c r="X3676" s="230"/>
      <c r="Y3676" s="230"/>
      <c r="Z3676" s="230"/>
      <c r="AA3676" s="230"/>
      <c r="AB3676" s="230"/>
      <c r="AC3676" s="230"/>
      <c r="AD3676" s="230"/>
      <c r="AH3676" s="230"/>
      <c r="AK3676" s="230"/>
      <c r="AL3676" s="230"/>
      <c r="AM3676" s="230"/>
      <c r="AN3676" s="230"/>
      <c r="AO3676" s="230"/>
      <c r="AP3676" s="230"/>
      <c r="AQ3676" s="230"/>
      <c r="AR3676" s="230"/>
      <c r="AW3676" s="230"/>
      <c r="AZ3676" s="230"/>
      <c r="BA3676" s="230"/>
      <c r="BB3676" s="230"/>
      <c r="BC3676" s="230"/>
      <c r="BD3676" s="230"/>
      <c r="BE3676" s="230"/>
      <c r="BF3676" s="230"/>
      <c r="BG3676" s="230"/>
    </row>
    <row r="3677" spans="4:59">
      <c r="D3677" s="230"/>
      <c r="G3677" s="230"/>
      <c r="H3677" s="230"/>
      <c r="I3677" s="230"/>
      <c r="J3677" s="230"/>
      <c r="K3677" s="230"/>
      <c r="L3677" s="230"/>
      <c r="M3677" s="230"/>
      <c r="N3677" s="230"/>
      <c r="S3677" s="230"/>
      <c r="V3677" s="230"/>
      <c r="W3677" s="230"/>
      <c r="X3677" s="230"/>
      <c r="Y3677" s="230"/>
      <c r="Z3677" s="230"/>
      <c r="AA3677" s="230"/>
      <c r="AB3677" s="230"/>
      <c r="AC3677" s="230"/>
      <c r="AD3677" s="230"/>
      <c r="AH3677" s="230"/>
      <c r="AK3677" s="230"/>
      <c r="AL3677" s="230"/>
      <c r="AM3677" s="230"/>
      <c r="AN3677" s="230"/>
      <c r="AO3677" s="230"/>
      <c r="AP3677" s="230"/>
      <c r="AQ3677" s="230"/>
      <c r="AR3677" s="230"/>
      <c r="AW3677" s="230"/>
      <c r="AZ3677" s="230"/>
      <c r="BA3677" s="230"/>
      <c r="BB3677" s="230"/>
      <c r="BC3677" s="230"/>
      <c r="BD3677" s="230"/>
      <c r="BE3677" s="230"/>
      <c r="BF3677" s="230"/>
      <c r="BG3677" s="230"/>
    </row>
    <row r="3678" spans="4:59">
      <c r="D3678" s="230"/>
      <c r="G3678" s="230"/>
      <c r="H3678" s="230"/>
      <c r="I3678" s="230"/>
      <c r="J3678" s="230"/>
      <c r="K3678" s="230"/>
      <c r="L3678" s="230"/>
      <c r="M3678" s="230"/>
      <c r="N3678" s="230"/>
      <c r="S3678" s="230"/>
      <c r="V3678" s="230"/>
      <c r="W3678" s="230"/>
      <c r="X3678" s="230"/>
      <c r="Y3678" s="230"/>
      <c r="Z3678" s="230"/>
      <c r="AA3678" s="230"/>
      <c r="AB3678" s="230"/>
      <c r="AC3678" s="230"/>
      <c r="AD3678" s="230"/>
      <c r="AH3678" s="230"/>
      <c r="AK3678" s="230"/>
      <c r="AL3678" s="230"/>
      <c r="AM3678" s="230"/>
      <c r="AN3678" s="230"/>
      <c r="AO3678" s="230"/>
      <c r="AP3678" s="230"/>
      <c r="AQ3678" s="230"/>
      <c r="AR3678" s="230"/>
      <c r="AW3678" s="230"/>
      <c r="AZ3678" s="230"/>
      <c r="BA3678" s="230"/>
      <c r="BB3678" s="230"/>
      <c r="BC3678" s="230"/>
      <c r="BD3678" s="230"/>
      <c r="BE3678" s="230"/>
      <c r="BF3678" s="230"/>
      <c r="BG3678" s="230"/>
    </row>
    <row r="3679" spans="4:59">
      <c r="D3679" s="230"/>
      <c r="G3679" s="230"/>
      <c r="H3679" s="230"/>
      <c r="I3679" s="230"/>
      <c r="J3679" s="230"/>
      <c r="K3679" s="230"/>
      <c r="L3679" s="230"/>
      <c r="M3679" s="230"/>
      <c r="N3679" s="230"/>
      <c r="S3679" s="230"/>
      <c r="V3679" s="230"/>
      <c r="W3679" s="230"/>
      <c r="X3679" s="230"/>
      <c r="Y3679" s="230"/>
      <c r="Z3679" s="230"/>
      <c r="AA3679" s="230"/>
      <c r="AB3679" s="230"/>
      <c r="AC3679" s="230"/>
      <c r="AD3679" s="230"/>
      <c r="AH3679" s="230"/>
      <c r="AK3679" s="230"/>
      <c r="AL3679" s="230"/>
      <c r="AM3679" s="230"/>
      <c r="AN3679" s="230"/>
      <c r="AO3679" s="230"/>
      <c r="AP3679" s="230"/>
      <c r="AQ3679" s="230"/>
      <c r="AR3679" s="230"/>
      <c r="AW3679" s="230"/>
      <c r="AZ3679" s="230"/>
      <c r="BA3679" s="230"/>
      <c r="BB3679" s="230"/>
      <c r="BC3679" s="230"/>
      <c r="BD3679" s="230"/>
      <c r="BE3679" s="230"/>
      <c r="BF3679" s="230"/>
      <c r="BG3679" s="230"/>
    </row>
    <row r="3680" spans="4:59">
      <c r="D3680" s="230"/>
      <c r="G3680" s="230"/>
      <c r="H3680" s="230"/>
      <c r="I3680" s="230"/>
      <c r="J3680" s="230"/>
      <c r="K3680" s="230"/>
      <c r="L3680" s="230"/>
      <c r="M3680" s="230"/>
      <c r="N3680" s="230"/>
      <c r="S3680" s="230"/>
      <c r="V3680" s="230"/>
      <c r="W3680" s="230"/>
      <c r="X3680" s="230"/>
      <c r="Y3680" s="230"/>
      <c r="Z3680" s="230"/>
      <c r="AA3680" s="230"/>
      <c r="AB3680" s="230"/>
      <c r="AC3680" s="230"/>
      <c r="AD3680" s="230"/>
      <c r="AH3680" s="230"/>
      <c r="AK3680" s="230"/>
      <c r="AL3680" s="230"/>
      <c r="AM3680" s="230"/>
      <c r="AN3680" s="230"/>
      <c r="AO3680" s="230"/>
      <c r="AP3680" s="230"/>
      <c r="AQ3680" s="230"/>
      <c r="AR3680" s="230"/>
      <c r="AW3680" s="230"/>
      <c r="AZ3680" s="230"/>
      <c r="BA3680" s="230"/>
      <c r="BB3680" s="230"/>
      <c r="BC3680" s="230"/>
      <c r="BD3680" s="230"/>
      <c r="BE3680" s="230"/>
      <c r="BF3680" s="230"/>
      <c r="BG3680" s="230"/>
    </row>
    <row r="3681" spans="4:59">
      <c r="D3681" s="230"/>
      <c r="G3681" s="230"/>
      <c r="H3681" s="230"/>
      <c r="I3681" s="230"/>
      <c r="J3681" s="230"/>
      <c r="K3681" s="230"/>
      <c r="L3681" s="230"/>
      <c r="M3681" s="230"/>
      <c r="N3681" s="230"/>
      <c r="S3681" s="230"/>
      <c r="V3681" s="230"/>
      <c r="W3681" s="230"/>
      <c r="X3681" s="230"/>
      <c r="Y3681" s="230"/>
      <c r="Z3681" s="230"/>
      <c r="AA3681" s="230"/>
      <c r="AB3681" s="230"/>
      <c r="AC3681" s="230"/>
      <c r="AD3681" s="230"/>
      <c r="AH3681" s="230"/>
      <c r="AK3681" s="230"/>
      <c r="AL3681" s="230"/>
      <c r="AM3681" s="230"/>
      <c r="AN3681" s="230"/>
      <c r="AO3681" s="230"/>
      <c r="AP3681" s="230"/>
      <c r="AQ3681" s="230"/>
      <c r="AR3681" s="230"/>
      <c r="AW3681" s="230"/>
      <c r="AZ3681" s="230"/>
      <c r="BA3681" s="230"/>
      <c r="BB3681" s="230"/>
      <c r="BC3681" s="230"/>
      <c r="BD3681" s="230"/>
      <c r="BE3681" s="230"/>
      <c r="BF3681" s="230"/>
      <c r="BG3681" s="230"/>
    </row>
    <row r="3682" spans="4:59">
      <c r="D3682" s="230"/>
      <c r="G3682" s="230"/>
      <c r="H3682" s="230"/>
      <c r="I3682" s="230"/>
      <c r="J3682" s="230"/>
      <c r="K3682" s="230"/>
      <c r="L3682" s="230"/>
      <c r="M3682" s="230"/>
      <c r="N3682" s="230"/>
      <c r="S3682" s="230"/>
      <c r="V3682" s="230"/>
      <c r="W3682" s="230"/>
      <c r="X3682" s="230"/>
      <c r="Y3682" s="230"/>
      <c r="Z3682" s="230"/>
      <c r="AA3682" s="230"/>
      <c r="AB3682" s="230"/>
      <c r="AC3682" s="230"/>
      <c r="AD3682" s="230"/>
      <c r="AH3682" s="230"/>
      <c r="AK3682" s="230"/>
      <c r="AL3682" s="230"/>
      <c r="AM3682" s="230"/>
      <c r="AN3682" s="230"/>
      <c r="AO3682" s="230"/>
      <c r="AP3682" s="230"/>
      <c r="AQ3682" s="230"/>
      <c r="AR3682" s="230"/>
      <c r="AW3682" s="230"/>
      <c r="AZ3682" s="230"/>
      <c r="BA3682" s="230"/>
      <c r="BB3682" s="230"/>
      <c r="BC3682" s="230"/>
      <c r="BD3682" s="230"/>
      <c r="BE3682" s="230"/>
      <c r="BF3682" s="230"/>
      <c r="BG3682" s="230"/>
    </row>
    <row r="3683" spans="4:59">
      <c r="D3683" s="230"/>
      <c r="G3683" s="230"/>
      <c r="H3683" s="230"/>
      <c r="I3683" s="230"/>
      <c r="J3683" s="230"/>
      <c r="K3683" s="230"/>
      <c r="L3683" s="230"/>
      <c r="M3683" s="230"/>
      <c r="N3683" s="230"/>
      <c r="S3683" s="230"/>
      <c r="V3683" s="230"/>
      <c r="W3683" s="230"/>
      <c r="X3683" s="230"/>
      <c r="Y3683" s="230"/>
      <c r="Z3683" s="230"/>
      <c r="AA3683" s="230"/>
      <c r="AB3683" s="230"/>
      <c r="AC3683" s="230"/>
      <c r="AD3683" s="230"/>
      <c r="AH3683" s="230"/>
      <c r="AK3683" s="230"/>
      <c r="AL3683" s="230"/>
      <c r="AM3683" s="230"/>
      <c r="AN3683" s="230"/>
      <c r="AO3683" s="230"/>
      <c r="AP3683" s="230"/>
      <c r="AQ3683" s="230"/>
      <c r="AR3683" s="230"/>
      <c r="AW3683" s="230"/>
      <c r="AZ3683" s="230"/>
      <c r="BA3683" s="230"/>
      <c r="BB3683" s="230"/>
      <c r="BC3683" s="230"/>
      <c r="BD3683" s="230"/>
      <c r="BE3683" s="230"/>
      <c r="BF3683" s="230"/>
      <c r="BG3683" s="230"/>
    </row>
    <row r="3684" spans="4:59">
      <c r="D3684" s="230"/>
      <c r="G3684" s="230"/>
      <c r="H3684" s="230"/>
      <c r="I3684" s="230"/>
      <c r="J3684" s="230"/>
      <c r="K3684" s="230"/>
      <c r="L3684" s="230"/>
      <c r="M3684" s="230"/>
      <c r="N3684" s="230"/>
      <c r="S3684" s="230"/>
      <c r="V3684" s="230"/>
      <c r="W3684" s="230"/>
      <c r="X3684" s="230"/>
      <c r="Y3684" s="230"/>
      <c r="Z3684" s="230"/>
      <c r="AA3684" s="230"/>
      <c r="AB3684" s="230"/>
      <c r="AC3684" s="230"/>
      <c r="AD3684" s="230"/>
      <c r="AH3684" s="230"/>
      <c r="AK3684" s="230"/>
      <c r="AL3684" s="230"/>
      <c r="AM3684" s="230"/>
      <c r="AN3684" s="230"/>
      <c r="AO3684" s="230"/>
      <c r="AP3684" s="230"/>
      <c r="AQ3684" s="230"/>
      <c r="AR3684" s="230"/>
      <c r="AW3684" s="230"/>
      <c r="AZ3684" s="230"/>
      <c r="BA3684" s="230"/>
      <c r="BB3684" s="230"/>
      <c r="BC3684" s="230"/>
      <c r="BD3684" s="230"/>
      <c r="BE3684" s="230"/>
      <c r="BF3684" s="230"/>
      <c r="BG3684" s="230"/>
    </row>
    <row r="3685" spans="4:59">
      <c r="D3685" s="230"/>
      <c r="G3685" s="230"/>
      <c r="H3685" s="230"/>
      <c r="I3685" s="230"/>
      <c r="J3685" s="230"/>
      <c r="K3685" s="230"/>
      <c r="L3685" s="230"/>
      <c r="M3685" s="230"/>
      <c r="N3685" s="230"/>
      <c r="S3685" s="230"/>
      <c r="V3685" s="230"/>
      <c r="W3685" s="230"/>
      <c r="X3685" s="230"/>
      <c r="Y3685" s="230"/>
      <c r="Z3685" s="230"/>
      <c r="AA3685" s="230"/>
      <c r="AB3685" s="230"/>
      <c r="AC3685" s="230"/>
      <c r="AD3685" s="230"/>
      <c r="AH3685" s="230"/>
      <c r="AK3685" s="230"/>
      <c r="AL3685" s="230"/>
      <c r="AM3685" s="230"/>
      <c r="AN3685" s="230"/>
      <c r="AO3685" s="230"/>
      <c r="AP3685" s="230"/>
      <c r="AQ3685" s="230"/>
      <c r="AR3685" s="230"/>
      <c r="AW3685" s="230"/>
      <c r="AZ3685" s="230"/>
      <c r="BA3685" s="230"/>
      <c r="BB3685" s="230"/>
      <c r="BC3685" s="230"/>
      <c r="BD3685" s="230"/>
      <c r="BE3685" s="230"/>
      <c r="BF3685" s="230"/>
      <c r="BG3685" s="230"/>
    </row>
    <row r="3686" spans="4:59">
      <c r="D3686" s="230"/>
      <c r="G3686" s="230"/>
      <c r="H3686" s="230"/>
      <c r="I3686" s="230"/>
      <c r="J3686" s="230"/>
      <c r="K3686" s="230"/>
      <c r="L3686" s="230"/>
      <c r="M3686" s="230"/>
      <c r="N3686" s="230"/>
      <c r="S3686" s="230"/>
      <c r="V3686" s="230"/>
      <c r="W3686" s="230"/>
      <c r="X3686" s="230"/>
      <c r="Y3686" s="230"/>
      <c r="Z3686" s="230"/>
      <c r="AA3686" s="230"/>
      <c r="AB3686" s="230"/>
      <c r="AC3686" s="230"/>
      <c r="AD3686" s="230"/>
      <c r="AH3686" s="230"/>
      <c r="AK3686" s="230"/>
      <c r="AL3686" s="230"/>
      <c r="AM3686" s="230"/>
      <c r="AN3686" s="230"/>
      <c r="AO3686" s="230"/>
      <c r="AP3686" s="230"/>
      <c r="AQ3686" s="230"/>
      <c r="AR3686" s="230"/>
      <c r="AW3686" s="230"/>
      <c r="AZ3686" s="230"/>
      <c r="BA3686" s="230"/>
      <c r="BB3686" s="230"/>
      <c r="BC3686" s="230"/>
      <c r="BD3686" s="230"/>
      <c r="BE3686" s="230"/>
      <c r="BF3686" s="230"/>
      <c r="BG3686" s="230"/>
    </row>
    <row r="3687" spans="4:59">
      <c r="D3687" s="230"/>
      <c r="G3687" s="230"/>
      <c r="H3687" s="230"/>
      <c r="I3687" s="230"/>
      <c r="J3687" s="230"/>
      <c r="K3687" s="230"/>
      <c r="L3687" s="230"/>
      <c r="M3687" s="230"/>
      <c r="N3687" s="230"/>
      <c r="S3687" s="230"/>
      <c r="V3687" s="230"/>
      <c r="W3687" s="230"/>
      <c r="X3687" s="230"/>
      <c r="Y3687" s="230"/>
      <c r="Z3687" s="230"/>
      <c r="AA3687" s="230"/>
      <c r="AB3687" s="230"/>
      <c r="AC3687" s="230"/>
      <c r="AD3687" s="230"/>
      <c r="AH3687" s="230"/>
      <c r="AK3687" s="230"/>
      <c r="AL3687" s="230"/>
      <c r="AM3687" s="230"/>
      <c r="AN3687" s="230"/>
      <c r="AO3687" s="230"/>
      <c r="AP3687" s="230"/>
      <c r="AQ3687" s="230"/>
      <c r="AR3687" s="230"/>
      <c r="AW3687" s="230"/>
      <c r="AZ3687" s="230"/>
      <c r="BA3687" s="230"/>
      <c r="BB3687" s="230"/>
      <c r="BC3687" s="230"/>
      <c r="BD3687" s="230"/>
      <c r="BE3687" s="230"/>
      <c r="BF3687" s="230"/>
      <c r="BG3687" s="230"/>
    </row>
    <row r="3688" spans="4:59">
      <c r="D3688" s="230"/>
      <c r="G3688" s="230"/>
      <c r="H3688" s="230"/>
      <c r="I3688" s="230"/>
      <c r="J3688" s="230"/>
      <c r="K3688" s="230"/>
      <c r="L3688" s="230"/>
      <c r="M3688" s="230"/>
      <c r="N3688" s="230"/>
      <c r="S3688" s="230"/>
      <c r="V3688" s="230"/>
      <c r="W3688" s="230"/>
      <c r="X3688" s="230"/>
      <c r="Y3688" s="230"/>
      <c r="Z3688" s="230"/>
      <c r="AA3688" s="230"/>
      <c r="AB3688" s="230"/>
      <c r="AC3688" s="230"/>
      <c r="AD3688" s="230"/>
      <c r="AH3688" s="230"/>
      <c r="AK3688" s="230"/>
      <c r="AL3688" s="230"/>
      <c r="AM3688" s="230"/>
      <c r="AN3688" s="230"/>
      <c r="AO3688" s="230"/>
      <c r="AP3688" s="230"/>
      <c r="AQ3688" s="230"/>
      <c r="AR3688" s="230"/>
      <c r="AW3688" s="230"/>
      <c r="AZ3688" s="230"/>
      <c r="BA3688" s="230"/>
      <c r="BB3688" s="230"/>
      <c r="BC3688" s="230"/>
      <c r="BD3688" s="230"/>
      <c r="BE3688" s="230"/>
      <c r="BF3688" s="230"/>
      <c r="BG3688" s="230"/>
    </row>
    <row r="3689" spans="4:59">
      <c r="D3689" s="230"/>
      <c r="G3689" s="230"/>
      <c r="H3689" s="230"/>
      <c r="I3689" s="230"/>
      <c r="J3689" s="230"/>
      <c r="K3689" s="230"/>
      <c r="L3689" s="230"/>
      <c r="M3689" s="230"/>
      <c r="N3689" s="230"/>
      <c r="S3689" s="230"/>
      <c r="V3689" s="230"/>
      <c r="W3689" s="230"/>
      <c r="X3689" s="230"/>
      <c r="Y3689" s="230"/>
      <c r="Z3689" s="230"/>
      <c r="AA3689" s="230"/>
      <c r="AB3689" s="230"/>
      <c r="AC3689" s="230"/>
      <c r="AD3689" s="230"/>
      <c r="AH3689" s="230"/>
      <c r="AK3689" s="230"/>
      <c r="AL3689" s="230"/>
      <c r="AM3689" s="230"/>
      <c r="AN3689" s="230"/>
      <c r="AO3689" s="230"/>
      <c r="AP3689" s="230"/>
      <c r="AQ3689" s="230"/>
      <c r="AR3689" s="230"/>
      <c r="AW3689" s="230"/>
      <c r="AZ3689" s="230"/>
      <c r="BA3689" s="230"/>
      <c r="BB3689" s="230"/>
      <c r="BC3689" s="230"/>
      <c r="BD3689" s="230"/>
      <c r="BE3689" s="230"/>
      <c r="BF3689" s="230"/>
      <c r="BG3689" s="230"/>
    </row>
    <row r="3690" spans="4:59">
      <c r="D3690" s="230"/>
      <c r="G3690" s="230"/>
      <c r="H3690" s="230"/>
      <c r="I3690" s="230"/>
      <c r="J3690" s="230"/>
      <c r="K3690" s="230"/>
      <c r="L3690" s="230"/>
      <c r="M3690" s="230"/>
      <c r="N3690" s="230"/>
      <c r="S3690" s="230"/>
      <c r="V3690" s="230"/>
      <c r="W3690" s="230"/>
      <c r="X3690" s="230"/>
      <c r="Y3690" s="230"/>
      <c r="Z3690" s="230"/>
      <c r="AA3690" s="230"/>
      <c r="AB3690" s="230"/>
      <c r="AC3690" s="230"/>
      <c r="AD3690" s="230"/>
      <c r="AH3690" s="230"/>
      <c r="AK3690" s="230"/>
      <c r="AL3690" s="230"/>
      <c r="AM3690" s="230"/>
      <c r="AN3690" s="230"/>
      <c r="AO3690" s="230"/>
      <c r="AP3690" s="230"/>
      <c r="AQ3690" s="230"/>
      <c r="AR3690" s="230"/>
      <c r="AW3690" s="230"/>
      <c r="AZ3690" s="230"/>
      <c r="BA3690" s="230"/>
      <c r="BB3690" s="230"/>
      <c r="BC3690" s="230"/>
      <c r="BD3690" s="230"/>
      <c r="BE3690" s="230"/>
      <c r="BF3690" s="230"/>
      <c r="BG3690" s="230"/>
    </row>
    <row r="3691" spans="4:59">
      <c r="D3691" s="230"/>
      <c r="G3691" s="230"/>
      <c r="H3691" s="230"/>
      <c r="I3691" s="230"/>
      <c r="J3691" s="230"/>
      <c r="K3691" s="230"/>
      <c r="L3691" s="230"/>
      <c r="M3691" s="230"/>
      <c r="N3691" s="230"/>
      <c r="S3691" s="230"/>
      <c r="V3691" s="230"/>
      <c r="W3691" s="230"/>
      <c r="X3691" s="230"/>
      <c r="Y3691" s="230"/>
      <c r="Z3691" s="230"/>
      <c r="AA3691" s="230"/>
      <c r="AB3691" s="230"/>
      <c r="AC3691" s="230"/>
      <c r="AD3691" s="230"/>
      <c r="AH3691" s="230"/>
      <c r="AK3691" s="230"/>
      <c r="AL3691" s="230"/>
      <c r="AM3691" s="230"/>
      <c r="AN3691" s="230"/>
      <c r="AO3691" s="230"/>
      <c r="AP3691" s="230"/>
      <c r="AQ3691" s="230"/>
      <c r="AR3691" s="230"/>
      <c r="AW3691" s="230"/>
      <c r="AZ3691" s="230"/>
      <c r="BA3691" s="230"/>
      <c r="BB3691" s="230"/>
      <c r="BC3691" s="230"/>
      <c r="BD3691" s="230"/>
      <c r="BE3691" s="230"/>
      <c r="BF3691" s="230"/>
      <c r="BG3691" s="230"/>
    </row>
    <row r="3692" spans="4:59">
      <c r="D3692" s="230"/>
      <c r="G3692" s="230"/>
      <c r="H3692" s="230"/>
      <c r="I3692" s="230"/>
      <c r="J3692" s="230"/>
      <c r="K3692" s="230"/>
      <c r="L3692" s="230"/>
      <c r="M3692" s="230"/>
      <c r="N3692" s="230"/>
      <c r="S3692" s="230"/>
      <c r="V3692" s="230"/>
      <c r="W3692" s="230"/>
      <c r="X3692" s="230"/>
      <c r="Y3692" s="230"/>
      <c r="Z3692" s="230"/>
      <c r="AA3692" s="230"/>
      <c r="AB3692" s="230"/>
      <c r="AC3692" s="230"/>
      <c r="AD3692" s="230"/>
      <c r="AH3692" s="230"/>
      <c r="AK3692" s="230"/>
      <c r="AL3692" s="230"/>
      <c r="AM3692" s="230"/>
      <c r="AN3692" s="230"/>
      <c r="AO3692" s="230"/>
      <c r="AP3692" s="230"/>
      <c r="AQ3692" s="230"/>
      <c r="AR3692" s="230"/>
      <c r="AW3692" s="230"/>
      <c r="AZ3692" s="230"/>
      <c r="BA3692" s="230"/>
      <c r="BB3692" s="230"/>
      <c r="BC3692" s="230"/>
      <c r="BD3692" s="230"/>
      <c r="BE3692" s="230"/>
      <c r="BF3692" s="230"/>
      <c r="BG3692" s="230"/>
    </row>
    <row r="3693" spans="4:59">
      <c r="D3693" s="230"/>
      <c r="G3693" s="230"/>
      <c r="H3693" s="230"/>
      <c r="I3693" s="230"/>
      <c r="J3693" s="230"/>
      <c r="K3693" s="230"/>
      <c r="L3693" s="230"/>
      <c r="M3693" s="230"/>
      <c r="N3693" s="230"/>
      <c r="S3693" s="230"/>
      <c r="V3693" s="230"/>
      <c r="W3693" s="230"/>
      <c r="X3693" s="230"/>
      <c r="Y3693" s="230"/>
      <c r="Z3693" s="230"/>
      <c r="AA3693" s="230"/>
      <c r="AB3693" s="230"/>
      <c r="AC3693" s="230"/>
      <c r="AD3693" s="230"/>
      <c r="AH3693" s="230"/>
      <c r="AK3693" s="230"/>
      <c r="AL3693" s="230"/>
      <c r="AM3693" s="230"/>
      <c r="AN3693" s="230"/>
      <c r="AO3693" s="230"/>
      <c r="AP3693" s="230"/>
      <c r="AQ3693" s="230"/>
      <c r="AR3693" s="230"/>
      <c r="AW3693" s="230"/>
      <c r="AZ3693" s="230"/>
      <c r="BA3693" s="230"/>
      <c r="BB3693" s="230"/>
      <c r="BC3693" s="230"/>
      <c r="BD3693" s="230"/>
      <c r="BE3693" s="230"/>
      <c r="BF3693" s="230"/>
      <c r="BG3693" s="230"/>
    </row>
    <row r="3694" spans="4:59">
      <c r="D3694" s="230"/>
      <c r="G3694" s="230"/>
      <c r="H3694" s="230"/>
      <c r="I3694" s="230"/>
      <c r="J3694" s="230"/>
      <c r="K3694" s="230"/>
      <c r="L3694" s="230"/>
      <c r="M3694" s="230"/>
      <c r="N3694" s="230"/>
      <c r="S3694" s="230"/>
      <c r="V3694" s="230"/>
      <c r="W3694" s="230"/>
      <c r="X3694" s="230"/>
      <c r="Y3694" s="230"/>
      <c r="Z3694" s="230"/>
      <c r="AA3694" s="230"/>
      <c r="AB3694" s="230"/>
      <c r="AC3694" s="230"/>
      <c r="AD3694" s="230"/>
      <c r="AH3694" s="230"/>
      <c r="AK3694" s="230"/>
      <c r="AL3694" s="230"/>
      <c r="AM3694" s="230"/>
      <c r="AN3694" s="230"/>
      <c r="AO3694" s="230"/>
      <c r="AP3694" s="230"/>
      <c r="AQ3694" s="230"/>
      <c r="AR3694" s="230"/>
      <c r="AW3694" s="230"/>
      <c r="AZ3694" s="230"/>
      <c r="BA3694" s="230"/>
      <c r="BB3694" s="230"/>
      <c r="BC3694" s="230"/>
      <c r="BD3694" s="230"/>
      <c r="BE3694" s="230"/>
      <c r="BF3694" s="230"/>
      <c r="BG3694" s="230"/>
    </row>
    <row r="3695" spans="4:59">
      <c r="D3695" s="230"/>
      <c r="G3695" s="230"/>
      <c r="H3695" s="230"/>
      <c r="I3695" s="230"/>
      <c r="J3695" s="230"/>
      <c r="K3695" s="230"/>
      <c r="L3695" s="230"/>
      <c r="M3695" s="230"/>
      <c r="N3695" s="230"/>
      <c r="S3695" s="230"/>
      <c r="V3695" s="230"/>
      <c r="W3695" s="230"/>
      <c r="X3695" s="230"/>
      <c r="Y3695" s="230"/>
      <c r="Z3695" s="230"/>
      <c r="AA3695" s="230"/>
      <c r="AB3695" s="230"/>
      <c r="AC3695" s="230"/>
      <c r="AD3695" s="230"/>
      <c r="AH3695" s="230"/>
      <c r="AK3695" s="230"/>
      <c r="AL3695" s="230"/>
      <c r="AM3695" s="230"/>
      <c r="AN3695" s="230"/>
      <c r="AO3695" s="230"/>
      <c r="AP3695" s="230"/>
      <c r="AQ3695" s="230"/>
      <c r="AR3695" s="230"/>
      <c r="AW3695" s="230"/>
      <c r="AZ3695" s="230"/>
      <c r="BA3695" s="230"/>
      <c r="BB3695" s="230"/>
      <c r="BC3695" s="230"/>
      <c r="BD3695" s="230"/>
      <c r="BE3695" s="230"/>
      <c r="BF3695" s="230"/>
      <c r="BG3695" s="230"/>
    </row>
    <row r="3696" spans="4:59">
      <c r="D3696" s="230"/>
      <c r="G3696" s="230"/>
      <c r="H3696" s="230"/>
      <c r="I3696" s="230"/>
      <c r="J3696" s="230"/>
      <c r="K3696" s="230"/>
      <c r="L3696" s="230"/>
      <c r="M3696" s="230"/>
      <c r="N3696" s="230"/>
      <c r="S3696" s="230"/>
      <c r="V3696" s="230"/>
      <c r="W3696" s="230"/>
      <c r="X3696" s="230"/>
      <c r="Y3696" s="230"/>
      <c r="Z3696" s="230"/>
      <c r="AA3696" s="230"/>
      <c r="AB3696" s="230"/>
      <c r="AC3696" s="230"/>
      <c r="AD3696" s="230"/>
      <c r="AH3696" s="230"/>
      <c r="AK3696" s="230"/>
      <c r="AL3696" s="230"/>
      <c r="AM3696" s="230"/>
      <c r="AN3696" s="230"/>
      <c r="AO3696" s="230"/>
      <c r="AP3696" s="230"/>
      <c r="AQ3696" s="230"/>
      <c r="AR3696" s="230"/>
      <c r="AW3696" s="230"/>
      <c r="AZ3696" s="230"/>
      <c r="BA3696" s="230"/>
      <c r="BB3696" s="230"/>
      <c r="BC3696" s="230"/>
      <c r="BD3696" s="230"/>
      <c r="BE3696" s="230"/>
      <c r="BF3696" s="230"/>
      <c r="BG3696" s="230"/>
    </row>
    <row r="3697" spans="4:59">
      <c r="D3697" s="230"/>
      <c r="G3697" s="230"/>
      <c r="H3697" s="230"/>
      <c r="I3697" s="230"/>
      <c r="J3697" s="230"/>
      <c r="K3697" s="230"/>
      <c r="L3697" s="230"/>
      <c r="M3697" s="230"/>
      <c r="N3697" s="230"/>
      <c r="S3697" s="230"/>
      <c r="V3697" s="230"/>
      <c r="W3697" s="230"/>
      <c r="X3697" s="230"/>
      <c r="Y3697" s="230"/>
      <c r="Z3697" s="230"/>
      <c r="AA3697" s="230"/>
      <c r="AB3697" s="230"/>
      <c r="AC3697" s="230"/>
      <c r="AD3697" s="230"/>
      <c r="AH3697" s="230"/>
      <c r="AK3697" s="230"/>
      <c r="AL3697" s="230"/>
      <c r="AM3697" s="230"/>
      <c r="AN3697" s="230"/>
      <c r="AO3697" s="230"/>
      <c r="AP3697" s="230"/>
      <c r="AQ3697" s="230"/>
      <c r="AR3697" s="230"/>
      <c r="AW3697" s="230"/>
      <c r="AZ3697" s="230"/>
      <c r="BA3697" s="230"/>
      <c r="BB3697" s="230"/>
      <c r="BC3697" s="230"/>
      <c r="BD3697" s="230"/>
      <c r="BE3697" s="230"/>
      <c r="BF3697" s="230"/>
      <c r="BG3697" s="230"/>
    </row>
    <row r="3698" spans="4:59">
      <c r="D3698" s="230"/>
      <c r="G3698" s="230"/>
      <c r="H3698" s="230"/>
      <c r="I3698" s="230"/>
      <c r="J3698" s="230"/>
      <c r="K3698" s="230"/>
      <c r="L3698" s="230"/>
      <c r="M3698" s="230"/>
      <c r="N3698" s="230"/>
      <c r="S3698" s="230"/>
      <c r="V3698" s="230"/>
      <c r="W3698" s="230"/>
      <c r="X3698" s="230"/>
      <c r="Y3698" s="230"/>
      <c r="Z3698" s="230"/>
      <c r="AA3698" s="230"/>
      <c r="AB3698" s="230"/>
      <c r="AC3698" s="230"/>
      <c r="AD3698" s="230"/>
      <c r="AH3698" s="230"/>
      <c r="AK3698" s="230"/>
      <c r="AL3698" s="230"/>
      <c r="AM3698" s="230"/>
      <c r="AN3698" s="230"/>
      <c r="AO3698" s="230"/>
      <c r="AP3698" s="230"/>
      <c r="AQ3698" s="230"/>
      <c r="AR3698" s="230"/>
      <c r="AW3698" s="230"/>
      <c r="AZ3698" s="230"/>
      <c r="BA3698" s="230"/>
      <c r="BB3698" s="230"/>
      <c r="BC3698" s="230"/>
      <c r="BD3698" s="230"/>
      <c r="BE3698" s="230"/>
      <c r="BF3698" s="230"/>
      <c r="BG3698" s="230"/>
    </row>
    <row r="3699" spans="4:59">
      <c r="D3699" s="230"/>
      <c r="G3699" s="230"/>
      <c r="H3699" s="230"/>
      <c r="I3699" s="230"/>
      <c r="J3699" s="230"/>
      <c r="K3699" s="230"/>
      <c r="L3699" s="230"/>
      <c r="M3699" s="230"/>
      <c r="N3699" s="230"/>
      <c r="S3699" s="230"/>
      <c r="V3699" s="230"/>
      <c r="W3699" s="230"/>
      <c r="X3699" s="230"/>
      <c r="Y3699" s="230"/>
      <c r="Z3699" s="230"/>
      <c r="AA3699" s="230"/>
      <c r="AB3699" s="230"/>
      <c r="AC3699" s="230"/>
      <c r="AD3699" s="230"/>
      <c r="AH3699" s="230"/>
      <c r="AK3699" s="230"/>
      <c r="AL3699" s="230"/>
      <c r="AM3699" s="230"/>
      <c r="AN3699" s="230"/>
      <c r="AO3699" s="230"/>
      <c r="AP3699" s="230"/>
      <c r="AQ3699" s="230"/>
      <c r="AR3699" s="230"/>
      <c r="AW3699" s="230"/>
      <c r="AZ3699" s="230"/>
      <c r="BA3699" s="230"/>
      <c r="BB3699" s="230"/>
      <c r="BC3699" s="230"/>
      <c r="BD3699" s="230"/>
      <c r="BE3699" s="230"/>
      <c r="BF3699" s="230"/>
      <c r="BG3699" s="230"/>
    </row>
    <row r="3700" spans="4:59">
      <c r="D3700" s="230"/>
      <c r="G3700" s="230"/>
      <c r="H3700" s="230"/>
      <c r="I3700" s="230"/>
      <c r="J3700" s="230"/>
      <c r="K3700" s="230"/>
      <c r="L3700" s="230"/>
      <c r="M3700" s="230"/>
      <c r="N3700" s="230"/>
      <c r="S3700" s="230"/>
      <c r="V3700" s="230"/>
      <c r="W3700" s="230"/>
      <c r="X3700" s="230"/>
      <c r="Y3700" s="230"/>
      <c r="Z3700" s="230"/>
      <c r="AA3700" s="230"/>
      <c r="AB3700" s="230"/>
      <c r="AC3700" s="230"/>
      <c r="AD3700" s="230"/>
      <c r="AH3700" s="230"/>
      <c r="AK3700" s="230"/>
      <c r="AL3700" s="230"/>
      <c r="AM3700" s="230"/>
      <c r="AN3700" s="230"/>
      <c r="AO3700" s="230"/>
      <c r="AP3700" s="230"/>
      <c r="AQ3700" s="230"/>
      <c r="AR3700" s="230"/>
      <c r="AW3700" s="230"/>
      <c r="AZ3700" s="230"/>
      <c r="BA3700" s="230"/>
      <c r="BB3700" s="230"/>
      <c r="BC3700" s="230"/>
      <c r="BD3700" s="230"/>
      <c r="BE3700" s="230"/>
      <c r="BF3700" s="230"/>
      <c r="BG3700" s="230"/>
    </row>
    <row r="3701" spans="4:59">
      <c r="D3701" s="230"/>
      <c r="G3701" s="230"/>
      <c r="H3701" s="230"/>
      <c r="I3701" s="230"/>
      <c r="J3701" s="230"/>
      <c r="K3701" s="230"/>
      <c r="L3701" s="230"/>
      <c r="M3701" s="230"/>
      <c r="N3701" s="230"/>
      <c r="S3701" s="230"/>
      <c r="V3701" s="230"/>
      <c r="W3701" s="230"/>
      <c r="X3701" s="230"/>
      <c r="Y3701" s="230"/>
      <c r="Z3701" s="230"/>
      <c r="AA3701" s="230"/>
      <c r="AB3701" s="230"/>
      <c r="AC3701" s="230"/>
      <c r="AD3701" s="230"/>
      <c r="AH3701" s="230"/>
      <c r="AK3701" s="230"/>
      <c r="AL3701" s="230"/>
      <c r="AM3701" s="230"/>
      <c r="AN3701" s="230"/>
      <c r="AO3701" s="230"/>
      <c r="AP3701" s="230"/>
      <c r="AQ3701" s="230"/>
      <c r="AR3701" s="230"/>
      <c r="AW3701" s="230"/>
      <c r="AZ3701" s="230"/>
      <c r="BA3701" s="230"/>
      <c r="BB3701" s="230"/>
      <c r="BC3701" s="230"/>
      <c r="BD3701" s="230"/>
      <c r="BE3701" s="230"/>
      <c r="BF3701" s="230"/>
      <c r="BG3701" s="230"/>
    </row>
    <row r="3702" spans="4:59">
      <c r="D3702" s="230"/>
      <c r="G3702" s="230"/>
      <c r="H3702" s="230"/>
      <c r="I3702" s="230"/>
      <c r="J3702" s="230"/>
      <c r="K3702" s="230"/>
      <c r="L3702" s="230"/>
      <c r="M3702" s="230"/>
      <c r="N3702" s="230"/>
      <c r="S3702" s="230"/>
      <c r="V3702" s="230"/>
      <c r="W3702" s="230"/>
      <c r="X3702" s="230"/>
      <c r="Y3702" s="230"/>
      <c r="Z3702" s="230"/>
      <c r="AA3702" s="230"/>
      <c r="AB3702" s="230"/>
      <c r="AC3702" s="230"/>
      <c r="AD3702" s="230"/>
      <c r="AH3702" s="230"/>
      <c r="AK3702" s="230"/>
      <c r="AL3702" s="230"/>
      <c r="AM3702" s="230"/>
      <c r="AN3702" s="230"/>
      <c r="AO3702" s="230"/>
      <c r="AP3702" s="230"/>
      <c r="AQ3702" s="230"/>
      <c r="AR3702" s="230"/>
      <c r="AW3702" s="230"/>
      <c r="AZ3702" s="230"/>
      <c r="BA3702" s="230"/>
      <c r="BB3702" s="230"/>
      <c r="BC3702" s="230"/>
      <c r="BD3702" s="230"/>
      <c r="BE3702" s="230"/>
      <c r="BF3702" s="230"/>
      <c r="BG3702" s="230"/>
    </row>
    <row r="3703" spans="4:59">
      <c r="D3703" s="230"/>
      <c r="G3703" s="230"/>
      <c r="H3703" s="230"/>
      <c r="I3703" s="230"/>
      <c r="J3703" s="230"/>
      <c r="K3703" s="230"/>
      <c r="L3703" s="230"/>
      <c r="M3703" s="230"/>
      <c r="N3703" s="230"/>
      <c r="S3703" s="230"/>
      <c r="V3703" s="230"/>
      <c r="W3703" s="230"/>
      <c r="X3703" s="230"/>
      <c r="Y3703" s="230"/>
      <c r="Z3703" s="230"/>
      <c r="AA3703" s="230"/>
      <c r="AB3703" s="230"/>
      <c r="AC3703" s="230"/>
      <c r="AD3703" s="230"/>
      <c r="AH3703" s="230"/>
      <c r="AK3703" s="230"/>
      <c r="AL3703" s="230"/>
      <c r="AM3703" s="230"/>
      <c r="AN3703" s="230"/>
      <c r="AO3703" s="230"/>
      <c r="AP3703" s="230"/>
      <c r="AQ3703" s="230"/>
      <c r="AR3703" s="230"/>
      <c r="AW3703" s="230"/>
      <c r="AZ3703" s="230"/>
      <c r="BA3703" s="230"/>
      <c r="BB3703" s="230"/>
      <c r="BC3703" s="230"/>
      <c r="BD3703" s="230"/>
      <c r="BE3703" s="230"/>
      <c r="BF3703" s="230"/>
      <c r="BG3703" s="230"/>
    </row>
    <row r="3704" spans="4:59">
      <c r="D3704" s="230"/>
      <c r="G3704" s="230"/>
      <c r="H3704" s="230"/>
      <c r="I3704" s="230"/>
      <c r="J3704" s="230"/>
      <c r="K3704" s="230"/>
      <c r="L3704" s="230"/>
      <c r="M3704" s="230"/>
      <c r="N3704" s="230"/>
      <c r="S3704" s="230"/>
      <c r="V3704" s="230"/>
      <c r="W3704" s="230"/>
      <c r="X3704" s="230"/>
      <c r="Y3704" s="230"/>
      <c r="Z3704" s="230"/>
      <c r="AA3704" s="230"/>
      <c r="AB3704" s="230"/>
      <c r="AC3704" s="230"/>
      <c r="AD3704" s="230"/>
      <c r="AH3704" s="230"/>
      <c r="AK3704" s="230"/>
      <c r="AL3704" s="230"/>
      <c r="AM3704" s="230"/>
      <c r="AN3704" s="230"/>
      <c r="AO3704" s="230"/>
      <c r="AP3704" s="230"/>
      <c r="AQ3704" s="230"/>
      <c r="AR3704" s="230"/>
      <c r="AW3704" s="230"/>
      <c r="AZ3704" s="230"/>
      <c r="BA3704" s="230"/>
      <c r="BB3704" s="230"/>
      <c r="BC3704" s="230"/>
      <c r="BD3704" s="230"/>
      <c r="BE3704" s="230"/>
      <c r="BF3704" s="230"/>
      <c r="BG3704" s="230"/>
    </row>
    <row r="3705" spans="4:59">
      <c r="D3705" s="230"/>
      <c r="G3705" s="230"/>
      <c r="H3705" s="230"/>
      <c r="I3705" s="230"/>
      <c r="J3705" s="230"/>
      <c r="K3705" s="230"/>
      <c r="L3705" s="230"/>
      <c r="M3705" s="230"/>
      <c r="N3705" s="230"/>
      <c r="S3705" s="230"/>
      <c r="V3705" s="230"/>
      <c r="W3705" s="230"/>
      <c r="X3705" s="230"/>
      <c r="Y3705" s="230"/>
      <c r="Z3705" s="230"/>
      <c r="AA3705" s="230"/>
      <c r="AB3705" s="230"/>
      <c r="AC3705" s="230"/>
      <c r="AD3705" s="230"/>
      <c r="AH3705" s="230"/>
      <c r="AK3705" s="230"/>
      <c r="AL3705" s="230"/>
      <c r="AM3705" s="230"/>
      <c r="AN3705" s="230"/>
      <c r="AO3705" s="230"/>
      <c r="AP3705" s="230"/>
      <c r="AQ3705" s="230"/>
      <c r="AR3705" s="230"/>
      <c r="AW3705" s="230"/>
      <c r="AZ3705" s="230"/>
      <c r="BA3705" s="230"/>
      <c r="BB3705" s="230"/>
      <c r="BC3705" s="230"/>
      <c r="BD3705" s="230"/>
      <c r="BE3705" s="230"/>
      <c r="BF3705" s="230"/>
      <c r="BG3705" s="230"/>
    </row>
    <row r="3706" spans="4:59">
      <c r="D3706" s="230"/>
      <c r="G3706" s="230"/>
      <c r="H3706" s="230"/>
      <c r="I3706" s="230"/>
      <c r="J3706" s="230"/>
      <c r="K3706" s="230"/>
      <c r="L3706" s="230"/>
      <c r="M3706" s="230"/>
      <c r="N3706" s="230"/>
      <c r="S3706" s="230"/>
      <c r="V3706" s="230"/>
      <c r="W3706" s="230"/>
      <c r="X3706" s="230"/>
      <c r="Y3706" s="230"/>
      <c r="Z3706" s="230"/>
      <c r="AA3706" s="230"/>
      <c r="AB3706" s="230"/>
      <c r="AC3706" s="230"/>
      <c r="AD3706" s="230"/>
      <c r="AH3706" s="230"/>
      <c r="AK3706" s="230"/>
      <c r="AL3706" s="230"/>
      <c r="AM3706" s="230"/>
      <c r="AN3706" s="230"/>
      <c r="AO3706" s="230"/>
      <c r="AP3706" s="230"/>
      <c r="AQ3706" s="230"/>
      <c r="AR3706" s="230"/>
      <c r="AW3706" s="230"/>
      <c r="AZ3706" s="230"/>
      <c r="BA3706" s="230"/>
      <c r="BB3706" s="230"/>
      <c r="BC3706" s="230"/>
      <c r="BD3706" s="230"/>
      <c r="BE3706" s="230"/>
      <c r="BF3706" s="230"/>
      <c r="BG3706" s="230"/>
    </row>
    <row r="3707" spans="4:59">
      <c r="D3707" s="230"/>
      <c r="G3707" s="230"/>
      <c r="H3707" s="230"/>
      <c r="I3707" s="230"/>
      <c r="J3707" s="230"/>
      <c r="K3707" s="230"/>
      <c r="L3707" s="230"/>
      <c r="M3707" s="230"/>
      <c r="N3707" s="230"/>
      <c r="S3707" s="230"/>
      <c r="V3707" s="230"/>
      <c r="W3707" s="230"/>
      <c r="X3707" s="230"/>
      <c r="Y3707" s="230"/>
      <c r="Z3707" s="230"/>
      <c r="AA3707" s="230"/>
      <c r="AB3707" s="230"/>
      <c r="AC3707" s="230"/>
      <c r="AD3707" s="230"/>
      <c r="AH3707" s="230"/>
      <c r="AK3707" s="230"/>
      <c r="AL3707" s="230"/>
      <c r="AM3707" s="230"/>
      <c r="AN3707" s="230"/>
      <c r="AO3707" s="230"/>
      <c r="AP3707" s="230"/>
      <c r="AQ3707" s="230"/>
      <c r="AR3707" s="230"/>
      <c r="AW3707" s="230"/>
      <c r="AZ3707" s="230"/>
      <c r="BA3707" s="230"/>
      <c r="BB3707" s="230"/>
      <c r="BC3707" s="230"/>
      <c r="BD3707" s="230"/>
      <c r="BE3707" s="230"/>
      <c r="BF3707" s="230"/>
      <c r="BG3707" s="230"/>
    </row>
    <row r="3708" spans="4:59">
      <c r="D3708" s="230"/>
      <c r="G3708" s="230"/>
      <c r="H3708" s="230"/>
      <c r="I3708" s="230"/>
      <c r="J3708" s="230"/>
      <c r="K3708" s="230"/>
      <c r="L3708" s="230"/>
      <c r="M3708" s="230"/>
      <c r="N3708" s="230"/>
      <c r="S3708" s="230"/>
      <c r="V3708" s="230"/>
      <c r="W3708" s="230"/>
      <c r="X3708" s="230"/>
      <c r="Y3708" s="230"/>
      <c r="Z3708" s="230"/>
      <c r="AA3708" s="230"/>
      <c r="AB3708" s="230"/>
      <c r="AC3708" s="230"/>
      <c r="AD3708" s="230"/>
      <c r="AH3708" s="230"/>
      <c r="AK3708" s="230"/>
      <c r="AL3708" s="230"/>
      <c r="AM3708" s="230"/>
      <c r="AN3708" s="230"/>
      <c r="AO3708" s="230"/>
      <c r="AP3708" s="230"/>
      <c r="AQ3708" s="230"/>
      <c r="AR3708" s="230"/>
      <c r="AW3708" s="230"/>
      <c r="AZ3708" s="230"/>
      <c r="BA3708" s="230"/>
      <c r="BB3708" s="230"/>
      <c r="BC3708" s="230"/>
      <c r="BD3708" s="230"/>
      <c r="BE3708" s="230"/>
      <c r="BF3708" s="230"/>
      <c r="BG3708" s="230"/>
    </row>
    <row r="3709" spans="4:59">
      <c r="D3709" s="230"/>
      <c r="G3709" s="230"/>
      <c r="H3709" s="230"/>
      <c r="I3709" s="230"/>
      <c r="J3709" s="230"/>
      <c r="K3709" s="230"/>
      <c r="L3709" s="230"/>
      <c r="M3709" s="230"/>
      <c r="N3709" s="230"/>
      <c r="S3709" s="230"/>
      <c r="V3709" s="230"/>
      <c r="W3709" s="230"/>
      <c r="X3709" s="230"/>
      <c r="Y3709" s="230"/>
      <c r="Z3709" s="230"/>
      <c r="AA3709" s="230"/>
      <c r="AB3709" s="230"/>
      <c r="AC3709" s="230"/>
      <c r="AD3709" s="230"/>
      <c r="AH3709" s="230"/>
      <c r="AK3709" s="230"/>
      <c r="AL3709" s="230"/>
      <c r="AM3709" s="230"/>
      <c r="AN3709" s="230"/>
      <c r="AO3709" s="230"/>
      <c r="AP3709" s="230"/>
      <c r="AQ3709" s="230"/>
      <c r="AR3709" s="230"/>
      <c r="AW3709" s="230"/>
      <c r="AZ3709" s="230"/>
      <c r="BA3709" s="230"/>
      <c r="BB3709" s="230"/>
      <c r="BC3709" s="230"/>
      <c r="BD3709" s="230"/>
      <c r="BE3709" s="230"/>
      <c r="BF3709" s="230"/>
      <c r="BG3709" s="230"/>
    </row>
    <row r="3710" spans="4:59">
      <c r="D3710" s="230"/>
      <c r="G3710" s="230"/>
      <c r="H3710" s="230"/>
      <c r="I3710" s="230"/>
      <c r="J3710" s="230"/>
      <c r="K3710" s="230"/>
      <c r="L3710" s="230"/>
      <c r="M3710" s="230"/>
      <c r="N3710" s="230"/>
      <c r="S3710" s="230"/>
      <c r="V3710" s="230"/>
      <c r="W3710" s="230"/>
      <c r="X3710" s="230"/>
      <c r="Y3710" s="230"/>
      <c r="Z3710" s="230"/>
      <c r="AA3710" s="230"/>
      <c r="AB3710" s="230"/>
      <c r="AC3710" s="230"/>
      <c r="AD3710" s="230"/>
      <c r="AH3710" s="230"/>
      <c r="AK3710" s="230"/>
      <c r="AL3710" s="230"/>
      <c r="AM3710" s="230"/>
      <c r="AN3710" s="230"/>
      <c r="AO3710" s="230"/>
      <c r="AP3710" s="230"/>
      <c r="AQ3710" s="230"/>
      <c r="AR3710" s="230"/>
      <c r="AW3710" s="230"/>
      <c r="AZ3710" s="230"/>
      <c r="BA3710" s="230"/>
      <c r="BB3710" s="230"/>
      <c r="BC3710" s="230"/>
      <c r="BD3710" s="230"/>
      <c r="BE3710" s="230"/>
      <c r="BF3710" s="230"/>
      <c r="BG3710" s="230"/>
    </row>
    <row r="3711" spans="4:59">
      <c r="D3711" s="230"/>
      <c r="G3711" s="230"/>
      <c r="H3711" s="230"/>
      <c r="I3711" s="230"/>
      <c r="J3711" s="230"/>
      <c r="K3711" s="230"/>
      <c r="L3711" s="230"/>
      <c r="M3711" s="230"/>
      <c r="N3711" s="230"/>
      <c r="S3711" s="230"/>
      <c r="V3711" s="230"/>
      <c r="W3711" s="230"/>
      <c r="X3711" s="230"/>
      <c r="Y3711" s="230"/>
      <c r="Z3711" s="230"/>
      <c r="AA3711" s="230"/>
      <c r="AB3711" s="230"/>
      <c r="AC3711" s="230"/>
      <c r="AD3711" s="230"/>
      <c r="AH3711" s="230"/>
      <c r="AK3711" s="230"/>
      <c r="AL3711" s="230"/>
      <c r="AM3711" s="230"/>
      <c r="AN3711" s="230"/>
      <c r="AO3711" s="230"/>
      <c r="AP3711" s="230"/>
      <c r="AQ3711" s="230"/>
      <c r="AR3711" s="230"/>
      <c r="AW3711" s="230"/>
      <c r="AZ3711" s="230"/>
      <c r="BA3711" s="230"/>
      <c r="BB3711" s="230"/>
      <c r="BC3711" s="230"/>
      <c r="BD3711" s="230"/>
      <c r="BE3711" s="230"/>
      <c r="BF3711" s="230"/>
      <c r="BG3711" s="230"/>
    </row>
    <row r="3712" spans="4:59">
      <c r="D3712" s="230"/>
      <c r="G3712" s="230"/>
      <c r="H3712" s="230"/>
      <c r="I3712" s="230"/>
      <c r="J3712" s="230"/>
      <c r="K3712" s="230"/>
      <c r="L3712" s="230"/>
      <c r="M3712" s="230"/>
      <c r="N3712" s="230"/>
      <c r="S3712" s="230"/>
      <c r="V3712" s="230"/>
      <c r="W3712" s="230"/>
      <c r="X3712" s="230"/>
      <c r="Y3712" s="230"/>
      <c r="Z3712" s="230"/>
      <c r="AA3712" s="230"/>
      <c r="AB3712" s="230"/>
      <c r="AC3712" s="230"/>
      <c r="AD3712" s="230"/>
      <c r="AH3712" s="230"/>
      <c r="AK3712" s="230"/>
      <c r="AL3712" s="230"/>
      <c r="AM3712" s="230"/>
      <c r="AN3712" s="230"/>
      <c r="AO3712" s="230"/>
      <c r="AP3712" s="230"/>
      <c r="AQ3712" s="230"/>
      <c r="AR3712" s="230"/>
      <c r="AW3712" s="230"/>
      <c r="AZ3712" s="230"/>
      <c r="BA3712" s="230"/>
      <c r="BB3712" s="230"/>
      <c r="BC3712" s="230"/>
      <c r="BD3712" s="230"/>
      <c r="BE3712" s="230"/>
      <c r="BF3712" s="230"/>
      <c r="BG3712" s="230"/>
    </row>
    <row r="3713" spans="4:59">
      <c r="D3713" s="230"/>
      <c r="G3713" s="230"/>
      <c r="H3713" s="230"/>
      <c r="I3713" s="230"/>
      <c r="J3713" s="230"/>
      <c r="K3713" s="230"/>
      <c r="L3713" s="230"/>
      <c r="M3713" s="230"/>
      <c r="N3713" s="230"/>
      <c r="S3713" s="230"/>
      <c r="V3713" s="230"/>
      <c r="W3713" s="230"/>
      <c r="X3713" s="230"/>
      <c r="Y3713" s="230"/>
      <c r="Z3713" s="230"/>
      <c r="AA3713" s="230"/>
      <c r="AB3713" s="230"/>
      <c r="AC3713" s="230"/>
      <c r="AD3713" s="230"/>
      <c r="AH3713" s="230"/>
      <c r="AK3713" s="230"/>
      <c r="AL3713" s="230"/>
      <c r="AM3713" s="230"/>
      <c r="AN3713" s="230"/>
      <c r="AO3713" s="230"/>
      <c r="AP3713" s="230"/>
      <c r="AQ3713" s="230"/>
      <c r="AR3713" s="230"/>
      <c r="AW3713" s="230"/>
      <c r="AZ3713" s="230"/>
      <c r="BA3713" s="230"/>
      <c r="BB3713" s="230"/>
      <c r="BC3713" s="230"/>
      <c r="BD3713" s="230"/>
      <c r="BE3713" s="230"/>
      <c r="BF3713" s="230"/>
      <c r="BG3713" s="230"/>
    </row>
    <row r="3714" spans="4:59">
      <c r="D3714" s="230"/>
      <c r="G3714" s="230"/>
      <c r="H3714" s="230"/>
      <c r="I3714" s="230"/>
      <c r="J3714" s="230"/>
      <c r="K3714" s="230"/>
      <c r="L3714" s="230"/>
      <c r="M3714" s="230"/>
      <c r="N3714" s="230"/>
      <c r="S3714" s="230"/>
      <c r="V3714" s="230"/>
      <c r="W3714" s="230"/>
      <c r="X3714" s="230"/>
      <c r="Y3714" s="230"/>
      <c r="Z3714" s="230"/>
      <c r="AA3714" s="230"/>
      <c r="AB3714" s="230"/>
      <c r="AC3714" s="230"/>
      <c r="AD3714" s="230"/>
      <c r="AH3714" s="230"/>
      <c r="AK3714" s="230"/>
      <c r="AL3714" s="230"/>
      <c r="AM3714" s="230"/>
      <c r="AN3714" s="230"/>
      <c r="AO3714" s="230"/>
      <c r="AP3714" s="230"/>
      <c r="AQ3714" s="230"/>
      <c r="AR3714" s="230"/>
      <c r="AW3714" s="230"/>
      <c r="AZ3714" s="230"/>
      <c r="BA3714" s="230"/>
      <c r="BB3714" s="230"/>
      <c r="BC3714" s="230"/>
      <c r="BD3714" s="230"/>
      <c r="BE3714" s="230"/>
      <c r="BF3714" s="230"/>
      <c r="BG3714" s="230"/>
    </row>
    <row r="3715" spans="4:59">
      <c r="D3715" s="230"/>
      <c r="G3715" s="230"/>
      <c r="H3715" s="230"/>
      <c r="I3715" s="230"/>
      <c r="J3715" s="230"/>
      <c r="K3715" s="230"/>
      <c r="L3715" s="230"/>
      <c r="M3715" s="230"/>
      <c r="N3715" s="230"/>
      <c r="S3715" s="230"/>
      <c r="V3715" s="230"/>
      <c r="W3715" s="230"/>
      <c r="X3715" s="230"/>
      <c r="Y3715" s="230"/>
      <c r="Z3715" s="230"/>
      <c r="AA3715" s="230"/>
      <c r="AB3715" s="230"/>
      <c r="AC3715" s="230"/>
      <c r="AD3715" s="230"/>
      <c r="AH3715" s="230"/>
      <c r="AK3715" s="230"/>
      <c r="AL3715" s="230"/>
      <c r="AM3715" s="230"/>
      <c r="AN3715" s="230"/>
      <c r="AO3715" s="230"/>
      <c r="AP3715" s="230"/>
      <c r="AQ3715" s="230"/>
      <c r="AR3715" s="230"/>
      <c r="AW3715" s="230"/>
      <c r="AZ3715" s="230"/>
      <c r="BA3715" s="230"/>
      <c r="BB3715" s="230"/>
      <c r="BC3715" s="230"/>
      <c r="BD3715" s="230"/>
      <c r="BE3715" s="230"/>
      <c r="BF3715" s="230"/>
      <c r="BG3715" s="230"/>
    </row>
    <row r="3716" spans="4:59">
      <c r="D3716" s="230"/>
      <c r="G3716" s="230"/>
      <c r="H3716" s="230"/>
      <c r="I3716" s="230"/>
      <c r="J3716" s="230"/>
      <c r="K3716" s="230"/>
      <c r="L3716" s="230"/>
      <c r="M3716" s="230"/>
      <c r="N3716" s="230"/>
      <c r="S3716" s="230"/>
      <c r="V3716" s="230"/>
      <c r="W3716" s="230"/>
      <c r="X3716" s="230"/>
      <c r="Y3716" s="230"/>
      <c r="Z3716" s="230"/>
      <c r="AA3716" s="230"/>
      <c r="AB3716" s="230"/>
      <c r="AC3716" s="230"/>
      <c r="AD3716" s="230"/>
      <c r="AH3716" s="230"/>
      <c r="AK3716" s="230"/>
      <c r="AL3716" s="230"/>
      <c r="AM3716" s="230"/>
      <c r="AN3716" s="230"/>
      <c r="AO3716" s="230"/>
      <c r="AP3716" s="230"/>
      <c r="AQ3716" s="230"/>
      <c r="AR3716" s="230"/>
      <c r="AW3716" s="230"/>
      <c r="AZ3716" s="230"/>
      <c r="BA3716" s="230"/>
      <c r="BB3716" s="230"/>
      <c r="BC3716" s="230"/>
      <c r="BD3716" s="230"/>
      <c r="BE3716" s="230"/>
      <c r="BF3716" s="230"/>
      <c r="BG3716" s="230"/>
    </row>
    <row r="3717" spans="4:59">
      <c r="D3717" s="230"/>
      <c r="G3717" s="230"/>
      <c r="H3717" s="230"/>
      <c r="I3717" s="230"/>
      <c r="J3717" s="230"/>
      <c r="K3717" s="230"/>
      <c r="L3717" s="230"/>
      <c r="M3717" s="230"/>
      <c r="N3717" s="230"/>
      <c r="S3717" s="230"/>
      <c r="V3717" s="230"/>
      <c r="W3717" s="230"/>
      <c r="X3717" s="230"/>
      <c r="Y3717" s="230"/>
      <c r="Z3717" s="230"/>
      <c r="AA3717" s="230"/>
      <c r="AB3717" s="230"/>
      <c r="AC3717" s="230"/>
      <c r="AD3717" s="230"/>
      <c r="AH3717" s="230"/>
      <c r="AK3717" s="230"/>
      <c r="AL3717" s="230"/>
      <c r="AM3717" s="230"/>
      <c r="AN3717" s="230"/>
      <c r="AO3717" s="230"/>
      <c r="AP3717" s="230"/>
      <c r="AQ3717" s="230"/>
      <c r="AR3717" s="230"/>
      <c r="AW3717" s="230"/>
      <c r="AZ3717" s="230"/>
      <c r="BA3717" s="230"/>
      <c r="BB3717" s="230"/>
      <c r="BC3717" s="230"/>
      <c r="BD3717" s="230"/>
      <c r="BE3717" s="230"/>
      <c r="BF3717" s="230"/>
      <c r="BG3717" s="230"/>
    </row>
    <row r="3718" spans="4:59">
      <c r="D3718" s="230"/>
      <c r="G3718" s="230"/>
      <c r="H3718" s="230"/>
      <c r="I3718" s="230"/>
      <c r="J3718" s="230"/>
      <c r="K3718" s="230"/>
      <c r="L3718" s="230"/>
      <c r="M3718" s="230"/>
      <c r="N3718" s="230"/>
      <c r="S3718" s="230"/>
      <c r="V3718" s="230"/>
      <c r="W3718" s="230"/>
      <c r="X3718" s="230"/>
      <c r="Y3718" s="230"/>
      <c r="Z3718" s="230"/>
      <c r="AA3718" s="230"/>
      <c r="AB3718" s="230"/>
      <c r="AC3718" s="230"/>
      <c r="AD3718" s="230"/>
      <c r="AH3718" s="230"/>
      <c r="AK3718" s="230"/>
      <c r="AL3718" s="230"/>
      <c r="AM3718" s="230"/>
      <c r="AN3718" s="230"/>
      <c r="AO3718" s="230"/>
      <c r="AP3718" s="230"/>
      <c r="AQ3718" s="230"/>
      <c r="AR3718" s="230"/>
      <c r="AW3718" s="230"/>
      <c r="AZ3718" s="230"/>
      <c r="BA3718" s="230"/>
      <c r="BB3718" s="230"/>
      <c r="BC3718" s="230"/>
      <c r="BD3718" s="230"/>
      <c r="BE3718" s="230"/>
      <c r="BF3718" s="230"/>
      <c r="BG3718" s="230"/>
    </row>
    <row r="3719" spans="4:59">
      <c r="D3719" s="230"/>
      <c r="G3719" s="230"/>
      <c r="H3719" s="230"/>
      <c r="I3719" s="230"/>
      <c r="J3719" s="230"/>
      <c r="K3719" s="230"/>
      <c r="L3719" s="230"/>
      <c r="M3719" s="230"/>
      <c r="N3719" s="230"/>
      <c r="S3719" s="230"/>
      <c r="V3719" s="230"/>
      <c r="W3719" s="230"/>
      <c r="X3719" s="230"/>
      <c r="Y3719" s="230"/>
      <c r="Z3719" s="230"/>
      <c r="AA3719" s="230"/>
      <c r="AB3719" s="230"/>
      <c r="AC3719" s="230"/>
      <c r="AD3719" s="230"/>
      <c r="AH3719" s="230"/>
      <c r="AK3719" s="230"/>
      <c r="AL3719" s="230"/>
      <c r="AM3719" s="230"/>
      <c r="AN3719" s="230"/>
      <c r="AO3719" s="230"/>
      <c r="AP3719" s="230"/>
      <c r="AQ3719" s="230"/>
      <c r="AR3719" s="230"/>
      <c r="AW3719" s="230"/>
      <c r="AZ3719" s="230"/>
      <c r="BA3719" s="230"/>
      <c r="BB3719" s="230"/>
      <c r="BC3719" s="230"/>
      <c r="BD3719" s="230"/>
      <c r="BE3719" s="230"/>
      <c r="BF3719" s="230"/>
      <c r="BG3719" s="230"/>
    </row>
    <row r="3720" spans="4:59">
      <c r="D3720" s="230"/>
      <c r="G3720" s="230"/>
      <c r="H3720" s="230"/>
      <c r="I3720" s="230"/>
      <c r="J3720" s="230"/>
      <c r="K3720" s="230"/>
      <c r="L3720" s="230"/>
      <c r="M3720" s="230"/>
      <c r="N3720" s="230"/>
      <c r="S3720" s="230"/>
      <c r="V3720" s="230"/>
      <c r="W3720" s="230"/>
      <c r="X3720" s="230"/>
      <c r="Y3720" s="230"/>
      <c r="Z3720" s="230"/>
      <c r="AA3720" s="230"/>
      <c r="AB3720" s="230"/>
      <c r="AC3720" s="230"/>
      <c r="AD3720" s="230"/>
      <c r="AH3720" s="230"/>
      <c r="AK3720" s="230"/>
      <c r="AL3720" s="230"/>
      <c r="AM3720" s="230"/>
      <c r="AN3720" s="230"/>
      <c r="AO3720" s="230"/>
      <c r="AP3720" s="230"/>
      <c r="AQ3720" s="230"/>
      <c r="AR3720" s="230"/>
      <c r="AW3720" s="230"/>
      <c r="AZ3720" s="230"/>
      <c r="BA3720" s="230"/>
      <c r="BB3720" s="230"/>
      <c r="BC3720" s="230"/>
      <c r="BD3720" s="230"/>
      <c r="BE3720" s="230"/>
      <c r="BF3720" s="230"/>
      <c r="BG3720" s="230"/>
    </row>
    <row r="3721" spans="4:59">
      <c r="D3721" s="230"/>
      <c r="G3721" s="230"/>
      <c r="H3721" s="230"/>
      <c r="I3721" s="230"/>
      <c r="J3721" s="230"/>
      <c r="K3721" s="230"/>
      <c r="L3721" s="230"/>
      <c r="M3721" s="230"/>
      <c r="N3721" s="230"/>
      <c r="S3721" s="230"/>
      <c r="V3721" s="230"/>
      <c r="W3721" s="230"/>
      <c r="X3721" s="230"/>
      <c r="Y3721" s="230"/>
      <c r="Z3721" s="230"/>
      <c r="AA3721" s="230"/>
      <c r="AB3721" s="230"/>
      <c r="AC3721" s="230"/>
      <c r="AD3721" s="230"/>
      <c r="AH3721" s="230"/>
      <c r="AK3721" s="230"/>
      <c r="AL3721" s="230"/>
      <c r="AM3721" s="230"/>
      <c r="AN3721" s="230"/>
      <c r="AO3721" s="230"/>
      <c r="AP3721" s="230"/>
      <c r="AQ3721" s="230"/>
      <c r="AR3721" s="230"/>
      <c r="AW3721" s="230"/>
      <c r="AZ3721" s="230"/>
      <c r="BA3721" s="230"/>
      <c r="BB3721" s="230"/>
      <c r="BC3721" s="230"/>
      <c r="BD3721" s="230"/>
      <c r="BE3721" s="230"/>
      <c r="BF3721" s="230"/>
      <c r="BG3721" s="230"/>
    </row>
    <row r="3722" spans="4:59">
      <c r="D3722" s="230"/>
      <c r="G3722" s="230"/>
      <c r="H3722" s="230"/>
      <c r="I3722" s="230"/>
      <c r="J3722" s="230"/>
      <c r="K3722" s="230"/>
      <c r="L3722" s="230"/>
      <c r="M3722" s="230"/>
      <c r="N3722" s="230"/>
      <c r="S3722" s="230"/>
      <c r="V3722" s="230"/>
      <c r="W3722" s="230"/>
      <c r="X3722" s="230"/>
      <c r="Y3722" s="230"/>
      <c r="Z3722" s="230"/>
      <c r="AA3722" s="230"/>
      <c r="AB3722" s="230"/>
      <c r="AC3722" s="230"/>
      <c r="AD3722" s="230"/>
      <c r="AH3722" s="230"/>
      <c r="AK3722" s="230"/>
      <c r="AL3722" s="230"/>
      <c r="AM3722" s="230"/>
      <c r="AN3722" s="230"/>
      <c r="AO3722" s="230"/>
      <c r="AP3722" s="230"/>
      <c r="AQ3722" s="230"/>
      <c r="AR3722" s="230"/>
      <c r="AW3722" s="230"/>
      <c r="AZ3722" s="230"/>
      <c r="BA3722" s="230"/>
      <c r="BB3722" s="230"/>
      <c r="BC3722" s="230"/>
      <c r="BD3722" s="230"/>
      <c r="BE3722" s="230"/>
      <c r="BF3722" s="230"/>
      <c r="BG3722" s="230"/>
    </row>
    <row r="3723" spans="4:59">
      <c r="D3723" s="230"/>
      <c r="G3723" s="230"/>
      <c r="H3723" s="230"/>
      <c r="I3723" s="230"/>
      <c r="J3723" s="230"/>
      <c r="K3723" s="230"/>
      <c r="L3723" s="230"/>
      <c r="M3723" s="230"/>
      <c r="N3723" s="230"/>
      <c r="S3723" s="230"/>
      <c r="V3723" s="230"/>
      <c r="W3723" s="230"/>
      <c r="X3723" s="230"/>
      <c r="Y3723" s="230"/>
      <c r="Z3723" s="230"/>
      <c r="AA3723" s="230"/>
      <c r="AB3723" s="230"/>
      <c r="AC3723" s="230"/>
      <c r="AD3723" s="230"/>
      <c r="AH3723" s="230"/>
      <c r="AK3723" s="230"/>
      <c r="AL3723" s="230"/>
      <c r="AM3723" s="230"/>
      <c r="AN3723" s="230"/>
      <c r="AO3723" s="230"/>
      <c r="AP3723" s="230"/>
      <c r="AQ3723" s="230"/>
      <c r="AR3723" s="230"/>
      <c r="AW3723" s="230"/>
      <c r="AZ3723" s="230"/>
      <c r="BA3723" s="230"/>
      <c r="BB3723" s="230"/>
      <c r="BC3723" s="230"/>
      <c r="BD3723" s="230"/>
      <c r="BE3723" s="230"/>
      <c r="BF3723" s="230"/>
      <c r="BG3723" s="230"/>
    </row>
    <row r="3724" spans="4:59">
      <c r="D3724" s="230"/>
      <c r="G3724" s="230"/>
      <c r="H3724" s="230"/>
      <c r="I3724" s="230"/>
      <c r="J3724" s="230"/>
      <c r="K3724" s="230"/>
      <c r="L3724" s="230"/>
      <c r="M3724" s="230"/>
      <c r="N3724" s="230"/>
      <c r="S3724" s="230"/>
      <c r="V3724" s="230"/>
      <c r="W3724" s="230"/>
      <c r="X3724" s="230"/>
      <c r="Y3724" s="230"/>
      <c r="Z3724" s="230"/>
      <c r="AA3724" s="230"/>
      <c r="AB3724" s="230"/>
      <c r="AC3724" s="230"/>
      <c r="AD3724" s="230"/>
      <c r="AH3724" s="230"/>
      <c r="AK3724" s="230"/>
      <c r="AL3724" s="230"/>
      <c r="AM3724" s="230"/>
      <c r="AN3724" s="230"/>
      <c r="AO3724" s="230"/>
      <c r="AP3724" s="230"/>
      <c r="AQ3724" s="230"/>
      <c r="AR3724" s="230"/>
      <c r="AW3724" s="230"/>
      <c r="AZ3724" s="230"/>
      <c r="BA3724" s="230"/>
      <c r="BB3724" s="230"/>
      <c r="BC3724" s="230"/>
      <c r="BD3724" s="230"/>
      <c r="BE3724" s="230"/>
      <c r="BF3724" s="230"/>
      <c r="BG3724" s="230"/>
    </row>
    <row r="3725" spans="4:59">
      <c r="D3725" s="230"/>
      <c r="G3725" s="230"/>
      <c r="H3725" s="230"/>
      <c r="I3725" s="230"/>
      <c r="J3725" s="230"/>
      <c r="K3725" s="230"/>
      <c r="L3725" s="230"/>
      <c r="M3725" s="230"/>
      <c r="N3725" s="230"/>
      <c r="S3725" s="230"/>
      <c r="V3725" s="230"/>
      <c r="W3725" s="230"/>
      <c r="X3725" s="230"/>
      <c r="Y3725" s="230"/>
      <c r="Z3725" s="230"/>
      <c r="AA3725" s="230"/>
      <c r="AB3725" s="230"/>
      <c r="AC3725" s="230"/>
      <c r="AD3725" s="230"/>
      <c r="AH3725" s="230"/>
      <c r="AK3725" s="230"/>
      <c r="AL3725" s="230"/>
      <c r="AM3725" s="230"/>
      <c r="AN3725" s="230"/>
      <c r="AO3725" s="230"/>
      <c r="AP3725" s="230"/>
      <c r="AQ3725" s="230"/>
      <c r="AR3725" s="230"/>
      <c r="AW3725" s="230"/>
      <c r="AZ3725" s="230"/>
      <c r="BA3725" s="230"/>
      <c r="BB3725" s="230"/>
      <c r="BC3725" s="230"/>
      <c r="BD3725" s="230"/>
      <c r="BE3725" s="230"/>
      <c r="BF3725" s="230"/>
      <c r="BG3725" s="230"/>
    </row>
    <row r="3726" spans="4:59">
      <c r="D3726" s="230"/>
      <c r="G3726" s="230"/>
      <c r="H3726" s="230"/>
      <c r="I3726" s="230"/>
      <c r="J3726" s="230"/>
      <c r="K3726" s="230"/>
      <c r="L3726" s="230"/>
      <c r="M3726" s="230"/>
      <c r="N3726" s="230"/>
      <c r="S3726" s="230"/>
      <c r="V3726" s="230"/>
      <c r="W3726" s="230"/>
      <c r="X3726" s="230"/>
      <c r="Y3726" s="230"/>
      <c r="Z3726" s="230"/>
      <c r="AA3726" s="230"/>
      <c r="AB3726" s="230"/>
      <c r="AC3726" s="230"/>
      <c r="AD3726" s="230"/>
      <c r="AH3726" s="230"/>
      <c r="AK3726" s="230"/>
      <c r="AL3726" s="230"/>
      <c r="AM3726" s="230"/>
      <c r="AN3726" s="230"/>
      <c r="AO3726" s="230"/>
      <c r="AP3726" s="230"/>
      <c r="AQ3726" s="230"/>
      <c r="AR3726" s="230"/>
      <c r="AW3726" s="230"/>
      <c r="AZ3726" s="230"/>
      <c r="BA3726" s="230"/>
      <c r="BB3726" s="230"/>
      <c r="BC3726" s="230"/>
      <c r="BD3726" s="230"/>
      <c r="BE3726" s="230"/>
      <c r="BF3726" s="230"/>
      <c r="BG3726" s="230"/>
    </row>
    <row r="3727" spans="4:59">
      <c r="D3727" s="230"/>
      <c r="G3727" s="230"/>
      <c r="H3727" s="230"/>
      <c r="I3727" s="230"/>
      <c r="J3727" s="230"/>
      <c r="K3727" s="230"/>
      <c r="L3727" s="230"/>
      <c r="M3727" s="230"/>
      <c r="N3727" s="230"/>
      <c r="S3727" s="230"/>
      <c r="V3727" s="230"/>
      <c r="W3727" s="230"/>
      <c r="X3727" s="230"/>
      <c r="Y3727" s="230"/>
      <c r="Z3727" s="230"/>
      <c r="AA3727" s="230"/>
      <c r="AB3727" s="230"/>
      <c r="AC3727" s="230"/>
      <c r="AD3727" s="230"/>
      <c r="AH3727" s="230"/>
      <c r="AK3727" s="230"/>
      <c r="AL3727" s="230"/>
      <c r="AM3727" s="230"/>
      <c r="AN3727" s="230"/>
      <c r="AO3727" s="230"/>
      <c r="AP3727" s="230"/>
      <c r="AQ3727" s="230"/>
      <c r="AR3727" s="230"/>
      <c r="AW3727" s="230"/>
      <c r="AZ3727" s="230"/>
      <c r="BA3727" s="230"/>
      <c r="BB3727" s="230"/>
      <c r="BC3727" s="230"/>
      <c r="BD3727" s="230"/>
      <c r="BE3727" s="230"/>
      <c r="BF3727" s="230"/>
      <c r="BG3727" s="230"/>
    </row>
    <row r="3728" spans="4:59">
      <c r="D3728" s="230"/>
      <c r="G3728" s="230"/>
      <c r="H3728" s="230"/>
      <c r="I3728" s="230"/>
      <c r="J3728" s="230"/>
      <c r="K3728" s="230"/>
      <c r="L3728" s="230"/>
      <c r="M3728" s="230"/>
      <c r="N3728" s="230"/>
      <c r="S3728" s="230"/>
      <c r="V3728" s="230"/>
      <c r="W3728" s="230"/>
      <c r="X3728" s="230"/>
      <c r="Y3728" s="230"/>
      <c r="Z3728" s="230"/>
      <c r="AA3728" s="230"/>
      <c r="AB3728" s="230"/>
      <c r="AC3728" s="230"/>
      <c r="AD3728" s="230"/>
      <c r="AH3728" s="230"/>
      <c r="AK3728" s="230"/>
      <c r="AL3728" s="230"/>
      <c r="AM3728" s="230"/>
      <c r="AN3728" s="230"/>
      <c r="AO3728" s="230"/>
      <c r="AP3728" s="230"/>
      <c r="AQ3728" s="230"/>
      <c r="AR3728" s="230"/>
      <c r="AW3728" s="230"/>
      <c r="AZ3728" s="230"/>
      <c r="BA3728" s="230"/>
      <c r="BB3728" s="230"/>
      <c r="BC3728" s="230"/>
      <c r="BD3728" s="230"/>
      <c r="BE3728" s="230"/>
      <c r="BF3728" s="230"/>
      <c r="BG3728" s="230"/>
    </row>
    <row r="3729" spans="4:59">
      <c r="D3729" s="230"/>
      <c r="G3729" s="230"/>
      <c r="H3729" s="230"/>
      <c r="I3729" s="230"/>
      <c r="J3729" s="230"/>
      <c r="K3729" s="230"/>
      <c r="L3729" s="230"/>
      <c r="M3729" s="230"/>
      <c r="N3729" s="230"/>
      <c r="S3729" s="230"/>
      <c r="V3729" s="230"/>
      <c r="W3729" s="230"/>
      <c r="X3729" s="230"/>
      <c r="Y3729" s="230"/>
      <c r="Z3729" s="230"/>
      <c r="AA3729" s="230"/>
      <c r="AB3729" s="230"/>
      <c r="AC3729" s="230"/>
      <c r="AD3729" s="230"/>
      <c r="AH3729" s="230"/>
      <c r="AK3729" s="230"/>
      <c r="AL3729" s="230"/>
      <c r="AM3729" s="230"/>
      <c r="AN3729" s="230"/>
      <c r="AO3729" s="230"/>
      <c r="AP3729" s="230"/>
      <c r="AQ3729" s="230"/>
      <c r="AR3729" s="230"/>
      <c r="AW3729" s="230"/>
      <c r="AZ3729" s="230"/>
      <c r="BA3729" s="230"/>
      <c r="BB3729" s="230"/>
      <c r="BC3729" s="230"/>
      <c r="BD3729" s="230"/>
      <c r="BE3729" s="230"/>
      <c r="BF3729" s="230"/>
      <c r="BG3729" s="230"/>
    </row>
    <row r="3730" spans="4:59">
      <c r="D3730" s="230"/>
      <c r="G3730" s="230"/>
      <c r="H3730" s="230"/>
      <c r="I3730" s="230"/>
      <c r="J3730" s="230"/>
      <c r="K3730" s="230"/>
      <c r="L3730" s="230"/>
      <c r="M3730" s="230"/>
      <c r="N3730" s="230"/>
      <c r="S3730" s="230"/>
      <c r="V3730" s="230"/>
      <c r="W3730" s="230"/>
      <c r="X3730" s="230"/>
      <c r="Y3730" s="230"/>
      <c r="Z3730" s="230"/>
      <c r="AA3730" s="230"/>
      <c r="AB3730" s="230"/>
      <c r="AC3730" s="230"/>
      <c r="AD3730" s="230"/>
      <c r="AH3730" s="230"/>
      <c r="AK3730" s="230"/>
      <c r="AL3730" s="230"/>
      <c r="AM3730" s="230"/>
      <c r="AN3730" s="230"/>
      <c r="AO3730" s="230"/>
      <c r="AP3730" s="230"/>
      <c r="AQ3730" s="230"/>
      <c r="AR3730" s="230"/>
      <c r="AW3730" s="230"/>
      <c r="AZ3730" s="230"/>
      <c r="BA3730" s="230"/>
      <c r="BB3730" s="230"/>
      <c r="BC3730" s="230"/>
      <c r="BD3730" s="230"/>
      <c r="BE3730" s="230"/>
      <c r="BF3730" s="230"/>
      <c r="BG3730" s="230"/>
    </row>
    <row r="3731" spans="4:59">
      <c r="D3731" s="230"/>
      <c r="G3731" s="230"/>
      <c r="H3731" s="230"/>
      <c r="I3731" s="230"/>
      <c r="J3731" s="230"/>
      <c r="K3731" s="230"/>
      <c r="L3731" s="230"/>
      <c r="M3731" s="230"/>
      <c r="N3731" s="230"/>
      <c r="S3731" s="230"/>
      <c r="V3731" s="230"/>
      <c r="W3731" s="230"/>
      <c r="X3731" s="230"/>
      <c r="Y3731" s="230"/>
      <c r="Z3731" s="230"/>
      <c r="AA3731" s="230"/>
      <c r="AB3731" s="230"/>
      <c r="AC3731" s="230"/>
      <c r="AD3731" s="230"/>
      <c r="AH3731" s="230"/>
      <c r="AK3731" s="230"/>
      <c r="AL3731" s="230"/>
      <c r="AM3731" s="230"/>
      <c r="AN3731" s="230"/>
      <c r="AO3731" s="230"/>
      <c r="AP3731" s="230"/>
      <c r="AQ3731" s="230"/>
      <c r="AR3731" s="230"/>
      <c r="AW3731" s="230"/>
      <c r="AZ3731" s="230"/>
      <c r="BA3731" s="230"/>
      <c r="BB3731" s="230"/>
      <c r="BC3731" s="230"/>
      <c r="BD3731" s="230"/>
      <c r="BE3731" s="230"/>
      <c r="BF3731" s="230"/>
      <c r="BG3731" s="230"/>
    </row>
    <row r="3732" spans="4:59">
      <c r="D3732" s="230"/>
      <c r="G3732" s="230"/>
      <c r="H3732" s="230"/>
      <c r="I3732" s="230"/>
      <c r="J3732" s="230"/>
      <c r="K3732" s="230"/>
      <c r="L3732" s="230"/>
      <c r="M3732" s="230"/>
      <c r="N3732" s="230"/>
      <c r="S3732" s="230"/>
      <c r="V3732" s="230"/>
      <c r="W3732" s="230"/>
      <c r="X3732" s="230"/>
      <c r="Y3732" s="230"/>
      <c r="Z3732" s="230"/>
      <c r="AA3732" s="230"/>
      <c r="AB3732" s="230"/>
      <c r="AC3732" s="230"/>
      <c r="AD3732" s="230"/>
      <c r="AH3732" s="230"/>
      <c r="AK3732" s="230"/>
      <c r="AL3732" s="230"/>
      <c r="AM3732" s="230"/>
      <c r="AN3732" s="230"/>
      <c r="AO3732" s="230"/>
      <c r="AP3732" s="230"/>
      <c r="AQ3732" s="230"/>
      <c r="AR3732" s="230"/>
      <c r="AW3732" s="230"/>
      <c r="AZ3732" s="230"/>
      <c r="BA3732" s="230"/>
      <c r="BB3732" s="230"/>
      <c r="BC3732" s="230"/>
      <c r="BD3732" s="230"/>
      <c r="BE3732" s="230"/>
      <c r="BF3732" s="230"/>
      <c r="BG3732" s="230"/>
    </row>
    <row r="3733" spans="4:59">
      <c r="D3733" s="230"/>
      <c r="G3733" s="230"/>
      <c r="H3733" s="230"/>
      <c r="I3733" s="230"/>
      <c r="J3733" s="230"/>
      <c r="K3733" s="230"/>
      <c r="L3733" s="230"/>
      <c r="M3733" s="230"/>
      <c r="N3733" s="230"/>
      <c r="S3733" s="230"/>
      <c r="V3733" s="230"/>
      <c r="W3733" s="230"/>
      <c r="X3733" s="230"/>
      <c r="Y3733" s="230"/>
      <c r="Z3733" s="230"/>
      <c r="AA3733" s="230"/>
      <c r="AB3733" s="230"/>
      <c r="AC3733" s="230"/>
      <c r="AD3733" s="230"/>
      <c r="AH3733" s="230"/>
      <c r="AK3733" s="230"/>
      <c r="AL3733" s="230"/>
      <c r="AM3733" s="230"/>
      <c r="AN3733" s="230"/>
      <c r="AO3733" s="230"/>
      <c r="AP3733" s="230"/>
      <c r="AQ3733" s="230"/>
      <c r="AR3733" s="230"/>
      <c r="AW3733" s="230"/>
      <c r="AZ3733" s="230"/>
      <c r="BA3733" s="230"/>
      <c r="BB3733" s="230"/>
      <c r="BC3733" s="230"/>
      <c r="BD3733" s="230"/>
      <c r="BE3733" s="230"/>
      <c r="BF3733" s="230"/>
      <c r="BG3733" s="230"/>
    </row>
    <row r="3734" spans="4:59">
      <c r="D3734" s="230"/>
      <c r="G3734" s="230"/>
      <c r="H3734" s="230"/>
      <c r="I3734" s="230"/>
      <c r="J3734" s="230"/>
      <c r="K3734" s="230"/>
      <c r="L3734" s="230"/>
      <c r="M3734" s="230"/>
      <c r="N3734" s="230"/>
      <c r="S3734" s="230"/>
      <c r="V3734" s="230"/>
      <c r="W3734" s="230"/>
      <c r="X3734" s="230"/>
      <c r="Y3734" s="230"/>
      <c r="Z3734" s="230"/>
      <c r="AA3734" s="230"/>
      <c r="AB3734" s="230"/>
      <c r="AC3734" s="230"/>
      <c r="AD3734" s="230"/>
      <c r="AH3734" s="230"/>
      <c r="AK3734" s="230"/>
      <c r="AL3734" s="230"/>
      <c r="AM3734" s="230"/>
      <c r="AN3734" s="230"/>
      <c r="AO3734" s="230"/>
      <c r="AP3734" s="230"/>
      <c r="AQ3734" s="230"/>
      <c r="AR3734" s="230"/>
      <c r="AW3734" s="230"/>
      <c r="AZ3734" s="230"/>
      <c r="BA3734" s="230"/>
      <c r="BB3734" s="230"/>
      <c r="BC3734" s="230"/>
      <c r="BD3734" s="230"/>
      <c r="BE3734" s="230"/>
      <c r="BF3734" s="230"/>
      <c r="BG3734" s="230"/>
    </row>
    <row r="3735" spans="4:59">
      <c r="D3735" s="230"/>
      <c r="G3735" s="230"/>
      <c r="H3735" s="230"/>
      <c r="I3735" s="230"/>
      <c r="J3735" s="230"/>
      <c r="K3735" s="230"/>
      <c r="L3735" s="230"/>
      <c r="M3735" s="230"/>
      <c r="N3735" s="230"/>
      <c r="S3735" s="230"/>
      <c r="V3735" s="230"/>
      <c r="W3735" s="230"/>
      <c r="X3735" s="230"/>
      <c r="Y3735" s="230"/>
      <c r="Z3735" s="230"/>
      <c r="AA3735" s="230"/>
      <c r="AB3735" s="230"/>
      <c r="AC3735" s="230"/>
      <c r="AD3735" s="230"/>
      <c r="AH3735" s="230"/>
      <c r="AK3735" s="230"/>
      <c r="AL3735" s="230"/>
      <c r="AM3735" s="230"/>
      <c r="AN3735" s="230"/>
      <c r="AO3735" s="230"/>
      <c r="AP3735" s="230"/>
      <c r="AQ3735" s="230"/>
      <c r="AR3735" s="230"/>
      <c r="AW3735" s="230"/>
      <c r="AZ3735" s="230"/>
      <c r="BA3735" s="230"/>
      <c r="BB3735" s="230"/>
      <c r="BC3735" s="230"/>
      <c r="BD3735" s="230"/>
      <c r="BE3735" s="230"/>
      <c r="BF3735" s="230"/>
      <c r="BG3735" s="230"/>
    </row>
    <row r="3736" spans="4:59">
      <c r="D3736" s="230"/>
      <c r="G3736" s="230"/>
      <c r="H3736" s="230"/>
      <c r="I3736" s="230"/>
      <c r="J3736" s="230"/>
      <c r="K3736" s="230"/>
      <c r="L3736" s="230"/>
      <c r="M3736" s="230"/>
      <c r="N3736" s="230"/>
      <c r="S3736" s="230"/>
      <c r="V3736" s="230"/>
      <c r="W3736" s="230"/>
      <c r="X3736" s="230"/>
      <c r="Y3736" s="230"/>
      <c r="Z3736" s="230"/>
      <c r="AA3736" s="230"/>
      <c r="AB3736" s="230"/>
      <c r="AC3736" s="230"/>
      <c r="AD3736" s="230"/>
      <c r="AH3736" s="230"/>
      <c r="AK3736" s="230"/>
      <c r="AL3736" s="230"/>
      <c r="AM3736" s="230"/>
      <c r="AN3736" s="230"/>
      <c r="AO3736" s="230"/>
      <c r="AP3736" s="230"/>
      <c r="AQ3736" s="230"/>
      <c r="AR3736" s="230"/>
      <c r="AW3736" s="230"/>
      <c r="AZ3736" s="230"/>
      <c r="BA3736" s="230"/>
      <c r="BB3736" s="230"/>
      <c r="BC3736" s="230"/>
      <c r="BD3736" s="230"/>
      <c r="BE3736" s="230"/>
      <c r="BF3736" s="230"/>
      <c r="BG3736" s="230"/>
    </row>
    <row r="3737" spans="4:59">
      <c r="D3737" s="230"/>
      <c r="G3737" s="230"/>
      <c r="H3737" s="230"/>
      <c r="I3737" s="230"/>
      <c r="J3737" s="230"/>
      <c r="K3737" s="230"/>
      <c r="L3737" s="230"/>
      <c r="M3737" s="230"/>
      <c r="N3737" s="230"/>
      <c r="S3737" s="230"/>
      <c r="V3737" s="230"/>
      <c r="W3737" s="230"/>
      <c r="X3737" s="230"/>
      <c r="Y3737" s="230"/>
      <c r="Z3737" s="230"/>
      <c r="AA3737" s="230"/>
      <c r="AB3737" s="230"/>
      <c r="AC3737" s="230"/>
      <c r="AD3737" s="230"/>
      <c r="AH3737" s="230"/>
      <c r="AK3737" s="230"/>
      <c r="AL3737" s="230"/>
      <c r="AM3737" s="230"/>
      <c r="AN3737" s="230"/>
      <c r="AO3737" s="230"/>
      <c r="AP3737" s="230"/>
      <c r="AQ3737" s="230"/>
      <c r="AR3737" s="230"/>
      <c r="AW3737" s="230"/>
      <c r="AZ3737" s="230"/>
      <c r="BA3737" s="230"/>
      <c r="BB3737" s="230"/>
      <c r="BC3737" s="230"/>
      <c r="BD3737" s="230"/>
      <c r="BE3737" s="230"/>
      <c r="BF3737" s="230"/>
      <c r="BG3737" s="230"/>
    </row>
    <row r="3738" spans="4:59">
      <c r="D3738" s="230"/>
      <c r="G3738" s="230"/>
      <c r="H3738" s="230"/>
      <c r="I3738" s="230"/>
      <c r="J3738" s="230"/>
      <c r="K3738" s="230"/>
      <c r="L3738" s="230"/>
      <c r="M3738" s="230"/>
      <c r="N3738" s="230"/>
      <c r="S3738" s="230"/>
      <c r="V3738" s="230"/>
      <c r="W3738" s="230"/>
      <c r="X3738" s="230"/>
      <c r="Y3738" s="230"/>
      <c r="Z3738" s="230"/>
      <c r="AA3738" s="230"/>
      <c r="AB3738" s="230"/>
      <c r="AC3738" s="230"/>
      <c r="AD3738" s="230"/>
      <c r="AH3738" s="230"/>
      <c r="AK3738" s="230"/>
      <c r="AL3738" s="230"/>
      <c r="AM3738" s="230"/>
      <c r="AN3738" s="230"/>
      <c r="AO3738" s="230"/>
      <c r="AP3738" s="230"/>
      <c r="AQ3738" s="230"/>
      <c r="AR3738" s="230"/>
      <c r="AW3738" s="230"/>
      <c r="AZ3738" s="230"/>
      <c r="BA3738" s="230"/>
      <c r="BB3738" s="230"/>
      <c r="BC3738" s="230"/>
      <c r="BD3738" s="230"/>
      <c r="BE3738" s="230"/>
      <c r="BF3738" s="230"/>
      <c r="BG3738" s="230"/>
    </row>
    <row r="3739" spans="4:59">
      <c r="D3739" s="230"/>
      <c r="G3739" s="230"/>
      <c r="H3739" s="230"/>
      <c r="I3739" s="230"/>
      <c r="J3739" s="230"/>
      <c r="K3739" s="230"/>
      <c r="L3739" s="230"/>
      <c r="M3739" s="230"/>
      <c r="N3739" s="230"/>
      <c r="S3739" s="230"/>
      <c r="V3739" s="230"/>
      <c r="W3739" s="230"/>
      <c r="X3739" s="230"/>
      <c r="Y3739" s="230"/>
      <c r="Z3739" s="230"/>
      <c r="AA3739" s="230"/>
      <c r="AB3739" s="230"/>
      <c r="AC3739" s="230"/>
      <c r="AD3739" s="230"/>
      <c r="AH3739" s="230"/>
      <c r="AK3739" s="230"/>
      <c r="AL3739" s="230"/>
      <c r="AM3739" s="230"/>
      <c r="AN3739" s="230"/>
      <c r="AO3739" s="230"/>
      <c r="AP3739" s="230"/>
      <c r="AQ3739" s="230"/>
      <c r="AR3739" s="230"/>
      <c r="AW3739" s="230"/>
      <c r="AZ3739" s="230"/>
      <c r="BA3739" s="230"/>
      <c r="BB3739" s="230"/>
      <c r="BC3739" s="230"/>
      <c r="BD3739" s="230"/>
      <c r="BE3739" s="230"/>
      <c r="BF3739" s="230"/>
      <c r="BG3739" s="230"/>
    </row>
    <row r="3740" spans="4:59">
      <c r="D3740" s="230"/>
      <c r="G3740" s="230"/>
      <c r="H3740" s="230"/>
      <c r="I3740" s="230"/>
      <c r="J3740" s="230"/>
      <c r="K3740" s="230"/>
      <c r="L3740" s="230"/>
      <c r="M3740" s="230"/>
      <c r="N3740" s="230"/>
      <c r="S3740" s="230"/>
      <c r="V3740" s="230"/>
      <c r="W3740" s="230"/>
      <c r="X3740" s="230"/>
      <c r="Y3740" s="230"/>
      <c r="Z3740" s="230"/>
      <c r="AA3740" s="230"/>
      <c r="AB3740" s="230"/>
      <c r="AC3740" s="230"/>
      <c r="AD3740" s="230"/>
      <c r="AH3740" s="230"/>
      <c r="AK3740" s="230"/>
      <c r="AL3740" s="230"/>
      <c r="AM3740" s="230"/>
      <c r="AN3740" s="230"/>
      <c r="AO3740" s="230"/>
      <c r="AP3740" s="230"/>
      <c r="AQ3740" s="230"/>
      <c r="AR3740" s="230"/>
      <c r="AW3740" s="230"/>
      <c r="AZ3740" s="230"/>
      <c r="BA3740" s="230"/>
      <c r="BB3740" s="230"/>
      <c r="BC3740" s="230"/>
      <c r="BD3740" s="230"/>
      <c r="BE3740" s="230"/>
      <c r="BF3740" s="230"/>
      <c r="BG3740" s="230"/>
    </row>
    <row r="3741" spans="4:59">
      <c r="D3741" s="230"/>
      <c r="G3741" s="230"/>
      <c r="H3741" s="230"/>
      <c r="I3741" s="230"/>
      <c r="J3741" s="230"/>
      <c r="K3741" s="230"/>
      <c r="L3741" s="230"/>
      <c r="M3741" s="230"/>
      <c r="N3741" s="230"/>
      <c r="S3741" s="230"/>
      <c r="V3741" s="230"/>
      <c r="W3741" s="230"/>
      <c r="X3741" s="230"/>
      <c r="Y3741" s="230"/>
      <c r="Z3741" s="230"/>
      <c r="AA3741" s="230"/>
      <c r="AB3741" s="230"/>
      <c r="AC3741" s="230"/>
      <c r="AD3741" s="230"/>
      <c r="AH3741" s="230"/>
      <c r="AK3741" s="230"/>
      <c r="AL3741" s="230"/>
      <c r="AM3741" s="230"/>
      <c r="AN3741" s="230"/>
      <c r="AO3741" s="230"/>
      <c r="AP3741" s="230"/>
      <c r="AQ3741" s="230"/>
      <c r="AR3741" s="230"/>
      <c r="AW3741" s="230"/>
      <c r="AZ3741" s="230"/>
      <c r="BA3741" s="230"/>
      <c r="BB3741" s="230"/>
      <c r="BC3741" s="230"/>
      <c r="BD3741" s="230"/>
      <c r="BE3741" s="230"/>
      <c r="BF3741" s="230"/>
      <c r="BG3741" s="230"/>
    </row>
    <row r="3742" spans="4:59">
      <c r="D3742" s="230"/>
      <c r="G3742" s="230"/>
      <c r="H3742" s="230"/>
      <c r="I3742" s="230"/>
      <c r="J3742" s="230"/>
      <c r="K3742" s="230"/>
      <c r="L3742" s="230"/>
      <c r="M3742" s="230"/>
      <c r="N3742" s="230"/>
      <c r="S3742" s="230"/>
      <c r="V3742" s="230"/>
      <c r="W3742" s="230"/>
      <c r="X3742" s="230"/>
      <c r="Y3742" s="230"/>
      <c r="Z3742" s="230"/>
      <c r="AA3742" s="230"/>
      <c r="AB3742" s="230"/>
      <c r="AC3742" s="230"/>
      <c r="AD3742" s="230"/>
      <c r="AH3742" s="230"/>
      <c r="AK3742" s="230"/>
      <c r="AL3742" s="230"/>
      <c r="AM3742" s="230"/>
      <c r="AN3742" s="230"/>
      <c r="AO3742" s="230"/>
      <c r="AP3742" s="230"/>
      <c r="AQ3742" s="230"/>
      <c r="AR3742" s="230"/>
      <c r="AW3742" s="230"/>
      <c r="AZ3742" s="230"/>
      <c r="BA3742" s="230"/>
      <c r="BB3742" s="230"/>
      <c r="BC3742" s="230"/>
      <c r="BD3742" s="230"/>
      <c r="BE3742" s="230"/>
      <c r="BF3742" s="230"/>
      <c r="BG3742" s="230"/>
    </row>
    <row r="3743" spans="4:59">
      <c r="D3743" s="230"/>
      <c r="G3743" s="230"/>
      <c r="H3743" s="230"/>
      <c r="I3743" s="230"/>
      <c r="J3743" s="230"/>
      <c r="K3743" s="230"/>
      <c r="L3743" s="230"/>
      <c r="M3743" s="230"/>
      <c r="N3743" s="230"/>
      <c r="S3743" s="230"/>
      <c r="V3743" s="230"/>
      <c r="W3743" s="230"/>
      <c r="X3743" s="230"/>
      <c r="Y3743" s="230"/>
      <c r="Z3743" s="230"/>
      <c r="AA3743" s="230"/>
      <c r="AB3743" s="230"/>
      <c r="AC3743" s="230"/>
      <c r="AD3743" s="230"/>
      <c r="AH3743" s="230"/>
      <c r="AK3743" s="230"/>
      <c r="AL3743" s="230"/>
      <c r="AM3743" s="230"/>
      <c r="AN3743" s="230"/>
      <c r="AO3743" s="230"/>
      <c r="AP3743" s="230"/>
      <c r="AQ3743" s="230"/>
      <c r="AR3743" s="230"/>
      <c r="AW3743" s="230"/>
      <c r="AZ3743" s="230"/>
      <c r="BA3743" s="230"/>
      <c r="BB3743" s="230"/>
      <c r="BC3743" s="230"/>
      <c r="BD3743" s="230"/>
      <c r="BE3743" s="230"/>
      <c r="BF3743" s="230"/>
      <c r="BG3743" s="230"/>
    </row>
    <row r="3744" spans="4:59">
      <c r="D3744" s="230"/>
      <c r="G3744" s="230"/>
      <c r="H3744" s="230"/>
      <c r="I3744" s="230"/>
      <c r="J3744" s="230"/>
      <c r="K3744" s="230"/>
      <c r="L3744" s="230"/>
      <c r="M3744" s="230"/>
      <c r="N3744" s="230"/>
      <c r="S3744" s="230"/>
      <c r="V3744" s="230"/>
      <c r="W3744" s="230"/>
      <c r="X3744" s="230"/>
      <c r="Y3744" s="230"/>
      <c r="Z3744" s="230"/>
      <c r="AA3744" s="230"/>
      <c r="AB3744" s="230"/>
      <c r="AC3744" s="230"/>
      <c r="AD3744" s="230"/>
      <c r="AH3744" s="230"/>
      <c r="AK3744" s="230"/>
      <c r="AL3744" s="230"/>
      <c r="AM3744" s="230"/>
      <c r="AN3744" s="230"/>
      <c r="AO3744" s="230"/>
      <c r="AP3744" s="230"/>
      <c r="AQ3744" s="230"/>
      <c r="AR3744" s="230"/>
      <c r="AW3744" s="230"/>
      <c r="AZ3744" s="230"/>
      <c r="BA3744" s="230"/>
      <c r="BB3744" s="230"/>
      <c r="BC3744" s="230"/>
      <c r="BD3744" s="230"/>
      <c r="BE3744" s="230"/>
      <c r="BF3744" s="230"/>
      <c r="BG3744" s="230"/>
    </row>
    <row r="3745" spans="4:59">
      <c r="D3745" s="230"/>
      <c r="G3745" s="230"/>
      <c r="H3745" s="230"/>
      <c r="I3745" s="230"/>
      <c r="J3745" s="230"/>
      <c r="K3745" s="230"/>
      <c r="L3745" s="230"/>
      <c r="M3745" s="230"/>
      <c r="N3745" s="230"/>
      <c r="S3745" s="230"/>
      <c r="V3745" s="230"/>
      <c r="W3745" s="230"/>
      <c r="X3745" s="230"/>
      <c r="Y3745" s="230"/>
      <c r="Z3745" s="230"/>
      <c r="AA3745" s="230"/>
      <c r="AB3745" s="230"/>
      <c r="AC3745" s="230"/>
      <c r="AD3745" s="230"/>
      <c r="AH3745" s="230"/>
      <c r="AK3745" s="230"/>
      <c r="AL3745" s="230"/>
      <c r="AM3745" s="230"/>
      <c r="AN3745" s="230"/>
      <c r="AO3745" s="230"/>
      <c r="AP3745" s="230"/>
      <c r="AQ3745" s="230"/>
      <c r="AR3745" s="230"/>
      <c r="AW3745" s="230"/>
      <c r="AZ3745" s="230"/>
      <c r="BA3745" s="230"/>
      <c r="BB3745" s="230"/>
      <c r="BC3745" s="230"/>
      <c r="BD3745" s="230"/>
      <c r="BE3745" s="230"/>
      <c r="BF3745" s="230"/>
      <c r="BG3745" s="230"/>
    </row>
    <row r="3746" spans="4:59">
      <c r="D3746" s="230"/>
      <c r="G3746" s="230"/>
      <c r="H3746" s="230"/>
      <c r="I3746" s="230"/>
      <c r="J3746" s="230"/>
      <c r="K3746" s="230"/>
      <c r="L3746" s="230"/>
      <c r="M3746" s="230"/>
      <c r="N3746" s="230"/>
      <c r="S3746" s="230"/>
      <c r="V3746" s="230"/>
      <c r="W3746" s="230"/>
      <c r="X3746" s="230"/>
      <c r="Y3746" s="230"/>
      <c r="Z3746" s="230"/>
      <c r="AA3746" s="230"/>
      <c r="AB3746" s="230"/>
      <c r="AC3746" s="230"/>
      <c r="AD3746" s="230"/>
      <c r="AH3746" s="230"/>
      <c r="AK3746" s="230"/>
      <c r="AL3746" s="230"/>
      <c r="AM3746" s="230"/>
      <c r="AN3746" s="230"/>
      <c r="AO3746" s="230"/>
      <c r="AP3746" s="230"/>
      <c r="AQ3746" s="230"/>
      <c r="AR3746" s="230"/>
      <c r="AW3746" s="230"/>
      <c r="AZ3746" s="230"/>
      <c r="BA3746" s="230"/>
      <c r="BB3746" s="230"/>
      <c r="BC3746" s="230"/>
      <c r="BD3746" s="230"/>
      <c r="BE3746" s="230"/>
      <c r="BF3746" s="230"/>
      <c r="BG3746" s="230"/>
    </row>
    <row r="3747" spans="4:59">
      <c r="D3747" s="230"/>
      <c r="G3747" s="230"/>
      <c r="H3747" s="230"/>
      <c r="I3747" s="230"/>
      <c r="J3747" s="230"/>
      <c r="K3747" s="230"/>
      <c r="L3747" s="230"/>
      <c r="M3747" s="230"/>
      <c r="N3747" s="230"/>
      <c r="S3747" s="230"/>
      <c r="V3747" s="230"/>
      <c r="W3747" s="230"/>
      <c r="X3747" s="230"/>
      <c r="Y3747" s="230"/>
      <c r="Z3747" s="230"/>
      <c r="AA3747" s="230"/>
      <c r="AB3747" s="230"/>
      <c r="AC3747" s="230"/>
      <c r="AD3747" s="230"/>
      <c r="AH3747" s="230"/>
      <c r="AK3747" s="230"/>
      <c r="AL3747" s="230"/>
      <c r="AM3747" s="230"/>
      <c r="AN3747" s="230"/>
      <c r="AO3747" s="230"/>
      <c r="AP3747" s="230"/>
      <c r="AQ3747" s="230"/>
      <c r="AR3747" s="230"/>
      <c r="AW3747" s="230"/>
      <c r="AZ3747" s="230"/>
      <c r="BA3747" s="230"/>
      <c r="BB3747" s="230"/>
      <c r="BC3747" s="230"/>
      <c r="BD3747" s="230"/>
      <c r="BE3747" s="230"/>
      <c r="BF3747" s="230"/>
      <c r="BG3747" s="230"/>
    </row>
    <row r="3748" spans="4:59">
      <c r="D3748" s="230"/>
      <c r="G3748" s="230"/>
      <c r="H3748" s="230"/>
      <c r="I3748" s="230"/>
      <c r="J3748" s="230"/>
      <c r="K3748" s="230"/>
      <c r="L3748" s="230"/>
      <c r="M3748" s="230"/>
      <c r="N3748" s="230"/>
      <c r="S3748" s="230"/>
      <c r="V3748" s="230"/>
      <c r="W3748" s="230"/>
      <c r="X3748" s="230"/>
      <c r="Y3748" s="230"/>
      <c r="Z3748" s="230"/>
      <c r="AA3748" s="230"/>
      <c r="AB3748" s="230"/>
      <c r="AC3748" s="230"/>
      <c r="AD3748" s="230"/>
      <c r="AH3748" s="230"/>
      <c r="AK3748" s="230"/>
      <c r="AL3748" s="230"/>
      <c r="AM3748" s="230"/>
      <c r="AN3748" s="230"/>
      <c r="AO3748" s="230"/>
      <c r="AP3748" s="230"/>
      <c r="AQ3748" s="230"/>
      <c r="AR3748" s="230"/>
      <c r="AW3748" s="230"/>
      <c r="AZ3748" s="230"/>
      <c r="BA3748" s="230"/>
      <c r="BB3748" s="230"/>
      <c r="BC3748" s="230"/>
      <c r="BD3748" s="230"/>
      <c r="BE3748" s="230"/>
      <c r="BF3748" s="230"/>
      <c r="BG3748" s="230"/>
    </row>
    <row r="3749" spans="4:59">
      <c r="D3749" s="230"/>
      <c r="G3749" s="230"/>
      <c r="H3749" s="230"/>
      <c r="I3749" s="230"/>
      <c r="J3749" s="230"/>
      <c r="K3749" s="230"/>
      <c r="L3749" s="230"/>
      <c r="M3749" s="230"/>
      <c r="N3749" s="230"/>
      <c r="S3749" s="230"/>
      <c r="V3749" s="230"/>
      <c r="W3749" s="230"/>
      <c r="X3749" s="230"/>
      <c r="Y3749" s="230"/>
      <c r="Z3749" s="230"/>
      <c r="AA3749" s="230"/>
      <c r="AB3749" s="230"/>
      <c r="AC3749" s="230"/>
      <c r="AD3749" s="230"/>
      <c r="AH3749" s="230"/>
      <c r="AK3749" s="230"/>
      <c r="AL3749" s="230"/>
      <c r="AM3749" s="230"/>
      <c r="AN3749" s="230"/>
      <c r="AO3749" s="230"/>
      <c r="AP3749" s="230"/>
      <c r="AQ3749" s="230"/>
      <c r="AR3749" s="230"/>
      <c r="AW3749" s="230"/>
      <c r="AZ3749" s="230"/>
      <c r="BA3749" s="230"/>
      <c r="BB3749" s="230"/>
      <c r="BC3749" s="230"/>
      <c r="BD3749" s="230"/>
      <c r="BE3749" s="230"/>
      <c r="BF3749" s="230"/>
      <c r="BG3749" s="230"/>
    </row>
    <row r="3750" spans="4:59">
      <c r="D3750" s="230"/>
      <c r="G3750" s="230"/>
      <c r="H3750" s="230"/>
      <c r="I3750" s="230"/>
      <c r="J3750" s="230"/>
      <c r="K3750" s="230"/>
      <c r="L3750" s="230"/>
      <c r="M3750" s="230"/>
      <c r="N3750" s="230"/>
      <c r="S3750" s="230"/>
      <c r="V3750" s="230"/>
      <c r="W3750" s="230"/>
      <c r="X3750" s="230"/>
      <c r="Y3750" s="230"/>
      <c r="Z3750" s="230"/>
      <c r="AA3750" s="230"/>
      <c r="AB3750" s="230"/>
      <c r="AC3750" s="230"/>
      <c r="AD3750" s="230"/>
      <c r="AH3750" s="230"/>
      <c r="AK3750" s="230"/>
      <c r="AL3750" s="230"/>
      <c r="AM3750" s="230"/>
      <c r="AN3750" s="230"/>
      <c r="AO3750" s="230"/>
      <c r="AP3750" s="230"/>
      <c r="AQ3750" s="230"/>
      <c r="AR3750" s="230"/>
      <c r="AW3750" s="230"/>
      <c r="AZ3750" s="230"/>
      <c r="BA3750" s="230"/>
      <c r="BB3750" s="230"/>
      <c r="BC3750" s="230"/>
      <c r="BD3750" s="230"/>
      <c r="BE3750" s="230"/>
      <c r="BF3750" s="230"/>
      <c r="BG3750" s="230"/>
    </row>
    <row r="3751" spans="4:59">
      <c r="D3751" s="230"/>
      <c r="G3751" s="230"/>
      <c r="H3751" s="230"/>
      <c r="I3751" s="230"/>
      <c r="J3751" s="230"/>
      <c r="K3751" s="230"/>
      <c r="L3751" s="230"/>
      <c r="M3751" s="230"/>
      <c r="N3751" s="230"/>
      <c r="S3751" s="230"/>
      <c r="V3751" s="230"/>
      <c r="W3751" s="230"/>
      <c r="X3751" s="230"/>
      <c r="Y3751" s="230"/>
      <c r="Z3751" s="230"/>
      <c r="AA3751" s="230"/>
      <c r="AB3751" s="230"/>
      <c r="AC3751" s="230"/>
      <c r="AD3751" s="230"/>
      <c r="AH3751" s="230"/>
      <c r="AK3751" s="230"/>
      <c r="AL3751" s="230"/>
      <c r="AM3751" s="230"/>
      <c r="AN3751" s="230"/>
      <c r="AO3751" s="230"/>
      <c r="AP3751" s="230"/>
      <c r="AQ3751" s="230"/>
      <c r="AR3751" s="230"/>
      <c r="AW3751" s="230"/>
      <c r="AZ3751" s="230"/>
      <c r="BA3751" s="230"/>
      <c r="BB3751" s="230"/>
      <c r="BC3751" s="230"/>
      <c r="BD3751" s="230"/>
      <c r="BE3751" s="230"/>
      <c r="BF3751" s="230"/>
      <c r="BG3751" s="230"/>
    </row>
    <row r="3752" spans="4:59">
      <c r="D3752" s="230"/>
      <c r="G3752" s="230"/>
      <c r="H3752" s="230"/>
      <c r="I3752" s="230"/>
      <c r="J3752" s="230"/>
      <c r="K3752" s="230"/>
      <c r="L3752" s="230"/>
      <c r="M3752" s="230"/>
      <c r="N3752" s="230"/>
      <c r="S3752" s="230"/>
      <c r="V3752" s="230"/>
      <c r="W3752" s="230"/>
      <c r="X3752" s="230"/>
      <c r="Y3752" s="230"/>
      <c r="Z3752" s="230"/>
      <c r="AA3752" s="230"/>
      <c r="AB3752" s="230"/>
      <c r="AC3752" s="230"/>
      <c r="AD3752" s="230"/>
      <c r="AH3752" s="230"/>
      <c r="AK3752" s="230"/>
      <c r="AL3752" s="230"/>
      <c r="AM3752" s="230"/>
      <c r="AN3752" s="230"/>
      <c r="AO3752" s="230"/>
      <c r="AP3752" s="230"/>
      <c r="AQ3752" s="230"/>
      <c r="AR3752" s="230"/>
      <c r="AW3752" s="230"/>
      <c r="AZ3752" s="230"/>
      <c r="BA3752" s="230"/>
      <c r="BB3752" s="230"/>
      <c r="BC3752" s="230"/>
      <c r="BD3752" s="230"/>
      <c r="BE3752" s="230"/>
      <c r="BF3752" s="230"/>
      <c r="BG3752" s="230"/>
    </row>
    <row r="3753" spans="4:59">
      <c r="D3753" s="230"/>
      <c r="G3753" s="230"/>
      <c r="H3753" s="230"/>
      <c r="I3753" s="230"/>
      <c r="J3753" s="230"/>
      <c r="K3753" s="230"/>
      <c r="L3753" s="230"/>
      <c r="M3753" s="230"/>
      <c r="N3753" s="230"/>
      <c r="S3753" s="230"/>
      <c r="V3753" s="230"/>
      <c r="W3753" s="230"/>
      <c r="X3753" s="230"/>
      <c r="Y3753" s="230"/>
      <c r="Z3753" s="230"/>
      <c r="AA3753" s="230"/>
      <c r="AB3753" s="230"/>
      <c r="AC3753" s="230"/>
      <c r="AD3753" s="230"/>
      <c r="AH3753" s="230"/>
      <c r="AK3753" s="230"/>
      <c r="AL3753" s="230"/>
      <c r="AM3753" s="230"/>
      <c r="AN3753" s="230"/>
      <c r="AO3753" s="230"/>
      <c r="AP3753" s="230"/>
      <c r="AQ3753" s="230"/>
      <c r="AR3753" s="230"/>
      <c r="AW3753" s="230"/>
      <c r="AZ3753" s="230"/>
      <c r="BA3753" s="230"/>
      <c r="BB3753" s="230"/>
      <c r="BC3753" s="230"/>
      <c r="BD3753" s="230"/>
      <c r="BE3753" s="230"/>
      <c r="BF3753" s="230"/>
      <c r="BG3753" s="230"/>
    </row>
    <row r="3754" spans="4:59">
      <c r="D3754" s="230"/>
      <c r="G3754" s="230"/>
      <c r="H3754" s="230"/>
      <c r="I3754" s="230"/>
      <c r="J3754" s="230"/>
      <c r="K3754" s="230"/>
      <c r="L3754" s="230"/>
      <c r="M3754" s="230"/>
      <c r="N3754" s="230"/>
      <c r="S3754" s="230"/>
      <c r="V3754" s="230"/>
      <c r="W3754" s="230"/>
      <c r="X3754" s="230"/>
      <c r="Y3754" s="230"/>
      <c r="Z3754" s="230"/>
      <c r="AA3754" s="230"/>
      <c r="AB3754" s="230"/>
      <c r="AC3754" s="230"/>
      <c r="AD3754" s="230"/>
      <c r="AH3754" s="230"/>
      <c r="AK3754" s="230"/>
      <c r="AL3754" s="230"/>
      <c r="AM3754" s="230"/>
      <c r="AN3754" s="230"/>
      <c r="AO3754" s="230"/>
      <c r="AP3754" s="230"/>
      <c r="AQ3754" s="230"/>
      <c r="AR3754" s="230"/>
      <c r="AW3754" s="230"/>
      <c r="AZ3754" s="230"/>
      <c r="BA3754" s="230"/>
      <c r="BB3754" s="230"/>
      <c r="BC3754" s="230"/>
      <c r="BD3754" s="230"/>
      <c r="BE3754" s="230"/>
      <c r="BF3754" s="230"/>
      <c r="BG3754" s="230"/>
    </row>
    <row r="3755" spans="4:59">
      <c r="D3755" s="230"/>
      <c r="G3755" s="230"/>
      <c r="H3755" s="230"/>
      <c r="I3755" s="230"/>
      <c r="J3755" s="230"/>
      <c r="K3755" s="230"/>
      <c r="L3755" s="230"/>
      <c r="M3755" s="230"/>
      <c r="N3755" s="230"/>
      <c r="S3755" s="230"/>
      <c r="V3755" s="230"/>
      <c r="W3755" s="230"/>
      <c r="X3755" s="230"/>
      <c r="Y3755" s="230"/>
      <c r="Z3755" s="230"/>
      <c r="AA3755" s="230"/>
      <c r="AB3755" s="230"/>
      <c r="AC3755" s="230"/>
      <c r="AD3755" s="230"/>
      <c r="AH3755" s="230"/>
      <c r="AK3755" s="230"/>
      <c r="AL3755" s="230"/>
      <c r="AM3755" s="230"/>
      <c r="AN3755" s="230"/>
      <c r="AO3755" s="230"/>
      <c r="AP3755" s="230"/>
      <c r="AQ3755" s="230"/>
      <c r="AR3755" s="230"/>
      <c r="AW3755" s="230"/>
      <c r="AZ3755" s="230"/>
      <c r="BA3755" s="230"/>
      <c r="BB3755" s="230"/>
      <c r="BC3755" s="230"/>
      <c r="BD3755" s="230"/>
      <c r="BE3755" s="230"/>
      <c r="BF3755" s="230"/>
      <c r="BG3755" s="230"/>
    </row>
    <row r="3756" spans="4:59">
      <c r="D3756" s="230"/>
      <c r="G3756" s="230"/>
      <c r="H3756" s="230"/>
      <c r="I3756" s="230"/>
      <c r="J3756" s="230"/>
      <c r="K3756" s="230"/>
      <c r="L3756" s="230"/>
      <c r="M3756" s="230"/>
      <c r="N3756" s="230"/>
      <c r="S3756" s="230"/>
      <c r="V3756" s="230"/>
      <c r="W3756" s="230"/>
      <c r="X3756" s="230"/>
      <c r="Y3756" s="230"/>
      <c r="Z3756" s="230"/>
      <c r="AA3756" s="230"/>
      <c r="AB3756" s="230"/>
      <c r="AC3756" s="230"/>
      <c r="AD3756" s="230"/>
      <c r="AH3756" s="230"/>
      <c r="AK3756" s="230"/>
      <c r="AL3756" s="230"/>
      <c r="AM3756" s="230"/>
      <c r="AN3756" s="230"/>
      <c r="AO3756" s="230"/>
      <c r="AP3756" s="230"/>
      <c r="AQ3756" s="230"/>
      <c r="AR3756" s="230"/>
      <c r="AW3756" s="230"/>
      <c r="AZ3756" s="230"/>
      <c r="BA3756" s="230"/>
      <c r="BB3756" s="230"/>
      <c r="BC3756" s="230"/>
      <c r="BD3756" s="230"/>
      <c r="BE3756" s="230"/>
      <c r="BF3756" s="230"/>
      <c r="BG3756" s="230"/>
    </row>
    <row r="3757" spans="4:59">
      <c r="D3757" s="230"/>
      <c r="G3757" s="230"/>
      <c r="H3757" s="230"/>
      <c r="I3757" s="230"/>
      <c r="J3757" s="230"/>
      <c r="K3757" s="230"/>
      <c r="L3757" s="230"/>
      <c r="M3757" s="230"/>
      <c r="N3757" s="230"/>
      <c r="S3757" s="230"/>
      <c r="V3757" s="230"/>
      <c r="W3757" s="230"/>
      <c r="X3757" s="230"/>
      <c r="Y3757" s="230"/>
      <c r="Z3757" s="230"/>
      <c r="AA3757" s="230"/>
      <c r="AB3757" s="230"/>
      <c r="AC3757" s="230"/>
      <c r="AD3757" s="230"/>
      <c r="AH3757" s="230"/>
      <c r="AK3757" s="230"/>
      <c r="AL3757" s="230"/>
      <c r="AM3757" s="230"/>
      <c r="AN3757" s="230"/>
      <c r="AO3757" s="230"/>
      <c r="AP3757" s="230"/>
      <c r="AQ3757" s="230"/>
      <c r="AR3757" s="230"/>
      <c r="AW3757" s="230"/>
      <c r="AZ3757" s="230"/>
      <c r="BA3757" s="230"/>
      <c r="BB3757" s="230"/>
      <c r="BC3757" s="230"/>
      <c r="BD3757" s="230"/>
      <c r="BE3757" s="230"/>
      <c r="BF3757" s="230"/>
      <c r="BG3757" s="230"/>
    </row>
    <row r="3758" spans="4:59">
      <c r="D3758" s="230"/>
      <c r="G3758" s="230"/>
      <c r="H3758" s="230"/>
      <c r="I3758" s="230"/>
      <c r="J3758" s="230"/>
      <c r="K3758" s="230"/>
      <c r="L3758" s="230"/>
      <c r="M3758" s="230"/>
      <c r="N3758" s="230"/>
      <c r="S3758" s="230"/>
      <c r="V3758" s="230"/>
      <c r="W3758" s="230"/>
      <c r="X3758" s="230"/>
      <c r="Y3758" s="230"/>
      <c r="Z3758" s="230"/>
      <c r="AA3758" s="230"/>
      <c r="AB3758" s="230"/>
      <c r="AC3758" s="230"/>
      <c r="AD3758" s="230"/>
      <c r="AH3758" s="230"/>
      <c r="AK3758" s="230"/>
      <c r="AL3758" s="230"/>
      <c r="AM3758" s="230"/>
      <c r="AN3758" s="230"/>
      <c r="AO3758" s="230"/>
      <c r="AP3758" s="230"/>
      <c r="AQ3758" s="230"/>
      <c r="AR3758" s="230"/>
      <c r="AW3758" s="230"/>
      <c r="AZ3758" s="230"/>
      <c r="BA3758" s="230"/>
      <c r="BB3758" s="230"/>
      <c r="BC3758" s="230"/>
      <c r="BD3758" s="230"/>
      <c r="BE3758" s="230"/>
      <c r="BF3758" s="230"/>
      <c r="BG3758" s="230"/>
    </row>
    <row r="3759" spans="4:59">
      <c r="D3759" s="230"/>
      <c r="G3759" s="230"/>
      <c r="H3759" s="230"/>
      <c r="I3759" s="230"/>
      <c r="J3759" s="230"/>
      <c r="K3759" s="230"/>
      <c r="L3759" s="230"/>
      <c r="M3759" s="230"/>
      <c r="N3759" s="230"/>
      <c r="S3759" s="230"/>
      <c r="V3759" s="230"/>
      <c r="W3759" s="230"/>
      <c r="X3759" s="230"/>
      <c r="Y3759" s="230"/>
      <c r="Z3759" s="230"/>
      <c r="AA3759" s="230"/>
      <c r="AB3759" s="230"/>
      <c r="AC3759" s="230"/>
      <c r="AD3759" s="230"/>
      <c r="AH3759" s="230"/>
      <c r="AK3759" s="230"/>
      <c r="AL3759" s="230"/>
      <c r="AM3759" s="230"/>
      <c r="AN3759" s="230"/>
      <c r="AO3759" s="230"/>
      <c r="AP3759" s="230"/>
      <c r="AQ3759" s="230"/>
      <c r="AR3759" s="230"/>
      <c r="AW3759" s="230"/>
      <c r="AZ3759" s="230"/>
      <c r="BA3759" s="230"/>
      <c r="BB3759" s="230"/>
      <c r="BC3759" s="230"/>
      <c r="BD3759" s="230"/>
      <c r="BE3759" s="230"/>
      <c r="BF3759" s="230"/>
      <c r="BG3759" s="230"/>
    </row>
    <row r="3760" spans="4:59">
      <c r="D3760" s="230"/>
      <c r="G3760" s="230"/>
      <c r="H3760" s="230"/>
      <c r="I3760" s="230"/>
      <c r="J3760" s="230"/>
      <c r="K3760" s="230"/>
      <c r="L3760" s="230"/>
      <c r="M3760" s="230"/>
      <c r="N3760" s="230"/>
      <c r="S3760" s="230"/>
      <c r="V3760" s="230"/>
      <c r="W3760" s="230"/>
      <c r="X3760" s="230"/>
      <c r="Y3760" s="230"/>
      <c r="Z3760" s="230"/>
      <c r="AA3760" s="230"/>
      <c r="AB3760" s="230"/>
      <c r="AC3760" s="230"/>
      <c r="AD3760" s="230"/>
      <c r="AH3760" s="230"/>
      <c r="AK3760" s="230"/>
      <c r="AL3760" s="230"/>
      <c r="AM3760" s="230"/>
      <c r="AN3760" s="230"/>
      <c r="AO3760" s="230"/>
      <c r="AP3760" s="230"/>
      <c r="AQ3760" s="230"/>
      <c r="AR3760" s="230"/>
      <c r="AW3760" s="230"/>
      <c r="AZ3760" s="230"/>
      <c r="BA3760" s="230"/>
      <c r="BB3760" s="230"/>
      <c r="BC3760" s="230"/>
      <c r="BD3760" s="230"/>
      <c r="BE3760" s="230"/>
      <c r="BF3760" s="230"/>
      <c r="BG3760" s="230"/>
    </row>
    <row r="3761" spans="4:59">
      <c r="D3761" s="230"/>
      <c r="G3761" s="230"/>
      <c r="H3761" s="230"/>
      <c r="I3761" s="230"/>
      <c r="J3761" s="230"/>
      <c r="K3761" s="230"/>
      <c r="L3761" s="230"/>
      <c r="M3761" s="230"/>
      <c r="N3761" s="230"/>
      <c r="S3761" s="230"/>
      <c r="V3761" s="230"/>
      <c r="W3761" s="230"/>
      <c r="X3761" s="230"/>
      <c r="Y3761" s="230"/>
      <c r="Z3761" s="230"/>
      <c r="AA3761" s="230"/>
      <c r="AB3761" s="230"/>
      <c r="AC3761" s="230"/>
      <c r="AD3761" s="230"/>
      <c r="AH3761" s="230"/>
      <c r="AK3761" s="230"/>
      <c r="AL3761" s="230"/>
      <c r="AM3761" s="230"/>
      <c r="AN3761" s="230"/>
      <c r="AO3761" s="230"/>
      <c r="AP3761" s="230"/>
      <c r="AQ3761" s="230"/>
      <c r="AR3761" s="230"/>
      <c r="AW3761" s="230"/>
      <c r="AZ3761" s="230"/>
      <c r="BA3761" s="230"/>
      <c r="BB3761" s="230"/>
      <c r="BC3761" s="230"/>
      <c r="BD3761" s="230"/>
      <c r="BE3761" s="230"/>
      <c r="BF3761" s="230"/>
      <c r="BG3761" s="230"/>
    </row>
    <row r="3762" spans="4:59">
      <c r="D3762" s="230"/>
      <c r="G3762" s="230"/>
      <c r="H3762" s="230"/>
      <c r="I3762" s="230"/>
      <c r="J3762" s="230"/>
      <c r="K3762" s="230"/>
      <c r="L3762" s="230"/>
      <c r="M3762" s="230"/>
      <c r="N3762" s="230"/>
      <c r="S3762" s="230"/>
      <c r="V3762" s="230"/>
      <c r="W3762" s="230"/>
      <c r="X3762" s="230"/>
      <c r="Y3762" s="230"/>
      <c r="Z3762" s="230"/>
      <c r="AA3762" s="230"/>
      <c r="AB3762" s="230"/>
      <c r="AC3762" s="230"/>
      <c r="AD3762" s="230"/>
      <c r="AH3762" s="230"/>
      <c r="AK3762" s="230"/>
      <c r="AL3762" s="230"/>
      <c r="AM3762" s="230"/>
      <c r="AN3762" s="230"/>
      <c r="AO3762" s="230"/>
      <c r="AP3762" s="230"/>
      <c r="AQ3762" s="230"/>
      <c r="AR3762" s="230"/>
      <c r="AW3762" s="230"/>
      <c r="AZ3762" s="230"/>
      <c r="BA3762" s="230"/>
      <c r="BB3762" s="230"/>
      <c r="BC3762" s="230"/>
      <c r="BD3762" s="230"/>
      <c r="BE3762" s="230"/>
      <c r="BF3762" s="230"/>
      <c r="BG3762" s="230"/>
    </row>
    <row r="3763" spans="4:59">
      <c r="D3763" s="230"/>
      <c r="G3763" s="230"/>
      <c r="H3763" s="230"/>
      <c r="I3763" s="230"/>
      <c r="J3763" s="230"/>
      <c r="K3763" s="230"/>
      <c r="L3763" s="230"/>
      <c r="M3763" s="230"/>
      <c r="N3763" s="230"/>
      <c r="S3763" s="230"/>
      <c r="V3763" s="230"/>
      <c r="W3763" s="230"/>
      <c r="X3763" s="230"/>
      <c r="Y3763" s="230"/>
      <c r="Z3763" s="230"/>
      <c r="AA3763" s="230"/>
      <c r="AB3763" s="230"/>
      <c r="AC3763" s="230"/>
      <c r="AD3763" s="230"/>
      <c r="AH3763" s="230"/>
      <c r="AK3763" s="230"/>
      <c r="AL3763" s="230"/>
      <c r="AM3763" s="230"/>
      <c r="AN3763" s="230"/>
      <c r="AO3763" s="230"/>
      <c r="AP3763" s="230"/>
      <c r="AQ3763" s="230"/>
      <c r="AR3763" s="230"/>
      <c r="AW3763" s="230"/>
      <c r="AZ3763" s="230"/>
      <c r="BA3763" s="230"/>
      <c r="BB3763" s="230"/>
      <c r="BC3763" s="230"/>
      <c r="BD3763" s="230"/>
      <c r="BE3763" s="230"/>
      <c r="BF3763" s="230"/>
      <c r="BG3763" s="230"/>
    </row>
    <row r="3764" spans="4:59">
      <c r="D3764" s="230"/>
      <c r="G3764" s="230"/>
      <c r="H3764" s="230"/>
      <c r="I3764" s="230"/>
      <c r="J3764" s="230"/>
      <c r="K3764" s="230"/>
      <c r="L3764" s="230"/>
      <c r="M3764" s="230"/>
      <c r="N3764" s="230"/>
      <c r="S3764" s="230"/>
      <c r="V3764" s="230"/>
      <c r="W3764" s="230"/>
      <c r="X3764" s="230"/>
      <c r="Y3764" s="230"/>
      <c r="Z3764" s="230"/>
      <c r="AA3764" s="230"/>
      <c r="AB3764" s="230"/>
      <c r="AC3764" s="230"/>
      <c r="AD3764" s="230"/>
      <c r="AH3764" s="230"/>
      <c r="AK3764" s="230"/>
      <c r="AL3764" s="230"/>
      <c r="AM3764" s="230"/>
      <c r="AN3764" s="230"/>
      <c r="AO3764" s="230"/>
      <c r="AP3764" s="230"/>
      <c r="AQ3764" s="230"/>
      <c r="AR3764" s="230"/>
      <c r="AW3764" s="230"/>
      <c r="AZ3764" s="230"/>
      <c r="BA3764" s="230"/>
      <c r="BB3764" s="230"/>
      <c r="BC3764" s="230"/>
      <c r="BD3764" s="230"/>
      <c r="BE3764" s="230"/>
      <c r="BF3764" s="230"/>
      <c r="BG3764" s="230"/>
    </row>
    <row r="3765" spans="4:59">
      <c r="D3765" s="230"/>
      <c r="G3765" s="230"/>
      <c r="H3765" s="230"/>
      <c r="I3765" s="230"/>
      <c r="J3765" s="230"/>
      <c r="K3765" s="230"/>
      <c r="L3765" s="230"/>
      <c r="M3765" s="230"/>
      <c r="N3765" s="230"/>
      <c r="S3765" s="230"/>
      <c r="V3765" s="230"/>
      <c r="W3765" s="230"/>
      <c r="X3765" s="230"/>
      <c r="Y3765" s="230"/>
      <c r="Z3765" s="230"/>
      <c r="AA3765" s="230"/>
      <c r="AB3765" s="230"/>
      <c r="AC3765" s="230"/>
      <c r="AD3765" s="230"/>
      <c r="AH3765" s="230"/>
      <c r="AK3765" s="230"/>
      <c r="AL3765" s="230"/>
      <c r="AM3765" s="230"/>
      <c r="AN3765" s="230"/>
      <c r="AO3765" s="230"/>
      <c r="AP3765" s="230"/>
      <c r="AQ3765" s="230"/>
      <c r="AR3765" s="230"/>
      <c r="AW3765" s="230"/>
      <c r="AZ3765" s="230"/>
      <c r="BA3765" s="230"/>
      <c r="BB3765" s="230"/>
      <c r="BC3765" s="230"/>
      <c r="BD3765" s="230"/>
      <c r="BE3765" s="230"/>
      <c r="BF3765" s="230"/>
      <c r="BG3765" s="230"/>
    </row>
    <row r="3766" spans="4:59">
      <c r="D3766" s="230"/>
      <c r="G3766" s="230"/>
      <c r="H3766" s="230"/>
      <c r="I3766" s="230"/>
      <c r="J3766" s="230"/>
      <c r="K3766" s="230"/>
      <c r="L3766" s="230"/>
      <c r="M3766" s="230"/>
      <c r="N3766" s="230"/>
      <c r="S3766" s="230"/>
      <c r="V3766" s="230"/>
      <c r="W3766" s="230"/>
      <c r="X3766" s="230"/>
      <c r="Y3766" s="230"/>
      <c r="Z3766" s="230"/>
      <c r="AA3766" s="230"/>
      <c r="AB3766" s="230"/>
      <c r="AC3766" s="230"/>
      <c r="AD3766" s="230"/>
      <c r="AH3766" s="230"/>
      <c r="AK3766" s="230"/>
      <c r="AL3766" s="230"/>
      <c r="AM3766" s="230"/>
      <c r="AN3766" s="230"/>
      <c r="AO3766" s="230"/>
      <c r="AP3766" s="230"/>
      <c r="AQ3766" s="230"/>
      <c r="AR3766" s="230"/>
      <c r="AW3766" s="230"/>
      <c r="AZ3766" s="230"/>
      <c r="BA3766" s="230"/>
      <c r="BB3766" s="230"/>
      <c r="BC3766" s="230"/>
      <c r="BD3766" s="230"/>
      <c r="BE3766" s="230"/>
      <c r="BF3766" s="230"/>
      <c r="BG3766" s="230"/>
    </row>
    <row r="3767" spans="4:59">
      <c r="D3767" s="230"/>
      <c r="G3767" s="230"/>
      <c r="H3767" s="230"/>
      <c r="I3767" s="230"/>
      <c r="J3767" s="230"/>
      <c r="K3767" s="230"/>
      <c r="L3767" s="230"/>
      <c r="M3767" s="230"/>
      <c r="N3767" s="230"/>
      <c r="S3767" s="230"/>
      <c r="V3767" s="230"/>
      <c r="W3767" s="230"/>
      <c r="X3767" s="230"/>
      <c r="Y3767" s="230"/>
      <c r="Z3767" s="230"/>
      <c r="AA3767" s="230"/>
      <c r="AB3767" s="230"/>
      <c r="AC3767" s="230"/>
      <c r="AD3767" s="230"/>
      <c r="AH3767" s="230"/>
      <c r="AK3767" s="230"/>
      <c r="AL3767" s="230"/>
      <c r="AM3767" s="230"/>
      <c r="AN3767" s="230"/>
      <c r="AO3767" s="230"/>
      <c r="AP3767" s="230"/>
      <c r="AQ3767" s="230"/>
      <c r="AR3767" s="230"/>
      <c r="AW3767" s="230"/>
      <c r="AZ3767" s="230"/>
      <c r="BA3767" s="230"/>
      <c r="BB3767" s="230"/>
      <c r="BC3767" s="230"/>
      <c r="BD3767" s="230"/>
      <c r="BE3767" s="230"/>
      <c r="BF3767" s="230"/>
      <c r="BG3767" s="230"/>
    </row>
    <row r="3768" spans="4:59">
      <c r="D3768" s="230"/>
      <c r="G3768" s="230"/>
      <c r="H3768" s="230"/>
      <c r="I3768" s="230"/>
      <c r="J3768" s="230"/>
      <c r="K3768" s="230"/>
      <c r="L3768" s="230"/>
      <c r="M3768" s="230"/>
      <c r="N3768" s="230"/>
      <c r="S3768" s="230"/>
      <c r="V3768" s="230"/>
      <c r="W3768" s="230"/>
      <c r="X3768" s="230"/>
      <c r="Y3768" s="230"/>
      <c r="Z3768" s="230"/>
      <c r="AA3768" s="230"/>
      <c r="AB3768" s="230"/>
      <c r="AC3768" s="230"/>
      <c r="AD3768" s="230"/>
      <c r="AH3768" s="230"/>
      <c r="AK3768" s="230"/>
      <c r="AL3768" s="230"/>
      <c r="AM3768" s="230"/>
      <c r="AN3768" s="230"/>
      <c r="AO3768" s="230"/>
      <c r="AP3768" s="230"/>
      <c r="AQ3768" s="230"/>
      <c r="AR3768" s="230"/>
      <c r="AW3768" s="230"/>
      <c r="AZ3768" s="230"/>
      <c r="BA3768" s="230"/>
      <c r="BB3768" s="230"/>
      <c r="BC3768" s="230"/>
      <c r="BD3768" s="230"/>
      <c r="BE3768" s="230"/>
      <c r="BF3768" s="230"/>
      <c r="BG3768" s="230"/>
    </row>
    <row r="3769" spans="4:59">
      <c r="D3769" s="230"/>
      <c r="G3769" s="230"/>
      <c r="H3769" s="230"/>
      <c r="I3769" s="230"/>
      <c r="J3769" s="230"/>
      <c r="K3769" s="230"/>
      <c r="L3769" s="230"/>
      <c r="M3769" s="230"/>
      <c r="N3769" s="230"/>
      <c r="S3769" s="230"/>
      <c r="V3769" s="230"/>
      <c r="W3769" s="230"/>
      <c r="X3769" s="230"/>
      <c r="Y3769" s="230"/>
      <c r="Z3769" s="230"/>
      <c r="AA3769" s="230"/>
      <c r="AB3769" s="230"/>
      <c r="AC3769" s="230"/>
      <c r="AD3769" s="230"/>
      <c r="AH3769" s="230"/>
      <c r="AK3769" s="230"/>
      <c r="AL3769" s="230"/>
      <c r="AM3769" s="230"/>
      <c r="AN3769" s="230"/>
      <c r="AO3769" s="230"/>
      <c r="AP3769" s="230"/>
      <c r="AQ3769" s="230"/>
      <c r="AR3769" s="230"/>
      <c r="AW3769" s="230"/>
      <c r="AZ3769" s="230"/>
      <c r="BA3769" s="230"/>
      <c r="BB3769" s="230"/>
      <c r="BC3769" s="230"/>
      <c r="BD3769" s="230"/>
      <c r="BE3769" s="230"/>
      <c r="BF3769" s="230"/>
      <c r="BG3769" s="230"/>
    </row>
    <row r="3770" spans="4:59">
      <c r="D3770" s="230"/>
      <c r="G3770" s="230"/>
      <c r="H3770" s="230"/>
      <c r="I3770" s="230"/>
      <c r="J3770" s="230"/>
      <c r="K3770" s="230"/>
      <c r="L3770" s="230"/>
      <c r="M3770" s="230"/>
      <c r="N3770" s="230"/>
      <c r="S3770" s="230"/>
      <c r="V3770" s="230"/>
      <c r="W3770" s="230"/>
      <c r="X3770" s="230"/>
      <c r="Y3770" s="230"/>
      <c r="Z3770" s="230"/>
      <c r="AA3770" s="230"/>
      <c r="AB3770" s="230"/>
      <c r="AC3770" s="230"/>
      <c r="AD3770" s="230"/>
      <c r="AH3770" s="230"/>
      <c r="AK3770" s="230"/>
      <c r="AL3770" s="230"/>
      <c r="AM3770" s="230"/>
      <c r="AN3770" s="230"/>
      <c r="AO3770" s="230"/>
      <c r="AP3770" s="230"/>
      <c r="AQ3770" s="230"/>
      <c r="AR3770" s="230"/>
      <c r="AW3770" s="230"/>
      <c r="AZ3770" s="230"/>
      <c r="BA3770" s="230"/>
      <c r="BB3770" s="230"/>
      <c r="BC3770" s="230"/>
      <c r="BD3770" s="230"/>
      <c r="BE3770" s="230"/>
      <c r="BF3770" s="230"/>
      <c r="BG3770" s="230"/>
    </row>
    <row r="3771" spans="4:59">
      <c r="D3771" s="230"/>
      <c r="G3771" s="230"/>
      <c r="H3771" s="230"/>
      <c r="I3771" s="230"/>
      <c r="J3771" s="230"/>
      <c r="K3771" s="230"/>
      <c r="L3771" s="230"/>
      <c r="M3771" s="230"/>
      <c r="N3771" s="230"/>
      <c r="S3771" s="230"/>
      <c r="V3771" s="230"/>
      <c r="W3771" s="230"/>
      <c r="X3771" s="230"/>
      <c r="Y3771" s="230"/>
      <c r="Z3771" s="230"/>
      <c r="AA3771" s="230"/>
      <c r="AB3771" s="230"/>
      <c r="AC3771" s="230"/>
      <c r="AD3771" s="230"/>
      <c r="AH3771" s="230"/>
      <c r="AK3771" s="230"/>
      <c r="AL3771" s="230"/>
      <c r="AM3771" s="230"/>
      <c r="AN3771" s="230"/>
      <c r="AO3771" s="230"/>
      <c r="AP3771" s="230"/>
      <c r="AQ3771" s="230"/>
      <c r="AR3771" s="230"/>
      <c r="AW3771" s="230"/>
      <c r="AZ3771" s="230"/>
      <c r="BA3771" s="230"/>
      <c r="BB3771" s="230"/>
      <c r="BC3771" s="230"/>
      <c r="BD3771" s="230"/>
      <c r="BE3771" s="230"/>
      <c r="BF3771" s="230"/>
      <c r="BG3771" s="230"/>
    </row>
    <row r="3772" spans="4:59">
      <c r="D3772" s="230"/>
      <c r="G3772" s="230"/>
      <c r="H3772" s="230"/>
      <c r="I3772" s="230"/>
      <c r="J3772" s="230"/>
      <c r="K3772" s="230"/>
      <c r="L3772" s="230"/>
      <c r="M3772" s="230"/>
      <c r="N3772" s="230"/>
      <c r="S3772" s="230"/>
      <c r="V3772" s="230"/>
      <c r="W3772" s="230"/>
      <c r="X3772" s="230"/>
      <c r="Y3772" s="230"/>
      <c r="Z3772" s="230"/>
      <c r="AA3772" s="230"/>
      <c r="AB3772" s="230"/>
      <c r="AC3772" s="230"/>
      <c r="AD3772" s="230"/>
      <c r="AH3772" s="230"/>
      <c r="AK3772" s="230"/>
      <c r="AL3772" s="230"/>
      <c r="AM3772" s="230"/>
      <c r="AN3772" s="230"/>
      <c r="AO3772" s="230"/>
      <c r="AP3772" s="230"/>
      <c r="AQ3772" s="230"/>
      <c r="AR3772" s="230"/>
      <c r="AW3772" s="230"/>
      <c r="AZ3772" s="230"/>
      <c r="BA3772" s="230"/>
      <c r="BB3772" s="230"/>
      <c r="BC3772" s="230"/>
      <c r="BD3772" s="230"/>
      <c r="BE3772" s="230"/>
      <c r="BF3772" s="230"/>
      <c r="BG3772" s="230"/>
    </row>
    <row r="3773" spans="4:59">
      <c r="D3773" s="230"/>
      <c r="G3773" s="230"/>
      <c r="H3773" s="230"/>
      <c r="I3773" s="230"/>
      <c r="J3773" s="230"/>
      <c r="K3773" s="230"/>
      <c r="L3773" s="230"/>
      <c r="M3773" s="230"/>
      <c r="N3773" s="230"/>
      <c r="S3773" s="230"/>
      <c r="V3773" s="230"/>
      <c r="W3773" s="230"/>
      <c r="X3773" s="230"/>
      <c r="Y3773" s="230"/>
      <c r="Z3773" s="230"/>
      <c r="AA3773" s="230"/>
      <c r="AB3773" s="230"/>
      <c r="AC3773" s="230"/>
      <c r="AD3773" s="230"/>
      <c r="AH3773" s="230"/>
      <c r="AK3773" s="230"/>
      <c r="AL3773" s="230"/>
      <c r="AM3773" s="230"/>
      <c r="AN3773" s="230"/>
      <c r="AO3773" s="230"/>
      <c r="AP3773" s="230"/>
      <c r="AQ3773" s="230"/>
      <c r="AR3773" s="230"/>
      <c r="AW3773" s="230"/>
      <c r="AZ3773" s="230"/>
      <c r="BA3773" s="230"/>
      <c r="BB3773" s="230"/>
      <c r="BC3773" s="230"/>
      <c r="BD3773" s="230"/>
      <c r="BE3773" s="230"/>
      <c r="BF3773" s="230"/>
      <c r="BG3773" s="230"/>
    </row>
    <row r="3774" spans="4:59">
      <c r="D3774" s="230"/>
      <c r="G3774" s="230"/>
      <c r="H3774" s="230"/>
      <c r="I3774" s="230"/>
      <c r="J3774" s="230"/>
      <c r="K3774" s="230"/>
      <c r="L3774" s="230"/>
      <c r="M3774" s="230"/>
      <c r="N3774" s="230"/>
      <c r="S3774" s="230"/>
      <c r="V3774" s="230"/>
      <c r="W3774" s="230"/>
      <c r="X3774" s="230"/>
      <c r="Y3774" s="230"/>
      <c r="Z3774" s="230"/>
      <c r="AA3774" s="230"/>
      <c r="AB3774" s="230"/>
      <c r="AC3774" s="230"/>
      <c r="AD3774" s="230"/>
      <c r="AH3774" s="230"/>
      <c r="AK3774" s="230"/>
      <c r="AL3774" s="230"/>
      <c r="AM3774" s="230"/>
      <c r="AN3774" s="230"/>
      <c r="AO3774" s="230"/>
      <c r="AP3774" s="230"/>
      <c r="AQ3774" s="230"/>
      <c r="AR3774" s="230"/>
      <c r="AW3774" s="230"/>
      <c r="AZ3774" s="230"/>
      <c r="BA3774" s="230"/>
      <c r="BB3774" s="230"/>
      <c r="BC3774" s="230"/>
      <c r="BD3774" s="230"/>
      <c r="BE3774" s="230"/>
      <c r="BF3774" s="230"/>
      <c r="BG3774" s="230"/>
    </row>
    <row r="3775" spans="4:59">
      <c r="D3775" s="230"/>
      <c r="G3775" s="230"/>
      <c r="H3775" s="230"/>
      <c r="I3775" s="230"/>
      <c r="J3775" s="230"/>
      <c r="K3775" s="230"/>
      <c r="L3775" s="230"/>
      <c r="M3775" s="230"/>
      <c r="N3775" s="230"/>
      <c r="S3775" s="230"/>
      <c r="V3775" s="230"/>
      <c r="W3775" s="230"/>
      <c r="X3775" s="230"/>
      <c r="Y3775" s="230"/>
      <c r="Z3775" s="230"/>
      <c r="AA3775" s="230"/>
      <c r="AB3775" s="230"/>
      <c r="AC3775" s="230"/>
      <c r="AD3775" s="230"/>
      <c r="AH3775" s="230"/>
      <c r="AK3775" s="230"/>
      <c r="AL3775" s="230"/>
      <c r="AM3775" s="230"/>
      <c r="AN3775" s="230"/>
      <c r="AO3775" s="230"/>
      <c r="AP3775" s="230"/>
      <c r="AQ3775" s="230"/>
      <c r="AR3775" s="230"/>
      <c r="AW3775" s="230"/>
      <c r="AZ3775" s="230"/>
      <c r="BA3775" s="230"/>
      <c r="BB3775" s="230"/>
      <c r="BC3775" s="230"/>
      <c r="BD3775" s="230"/>
      <c r="BE3775" s="230"/>
      <c r="BF3775" s="230"/>
      <c r="BG3775" s="230"/>
    </row>
    <row r="3776" spans="4:59">
      <c r="D3776" s="230"/>
      <c r="G3776" s="230"/>
      <c r="H3776" s="230"/>
      <c r="I3776" s="230"/>
      <c r="J3776" s="230"/>
      <c r="K3776" s="230"/>
      <c r="L3776" s="230"/>
      <c r="M3776" s="230"/>
      <c r="N3776" s="230"/>
      <c r="S3776" s="230"/>
      <c r="V3776" s="230"/>
      <c r="W3776" s="230"/>
      <c r="X3776" s="230"/>
      <c r="Y3776" s="230"/>
      <c r="Z3776" s="230"/>
      <c r="AA3776" s="230"/>
      <c r="AB3776" s="230"/>
      <c r="AC3776" s="230"/>
      <c r="AD3776" s="230"/>
      <c r="AH3776" s="230"/>
      <c r="AK3776" s="230"/>
      <c r="AL3776" s="230"/>
      <c r="AM3776" s="230"/>
      <c r="AN3776" s="230"/>
      <c r="AO3776" s="230"/>
      <c r="AP3776" s="230"/>
      <c r="AQ3776" s="230"/>
      <c r="AR3776" s="230"/>
      <c r="AW3776" s="230"/>
      <c r="AZ3776" s="230"/>
      <c r="BA3776" s="230"/>
      <c r="BB3776" s="230"/>
      <c r="BC3776" s="230"/>
      <c r="BD3776" s="230"/>
      <c r="BE3776" s="230"/>
      <c r="BF3776" s="230"/>
      <c r="BG3776" s="230"/>
    </row>
    <row r="3777" spans="4:59">
      <c r="D3777" s="230"/>
      <c r="G3777" s="230"/>
      <c r="H3777" s="230"/>
      <c r="I3777" s="230"/>
      <c r="J3777" s="230"/>
      <c r="K3777" s="230"/>
      <c r="L3777" s="230"/>
      <c r="M3777" s="230"/>
      <c r="N3777" s="230"/>
      <c r="S3777" s="230"/>
      <c r="V3777" s="230"/>
      <c r="W3777" s="230"/>
      <c r="X3777" s="230"/>
      <c r="Y3777" s="230"/>
      <c r="Z3777" s="230"/>
      <c r="AA3777" s="230"/>
      <c r="AB3777" s="230"/>
      <c r="AC3777" s="230"/>
      <c r="AD3777" s="230"/>
      <c r="AH3777" s="230"/>
      <c r="AK3777" s="230"/>
      <c r="AL3777" s="230"/>
      <c r="AM3777" s="230"/>
      <c r="AN3777" s="230"/>
      <c r="AO3777" s="230"/>
      <c r="AP3777" s="230"/>
      <c r="AQ3777" s="230"/>
      <c r="AR3777" s="230"/>
      <c r="AW3777" s="230"/>
      <c r="AZ3777" s="230"/>
      <c r="BA3777" s="230"/>
      <c r="BB3777" s="230"/>
      <c r="BC3777" s="230"/>
      <c r="BD3777" s="230"/>
      <c r="BE3777" s="230"/>
      <c r="BF3777" s="230"/>
      <c r="BG3777" s="230"/>
    </row>
    <row r="3778" spans="4:59">
      <c r="D3778" s="230"/>
      <c r="G3778" s="230"/>
      <c r="H3778" s="230"/>
      <c r="I3778" s="230"/>
      <c r="J3778" s="230"/>
      <c r="K3778" s="230"/>
      <c r="L3778" s="230"/>
      <c r="M3778" s="230"/>
      <c r="N3778" s="230"/>
      <c r="S3778" s="230"/>
      <c r="V3778" s="230"/>
      <c r="W3778" s="230"/>
      <c r="X3778" s="230"/>
      <c r="Y3778" s="230"/>
      <c r="Z3778" s="230"/>
      <c r="AA3778" s="230"/>
      <c r="AB3778" s="230"/>
      <c r="AC3778" s="230"/>
      <c r="AD3778" s="230"/>
      <c r="AH3778" s="230"/>
      <c r="AK3778" s="230"/>
      <c r="AL3778" s="230"/>
      <c r="AM3778" s="230"/>
      <c r="AN3778" s="230"/>
      <c r="AO3778" s="230"/>
      <c r="AP3778" s="230"/>
      <c r="AQ3778" s="230"/>
      <c r="AR3778" s="230"/>
      <c r="AW3778" s="230"/>
      <c r="AZ3778" s="230"/>
      <c r="BA3778" s="230"/>
      <c r="BB3778" s="230"/>
      <c r="BC3778" s="230"/>
      <c r="BD3778" s="230"/>
      <c r="BE3778" s="230"/>
      <c r="BF3778" s="230"/>
      <c r="BG3778" s="230"/>
    </row>
    <row r="3779" spans="4:59">
      <c r="D3779" s="230"/>
      <c r="G3779" s="230"/>
      <c r="H3779" s="230"/>
      <c r="I3779" s="230"/>
      <c r="J3779" s="230"/>
      <c r="K3779" s="230"/>
      <c r="L3779" s="230"/>
      <c r="M3779" s="230"/>
      <c r="N3779" s="230"/>
      <c r="S3779" s="230"/>
      <c r="V3779" s="230"/>
      <c r="W3779" s="230"/>
      <c r="X3779" s="230"/>
      <c r="Y3779" s="230"/>
      <c r="Z3779" s="230"/>
      <c r="AA3779" s="230"/>
      <c r="AB3779" s="230"/>
      <c r="AC3779" s="230"/>
      <c r="AD3779" s="230"/>
      <c r="AH3779" s="230"/>
      <c r="AK3779" s="230"/>
      <c r="AL3779" s="230"/>
      <c r="AM3779" s="230"/>
      <c r="AN3779" s="230"/>
      <c r="AO3779" s="230"/>
      <c r="AP3779" s="230"/>
      <c r="AQ3779" s="230"/>
      <c r="AR3779" s="230"/>
      <c r="AW3779" s="230"/>
      <c r="AZ3779" s="230"/>
      <c r="BA3779" s="230"/>
      <c r="BB3779" s="230"/>
      <c r="BC3779" s="230"/>
      <c r="BD3779" s="230"/>
      <c r="BE3779" s="230"/>
      <c r="BF3779" s="230"/>
      <c r="BG3779" s="230"/>
    </row>
    <row r="3780" spans="4:59">
      <c r="D3780" s="230"/>
      <c r="G3780" s="230"/>
      <c r="H3780" s="230"/>
      <c r="I3780" s="230"/>
      <c r="J3780" s="230"/>
      <c r="K3780" s="230"/>
      <c r="L3780" s="230"/>
      <c r="M3780" s="230"/>
      <c r="N3780" s="230"/>
      <c r="S3780" s="230"/>
      <c r="V3780" s="230"/>
      <c r="W3780" s="230"/>
      <c r="X3780" s="230"/>
      <c r="Y3780" s="230"/>
      <c r="Z3780" s="230"/>
      <c r="AA3780" s="230"/>
      <c r="AB3780" s="230"/>
      <c r="AC3780" s="230"/>
      <c r="AD3780" s="230"/>
      <c r="AH3780" s="230"/>
      <c r="AK3780" s="230"/>
      <c r="AL3780" s="230"/>
      <c r="AM3780" s="230"/>
      <c r="AN3780" s="230"/>
      <c r="AO3780" s="230"/>
      <c r="AP3780" s="230"/>
      <c r="AQ3780" s="230"/>
      <c r="AR3780" s="230"/>
      <c r="AW3780" s="230"/>
      <c r="AZ3780" s="230"/>
      <c r="BA3780" s="230"/>
      <c r="BB3780" s="230"/>
      <c r="BC3780" s="230"/>
      <c r="BD3780" s="230"/>
      <c r="BE3780" s="230"/>
      <c r="BF3780" s="230"/>
      <c r="BG3780" s="230"/>
    </row>
    <row r="3781" spans="4:59">
      <c r="D3781" s="230"/>
      <c r="G3781" s="230"/>
      <c r="H3781" s="230"/>
      <c r="I3781" s="230"/>
      <c r="J3781" s="230"/>
      <c r="K3781" s="230"/>
      <c r="L3781" s="230"/>
      <c r="M3781" s="230"/>
      <c r="N3781" s="230"/>
      <c r="S3781" s="230"/>
      <c r="V3781" s="230"/>
      <c r="W3781" s="230"/>
      <c r="X3781" s="230"/>
      <c r="Y3781" s="230"/>
      <c r="Z3781" s="230"/>
      <c r="AA3781" s="230"/>
      <c r="AB3781" s="230"/>
      <c r="AC3781" s="230"/>
      <c r="AD3781" s="230"/>
      <c r="AH3781" s="230"/>
      <c r="AK3781" s="230"/>
      <c r="AL3781" s="230"/>
      <c r="AM3781" s="230"/>
      <c r="AN3781" s="230"/>
      <c r="AO3781" s="230"/>
      <c r="AP3781" s="230"/>
      <c r="AQ3781" s="230"/>
      <c r="AR3781" s="230"/>
      <c r="AW3781" s="230"/>
      <c r="AZ3781" s="230"/>
      <c r="BA3781" s="230"/>
      <c r="BB3781" s="230"/>
      <c r="BC3781" s="230"/>
      <c r="BD3781" s="230"/>
      <c r="BE3781" s="230"/>
      <c r="BF3781" s="230"/>
      <c r="BG3781" s="230"/>
    </row>
    <row r="3782" spans="4:59">
      <c r="D3782" s="230"/>
      <c r="G3782" s="230"/>
      <c r="H3782" s="230"/>
      <c r="I3782" s="230"/>
      <c r="J3782" s="230"/>
      <c r="K3782" s="230"/>
      <c r="L3782" s="230"/>
      <c r="M3782" s="230"/>
      <c r="N3782" s="230"/>
      <c r="S3782" s="230"/>
      <c r="V3782" s="230"/>
      <c r="W3782" s="230"/>
      <c r="X3782" s="230"/>
      <c r="Y3782" s="230"/>
      <c r="Z3782" s="230"/>
      <c r="AA3782" s="230"/>
      <c r="AB3782" s="230"/>
      <c r="AC3782" s="230"/>
      <c r="AD3782" s="230"/>
      <c r="AH3782" s="230"/>
      <c r="AK3782" s="230"/>
      <c r="AL3782" s="230"/>
      <c r="AM3782" s="230"/>
      <c r="AN3782" s="230"/>
      <c r="AO3782" s="230"/>
      <c r="AP3782" s="230"/>
      <c r="AQ3782" s="230"/>
      <c r="AR3782" s="230"/>
      <c r="AW3782" s="230"/>
      <c r="AZ3782" s="230"/>
      <c r="BA3782" s="230"/>
      <c r="BB3782" s="230"/>
      <c r="BC3782" s="230"/>
      <c r="BD3782" s="230"/>
      <c r="BE3782" s="230"/>
      <c r="BF3782" s="230"/>
      <c r="BG3782" s="230"/>
    </row>
    <row r="3783" spans="4:59">
      <c r="D3783" s="230"/>
      <c r="G3783" s="230"/>
      <c r="H3783" s="230"/>
      <c r="I3783" s="230"/>
      <c r="J3783" s="230"/>
      <c r="K3783" s="230"/>
      <c r="L3783" s="230"/>
      <c r="M3783" s="230"/>
      <c r="N3783" s="230"/>
      <c r="S3783" s="230"/>
      <c r="V3783" s="230"/>
      <c r="W3783" s="230"/>
      <c r="X3783" s="230"/>
      <c r="Y3783" s="230"/>
      <c r="Z3783" s="230"/>
      <c r="AA3783" s="230"/>
      <c r="AB3783" s="230"/>
      <c r="AC3783" s="230"/>
      <c r="AD3783" s="230"/>
      <c r="AH3783" s="230"/>
      <c r="AK3783" s="230"/>
      <c r="AL3783" s="230"/>
      <c r="AM3783" s="230"/>
      <c r="AN3783" s="230"/>
      <c r="AO3783" s="230"/>
      <c r="AP3783" s="230"/>
      <c r="AQ3783" s="230"/>
      <c r="AR3783" s="230"/>
      <c r="AW3783" s="230"/>
      <c r="AZ3783" s="230"/>
      <c r="BA3783" s="230"/>
      <c r="BB3783" s="230"/>
      <c r="BC3783" s="230"/>
      <c r="BD3783" s="230"/>
      <c r="BE3783" s="230"/>
      <c r="BF3783" s="230"/>
      <c r="BG3783" s="230"/>
    </row>
    <row r="3784" spans="4:59">
      <c r="D3784" s="230"/>
      <c r="G3784" s="230"/>
      <c r="H3784" s="230"/>
      <c r="I3784" s="230"/>
      <c r="J3784" s="230"/>
      <c r="K3784" s="230"/>
      <c r="L3784" s="230"/>
      <c r="M3784" s="230"/>
      <c r="N3784" s="230"/>
      <c r="S3784" s="230"/>
      <c r="V3784" s="230"/>
      <c r="W3784" s="230"/>
      <c r="X3784" s="230"/>
      <c r="Y3784" s="230"/>
      <c r="Z3784" s="230"/>
      <c r="AA3784" s="230"/>
      <c r="AB3784" s="230"/>
      <c r="AC3784" s="230"/>
      <c r="AD3784" s="230"/>
      <c r="AH3784" s="230"/>
      <c r="AK3784" s="230"/>
      <c r="AL3784" s="230"/>
      <c r="AM3784" s="230"/>
      <c r="AN3784" s="230"/>
      <c r="AO3784" s="230"/>
      <c r="AP3784" s="230"/>
      <c r="AQ3784" s="230"/>
      <c r="AR3784" s="230"/>
      <c r="AW3784" s="230"/>
      <c r="AZ3784" s="230"/>
      <c r="BA3784" s="230"/>
      <c r="BB3784" s="230"/>
      <c r="BC3784" s="230"/>
      <c r="BD3784" s="230"/>
      <c r="BE3784" s="230"/>
      <c r="BF3784" s="230"/>
      <c r="BG3784" s="230"/>
    </row>
    <row r="3785" spans="4:59">
      <c r="D3785" s="230"/>
      <c r="G3785" s="230"/>
      <c r="H3785" s="230"/>
      <c r="I3785" s="230"/>
      <c r="J3785" s="230"/>
      <c r="K3785" s="230"/>
      <c r="L3785" s="230"/>
      <c r="M3785" s="230"/>
      <c r="N3785" s="230"/>
      <c r="S3785" s="230"/>
      <c r="V3785" s="230"/>
      <c r="W3785" s="230"/>
      <c r="X3785" s="230"/>
      <c r="Y3785" s="230"/>
      <c r="Z3785" s="230"/>
      <c r="AA3785" s="230"/>
      <c r="AB3785" s="230"/>
      <c r="AC3785" s="230"/>
      <c r="AD3785" s="230"/>
      <c r="AH3785" s="230"/>
      <c r="AK3785" s="230"/>
      <c r="AL3785" s="230"/>
      <c r="AM3785" s="230"/>
      <c r="AN3785" s="230"/>
      <c r="AO3785" s="230"/>
      <c r="AP3785" s="230"/>
      <c r="AQ3785" s="230"/>
      <c r="AR3785" s="230"/>
      <c r="AW3785" s="230"/>
      <c r="AZ3785" s="230"/>
      <c r="BA3785" s="230"/>
      <c r="BB3785" s="230"/>
      <c r="BC3785" s="230"/>
      <c r="BD3785" s="230"/>
      <c r="BE3785" s="230"/>
      <c r="BF3785" s="230"/>
      <c r="BG3785" s="230"/>
    </row>
    <row r="3786" spans="4:59">
      <c r="D3786" s="230"/>
      <c r="G3786" s="230"/>
      <c r="H3786" s="230"/>
      <c r="I3786" s="230"/>
      <c r="J3786" s="230"/>
      <c r="K3786" s="230"/>
      <c r="L3786" s="230"/>
      <c r="M3786" s="230"/>
      <c r="N3786" s="230"/>
      <c r="S3786" s="230"/>
      <c r="V3786" s="230"/>
      <c r="W3786" s="230"/>
      <c r="X3786" s="230"/>
      <c r="Y3786" s="230"/>
      <c r="Z3786" s="230"/>
      <c r="AA3786" s="230"/>
      <c r="AB3786" s="230"/>
      <c r="AC3786" s="230"/>
      <c r="AD3786" s="230"/>
      <c r="AH3786" s="230"/>
      <c r="AK3786" s="230"/>
      <c r="AL3786" s="230"/>
      <c r="AM3786" s="230"/>
      <c r="AN3786" s="230"/>
      <c r="AO3786" s="230"/>
      <c r="AP3786" s="230"/>
      <c r="AQ3786" s="230"/>
      <c r="AR3786" s="230"/>
      <c r="AW3786" s="230"/>
      <c r="AZ3786" s="230"/>
      <c r="BA3786" s="230"/>
      <c r="BB3786" s="230"/>
      <c r="BC3786" s="230"/>
      <c r="BD3786" s="230"/>
      <c r="BE3786" s="230"/>
      <c r="BF3786" s="230"/>
      <c r="BG3786" s="230"/>
    </row>
    <row r="3787" spans="4:59">
      <c r="D3787" s="230"/>
      <c r="G3787" s="230"/>
      <c r="H3787" s="230"/>
      <c r="I3787" s="230"/>
      <c r="J3787" s="230"/>
      <c r="K3787" s="230"/>
      <c r="L3787" s="230"/>
      <c r="M3787" s="230"/>
      <c r="N3787" s="230"/>
      <c r="S3787" s="230"/>
      <c r="V3787" s="230"/>
      <c r="W3787" s="230"/>
      <c r="X3787" s="230"/>
      <c r="Y3787" s="230"/>
      <c r="Z3787" s="230"/>
      <c r="AA3787" s="230"/>
      <c r="AB3787" s="230"/>
      <c r="AC3787" s="230"/>
      <c r="AD3787" s="230"/>
      <c r="AH3787" s="230"/>
      <c r="AK3787" s="230"/>
      <c r="AL3787" s="230"/>
      <c r="AM3787" s="230"/>
      <c r="AN3787" s="230"/>
      <c r="AO3787" s="230"/>
      <c r="AP3787" s="230"/>
      <c r="AQ3787" s="230"/>
      <c r="AR3787" s="230"/>
      <c r="AW3787" s="230"/>
      <c r="AZ3787" s="230"/>
      <c r="BA3787" s="230"/>
      <c r="BB3787" s="230"/>
      <c r="BC3787" s="230"/>
      <c r="BD3787" s="230"/>
      <c r="BE3787" s="230"/>
      <c r="BF3787" s="230"/>
      <c r="BG3787" s="230"/>
    </row>
    <row r="3788" spans="4:59">
      <c r="D3788" s="230"/>
      <c r="G3788" s="230"/>
      <c r="H3788" s="230"/>
      <c r="I3788" s="230"/>
      <c r="J3788" s="230"/>
      <c r="K3788" s="230"/>
      <c r="L3788" s="230"/>
      <c r="M3788" s="230"/>
      <c r="N3788" s="230"/>
      <c r="S3788" s="230"/>
      <c r="V3788" s="230"/>
      <c r="W3788" s="230"/>
      <c r="X3788" s="230"/>
      <c r="Y3788" s="230"/>
      <c r="Z3788" s="230"/>
      <c r="AA3788" s="230"/>
      <c r="AB3788" s="230"/>
      <c r="AC3788" s="230"/>
      <c r="AD3788" s="230"/>
      <c r="AH3788" s="230"/>
      <c r="AK3788" s="230"/>
      <c r="AL3788" s="230"/>
      <c r="AM3788" s="230"/>
      <c r="AN3788" s="230"/>
      <c r="AO3788" s="230"/>
      <c r="AP3788" s="230"/>
      <c r="AQ3788" s="230"/>
      <c r="AR3788" s="230"/>
      <c r="AW3788" s="230"/>
      <c r="AZ3788" s="230"/>
      <c r="BA3788" s="230"/>
      <c r="BB3788" s="230"/>
      <c r="BC3788" s="230"/>
      <c r="BD3788" s="230"/>
      <c r="BE3788" s="230"/>
      <c r="BF3788" s="230"/>
      <c r="BG3788" s="230"/>
    </row>
    <row r="3789" spans="4:59">
      <c r="D3789" s="230"/>
      <c r="G3789" s="230"/>
      <c r="H3789" s="230"/>
      <c r="I3789" s="230"/>
      <c r="J3789" s="230"/>
      <c r="K3789" s="230"/>
      <c r="L3789" s="230"/>
      <c r="M3789" s="230"/>
      <c r="N3789" s="230"/>
      <c r="S3789" s="230"/>
      <c r="V3789" s="230"/>
      <c r="W3789" s="230"/>
      <c r="X3789" s="230"/>
      <c r="Y3789" s="230"/>
      <c r="Z3789" s="230"/>
      <c r="AA3789" s="230"/>
      <c r="AB3789" s="230"/>
      <c r="AC3789" s="230"/>
      <c r="AD3789" s="230"/>
      <c r="AH3789" s="230"/>
      <c r="AK3789" s="230"/>
      <c r="AL3789" s="230"/>
      <c r="AM3789" s="230"/>
      <c r="AN3789" s="230"/>
      <c r="AO3789" s="230"/>
      <c r="AP3789" s="230"/>
      <c r="AQ3789" s="230"/>
      <c r="AR3789" s="230"/>
      <c r="AW3789" s="230"/>
      <c r="AZ3789" s="230"/>
      <c r="BA3789" s="230"/>
      <c r="BB3789" s="230"/>
      <c r="BC3789" s="230"/>
      <c r="BD3789" s="230"/>
      <c r="BE3789" s="230"/>
      <c r="BF3789" s="230"/>
      <c r="BG3789" s="230"/>
    </row>
    <row r="3790" spans="4:59">
      <c r="D3790" s="230"/>
      <c r="G3790" s="230"/>
      <c r="H3790" s="230"/>
      <c r="I3790" s="230"/>
      <c r="J3790" s="230"/>
      <c r="K3790" s="230"/>
      <c r="L3790" s="230"/>
      <c r="M3790" s="230"/>
      <c r="N3790" s="230"/>
      <c r="S3790" s="230"/>
      <c r="V3790" s="230"/>
      <c r="W3790" s="230"/>
      <c r="X3790" s="230"/>
      <c r="Y3790" s="230"/>
      <c r="Z3790" s="230"/>
      <c r="AA3790" s="230"/>
      <c r="AB3790" s="230"/>
      <c r="AC3790" s="230"/>
      <c r="AD3790" s="230"/>
      <c r="AH3790" s="230"/>
      <c r="AK3790" s="230"/>
      <c r="AL3790" s="230"/>
      <c r="AM3790" s="230"/>
      <c r="AN3790" s="230"/>
      <c r="AO3790" s="230"/>
      <c r="AP3790" s="230"/>
      <c r="AQ3790" s="230"/>
      <c r="AR3790" s="230"/>
      <c r="AW3790" s="230"/>
      <c r="AZ3790" s="230"/>
      <c r="BA3790" s="230"/>
      <c r="BB3790" s="230"/>
      <c r="BC3790" s="230"/>
      <c r="BD3790" s="230"/>
      <c r="BE3790" s="230"/>
      <c r="BF3790" s="230"/>
      <c r="BG3790" s="230"/>
    </row>
    <row r="3791" spans="4:59">
      <c r="D3791" s="230"/>
      <c r="G3791" s="230"/>
      <c r="H3791" s="230"/>
      <c r="I3791" s="230"/>
      <c r="J3791" s="230"/>
      <c r="K3791" s="230"/>
      <c r="L3791" s="230"/>
      <c r="M3791" s="230"/>
      <c r="N3791" s="230"/>
      <c r="S3791" s="230"/>
      <c r="V3791" s="230"/>
      <c r="W3791" s="230"/>
      <c r="X3791" s="230"/>
      <c r="Y3791" s="230"/>
      <c r="Z3791" s="230"/>
      <c r="AA3791" s="230"/>
      <c r="AB3791" s="230"/>
      <c r="AC3791" s="230"/>
      <c r="AD3791" s="230"/>
      <c r="AH3791" s="230"/>
      <c r="AK3791" s="230"/>
      <c r="AL3791" s="230"/>
      <c r="AM3791" s="230"/>
      <c r="AN3791" s="230"/>
      <c r="AO3791" s="230"/>
      <c r="AP3791" s="230"/>
      <c r="AQ3791" s="230"/>
      <c r="AR3791" s="230"/>
      <c r="AW3791" s="230"/>
      <c r="AZ3791" s="230"/>
      <c r="BA3791" s="230"/>
      <c r="BB3791" s="230"/>
      <c r="BC3791" s="230"/>
      <c r="BD3791" s="230"/>
      <c r="BE3791" s="230"/>
      <c r="BF3791" s="230"/>
      <c r="BG3791" s="230"/>
    </row>
    <row r="3792" spans="4:59">
      <c r="D3792" s="230"/>
      <c r="G3792" s="230"/>
      <c r="H3792" s="230"/>
      <c r="I3792" s="230"/>
      <c r="J3792" s="230"/>
      <c r="K3792" s="230"/>
      <c r="L3792" s="230"/>
      <c r="M3792" s="230"/>
      <c r="N3792" s="230"/>
      <c r="S3792" s="230"/>
      <c r="V3792" s="230"/>
      <c r="W3792" s="230"/>
      <c r="X3792" s="230"/>
      <c r="Y3792" s="230"/>
      <c r="Z3792" s="230"/>
      <c r="AA3792" s="230"/>
      <c r="AB3792" s="230"/>
      <c r="AC3792" s="230"/>
      <c r="AD3792" s="230"/>
      <c r="AH3792" s="230"/>
      <c r="AK3792" s="230"/>
      <c r="AL3792" s="230"/>
      <c r="AM3792" s="230"/>
      <c r="AN3792" s="230"/>
      <c r="AO3792" s="230"/>
      <c r="AP3792" s="230"/>
      <c r="AQ3792" s="230"/>
      <c r="AR3792" s="230"/>
      <c r="AW3792" s="230"/>
      <c r="AZ3792" s="230"/>
      <c r="BA3792" s="230"/>
      <c r="BB3792" s="230"/>
      <c r="BC3792" s="230"/>
      <c r="BD3792" s="230"/>
      <c r="BE3792" s="230"/>
      <c r="BF3792" s="230"/>
      <c r="BG3792" s="230"/>
    </row>
    <row r="3793" spans="4:59">
      <c r="D3793" s="230"/>
      <c r="G3793" s="230"/>
      <c r="H3793" s="230"/>
      <c r="I3793" s="230"/>
      <c r="J3793" s="230"/>
      <c r="K3793" s="230"/>
      <c r="L3793" s="230"/>
      <c r="M3793" s="230"/>
      <c r="N3793" s="230"/>
      <c r="S3793" s="230"/>
      <c r="V3793" s="230"/>
      <c r="W3793" s="230"/>
      <c r="X3793" s="230"/>
      <c r="Y3793" s="230"/>
      <c r="Z3793" s="230"/>
      <c r="AA3793" s="230"/>
      <c r="AB3793" s="230"/>
      <c r="AC3793" s="230"/>
      <c r="AD3793" s="230"/>
      <c r="AH3793" s="230"/>
      <c r="AK3793" s="230"/>
      <c r="AL3793" s="230"/>
      <c r="AM3793" s="230"/>
      <c r="AN3793" s="230"/>
      <c r="AO3793" s="230"/>
      <c r="AP3793" s="230"/>
      <c r="AQ3793" s="230"/>
      <c r="AR3793" s="230"/>
      <c r="AW3793" s="230"/>
      <c r="AZ3793" s="230"/>
      <c r="BA3793" s="230"/>
      <c r="BB3793" s="230"/>
      <c r="BC3793" s="230"/>
      <c r="BD3793" s="230"/>
      <c r="BE3793" s="230"/>
      <c r="BF3793" s="230"/>
      <c r="BG3793" s="230"/>
    </row>
    <row r="3794" spans="4:59">
      <c r="D3794" s="230"/>
      <c r="G3794" s="230"/>
      <c r="H3794" s="230"/>
      <c r="I3794" s="230"/>
      <c r="J3794" s="230"/>
      <c r="K3794" s="230"/>
      <c r="L3794" s="230"/>
      <c r="M3794" s="230"/>
      <c r="N3794" s="230"/>
      <c r="S3794" s="230"/>
      <c r="V3794" s="230"/>
      <c r="W3794" s="230"/>
      <c r="X3794" s="230"/>
      <c r="Y3794" s="230"/>
      <c r="Z3794" s="230"/>
      <c r="AA3794" s="230"/>
      <c r="AB3794" s="230"/>
      <c r="AC3794" s="230"/>
      <c r="AD3794" s="230"/>
      <c r="AH3794" s="230"/>
      <c r="AK3794" s="230"/>
      <c r="AL3794" s="230"/>
      <c r="AM3794" s="230"/>
      <c r="AN3794" s="230"/>
      <c r="AO3794" s="230"/>
      <c r="AP3794" s="230"/>
      <c r="AQ3794" s="230"/>
      <c r="AR3794" s="230"/>
      <c r="AW3794" s="230"/>
      <c r="AZ3794" s="230"/>
      <c r="BA3794" s="230"/>
      <c r="BB3794" s="230"/>
      <c r="BC3794" s="230"/>
      <c r="BD3794" s="230"/>
      <c r="BE3794" s="230"/>
      <c r="BF3794" s="230"/>
      <c r="BG3794" s="230"/>
    </row>
    <row r="3795" spans="4:59">
      <c r="D3795" s="230"/>
      <c r="G3795" s="230"/>
      <c r="H3795" s="230"/>
      <c r="I3795" s="230"/>
      <c r="J3795" s="230"/>
      <c r="K3795" s="230"/>
      <c r="L3795" s="230"/>
      <c r="M3795" s="230"/>
      <c r="N3795" s="230"/>
      <c r="S3795" s="230"/>
      <c r="V3795" s="230"/>
      <c r="W3795" s="230"/>
      <c r="X3795" s="230"/>
      <c r="Y3795" s="230"/>
      <c r="Z3795" s="230"/>
      <c r="AA3795" s="230"/>
      <c r="AB3795" s="230"/>
      <c r="AC3795" s="230"/>
      <c r="AD3795" s="230"/>
      <c r="AH3795" s="230"/>
      <c r="AK3795" s="230"/>
      <c r="AL3795" s="230"/>
      <c r="AM3795" s="230"/>
      <c r="AN3795" s="230"/>
      <c r="AO3795" s="230"/>
      <c r="AP3795" s="230"/>
      <c r="AQ3795" s="230"/>
      <c r="AR3795" s="230"/>
      <c r="AW3795" s="230"/>
      <c r="AZ3795" s="230"/>
      <c r="BA3795" s="230"/>
      <c r="BB3795" s="230"/>
      <c r="BC3795" s="230"/>
      <c r="BD3795" s="230"/>
      <c r="BE3795" s="230"/>
      <c r="BF3795" s="230"/>
      <c r="BG3795" s="230"/>
    </row>
    <row r="3796" spans="4:59">
      <c r="D3796" s="230"/>
      <c r="G3796" s="230"/>
      <c r="H3796" s="230"/>
      <c r="I3796" s="230"/>
      <c r="J3796" s="230"/>
      <c r="K3796" s="230"/>
      <c r="L3796" s="230"/>
      <c r="M3796" s="230"/>
      <c r="N3796" s="230"/>
      <c r="S3796" s="230"/>
      <c r="V3796" s="230"/>
      <c r="W3796" s="230"/>
      <c r="X3796" s="230"/>
      <c r="Y3796" s="230"/>
      <c r="Z3796" s="230"/>
      <c r="AA3796" s="230"/>
      <c r="AB3796" s="230"/>
      <c r="AC3796" s="230"/>
      <c r="AD3796" s="230"/>
      <c r="AH3796" s="230"/>
      <c r="AK3796" s="230"/>
      <c r="AL3796" s="230"/>
      <c r="AM3796" s="230"/>
      <c r="AN3796" s="230"/>
      <c r="AO3796" s="230"/>
      <c r="AP3796" s="230"/>
      <c r="AQ3796" s="230"/>
      <c r="AR3796" s="230"/>
      <c r="AW3796" s="230"/>
      <c r="AZ3796" s="230"/>
      <c r="BA3796" s="230"/>
      <c r="BB3796" s="230"/>
      <c r="BC3796" s="230"/>
      <c r="BD3796" s="230"/>
      <c r="BE3796" s="230"/>
      <c r="BF3796" s="230"/>
      <c r="BG3796" s="230"/>
    </row>
    <row r="3797" spans="4:59">
      <c r="D3797" s="230"/>
      <c r="G3797" s="230"/>
      <c r="H3797" s="230"/>
      <c r="I3797" s="230"/>
      <c r="J3797" s="230"/>
      <c r="K3797" s="230"/>
      <c r="L3797" s="230"/>
      <c r="M3797" s="230"/>
      <c r="N3797" s="230"/>
      <c r="S3797" s="230"/>
      <c r="V3797" s="230"/>
      <c r="W3797" s="230"/>
      <c r="X3797" s="230"/>
      <c r="Y3797" s="230"/>
      <c r="Z3797" s="230"/>
      <c r="AA3797" s="230"/>
      <c r="AB3797" s="230"/>
      <c r="AC3797" s="230"/>
      <c r="AD3797" s="230"/>
      <c r="AH3797" s="230"/>
      <c r="AK3797" s="230"/>
      <c r="AL3797" s="230"/>
      <c r="AM3797" s="230"/>
      <c r="AN3797" s="230"/>
      <c r="AO3797" s="230"/>
      <c r="AP3797" s="230"/>
      <c r="AQ3797" s="230"/>
      <c r="AR3797" s="230"/>
      <c r="AW3797" s="230"/>
      <c r="AZ3797" s="230"/>
      <c r="BA3797" s="230"/>
      <c r="BB3797" s="230"/>
      <c r="BC3797" s="230"/>
      <c r="BD3797" s="230"/>
      <c r="BE3797" s="230"/>
      <c r="BF3797" s="230"/>
      <c r="BG3797" s="230"/>
    </row>
    <row r="3798" spans="4:59">
      <c r="D3798" s="230"/>
      <c r="G3798" s="230"/>
      <c r="H3798" s="230"/>
      <c r="I3798" s="230"/>
      <c r="J3798" s="230"/>
      <c r="K3798" s="230"/>
      <c r="L3798" s="230"/>
      <c r="M3798" s="230"/>
      <c r="N3798" s="230"/>
      <c r="S3798" s="230"/>
      <c r="V3798" s="230"/>
      <c r="W3798" s="230"/>
      <c r="X3798" s="230"/>
      <c r="Y3798" s="230"/>
      <c r="Z3798" s="230"/>
      <c r="AA3798" s="230"/>
      <c r="AB3798" s="230"/>
      <c r="AC3798" s="230"/>
      <c r="AD3798" s="230"/>
      <c r="AH3798" s="230"/>
      <c r="AK3798" s="230"/>
      <c r="AL3798" s="230"/>
      <c r="AM3798" s="230"/>
      <c r="AN3798" s="230"/>
      <c r="AO3798" s="230"/>
      <c r="AP3798" s="230"/>
      <c r="AQ3798" s="230"/>
      <c r="AR3798" s="230"/>
      <c r="AW3798" s="230"/>
      <c r="AZ3798" s="230"/>
      <c r="BA3798" s="230"/>
      <c r="BB3798" s="230"/>
      <c r="BC3798" s="230"/>
      <c r="BD3798" s="230"/>
      <c r="BE3798" s="230"/>
      <c r="BF3798" s="230"/>
      <c r="BG3798" s="230"/>
    </row>
    <row r="3799" spans="4:59">
      <c r="D3799" s="230"/>
      <c r="G3799" s="230"/>
      <c r="H3799" s="230"/>
      <c r="I3799" s="230"/>
      <c r="J3799" s="230"/>
      <c r="K3799" s="230"/>
      <c r="L3799" s="230"/>
      <c r="M3799" s="230"/>
      <c r="N3799" s="230"/>
      <c r="S3799" s="230"/>
      <c r="V3799" s="230"/>
      <c r="W3799" s="230"/>
      <c r="X3799" s="230"/>
      <c r="Y3799" s="230"/>
      <c r="Z3799" s="230"/>
      <c r="AA3799" s="230"/>
      <c r="AB3799" s="230"/>
      <c r="AC3799" s="230"/>
      <c r="AD3799" s="230"/>
      <c r="AH3799" s="230"/>
      <c r="AK3799" s="230"/>
      <c r="AL3799" s="230"/>
      <c r="AM3799" s="230"/>
      <c r="AN3799" s="230"/>
      <c r="AO3799" s="230"/>
      <c r="AP3799" s="230"/>
      <c r="AQ3799" s="230"/>
      <c r="AR3799" s="230"/>
      <c r="AW3799" s="230"/>
      <c r="AZ3799" s="230"/>
      <c r="BA3799" s="230"/>
      <c r="BB3799" s="230"/>
      <c r="BC3799" s="230"/>
      <c r="BD3799" s="230"/>
      <c r="BE3799" s="230"/>
      <c r="BF3799" s="230"/>
      <c r="BG3799" s="230"/>
    </row>
    <row r="3800" spans="4:59">
      <c r="D3800" s="230"/>
      <c r="G3800" s="230"/>
      <c r="H3800" s="230"/>
      <c r="I3800" s="230"/>
      <c r="J3800" s="230"/>
      <c r="K3800" s="230"/>
      <c r="L3800" s="230"/>
      <c r="M3800" s="230"/>
      <c r="N3800" s="230"/>
      <c r="S3800" s="230"/>
      <c r="V3800" s="230"/>
      <c r="W3800" s="230"/>
      <c r="X3800" s="230"/>
      <c r="Y3800" s="230"/>
      <c r="Z3800" s="230"/>
      <c r="AA3800" s="230"/>
      <c r="AB3800" s="230"/>
      <c r="AC3800" s="230"/>
      <c r="AD3800" s="230"/>
      <c r="AH3800" s="230"/>
      <c r="AK3800" s="230"/>
      <c r="AL3800" s="230"/>
      <c r="AM3800" s="230"/>
      <c r="AN3800" s="230"/>
      <c r="AO3800" s="230"/>
      <c r="AP3800" s="230"/>
      <c r="AQ3800" s="230"/>
      <c r="AR3800" s="230"/>
      <c r="AW3800" s="230"/>
      <c r="AZ3800" s="230"/>
      <c r="BA3800" s="230"/>
      <c r="BB3800" s="230"/>
      <c r="BC3800" s="230"/>
      <c r="BD3800" s="230"/>
      <c r="BE3800" s="230"/>
      <c r="BF3800" s="230"/>
      <c r="BG3800" s="230"/>
    </row>
    <row r="3801" spans="4:59">
      <c r="D3801" s="230"/>
      <c r="G3801" s="230"/>
      <c r="H3801" s="230"/>
      <c r="I3801" s="230"/>
      <c r="J3801" s="230"/>
      <c r="K3801" s="230"/>
      <c r="L3801" s="230"/>
      <c r="M3801" s="230"/>
      <c r="N3801" s="230"/>
      <c r="S3801" s="230"/>
      <c r="V3801" s="230"/>
      <c r="W3801" s="230"/>
      <c r="X3801" s="230"/>
      <c r="Y3801" s="230"/>
      <c r="Z3801" s="230"/>
      <c r="AA3801" s="230"/>
      <c r="AB3801" s="230"/>
      <c r="AC3801" s="230"/>
      <c r="AD3801" s="230"/>
      <c r="AH3801" s="230"/>
      <c r="AK3801" s="230"/>
      <c r="AL3801" s="230"/>
      <c r="AM3801" s="230"/>
      <c r="AN3801" s="230"/>
      <c r="AO3801" s="230"/>
      <c r="AP3801" s="230"/>
      <c r="AQ3801" s="230"/>
      <c r="AR3801" s="230"/>
      <c r="AW3801" s="230"/>
      <c r="AZ3801" s="230"/>
      <c r="BA3801" s="230"/>
      <c r="BB3801" s="230"/>
      <c r="BC3801" s="230"/>
      <c r="BD3801" s="230"/>
      <c r="BE3801" s="230"/>
      <c r="BF3801" s="230"/>
      <c r="BG3801" s="230"/>
    </row>
    <row r="3802" spans="4:59">
      <c r="D3802" s="230"/>
      <c r="G3802" s="230"/>
      <c r="H3802" s="230"/>
      <c r="I3802" s="230"/>
      <c r="J3802" s="230"/>
      <c r="K3802" s="230"/>
      <c r="L3802" s="230"/>
      <c r="M3802" s="230"/>
      <c r="N3802" s="230"/>
      <c r="S3802" s="230"/>
      <c r="V3802" s="230"/>
      <c r="W3802" s="230"/>
      <c r="X3802" s="230"/>
      <c r="Y3802" s="230"/>
      <c r="Z3802" s="230"/>
      <c r="AA3802" s="230"/>
      <c r="AB3802" s="230"/>
      <c r="AC3802" s="230"/>
      <c r="AD3802" s="230"/>
      <c r="AH3802" s="230"/>
      <c r="AK3802" s="230"/>
      <c r="AL3802" s="230"/>
      <c r="AM3802" s="230"/>
      <c r="AN3802" s="230"/>
      <c r="AO3802" s="230"/>
      <c r="AP3802" s="230"/>
      <c r="AQ3802" s="230"/>
      <c r="AR3802" s="230"/>
      <c r="AW3802" s="230"/>
      <c r="AZ3802" s="230"/>
      <c r="BA3802" s="230"/>
      <c r="BB3802" s="230"/>
      <c r="BC3802" s="230"/>
      <c r="BD3802" s="230"/>
      <c r="BE3802" s="230"/>
      <c r="BF3802" s="230"/>
      <c r="BG3802" s="230"/>
    </row>
    <row r="3803" spans="4:59">
      <c r="D3803" s="230"/>
      <c r="G3803" s="230"/>
      <c r="H3803" s="230"/>
      <c r="I3803" s="230"/>
      <c r="J3803" s="230"/>
      <c r="K3803" s="230"/>
      <c r="L3803" s="230"/>
      <c r="M3803" s="230"/>
      <c r="N3803" s="230"/>
      <c r="S3803" s="230"/>
      <c r="V3803" s="230"/>
      <c r="W3803" s="230"/>
      <c r="X3803" s="230"/>
      <c r="Y3803" s="230"/>
      <c r="Z3803" s="230"/>
      <c r="AA3803" s="230"/>
      <c r="AB3803" s="230"/>
      <c r="AC3803" s="230"/>
      <c r="AD3803" s="230"/>
      <c r="AH3803" s="230"/>
      <c r="AK3803" s="230"/>
      <c r="AL3803" s="230"/>
      <c r="AM3803" s="230"/>
      <c r="AN3803" s="230"/>
      <c r="AO3803" s="230"/>
      <c r="AP3803" s="230"/>
      <c r="AQ3803" s="230"/>
      <c r="AR3803" s="230"/>
      <c r="AW3803" s="230"/>
      <c r="AZ3803" s="230"/>
      <c r="BA3803" s="230"/>
      <c r="BB3803" s="230"/>
      <c r="BC3803" s="230"/>
      <c r="BD3803" s="230"/>
      <c r="BE3803" s="230"/>
      <c r="BF3803" s="230"/>
      <c r="BG3803" s="230"/>
    </row>
    <row r="3804" spans="4:59">
      <c r="D3804" s="230"/>
      <c r="G3804" s="230"/>
      <c r="H3804" s="230"/>
      <c r="I3804" s="230"/>
      <c r="J3804" s="230"/>
      <c r="K3804" s="230"/>
      <c r="L3804" s="230"/>
      <c r="M3804" s="230"/>
      <c r="N3804" s="230"/>
      <c r="S3804" s="230"/>
      <c r="V3804" s="230"/>
      <c r="W3804" s="230"/>
      <c r="X3804" s="230"/>
      <c r="Y3804" s="230"/>
      <c r="Z3804" s="230"/>
      <c r="AA3804" s="230"/>
      <c r="AB3804" s="230"/>
      <c r="AC3804" s="230"/>
      <c r="AD3804" s="230"/>
      <c r="AH3804" s="230"/>
      <c r="AK3804" s="230"/>
      <c r="AL3804" s="230"/>
      <c r="AM3804" s="230"/>
      <c r="AN3804" s="230"/>
      <c r="AO3804" s="230"/>
      <c r="AP3804" s="230"/>
      <c r="AQ3804" s="230"/>
      <c r="AR3804" s="230"/>
      <c r="AW3804" s="230"/>
      <c r="AZ3804" s="230"/>
      <c r="BA3804" s="230"/>
      <c r="BB3804" s="230"/>
      <c r="BC3804" s="230"/>
      <c r="BD3804" s="230"/>
      <c r="BE3804" s="230"/>
      <c r="BF3804" s="230"/>
      <c r="BG3804" s="230"/>
    </row>
    <row r="3805" spans="4:59">
      <c r="D3805" s="230"/>
      <c r="G3805" s="230"/>
      <c r="H3805" s="230"/>
      <c r="I3805" s="230"/>
      <c r="J3805" s="230"/>
      <c r="K3805" s="230"/>
      <c r="L3805" s="230"/>
      <c r="M3805" s="230"/>
      <c r="N3805" s="230"/>
      <c r="S3805" s="230"/>
      <c r="V3805" s="230"/>
      <c r="W3805" s="230"/>
      <c r="X3805" s="230"/>
      <c r="Y3805" s="230"/>
      <c r="Z3805" s="230"/>
      <c r="AA3805" s="230"/>
      <c r="AB3805" s="230"/>
      <c r="AC3805" s="230"/>
      <c r="AD3805" s="230"/>
      <c r="AH3805" s="230"/>
      <c r="AK3805" s="230"/>
      <c r="AL3805" s="230"/>
      <c r="AM3805" s="230"/>
      <c r="AN3805" s="230"/>
      <c r="AO3805" s="230"/>
      <c r="AP3805" s="230"/>
      <c r="AQ3805" s="230"/>
      <c r="AR3805" s="230"/>
      <c r="AW3805" s="230"/>
      <c r="AZ3805" s="230"/>
      <c r="BA3805" s="230"/>
      <c r="BB3805" s="230"/>
      <c r="BC3805" s="230"/>
      <c r="BD3805" s="230"/>
      <c r="BE3805" s="230"/>
      <c r="BF3805" s="230"/>
      <c r="BG3805" s="230"/>
    </row>
    <row r="3806" spans="4:59">
      <c r="D3806" s="230"/>
      <c r="G3806" s="230"/>
      <c r="H3806" s="230"/>
      <c r="I3806" s="230"/>
      <c r="J3806" s="230"/>
      <c r="K3806" s="230"/>
      <c r="L3806" s="230"/>
      <c r="M3806" s="230"/>
      <c r="N3806" s="230"/>
      <c r="S3806" s="230"/>
      <c r="V3806" s="230"/>
      <c r="W3806" s="230"/>
      <c r="X3806" s="230"/>
      <c r="Y3806" s="230"/>
      <c r="Z3806" s="230"/>
      <c r="AA3806" s="230"/>
      <c r="AB3806" s="230"/>
      <c r="AC3806" s="230"/>
      <c r="AD3806" s="230"/>
      <c r="AH3806" s="230"/>
      <c r="AK3806" s="230"/>
      <c r="AL3806" s="230"/>
      <c r="AM3806" s="230"/>
      <c r="AN3806" s="230"/>
      <c r="AO3806" s="230"/>
      <c r="AP3806" s="230"/>
      <c r="AQ3806" s="230"/>
      <c r="AR3806" s="230"/>
      <c r="AW3806" s="230"/>
      <c r="AZ3806" s="230"/>
      <c r="BA3806" s="230"/>
      <c r="BB3806" s="230"/>
      <c r="BC3806" s="230"/>
      <c r="BD3806" s="230"/>
      <c r="BE3806" s="230"/>
      <c r="BF3806" s="230"/>
      <c r="BG3806" s="230"/>
    </row>
    <row r="3807" spans="4:59">
      <c r="D3807" s="230"/>
      <c r="G3807" s="230"/>
      <c r="H3807" s="230"/>
      <c r="I3807" s="230"/>
      <c r="J3807" s="230"/>
      <c r="K3807" s="230"/>
      <c r="L3807" s="230"/>
      <c r="M3807" s="230"/>
      <c r="N3807" s="230"/>
      <c r="S3807" s="230"/>
      <c r="V3807" s="230"/>
      <c r="W3807" s="230"/>
      <c r="X3807" s="230"/>
      <c r="Y3807" s="230"/>
      <c r="Z3807" s="230"/>
      <c r="AA3807" s="230"/>
      <c r="AB3807" s="230"/>
      <c r="AC3807" s="230"/>
      <c r="AD3807" s="230"/>
      <c r="AH3807" s="230"/>
      <c r="AK3807" s="230"/>
      <c r="AL3807" s="230"/>
      <c r="AM3807" s="230"/>
      <c r="AN3807" s="230"/>
      <c r="AO3807" s="230"/>
      <c r="AP3807" s="230"/>
      <c r="AQ3807" s="230"/>
      <c r="AR3807" s="230"/>
      <c r="AW3807" s="230"/>
      <c r="AZ3807" s="230"/>
      <c r="BA3807" s="230"/>
      <c r="BB3807" s="230"/>
      <c r="BC3807" s="230"/>
      <c r="BD3807" s="230"/>
      <c r="BE3807" s="230"/>
      <c r="BF3807" s="230"/>
      <c r="BG3807" s="230"/>
    </row>
    <row r="3808" spans="4:59">
      <c r="D3808" s="230"/>
      <c r="G3808" s="230"/>
      <c r="H3808" s="230"/>
      <c r="I3808" s="230"/>
      <c r="J3808" s="230"/>
      <c r="K3808" s="230"/>
      <c r="L3808" s="230"/>
      <c r="M3808" s="230"/>
      <c r="N3808" s="230"/>
      <c r="S3808" s="230"/>
      <c r="V3808" s="230"/>
      <c r="W3808" s="230"/>
      <c r="X3808" s="230"/>
      <c r="Y3808" s="230"/>
      <c r="Z3808" s="230"/>
      <c r="AA3808" s="230"/>
      <c r="AB3808" s="230"/>
      <c r="AC3808" s="230"/>
      <c r="AD3808" s="230"/>
      <c r="AH3808" s="230"/>
      <c r="AK3808" s="230"/>
      <c r="AL3808" s="230"/>
      <c r="AM3808" s="230"/>
      <c r="AN3808" s="230"/>
      <c r="AO3808" s="230"/>
      <c r="AP3808" s="230"/>
      <c r="AQ3808" s="230"/>
      <c r="AR3808" s="230"/>
      <c r="AW3808" s="230"/>
      <c r="AZ3808" s="230"/>
      <c r="BA3808" s="230"/>
      <c r="BB3808" s="230"/>
      <c r="BC3808" s="230"/>
      <c r="BD3808" s="230"/>
      <c r="BE3808" s="230"/>
      <c r="BF3808" s="230"/>
      <c r="BG3808" s="230"/>
    </row>
    <row r="3809" spans="4:59">
      <c r="D3809" s="230"/>
      <c r="G3809" s="230"/>
      <c r="H3809" s="230"/>
      <c r="I3809" s="230"/>
      <c r="J3809" s="230"/>
      <c r="K3809" s="230"/>
      <c r="L3809" s="230"/>
      <c r="M3809" s="230"/>
      <c r="N3809" s="230"/>
      <c r="S3809" s="230"/>
      <c r="V3809" s="230"/>
      <c r="W3809" s="230"/>
      <c r="X3809" s="230"/>
      <c r="Y3809" s="230"/>
      <c r="Z3809" s="230"/>
      <c r="AA3809" s="230"/>
      <c r="AB3809" s="230"/>
      <c r="AC3809" s="230"/>
      <c r="AD3809" s="230"/>
      <c r="AH3809" s="230"/>
      <c r="AK3809" s="230"/>
      <c r="AL3809" s="230"/>
      <c r="AM3809" s="230"/>
      <c r="AN3809" s="230"/>
      <c r="AO3809" s="230"/>
      <c r="AP3809" s="230"/>
      <c r="AQ3809" s="230"/>
      <c r="AR3809" s="230"/>
      <c r="AW3809" s="230"/>
      <c r="AZ3809" s="230"/>
      <c r="BA3809" s="230"/>
      <c r="BB3809" s="230"/>
      <c r="BC3809" s="230"/>
      <c r="BD3809" s="230"/>
      <c r="BE3809" s="230"/>
      <c r="BF3809" s="230"/>
      <c r="BG3809" s="230"/>
    </row>
    <row r="3810" spans="4:59">
      <c r="D3810" s="230"/>
      <c r="G3810" s="230"/>
      <c r="H3810" s="230"/>
      <c r="I3810" s="230"/>
      <c r="J3810" s="230"/>
      <c r="K3810" s="230"/>
      <c r="L3810" s="230"/>
      <c r="M3810" s="230"/>
      <c r="N3810" s="230"/>
      <c r="S3810" s="230"/>
      <c r="V3810" s="230"/>
      <c r="W3810" s="230"/>
      <c r="X3810" s="230"/>
      <c r="Y3810" s="230"/>
      <c r="Z3810" s="230"/>
      <c r="AA3810" s="230"/>
      <c r="AB3810" s="230"/>
      <c r="AC3810" s="230"/>
      <c r="AD3810" s="230"/>
      <c r="AH3810" s="230"/>
      <c r="AK3810" s="230"/>
      <c r="AL3810" s="230"/>
      <c r="AM3810" s="230"/>
      <c r="AN3810" s="230"/>
      <c r="AO3810" s="230"/>
      <c r="AP3810" s="230"/>
      <c r="AQ3810" s="230"/>
      <c r="AR3810" s="230"/>
      <c r="AW3810" s="230"/>
      <c r="AZ3810" s="230"/>
      <c r="BA3810" s="230"/>
      <c r="BB3810" s="230"/>
      <c r="BC3810" s="230"/>
      <c r="BD3810" s="230"/>
      <c r="BE3810" s="230"/>
      <c r="BF3810" s="230"/>
      <c r="BG3810" s="230"/>
    </row>
    <row r="3811" spans="4:59">
      <c r="D3811" s="230"/>
      <c r="G3811" s="230"/>
      <c r="H3811" s="230"/>
      <c r="I3811" s="230"/>
      <c r="J3811" s="230"/>
      <c r="K3811" s="230"/>
      <c r="L3811" s="230"/>
      <c r="M3811" s="230"/>
      <c r="N3811" s="230"/>
      <c r="S3811" s="230"/>
      <c r="V3811" s="230"/>
      <c r="W3811" s="230"/>
      <c r="X3811" s="230"/>
      <c r="Y3811" s="230"/>
      <c r="Z3811" s="230"/>
      <c r="AA3811" s="230"/>
      <c r="AB3811" s="230"/>
      <c r="AC3811" s="230"/>
      <c r="AD3811" s="230"/>
      <c r="AH3811" s="230"/>
      <c r="AK3811" s="230"/>
      <c r="AL3811" s="230"/>
      <c r="AM3811" s="230"/>
      <c r="AN3811" s="230"/>
      <c r="AO3811" s="230"/>
      <c r="AP3811" s="230"/>
      <c r="AQ3811" s="230"/>
      <c r="AR3811" s="230"/>
      <c r="AW3811" s="230"/>
      <c r="AZ3811" s="230"/>
      <c r="BA3811" s="230"/>
      <c r="BB3811" s="230"/>
      <c r="BC3811" s="230"/>
      <c r="BD3811" s="230"/>
      <c r="BE3811" s="230"/>
      <c r="BF3811" s="230"/>
      <c r="BG3811" s="230"/>
    </row>
    <row r="3812" spans="4:59">
      <c r="D3812" s="230"/>
      <c r="G3812" s="230"/>
      <c r="H3812" s="230"/>
      <c r="I3812" s="230"/>
      <c r="J3812" s="230"/>
      <c r="K3812" s="230"/>
      <c r="L3812" s="230"/>
      <c r="M3812" s="230"/>
      <c r="N3812" s="230"/>
      <c r="S3812" s="230"/>
      <c r="V3812" s="230"/>
      <c r="W3812" s="230"/>
      <c r="X3812" s="230"/>
      <c r="Y3812" s="230"/>
      <c r="Z3812" s="230"/>
      <c r="AA3812" s="230"/>
      <c r="AB3812" s="230"/>
      <c r="AC3812" s="230"/>
      <c r="AD3812" s="230"/>
      <c r="AH3812" s="230"/>
      <c r="AK3812" s="230"/>
      <c r="AL3812" s="230"/>
      <c r="AM3812" s="230"/>
      <c r="AN3812" s="230"/>
      <c r="AO3812" s="230"/>
      <c r="AP3812" s="230"/>
      <c r="AQ3812" s="230"/>
      <c r="AR3812" s="230"/>
      <c r="AW3812" s="230"/>
      <c r="AZ3812" s="230"/>
      <c r="BA3812" s="230"/>
      <c r="BB3812" s="230"/>
      <c r="BC3812" s="230"/>
      <c r="BD3812" s="230"/>
      <c r="BE3812" s="230"/>
      <c r="BF3812" s="230"/>
      <c r="BG3812" s="230"/>
    </row>
    <row r="3813" spans="4:59">
      <c r="D3813" s="230"/>
      <c r="G3813" s="230"/>
      <c r="H3813" s="230"/>
      <c r="I3813" s="230"/>
      <c r="J3813" s="230"/>
      <c r="K3813" s="230"/>
      <c r="L3813" s="230"/>
      <c r="M3813" s="230"/>
      <c r="N3813" s="230"/>
      <c r="S3813" s="230"/>
      <c r="V3813" s="230"/>
      <c r="W3813" s="230"/>
      <c r="X3813" s="230"/>
      <c r="Y3813" s="230"/>
      <c r="Z3813" s="230"/>
      <c r="AA3813" s="230"/>
      <c r="AB3813" s="230"/>
      <c r="AC3813" s="230"/>
      <c r="AD3813" s="230"/>
      <c r="AH3813" s="230"/>
      <c r="AK3813" s="230"/>
      <c r="AL3813" s="230"/>
      <c r="AM3813" s="230"/>
      <c r="AN3813" s="230"/>
      <c r="AO3813" s="230"/>
      <c r="AP3813" s="230"/>
      <c r="AQ3813" s="230"/>
      <c r="AR3813" s="230"/>
      <c r="AW3813" s="230"/>
      <c r="AZ3813" s="230"/>
      <c r="BA3813" s="230"/>
      <c r="BB3813" s="230"/>
      <c r="BC3813" s="230"/>
      <c r="BD3813" s="230"/>
      <c r="BE3813" s="230"/>
      <c r="BF3813" s="230"/>
      <c r="BG3813" s="230"/>
    </row>
    <row r="3814" spans="4:59">
      <c r="D3814" s="230"/>
      <c r="G3814" s="230"/>
      <c r="H3814" s="230"/>
      <c r="I3814" s="230"/>
      <c r="J3814" s="230"/>
      <c r="K3814" s="230"/>
      <c r="L3814" s="230"/>
      <c r="M3814" s="230"/>
      <c r="N3814" s="230"/>
      <c r="S3814" s="230"/>
      <c r="V3814" s="230"/>
      <c r="W3814" s="230"/>
      <c r="X3814" s="230"/>
      <c r="Y3814" s="230"/>
      <c r="Z3814" s="230"/>
      <c r="AA3814" s="230"/>
      <c r="AB3814" s="230"/>
      <c r="AC3814" s="230"/>
      <c r="AD3814" s="230"/>
      <c r="AH3814" s="230"/>
      <c r="AK3814" s="230"/>
      <c r="AL3814" s="230"/>
      <c r="AM3814" s="230"/>
      <c r="AN3814" s="230"/>
      <c r="AO3814" s="230"/>
      <c r="AP3814" s="230"/>
      <c r="AQ3814" s="230"/>
      <c r="AR3814" s="230"/>
      <c r="AW3814" s="230"/>
      <c r="AZ3814" s="230"/>
      <c r="BA3814" s="230"/>
      <c r="BB3814" s="230"/>
      <c r="BC3814" s="230"/>
      <c r="BD3814" s="230"/>
      <c r="BE3814" s="230"/>
      <c r="BF3814" s="230"/>
      <c r="BG3814" s="230"/>
    </row>
    <row r="3815" spans="4:59">
      <c r="D3815" s="230"/>
      <c r="G3815" s="230"/>
      <c r="H3815" s="230"/>
      <c r="I3815" s="230"/>
      <c r="J3815" s="230"/>
      <c r="K3815" s="230"/>
      <c r="L3815" s="230"/>
      <c r="M3815" s="230"/>
      <c r="N3815" s="230"/>
      <c r="S3815" s="230"/>
      <c r="V3815" s="230"/>
      <c r="W3815" s="230"/>
      <c r="X3815" s="230"/>
      <c r="Y3815" s="230"/>
      <c r="Z3815" s="230"/>
      <c r="AA3815" s="230"/>
      <c r="AB3815" s="230"/>
      <c r="AC3815" s="230"/>
      <c r="AD3815" s="230"/>
      <c r="AH3815" s="230"/>
      <c r="AK3815" s="230"/>
      <c r="AL3815" s="230"/>
      <c r="AM3815" s="230"/>
      <c r="AN3815" s="230"/>
      <c r="AO3815" s="230"/>
      <c r="AP3815" s="230"/>
      <c r="AQ3815" s="230"/>
      <c r="AR3815" s="230"/>
      <c r="AW3815" s="230"/>
      <c r="AZ3815" s="230"/>
      <c r="BA3815" s="230"/>
      <c r="BB3815" s="230"/>
      <c r="BC3815" s="230"/>
      <c r="BD3815" s="230"/>
      <c r="BE3815" s="230"/>
      <c r="BF3815" s="230"/>
      <c r="BG3815" s="230"/>
    </row>
    <row r="3816" spans="4:59">
      <c r="D3816" s="230"/>
      <c r="G3816" s="230"/>
      <c r="H3816" s="230"/>
      <c r="I3816" s="230"/>
      <c r="J3816" s="230"/>
      <c r="K3816" s="230"/>
      <c r="L3816" s="230"/>
      <c r="M3816" s="230"/>
      <c r="N3816" s="230"/>
      <c r="S3816" s="230"/>
      <c r="V3816" s="230"/>
      <c r="W3816" s="230"/>
      <c r="X3816" s="230"/>
      <c r="Y3816" s="230"/>
      <c r="Z3816" s="230"/>
      <c r="AA3816" s="230"/>
      <c r="AB3816" s="230"/>
      <c r="AC3816" s="230"/>
      <c r="AD3816" s="230"/>
      <c r="AH3816" s="230"/>
      <c r="AK3816" s="230"/>
      <c r="AL3816" s="230"/>
      <c r="AM3816" s="230"/>
      <c r="AN3816" s="230"/>
      <c r="AO3816" s="230"/>
      <c r="AP3816" s="230"/>
      <c r="AQ3816" s="230"/>
      <c r="AR3816" s="230"/>
      <c r="AW3816" s="230"/>
      <c r="AZ3816" s="230"/>
      <c r="BA3816" s="230"/>
      <c r="BB3816" s="230"/>
      <c r="BC3816" s="230"/>
      <c r="BD3816" s="230"/>
      <c r="BE3816" s="230"/>
      <c r="BF3816" s="230"/>
      <c r="BG3816" s="230"/>
    </row>
    <row r="3817" spans="4:59">
      <c r="D3817" s="230"/>
      <c r="G3817" s="230"/>
      <c r="H3817" s="230"/>
      <c r="I3817" s="230"/>
      <c r="J3817" s="230"/>
      <c r="K3817" s="230"/>
      <c r="L3817" s="230"/>
      <c r="M3817" s="230"/>
      <c r="N3817" s="230"/>
      <c r="S3817" s="230"/>
      <c r="V3817" s="230"/>
      <c r="W3817" s="230"/>
      <c r="X3817" s="230"/>
      <c r="Y3817" s="230"/>
      <c r="Z3817" s="230"/>
      <c r="AA3817" s="230"/>
      <c r="AB3817" s="230"/>
      <c r="AC3817" s="230"/>
      <c r="AD3817" s="230"/>
      <c r="AH3817" s="230"/>
      <c r="AK3817" s="230"/>
      <c r="AL3817" s="230"/>
      <c r="AM3817" s="230"/>
      <c r="AN3817" s="230"/>
      <c r="AO3817" s="230"/>
      <c r="AP3817" s="230"/>
      <c r="AQ3817" s="230"/>
      <c r="AR3817" s="230"/>
      <c r="AW3817" s="230"/>
      <c r="AZ3817" s="230"/>
      <c r="BA3817" s="230"/>
      <c r="BB3817" s="230"/>
      <c r="BC3817" s="230"/>
      <c r="BD3817" s="230"/>
      <c r="BE3817" s="230"/>
      <c r="BF3817" s="230"/>
      <c r="BG3817" s="230"/>
    </row>
    <row r="3818" spans="4:59">
      <c r="D3818" s="230"/>
      <c r="G3818" s="230"/>
      <c r="H3818" s="230"/>
      <c r="I3818" s="230"/>
      <c r="J3818" s="230"/>
      <c r="K3818" s="230"/>
      <c r="L3818" s="230"/>
      <c r="M3818" s="230"/>
      <c r="N3818" s="230"/>
      <c r="S3818" s="230"/>
      <c r="V3818" s="230"/>
      <c r="W3818" s="230"/>
      <c r="X3818" s="230"/>
      <c r="Y3818" s="230"/>
      <c r="Z3818" s="230"/>
      <c r="AA3818" s="230"/>
      <c r="AB3818" s="230"/>
      <c r="AC3818" s="230"/>
      <c r="AD3818" s="230"/>
      <c r="AH3818" s="230"/>
      <c r="AK3818" s="230"/>
      <c r="AL3818" s="230"/>
      <c r="AM3818" s="230"/>
      <c r="AN3818" s="230"/>
      <c r="AO3818" s="230"/>
      <c r="AP3818" s="230"/>
      <c r="AQ3818" s="230"/>
      <c r="AR3818" s="230"/>
      <c r="AW3818" s="230"/>
      <c r="AZ3818" s="230"/>
      <c r="BA3818" s="230"/>
      <c r="BB3818" s="230"/>
      <c r="BC3818" s="230"/>
      <c r="BD3818" s="230"/>
      <c r="BE3818" s="230"/>
      <c r="BF3818" s="230"/>
      <c r="BG3818" s="230"/>
    </row>
    <row r="3819" spans="4:59">
      <c r="D3819" s="230"/>
      <c r="G3819" s="230"/>
      <c r="H3819" s="230"/>
      <c r="I3819" s="230"/>
      <c r="J3819" s="230"/>
      <c r="K3819" s="230"/>
      <c r="L3819" s="230"/>
      <c r="M3819" s="230"/>
      <c r="N3819" s="230"/>
      <c r="S3819" s="230"/>
      <c r="V3819" s="230"/>
      <c r="W3819" s="230"/>
      <c r="X3819" s="230"/>
      <c r="Y3819" s="230"/>
      <c r="Z3819" s="230"/>
      <c r="AA3819" s="230"/>
      <c r="AB3819" s="230"/>
      <c r="AC3819" s="230"/>
      <c r="AD3819" s="230"/>
      <c r="AH3819" s="230"/>
      <c r="AK3819" s="230"/>
      <c r="AL3819" s="230"/>
      <c r="AM3819" s="230"/>
      <c r="AN3819" s="230"/>
      <c r="AO3819" s="230"/>
      <c r="AP3819" s="230"/>
      <c r="AQ3819" s="230"/>
      <c r="AR3819" s="230"/>
      <c r="AW3819" s="230"/>
      <c r="AZ3819" s="230"/>
      <c r="BA3819" s="230"/>
      <c r="BB3819" s="230"/>
      <c r="BC3819" s="230"/>
      <c r="BD3819" s="230"/>
      <c r="BE3819" s="230"/>
      <c r="BF3819" s="230"/>
      <c r="BG3819" s="230"/>
    </row>
    <row r="3820" spans="4:59">
      <c r="D3820" s="230"/>
      <c r="G3820" s="230"/>
      <c r="H3820" s="230"/>
      <c r="I3820" s="230"/>
      <c r="J3820" s="230"/>
      <c r="K3820" s="230"/>
      <c r="L3820" s="230"/>
      <c r="M3820" s="230"/>
      <c r="N3820" s="230"/>
      <c r="S3820" s="230"/>
      <c r="V3820" s="230"/>
      <c r="W3820" s="230"/>
      <c r="X3820" s="230"/>
      <c r="Y3820" s="230"/>
      <c r="Z3820" s="230"/>
      <c r="AA3820" s="230"/>
      <c r="AB3820" s="230"/>
      <c r="AC3820" s="230"/>
      <c r="AD3820" s="230"/>
      <c r="AH3820" s="230"/>
      <c r="AK3820" s="230"/>
      <c r="AL3820" s="230"/>
      <c r="AM3820" s="230"/>
      <c r="AN3820" s="230"/>
      <c r="AO3820" s="230"/>
      <c r="AP3820" s="230"/>
      <c r="AQ3820" s="230"/>
      <c r="AR3820" s="230"/>
      <c r="AW3820" s="230"/>
      <c r="AZ3820" s="230"/>
      <c r="BA3820" s="230"/>
      <c r="BB3820" s="230"/>
      <c r="BC3820" s="230"/>
      <c r="BD3820" s="230"/>
      <c r="BE3820" s="230"/>
      <c r="BF3820" s="230"/>
      <c r="BG3820" s="230"/>
    </row>
    <row r="3821" spans="4:59">
      <c r="D3821" s="230"/>
      <c r="G3821" s="230"/>
      <c r="H3821" s="230"/>
      <c r="I3821" s="230"/>
      <c r="J3821" s="230"/>
      <c r="K3821" s="230"/>
      <c r="L3821" s="230"/>
      <c r="M3821" s="230"/>
      <c r="N3821" s="230"/>
      <c r="S3821" s="230"/>
      <c r="V3821" s="230"/>
      <c r="W3821" s="230"/>
      <c r="X3821" s="230"/>
      <c r="Y3821" s="230"/>
      <c r="Z3821" s="230"/>
      <c r="AA3821" s="230"/>
      <c r="AB3821" s="230"/>
      <c r="AC3821" s="230"/>
      <c r="AD3821" s="230"/>
      <c r="AH3821" s="230"/>
      <c r="AK3821" s="230"/>
      <c r="AL3821" s="230"/>
      <c r="AM3821" s="230"/>
      <c r="AN3821" s="230"/>
      <c r="AO3821" s="230"/>
      <c r="AP3821" s="230"/>
      <c r="AQ3821" s="230"/>
      <c r="AR3821" s="230"/>
      <c r="AW3821" s="230"/>
      <c r="AZ3821" s="230"/>
      <c r="BA3821" s="230"/>
      <c r="BB3821" s="230"/>
      <c r="BC3821" s="230"/>
      <c r="BD3821" s="230"/>
      <c r="BE3821" s="230"/>
      <c r="BF3821" s="230"/>
      <c r="BG3821" s="230"/>
    </row>
    <row r="3822" spans="4:59">
      <c r="D3822" s="230"/>
      <c r="G3822" s="230"/>
      <c r="H3822" s="230"/>
      <c r="I3822" s="230"/>
      <c r="J3822" s="230"/>
      <c r="K3822" s="230"/>
      <c r="L3822" s="230"/>
      <c r="M3822" s="230"/>
      <c r="N3822" s="230"/>
      <c r="S3822" s="230"/>
      <c r="V3822" s="230"/>
      <c r="W3822" s="230"/>
      <c r="X3822" s="230"/>
      <c r="Y3822" s="230"/>
      <c r="Z3822" s="230"/>
      <c r="AA3822" s="230"/>
      <c r="AB3822" s="230"/>
      <c r="AC3822" s="230"/>
      <c r="AD3822" s="230"/>
      <c r="AH3822" s="230"/>
      <c r="AK3822" s="230"/>
      <c r="AL3822" s="230"/>
      <c r="AM3822" s="230"/>
      <c r="AN3822" s="230"/>
      <c r="AO3822" s="230"/>
      <c r="AP3822" s="230"/>
      <c r="AQ3822" s="230"/>
      <c r="AR3822" s="230"/>
      <c r="AW3822" s="230"/>
      <c r="AZ3822" s="230"/>
      <c r="BA3822" s="230"/>
      <c r="BB3822" s="230"/>
      <c r="BC3822" s="230"/>
      <c r="BD3822" s="230"/>
      <c r="BE3822" s="230"/>
      <c r="BF3822" s="230"/>
      <c r="BG3822" s="230"/>
    </row>
    <row r="3823" spans="4:59">
      <c r="D3823" s="230"/>
      <c r="G3823" s="230"/>
      <c r="H3823" s="230"/>
      <c r="I3823" s="230"/>
      <c r="J3823" s="230"/>
      <c r="K3823" s="230"/>
      <c r="L3823" s="230"/>
      <c r="M3823" s="230"/>
      <c r="N3823" s="230"/>
      <c r="S3823" s="230"/>
      <c r="V3823" s="230"/>
      <c r="W3823" s="230"/>
      <c r="X3823" s="230"/>
      <c r="Y3823" s="230"/>
      <c r="Z3823" s="230"/>
      <c r="AA3823" s="230"/>
      <c r="AB3823" s="230"/>
      <c r="AC3823" s="230"/>
      <c r="AD3823" s="230"/>
      <c r="AH3823" s="230"/>
      <c r="AK3823" s="230"/>
      <c r="AL3823" s="230"/>
      <c r="AM3823" s="230"/>
      <c r="AN3823" s="230"/>
      <c r="AO3823" s="230"/>
      <c r="AP3823" s="230"/>
      <c r="AQ3823" s="230"/>
      <c r="AR3823" s="230"/>
      <c r="AW3823" s="230"/>
      <c r="AZ3823" s="230"/>
      <c r="BA3823" s="230"/>
      <c r="BB3823" s="230"/>
      <c r="BC3823" s="230"/>
      <c r="BD3823" s="230"/>
      <c r="BE3823" s="230"/>
      <c r="BF3823" s="230"/>
      <c r="BG3823" s="230"/>
    </row>
    <row r="3824" spans="4:59">
      <c r="D3824" s="230"/>
      <c r="G3824" s="230"/>
      <c r="H3824" s="230"/>
      <c r="I3824" s="230"/>
      <c r="J3824" s="230"/>
      <c r="K3824" s="230"/>
      <c r="L3824" s="230"/>
      <c r="M3824" s="230"/>
      <c r="N3824" s="230"/>
      <c r="S3824" s="230"/>
      <c r="V3824" s="230"/>
      <c r="W3824" s="230"/>
      <c r="X3824" s="230"/>
      <c r="Y3824" s="230"/>
      <c r="Z3824" s="230"/>
      <c r="AA3824" s="230"/>
      <c r="AB3824" s="230"/>
      <c r="AC3824" s="230"/>
      <c r="AD3824" s="230"/>
      <c r="AH3824" s="230"/>
      <c r="AK3824" s="230"/>
      <c r="AL3824" s="230"/>
      <c r="AM3824" s="230"/>
      <c r="AN3824" s="230"/>
      <c r="AO3824" s="230"/>
      <c r="AP3824" s="230"/>
      <c r="AQ3824" s="230"/>
      <c r="AR3824" s="230"/>
      <c r="AW3824" s="230"/>
      <c r="AZ3824" s="230"/>
      <c r="BA3824" s="230"/>
      <c r="BB3824" s="230"/>
      <c r="BC3824" s="230"/>
      <c r="BD3824" s="230"/>
      <c r="BE3824" s="230"/>
      <c r="BF3824" s="230"/>
      <c r="BG3824" s="230"/>
    </row>
    <row r="3825" spans="4:59">
      <c r="D3825" s="230"/>
      <c r="G3825" s="230"/>
      <c r="H3825" s="230"/>
      <c r="I3825" s="230"/>
      <c r="J3825" s="230"/>
      <c r="K3825" s="230"/>
      <c r="L3825" s="230"/>
      <c r="M3825" s="230"/>
      <c r="N3825" s="230"/>
      <c r="S3825" s="230"/>
      <c r="V3825" s="230"/>
      <c r="W3825" s="230"/>
      <c r="X3825" s="230"/>
      <c r="Y3825" s="230"/>
      <c r="Z3825" s="230"/>
      <c r="AA3825" s="230"/>
      <c r="AB3825" s="230"/>
      <c r="AC3825" s="230"/>
      <c r="AD3825" s="230"/>
      <c r="AH3825" s="230"/>
      <c r="AK3825" s="230"/>
      <c r="AL3825" s="230"/>
      <c r="AM3825" s="230"/>
      <c r="AN3825" s="230"/>
      <c r="AO3825" s="230"/>
      <c r="AP3825" s="230"/>
      <c r="AQ3825" s="230"/>
      <c r="AR3825" s="230"/>
      <c r="AW3825" s="230"/>
      <c r="AZ3825" s="230"/>
      <c r="BA3825" s="230"/>
      <c r="BB3825" s="230"/>
      <c r="BC3825" s="230"/>
      <c r="BD3825" s="230"/>
      <c r="BE3825" s="230"/>
      <c r="BF3825" s="230"/>
      <c r="BG3825" s="230"/>
    </row>
    <row r="3826" spans="4:59">
      <c r="D3826" s="230"/>
      <c r="G3826" s="230"/>
      <c r="H3826" s="230"/>
      <c r="I3826" s="230"/>
      <c r="J3826" s="230"/>
      <c r="K3826" s="230"/>
      <c r="L3826" s="230"/>
      <c r="M3826" s="230"/>
      <c r="N3826" s="230"/>
      <c r="S3826" s="230"/>
      <c r="V3826" s="230"/>
      <c r="W3826" s="230"/>
      <c r="X3826" s="230"/>
      <c r="Y3826" s="230"/>
      <c r="Z3826" s="230"/>
      <c r="AA3826" s="230"/>
      <c r="AB3826" s="230"/>
      <c r="AC3826" s="230"/>
      <c r="AD3826" s="230"/>
      <c r="AH3826" s="230"/>
      <c r="AK3826" s="230"/>
      <c r="AL3826" s="230"/>
      <c r="AM3826" s="230"/>
      <c r="AN3826" s="230"/>
      <c r="AO3826" s="230"/>
      <c r="AP3826" s="230"/>
      <c r="AQ3826" s="230"/>
      <c r="AR3826" s="230"/>
      <c r="AW3826" s="230"/>
      <c r="AZ3826" s="230"/>
      <c r="BA3826" s="230"/>
      <c r="BB3826" s="230"/>
      <c r="BC3826" s="230"/>
      <c r="BD3826" s="230"/>
      <c r="BE3826" s="230"/>
      <c r="BF3826" s="230"/>
      <c r="BG3826" s="230"/>
    </row>
    <row r="3827" spans="4:59">
      <c r="D3827" s="230"/>
      <c r="G3827" s="230"/>
      <c r="H3827" s="230"/>
      <c r="I3827" s="230"/>
      <c r="J3827" s="230"/>
      <c r="K3827" s="230"/>
      <c r="L3827" s="230"/>
      <c r="M3827" s="230"/>
      <c r="N3827" s="230"/>
      <c r="S3827" s="230"/>
      <c r="V3827" s="230"/>
      <c r="W3827" s="230"/>
      <c r="X3827" s="230"/>
      <c r="Y3827" s="230"/>
      <c r="Z3827" s="230"/>
      <c r="AA3827" s="230"/>
      <c r="AB3827" s="230"/>
      <c r="AC3827" s="230"/>
      <c r="AD3827" s="230"/>
      <c r="AH3827" s="230"/>
      <c r="AK3827" s="230"/>
      <c r="AL3827" s="230"/>
      <c r="AM3827" s="230"/>
      <c r="AN3827" s="230"/>
      <c r="AO3827" s="230"/>
      <c r="AP3827" s="230"/>
      <c r="AQ3827" s="230"/>
      <c r="AR3827" s="230"/>
      <c r="AW3827" s="230"/>
      <c r="AZ3827" s="230"/>
      <c r="BA3827" s="230"/>
      <c r="BB3827" s="230"/>
      <c r="BC3827" s="230"/>
      <c r="BD3827" s="230"/>
      <c r="BE3827" s="230"/>
      <c r="BF3827" s="230"/>
      <c r="BG3827" s="230"/>
    </row>
    <row r="3828" spans="4:59">
      <c r="D3828" s="230"/>
      <c r="G3828" s="230"/>
      <c r="H3828" s="230"/>
      <c r="I3828" s="230"/>
      <c r="J3828" s="230"/>
      <c r="K3828" s="230"/>
      <c r="L3828" s="230"/>
      <c r="M3828" s="230"/>
      <c r="N3828" s="230"/>
      <c r="S3828" s="230"/>
      <c r="V3828" s="230"/>
      <c r="W3828" s="230"/>
      <c r="X3828" s="230"/>
      <c r="Y3828" s="230"/>
      <c r="Z3828" s="230"/>
      <c r="AA3828" s="230"/>
      <c r="AB3828" s="230"/>
      <c r="AC3828" s="230"/>
      <c r="AD3828" s="230"/>
      <c r="AH3828" s="230"/>
      <c r="AK3828" s="230"/>
      <c r="AL3828" s="230"/>
      <c r="AM3828" s="230"/>
      <c r="AN3828" s="230"/>
      <c r="AO3828" s="230"/>
      <c r="AP3828" s="230"/>
      <c r="AQ3828" s="230"/>
      <c r="AR3828" s="230"/>
      <c r="AW3828" s="230"/>
      <c r="AZ3828" s="230"/>
      <c r="BA3828" s="230"/>
      <c r="BB3828" s="230"/>
      <c r="BC3828" s="230"/>
      <c r="BD3828" s="230"/>
      <c r="BE3828" s="230"/>
      <c r="BF3828" s="230"/>
      <c r="BG3828" s="230"/>
    </row>
    <row r="3829" spans="4:59">
      <c r="D3829" s="230"/>
      <c r="G3829" s="230"/>
      <c r="H3829" s="230"/>
      <c r="I3829" s="230"/>
      <c r="J3829" s="230"/>
      <c r="K3829" s="230"/>
      <c r="L3829" s="230"/>
      <c r="M3829" s="230"/>
      <c r="N3829" s="230"/>
      <c r="S3829" s="230"/>
      <c r="V3829" s="230"/>
      <c r="W3829" s="230"/>
      <c r="X3829" s="230"/>
      <c r="Y3829" s="230"/>
      <c r="Z3829" s="230"/>
      <c r="AA3829" s="230"/>
      <c r="AB3829" s="230"/>
      <c r="AC3829" s="230"/>
      <c r="AD3829" s="230"/>
      <c r="AH3829" s="230"/>
      <c r="AK3829" s="230"/>
      <c r="AL3829" s="230"/>
      <c r="AM3829" s="230"/>
      <c r="AN3829" s="230"/>
      <c r="AO3829" s="230"/>
      <c r="AP3829" s="230"/>
      <c r="AQ3829" s="230"/>
      <c r="AR3829" s="230"/>
      <c r="AW3829" s="230"/>
      <c r="AZ3829" s="230"/>
      <c r="BA3829" s="230"/>
      <c r="BB3829" s="230"/>
      <c r="BC3829" s="230"/>
      <c r="BD3829" s="230"/>
      <c r="BE3829" s="230"/>
      <c r="BF3829" s="230"/>
      <c r="BG3829" s="230"/>
    </row>
    <row r="3830" spans="4:59">
      <c r="D3830" s="230"/>
      <c r="G3830" s="230"/>
      <c r="H3830" s="230"/>
      <c r="I3830" s="230"/>
      <c r="J3830" s="230"/>
      <c r="K3830" s="230"/>
      <c r="L3830" s="230"/>
      <c r="M3830" s="230"/>
      <c r="N3830" s="230"/>
      <c r="S3830" s="230"/>
      <c r="V3830" s="230"/>
      <c r="W3830" s="230"/>
      <c r="X3830" s="230"/>
      <c r="Y3830" s="230"/>
      <c r="Z3830" s="230"/>
      <c r="AA3830" s="230"/>
      <c r="AB3830" s="230"/>
      <c r="AC3830" s="230"/>
      <c r="AD3830" s="230"/>
      <c r="AH3830" s="230"/>
      <c r="AK3830" s="230"/>
      <c r="AL3830" s="230"/>
      <c r="AM3830" s="230"/>
      <c r="AN3830" s="230"/>
      <c r="AO3830" s="230"/>
      <c r="AP3830" s="230"/>
      <c r="AQ3830" s="230"/>
      <c r="AR3830" s="230"/>
      <c r="AW3830" s="230"/>
      <c r="AZ3830" s="230"/>
      <c r="BA3830" s="230"/>
      <c r="BB3830" s="230"/>
      <c r="BC3830" s="230"/>
      <c r="BD3830" s="230"/>
      <c r="BE3830" s="230"/>
      <c r="BF3830" s="230"/>
      <c r="BG3830" s="230"/>
    </row>
    <row r="3831" spans="4:59">
      <c r="D3831" s="230"/>
      <c r="G3831" s="230"/>
      <c r="H3831" s="230"/>
      <c r="I3831" s="230"/>
      <c r="J3831" s="230"/>
      <c r="K3831" s="230"/>
      <c r="L3831" s="230"/>
      <c r="M3831" s="230"/>
      <c r="N3831" s="230"/>
      <c r="S3831" s="230"/>
      <c r="V3831" s="230"/>
      <c r="W3831" s="230"/>
      <c r="X3831" s="230"/>
      <c r="Y3831" s="230"/>
      <c r="Z3831" s="230"/>
      <c r="AA3831" s="230"/>
      <c r="AB3831" s="230"/>
      <c r="AC3831" s="230"/>
      <c r="AD3831" s="230"/>
      <c r="AH3831" s="230"/>
      <c r="AK3831" s="230"/>
      <c r="AL3831" s="230"/>
      <c r="AM3831" s="230"/>
      <c r="AN3831" s="230"/>
      <c r="AO3831" s="230"/>
      <c r="AP3831" s="230"/>
      <c r="AQ3831" s="230"/>
      <c r="AR3831" s="230"/>
      <c r="AW3831" s="230"/>
      <c r="AZ3831" s="230"/>
      <c r="BA3831" s="230"/>
      <c r="BB3831" s="230"/>
      <c r="BC3831" s="230"/>
      <c r="BD3831" s="230"/>
      <c r="BE3831" s="230"/>
      <c r="BF3831" s="230"/>
      <c r="BG3831" s="230"/>
    </row>
    <row r="3832" spans="4:59">
      <c r="D3832" s="230"/>
      <c r="G3832" s="230"/>
      <c r="H3832" s="230"/>
      <c r="I3832" s="230"/>
      <c r="J3832" s="230"/>
      <c r="K3832" s="230"/>
      <c r="L3832" s="230"/>
      <c r="M3832" s="230"/>
      <c r="N3832" s="230"/>
      <c r="S3832" s="230"/>
      <c r="V3832" s="230"/>
      <c r="W3832" s="230"/>
      <c r="X3832" s="230"/>
      <c r="Y3832" s="230"/>
      <c r="Z3832" s="230"/>
      <c r="AA3832" s="230"/>
      <c r="AB3832" s="230"/>
      <c r="AC3832" s="230"/>
      <c r="AD3832" s="230"/>
      <c r="AH3832" s="230"/>
      <c r="AK3832" s="230"/>
      <c r="AL3832" s="230"/>
      <c r="AM3832" s="230"/>
      <c r="AN3832" s="230"/>
      <c r="AO3832" s="230"/>
      <c r="AP3832" s="230"/>
      <c r="AQ3832" s="230"/>
      <c r="AR3832" s="230"/>
      <c r="AW3832" s="230"/>
      <c r="AZ3832" s="230"/>
      <c r="BA3832" s="230"/>
      <c r="BB3832" s="230"/>
      <c r="BC3832" s="230"/>
      <c r="BD3832" s="230"/>
      <c r="BE3832" s="230"/>
      <c r="BF3832" s="230"/>
      <c r="BG3832" s="230"/>
    </row>
    <row r="3833" spans="4:59">
      <c r="D3833" s="230"/>
      <c r="G3833" s="230"/>
      <c r="H3833" s="230"/>
      <c r="I3833" s="230"/>
      <c r="J3833" s="230"/>
      <c r="K3833" s="230"/>
      <c r="L3833" s="230"/>
      <c r="M3833" s="230"/>
      <c r="N3833" s="230"/>
      <c r="S3833" s="230"/>
      <c r="V3833" s="230"/>
      <c r="W3833" s="230"/>
      <c r="X3833" s="230"/>
      <c r="Y3833" s="230"/>
      <c r="Z3833" s="230"/>
      <c r="AA3833" s="230"/>
      <c r="AB3833" s="230"/>
      <c r="AC3833" s="230"/>
      <c r="AD3833" s="230"/>
      <c r="AH3833" s="230"/>
      <c r="AK3833" s="230"/>
      <c r="AL3833" s="230"/>
      <c r="AM3833" s="230"/>
      <c r="AN3833" s="230"/>
      <c r="AO3833" s="230"/>
      <c r="AP3833" s="230"/>
      <c r="AQ3833" s="230"/>
      <c r="AR3833" s="230"/>
      <c r="AW3833" s="230"/>
      <c r="AZ3833" s="230"/>
      <c r="BA3833" s="230"/>
      <c r="BB3833" s="230"/>
      <c r="BC3833" s="230"/>
      <c r="BD3833" s="230"/>
      <c r="BE3833" s="230"/>
      <c r="BF3833" s="230"/>
      <c r="BG3833" s="230"/>
    </row>
    <row r="3834" spans="4:59">
      <c r="D3834" s="230"/>
      <c r="G3834" s="230"/>
      <c r="H3834" s="230"/>
      <c r="I3834" s="230"/>
      <c r="J3834" s="230"/>
      <c r="K3834" s="230"/>
      <c r="L3834" s="230"/>
      <c r="M3834" s="230"/>
      <c r="N3834" s="230"/>
      <c r="S3834" s="230"/>
      <c r="V3834" s="230"/>
      <c r="W3834" s="230"/>
      <c r="X3834" s="230"/>
      <c r="Y3834" s="230"/>
      <c r="Z3834" s="230"/>
      <c r="AA3834" s="230"/>
      <c r="AB3834" s="230"/>
      <c r="AC3834" s="230"/>
      <c r="AD3834" s="230"/>
      <c r="AH3834" s="230"/>
      <c r="AK3834" s="230"/>
      <c r="AL3834" s="230"/>
      <c r="AM3834" s="230"/>
      <c r="AN3834" s="230"/>
      <c r="AO3834" s="230"/>
      <c r="AP3834" s="230"/>
      <c r="AQ3834" s="230"/>
      <c r="AR3834" s="230"/>
      <c r="AW3834" s="230"/>
      <c r="AZ3834" s="230"/>
      <c r="BA3834" s="230"/>
      <c r="BB3834" s="230"/>
      <c r="BC3834" s="230"/>
      <c r="BD3834" s="230"/>
      <c r="BE3834" s="230"/>
      <c r="BF3834" s="230"/>
      <c r="BG3834" s="230"/>
    </row>
    <row r="3835" spans="4:59">
      <c r="D3835" s="230"/>
      <c r="G3835" s="230"/>
      <c r="H3835" s="230"/>
      <c r="I3835" s="230"/>
      <c r="J3835" s="230"/>
      <c r="K3835" s="230"/>
      <c r="L3835" s="230"/>
      <c r="M3835" s="230"/>
      <c r="N3835" s="230"/>
      <c r="S3835" s="230"/>
      <c r="V3835" s="230"/>
      <c r="W3835" s="230"/>
      <c r="X3835" s="230"/>
      <c r="Y3835" s="230"/>
      <c r="Z3835" s="230"/>
      <c r="AA3835" s="230"/>
      <c r="AB3835" s="230"/>
      <c r="AC3835" s="230"/>
      <c r="AD3835" s="230"/>
      <c r="AH3835" s="230"/>
      <c r="AK3835" s="230"/>
      <c r="AL3835" s="230"/>
      <c r="AM3835" s="230"/>
      <c r="AN3835" s="230"/>
      <c r="AO3835" s="230"/>
      <c r="AP3835" s="230"/>
      <c r="AQ3835" s="230"/>
      <c r="AR3835" s="230"/>
      <c r="AW3835" s="230"/>
      <c r="AZ3835" s="230"/>
      <c r="BA3835" s="230"/>
      <c r="BB3835" s="230"/>
      <c r="BC3835" s="230"/>
      <c r="BD3835" s="230"/>
      <c r="BE3835" s="230"/>
      <c r="BF3835" s="230"/>
      <c r="BG3835" s="230"/>
    </row>
    <row r="3836" spans="4:59">
      <c r="D3836" s="230"/>
      <c r="G3836" s="230"/>
      <c r="H3836" s="230"/>
      <c r="I3836" s="230"/>
      <c r="J3836" s="230"/>
      <c r="K3836" s="230"/>
      <c r="L3836" s="230"/>
      <c r="M3836" s="230"/>
      <c r="N3836" s="230"/>
      <c r="S3836" s="230"/>
      <c r="V3836" s="230"/>
      <c r="W3836" s="230"/>
      <c r="X3836" s="230"/>
      <c r="Y3836" s="230"/>
      <c r="Z3836" s="230"/>
      <c r="AA3836" s="230"/>
      <c r="AB3836" s="230"/>
      <c r="AC3836" s="230"/>
      <c r="AD3836" s="230"/>
      <c r="AH3836" s="230"/>
      <c r="AK3836" s="230"/>
      <c r="AL3836" s="230"/>
      <c r="AM3836" s="230"/>
      <c r="AN3836" s="230"/>
      <c r="AO3836" s="230"/>
      <c r="AP3836" s="230"/>
      <c r="AQ3836" s="230"/>
      <c r="AR3836" s="230"/>
      <c r="AW3836" s="230"/>
      <c r="AZ3836" s="230"/>
      <c r="BA3836" s="230"/>
      <c r="BB3836" s="230"/>
      <c r="BC3836" s="230"/>
      <c r="BD3836" s="230"/>
      <c r="BE3836" s="230"/>
      <c r="BF3836" s="230"/>
      <c r="BG3836" s="230"/>
    </row>
    <row r="3837" spans="4:59">
      <c r="D3837" s="230"/>
      <c r="G3837" s="230"/>
      <c r="H3837" s="230"/>
      <c r="I3837" s="230"/>
      <c r="J3837" s="230"/>
      <c r="K3837" s="230"/>
      <c r="L3837" s="230"/>
      <c r="M3837" s="230"/>
      <c r="N3837" s="230"/>
      <c r="S3837" s="230"/>
      <c r="V3837" s="230"/>
      <c r="W3837" s="230"/>
      <c r="X3837" s="230"/>
      <c r="Y3837" s="230"/>
      <c r="Z3837" s="230"/>
      <c r="AA3837" s="230"/>
      <c r="AB3837" s="230"/>
      <c r="AC3837" s="230"/>
      <c r="AD3837" s="230"/>
      <c r="AH3837" s="230"/>
      <c r="AK3837" s="230"/>
      <c r="AL3837" s="230"/>
      <c r="AM3837" s="230"/>
      <c r="AN3837" s="230"/>
      <c r="AO3837" s="230"/>
      <c r="AP3837" s="230"/>
      <c r="AQ3837" s="230"/>
      <c r="AR3837" s="230"/>
      <c r="AW3837" s="230"/>
      <c r="AZ3837" s="230"/>
      <c r="BA3837" s="230"/>
      <c r="BB3837" s="230"/>
      <c r="BC3837" s="230"/>
      <c r="BD3837" s="230"/>
      <c r="BE3837" s="230"/>
      <c r="BF3837" s="230"/>
      <c r="BG3837" s="230"/>
    </row>
    <row r="3838" spans="4:59">
      <c r="D3838" s="230"/>
      <c r="G3838" s="230"/>
      <c r="H3838" s="230"/>
      <c r="I3838" s="230"/>
      <c r="J3838" s="230"/>
      <c r="K3838" s="230"/>
      <c r="L3838" s="230"/>
      <c r="M3838" s="230"/>
      <c r="N3838" s="230"/>
      <c r="S3838" s="230"/>
      <c r="V3838" s="230"/>
      <c r="W3838" s="230"/>
      <c r="X3838" s="230"/>
      <c r="Y3838" s="230"/>
      <c r="Z3838" s="230"/>
      <c r="AA3838" s="230"/>
      <c r="AB3838" s="230"/>
      <c r="AC3838" s="230"/>
      <c r="AD3838" s="230"/>
      <c r="AH3838" s="230"/>
      <c r="AK3838" s="230"/>
      <c r="AL3838" s="230"/>
      <c r="AM3838" s="230"/>
      <c r="AN3838" s="230"/>
      <c r="AO3838" s="230"/>
      <c r="AP3838" s="230"/>
      <c r="AQ3838" s="230"/>
      <c r="AR3838" s="230"/>
      <c r="AW3838" s="230"/>
      <c r="AZ3838" s="230"/>
      <c r="BA3838" s="230"/>
      <c r="BB3838" s="230"/>
      <c r="BC3838" s="230"/>
      <c r="BD3838" s="230"/>
      <c r="BE3838" s="230"/>
      <c r="BF3838" s="230"/>
      <c r="BG3838" s="230"/>
    </row>
    <row r="3839" spans="4:59">
      <c r="D3839" s="230"/>
      <c r="G3839" s="230"/>
      <c r="H3839" s="230"/>
      <c r="I3839" s="230"/>
      <c r="J3839" s="230"/>
      <c r="K3839" s="230"/>
      <c r="L3839" s="230"/>
      <c r="M3839" s="230"/>
      <c r="N3839" s="230"/>
      <c r="S3839" s="230"/>
      <c r="V3839" s="230"/>
      <c r="W3839" s="230"/>
      <c r="X3839" s="230"/>
      <c r="Y3839" s="230"/>
      <c r="Z3839" s="230"/>
      <c r="AA3839" s="230"/>
      <c r="AB3839" s="230"/>
      <c r="AC3839" s="230"/>
      <c r="AD3839" s="230"/>
      <c r="AH3839" s="230"/>
      <c r="AK3839" s="230"/>
      <c r="AL3839" s="230"/>
      <c r="AM3839" s="230"/>
      <c r="AN3839" s="230"/>
      <c r="AO3839" s="230"/>
      <c r="AP3839" s="230"/>
      <c r="AQ3839" s="230"/>
      <c r="AR3839" s="230"/>
      <c r="AW3839" s="230"/>
      <c r="AZ3839" s="230"/>
      <c r="BA3839" s="230"/>
      <c r="BB3839" s="230"/>
      <c r="BC3839" s="230"/>
      <c r="BD3839" s="230"/>
      <c r="BE3839" s="230"/>
      <c r="BF3839" s="230"/>
      <c r="BG3839" s="230"/>
    </row>
    <row r="3840" spans="4:59">
      <c r="D3840" s="230"/>
      <c r="G3840" s="230"/>
      <c r="H3840" s="230"/>
      <c r="I3840" s="230"/>
      <c r="J3840" s="230"/>
      <c r="K3840" s="230"/>
      <c r="L3840" s="230"/>
      <c r="M3840" s="230"/>
      <c r="N3840" s="230"/>
      <c r="S3840" s="230"/>
      <c r="V3840" s="230"/>
      <c r="W3840" s="230"/>
      <c r="X3840" s="230"/>
      <c r="Y3840" s="230"/>
      <c r="Z3840" s="230"/>
      <c r="AA3840" s="230"/>
      <c r="AB3840" s="230"/>
      <c r="AC3840" s="230"/>
      <c r="AD3840" s="230"/>
      <c r="AH3840" s="230"/>
      <c r="AK3840" s="230"/>
      <c r="AL3840" s="230"/>
      <c r="AM3840" s="230"/>
      <c r="AN3840" s="230"/>
      <c r="AO3840" s="230"/>
      <c r="AP3840" s="230"/>
      <c r="AQ3840" s="230"/>
      <c r="AR3840" s="230"/>
      <c r="AW3840" s="230"/>
      <c r="AZ3840" s="230"/>
      <c r="BA3840" s="230"/>
      <c r="BB3840" s="230"/>
      <c r="BC3840" s="230"/>
      <c r="BD3840" s="230"/>
      <c r="BE3840" s="230"/>
      <c r="BF3840" s="230"/>
      <c r="BG3840" s="230"/>
    </row>
    <row r="3841" spans="4:59">
      <c r="D3841" s="230"/>
      <c r="G3841" s="230"/>
      <c r="H3841" s="230"/>
      <c r="I3841" s="230"/>
      <c r="J3841" s="230"/>
      <c r="K3841" s="230"/>
      <c r="L3841" s="230"/>
      <c r="M3841" s="230"/>
      <c r="N3841" s="230"/>
      <c r="S3841" s="230"/>
      <c r="V3841" s="230"/>
      <c r="W3841" s="230"/>
      <c r="X3841" s="230"/>
      <c r="Y3841" s="230"/>
      <c r="Z3841" s="230"/>
      <c r="AA3841" s="230"/>
      <c r="AB3841" s="230"/>
      <c r="AC3841" s="230"/>
      <c r="AD3841" s="230"/>
      <c r="AH3841" s="230"/>
      <c r="AK3841" s="230"/>
      <c r="AL3841" s="230"/>
      <c r="AM3841" s="230"/>
      <c r="AN3841" s="230"/>
      <c r="AO3841" s="230"/>
      <c r="AP3841" s="230"/>
      <c r="AQ3841" s="230"/>
      <c r="AR3841" s="230"/>
      <c r="AW3841" s="230"/>
      <c r="AZ3841" s="230"/>
      <c r="BA3841" s="230"/>
      <c r="BB3841" s="230"/>
      <c r="BC3841" s="230"/>
      <c r="BD3841" s="230"/>
      <c r="BE3841" s="230"/>
      <c r="BF3841" s="230"/>
      <c r="BG3841" s="230"/>
    </row>
    <row r="3842" spans="4:59">
      <c r="D3842" s="230"/>
      <c r="G3842" s="230"/>
      <c r="H3842" s="230"/>
      <c r="I3842" s="230"/>
      <c r="J3842" s="230"/>
      <c r="K3842" s="230"/>
      <c r="L3842" s="230"/>
      <c r="M3842" s="230"/>
      <c r="N3842" s="230"/>
      <c r="S3842" s="230"/>
      <c r="V3842" s="230"/>
      <c r="W3842" s="230"/>
      <c r="X3842" s="230"/>
      <c r="Y3842" s="230"/>
      <c r="Z3842" s="230"/>
      <c r="AA3842" s="230"/>
      <c r="AB3842" s="230"/>
      <c r="AC3842" s="230"/>
      <c r="AD3842" s="230"/>
      <c r="AH3842" s="230"/>
      <c r="AK3842" s="230"/>
      <c r="AL3842" s="230"/>
      <c r="AM3842" s="230"/>
      <c r="AN3842" s="230"/>
      <c r="AO3842" s="230"/>
      <c r="AP3842" s="230"/>
      <c r="AQ3842" s="230"/>
      <c r="AR3842" s="230"/>
      <c r="AW3842" s="230"/>
      <c r="AZ3842" s="230"/>
      <c r="BA3842" s="230"/>
      <c r="BB3842" s="230"/>
      <c r="BC3842" s="230"/>
      <c r="BD3842" s="230"/>
      <c r="BE3842" s="230"/>
      <c r="BF3842" s="230"/>
      <c r="BG3842" s="230"/>
    </row>
    <row r="3843" spans="4:59">
      <c r="D3843" s="230"/>
      <c r="G3843" s="230"/>
      <c r="H3843" s="230"/>
      <c r="I3843" s="230"/>
      <c r="J3843" s="230"/>
      <c r="K3843" s="230"/>
      <c r="L3843" s="230"/>
      <c r="M3843" s="230"/>
      <c r="N3843" s="230"/>
      <c r="S3843" s="230"/>
      <c r="V3843" s="230"/>
      <c r="W3843" s="230"/>
      <c r="X3843" s="230"/>
      <c r="Y3843" s="230"/>
      <c r="Z3843" s="230"/>
      <c r="AA3843" s="230"/>
      <c r="AB3843" s="230"/>
      <c r="AC3843" s="230"/>
      <c r="AD3843" s="230"/>
      <c r="AH3843" s="230"/>
      <c r="AK3843" s="230"/>
      <c r="AL3843" s="230"/>
      <c r="AM3843" s="230"/>
      <c r="AN3843" s="230"/>
      <c r="AO3843" s="230"/>
      <c r="AP3843" s="230"/>
      <c r="AQ3843" s="230"/>
      <c r="AR3843" s="230"/>
      <c r="AW3843" s="230"/>
      <c r="AZ3843" s="230"/>
      <c r="BA3843" s="230"/>
      <c r="BB3843" s="230"/>
      <c r="BC3843" s="230"/>
      <c r="BD3843" s="230"/>
      <c r="BE3843" s="230"/>
      <c r="BF3843" s="230"/>
      <c r="BG3843" s="230"/>
    </row>
    <row r="3844" spans="4:59">
      <c r="D3844" s="230"/>
      <c r="G3844" s="230"/>
      <c r="H3844" s="230"/>
      <c r="I3844" s="230"/>
      <c r="J3844" s="230"/>
      <c r="K3844" s="230"/>
      <c r="L3844" s="230"/>
      <c r="M3844" s="230"/>
      <c r="N3844" s="230"/>
      <c r="S3844" s="230"/>
      <c r="V3844" s="230"/>
      <c r="W3844" s="230"/>
      <c r="X3844" s="230"/>
      <c r="Y3844" s="230"/>
      <c r="Z3844" s="230"/>
      <c r="AA3844" s="230"/>
      <c r="AB3844" s="230"/>
      <c r="AC3844" s="230"/>
      <c r="AD3844" s="230"/>
      <c r="AH3844" s="230"/>
      <c r="AK3844" s="230"/>
      <c r="AL3844" s="230"/>
      <c r="AM3844" s="230"/>
      <c r="AN3844" s="230"/>
      <c r="AO3844" s="230"/>
      <c r="AP3844" s="230"/>
      <c r="AQ3844" s="230"/>
      <c r="AR3844" s="230"/>
      <c r="AW3844" s="230"/>
      <c r="AZ3844" s="230"/>
      <c r="BA3844" s="230"/>
      <c r="BB3844" s="230"/>
      <c r="BC3844" s="230"/>
      <c r="BD3844" s="230"/>
      <c r="BE3844" s="230"/>
      <c r="BF3844" s="230"/>
      <c r="BG3844" s="230"/>
    </row>
    <row r="3845" spans="4:59">
      <c r="D3845" s="230"/>
      <c r="G3845" s="230"/>
      <c r="H3845" s="230"/>
      <c r="I3845" s="230"/>
      <c r="J3845" s="230"/>
      <c r="K3845" s="230"/>
      <c r="L3845" s="230"/>
      <c r="M3845" s="230"/>
      <c r="N3845" s="230"/>
      <c r="S3845" s="230"/>
      <c r="V3845" s="230"/>
      <c r="W3845" s="230"/>
      <c r="X3845" s="230"/>
      <c r="Y3845" s="230"/>
      <c r="Z3845" s="230"/>
      <c r="AA3845" s="230"/>
      <c r="AB3845" s="230"/>
      <c r="AC3845" s="230"/>
      <c r="AD3845" s="230"/>
      <c r="AH3845" s="230"/>
      <c r="AK3845" s="230"/>
      <c r="AL3845" s="230"/>
      <c r="AM3845" s="230"/>
      <c r="AN3845" s="230"/>
      <c r="AO3845" s="230"/>
      <c r="AP3845" s="230"/>
      <c r="AQ3845" s="230"/>
      <c r="AR3845" s="230"/>
      <c r="AW3845" s="230"/>
      <c r="AZ3845" s="230"/>
      <c r="BA3845" s="230"/>
      <c r="BB3845" s="230"/>
      <c r="BC3845" s="230"/>
      <c r="BD3845" s="230"/>
      <c r="BE3845" s="230"/>
      <c r="BF3845" s="230"/>
      <c r="BG3845" s="230"/>
    </row>
    <row r="3846" spans="4:59">
      <c r="D3846" s="230"/>
      <c r="G3846" s="230"/>
      <c r="H3846" s="230"/>
      <c r="I3846" s="230"/>
      <c r="J3846" s="230"/>
      <c r="K3846" s="230"/>
      <c r="L3846" s="230"/>
      <c r="M3846" s="230"/>
      <c r="N3846" s="230"/>
      <c r="S3846" s="230"/>
      <c r="V3846" s="230"/>
      <c r="W3846" s="230"/>
      <c r="X3846" s="230"/>
      <c r="Y3846" s="230"/>
      <c r="Z3846" s="230"/>
      <c r="AA3846" s="230"/>
      <c r="AB3846" s="230"/>
      <c r="AC3846" s="230"/>
      <c r="AD3846" s="230"/>
      <c r="AH3846" s="230"/>
      <c r="AK3846" s="230"/>
      <c r="AL3846" s="230"/>
      <c r="AM3846" s="230"/>
      <c r="AN3846" s="230"/>
      <c r="AO3846" s="230"/>
      <c r="AP3846" s="230"/>
      <c r="AQ3846" s="230"/>
      <c r="AR3846" s="230"/>
      <c r="AW3846" s="230"/>
      <c r="AZ3846" s="230"/>
      <c r="BA3846" s="230"/>
      <c r="BB3846" s="230"/>
      <c r="BC3846" s="230"/>
      <c r="BD3846" s="230"/>
      <c r="BE3846" s="230"/>
      <c r="BF3846" s="230"/>
      <c r="BG3846" s="230"/>
    </row>
    <row r="3847" spans="4:59">
      <c r="D3847" s="230"/>
      <c r="G3847" s="230"/>
      <c r="H3847" s="230"/>
      <c r="I3847" s="230"/>
      <c r="J3847" s="230"/>
      <c r="K3847" s="230"/>
      <c r="L3847" s="230"/>
      <c r="M3847" s="230"/>
      <c r="N3847" s="230"/>
      <c r="S3847" s="230"/>
      <c r="V3847" s="230"/>
      <c r="W3847" s="230"/>
      <c r="X3847" s="230"/>
      <c r="Y3847" s="230"/>
      <c r="Z3847" s="230"/>
      <c r="AA3847" s="230"/>
      <c r="AB3847" s="230"/>
      <c r="AC3847" s="230"/>
      <c r="AD3847" s="230"/>
      <c r="AH3847" s="230"/>
      <c r="AK3847" s="230"/>
      <c r="AL3847" s="230"/>
      <c r="AM3847" s="230"/>
      <c r="AN3847" s="230"/>
      <c r="AO3847" s="230"/>
      <c r="AP3847" s="230"/>
      <c r="AQ3847" s="230"/>
      <c r="AR3847" s="230"/>
      <c r="AW3847" s="230"/>
      <c r="AZ3847" s="230"/>
      <c r="BA3847" s="230"/>
      <c r="BB3847" s="230"/>
      <c r="BC3847" s="230"/>
      <c r="BD3847" s="230"/>
      <c r="BE3847" s="230"/>
      <c r="BF3847" s="230"/>
      <c r="BG3847" s="230"/>
    </row>
    <row r="3848" spans="4:59">
      <c r="D3848" s="230"/>
      <c r="G3848" s="230"/>
      <c r="H3848" s="230"/>
      <c r="I3848" s="230"/>
      <c r="J3848" s="230"/>
      <c r="K3848" s="230"/>
      <c r="L3848" s="230"/>
      <c r="M3848" s="230"/>
      <c r="N3848" s="230"/>
      <c r="S3848" s="230"/>
      <c r="V3848" s="230"/>
      <c r="W3848" s="230"/>
      <c r="X3848" s="230"/>
      <c r="Y3848" s="230"/>
      <c r="Z3848" s="230"/>
      <c r="AA3848" s="230"/>
      <c r="AB3848" s="230"/>
      <c r="AC3848" s="230"/>
      <c r="AD3848" s="230"/>
      <c r="AH3848" s="230"/>
      <c r="AK3848" s="230"/>
      <c r="AL3848" s="230"/>
      <c r="AM3848" s="230"/>
      <c r="AN3848" s="230"/>
      <c r="AO3848" s="230"/>
      <c r="AP3848" s="230"/>
      <c r="AQ3848" s="230"/>
      <c r="AR3848" s="230"/>
      <c r="AW3848" s="230"/>
      <c r="AZ3848" s="230"/>
      <c r="BA3848" s="230"/>
      <c r="BB3848" s="230"/>
      <c r="BC3848" s="230"/>
      <c r="BD3848" s="230"/>
      <c r="BE3848" s="230"/>
      <c r="BF3848" s="230"/>
      <c r="BG3848" s="230"/>
    </row>
    <row r="3849" spans="4:59">
      <c r="D3849" s="230"/>
      <c r="G3849" s="230"/>
      <c r="H3849" s="230"/>
      <c r="I3849" s="230"/>
      <c r="J3849" s="230"/>
      <c r="K3849" s="230"/>
      <c r="L3849" s="230"/>
      <c r="M3849" s="230"/>
      <c r="N3849" s="230"/>
      <c r="S3849" s="230"/>
      <c r="V3849" s="230"/>
      <c r="W3849" s="230"/>
      <c r="X3849" s="230"/>
      <c r="Y3849" s="230"/>
      <c r="Z3849" s="230"/>
      <c r="AA3849" s="230"/>
      <c r="AB3849" s="230"/>
      <c r="AC3849" s="230"/>
      <c r="AD3849" s="230"/>
      <c r="AH3849" s="230"/>
      <c r="AK3849" s="230"/>
      <c r="AL3849" s="230"/>
      <c r="AM3849" s="230"/>
      <c r="AN3849" s="230"/>
      <c r="AO3849" s="230"/>
      <c r="AP3849" s="230"/>
      <c r="AQ3849" s="230"/>
      <c r="AR3849" s="230"/>
      <c r="AW3849" s="230"/>
      <c r="AZ3849" s="230"/>
      <c r="BA3849" s="230"/>
      <c r="BB3849" s="230"/>
      <c r="BC3849" s="230"/>
      <c r="BD3849" s="230"/>
      <c r="BE3849" s="230"/>
      <c r="BF3849" s="230"/>
      <c r="BG3849" s="230"/>
    </row>
    <row r="3850" spans="4:59">
      <c r="D3850" s="230"/>
      <c r="G3850" s="230"/>
      <c r="H3850" s="230"/>
      <c r="I3850" s="230"/>
      <c r="J3850" s="230"/>
      <c r="K3850" s="230"/>
      <c r="L3850" s="230"/>
      <c r="M3850" s="230"/>
      <c r="N3850" s="230"/>
      <c r="S3850" s="230"/>
      <c r="V3850" s="230"/>
      <c r="W3850" s="230"/>
      <c r="X3850" s="230"/>
      <c r="Y3850" s="230"/>
      <c r="Z3850" s="230"/>
      <c r="AA3850" s="230"/>
      <c r="AB3850" s="230"/>
      <c r="AC3850" s="230"/>
      <c r="AD3850" s="230"/>
      <c r="AH3850" s="230"/>
      <c r="AK3850" s="230"/>
      <c r="AL3850" s="230"/>
      <c r="AM3850" s="230"/>
      <c r="AN3850" s="230"/>
      <c r="AO3850" s="230"/>
      <c r="AP3850" s="230"/>
      <c r="AQ3850" s="230"/>
      <c r="AR3850" s="230"/>
      <c r="AW3850" s="230"/>
      <c r="AZ3850" s="230"/>
      <c r="BA3850" s="230"/>
      <c r="BB3850" s="230"/>
      <c r="BC3850" s="230"/>
      <c r="BD3850" s="230"/>
      <c r="BE3850" s="230"/>
      <c r="BF3850" s="230"/>
      <c r="BG3850" s="230"/>
    </row>
    <row r="3851" spans="4:59">
      <c r="D3851" s="230"/>
      <c r="G3851" s="230"/>
      <c r="H3851" s="230"/>
      <c r="I3851" s="230"/>
      <c r="J3851" s="230"/>
      <c r="K3851" s="230"/>
      <c r="L3851" s="230"/>
      <c r="M3851" s="230"/>
      <c r="N3851" s="230"/>
      <c r="S3851" s="230"/>
      <c r="V3851" s="230"/>
      <c r="W3851" s="230"/>
      <c r="X3851" s="230"/>
      <c r="Y3851" s="230"/>
      <c r="Z3851" s="230"/>
      <c r="AA3851" s="230"/>
      <c r="AB3851" s="230"/>
      <c r="AC3851" s="230"/>
      <c r="AD3851" s="230"/>
      <c r="AH3851" s="230"/>
      <c r="AK3851" s="230"/>
      <c r="AL3851" s="230"/>
      <c r="AM3851" s="230"/>
      <c r="AN3851" s="230"/>
      <c r="AO3851" s="230"/>
      <c r="AP3851" s="230"/>
      <c r="AQ3851" s="230"/>
      <c r="AR3851" s="230"/>
      <c r="AW3851" s="230"/>
      <c r="AZ3851" s="230"/>
      <c r="BA3851" s="230"/>
      <c r="BB3851" s="230"/>
      <c r="BC3851" s="230"/>
      <c r="BD3851" s="230"/>
      <c r="BE3851" s="230"/>
      <c r="BF3851" s="230"/>
      <c r="BG3851" s="230"/>
    </row>
    <row r="3852" spans="4:59">
      <c r="D3852" s="230"/>
      <c r="G3852" s="230"/>
      <c r="H3852" s="230"/>
      <c r="I3852" s="230"/>
      <c r="J3852" s="230"/>
      <c r="K3852" s="230"/>
      <c r="L3852" s="230"/>
      <c r="M3852" s="230"/>
      <c r="N3852" s="230"/>
      <c r="S3852" s="230"/>
      <c r="V3852" s="230"/>
      <c r="W3852" s="230"/>
      <c r="X3852" s="230"/>
      <c r="Y3852" s="230"/>
      <c r="Z3852" s="230"/>
      <c r="AA3852" s="230"/>
      <c r="AB3852" s="230"/>
      <c r="AC3852" s="230"/>
      <c r="AD3852" s="230"/>
      <c r="AH3852" s="230"/>
      <c r="AK3852" s="230"/>
      <c r="AL3852" s="230"/>
      <c r="AM3852" s="230"/>
      <c r="AN3852" s="230"/>
      <c r="AO3852" s="230"/>
      <c r="AP3852" s="230"/>
      <c r="AQ3852" s="230"/>
      <c r="AR3852" s="230"/>
      <c r="AW3852" s="230"/>
      <c r="AZ3852" s="230"/>
      <c r="BA3852" s="230"/>
      <c r="BB3852" s="230"/>
      <c r="BC3852" s="230"/>
      <c r="BD3852" s="230"/>
      <c r="BE3852" s="230"/>
      <c r="BF3852" s="230"/>
      <c r="BG3852" s="230"/>
    </row>
    <row r="3853" spans="4:59">
      <c r="D3853" s="230"/>
      <c r="G3853" s="230"/>
      <c r="H3853" s="230"/>
      <c r="I3853" s="230"/>
      <c r="J3853" s="230"/>
      <c r="K3853" s="230"/>
      <c r="L3853" s="230"/>
      <c r="M3853" s="230"/>
      <c r="N3853" s="230"/>
      <c r="S3853" s="230"/>
      <c r="V3853" s="230"/>
      <c r="W3853" s="230"/>
      <c r="X3853" s="230"/>
      <c r="Y3853" s="230"/>
      <c r="Z3853" s="230"/>
      <c r="AA3853" s="230"/>
      <c r="AB3853" s="230"/>
      <c r="AC3853" s="230"/>
      <c r="AD3853" s="230"/>
      <c r="AH3853" s="230"/>
      <c r="AK3853" s="230"/>
      <c r="AL3853" s="230"/>
      <c r="AM3853" s="230"/>
      <c r="AN3853" s="230"/>
      <c r="AO3853" s="230"/>
      <c r="AP3853" s="230"/>
      <c r="AQ3853" s="230"/>
      <c r="AR3853" s="230"/>
      <c r="AW3853" s="230"/>
      <c r="AZ3853" s="230"/>
      <c r="BA3853" s="230"/>
      <c r="BB3853" s="230"/>
      <c r="BC3853" s="230"/>
      <c r="BD3853" s="230"/>
      <c r="BE3853" s="230"/>
      <c r="BF3853" s="230"/>
      <c r="BG3853" s="230"/>
    </row>
    <row r="3854" spans="4:59">
      <c r="D3854" s="230"/>
      <c r="G3854" s="230"/>
      <c r="H3854" s="230"/>
      <c r="I3854" s="230"/>
      <c r="J3854" s="230"/>
      <c r="K3854" s="230"/>
      <c r="L3854" s="230"/>
      <c r="M3854" s="230"/>
      <c r="N3854" s="230"/>
      <c r="S3854" s="230"/>
      <c r="V3854" s="230"/>
      <c r="W3854" s="230"/>
      <c r="X3854" s="230"/>
      <c r="Y3854" s="230"/>
      <c r="Z3854" s="230"/>
      <c r="AA3854" s="230"/>
      <c r="AB3854" s="230"/>
      <c r="AC3854" s="230"/>
      <c r="AD3854" s="230"/>
      <c r="AH3854" s="230"/>
      <c r="AK3854" s="230"/>
      <c r="AL3854" s="230"/>
      <c r="AM3854" s="230"/>
      <c r="AN3854" s="230"/>
      <c r="AO3854" s="230"/>
      <c r="AP3854" s="230"/>
      <c r="AQ3854" s="230"/>
      <c r="AR3854" s="230"/>
      <c r="AW3854" s="230"/>
      <c r="AZ3854" s="230"/>
      <c r="BA3854" s="230"/>
      <c r="BB3854" s="230"/>
      <c r="BC3854" s="230"/>
      <c r="BD3854" s="230"/>
      <c r="BE3854" s="230"/>
      <c r="BF3854" s="230"/>
      <c r="BG3854" s="230"/>
    </row>
    <row r="3855" spans="4:59">
      <c r="D3855" s="230"/>
      <c r="G3855" s="230"/>
      <c r="H3855" s="230"/>
      <c r="I3855" s="230"/>
      <c r="J3855" s="230"/>
      <c r="K3855" s="230"/>
      <c r="L3855" s="230"/>
      <c r="M3855" s="230"/>
      <c r="N3855" s="230"/>
      <c r="S3855" s="230"/>
      <c r="V3855" s="230"/>
      <c r="W3855" s="230"/>
      <c r="X3855" s="230"/>
      <c r="Y3855" s="230"/>
      <c r="Z3855" s="230"/>
      <c r="AA3855" s="230"/>
      <c r="AB3855" s="230"/>
      <c r="AC3855" s="230"/>
      <c r="AD3855" s="230"/>
      <c r="AH3855" s="230"/>
      <c r="AK3855" s="230"/>
      <c r="AL3855" s="230"/>
      <c r="AM3855" s="230"/>
      <c r="AN3855" s="230"/>
      <c r="AO3855" s="230"/>
      <c r="AP3855" s="230"/>
      <c r="AQ3855" s="230"/>
      <c r="AR3855" s="230"/>
      <c r="AW3855" s="230"/>
      <c r="AZ3855" s="230"/>
      <c r="BA3855" s="230"/>
      <c r="BB3855" s="230"/>
      <c r="BC3855" s="230"/>
      <c r="BD3855" s="230"/>
      <c r="BE3855" s="230"/>
      <c r="BF3855" s="230"/>
      <c r="BG3855" s="230"/>
    </row>
    <row r="3856" spans="4:59">
      <c r="D3856" s="230"/>
      <c r="G3856" s="230"/>
      <c r="H3856" s="230"/>
      <c r="I3856" s="230"/>
      <c r="J3856" s="230"/>
      <c r="K3856" s="230"/>
      <c r="L3856" s="230"/>
      <c r="M3856" s="230"/>
      <c r="N3856" s="230"/>
      <c r="S3856" s="230"/>
      <c r="V3856" s="230"/>
      <c r="W3856" s="230"/>
      <c r="X3856" s="230"/>
      <c r="Y3856" s="230"/>
      <c r="Z3856" s="230"/>
      <c r="AA3856" s="230"/>
      <c r="AB3856" s="230"/>
      <c r="AC3856" s="230"/>
      <c r="AD3856" s="230"/>
      <c r="AH3856" s="230"/>
      <c r="AK3856" s="230"/>
      <c r="AL3856" s="230"/>
      <c r="AM3856" s="230"/>
      <c r="AN3856" s="230"/>
      <c r="AO3856" s="230"/>
      <c r="AP3856" s="230"/>
      <c r="AQ3856" s="230"/>
      <c r="AR3856" s="230"/>
      <c r="AW3856" s="230"/>
      <c r="AZ3856" s="230"/>
      <c r="BA3856" s="230"/>
      <c r="BB3856" s="230"/>
      <c r="BC3856" s="230"/>
      <c r="BD3856" s="230"/>
      <c r="BE3856" s="230"/>
      <c r="BF3856" s="230"/>
      <c r="BG3856" s="230"/>
    </row>
    <row r="3857" spans="4:59">
      <c r="D3857" s="230"/>
      <c r="G3857" s="230"/>
      <c r="H3857" s="230"/>
      <c r="I3857" s="230"/>
      <c r="J3857" s="230"/>
      <c r="K3857" s="230"/>
      <c r="L3857" s="230"/>
      <c r="M3857" s="230"/>
      <c r="N3857" s="230"/>
      <c r="S3857" s="230"/>
      <c r="V3857" s="230"/>
      <c r="W3857" s="230"/>
      <c r="X3857" s="230"/>
      <c r="Y3857" s="230"/>
      <c r="Z3857" s="230"/>
      <c r="AA3857" s="230"/>
      <c r="AB3857" s="230"/>
      <c r="AC3857" s="230"/>
      <c r="AD3857" s="230"/>
      <c r="AH3857" s="230"/>
      <c r="AK3857" s="230"/>
      <c r="AL3857" s="230"/>
      <c r="AM3857" s="230"/>
      <c r="AN3857" s="230"/>
      <c r="AO3857" s="230"/>
      <c r="AP3857" s="230"/>
      <c r="AQ3857" s="230"/>
      <c r="AR3857" s="230"/>
      <c r="AW3857" s="230"/>
      <c r="AZ3857" s="230"/>
      <c r="BA3857" s="230"/>
      <c r="BB3857" s="230"/>
      <c r="BC3857" s="230"/>
      <c r="BD3857" s="230"/>
      <c r="BE3857" s="230"/>
      <c r="BF3857" s="230"/>
      <c r="BG3857" s="230"/>
    </row>
    <row r="3858" spans="4:59">
      <c r="D3858" s="230"/>
      <c r="G3858" s="230"/>
      <c r="H3858" s="230"/>
      <c r="I3858" s="230"/>
      <c r="J3858" s="230"/>
      <c r="K3858" s="230"/>
      <c r="L3858" s="230"/>
      <c r="M3858" s="230"/>
      <c r="N3858" s="230"/>
      <c r="S3858" s="230"/>
      <c r="V3858" s="230"/>
      <c r="W3858" s="230"/>
      <c r="X3858" s="230"/>
      <c r="Y3858" s="230"/>
      <c r="Z3858" s="230"/>
      <c r="AA3858" s="230"/>
      <c r="AB3858" s="230"/>
      <c r="AC3858" s="230"/>
      <c r="AD3858" s="230"/>
      <c r="AH3858" s="230"/>
      <c r="AK3858" s="230"/>
      <c r="AL3858" s="230"/>
      <c r="AM3858" s="230"/>
      <c r="AN3858" s="230"/>
      <c r="AO3858" s="230"/>
      <c r="AP3858" s="230"/>
      <c r="AQ3858" s="230"/>
      <c r="AR3858" s="230"/>
      <c r="AW3858" s="230"/>
      <c r="AZ3858" s="230"/>
      <c r="BA3858" s="230"/>
      <c r="BB3858" s="230"/>
      <c r="BC3858" s="230"/>
      <c r="BD3858" s="230"/>
      <c r="BE3858" s="230"/>
      <c r="BF3858" s="230"/>
      <c r="BG3858" s="230"/>
    </row>
    <row r="3859" spans="4:59">
      <c r="D3859" s="230"/>
      <c r="G3859" s="230"/>
      <c r="H3859" s="230"/>
      <c r="I3859" s="230"/>
      <c r="J3859" s="230"/>
      <c r="K3859" s="230"/>
      <c r="L3859" s="230"/>
      <c r="M3859" s="230"/>
      <c r="N3859" s="230"/>
      <c r="S3859" s="230"/>
      <c r="V3859" s="230"/>
      <c r="W3859" s="230"/>
      <c r="X3859" s="230"/>
      <c r="Y3859" s="230"/>
      <c r="Z3859" s="230"/>
      <c r="AA3859" s="230"/>
      <c r="AB3859" s="230"/>
      <c r="AC3859" s="230"/>
      <c r="AD3859" s="230"/>
      <c r="AH3859" s="230"/>
      <c r="AK3859" s="230"/>
      <c r="AL3859" s="230"/>
      <c r="AM3859" s="230"/>
      <c r="AN3859" s="230"/>
      <c r="AO3859" s="230"/>
      <c r="AP3859" s="230"/>
      <c r="AQ3859" s="230"/>
      <c r="AR3859" s="230"/>
      <c r="AW3859" s="230"/>
      <c r="AZ3859" s="230"/>
      <c r="BA3859" s="230"/>
      <c r="BB3859" s="230"/>
      <c r="BC3859" s="230"/>
      <c r="BD3859" s="230"/>
      <c r="BE3859" s="230"/>
      <c r="BF3859" s="230"/>
      <c r="BG3859" s="230"/>
    </row>
    <row r="3860" spans="4:59">
      <c r="D3860" s="230"/>
      <c r="G3860" s="230"/>
      <c r="H3860" s="230"/>
      <c r="I3860" s="230"/>
      <c r="J3860" s="230"/>
      <c r="K3860" s="230"/>
      <c r="L3860" s="230"/>
      <c r="M3860" s="230"/>
      <c r="N3860" s="230"/>
      <c r="S3860" s="230"/>
      <c r="V3860" s="230"/>
      <c r="W3860" s="230"/>
      <c r="X3860" s="230"/>
      <c r="Y3860" s="230"/>
      <c r="Z3860" s="230"/>
      <c r="AA3860" s="230"/>
      <c r="AB3860" s="230"/>
      <c r="AC3860" s="230"/>
      <c r="AD3860" s="230"/>
      <c r="AH3860" s="230"/>
      <c r="AK3860" s="230"/>
      <c r="AL3860" s="230"/>
      <c r="AM3860" s="230"/>
      <c r="AN3860" s="230"/>
      <c r="AO3860" s="230"/>
      <c r="AP3860" s="230"/>
      <c r="AQ3860" s="230"/>
      <c r="AR3860" s="230"/>
      <c r="AW3860" s="230"/>
      <c r="AZ3860" s="230"/>
      <c r="BA3860" s="230"/>
      <c r="BB3860" s="230"/>
      <c r="BC3860" s="230"/>
      <c r="BD3860" s="230"/>
      <c r="BE3860" s="230"/>
      <c r="BF3860" s="230"/>
      <c r="BG3860" s="230"/>
    </row>
    <row r="3861" spans="4:59">
      <c r="D3861" s="230"/>
      <c r="G3861" s="230"/>
      <c r="H3861" s="230"/>
      <c r="I3861" s="230"/>
      <c r="J3861" s="230"/>
      <c r="K3861" s="230"/>
      <c r="L3861" s="230"/>
      <c r="M3861" s="230"/>
      <c r="N3861" s="230"/>
      <c r="S3861" s="230"/>
      <c r="V3861" s="230"/>
      <c r="W3861" s="230"/>
      <c r="X3861" s="230"/>
      <c r="Y3861" s="230"/>
      <c r="Z3861" s="230"/>
      <c r="AA3861" s="230"/>
      <c r="AB3861" s="230"/>
      <c r="AC3861" s="230"/>
      <c r="AD3861" s="230"/>
      <c r="AH3861" s="230"/>
      <c r="AK3861" s="230"/>
      <c r="AL3861" s="230"/>
      <c r="AM3861" s="230"/>
      <c r="AN3861" s="230"/>
      <c r="AO3861" s="230"/>
      <c r="AP3861" s="230"/>
      <c r="AQ3861" s="230"/>
      <c r="AR3861" s="230"/>
      <c r="AW3861" s="230"/>
      <c r="AZ3861" s="230"/>
      <c r="BA3861" s="230"/>
      <c r="BB3861" s="230"/>
      <c r="BC3861" s="230"/>
      <c r="BD3861" s="230"/>
      <c r="BE3861" s="230"/>
      <c r="BF3861" s="230"/>
      <c r="BG3861" s="230"/>
    </row>
    <row r="3862" spans="4:59">
      <c r="D3862" s="230"/>
      <c r="G3862" s="230"/>
      <c r="H3862" s="230"/>
      <c r="I3862" s="230"/>
      <c r="J3862" s="230"/>
      <c r="K3862" s="230"/>
      <c r="L3862" s="230"/>
      <c r="M3862" s="230"/>
      <c r="N3862" s="230"/>
      <c r="S3862" s="230"/>
      <c r="V3862" s="230"/>
      <c r="W3862" s="230"/>
      <c r="X3862" s="230"/>
      <c r="Y3862" s="230"/>
      <c r="Z3862" s="230"/>
      <c r="AA3862" s="230"/>
      <c r="AB3862" s="230"/>
      <c r="AC3862" s="230"/>
      <c r="AD3862" s="230"/>
      <c r="AH3862" s="230"/>
      <c r="AK3862" s="230"/>
      <c r="AL3862" s="230"/>
      <c r="AM3862" s="230"/>
      <c r="AN3862" s="230"/>
      <c r="AO3862" s="230"/>
      <c r="AP3862" s="230"/>
      <c r="AQ3862" s="230"/>
      <c r="AR3862" s="230"/>
      <c r="AW3862" s="230"/>
      <c r="AZ3862" s="230"/>
      <c r="BA3862" s="230"/>
      <c r="BB3862" s="230"/>
      <c r="BC3862" s="230"/>
      <c r="BD3862" s="230"/>
      <c r="BE3862" s="230"/>
      <c r="BF3862" s="230"/>
      <c r="BG3862" s="230"/>
    </row>
    <row r="3863" spans="4:59">
      <c r="D3863" s="230"/>
      <c r="G3863" s="230"/>
      <c r="H3863" s="230"/>
      <c r="I3863" s="230"/>
      <c r="J3863" s="230"/>
      <c r="K3863" s="230"/>
      <c r="L3863" s="230"/>
      <c r="M3863" s="230"/>
      <c r="N3863" s="230"/>
      <c r="S3863" s="230"/>
      <c r="V3863" s="230"/>
      <c r="W3863" s="230"/>
      <c r="X3863" s="230"/>
      <c r="Y3863" s="230"/>
      <c r="Z3863" s="230"/>
      <c r="AA3863" s="230"/>
      <c r="AB3863" s="230"/>
      <c r="AC3863" s="230"/>
      <c r="AD3863" s="230"/>
      <c r="AH3863" s="230"/>
      <c r="AK3863" s="230"/>
      <c r="AL3863" s="230"/>
      <c r="AM3863" s="230"/>
      <c r="AN3863" s="230"/>
      <c r="AO3863" s="230"/>
      <c r="AP3863" s="230"/>
      <c r="AQ3863" s="230"/>
      <c r="AR3863" s="230"/>
      <c r="AW3863" s="230"/>
      <c r="AZ3863" s="230"/>
      <c r="BA3863" s="230"/>
      <c r="BB3863" s="230"/>
      <c r="BC3863" s="230"/>
      <c r="BD3863" s="230"/>
      <c r="BE3863" s="230"/>
      <c r="BF3863" s="230"/>
      <c r="BG3863" s="230"/>
    </row>
    <row r="3864" spans="4:59">
      <c r="D3864" s="230"/>
      <c r="G3864" s="230"/>
      <c r="H3864" s="230"/>
      <c r="I3864" s="230"/>
      <c r="J3864" s="230"/>
      <c r="K3864" s="230"/>
      <c r="L3864" s="230"/>
      <c r="M3864" s="230"/>
      <c r="N3864" s="230"/>
      <c r="S3864" s="230"/>
      <c r="V3864" s="230"/>
      <c r="W3864" s="230"/>
      <c r="X3864" s="230"/>
      <c r="Y3864" s="230"/>
      <c r="Z3864" s="230"/>
      <c r="AA3864" s="230"/>
      <c r="AB3864" s="230"/>
      <c r="AC3864" s="230"/>
      <c r="AD3864" s="230"/>
      <c r="AH3864" s="230"/>
      <c r="AK3864" s="230"/>
      <c r="AL3864" s="230"/>
      <c r="AM3864" s="230"/>
      <c r="AN3864" s="230"/>
      <c r="AO3864" s="230"/>
      <c r="AP3864" s="230"/>
      <c r="AQ3864" s="230"/>
      <c r="AR3864" s="230"/>
      <c r="AW3864" s="230"/>
      <c r="AZ3864" s="230"/>
      <c r="BA3864" s="230"/>
      <c r="BB3864" s="230"/>
      <c r="BC3864" s="230"/>
      <c r="BD3864" s="230"/>
      <c r="BE3864" s="230"/>
      <c r="BF3864" s="230"/>
      <c r="BG3864" s="230"/>
    </row>
    <row r="3865" spans="4:59">
      <c r="D3865" s="230"/>
      <c r="G3865" s="230"/>
      <c r="H3865" s="230"/>
      <c r="I3865" s="230"/>
      <c r="J3865" s="230"/>
      <c r="K3865" s="230"/>
      <c r="L3865" s="230"/>
      <c r="M3865" s="230"/>
      <c r="N3865" s="230"/>
      <c r="S3865" s="230"/>
      <c r="V3865" s="230"/>
      <c r="W3865" s="230"/>
      <c r="X3865" s="230"/>
      <c r="Y3865" s="230"/>
      <c r="Z3865" s="230"/>
      <c r="AA3865" s="230"/>
      <c r="AB3865" s="230"/>
      <c r="AC3865" s="230"/>
      <c r="AD3865" s="230"/>
      <c r="AH3865" s="230"/>
      <c r="AK3865" s="230"/>
      <c r="AL3865" s="230"/>
      <c r="AM3865" s="230"/>
      <c r="AN3865" s="230"/>
      <c r="AO3865" s="230"/>
      <c r="AP3865" s="230"/>
      <c r="AQ3865" s="230"/>
      <c r="AR3865" s="230"/>
      <c r="AW3865" s="230"/>
      <c r="AZ3865" s="230"/>
      <c r="BA3865" s="230"/>
      <c r="BB3865" s="230"/>
      <c r="BC3865" s="230"/>
      <c r="BD3865" s="230"/>
      <c r="BE3865" s="230"/>
      <c r="BF3865" s="230"/>
      <c r="BG3865" s="230"/>
    </row>
    <row r="3866" spans="4:59">
      <c r="D3866" s="230"/>
      <c r="G3866" s="230"/>
      <c r="H3866" s="230"/>
      <c r="I3866" s="230"/>
      <c r="J3866" s="230"/>
      <c r="K3866" s="230"/>
      <c r="L3866" s="230"/>
      <c r="M3866" s="230"/>
      <c r="N3866" s="230"/>
      <c r="S3866" s="230"/>
      <c r="V3866" s="230"/>
      <c r="W3866" s="230"/>
      <c r="X3866" s="230"/>
      <c r="Y3866" s="230"/>
      <c r="Z3866" s="230"/>
      <c r="AA3866" s="230"/>
      <c r="AB3866" s="230"/>
      <c r="AC3866" s="230"/>
      <c r="AD3866" s="230"/>
      <c r="AH3866" s="230"/>
      <c r="AK3866" s="230"/>
      <c r="AL3866" s="230"/>
      <c r="AM3866" s="230"/>
      <c r="AN3866" s="230"/>
      <c r="AO3866" s="230"/>
      <c r="AP3866" s="230"/>
      <c r="AQ3866" s="230"/>
      <c r="AR3866" s="230"/>
      <c r="AW3866" s="230"/>
      <c r="AZ3866" s="230"/>
      <c r="BA3866" s="230"/>
      <c r="BB3866" s="230"/>
      <c r="BC3866" s="230"/>
      <c r="BD3866" s="230"/>
      <c r="BE3866" s="230"/>
      <c r="BF3866" s="230"/>
      <c r="BG3866" s="230"/>
    </row>
    <row r="3867" spans="4:59">
      <c r="D3867" s="230"/>
      <c r="G3867" s="230"/>
      <c r="H3867" s="230"/>
      <c r="I3867" s="230"/>
      <c r="J3867" s="230"/>
      <c r="K3867" s="230"/>
      <c r="L3867" s="230"/>
      <c r="M3867" s="230"/>
      <c r="N3867" s="230"/>
      <c r="S3867" s="230"/>
      <c r="V3867" s="230"/>
      <c r="W3867" s="230"/>
      <c r="X3867" s="230"/>
      <c r="Y3867" s="230"/>
      <c r="Z3867" s="230"/>
      <c r="AA3867" s="230"/>
      <c r="AB3867" s="230"/>
      <c r="AC3867" s="230"/>
      <c r="AD3867" s="230"/>
      <c r="AH3867" s="230"/>
      <c r="AK3867" s="230"/>
      <c r="AL3867" s="230"/>
      <c r="AM3867" s="230"/>
      <c r="AN3867" s="230"/>
      <c r="AO3867" s="230"/>
      <c r="AP3867" s="230"/>
      <c r="AQ3867" s="230"/>
      <c r="AR3867" s="230"/>
      <c r="AW3867" s="230"/>
      <c r="AZ3867" s="230"/>
      <c r="BA3867" s="230"/>
      <c r="BB3867" s="230"/>
      <c r="BC3867" s="230"/>
      <c r="BD3867" s="230"/>
      <c r="BE3867" s="230"/>
      <c r="BF3867" s="230"/>
      <c r="BG3867" s="230"/>
    </row>
    <row r="3868" spans="4:59">
      <c r="D3868" s="230"/>
      <c r="G3868" s="230"/>
      <c r="H3868" s="230"/>
      <c r="I3868" s="230"/>
      <c r="J3868" s="230"/>
      <c r="K3868" s="230"/>
      <c r="L3868" s="230"/>
      <c r="M3868" s="230"/>
      <c r="N3868" s="230"/>
      <c r="S3868" s="230"/>
      <c r="V3868" s="230"/>
      <c r="W3868" s="230"/>
      <c r="X3868" s="230"/>
      <c r="Y3868" s="230"/>
      <c r="Z3868" s="230"/>
      <c r="AA3868" s="230"/>
      <c r="AB3868" s="230"/>
      <c r="AC3868" s="230"/>
      <c r="AD3868" s="230"/>
      <c r="AH3868" s="230"/>
      <c r="AK3868" s="230"/>
      <c r="AL3868" s="230"/>
      <c r="AM3868" s="230"/>
      <c r="AN3868" s="230"/>
      <c r="AO3868" s="230"/>
      <c r="AP3868" s="230"/>
      <c r="AQ3868" s="230"/>
      <c r="AR3868" s="230"/>
      <c r="AW3868" s="230"/>
      <c r="AZ3868" s="230"/>
      <c r="BA3868" s="230"/>
      <c r="BB3868" s="230"/>
      <c r="BC3868" s="230"/>
      <c r="BD3868" s="230"/>
      <c r="BE3868" s="230"/>
      <c r="BF3868" s="230"/>
      <c r="BG3868" s="230"/>
    </row>
    <row r="3869" spans="4:59">
      <c r="D3869" s="230"/>
      <c r="G3869" s="230"/>
      <c r="H3869" s="230"/>
      <c r="I3869" s="230"/>
      <c r="J3869" s="230"/>
      <c r="K3869" s="230"/>
      <c r="L3869" s="230"/>
      <c r="M3869" s="230"/>
      <c r="N3869" s="230"/>
      <c r="S3869" s="230"/>
      <c r="V3869" s="230"/>
      <c r="W3869" s="230"/>
      <c r="X3869" s="230"/>
      <c r="Y3869" s="230"/>
      <c r="Z3869" s="230"/>
      <c r="AA3869" s="230"/>
      <c r="AB3869" s="230"/>
      <c r="AC3869" s="230"/>
      <c r="AD3869" s="230"/>
      <c r="AH3869" s="230"/>
      <c r="AK3869" s="230"/>
      <c r="AL3869" s="230"/>
      <c r="AM3869" s="230"/>
      <c r="AN3869" s="230"/>
      <c r="AO3869" s="230"/>
      <c r="AP3869" s="230"/>
      <c r="AQ3869" s="230"/>
      <c r="AR3869" s="230"/>
      <c r="AW3869" s="230"/>
      <c r="AZ3869" s="230"/>
      <c r="BA3869" s="230"/>
      <c r="BB3869" s="230"/>
      <c r="BC3869" s="230"/>
      <c r="BD3869" s="230"/>
      <c r="BE3869" s="230"/>
      <c r="BF3869" s="230"/>
      <c r="BG3869" s="230"/>
    </row>
    <row r="3870" spans="4:59">
      <c r="D3870" s="230"/>
      <c r="G3870" s="230"/>
      <c r="H3870" s="230"/>
      <c r="I3870" s="230"/>
      <c r="J3870" s="230"/>
      <c r="K3870" s="230"/>
      <c r="L3870" s="230"/>
      <c r="M3870" s="230"/>
      <c r="N3870" s="230"/>
      <c r="S3870" s="230"/>
      <c r="V3870" s="230"/>
      <c r="W3870" s="230"/>
      <c r="X3870" s="230"/>
      <c r="Y3870" s="230"/>
      <c r="Z3870" s="230"/>
      <c r="AA3870" s="230"/>
      <c r="AB3870" s="230"/>
      <c r="AC3870" s="230"/>
      <c r="AD3870" s="230"/>
      <c r="AH3870" s="230"/>
      <c r="AK3870" s="230"/>
      <c r="AL3870" s="230"/>
      <c r="AM3870" s="230"/>
      <c r="AN3870" s="230"/>
      <c r="AO3870" s="230"/>
      <c r="AP3870" s="230"/>
      <c r="AQ3870" s="230"/>
      <c r="AR3870" s="230"/>
      <c r="AW3870" s="230"/>
      <c r="AZ3870" s="230"/>
      <c r="BA3870" s="230"/>
      <c r="BB3870" s="230"/>
      <c r="BC3870" s="230"/>
      <c r="BD3870" s="230"/>
      <c r="BE3870" s="230"/>
      <c r="BF3870" s="230"/>
      <c r="BG3870" s="230"/>
    </row>
    <row r="3871" spans="4:59">
      <c r="D3871" s="230"/>
      <c r="G3871" s="230"/>
      <c r="H3871" s="230"/>
      <c r="I3871" s="230"/>
      <c r="J3871" s="230"/>
      <c r="K3871" s="230"/>
      <c r="L3871" s="230"/>
      <c r="M3871" s="230"/>
      <c r="N3871" s="230"/>
      <c r="S3871" s="230"/>
      <c r="V3871" s="230"/>
      <c r="W3871" s="230"/>
      <c r="X3871" s="230"/>
      <c r="Y3871" s="230"/>
      <c r="Z3871" s="230"/>
      <c r="AA3871" s="230"/>
      <c r="AB3871" s="230"/>
      <c r="AC3871" s="230"/>
      <c r="AD3871" s="230"/>
      <c r="AH3871" s="230"/>
      <c r="AK3871" s="230"/>
      <c r="AL3871" s="230"/>
      <c r="AM3871" s="230"/>
      <c r="AN3871" s="230"/>
      <c r="AO3871" s="230"/>
      <c r="AP3871" s="230"/>
      <c r="AQ3871" s="230"/>
      <c r="AR3871" s="230"/>
      <c r="AW3871" s="230"/>
      <c r="AZ3871" s="230"/>
      <c r="BA3871" s="230"/>
      <c r="BB3871" s="230"/>
      <c r="BC3871" s="230"/>
      <c r="BD3871" s="230"/>
      <c r="BE3871" s="230"/>
      <c r="BF3871" s="230"/>
      <c r="BG3871" s="230"/>
    </row>
    <row r="3872" spans="4:59">
      <c r="D3872" s="230"/>
      <c r="G3872" s="230"/>
      <c r="H3872" s="230"/>
      <c r="I3872" s="230"/>
      <c r="J3872" s="230"/>
      <c r="K3872" s="230"/>
      <c r="L3872" s="230"/>
      <c r="M3872" s="230"/>
      <c r="N3872" s="230"/>
      <c r="S3872" s="230"/>
      <c r="V3872" s="230"/>
      <c r="W3872" s="230"/>
      <c r="X3872" s="230"/>
      <c r="Y3872" s="230"/>
      <c r="Z3872" s="230"/>
      <c r="AA3872" s="230"/>
      <c r="AB3872" s="230"/>
      <c r="AC3872" s="230"/>
      <c r="AD3872" s="230"/>
      <c r="AH3872" s="230"/>
      <c r="AK3872" s="230"/>
      <c r="AL3872" s="230"/>
      <c r="AM3872" s="230"/>
      <c r="AN3872" s="230"/>
      <c r="AO3872" s="230"/>
      <c r="AP3872" s="230"/>
      <c r="AQ3872" s="230"/>
      <c r="AR3872" s="230"/>
      <c r="AW3872" s="230"/>
      <c r="AZ3872" s="230"/>
      <c r="BA3872" s="230"/>
      <c r="BB3872" s="230"/>
      <c r="BC3872" s="230"/>
      <c r="BD3872" s="230"/>
      <c r="BE3872" s="230"/>
      <c r="BF3872" s="230"/>
      <c r="BG3872" s="230"/>
    </row>
    <row r="3873" spans="4:59">
      <c r="D3873" s="230"/>
      <c r="G3873" s="230"/>
      <c r="H3873" s="230"/>
      <c r="I3873" s="230"/>
      <c r="J3873" s="230"/>
      <c r="K3873" s="230"/>
      <c r="L3873" s="230"/>
      <c r="M3873" s="230"/>
      <c r="N3873" s="230"/>
      <c r="S3873" s="230"/>
      <c r="V3873" s="230"/>
      <c r="W3873" s="230"/>
      <c r="X3873" s="230"/>
      <c r="Y3873" s="230"/>
      <c r="Z3873" s="230"/>
      <c r="AA3873" s="230"/>
      <c r="AB3873" s="230"/>
      <c r="AC3873" s="230"/>
      <c r="AD3873" s="230"/>
      <c r="AH3873" s="230"/>
      <c r="AK3873" s="230"/>
      <c r="AL3873" s="230"/>
      <c r="AM3873" s="230"/>
      <c r="AN3873" s="230"/>
      <c r="AO3873" s="230"/>
      <c r="AP3873" s="230"/>
      <c r="AQ3873" s="230"/>
      <c r="AR3873" s="230"/>
      <c r="AW3873" s="230"/>
      <c r="AZ3873" s="230"/>
      <c r="BA3873" s="230"/>
      <c r="BB3873" s="230"/>
      <c r="BC3873" s="230"/>
      <c r="BD3873" s="230"/>
      <c r="BE3873" s="230"/>
      <c r="BF3873" s="230"/>
      <c r="BG3873" s="230"/>
    </row>
    <row r="3874" spans="4:59">
      <c r="D3874" s="230"/>
      <c r="G3874" s="230"/>
      <c r="H3874" s="230"/>
      <c r="I3874" s="230"/>
      <c r="J3874" s="230"/>
      <c r="K3874" s="230"/>
      <c r="L3874" s="230"/>
      <c r="M3874" s="230"/>
      <c r="N3874" s="230"/>
      <c r="S3874" s="230"/>
      <c r="V3874" s="230"/>
      <c r="W3874" s="230"/>
      <c r="X3874" s="230"/>
      <c r="Y3874" s="230"/>
      <c r="Z3874" s="230"/>
      <c r="AA3874" s="230"/>
      <c r="AB3874" s="230"/>
      <c r="AC3874" s="230"/>
      <c r="AD3874" s="230"/>
      <c r="AH3874" s="230"/>
      <c r="AK3874" s="230"/>
      <c r="AL3874" s="230"/>
      <c r="AM3874" s="230"/>
      <c r="AN3874" s="230"/>
      <c r="AO3874" s="230"/>
      <c r="AP3874" s="230"/>
      <c r="AQ3874" s="230"/>
      <c r="AR3874" s="230"/>
      <c r="AW3874" s="230"/>
      <c r="AZ3874" s="230"/>
      <c r="BA3874" s="230"/>
      <c r="BB3874" s="230"/>
      <c r="BC3874" s="230"/>
      <c r="BD3874" s="230"/>
      <c r="BE3874" s="230"/>
      <c r="BF3874" s="230"/>
      <c r="BG3874" s="230"/>
    </row>
    <row r="3875" spans="4:59">
      <c r="D3875" s="230"/>
      <c r="G3875" s="230"/>
      <c r="H3875" s="230"/>
      <c r="I3875" s="230"/>
      <c r="J3875" s="230"/>
      <c r="K3875" s="230"/>
      <c r="L3875" s="230"/>
      <c r="M3875" s="230"/>
      <c r="N3875" s="230"/>
      <c r="S3875" s="230"/>
      <c r="V3875" s="230"/>
      <c r="W3875" s="230"/>
      <c r="X3875" s="230"/>
      <c r="Y3875" s="230"/>
      <c r="Z3875" s="230"/>
      <c r="AA3875" s="230"/>
      <c r="AB3875" s="230"/>
      <c r="AC3875" s="230"/>
      <c r="AD3875" s="230"/>
      <c r="AH3875" s="230"/>
      <c r="AK3875" s="230"/>
      <c r="AL3875" s="230"/>
      <c r="AM3875" s="230"/>
      <c r="AN3875" s="230"/>
      <c r="AO3875" s="230"/>
      <c r="AP3875" s="230"/>
      <c r="AQ3875" s="230"/>
      <c r="AR3875" s="230"/>
      <c r="AW3875" s="230"/>
      <c r="AZ3875" s="230"/>
      <c r="BA3875" s="230"/>
      <c r="BB3875" s="230"/>
      <c r="BC3875" s="230"/>
      <c r="BD3875" s="230"/>
      <c r="BE3875" s="230"/>
      <c r="BF3875" s="230"/>
      <c r="BG3875" s="230"/>
    </row>
    <row r="3876" spans="4:59">
      <c r="D3876" s="230"/>
      <c r="G3876" s="230"/>
      <c r="H3876" s="230"/>
      <c r="I3876" s="230"/>
      <c r="J3876" s="230"/>
      <c r="K3876" s="230"/>
      <c r="L3876" s="230"/>
      <c r="M3876" s="230"/>
      <c r="N3876" s="230"/>
      <c r="S3876" s="230"/>
      <c r="V3876" s="230"/>
      <c r="W3876" s="230"/>
      <c r="X3876" s="230"/>
      <c r="Y3876" s="230"/>
      <c r="Z3876" s="230"/>
      <c r="AA3876" s="230"/>
      <c r="AB3876" s="230"/>
      <c r="AC3876" s="230"/>
      <c r="AD3876" s="230"/>
      <c r="AH3876" s="230"/>
      <c r="AK3876" s="230"/>
      <c r="AL3876" s="230"/>
      <c r="AM3876" s="230"/>
      <c r="AN3876" s="230"/>
      <c r="AO3876" s="230"/>
      <c r="AP3876" s="230"/>
      <c r="AQ3876" s="230"/>
      <c r="AR3876" s="230"/>
      <c r="AW3876" s="230"/>
      <c r="AZ3876" s="230"/>
      <c r="BA3876" s="230"/>
      <c r="BB3876" s="230"/>
      <c r="BC3876" s="230"/>
      <c r="BD3876" s="230"/>
      <c r="BE3876" s="230"/>
      <c r="BF3876" s="230"/>
      <c r="BG3876" s="230"/>
    </row>
    <row r="3877" spans="4:59">
      <c r="D3877" s="230"/>
      <c r="G3877" s="230"/>
      <c r="H3877" s="230"/>
      <c r="I3877" s="230"/>
      <c r="J3877" s="230"/>
      <c r="K3877" s="230"/>
      <c r="L3877" s="230"/>
      <c r="M3877" s="230"/>
      <c r="N3877" s="230"/>
      <c r="S3877" s="230"/>
      <c r="V3877" s="230"/>
      <c r="W3877" s="230"/>
      <c r="X3877" s="230"/>
      <c r="Y3877" s="230"/>
      <c r="Z3877" s="230"/>
      <c r="AA3877" s="230"/>
      <c r="AB3877" s="230"/>
      <c r="AC3877" s="230"/>
      <c r="AD3877" s="230"/>
      <c r="AH3877" s="230"/>
      <c r="AK3877" s="230"/>
      <c r="AL3877" s="230"/>
      <c r="AM3877" s="230"/>
      <c r="AN3877" s="230"/>
      <c r="AO3877" s="230"/>
      <c r="AP3877" s="230"/>
      <c r="AQ3877" s="230"/>
      <c r="AR3877" s="230"/>
      <c r="AW3877" s="230"/>
      <c r="AZ3877" s="230"/>
      <c r="BA3877" s="230"/>
      <c r="BB3877" s="230"/>
      <c r="BC3877" s="230"/>
      <c r="BD3877" s="230"/>
      <c r="BE3877" s="230"/>
      <c r="BF3877" s="230"/>
      <c r="BG3877" s="230"/>
    </row>
    <row r="3878" spans="4:59">
      <c r="D3878" s="230"/>
      <c r="G3878" s="230"/>
      <c r="H3878" s="230"/>
      <c r="I3878" s="230"/>
      <c r="J3878" s="230"/>
      <c r="K3878" s="230"/>
      <c r="L3878" s="230"/>
      <c r="M3878" s="230"/>
      <c r="N3878" s="230"/>
      <c r="S3878" s="230"/>
      <c r="V3878" s="230"/>
      <c r="W3878" s="230"/>
      <c r="X3878" s="230"/>
      <c r="Y3878" s="230"/>
      <c r="Z3878" s="230"/>
      <c r="AA3878" s="230"/>
      <c r="AB3878" s="230"/>
      <c r="AC3878" s="230"/>
      <c r="AD3878" s="230"/>
      <c r="AH3878" s="230"/>
      <c r="AK3878" s="230"/>
      <c r="AL3878" s="230"/>
      <c r="AM3878" s="230"/>
      <c r="AN3878" s="230"/>
      <c r="AO3878" s="230"/>
      <c r="AP3878" s="230"/>
      <c r="AQ3878" s="230"/>
      <c r="AR3878" s="230"/>
      <c r="AW3878" s="230"/>
      <c r="AZ3878" s="230"/>
      <c r="BA3878" s="230"/>
      <c r="BB3878" s="230"/>
      <c r="BC3878" s="230"/>
      <c r="BD3878" s="230"/>
      <c r="BE3878" s="230"/>
      <c r="BF3878" s="230"/>
      <c r="BG3878" s="230"/>
    </row>
    <row r="3879" spans="4:59">
      <c r="D3879" s="230"/>
      <c r="G3879" s="230"/>
      <c r="H3879" s="230"/>
      <c r="I3879" s="230"/>
      <c r="J3879" s="230"/>
      <c r="K3879" s="230"/>
      <c r="L3879" s="230"/>
      <c r="M3879" s="230"/>
      <c r="N3879" s="230"/>
      <c r="S3879" s="230"/>
      <c r="V3879" s="230"/>
      <c r="W3879" s="230"/>
      <c r="X3879" s="230"/>
      <c r="Y3879" s="230"/>
      <c r="Z3879" s="230"/>
      <c r="AA3879" s="230"/>
      <c r="AB3879" s="230"/>
      <c r="AC3879" s="230"/>
      <c r="AD3879" s="230"/>
      <c r="AH3879" s="230"/>
      <c r="AK3879" s="230"/>
      <c r="AL3879" s="230"/>
      <c r="AM3879" s="230"/>
      <c r="AN3879" s="230"/>
      <c r="AO3879" s="230"/>
      <c r="AP3879" s="230"/>
      <c r="AQ3879" s="230"/>
      <c r="AR3879" s="230"/>
      <c r="AW3879" s="230"/>
      <c r="AZ3879" s="230"/>
      <c r="BA3879" s="230"/>
      <c r="BB3879" s="230"/>
      <c r="BC3879" s="230"/>
      <c r="BD3879" s="230"/>
      <c r="BE3879" s="230"/>
      <c r="BF3879" s="230"/>
      <c r="BG3879" s="230"/>
    </row>
    <row r="3880" spans="4:59">
      <c r="D3880" s="230"/>
      <c r="G3880" s="230"/>
      <c r="H3880" s="230"/>
      <c r="I3880" s="230"/>
      <c r="J3880" s="230"/>
      <c r="K3880" s="230"/>
      <c r="L3880" s="230"/>
      <c r="M3880" s="230"/>
      <c r="N3880" s="230"/>
      <c r="S3880" s="230"/>
      <c r="V3880" s="230"/>
      <c r="W3880" s="230"/>
      <c r="X3880" s="230"/>
      <c r="Y3880" s="230"/>
      <c r="Z3880" s="230"/>
      <c r="AA3880" s="230"/>
      <c r="AB3880" s="230"/>
      <c r="AC3880" s="230"/>
      <c r="AD3880" s="230"/>
      <c r="AH3880" s="230"/>
      <c r="AK3880" s="230"/>
      <c r="AL3880" s="230"/>
      <c r="AM3880" s="230"/>
      <c r="AN3880" s="230"/>
      <c r="AO3880" s="230"/>
      <c r="AP3880" s="230"/>
      <c r="AQ3880" s="230"/>
      <c r="AR3880" s="230"/>
      <c r="AW3880" s="230"/>
      <c r="AZ3880" s="230"/>
      <c r="BA3880" s="230"/>
      <c r="BB3880" s="230"/>
      <c r="BC3880" s="230"/>
      <c r="BD3880" s="230"/>
      <c r="BE3880" s="230"/>
      <c r="BF3880" s="230"/>
      <c r="BG3880" s="230"/>
    </row>
    <row r="3881" spans="4:59">
      <c r="D3881" s="230"/>
      <c r="G3881" s="230"/>
      <c r="H3881" s="230"/>
      <c r="I3881" s="230"/>
      <c r="J3881" s="230"/>
      <c r="K3881" s="230"/>
      <c r="L3881" s="230"/>
      <c r="M3881" s="230"/>
      <c r="N3881" s="230"/>
      <c r="S3881" s="230"/>
      <c r="V3881" s="230"/>
      <c r="W3881" s="230"/>
      <c r="X3881" s="230"/>
      <c r="Y3881" s="230"/>
      <c r="Z3881" s="230"/>
      <c r="AA3881" s="230"/>
      <c r="AB3881" s="230"/>
      <c r="AC3881" s="230"/>
      <c r="AD3881" s="230"/>
      <c r="AH3881" s="230"/>
      <c r="AK3881" s="230"/>
      <c r="AL3881" s="230"/>
      <c r="AM3881" s="230"/>
      <c r="AN3881" s="230"/>
      <c r="AO3881" s="230"/>
      <c r="AP3881" s="230"/>
      <c r="AQ3881" s="230"/>
      <c r="AR3881" s="230"/>
      <c r="AW3881" s="230"/>
      <c r="AZ3881" s="230"/>
      <c r="BA3881" s="230"/>
      <c r="BB3881" s="230"/>
      <c r="BC3881" s="230"/>
      <c r="BD3881" s="230"/>
      <c r="BE3881" s="230"/>
      <c r="BF3881" s="230"/>
      <c r="BG3881" s="230"/>
    </row>
    <row r="3882" spans="4:59">
      <c r="D3882" s="230"/>
      <c r="G3882" s="230"/>
      <c r="H3882" s="230"/>
      <c r="I3882" s="230"/>
      <c r="J3882" s="230"/>
      <c r="K3882" s="230"/>
      <c r="L3882" s="230"/>
      <c r="M3882" s="230"/>
      <c r="N3882" s="230"/>
      <c r="S3882" s="230"/>
      <c r="V3882" s="230"/>
      <c r="W3882" s="230"/>
      <c r="X3882" s="230"/>
      <c r="Y3882" s="230"/>
      <c r="Z3882" s="230"/>
      <c r="AA3882" s="230"/>
      <c r="AB3882" s="230"/>
      <c r="AC3882" s="230"/>
      <c r="AD3882" s="230"/>
      <c r="AH3882" s="230"/>
      <c r="AK3882" s="230"/>
      <c r="AL3882" s="230"/>
      <c r="AM3882" s="230"/>
      <c r="AN3882" s="230"/>
      <c r="AO3882" s="230"/>
      <c r="AP3882" s="230"/>
      <c r="AQ3882" s="230"/>
      <c r="AR3882" s="230"/>
      <c r="AW3882" s="230"/>
      <c r="AZ3882" s="230"/>
      <c r="BA3882" s="230"/>
      <c r="BB3882" s="230"/>
      <c r="BC3882" s="230"/>
      <c r="BD3882" s="230"/>
      <c r="BE3882" s="230"/>
      <c r="BF3882" s="230"/>
      <c r="BG3882" s="230"/>
    </row>
    <row r="3883" spans="4:59">
      <c r="D3883" s="230"/>
      <c r="G3883" s="230"/>
      <c r="H3883" s="230"/>
      <c r="I3883" s="230"/>
      <c r="J3883" s="230"/>
      <c r="K3883" s="230"/>
      <c r="L3883" s="230"/>
      <c r="M3883" s="230"/>
      <c r="N3883" s="230"/>
      <c r="S3883" s="230"/>
      <c r="V3883" s="230"/>
      <c r="W3883" s="230"/>
      <c r="X3883" s="230"/>
      <c r="Y3883" s="230"/>
      <c r="Z3883" s="230"/>
      <c r="AA3883" s="230"/>
      <c r="AB3883" s="230"/>
      <c r="AC3883" s="230"/>
      <c r="AD3883" s="230"/>
      <c r="AH3883" s="230"/>
      <c r="AK3883" s="230"/>
      <c r="AL3883" s="230"/>
      <c r="AM3883" s="230"/>
      <c r="AN3883" s="230"/>
      <c r="AO3883" s="230"/>
      <c r="AP3883" s="230"/>
      <c r="AQ3883" s="230"/>
      <c r="AR3883" s="230"/>
      <c r="AW3883" s="230"/>
      <c r="AZ3883" s="230"/>
      <c r="BA3883" s="230"/>
      <c r="BB3883" s="230"/>
      <c r="BC3883" s="230"/>
      <c r="BD3883" s="230"/>
      <c r="BE3883" s="230"/>
      <c r="BF3883" s="230"/>
      <c r="BG3883" s="230"/>
    </row>
    <row r="3884" spans="4:59">
      <c r="D3884" s="230"/>
      <c r="G3884" s="230"/>
      <c r="H3884" s="230"/>
      <c r="I3884" s="230"/>
      <c r="J3884" s="230"/>
      <c r="K3884" s="230"/>
      <c r="L3884" s="230"/>
      <c r="M3884" s="230"/>
      <c r="N3884" s="230"/>
      <c r="S3884" s="230"/>
      <c r="V3884" s="230"/>
      <c r="W3884" s="230"/>
      <c r="X3884" s="230"/>
      <c r="Y3884" s="230"/>
      <c r="Z3884" s="230"/>
      <c r="AA3884" s="230"/>
      <c r="AB3884" s="230"/>
      <c r="AC3884" s="230"/>
      <c r="AD3884" s="230"/>
      <c r="AH3884" s="230"/>
      <c r="AK3884" s="230"/>
      <c r="AL3884" s="230"/>
      <c r="AM3884" s="230"/>
      <c r="AN3884" s="230"/>
      <c r="AO3884" s="230"/>
      <c r="AP3884" s="230"/>
      <c r="AQ3884" s="230"/>
      <c r="AR3884" s="230"/>
      <c r="AW3884" s="230"/>
      <c r="AZ3884" s="230"/>
      <c r="BA3884" s="230"/>
      <c r="BB3884" s="230"/>
      <c r="BC3884" s="230"/>
      <c r="BD3884" s="230"/>
      <c r="BE3884" s="230"/>
      <c r="BF3884" s="230"/>
      <c r="BG3884" s="230"/>
    </row>
    <row r="3885" spans="4:59">
      <c r="D3885" s="230"/>
      <c r="G3885" s="230"/>
      <c r="H3885" s="230"/>
      <c r="I3885" s="230"/>
      <c r="J3885" s="230"/>
      <c r="K3885" s="230"/>
      <c r="L3885" s="230"/>
      <c r="M3885" s="230"/>
      <c r="N3885" s="230"/>
      <c r="S3885" s="230"/>
      <c r="V3885" s="230"/>
      <c r="W3885" s="230"/>
      <c r="X3885" s="230"/>
      <c r="Y3885" s="230"/>
      <c r="Z3885" s="230"/>
      <c r="AA3885" s="230"/>
      <c r="AB3885" s="230"/>
      <c r="AC3885" s="230"/>
      <c r="AD3885" s="230"/>
      <c r="AH3885" s="230"/>
      <c r="AK3885" s="230"/>
      <c r="AL3885" s="230"/>
      <c r="AM3885" s="230"/>
      <c r="AN3885" s="230"/>
      <c r="AO3885" s="230"/>
      <c r="AP3885" s="230"/>
      <c r="AQ3885" s="230"/>
      <c r="AR3885" s="230"/>
      <c r="AW3885" s="230"/>
      <c r="AZ3885" s="230"/>
      <c r="BA3885" s="230"/>
      <c r="BB3885" s="230"/>
      <c r="BC3885" s="230"/>
      <c r="BD3885" s="230"/>
      <c r="BE3885" s="230"/>
      <c r="BF3885" s="230"/>
      <c r="BG3885" s="230"/>
    </row>
    <row r="3886" spans="4:59">
      <c r="D3886" s="230"/>
      <c r="G3886" s="230"/>
      <c r="H3886" s="230"/>
      <c r="I3886" s="230"/>
      <c r="J3886" s="230"/>
      <c r="K3886" s="230"/>
      <c r="L3886" s="230"/>
      <c r="M3886" s="230"/>
      <c r="N3886" s="230"/>
      <c r="S3886" s="230"/>
      <c r="V3886" s="230"/>
      <c r="W3886" s="230"/>
      <c r="X3886" s="230"/>
      <c r="Y3886" s="230"/>
      <c r="Z3886" s="230"/>
      <c r="AA3886" s="230"/>
      <c r="AB3886" s="230"/>
      <c r="AC3886" s="230"/>
      <c r="AD3886" s="230"/>
      <c r="AH3886" s="230"/>
      <c r="AK3886" s="230"/>
      <c r="AL3886" s="230"/>
      <c r="AM3886" s="230"/>
      <c r="AN3886" s="230"/>
      <c r="AO3886" s="230"/>
      <c r="AP3886" s="230"/>
      <c r="AQ3886" s="230"/>
      <c r="AR3886" s="230"/>
      <c r="AW3886" s="230"/>
      <c r="AZ3886" s="230"/>
      <c r="BA3886" s="230"/>
      <c r="BB3886" s="230"/>
      <c r="BC3886" s="230"/>
      <c r="BD3886" s="230"/>
      <c r="BE3886" s="230"/>
      <c r="BF3886" s="230"/>
      <c r="BG3886" s="230"/>
    </row>
    <row r="3887" spans="4:59">
      <c r="D3887" s="230"/>
      <c r="G3887" s="230"/>
      <c r="H3887" s="230"/>
      <c r="I3887" s="230"/>
      <c r="J3887" s="230"/>
      <c r="K3887" s="230"/>
      <c r="L3887" s="230"/>
      <c r="M3887" s="230"/>
      <c r="N3887" s="230"/>
      <c r="S3887" s="230"/>
      <c r="V3887" s="230"/>
      <c r="W3887" s="230"/>
      <c r="X3887" s="230"/>
      <c r="Y3887" s="230"/>
      <c r="Z3887" s="230"/>
      <c r="AA3887" s="230"/>
      <c r="AB3887" s="230"/>
      <c r="AC3887" s="230"/>
      <c r="AD3887" s="230"/>
      <c r="AH3887" s="230"/>
      <c r="AK3887" s="230"/>
      <c r="AL3887" s="230"/>
      <c r="AM3887" s="230"/>
      <c r="AN3887" s="230"/>
      <c r="AO3887" s="230"/>
      <c r="AP3887" s="230"/>
      <c r="AQ3887" s="230"/>
      <c r="AR3887" s="230"/>
      <c r="AW3887" s="230"/>
      <c r="AZ3887" s="230"/>
      <c r="BA3887" s="230"/>
      <c r="BB3887" s="230"/>
      <c r="BC3887" s="230"/>
      <c r="BD3887" s="230"/>
      <c r="BE3887" s="230"/>
      <c r="BF3887" s="230"/>
      <c r="BG3887" s="230"/>
    </row>
    <row r="3888" spans="4:59">
      <c r="D3888" s="230"/>
      <c r="G3888" s="230"/>
      <c r="H3888" s="230"/>
      <c r="I3888" s="230"/>
      <c r="J3888" s="230"/>
      <c r="K3888" s="230"/>
      <c r="L3888" s="230"/>
      <c r="M3888" s="230"/>
      <c r="N3888" s="230"/>
      <c r="S3888" s="230"/>
      <c r="V3888" s="230"/>
      <c r="W3888" s="230"/>
      <c r="X3888" s="230"/>
      <c r="Y3888" s="230"/>
      <c r="Z3888" s="230"/>
      <c r="AA3888" s="230"/>
      <c r="AB3888" s="230"/>
      <c r="AC3888" s="230"/>
      <c r="AD3888" s="230"/>
      <c r="AH3888" s="230"/>
      <c r="AK3888" s="230"/>
      <c r="AL3888" s="230"/>
      <c r="AM3888" s="230"/>
      <c r="AN3888" s="230"/>
      <c r="AO3888" s="230"/>
      <c r="AP3888" s="230"/>
      <c r="AQ3888" s="230"/>
      <c r="AR3888" s="230"/>
      <c r="AW3888" s="230"/>
      <c r="AZ3888" s="230"/>
      <c r="BA3888" s="230"/>
      <c r="BB3888" s="230"/>
      <c r="BC3888" s="230"/>
      <c r="BD3888" s="230"/>
      <c r="BE3888" s="230"/>
      <c r="BF3888" s="230"/>
      <c r="BG3888" s="230"/>
    </row>
    <row r="3889" spans="4:59">
      <c r="D3889" s="230"/>
      <c r="G3889" s="230"/>
      <c r="H3889" s="230"/>
      <c r="I3889" s="230"/>
      <c r="J3889" s="230"/>
      <c r="K3889" s="230"/>
      <c r="L3889" s="230"/>
      <c r="M3889" s="230"/>
      <c r="N3889" s="230"/>
      <c r="S3889" s="230"/>
      <c r="V3889" s="230"/>
      <c r="W3889" s="230"/>
      <c r="X3889" s="230"/>
      <c r="Y3889" s="230"/>
      <c r="Z3889" s="230"/>
      <c r="AA3889" s="230"/>
      <c r="AB3889" s="230"/>
      <c r="AC3889" s="230"/>
      <c r="AD3889" s="230"/>
      <c r="AH3889" s="230"/>
      <c r="AK3889" s="230"/>
      <c r="AL3889" s="230"/>
      <c r="AM3889" s="230"/>
      <c r="AN3889" s="230"/>
      <c r="AO3889" s="230"/>
      <c r="AP3889" s="230"/>
      <c r="AQ3889" s="230"/>
      <c r="AR3889" s="230"/>
      <c r="AW3889" s="230"/>
      <c r="AZ3889" s="230"/>
      <c r="BA3889" s="230"/>
      <c r="BB3889" s="230"/>
      <c r="BC3889" s="230"/>
      <c r="BD3889" s="230"/>
      <c r="BE3889" s="230"/>
      <c r="BF3889" s="230"/>
      <c r="BG3889" s="230"/>
    </row>
    <row r="3890" spans="4:59">
      <c r="D3890" s="230"/>
      <c r="G3890" s="230"/>
      <c r="H3890" s="230"/>
      <c r="I3890" s="230"/>
      <c r="J3890" s="230"/>
      <c r="K3890" s="230"/>
      <c r="L3890" s="230"/>
      <c r="M3890" s="230"/>
      <c r="N3890" s="230"/>
      <c r="S3890" s="230"/>
      <c r="V3890" s="230"/>
      <c r="W3890" s="230"/>
      <c r="X3890" s="230"/>
      <c r="Y3890" s="230"/>
      <c r="Z3890" s="230"/>
      <c r="AA3890" s="230"/>
      <c r="AB3890" s="230"/>
      <c r="AC3890" s="230"/>
      <c r="AD3890" s="230"/>
      <c r="AH3890" s="230"/>
      <c r="AK3890" s="230"/>
      <c r="AL3890" s="230"/>
      <c r="AM3890" s="230"/>
      <c r="AN3890" s="230"/>
      <c r="AO3890" s="230"/>
      <c r="AP3890" s="230"/>
      <c r="AQ3890" s="230"/>
      <c r="AR3890" s="230"/>
      <c r="AW3890" s="230"/>
      <c r="AZ3890" s="230"/>
      <c r="BA3890" s="230"/>
      <c r="BB3890" s="230"/>
      <c r="BC3890" s="230"/>
      <c r="BD3890" s="230"/>
      <c r="BE3890" s="230"/>
      <c r="BF3890" s="230"/>
      <c r="BG3890" s="230"/>
    </row>
    <row r="3891" spans="4:59">
      <c r="D3891" s="230"/>
      <c r="G3891" s="230"/>
      <c r="H3891" s="230"/>
      <c r="I3891" s="230"/>
      <c r="J3891" s="230"/>
      <c r="K3891" s="230"/>
      <c r="L3891" s="230"/>
      <c r="M3891" s="230"/>
      <c r="N3891" s="230"/>
      <c r="S3891" s="230"/>
      <c r="V3891" s="230"/>
      <c r="W3891" s="230"/>
      <c r="X3891" s="230"/>
      <c r="Y3891" s="230"/>
      <c r="Z3891" s="230"/>
      <c r="AA3891" s="230"/>
      <c r="AB3891" s="230"/>
      <c r="AC3891" s="230"/>
      <c r="AD3891" s="230"/>
      <c r="AH3891" s="230"/>
      <c r="AK3891" s="230"/>
      <c r="AL3891" s="230"/>
      <c r="AM3891" s="230"/>
      <c r="AN3891" s="230"/>
      <c r="AO3891" s="230"/>
      <c r="AP3891" s="230"/>
      <c r="AQ3891" s="230"/>
      <c r="AR3891" s="230"/>
      <c r="AW3891" s="230"/>
      <c r="AZ3891" s="230"/>
      <c r="BA3891" s="230"/>
      <c r="BB3891" s="230"/>
      <c r="BC3891" s="230"/>
      <c r="BD3891" s="230"/>
      <c r="BE3891" s="230"/>
      <c r="BF3891" s="230"/>
      <c r="BG3891" s="230"/>
    </row>
    <row r="3892" spans="4:59">
      <c r="D3892" s="230"/>
      <c r="G3892" s="230"/>
      <c r="H3892" s="230"/>
      <c r="I3892" s="230"/>
      <c r="J3892" s="230"/>
      <c r="K3892" s="230"/>
      <c r="L3892" s="230"/>
      <c r="M3892" s="230"/>
      <c r="N3892" s="230"/>
      <c r="S3892" s="230"/>
      <c r="V3892" s="230"/>
      <c r="W3892" s="230"/>
      <c r="X3892" s="230"/>
      <c r="Y3892" s="230"/>
      <c r="Z3892" s="230"/>
      <c r="AA3892" s="230"/>
      <c r="AB3892" s="230"/>
      <c r="AC3892" s="230"/>
      <c r="AD3892" s="230"/>
      <c r="AH3892" s="230"/>
      <c r="AK3892" s="230"/>
      <c r="AL3892" s="230"/>
      <c r="AM3892" s="230"/>
      <c r="AN3892" s="230"/>
      <c r="AO3892" s="230"/>
      <c r="AP3892" s="230"/>
      <c r="AQ3892" s="230"/>
      <c r="AR3892" s="230"/>
      <c r="AW3892" s="230"/>
      <c r="AZ3892" s="230"/>
      <c r="BA3892" s="230"/>
      <c r="BB3892" s="230"/>
      <c r="BC3892" s="230"/>
      <c r="BD3892" s="230"/>
      <c r="BE3892" s="230"/>
      <c r="BF3892" s="230"/>
      <c r="BG3892" s="230"/>
    </row>
    <row r="3893" spans="4:59">
      <c r="D3893" s="230"/>
      <c r="G3893" s="230"/>
      <c r="H3893" s="230"/>
      <c r="I3893" s="230"/>
      <c r="J3893" s="230"/>
      <c r="K3893" s="230"/>
      <c r="L3893" s="230"/>
      <c r="M3893" s="230"/>
      <c r="N3893" s="230"/>
      <c r="S3893" s="230"/>
      <c r="V3893" s="230"/>
      <c r="W3893" s="230"/>
      <c r="X3893" s="230"/>
      <c r="Y3893" s="230"/>
      <c r="Z3893" s="230"/>
      <c r="AA3893" s="230"/>
      <c r="AB3893" s="230"/>
      <c r="AC3893" s="230"/>
      <c r="AD3893" s="230"/>
      <c r="AH3893" s="230"/>
      <c r="AK3893" s="230"/>
      <c r="AL3893" s="230"/>
      <c r="AM3893" s="230"/>
      <c r="AN3893" s="230"/>
      <c r="AO3893" s="230"/>
      <c r="AP3893" s="230"/>
      <c r="AQ3893" s="230"/>
      <c r="AR3893" s="230"/>
      <c r="AW3893" s="230"/>
      <c r="AZ3893" s="230"/>
      <c r="BA3893" s="230"/>
      <c r="BB3893" s="230"/>
      <c r="BC3893" s="230"/>
      <c r="BD3893" s="230"/>
      <c r="BE3893" s="230"/>
      <c r="BF3893" s="230"/>
      <c r="BG3893" s="230"/>
    </row>
    <row r="3894" spans="4:59">
      <c r="D3894" s="230"/>
      <c r="G3894" s="230"/>
      <c r="H3894" s="230"/>
      <c r="I3894" s="230"/>
      <c r="J3894" s="230"/>
      <c r="K3894" s="230"/>
      <c r="L3894" s="230"/>
      <c r="M3894" s="230"/>
      <c r="N3894" s="230"/>
      <c r="S3894" s="230"/>
      <c r="V3894" s="230"/>
      <c r="W3894" s="230"/>
      <c r="X3894" s="230"/>
      <c r="Y3894" s="230"/>
      <c r="Z3894" s="230"/>
      <c r="AA3894" s="230"/>
      <c r="AB3894" s="230"/>
      <c r="AC3894" s="230"/>
      <c r="AD3894" s="230"/>
      <c r="AH3894" s="230"/>
      <c r="AK3894" s="230"/>
      <c r="AL3894" s="230"/>
      <c r="AM3894" s="230"/>
      <c r="AN3894" s="230"/>
      <c r="AO3894" s="230"/>
      <c r="AP3894" s="230"/>
      <c r="AQ3894" s="230"/>
      <c r="AR3894" s="230"/>
      <c r="AW3894" s="230"/>
      <c r="AZ3894" s="230"/>
      <c r="BA3894" s="230"/>
      <c r="BB3894" s="230"/>
      <c r="BC3894" s="230"/>
      <c r="BD3894" s="230"/>
      <c r="BE3894" s="230"/>
      <c r="BF3894" s="230"/>
      <c r="BG3894" s="230"/>
    </row>
    <row r="3895" spans="4:59">
      <c r="D3895" s="230"/>
      <c r="G3895" s="230"/>
      <c r="H3895" s="230"/>
      <c r="I3895" s="230"/>
      <c r="J3895" s="230"/>
      <c r="K3895" s="230"/>
      <c r="L3895" s="230"/>
      <c r="M3895" s="230"/>
      <c r="N3895" s="230"/>
      <c r="S3895" s="230"/>
      <c r="V3895" s="230"/>
      <c r="W3895" s="230"/>
      <c r="X3895" s="230"/>
      <c r="Y3895" s="230"/>
      <c r="Z3895" s="230"/>
      <c r="AA3895" s="230"/>
      <c r="AB3895" s="230"/>
      <c r="AC3895" s="230"/>
      <c r="AD3895" s="230"/>
      <c r="AH3895" s="230"/>
      <c r="AK3895" s="230"/>
      <c r="AL3895" s="230"/>
      <c r="AM3895" s="230"/>
      <c r="AN3895" s="230"/>
      <c r="AO3895" s="230"/>
      <c r="AP3895" s="230"/>
      <c r="AQ3895" s="230"/>
      <c r="AR3895" s="230"/>
      <c r="AW3895" s="230"/>
      <c r="AZ3895" s="230"/>
      <c r="BA3895" s="230"/>
      <c r="BB3895" s="230"/>
      <c r="BC3895" s="230"/>
      <c r="BD3895" s="230"/>
      <c r="BE3895" s="230"/>
      <c r="BF3895" s="230"/>
      <c r="BG3895" s="230"/>
    </row>
    <row r="3896" spans="4:59">
      <c r="D3896" s="230"/>
      <c r="G3896" s="230"/>
      <c r="H3896" s="230"/>
      <c r="I3896" s="230"/>
      <c r="J3896" s="230"/>
      <c r="K3896" s="230"/>
      <c r="L3896" s="230"/>
      <c r="M3896" s="230"/>
      <c r="N3896" s="230"/>
      <c r="S3896" s="230"/>
      <c r="V3896" s="230"/>
      <c r="W3896" s="230"/>
      <c r="X3896" s="230"/>
      <c r="Y3896" s="230"/>
      <c r="Z3896" s="230"/>
      <c r="AA3896" s="230"/>
      <c r="AB3896" s="230"/>
      <c r="AC3896" s="230"/>
      <c r="AD3896" s="230"/>
      <c r="AH3896" s="230"/>
      <c r="AK3896" s="230"/>
      <c r="AL3896" s="230"/>
      <c r="AM3896" s="230"/>
      <c r="AN3896" s="230"/>
      <c r="AO3896" s="230"/>
      <c r="AP3896" s="230"/>
      <c r="AQ3896" s="230"/>
      <c r="AR3896" s="230"/>
      <c r="AW3896" s="230"/>
      <c r="AZ3896" s="230"/>
      <c r="BA3896" s="230"/>
      <c r="BB3896" s="230"/>
      <c r="BC3896" s="230"/>
      <c r="BD3896" s="230"/>
      <c r="BE3896" s="230"/>
      <c r="BF3896" s="230"/>
      <c r="BG3896" s="230"/>
    </row>
    <row r="3897" spans="4:59">
      <c r="D3897" s="230"/>
      <c r="G3897" s="230"/>
      <c r="H3897" s="230"/>
      <c r="I3897" s="230"/>
      <c r="J3897" s="230"/>
      <c r="K3897" s="230"/>
      <c r="L3897" s="230"/>
      <c r="M3897" s="230"/>
      <c r="N3897" s="230"/>
      <c r="S3897" s="230"/>
      <c r="V3897" s="230"/>
      <c r="W3897" s="230"/>
      <c r="X3897" s="230"/>
      <c r="Y3897" s="230"/>
      <c r="Z3897" s="230"/>
      <c r="AA3897" s="230"/>
      <c r="AB3897" s="230"/>
      <c r="AC3897" s="230"/>
      <c r="AD3897" s="230"/>
      <c r="AH3897" s="230"/>
      <c r="AK3897" s="230"/>
      <c r="AL3897" s="230"/>
      <c r="AM3897" s="230"/>
      <c r="AN3897" s="230"/>
      <c r="AO3897" s="230"/>
      <c r="AP3897" s="230"/>
      <c r="AQ3897" s="230"/>
      <c r="AR3897" s="230"/>
      <c r="AW3897" s="230"/>
      <c r="AZ3897" s="230"/>
      <c r="BA3897" s="230"/>
      <c r="BB3897" s="230"/>
      <c r="BC3897" s="230"/>
      <c r="BD3897" s="230"/>
      <c r="BE3897" s="230"/>
      <c r="BF3897" s="230"/>
      <c r="BG3897" s="230"/>
    </row>
    <row r="3898" spans="4:59">
      <c r="D3898" s="230"/>
      <c r="G3898" s="230"/>
      <c r="H3898" s="230"/>
      <c r="I3898" s="230"/>
      <c r="J3898" s="230"/>
      <c r="K3898" s="230"/>
      <c r="L3898" s="230"/>
      <c r="M3898" s="230"/>
      <c r="N3898" s="230"/>
      <c r="S3898" s="230"/>
      <c r="V3898" s="230"/>
      <c r="W3898" s="230"/>
      <c r="X3898" s="230"/>
      <c r="Y3898" s="230"/>
      <c r="Z3898" s="230"/>
      <c r="AA3898" s="230"/>
      <c r="AB3898" s="230"/>
      <c r="AC3898" s="230"/>
      <c r="AD3898" s="230"/>
      <c r="AH3898" s="230"/>
      <c r="AK3898" s="230"/>
      <c r="AL3898" s="230"/>
      <c r="AM3898" s="230"/>
      <c r="AN3898" s="230"/>
      <c r="AO3898" s="230"/>
      <c r="AP3898" s="230"/>
      <c r="AQ3898" s="230"/>
      <c r="AR3898" s="230"/>
      <c r="AW3898" s="230"/>
      <c r="AZ3898" s="230"/>
      <c r="BA3898" s="230"/>
      <c r="BB3898" s="230"/>
      <c r="BC3898" s="230"/>
      <c r="BD3898" s="230"/>
      <c r="BE3898" s="230"/>
      <c r="BF3898" s="230"/>
      <c r="BG3898" s="230"/>
    </row>
    <row r="3899" spans="4:59">
      <c r="D3899" s="230"/>
      <c r="G3899" s="230"/>
      <c r="H3899" s="230"/>
      <c r="I3899" s="230"/>
      <c r="J3899" s="230"/>
      <c r="K3899" s="230"/>
      <c r="L3899" s="230"/>
      <c r="M3899" s="230"/>
      <c r="N3899" s="230"/>
      <c r="S3899" s="230"/>
      <c r="V3899" s="230"/>
      <c r="W3899" s="230"/>
      <c r="X3899" s="230"/>
      <c r="Y3899" s="230"/>
      <c r="Z3899" s="230"/>
      <c r="AA3899" s="230"/>
      <c r="AB3899" s="230"/>
      <c r="AC3899" s="230"/>
      <c r="AD3899" s="230"/>
      <c r="AH3899" s="230"/>
      <c r="AK3899" s="230"/>
      <c r="AL3899" s="230"/>
      <c r="AM3899" s="230"/>
      <c r="AN3899" s="230"/>
      <c r="AO3899" s="230"/>
      <c r="AP3899" s="230"/>
      <c r="AQ3899" s="230"/>
      <c r="AR3899" s="230"/>
      <c r="AW3899" s="230"/>
      <c r="AZ3899" s="230"/>
      <c r="BA3899" s="230"/>
      <c r="BB3899" s="230"/>
      <c r="BC3899" s="230"/>
      <c r="BD3899" s="230"/>
      <c r="BE3899" s="230"/>
      <c r="BF3899" s="230"/>
      <c r="BG3899" s="230"/>
    </row>
    <row r="3900" spans="4:59">
      <c r="D3900" s="230"/>
      <c r="G3900" s="230"/>
      <c r="H3900" s="230"/>
      <c r="I3900" s="230"/>
      <c r="J3900" s="230"/>
      <c r="K3900" s="230"/>
      <c r="L3900" s="230"/>
      <c r="M3900" s="230"/>
      <c r="N3900" s="230"/>
      <c r="S3900" s="230"/>
      <c r="V3900" s="230"/>
      <c r="W3900" s="230"/>
      <c r="X3900" s="230"/>
      <c r="Y3900" s="230"/>
      <c r="Z3900" s="230"/>
      <c r="AA3900" s="230"/>
      <c r="AB3900" s="230"/>
      <c r="AC3900" s="230"/>
      <c r="AD3900" s="230"/>
      <c r="AH3900" s="230"/>
      <c r="AK3900" s="230"/>
      <c r="AL3900" s="230"/>
      <c r="AM3900" s="230"/>
      <c r="AN3900" s="230"/>
      <c r="AO3900" s="230"/>
      <c r="AP3900" s="230"/>
      <c r="AQ3900" s="230"/>
      <c r="AR3900" s="230"/>
      <c r="AW3900" s="230"/>
      <c r="AZ3900" s="230"/>
      <c r="BA3900" s="230"/>
      <c r="BB3900" s="230"/>
      <c r="BC3900" s="230"/>
      <c r="BD3900" s="230"/>
      <c r="BE3900" s="230"/>
      <c r="BF3900" s="230"/>
      <c r="BG3900" s="230"/>
    </row>
    <row r="3901" spans="4:59">
      <c r="D3901" s="230"/>
      <c r="G3901" s="230"/>
      <c r="H3901" s="230"/>
      <c r="I3901" s="230"/>
      <c r="J3901" s="230"/>
      <c r="K3901" s="230"/>
      <c r="L3901" s="230"/>
      <c r="M3901" s="230"/>
      <c r="N3901" s="230"/>
      <c r="S3901" s="230"/>
      <c r="V3901" s="230"/>
      <c r="W3901" s="230"/>
      <c r="X3901" s="230"/>
      <c r="Y3901" s="230"/>
      <c r="Z3901" s="230"/>
      <c r="AA3901" s="230"/>
      <c r="AB3901" s="230"/>
      <c r="AC3901" s="230"/>
      <c r="AD3901" s="230"/>
      <c r="AH3901" s="230"/>
      <c r="AK3901" s="230"/>
      <c r="AL3901" s="230"/>
      <c r="AM3901" s="230"/>
      <c r="AN3901" s="230"/>
      <c r="AO3901" s="230"/>
      <c r="AP3901" s="230"/>
      <c r="AQ3901" s="230"/>
      <c r="AR3901" s="230"/>
      <c r="AW3901" s="230"/>
      <c r="AZ3901" s="230"/>
      <c r="BA3901" s="230"/>
      <c r="BB3901" s="230"/>
      <c r="BC3901" s="230"/>
      <c r="BD3901" s="230"/>
      <c r="BE3901" s="230"/>
      <c r="BF3901" s="230"/>
      <c r="BG3901" s="230"/>
    </row>
    <row r="3902" spans="4:59">
      <c r="D3902" s="230"/>
      <c r="G3902" s="230"/>
      <c r="H3902" s="230"/>
      <c r="I3902" s="230"/>
      <c r="J3902" s="230"/>
      <c r="K3902" s="230"/>
      <c r="L3902" s="230"/>
      <c r="M3902" s="230"/>
      <c r="N3902" s="230"/>
      <c r="S3902" s="230"/>
      <c r="V3902" s="230"/>
      <c r="W3902" s="230"/>
      <c r="X3902" s="230"/>
      <c r="Y3902" s="230"/>
      <c r="Z3902" s="230"/>
      <c r="AA3902" s="230"/>
      <c r="AB3902" s="230"/>
      <c r="AC3902" s="230"/>
      <c r="AD3902" s="230"/>
      <c r="AH3902" s="230"/>
      <c r="AK3902" s="230"/>
      <c r="AL3902" s="230"/>
      <c r="AM3902" s="230"/>
      <c r="AN3902" s="230"/>
      <c r="AO3902" s="230"/>
      <c r="AP3902" s="230"/>
      <c r="AQ3902" s="230"/>
      <c r="AR3902" s="230"/>
      <c r="AW3902" s="230"/>
      <c r="AZ3902" s="230"/>
      <c r="BA3902" s="230"/>
      <c r="BB3902" s="230"/>
      <c r="BC3902" s="230"/>
      <c r="BD3902" s="230"/>
      <c r="BE3902" s="230"/>
      <c r="BF3902" s="230"/>
      <c r="BG3902" s="230"/>
    </row>
    <row r="3903" spans="4:59">
      <c r="D3903" s="230"/>
      <c r="G3903" s="230"/>
      <c r="H3903" s="230"/>
      <c r="I3903" s="230"/>
      <c r="J3903" s="230"/>
      <c r="K3903" s="230"/>
      <c r="L3903" s="230"/>
      <c r="M3903" s="230"/>
      <c r="N3903" s="230"/>
      <c r="S3903" s="230"/>
      <c r="V3903" s="230"/>
      <c r="W3903" s="230"/>
      <c r="X3903" s="230"/>
      <c r="Y3903" s="230"/>
      <c r="Z3903" s="230"/>
      <c r="AA3903" s="230"/>
      <c r="AB3903" s="230"/>
      <c r="AC3903" s="230"/>
      <c r="AD3903" s="230"/>
      <c r="AH3903" s="230"/>
      <c r="AK3903" s="230"/>
      <c r="AL3903" s="230"/>
      <c r="AM3903" s="230"/>
      <c r="AN3903" s="230"/>
      <c r="AO3903" s="230"/>
      <c r="AP3903" s="230"/>
      <c r="AQ3903" s="230"/>
      <c r="AR3903" s="230"/>
      <c r="AW3903" s="230"/>
      <c r="AZ3903" s="230"/>
      <c r="BA3903" s="230"/>
      <c r="BB3903" s="230"/>
      <c r="BC3903" s="230"/>
      <c r="BD3903" s="230"/>
      <c r="BE3903" s="230"/>
      <c r="BF3903" s="230"/>
      <c r="BG3903" s="230"/>
    </row>
    <row r="3904" spans="4:59">
      <c r="D3904" s="230"/>
      <c r="G3904" s="230"/>
      <c r="H3904" s="230"/>
      <c r="I3904" s="230"/>
      <c r="J3904" s="230"/>
      <c r="K3904" s="230"/>
      <c r="L3904" s="230"/>
      <c r="M3904" s="230"/>
      <c r="N3904" s="230"/>
      <c r="S3904" s="230"/>
      <c r="V3904" s="230"/>
      <c r="W3904" s="230"/>
      <c r="X3904" s="230"/>
      <c r="Y3904" s="230"/>
      <c r="Z3904" s="230"/>
      <c r="AA3904" s="230"/>
      <c r="AB3904" s="230"/>
      <c r="AC3904" s="230"/>
      <c r="AD3904" s="230"/>
      <c r="AH3904" s="230"/>
      <c r="AK3904" s="230"/>
      <c r="AL3904" s="230"/>
      <c r="AM3904" s="230"/>
      <c r="AN3904" s="230"/>
      <c r="AO3904" s="230"/>
      <c r="AP3904" s="230"/>
      <c r="AQ3904" s="230"/>
      <c r="AR3904" s="230"/>
      <c r="AW3904" s="230"/>
      <c r="AZ3904" s="230"/>
      <c r="BA3904" s="230"/>
      <c r="BB3904" s="230"/>
      <c r="BC3904" s="230"/>
      <c r="BD3904" s="230"/>
      <c r="BE3904" s="230"/>
      <c r="BF3904" s="230"/>
      <c r="BG3904" s="230"/>
    </row>
    <row r="3905" spans="4:59">
      <c r="D3905" s="230"/>
      <c r="G3905" s="230"/>
      <c r="H3905" s="230"/>
      <c r="I3905" s="230"/>
      <c r="J3905" s="230"/>
      <c r="K3905" s="230"/>
      <c r="L3905" s="230"/>
      <c r="M3905" s="230"/>
      <c r="N3905" s="230"/>
      <c r="S3905" s="230"/>
      <c r="V3905" s="230"/>
      <c r="W3905" s="230"/>
      <c r="X3905" s="230"/>
      <c r="Y3905" s="230"/>
      <c r="Z3905" s="230"/>
      <c r="AA3905" s="230"/>
      <c r="AB3905" s="230"/>
      <c r="AC3905" s="230"/>
      <c r="AD3905" s="230"/>
      <c r="AH3905" s="230"/>
      <c r="AK3905" s="230"/>
      <c r="AL3905" s="230"/>
      <c r="AM3905" s="230"/>
      <c r="AN3905" s="230"/>
      <c r="AO3905" s="230"/>
      <c r="AP3905" s="230"/>
      <c r="AQ3905" s="230"/>
      <c r="AR3905" s="230"/>
      <c r="AW3905" s="230"/>
      <c r="AZ3905" s="230"/>
      <c r="BA3905" s="230"/>
      <c r="BB3905" s="230"/>
      <c r="BC3905" s="230"/>
      <c r="BD3905" s="230"/>
      <c r="BE3905" s="230"/>
      <c r="BF3905" s="230"/>
      <c r="BG3905" s="230"/>
    </row>
    <row r="3906" spans="4:59">
      <c r="D3906" s="230"/>
      <c r="G3906" s="230"/>
      <c r="H3906" s="230"/>
      <c r="I3906" s="230"/>
      <c r="J3906" s="230"/>
      <c r="K3906" s="230"/>
      <c r="L3906" s="230"/>
      <c r="M3906" s="230"/>
      <c r="N3906" s="230"/>
      <c r="S3906" s="230"/>
      <c r="V3906" s="230"/>
      <c r="W3906" s="230"/>
      <c r="X3906" s="230"/>
      <c r="Y3906" s="230"/>
      <c r="Z3906" s="230"/>
      <c r="AA3906" s="230"/>
      <c r="AB3906" s="230"/>
      <c r="AC3906" s="230"/>
      <c r="AD3906" s="230"/>
      <c r="AH3906" s="230"/>
      <c r="AK3906" s="230"/>
      <c r="AL3906" s="230"/>
      <c r="AM3906" s="230"/>
      <c r="AN3906" s="230"/>
      <c r="AO3906" s="230"/>
      <c r="AP3906" s="230"/>
      <c r="AQ3906" s="230"/>
      <c r="AR3906" s="230"/>
      <c r="AW3906" s="230"/>
      <c r="AZ3906" s="230"/>
      <c r="BA3906" s="230"/>
      <c r="BB3906" s="230"/>
      <c r="BC3906" s="230"/>
      <c r="BD3906" s="230"/>
      <c r="BE3906" s="230"/>
      <c r="BF3906" s="230"/>
      <c r="BG3906" s="230"/>
    </row>
    <row r="3907" spans="4:59">
      <c r="D3907" s="230"/>
      <c r="G3907" s="230"/>
      <c r="H3907" s="230"/>
      <c r="I3907" s="230"/>
      <c r="J3907" s="230"/>
      <c r="K3907" s="230"/>
      <c r="L3907" s="230"/>
      <c r="M3907" s="230"/>
      <c r="N3907" s="230"/>
      <c r="S3907" s="230"/>
      <c r="V3907" s="230"/>
      <c r="W3907" s="230"/>
      <c r="X3907" s="230"/>
      <c r="Y3907" s="230"/>
      <c r="Z3907" s="230"/>
      <c r="AA3907" s="230"/>
      <c r="AB3907" s="230"/>
      <c r="AC3907" s="230"/>
      <c r="AD3907" s="230"/>
      <c r="AH3907" s="230"/>
      <c r="AK3907" s="230"/>
      <c r="AL3907" s="230"/>
      <c r="AM3907" s="230"/>
      <c r="AN3907" s="230"/>
      <c r="AO3907" s="230"/>
      <c r="AP3907" s="230"/>
      <c r="AQ3907" s="230"/>
      <c r="AR3907" s="230"/>
      <c r="AW3907" s="230"/>
      <c r="AZ3907" s="230"/>
      <c r="BA3907" s="230"/>
      <c r="BB3907" s="230"/>
      <c r="BC3907" s="230"/>
      <c r="BD3907" s="230"/>
      <c r="BE3907" s="230"/>
      <c r="BF3907" s="230"/>
      <c r="BG3907" s="230"/>
    </row>
    <row r="3908" spans="4:59">
      <c r="D3908" s="230"/>
      <c r="G3908" s="230"/>
      <c r="H3908" s="230"/>
      <c r="I3908" s="230"/>
      <c r="J3908" s="230"/>
      <c r="K3908" s="230"/>
      <c r="L3908" s="230"/>
      <c r="M3908" s="230"/>
      <c r="N3908" s="230"/>
      <c r="S3908" s="230"/>
      <c r="V3908" s="230"/>
      <c r="W3908" s="230"/>
      <c r="X3908" s="230"/>
      <c r="Y3908" s="230"/>
      <c r="Z3908" s="230"/>
      <c r="AA3908" s="230"/>
      <c r="AB3908" s="230"/>
      <c r="AC3908" s="230"/>
      <c r="AD3908" s="230"/>
      <c r="AH3908" s="230"/>
      <c r="AK3908" s="230"/>
      <c r="AL3908" s="230"/>
      <c r="AM3908" s="230"/>
      <c r="AN3908" s="230"/>
      <c r="AO3908" s="230"/>
      <c r="AP3908" s="230"/>
      <c r="AQ3908" s="230"/>
      <c r="AR3908" s="230"/>
      <c r="AW3908" s="230"/>
      <c r="AZ3908" s="230"/>
      <c r="BA3908" s="230"/>
      <c r="BB3908" s="230"/>
      <c r="BC3908" s="230"/>
      <c r="BD3908" s="230"/>
      <c r="BE3908" s="230"/>
      <c r="BF3908" s="230"/>
      <c r="BG3908" s="230"/>
    </row>
    <row r="3909" spans="4:59">
      <c r="D3909" s="230"/>
      <c r="G3909" s="230"/>
      <c r="H3909" s="230"/>
      <c r="I3909" s="230"/>
      <c r="J3909" s="230"/>
      <c r="K3909" s="230"/>
      <c r="L3909" s="230"/>
      <c r="M3909" s="230"/>
      <c r="N3909" s="230"/>
      <c r="S3909" s="230"/>
      <c r="V3909" s="230"/>
      <c r="W3909" s="230"/>
      <c r="X3909" s="230"/>
      <c r="Y3909" s="230"/>
      <c r="Z3909" s="230"/>
      <c r="AA3909" s="230"/>
      <c r="AB3909" s="230"/>
      <c r="AC3909" s="230"/>
      <c r="AD3909" s="230"/>
      <c r="AH3909" s="230"/>
      <c r="AK3909" s="230"/>
      <c r="AL3909" s="230"/>
      <c r="AM3909" s="230"/>
      <c r="AN3909" s="230"/>
      <c r="AO3909" s="230"/>
      <c r="AP3909" s="230"/>
      <c r="AQ3909" s="230"/>
      <c r="AR3909" s="230"/>
      <c r="AW3909" s="230"/>
      <c r="AZ3909" s="230"/>
      <c r="BA3909" s="230"/>
      <c r="BB3909" s="230"/>
      <c r="BC3909" s="230"/>
      <c r="BD3909" s="230"/>
      <c r="BE3909" s="230"/>
      <c r="BF3909" s="230"/>
      <c r="BG3909" s="230"/>
    </row>
    <row r="3910" spans="4:59">
      <c r="D3910" s="230"/>
      <c r="G3910" s="230"/>
      <c r="H3910" s="230"/>
      <c r="I3910" s="230"/>
      <c r="J3910" s="230"/>
      <c r="K3910" s="230"/>
      <c r="L3910" s="230"/>
      <c r="M3910" s="230"/>
      <c r="N3910" s="230"/>
      <c r="S3910" s="230"/>
      <c r="V3910" s="230"/>
      <c r="W3910" s="230"/>
      <c r="X3910" s="230"/>
      <c r="Y3910" s="230"/>
      <c r="Z3910" s="230"/>
      <c r="AA3910" s="230"/>
      <c r="AB3910" s="230"/>
      <c r="AC3910" s="230"/>
      <c r="AD3910" s="230"/>
      <c r="AH3910" s="230"/>
      <c r="AK3910" s="230"/>
      <c r="AL3910" s="230"/>
      <c r="AM3910" s="230"/>
      <c r="AN3910" s="230"/>
      <c r="AO3910" s="230"/>
      <c r="AP3910" s="230"/>
      <c r="AQ3910" s="230"/>
      <c r="AR3910" s="230"/>
      <c r="AW3910" s="230"/>
      <c r="AZ3910" s="230"/>
      <c r="BA3910" s="230"/>
      <c r="BB3910" s="230"/>
      <c r="BC3910" s="230"/>
      <c r="BD3910" s="230"/>
      <c r="BE3910" s="230"/>
      <c r="BF3910" s="230"/>
      <c r="BG3910" s="230"/>
    </row>
    <row r="3911" spans="4:59">
      <c r="D3911" s="230"/>
      <c r="G3911" s="230"/>
      <c r="H3911" s="230"/>
      <c r="I3911" s="230"/>
      <c r="J3911" s="230"/>
      <c r="K3911" s="230"/>
      <c r="L3911" s="230"/>
      <c r="M3911" s="230"/>
      <c r="N3911" s="230"/>
      <c r="S3911" s="230"/>
      <c r="V3911" s="230"/>
      <c r="W3911" s="230"/>
      <c r="X3911" s="230"/>
      <c r="Y3911" s="230"/>
      <c r="Z3911" s="230"/>
      <c r="AA3911" s="230"/>
      <c r="AB3911" s="230"/>
      <c r="AC3911" s="230"/>
      <c r="AD3911" s="230"/>
      <c r="AH3911" s="230"/>
      <c r="AK3911" s="230"/>
      <c r="AL3911" s="230"/>
      <c r="AM3911" s="230"/>
      <c r="AN3911" s="230"/>
      <c r="AO3911" s="230"/>
      <c r="AP3911" s="230"/>
      <c r="AQ3911" s="230"/>
      <c r="AR3911" s="230"/>
      <c r="AW3911" s="230"/>
      <c r="AZ3911" s="230"/>
      <c r="BA3911" s="230"/>
      <c r="BB3911" s="230"/>
      <c r="BC3911" s="230"/>
      <c r="BD3911" s="230"/>
      <c r="BE3911" s="230"/>
      <c r="BF3911" s="230"/>
      <c r="BG3911" s="230"/>
    </row>
    <row r="3912" spans="4:59">
      <c r="D3912" s="230"/>
      <c r="G3912" s="230"/>
      <c r="H3912" s="230"/>
      <c r="I3912" s="230"/>
      <c r="J3912" s="230"/>
      <c r="K3912" s="230"/>
      <c r="L3912" s="230"/>
      <c r="M3912" s="230"/>
      <c r="N3912" s="230"/>
      <c r="S3912" s="230"/>
      <c r="V3912" s="230"/>
      <c r="W3912" s="230"/>
      <c r="X3912" s="230"/>
      <c r="Y3912" s="230"/>
      <c r="Z3912" s="230"/>
      <c r="AA3912" s="230"/>
      <c r="AB3912" s="230"/>
      <c r="AC3912" s="230"/>
      <c r="AD3912" s="230"/>
      <c r="AH3912" s="230"/>
      <c r="AK3912" s="230"/>
      <c r="AL3912" s="230"/>
      <c r="AM3912" s="230"/>
      <c r="AN3912" s="230"/>
      <c r="AO3912" s="230"/>
      <c r="AP3912" s="230"/>
      <c r="AQ3912" s="230"/>
      <c r="AR3912" s="230"/>
      <c r="AW3912" s="230"/>
      <c r="AZ3912" s="230"/>
      <c r="BA3912" s="230"/>
      <c r="BB3912" s="230"/>
      <c r="BC3912" s="230"/>
      <c r="BD3912" s="230"/>
      <c r="BE3912" s="230"/>
      <c r="BF3912" s="230"/>
      <c r="BG3912" s="230"/>
    </row>
    <row r="3913" spans="4:59">
      <c r="D3913" s="230"/>
      <c r="G3913" s="230"/>
      <c r="H3913" s="230"/>
      <c r="I3913" s="230"/>
      <c r="J3913" s="230"/>
      <c r="K3913" s="230"/>
      <c r="L3913" s="230"/>
      <c r="M3913" s="230"/>
      <c r="N3913" s="230"/>
      <c r="S3913" s="230"/>
      <c r="V3913" s="230"/>
      <c r="W3913" s="230"/>
      <c r="X3913" s="230"/>
      <c r="Y3913" s="230"/>
      <c r="Z3913" s="230"/>
      <c r="AA3913" s="230"/>
      <c r="AB3913" s="230"/>
      <c r="AC3913" s="230"/>
      <c r="AD3913" s="230"/>
      <c r="AH3913" s="230"/>
      <c r="AK3913" s="230"/>
      <c r="AL3913" s="230"/>
      <c r="AM3913" s="230"/>
      <c r="AN3913" s="230"/>
      <c r="AO3913" s="230"/>
      <c r="AP3913" s="230"/>
      <c r="AQ3913" s="230"/>
      <c r="AR3913" s="230"/>
      <c r="AW3913" s="230"/>
      <c r="AZ3913" s="230"/>
      <c r="BA3913" s="230"/>
      <c r="BB3913" s="230"/>
      <c r="BC3913" s="230"/>
      <c r="BD3913" s="230"/>
      <c r="BE3913" s="230"/>
      <c r="BF3913" s="230"/>
      <c r="BG3913" s="230"/>
    </row>
    <row r="3914" spans="4:59">
      <c r="D3914" s="230"/>
      <c r="G3914" s="230"/>
      <c r="H3914" s="230"/>
      <c r="I3914" s="230"/>
      <c r="J3914" s="230"/>
      <c r="K3914" s="230"/>
      <c r="L3914" s="230"/>
      <c r="M3914" s="230"/>
      <c r="N3914" s="230"/>
      <c r="S3914" s="230"/>
      <c r="V3914" s="230"/>
      <c r="W3914" s="230"/>
      <c r="X3914" s="230"/>
      <c r="Y3914" s="230"/>
      <c r="Z3914" s="230"/>
      <c r="AA3914" s="230"/>
      <c r="AB3914" s="230"/>
      <c r="AC3914" s="230"/>
      <c r="AD3914" s="230"/>
      <c r="AH3914" s="230"/>
      <c r="AK3914" s="230"/>
      <c r="AL3914" s="230"/>
      <c r="AM3914" s="230"/>
      <c r="AN3914" s="230"/>
      <c r="AO3914" s="230"/>
      <c r="AP3914" s="230"/>
      <c r="AQ3914" s="230"/>
      <c r="AR3914" s="230"/>
      <c r="AW3914" s="230"/>
      <c r="AZ3914" s="230"/>
      <c r="BA3914" s="230"/>
      <c r="BB3914" s="230"/>
      <c r="BC3914" s="230"/>
      <c r="BD3914" s="230"/>
      <c r="BE3914" s="230"/>
      <c r="BF3914" s="230"/>
      <c r="BG3914" s="230"/>
    </row>
    <row r="3915" spans="4:59">
      <c r="D3915" s="230"/>
      <c r="G3915" s="230"/>
      <c r="H3915" s="230"/>
      <c r="I3915" s="230"/>
      <c r="J3915" s="230"/>
      <c r="K3915" s="230"/>
      <c r="L3915" s="230"/>
      <c r="M3915" s="230"/>
      <c r="N3915" s="230"/>
      <c r="S3915" s="230"/>
      <c r="V3915" s="230"/>
      <c r="W3915" s="230"/>
      <c r="X3915" s="230"/>
      <c r="Y3915" s="230"/>
      <c r="Z3915" s="230"/>
      <c r="AA3915" s="230"/>
      <c r="AB3915" s="230"/>
      <c r="AC3915" s="230"/>
      <c r="AD3915" s="230"/>
      <c r="AH3915" s="230"/>
      <c r="AK3915" s="230"/>
      <c r="AL3915" s="230"/>
      <c r="AM3915" s="230"/>
      <c r="AN3915" s="230"/>
      <c r="AO3915" s="230"/>
      <c r="AP3915" s="230"/>
      <c r="AQ3915" s="230"/>
      <c r="AR3915" s="230"/>
      <c r="AW3915" s="230"/>
      <c r="AZ3915" s="230"/>
      <c r="BA3915" s="230"/>
      <c r="BB3915" s="230"/>
      <c r="BC3915" s="230"/>
      <c r="BD3915" s="230"/>
      <c r="BE3915" s="230"/>
      <c r="BF3915" s="230"/>
      <c r="BG3915" s="230"/>
    </row>
    <row r="3916" spans="4:59">
      <c r="D3916" s="230"/>
      <c r="G3916" s="230"/>
      <c r="H3916" s="230"/>
      <c r="I3916" s="230"/>
      <c r="J3916" s="230"/>
      <c r="K3916" s="230"/>
      <c r="L3916" s="230"/>
      <c r="M3916" s="230"/>
      <c r="N3916" s="230"/>
      <c r="S3916" s="230"/>
      <c r="V3916" s="230"/>
      <c r="W3916" s="230"/>
      <c r="X3916" s="230"/>
      <c r="Y3916" s="230"/>
      <c r="Z3916" s="230"/>
      <c r="AA3916" s="230"/>
      <c r="AB3916" s="230"/>
      <c r="AC3916" s="230"/>
      <c r="AD3916" s="230"/>
      <c r="AH3916" s="230"/>
      <c r="AK3916" s="230"/>
      <c r="AL3916" s="230"/>
      <c r="AM3916" s="230"/>
      <c r="AN3916" s="230"/>
      <c r="AO3916" s="230"/>
      <c r="AP3916" s="230"/>
      <c r="AQ3916" s="230"/>
      <c r="AR3916" s="230"/>
      <c r="AW3916" s="230"/>
      <c r="AZ3916" s="230"/>
      <c r="BA3916" s="230"/>
      <c r="BB3916" s="230"/>
      <c r="BC3916" s="230"/>
      <c r="BD3916" s="230"/>
      <c r="BE3916" s="230"/>
      <c r="BF3916" s="230"/>
      <c r="BG3916" s="230"/>
    </row>
    <row r="3917" spans="4:59">
      <c r="D3917" s="230"/>
      <c r="G3917" s="230"/>
      <c r="H3917" s="230"/>
      <c r="I3917" s="230"/>
      <c r="J3917" s="230"/>
      <c r="K3917" s="230"/>
      <c r="L3917" s="230"/>
      <c r="M3917" s="230"/>
      <c r="N3917" s="230"/>
      <c r="S3917" s="230"/>
      <c r="V3917" s="230"/>
      <c r="W3917" s="230"/>
      <c r="X3917" s="230"/>
      <c r="Y3917" s="230"/>
      <c r="Z3917" s="230"/>
      <c r="AA3917" s="230"/>
      <c r="AB3917" s="230"/>
      <c r="AC3917" s="230"/>
      <c r="AD3917" s="230"/>
      <c r="AH3917" s="230"/>
      <c r="AK3917" s="230"/>
      <c r="AL3917" s="230"/>
      <c r="AM3917" s="230"/>
      <c r="AN3917" s="230"/>
      <c r="AO3917" s="230"/>
      <c r="AP3917" s="230"/>
      <c r="AQ3917" s="230"/>
      <c r="AR3917" s="230"/>
      <c r="AW3917" s="230"/>
      <c r="AZ3917" s="230"/>
      <c r="BA3917" s="230"/>
      <c r="BB3917" s="230"/>
      <c r="BC3917" s="230"/>
      <c r="BD3917" s="230"/>
      <c r="BE3917" s="230"/>
      <c r="BF3917" s="230"/>
      <c r="BG3917" s="230"/>
    </row>
    <row r="3918" spans="4:59">
      <c r="D3918" s="230"/>
      <c r="G3918" s="230"/>
      <c r="H3918" s="230"/>
      <c r="I3918" s="230"/>
      <c r="J3918" s="230"/>
      <c r="K3918" s="230"/>
      <c r="L3918" s="230"/>
      <c r="M3918" s="230"/>
      <c r="N3918" s="230"/>
      <c r="S3918" s="230"/>
      <c r="V3918" s="230"/>
      <c r="W3918" s="230"/>
      <c r="X3918" s="230"/>
      <c r="Y3918" s="230"/>
      <c r="Z3918" s="230"/>
      <c r="AA3918" s="230"/>
      <c r="AB3918" s="230"/>
      <c r="AC3918" s="230"/>
      <c r="AD3918" s="230"/>
      <c r="AH3918" s="230"/>
      <c r="AK3918" s="230"/>
      <c r="AL3918" s="230"/>
      <c r="AM3918" s="230"/>
      <c r="AN3918" s="230"/>
      <c r="AO3918" s="230"/>
      <c r="AP3918" s="230"/>
      <c r="AQ3918" s="230"/>
      <c r="AR3918" s="230"/>
      <c r="AW3918" s="230"/>
      <c r="AZ3918" s="230"/>
      <c r="BA3918" s="230"/>
      <c r="BB3918" s="230"/>
      <c r="BC3918" s="230"/>
      <c r="BD3918" s="230"/>
      <c r="BE3918" s="230"/>
      <c r="BF3918" s="230"/>
      <c r="BG3918" s="230"/>
    </row>
    <row r="3919" spans="4:59">
      <c r="D3919" s="230"/>
      <c r="G3919" s="230"/>
      <c r="H3919" s="230"/>
      <c r="I3919" s="230"/>
      <c r="J3919" s="230"/>
      <c r="K3919" s="230"/>
      <c r="L3919" s="230"/>
      <c r="M3919" s="230"/>
      <c r="N3919" s="230"/>
      <c r="S3919" s="230"/>
      <c r="V3919" s="230"/>
      <c r="W3919" s="230"/>
      <c r="X3919" s="230"/>
      <c r="Y3919" s="230"/>
      <c r="Z3919" s="230"/>
      <c r="AA3919" s="230"/>
      <c r="AB3919" s="230"/>
      <c r="AC3919" s="230"/>
      <c r="AD3919" s="230"/>
      <c r="AH3919" s="230"/>
      <c r="AK3919" s="230"/>
      <c r="AL3919" s="230"/>
      <c r="AM3919" s="230"/>
      <c r="AN3919" s="230"/>
      <c r="AO3919" s="230"/>
      <c r="AP3919" s="230"/>
      <c r="AQ3919" s="230"/>
      <c r="AR3919" s="230"/>
      <c r="AW3919" s="230"/>
      <c r="AZ3919" s="230"/>
      <c r="BA3919" s="230"/>
      <c r="BB3919" s="230"/>
      <c r="BC3919" s="230"/>
      <c r="BD3919" s="230"/>
      <c r="BE3919" s="230"/>
      <c r="BF3919" s="230"/>
      <c r="BG3919" s="230"/>
    </row>
    <row r="3920" spans="4:59">
      <c r="D3920" s="230"/>
      <c r="G3920" s="230"/>
      <c r="H3920" s="230"/>
      <c r="I3920" s="230"/>
      <c r="J3920" s="230"/>
      <c r="K3920" s="230"/>
      <c r="L3920" s="230"/>
      <c r="M3920" s="230"/>
      <c r="N3920" s="230"/>
      <c r="S3920" s="230"/>
      <c r="V3920" s="230"/>
      <c r="W3920" s="230"/>
      <c r="X3920" s="230"/>
      <c r="Y3920" s="230"/>
      <c r="Z3920" s="230"/>
      <c r="AA3920" s="230"/>
      <c r="AB3920" s="230"/>
      <c r="AC3920" s="230"/>
      <c r="AD3920" s="230"/>
      <c r="AH3920" s="230"/>
      <c r="AK3920" s="230"/>
      <c r="AL3920" s="230"/>
      <c r="AM3920" s="230"/>
      <c r="AN3920" s="230"/>
      <c r="AO3920" s="230"/>
      <c r="AP3920" s="230"/>
      <c r="AQ3920" s="230"/>
      <c r="AR3920" s="230"/>
      <c r="AW3920" s="230"/>
      <c r="AZ3920" s="230"/>
      <c r="BA3920" s="230"/>
      <c r="BB3920" s="230"/>
      <c r="BC3920" s="230"/>
      <c r="BD3920" s="230"/>
      <c r="BE3920" s="230"/>
      <c r="BF3920" s="230"/>
      <c r="BG3920" s="230"/>
    </row>
    <row r="3921" spans="4:59">
      <c r="D3921" s="230"/>
      <c r="G3921" s="230"/>
      <c r="H3921" s="230"/>
      <c r="I3921" s="230"/>
      <c r="J3921" s="230"/>
      <c r="K3921" s="230"/>
      <c r="L3921" s="230"/>
      <c r="M3921" s="230"/>
      <c r="N3921" s="230"/>
      <c r="S3921" s="230"/>
      <c r="V3921" s="230"/>
      <c r="W3921" s="230"/>
      <c r="X3921" s="230"/>
      <c r="Y3921" s="230"/>
      <c r="Z3921" s="230"/>
      <c r="AA3921" s="230"/>
      <c r="AB3921" s="230"/>
      <c r="AC3921" s="230"/>
      <c r="AD3921" s="230"/>
      <c r="AH3921" s="230"/>
      <c r="AK3921" s="230"/>
      <c r="AL3921" s="230"/>
      <c r="AM3921" s="230"/>
      <c r="AN3921" s="230"/>
      <c r="AO3921" s="230"/>
      <c r="AP3921" s="230"/>
      <c r="AQ3921" s="230"/>
      <c r="AR3921" s="230"/>
      <c r="AW3921" s="230"/>
      <c r="AZ3921" s="230"/>
      <c r="BA3921" s="230"/>
      <c r="BB3921" s="230"/>
      <c r="BC3921" s="230"/>
      <c r="BD3921" s="230"/>
      <c r="BE3921" s="230"/>
      <c r="BF3921" s="230"/>
      <c r="BG3921" s="230"/>
    </row>
    <row r="3922" spans="4:59">
      <c r="D3922" s="230"/>
      <c r="G3922" s="230"/>
      <c r="H3922" s="230"/>
      <c r="I3922" s="230"/>
      <c r="J3922" s="230"/>
      <c r="K3922" s="230"/>
      <c r="L3922" s="230"/>
      <c r="M3922" s="230"/>
      <c r="N3922" s="230"/>
      <c r="S3922" s="230"/>
      <c r="V3922" s="230"/>
      <c r="W3922" s="230"/>
      <c r="X3922" s="230"/>
      <c r="Y3922" s="230"/>
      <c r="Z3922" s="230"/>
      <c r="AA3922" s="230"/>
      <c r="AB3922" s="230"/>
      <c r="AC3922" s="230"/>
      <c r="AD3922" s="230"/>
      <c r="AH3922" s="230"/>
      <c r="AK3922" s="230"/>
      <c r="AL3922" s="230"/>
      <c r="AM3922" s="230"/>
      <c r="AN3922" s="230"/>
      <c r="AO3922" s="230"/>
      <c r="AP3922" s="230"/>
      <c r="AQ3922" s="230"/>
      <c r="AR3922" s="230"/>
      <c r="AW3922" s="230"/>
      <c r="AZ3922" s="230"/>
      <c r="BA3922" s="230"/>
      <c r="BB3922" s="230"/>
      <c r="BC3922" s="230"/>
      <c r="BD3922" s="230"/>
      <c r="BE3922" s="230"/>
      <c r="BF3922" s="230"/>
      <c r="BG3922" s="230"/>
    </row>
    <row r="3923" spans="4:59">
      <c r="D3923" s="230"/>
      <c r="G3923" s="230"/>
      <c r="H3923" s="230"/>
      <c r="I3923" s="230"/>
      <c r="J3923" s="230"/>
      <c r="K3923" s="230"/>
      <c r="L3923" s="230"/>
      <c r="M3923" s="230"/>
      <c r="N3923" s="230"/>
      <c r="S3923" s="230"/>
      <c r="V3923" s="230"/>
      <c r="W3923" s="230"/>
      <c r="X3923" s="230"/>
      <c r="Y3923" s="230"/>
      <c r="Z3923" s="230"/>
      <c r="AA3923" s="230"/>
      <c r="AB3923" s="230"/>
      <c r="AC3923" s="230"/>
      <c r="AD3923" s="230"/>
      <c r="AH3923" s="230"/>
      <c r="AK3923" s="230"/>
      <c r="AL3923" s="230"/>
      <c r="AM3923" s="230"/>
      <c r="AN3923" s="230"/>
      <c r="AO3923" s="230"/>
      <c r="AP3923" s="230"/>
      <c r="AQ3923" s="230"/>
      <c r="AR3923" s="230"/>
      <c r="AW3923" s="230"/>
      <c r="AZ3923" s="230"/>
      <c r="BA3923" s="230"/>
      <c r="BB3923" s="230"/>
      <c r="BC3923" s="230"/>
      <c r="BD3923" s="230"/>
      <c r="BE3923" s="230"/>
      <c r="BF3923" s="230"/>
      <c r="BG3923" s="230"/>
    </row>
    <row r="3924" spans="4:59">
      <c r="D3924" s="230"/>
      <c r="G3924" s="230"/>
      <c r="H3924" s="230"/>
      <c r="I3924" s="230"/>
      <c r="J3924" s="230"/>
      <c r="K3924" s="230"/>
      <c r="L3924" s="230"/>
      <c r="M3924" s="230"/>
      <c r="N3924" s="230"/>
      <c r="S3924" s="230"/>
      <c r="V3924" s="230"/>
      <c r="W3924" s="230"/>
      <c r="X3924" s="230"/>
      <c r="Y3924" s="230"/>
      <c r="Z3924" s="230"/>
      <c r="AA3924" s="230"/>
      <c r="AB3924" s="230"/>
      <c r="AC3924" s="230"/>
      <c r="AD3924" s="230"/>
      <c r="AH3924" s="230"/>
      <c r="AK3924" s="230"/>
      <c r="AL3924" s="230"/>
      <c r="AM3924" s="230"/>
      <c r="AN3924" s="230"/>
      <c r="AO3924" s="230"/>
      <c r="AP3924" s="230"/>
      <c r="AQ3924" s="230"/>
      <c r="AR3924" s="230"/>
      <c r="AW3924" s="230"/>
      <c r="AZ3924" s="230"/>
      <c r="BA3924" s="230"/>
      <c r="BB3924" s="230"/>
      <c r="BC3924" s="230"/>
      <c r="BD3924" s="230"/>
      <c r="BE3924" s="230"/>
      <c r="BF3924" s="230"/>
      <c r="BG3924" s="230"/>
    </row>
    <row r="3925" spans="4:59">
      <c r="D3925" s="230"/>
      <c r="G3925" s="230"/>
      <c r="H3925" s="230"/>
      <c r="I3925" s="230"/>
      <c r="J3925" s="230"/>
      <c r="K3925" s="230"/>
      <c r="L3925" s="230"/>
      <c r="M3925" s="230"/>
      <c r="N3925" s="230"/>
      <c r="S3925" s="230"/>
      <c r="V3925" s="230"/>
      <c r="W3925" s="230"/>
      <c r="X3925" s="230"/>
      <c r="Y3925" s="230"/>
      <c r="Z3925" s="230"/>
      <c r="AA3925" s="230"/>
      <c r="AB3925" s="230"/>
      <c r="AC3925" s="230"/>
      <c r="AD3925" s="230"/>
      <c r="AH3925" s="230"/>
      <c r="AK3925" s="230"/>
      <c r="AL3925" s="230"/>
      <c r="AM3925" s="230"/>
      <c r="AN3925" s="230"/>
      <c r="AO3925" s="230"/>
      <c r="AP3925" s="230"/>
      <c r="AQ3925" s="230"/>
      <c r="AR3925" s="230"/>
      <c r="AW3925" s="230"/>
      <c r="AZ3925" s="230"/>
      <c r="BA3925" s="230"/>
      <c r="BB3925" s="230"/>
      <c r="BC3925" s="230"/>
      <c r="BD3925" s="230"/>
      <c r="BE3925" s="230"/>
      <c r="BF3925" s="230"/>
      <c r="BG3925" s="230"/>
    </row>
    <row r="3926" spans="4:59">
      <c r="D3926" s="230"/>
      <c r="G3926" s="230"/>
      <c r="H3926" s="230"/>
      <c r="I3926" s="230"/>
      <c r="J3926" s="230"/>
      <c r="K3926" s="230"/>
      <c r="L3926" s="230"/>
      <c r="M3926" s="230"/>
      <c r="N3926" s="230"/>
      <c r="S3926" s="230"/>
      <c r="V3926" s="230"/>
      <c r="W3926" s="230"/>
      <c r="X3926" s="230"/>
      <c r="Y3926" s="230"/>
      <c r="Z3926" s="230"/>
      <c r="AA3926" s="230"/>
      <c r="AB3926" s="230"/>
      <c r="AC3926" s="230"/>
      <c r="AD3926" s="230"/>
      <c r="AH3926" s="230"/>
      <c r="AK3926" s="230"/>
      <c r="AL3926" s="230"/>
      <c r="AM3926" s="230"/>
      <c r="AN3926" s="230"/>
      <c r="AO3926" s="230"/>
      <c r="AP3926" s="230"/>
      <c r="AQ3926" s="230"/>
      <c r="AR3926" s="230"/>
      <c r="AW3926" s="230"/>
      <c r="AZ3926" s="230"/>
      <c r="BA3926" s="230"/>
      <c r="BB3926" s="230"/>
      <c r="BC3926" s="230"/>
      <c r="BD3926" s="230"/>
      <c r="BE3926" s="230"/>
      <c r="BF3926" s="230"/>
      <c r="BG3926" s="230"/>
    </row>
    <row r="3927" spans="4:59">
      <c r="D3927" s="230"/>
      <c r="G3927" s="230"/>
      <c r="H3927" s="230"/>
      <c r="I3927" s="230"/>
      <c r="J3927" s="230"/>
      <c r="K3927" s="230"/>
      <c r="L3927" s="230"/>
      <c r="M3927" s="230"/>
      <c r="N3927" s="230"/>
      <c r="S3927" s="230"/>
      <c r="V3927" s="230"/>
      <c r="W3927" s="230"/>
      <c r="X3927" s="230"/>
      <c r="Y3927" s="230"/>
      <c r="Z3927" s="230"/>
      <c r="AA3927" s="230"/>
      <c r="AB3927" s="230"/>
      <c r="AC3927" s="230"/>
      <c r="AD3927" s="230"/>
      <c r="AH3927" s="230"/>
      <c r="AK3927" s="230"/>
      <c r="AL3927" s="230"/>
      <c r="AM3927" s="230"/>
      <c r="AN3927" s="230"/>
      <c r="AO3927" s="230"/>
      <c r="AP3927" s="230"/>
      <c r="AQ3927" s="230"/>
      <c r="AR3927" s="230"/>
      <c r="AW3927" s="230"/>
      <c r="AZ3927" s="230"/>
      <c r="BA3927" s="230"/>
      <c r="BB3927" s="230"/>
      <c r="BC3927" s="230"/>
      <c r="BD3927" s="230"/>
      <c r="BE3927" s="230"/>
      <c r="BF3927" s="230"/>
      <c r="BG3927" s="230"/>
    </row>
    <row r="3928" spans="4:59">
      <c r="D3928" s="230"/>
      <c r="G3928" s="230"/>
      <c r="H3928" s="230"/>
      <c r="I3928" s="230"/>
      <c r="J3928" s="230"/>
      <c r="K3928" s="230"/>
      <c r="L3928" s="230"/>
      <c r="M3928" s="230"/>
      <c r="N3928" s="230"/>
      <c r="S3928" s="230"/>
      <c r="V3928" s="230"/>
      <c r="W3928" s="230"/>
      <c r="X3928" s="230"/>
      <c r="Y3928" s="230"/>
      <c r="Z3928" s="230"/>
      <c r="AA3928" s="230"/>
      <c r="AB3928" s="230"/>
      <c r="AC3928" s="230"/>
      <c r="AD3928" s="230"/>
      <c r="AH3928" s="230"/>
      <c r="AK3928" s="230"/>
      <c r="AL3928" s="230"/>
      <c r="AM3928" s="230"/>
      <c r="AN3928" s="230"/>
      <c r="AO3928" s="230"/>
      <c r="AP3928" s="230"/>
      <c r="AQ3928" s="230"/>
      <c r="AR3928" s="230"/>
      <c r="AW3928" s="230"/>
      <c r="AZ3928" s="230"/>
      <c r="BA3928" s="230"/>
      <c r="BB3928" s="230"/>
      <c r="BC3928" s="230"/>
      <c r="BD3928" s="230"/>
      <c r="BE3928" s="230"/>
      <c r="BF3928" s="230"/>
      <c r="BG3928" s="230"/>
    </row>
    <row r="3929" spans="4:59">
      <c r="D3929" s="230"/>
      <c r="G3929" s="230"/>
      <c r="H3929" s="230"/>
      <c r="I3929" s="230"/>
      <c r="J3929" s="230"/>
      <c r="K3929" s="230"/>
      <c r="L3929" s="230"/>
      <c r="M3929" s="230"/>
      <c r="N3929" s="230"/>
      <c r="S3929" s="230"/>
      <c r="V3929" s="230"/>
      <c r="W3929" s="230"/>
      <c r="X3929" s="230"/>
      <c r="Y3929" s="230"/>
      <c r="Z3929" s="230"/>
      <c r="AA3929" s="230"/>
      <c r="AB3929" s="230"/>
      <c r="AC3929" s="230"/>
      <c r="AD3929" s="230"/>
      <c r="AH3929" s="230"/>
      <c r="AK3929" s="230"/>
      <c r="AL3929" s="230"/>
      <c r="AM3929" s="230"/>
      <c r="AN3929" s="230"/>
      <c r="AO3929" s="230"/>
      <c r="AP3929" s="230"/>
      <c r="AQ3929" s="230"/>
      <c r="AR3929" s="230"/>
      <c r="AW3929" s="230"/>
      <c r="AZ3929" s="230"/>
      <c r="BA3929" s="230"/>
      <c r="BB3929" s="230"/>
      <c r="BC3929" s="230"/>
      <c r="BD3929" s="230"/>
      <c r="BE3929" s="230"/>
      <c r="BF3929" s="230"/>
      <c r="BG3929" s="230"/>
    </row>
    <row r="3930" spans="4:59">
      <c r="D3930" s="230"/>
      <c r="G3930" s="230"/>
      <c r="H3930" s="230"/>
      <c r="I3930" s="230"/>
      <c r="J3930" s="230"/>
      <c r="K3930" s="230"/>
      <c r="L3930" s="230"/>
      <c r="M3930" s="230"/>
      <c r="N3930" s="230"/>
      <c r="S3930" s="230"/>
      <c r="V3930" s="230"/>
      <c r="W3930" s="230"/>
      <c r="X3930" s="230"/>
      <c r="Y3930" s="230"/>
      <c r="Z3930" s="230"/>
      <c r="AA3930" s="230"/>
      <c r="AB3930" s="230"/>
      <c r="AC3930" s="230"/>
      <c r="AD3930" s="230"/>
      <c r="AH3930" s="230"/>
      <c r="AK3930" s="230"/>
      <c r="AL3930" s="230"/>
      <c r="AM3930" s="230"/>
      <c r="AN3930" s="230"/>
      <c r="AO3930" s="230"/>
      <c r="AP3930" s="230"/>
      <c r="AQ3930" s="230"/>
      <c r="AR3930" s="230"/>
      <c r="AW3930" s="230"/>
      <c r="AZ3930" s="230"/>
      <c r="BA3930" s="230"/>
      <c r="BB3930" s="230"/>
      <c r="BC3930" s="230"/>
      <c r="BD3930" s="230"/>
      <c r="BE3930" s="230"/>
      <c r="BF3930" s="230"/>
      <c r="BG3930" s="230"/>
    </row>
    <row r="3931" spans="4:59">
      <c r="D3931" s="230"/>
      <c r="G3931" s="230"/>
      <c r="H3931" s="230"/>
      <c r="I3931" s="230"/>
      <c r="J3931" s="230"/>
      <c r="K3931" s="230"/>
      <c r="L3931" s="230"/>
      <c r="M3931" s="230"/>
      <c r="N3931" s="230"/>
      <c r="S3931" s="230"/>
      <c r="V3931" s="230"/>
      <c r="W3931" s="230"/>
      <c r="X3931" s="230"/>
      <c r="Y3931" s="230"/>
      <c r="Z3931" s="230"/>
      <c r="AA3931" s="230"/>
      <c r="AB3931" s="230"/>
      <c r="AC3931" s="230"/>
      <c r="AD3931" s="230"/>
      <c r="AH3931" s="230"/>
      <c r="AK3931" s="230"/>
      <c r="AL3931" s="230"/>
      <c r="AM3931" s="230"/>
      <c r="AN3931" s="230"/>
      <c r="AO3931" s="230"/>
      <c r="AP3931" s="230"/>
      <c r="AQ3931" s="230"/>
      <c r="AR3931" s="230"/>
      <c r="AW3931" s="230"/>
      <c r="AZ3931" s="230"/>
      <c r="BA3931" s="230"/>
      <c r="BB3931" s="230"/>
      <c r="BC3931" s="230"/>
      <c r="BD3931" s="230"/>
      <c r="BE3931" s="230"/>
      <c r="BF3931" s="230"/>
      <c r="BG3931" s="230"/>
    </row>
    <row r="3932" spans="4:59">
      <c r="D3932" s="230"/>
      <c r="G3932" s="230"/>
      <c r="H3932" s="230"/>
      <c r="I3932" s="230"/>
      <c r="J3932" s="230"/>
      <c r="K3932" s="230"/>
      <c r="L3932" s="230"/>
      <c r="M3932" s="230"/>
      <c r="N3932" s="230"/>
      <c r="S3932" s="230"/>
      <c r="V3932" s="230"/>
      <c r="W3932" s="230"/>
      <c r="X3932" s="230"/>
      <c r="Y3932" s="230"/>
      <c r="Z3932" s="230"/>
      <c r="AA3932" s="230"/>
      <c r="AB3932" s="230"/>
      <c r="AC3932" s="230"/>
      <c r="AD3932" s="230"/>
      <c r="AH3932" s="230"/>
      <c r="AK3932" s="230"/>
      <c r="AL3932" s="230"/>
      <c r="AM3932" s="230"/>
      <c r="AN3932" s="230"/>
      <c r="AO3932" s="230"/>
      <c r="AP3932" s="230"/>
      <c r="AQ3932" s="230"/>
      <c r="AR3932" s="230"/>
      <c r="AW3932" s="230"/>
      <c r="AZ3932" s="230"/>
      <c r="BA3932" s="230"/>
      <c r="BB3932" s="230"/>
      <c r="BC3932" s="230"/>
      <c r="BD3932" s="230"/>
      <c r="BE3932" s="230"/>
      <c r="BF3932" s="230"/>
      <c r="BG3932" s="230"/>
    </row>
    <row r="3933" spans="4:59">
      <c r="D3933" s="230"/>
      <c r="G3933" s="230"/>
      <c r="H3933" s="230"/>
      <c r="I3933" s="230"/>
      <c r="J3933" s="230"/>
      <c r="K3933" s="230"/>
      <c r="L3933" s="230"/>
      <c r="M3933" s="230"/>
      <c r="N3933" s="230"/>
      <c r="S3933" s="230"/>
      <c r="V3933" s="230"/>
      <c r="W3933" s="230"/>
      <c r="X3933" s="230"/>
      <c r="Y3933" s="230"/>
      <c r="Z3933" s="230"/>
      <c r="AA3933" s="230"/>
      <c r="AB3933" s="230"/>
      <c r="AC3933" s="230"/>
      <c r="AD3933" s="230"/>
      <c r="AH3933" s="230"/>
      <c r="AK3933" s="230"/>
      <c r="AL3933" s="230"/>
      <c r="AM3933" s="230"/>
      <c r="AN3933" s="230"/>
      <c r="AO3933" s="230"/>
      <c r="AP3933" s="230"/>
      <c r="AQ3933" s="230"/>
      <c r="AR3933" s="230"/>
      <c r="AW3933" s="230"/>
      <c r="AZ3933" s="230"/>
      <c r="BA3933" s="230"/>
      <c r="BB3933" s="230"/>
      <c r="BC3933" s="230"/>
      <c r="BD3933" s="230"/>
      <c r="BE3933" s="230"/>
      <c r="BF3933" s="230"/>
      <c r="BG3933" s="230"/>
    </row>
    <row r="3934" spans="4:59">
      <c r="D3934" s="230"/>
      <c r="G3934" s="230"/>
      <c r="H3934" s="230"/>
      <c r="I3934" s="230"/>
      <c r="J3934" s="230"/>
      <c r="K3934" s="230"/>
      <c r="L3934" s="230"/>
      <c r="M3934" s="230"/>
      <c r="N3934" s="230"/>
      <c r="S3934" s="230"/>
      <c r="V3934" s="230"/>
      <c r="W3934" s="230"/>
      <c r="X3934" s="230"/>
      <c r="Y3934" s="230"/>
      <c r="Z3934" s="230"/>
      <c r="AA3934" s="230"/>
      <c r="AB3934" s="230"/>
      <c r="AC3934" s="230"/>
      <c r="AD3934" s="230"/>
      <c r="AH3934" s="230"/>
      <c r="AK3934" s="230"/>
      <c r="AL3934" s="230"/>
      <c r="AM3934" s="230"/>
      <c r="AN3934" s="230"/>
      <c r="AO3934" s="230"/>
      <c r="AP3934" s="230"/>
      <c r="AQ3934" s="230"/>
      <c r="AR3934" s="230"/>
      <c r="AW3934" s="230"/>
      <c r="AZ3934" s="230"/>
      <c r="BA3934" s="230"/>
      <c r="BB3934" s="230"/>
      <c r="BC3934" s="230"/>
      <c r="BD3934" s="230"/>
      <c r="BE3934" s="230"/>
      <c r="BF3934" s="230"/>
      <c r="BG3934" s="230"/>
    </row>
    <row r="3935" spans="4:59">
      <c r="D3935" s="230"/>
      <c r="G3935" s="230"/>
      <c r="H3935" s="230"/>
      <c r="I3935" s="230"/>
      <c r="J3935" s="230"/>
      <c r="K3935" s="230"/>
      <c r="L3935" s="230"/>
      <c r="M3935" s="230"/>
      <c r="N3935" s="230"/>
      <c r="S3935" s="230"/>
      <c r="V3935" s="230"/>
      <c r="W3935" s="230"/>
      <c r="X3935" s="230"/>
      <c r="Y3935" s="230"/>
      <c r="Z3935" s="230"/>
      <c r="AA3935" s="230"/>
      <c r="AB3935" s="230"/>
      <c r="AC3935" s="230"/>
      <c r="AD3935" s="230"/>
      <c r="AH3935" s="230"/>
      <c r="AK3935" s="230"/>
      <c r="AL3935" s="230"/>
      <c r="AM3935" s="230"/>
      <c r="AN3935" s="230"/>
      <c r="AO3935" s="230"/>
      <c r="AP3935" s="230"/>
      <c r="AQ3935" s="230"/>
      <c r="AR3935" s="230"/>
      <c r="AW3935" s="230"/>
      <c r="AZ3935" s="230"/>
      <c r="BA3935" s="230"/>
      <c r="BB3935" s="230"/>
      <c r="BC3935" s="230"/>
      <c r="BD3935" s="230"/>
      <c r="BE3935" s="230"/>
      <c r="BF3935" s="230"/>
      <c r="BG3935" s="230"/>
    </row>
    <row r="3936" spans="4:59">
      <c r="D3936" s="230"/>
      <c r="G3936" s="230"/>
      <c r="H3936" s="230"/>
      <c r="I3936" s="230"/>
      <c r="J3936" s="230"/>
      <c r="K3936" s="230"/>
      <c r="L3936" s="230"/>
      <c r="M3936" s="230"/>
      <c r="N3936" s="230"/>
      <c r="S3936" s="230"/>
      <c r="V3936" s="230"/>
      <c r="W3936" s="230"/>
      <c r="X3936" s="230"/>
      <c r="Y3936" s="230"/>
      <c r="Z3936" s="230"/>
      <c r="AA3936" s="230"/>
      <c r="AB3936" s="230"/>
      <c r="AC3936" s="230"/>
      <c r="AD3936" s="230"/>
      <c r="AH3936" s="230"/>
      <c r="AK3936" s="230"/>
      <c r="AL3936" s="230"/>
      <c r="AM3936" s="230"/>
      <c r="AN3936" s="230"/>
      <c r="AO3936" s="230"/>
      <c r="AP3936" s="230"/>
      <c r="AQ3936" s="230"/>
      <c r="AR3936" s="230"/>
      <c r="AW3936" s="230"/>
      <c r="AZ3936" s="230"/>
      <c r="BA3936" s="230"/>
      <c r="BB3936" s="230"/>
      <c r="BC3936" s="230"/>
      <c r="BD3936" s="230"/>
      <c r="BE3936" s="230"/>
      <c r="BF3936" s="230"/>
      <c r="BG3936" s="230"/>
    </row>
    <row r="3937" spans="4:59">
      <c r="D3937" s="230"/>
      <c r="G3937" s="230"/>
      <c r="H3937" s="230"/>
      <c r="I3937" s="230"/>
      <c r="J3937" s="230"/>
      <c r="K3937" s="230"/>
      <c r="L3937" s="230"/>
      <c r="M3937" s="230"/>
      <c r="N3937" s="230"/>
      <c r="S3937" s="230"/>
      <c r="V3937" s="230"/>
      <c r="W3937" s="230"/>
      <c r="X3937" s="230"/>
      <c r="Y3937" s="230"/>
      <c r="Z3937" s="230"/>
      <c r="AA3937" s="230"/>
      <c r="AB3937" s="230"/>
      <c r="AC3937" s="230"/>
      <c r="AD3937" s="230"/>
      <c r="AH3937" s="230"/>
      <c r="AK3937" s="230"/>
      <c r="AL3937" s="230"/>
      <c r="AM3937" s="230"/>
      <c r="AN3937" s="230"/>
      <c r="AO3937" s="230"/>
      <c r="AP3937" s="230"/>
      <c r="AQ3937" s="230"/>
      <c r="AR3937" s="230"/>
      <c r="AW3937" s="230"/>
      <c r="AZ3937" s="230"/>
      <c r="BA3937" s="230"/>
      <c r="BB3937" s="230"/>
      <c r="BC3937" s="230"/>
      <c r="BD3937" s="230"/>
      <c r="BE3937" s="230"/>
      <c r="BF3937" s="230"/>
      <c r="BG3937" s="230"/>
    </row>
    <row r="3938" spans="4:59">
      <c r="D3938" s="230"/>
      <c r="G3938" s="230"/>
      <c r="H3938" s="230"/>
      <c r="I3938" s="230"/>
      <c r="J3938" s="230"/>
      <c r="K3938" s="230"/>
      <c r="L3938" s="230"/>
      <c r="M3938" s="230"/>
      <c r="N3938" s="230"/>
      <c r="S3938" s="230"/>
      <c r="V3938" s="230"/>
      <c r="W3938" s="230"/>
      <c r="X3938" s="230"/>
      <c r="Y3938" s="230"/>
      <c r="Z3938" s="230"/>
      <c r="AA3938" s="230"/>
      <c r="AB3938" s="230"/>
      <c r="AC3938" s="230"/>
      <c r="AD3938" s="230"/>
      <c r="AH3938" s="230"/>
      <c r="AK3938" s="230"/>
      <c r="AL3938" s="230"/>
      <c r="AM3938" s="230"/>
      <c r="AN3938" s="230"/>
      <c r="AO3938" s="230"/>
      <c r="AP3938" s="230"/>
      <c r="AQ3938" s="230"/>
      <c r="AR3938" s="230"/>
      <c r="AW3938" s="230"/>
      <c r="AZ3938" s="230"/>
      <c r="BA3938" s="230"/>
      <c r="BB3938" s="230"/>
      <c r="BC3938" s="230"/>
      <c r="BD3938" s="230"/>
      <c r="BE3938" s="230"/>
      <c r="BF3938" s="230"/>
      <c r="BG3938" s="230"/>
    </row>
    <row r="3939" spans="4:59">
      <c r="D3939" s="230"/>
      <c r="G3939" s="230"/>
      <c r="H3939" s="230"/>
      <c r="I3939" s="230"/>
      <c r="J3939" s="230"/>
      <c r="K3939" s="230"/>
      <c r="L3939" s="230"/>
      <c r="M3939" s="230"/>
      <c r="N3939" s="230"/>
      <c r="S3939" s="230"/>
      <c r="V3939" s="230"/>
      <c r="W3939" s="230"/>
      <c r="X3939" s="230"/>
      <c r="Y3939" s="230"/>
      <c r="Z3939" s="230"/>
      <c r="AA3939" s="230"/>
      <c r="AB3939" s="230"/>
      <c r="AC3939" s="230"/>
      <c r="AD3939" s="230"/>
      <c r="AH3939" s="230"/>
      <c r="AK3939" s="230"/>
      <c r="AL3939" s="230"/>
      <c r="AM3939" s="230"/>
      <c r="AN3939" s="230"/>
      <c r="AO3939" s="230"/>
      <c r="AP3939" s="230"/>
      <c r="AQ3939" s="230"/>
      <c r="AR3939" s="230"/>
      <c r="AW3939" s="230"/>
      <c r="AZ3939" s="230"/>
      <c r="BA3939" s="230"/>
      <c r="BB3939" s="230"/>
      <c r="BC3939" s="230"/>
      <c r="BD3939" s="230"/>
      <c r="BE3939" s="230"/>
      <c r="BF3939" s="230"/>
      <c r="BG3939" s="230"/>
    </row>
    <row r="3940" spans="4:59">
      <c r="D3940" s="230"/>
      <c r="G3940" s="230"/>
      <c r="H3940" s="230"/>
      <c r="I3940" s="230"/>
      <c r="J3940" s="230"/>
      <c r="K3940" s="230"/>
      <c r="L3940" s="230"/>
      <c r="M3940" s="230"/>
      <c r="N3940" s="230"/>
      <c r="S3940" s="230"/>
      <c r="V3940" s="230"/>
      <c r="W3940" s="230"/>
      <c r="X3940" s="230"/>
      <c r="Y3940" s="230"/>
      <c r="Z3940" s="230"/>
      <c r="AA3940" s="230"/>
      <c r="AB3940" s="230"/>
      <c r="AC3940" s="230"/>
      <c r="AD3940" s="230"/>
      <c r="AH3940" s="230"/>
      <c r="AK3940" s="230"/>
      <c r="AL3940" s="230"/>
      <c r="AM3940" s="230"/>
      <c r="AN3940" s="230"/>
      <c r="AO3940" s="230"/>
      <c r="AP3940" s="230"/>
      <c r="AQ3940" s="230"/>
      <c r="AR3940" s="230"/>
      <c r="AW3940" s="230"/>
      <c r="AZ3940" s="230"/>
      <c r="BA3940" s="230"/>
      <c r="BB3940" s="230"/>
      <c r="BC3940" s="230"/>
      <c r="BD3940" s="230"/>
      <c r="BE3940" s="230"/>
      <c r="BF3940" s="230"/>
      <c r="BG3940" s="230"/>
    </row>
    <row r="3941" spans="4:59">
      <c r="D3941" s="230"/>
      <c r="G3941" s="230"/>
      <c r="H3941" s="230"/>
      <c r="I3941" s="230"/>
      <c r="J3941" s="230"/>
      <c r="K3941" s="230"/>
      <c r="L3941" s="230"/>
      <c r="M3941" s="230"/>
      <c r="N3941" s="230"/>
      <c r="S3941" s="230"/>
      <c r="V3941" s="230"/>
      <c r="W3941" s="230"/>
      <c r="X3941" s="230"/>
      <c r="Y3941" s="230"/>
      <c r="Z3941" s="230"/>
      <c r="AA3941" s="230"/>
      <c r="AB3941" s="230"/>
      <c r="AC3941" s="230"/>
      <c r="AD3941" s="230"/>
      <c r="AH3941" s="230"/>
      <c r="AK3941" s="230"/>
      <c r="AL3941" s="230"/>
      <c r="AM3941" s="230"/>
      <c r="AN3941" s="230"/>
      <c r="AO3941" s="230"/>
      <c r="AP3941" s="230"/>
      <c r="AQ3941" s="230"/>
      <c r="AR3941" s="230"/>
      <c r="AW3941" s="230"/>
      <c r="AZ3941" s="230"/>
      <c r="BA3941" s="230"/>
      <c r="BB3941" s="230"/>
      <c r="BC3941" s="230"/>
      <c r="BD3941" s="230"/>
      <c r="BE3941" s="230"/>
      <c r="BF3941" s="230"/>
      <c r="BG3941" s="230"/>
    </row>
    <row r="3942" spans="4:59">
      <c r="D3942" s="230"/>
      <c r="G3942" s="230"/>
      <c r="H3942" s="230"/>
      <c r="I3942" s="230"/>
      <c r="J3942" s="230"/>
      <c r="K3942" s="230"/>
      <c r="L3942" s="230"/>
      <c r="M3942" s="230"/>
      <c r="N3942" s="230"/>
      <c r="S3942" s="230"/>
      <c r="V3942" s="230"/>
      <c r="W3942" s="230"/>
      <c r="X3942" s="230"/>
      <c r="Y3942" s="230"/>
      <c r="Z3942" s="230"/>
      <c r="AA3942" s="230"/>
      <c r="AB3942" s="230"/>
      <c r="AC3942" s="230"/>
      <c r="AD3942" s="230"/>
      <c r="AH3942" s="230"/>
      <c r="AK3942" s="230"/>
      <c r="AL3942" s="230"/>
      <c r="AM3942" s="230"/>
      <c r="AN3942" s="230"/>
      <c r="AO3942" s="230"/>
      <c r="AP3942" s="230"/>
      <c r="AQ3942" s="230"/>
      <c r="AR3942" s="230"/>
      <c r="AW3942" s="230"/>
      <c r="AZ3942" s="230"/>
      <c r="BA3942" s="230"/>
      <c r="BB3942" s="230"/>
      <c r="BC3942" s="230"/>
      <c r="BD3942" s="230"/>
      <c r="BE3942" s="230"/>
      <c r="BF3942" s="230"/>
      <c r="BG3942" s="230"/>
    </row>
    <row r="3943" spans="4:59">
      <c r="D3943" s="230"/>
      <c r="G3943" s="230"/>
      <c r="H3943" s="230"/>
      <c r="I3943" s="230"/>
      <c r="J3943" s="230"/>
      <c r="K3943" s="230"/>
      <c r="L3943" s="230"/>
      <c r="M3943" s="230"/>
      <c r="N3943" s="230"/>
      <c r="S3943" s="230"/>
      <c r="V3943" s="230"/>
      <c r="W3943" s="230"/>
      <c r="X3943" s="230"/>
      <c r="Y3943" s="230"/>
      <c r="Z3943" s="230"/>
      <c r="AA3943" s="230"/>
      <c r="AB3943" s="230"/>
      <c r="AC3943" s="230"/>
      <c r="AD3943" s="230"/>
      <c r="AH3943" s="230"/>
      <c r="AK3943" s="230"/>
      <c r="AL3943" s="230"/>
      <c r="AM3943" s="230"/>
      <c r="AN3943" s="230"/>
      <c r="AO3943" s="230"/>
      <c r="AP3943" s="230"/>
      <c r="AQ3943" s="230"/>
      <c r="AR3943" s="230"/>
      <c r="AW3943" s="230"/>
      <c r="AZ3943" s="230"/>
      <c r="BA3943" s="230"/>
      <c r="BB3943" s="230"/>
      <c r="BC3943" s="230"/>
      <c r="BD3943" s="230"/>
      <c r="BE3943" s="230"/>
      <c r="BF3943" s="230"/>
      <c r="BG3943" s="230"/>
    </row>
    <row r="3944" spans="4:59">
      <c r="D3944" s="230"/>
      <c r="G3944" s="230"/>
      <c r="H3944" s="230"/>
      <c r="I3944" s="230"/>
      <c r="J3944" s="230"/>
      <c r="K3944" s="230"/>
      <c r="L3944" s="230"/>
      <c r="M3944" s="230"/>
      <c r="N3944" s="230"/>
      <c r="S3944" s="230"/>
      <c r="V3944" s="230"/>
      <c r="W3944" s="230"/>
      <c r="X3944" s="230"/>
      <c r="Y3944" s="230"/>
      <c r="Z3944" s="230"/>
      <c r="AA3944" s="230"/>
      <c r="AB3944" s="230"/>
      <c r="AC3944" s="230"/>
      <c r="AD3944" s="230"/>
      <c r="AH3944" s="230"/>
      <c r="AK3944" s="230"/>
      <c r="AL3944" s="230"/>
      <c r="AM3944" s="230"/>
      <c r="AN3944" s="230"/>
      <c r="AO3944" s="230"/>
      <c r="AP3944" s="230"/>
      <c r="AQ3944" s="230"/>
      <c r="AR3944" s="230"/>
      <c r="AW3944" s="230"/>
      <c r="AZ3944" s="230"/>
      <c r="BA3944" s="230"/>
      <c r="BB3944" s="230"/>
      <c r="BC3944" s="230"/>
      <c r="BD3944" s="230"/>
      <c r="BE3944" s="230"/>
      <c r="BF3944" s="230"/>
      <c r="BG3944" s="230"/>
    </row>
    <row r="3945" spans="4:59">
      <c r="D3945" s="230"/>
      <c r="G3945" s="230"/>
      <c r="H3945" s="230"/>
      <c r="I3945" s="230"/>
      <c r="J3945" s="230"/>
      <c r="K3945" s="230"/>
      <c r="L3945" s="230"/>
      <c r="M3945" s="230"/>
      <c r="N3945" s="230"/>
      <c r="S3945" s="230"/>
      <c r="V3945" s="230"/>
      <c r="W3945" s="230"/>
      <c r="X3945" s="230"/>
      <c r="Y3945" s="230"/>
      <c r="Z3945" s="230"/>
      <c r="AA3945" s="230"/>
      <c r="AB3945" s="230"/>
      <c r="AC3945" s="230"/>
      <c r="AD3945" s="230"/>
      <c r="AH3945" s="230"/>
      <c r="AK3945" s="230"/>
      <c r="AL3945" s="230"/>
      <c r="AM3945" s="230"/>
      <c r="AN3945" s="230"/>
      <c r="AO3945" s="230"/>
      <c r="AP3945" s="230"/>
      <c r="AQ3945" s="230"/>
      <c r="AR3945" s="230"/>
      <c r="AW3945" s="230"/>
      <c r="AZ3945" s="230"/>
      <c r="BA3945" s="230"/>
      <c r="BB3945" s="230"/>
      <c r="BC3945" s="230"/>
      <c r="BD3945" s="230"/>
      <c r="BE3945" s="230"/>
      <c r="BF3945" s="230"/>
      <c r="BG3945" s="230"/>
    </row>
    <row r="3946" spans="4:59">
      <c r="D3946" s="230"/>
      <c r="G3946" s="230"/>
      <c r="H3946" s="230"/>
      <c r="I3946" s="230"/>
      <c r="J3946" s="230"/>
      <c r="K3946" s="230"/>
      <c r="L3946" s="230"/>
      <c r="M3946" s="230"/>
      <c r="N3946" s="230"/>
      <c r="S3946" s="230"/>
      <c r="V3946" s="230"/>
      <c r="W3946" s="230"/>
      <c r="X3946" s="230"/>
      <c r="Y3946" s="230"/>
      <c r="Z3946" s="230"/>
      <c r="AA3946" s="230"/>
      <c r="AB3946" s="230"/>
      <c r="AC3946" s="230"/>
      <c r="AD3946" s="230"/>
      <c r="AH3946" s="230"/>
      <c r="AK3946" s="230"/>
      <c r="AL3946" s="230"/>
      <c r="AM3946" s="230"/>
      <c r="AN3946" s="230"/>
      <c r="AO3946" s="230"/>
      <c r="AP3946" s="230"/>
      <c r="AQ3946" s="230"/>
      <c r="AR3946" s="230"/>
      <c r="AW3946" s="230"/>
      <c r="AZ3946" s="230"/>
      <c r="BA3946" s="230"/>
      <c r="BB3946" s="230"/>
      <c r="BC3946" s="230"/>
      <c r="BD3946" s="230"/>
      <c r="BE3946" s="230"/>
      <c r="BF3946" s="230"/>
      <c r="BG3946" s="230"/>
    </row>
    <row r="3947" spans="4:59">
      <c r="D3947" s="230"/>
      <c r="G3947" s="230"/>
      <c r="H3947" s="230"/>
      <c r="I3947" s="230"/>
      <c r="J3947" s="230"/>
      <c r="K3947" s="230"/>
      <c r="L3947" s="230"/>
      <c r="M3947" s="230"/>
      <c r="N3947" s="230"/>
      <c r="S3947" s="230"/>
      <c r="V3947" s="230"/>
      <c r="W3947" s="230"/>
      <c r="X3947" s="230"/>
      <c r="Y3947" s="230"/>
      <c r="Z3947" s="230"/>
      <c r="AA3947" s="230"/>
      <c r="AB3947" s="230"/>
      <c r="AC3947" s="230"/>
      <c r="AD3947" s="230"/>
      <c r="AH3947" s="230"/>
      <c r="AK3947" s="230"/>
      <c r="AL3947" s="230"/>
      <c r="AM3947" s="230"/>
      <c r="AN3947" s="230"/>
      <c r="AO3947" s="230"/>
      <c r="AP3947" s="230"/>
      <c r="AQ3947" s="230"/>
      <c r="AR3947" s="230"/>
      <c r="AW3947" s="230"/>
      <c r="AZ3947" s="230"/>
      <c r="BA3947" s="230"/>
      <c r="BB3947" s="230"/>
      <c r="BC3947" s="230"/>
      <c r="BD3947" s="230"/>
      <c r="BE3947" s="230"/>
      <c r="BF3947" s="230"/>
      <c r="BG3947" s="230"/>
    </row>
    <row r="3948" spans="4:59">
      <c r="D3948" s="230"/>
      <c r="G3948" s="230"/>
      <c r="H3948" s="230"/>
      <c r="I3948" s="230"/>
      <c r="J3948" s="230"/>
      <c r="K3948" s="230"/>
      <c r="L3948" s="230"/>
      <c r="M3948" s="230"/>
      <c r="N3948" s="230"/>
      <c r="S3948" s="230"/>
      <c r="V3948" s="230"/>
      <c r="W3948" s="230"/>
      <c r="X3948" s="230"/>
      <c r="Y3948" s="230"/>
      <c r="Z3948" s="230"/>
      <c r="AA3948" s="230"/>
      <c r="AB3948" s="230"/>
      <c r="AC3948" s="230"/>
      <c r="AD3948" s="230"/>
      <c r="AH3948" s="230"/>
      <c r="AK3948" s="230"/>
      <c r="AL3948" s="230"/>
      <c r="AM3948" s="230"/>
      <c r="AN3948" s="230"/>
      <c r="AO3948" s="230"/>
      <c r="AP3948" s="230"/>
      <c r="AQ3948" s="230"/>
      <c r="AR3948" s="230"/>
      <c r="AW3948" s="230"/>
      <c r="AZ3948" s="230"/>
      <c r="BA3948" s="230"/>
      <c r="BB3948" s="230"/>
      <c r="BC3948" s="230"/>
      <c r="BD3948" s="230"/>
      <c r="BE3948" s="230"/>
      <c r="BF3948" s="230"/>
      <c r="BG3948" s="230"/>
    </row>
    <row r="3949" spans="4:59">
      <c r="D3949" s="230"/>
      <c r="G3949" s="230"/>
      <c r="H3949" s="230"/>
      <c r="I3949" s="230"/>
      <c r="J3949" s="230"/>
      <c r="K3949" s="230"/>
      <c r="L3949" s="230"/>
      <c r="M3949" s="230"/>
      <c r="N3949" s="230"/>
      <c r="S3949" s="230"/>
      <c r="V3949" s="230"/>
      <c r="W3949" s="230"/>
      <c r="X3949" s="230"/>
      <c r="Y3949" s="230"/>
      <c r="Z3949" s="230"/>
      <c r="AA3949" s="230"/>
      <c r="AB3949" s="230"/>
      <c r="AC3949" s="230"/>
      <c r="AD3949" s="230"/>
      <c r="AH3949" s="230"/>
      <c r="AK3949" s="230"/>
      <c r="AL3949" s="230"/>
      <c r="AM3949" s="230"/>
      <c r="AN3949" s="230"/>
      <c r="AO3949" s="230"/>
      <c r="AP3949" s="230"/>
      <c r="AQ3949" s="230"/>
      <c r="AR3949" s="230"/>
      <c r="AW3949" s="230"/>
      <c r="AZ3949" s="230"/>
      <c r="BA3949" s="230"/>
      <c r="BB3949" s="230"/>
      <c r="BC3949" s="230"/>
      <c r="BD3949" s="230"/>
      <c r="BE3949" s="230"/>
      <c r="BF3949" s="230"/>
      <c r="BG3949" s="230"/>
    </row>
    <row r="3950" spans="4:59">
      <c r="D3950" s="230"/>
      <c r="G3950" s="230"/>
      <c r="H3950" s="230"/>
      <c r="I3950" s="230"/>
      <c r="J3950" s="230"/>
      <c r="K3950" s="230"/>
      <c r="L3950" s="230"/>
      <c r="M3950" s="230"/>
      <c r="N3950" s="230"/>
      <c r="S3950" s="230"/>
      <c r="V3950" s="230"/>
      <c r="W3950" s="230"/>
      <c r="X3950" s="230"/>
      <c r="Y3950" s="230"/>
      <c r="Z3950" s="230"/>
      <c r="AA3950" s="230"/>
      <c r="AB3950" s="230"/>
      <c r="AC3950" s="230"/>
      <c r="AD3950" s="230"/>
      <c r="AH3950" s="230"/>
      <c r="AK3950" s="230"/>
      <c r="AL3950" s="230"/>
      <c r="AM3950" s="230"/>
      <c r="AN3950" s="230"/>
      <c r="AO3950" s="230"/>
      <c r="AP3950" s="230"/>
      <c r="AQ3950" s="230"/>
      <c r="AR3950" s="230"/>
      <c r="AW3950" s="230"/>
      <c r="AZ3950" s="230"/>
      <c r="BA3950" s="230"/>
      <c r="BB3950" s="230"/>
      <c r="BC3950" s="230"/>
      <c r="BD3950" s="230"/>
      <c r="BE3950" s="230"/>
      <c r="BF3950" s="230"/>
      <c r="BG3950" s="230"/>
    </row>
    <row r="3951" spans="4:59">
      <c r="D3951" s="230"/>
      <c r="G3951" s="230"/>
      <c r="H3951" s="230"/>
      <c r="I3951" s="230"/>
      <c r="J3951" s="230"/>
      <c r="K3951" s="230"/>
      <c r="L3951" s="230"/>
      <c r="M3951" s="230"/>
      <c r="N3951" s="230"/>
      <c r="S3951" s="230"/>
      <c r="V3951" s="230"/>
      <c r="W3951" s="230"/>
      <c r="X3951" s="230"/>
      <c r="Y3951" s="230"/>
      <c r="Z3951" s="230"/>
      <c r="AA3951" s="230"/>
      <c r="AB3951" s="230"/>
      <c r="AC3951" s="230"/>
      <c r="AD3951" s="230"/>
      <c r="AH3951" s="230"/>
      <c r="AK3951" s="230"/>
      <c r="AL3951" s="230"/>
      <c r="AM3951" s="230"/>
      <c r="AN3951" s="230"/>
      <c r="AO3951" s="230"/>
      <c r="AP3951" s="230"/>
      <c r="AQ3951" s="230"/>
      <c r="AR3951" s="230"/>
      <c r="AW3951" s="230"/>
      <c r="AZ3951" s="230"/>
      <c r="BA3951" s="230"/>
      <c r="BB3951" s="230"/>
      <c r="BC3951" s="230"/>
      <c r="BD3951" s="230"/>
      <c r="BE3951" s="230"/>
      <c r="BF3951" s="230"/>
      <c r="BG3951" s="230"/>
    </row>
    <row r="3952" spans="4:59">
      <c r="D3952" s="230"/>
      <c r="G3952" s="230"/>
      <c r="H3952" s="230"/>
      <c r="I3952" s="230"/>
      <c r="J3952" s="230"/>
      <c r="K3952" s="230"/>
      <c r="L3952" s="230"/>
      <c r="M3952" s="230"/>
      <c r="N3952" s="230"/>
      <c r="S3952" s="230"/>
      <c r="V3952" s="230"/>
      <c r="W3952" s="230"/>
      <c r="X3952" s="230"/>
      <c r="Y3952" s="230"/>
      <c r="Z3952" s="230"/>
      <c r="AA3952" s="230"/>
      <c r="AB3952" s="230"/>
      <c r="AC3952" s="230"/>
      <c r="AD3952" s="230"/>
      <c r="AH3952" s="230"/>
      <c r="AK3952" s="230"/>
      <c r="AL3952" s="230"/>
      <c r="AM3952" s="230"/>
      <c r="AN3952" s="230"/>
      <c r="AO3952" s="230"/>
      <c r="AP3952" s="230"/>
      <c r="AQ3952" s="230"/>
      <c r="AR3952" s="230"/>
      <c r="AW3952" s="230"/>
      <c r="AZ3952" s="230"/>
      <c r="BA3952" s="230"/>
      <c r="BB3952" s="230"/>
      <c r="BC3952" s="230"/>
      <c r="BD3952" s="230"/>
      <c r="BE3952" s="230"/>
      <c r="BF3952" s="230"/>
      <c r="BG3952" s="230"/>
    </row>
    <row r="3953" spans="4:59">
      <c r="D3953" s="230"/>
      <c r="G3953" s="230"/>
      <c r="H3953" s="230"/>
      <c r="I3953" s="230"/>
      <c r="J3953" s="230"/>
      <c r="K3953" s="230"/>
      <c r="L3953" s="230"/>
      <c r="M3953" s="230"/>
      <c r="N3953" s="230"/>
      <c r="S3953" s="230"/>
      <c r="V3953" s="230"/>
      <c r="W3953" s="230"/>
      <c r="X3953" s="230"/>
      <c r="Y3953" s="230"/>
      <c r="Z3953" s="230"/>
      <c r="AA3953" s="230"/>
      <c r="AB3953" s="230"/>
      <c r="AC3953" s="230"/>
      <c r="AD3953" s="230"/>
      <c r="AH3953" s="230"/>
      <c r="AK3953" s="230"/>
      <c r="AL3953" s="230"/>
      <c r="AM3953" s="230"/>
      <c r="AN3953" s="230"/>
      <c r="AO3953" s="230"/>
      <c r="AP3953" s="230"/>
      <c r="AQ3953" s="230"/>
      <c r="AR3953" s="230"/>
      <c r="AW3953" s="230"/>
      <c r="AZ3953" s="230"/>
      <c r="BA3953" s="230"/>
      <c r="BB3953" s="230"/>
      <c r="BC3953" s="230"/>
      <c r="BD3953" s="230"/>
      <c r="BE3953" s="230"/>
      <c r="BF3953" s="230"/>
      <c r="BG3953" s="230"/>
    </row>
    <row r="3954" spans="4:59">
      <c r="D3954" s="230"/>
      <c r="G3954" s="230"/>
      <c r="H3954" s="230"/>
      <c r="I3954" s="230"/>
      <c r="J3954" s="230"/>
      <c r="K3954" s="230"/>
      <c r="L3954" s="230"/>
      <c r="M3954" s="230"/>
      <c r="N3954" s="230"/>
      <c r="S3954" s="230"/>
      <c r="V3954" s="230"/>
      <c r="W3954" s="230"/>
      <c r="X3954" s="230"/>
      <c r="Y3954" s="230"/>
      <c r="Z3954" s="230"/>
      <c r="AA3954" s="230"/>
      <c r="AB3954" s="230"/>
      <c r="AC3954" s="230"/>
      <c r="AD3954" s="230"/>
      <c r="AH3954" s="230"/>
      <c r="AK3954" s="230"/>
      <c r="AL3954" s="230"/>
      <c r="AM3954" s="230"/>
      <c r="AN3954" s="230"/>
      <c r="AO3954" s="230"/>
      <c r="AP3954" s="230"/>
      <c r="AQ3954" s="230"/>
      <c r="AR3954" s="230"/>
      <c r="AW3954" s="230"/>
      <c r="AZ3954" s="230"/>
      <c r="BA3954" s="230"/>
      <c r="BB3954" s="230"/>
      <c r="BC3954" s="230"/>
      <c r="BD3954" s="230"/>
      <c r="BE3954" s="230"/>
      <c r="BF3954" s="230"/>
      <c r="BG3954" s="230"/>
    </row>
    <row r="3955" spans="4:59">
      <c r="D3955" s="230"/>
      <c r="G3955" s="230"/>
      <c r="H3955" s="230"/>
      <c r="I3955" s="230"/>
      <c r="J3955" s="230"/>
      <c r="K3955" s="230"/>
      <c r="L3955" s="230"/>
      <c r="M3955" s="230"/>
      <c r="N3955" s="230"/>
      <c r="S3955" s="230"/>
      <c r="V3955" s="230"/>
      <c r="W3955" s="230"/>
      <c r="X3955" s="230"/>
      <c r="Y3955" s="230"/>
      <c r="Z3955" s="230"/>
      <c r="AA3955" s="230"/>
      <c r="AB3955" s="230"/>
      <c r="AC3955" s="230"/>
      <c r="AD3955" s="230"/>
      <c r="AH3955" s="230"/>
      <c r="AK3955" s="230"/>
      <c r="AL3955" s="230"/>
      <c r="AM3955" s="230"/>
      <c r="AN3955" s="230"/>
      <c r="AO3955" s="230"/>
      <c r="AP3955" s="230"/>
      <c r="AQ3955" s="230"/>
      <c r="AR3955" s="230"/>
      <c r="AW3955" s="230"/>
      <c r="AZ3955" s="230"/>
      <c r="BA3955" s="230"/>
      <c r="BB3955" s="230"/>
      <c r="BC3955" s="230"/>
      <c r="BD3955" s="230"/>
      <c r="BE3955" s="230"/>
      <c r="BF3955" s="230"/>
      <c r="BG3955" s="230"/>
    </row>
    <row r="3956" spans="4:59">
      <c r="D3956" s="230"/>
      <c r="G3956" s="230"/>
      <c r="H3956" s="230"/>
      <c r="I3956" s="230"/>
      <c r="J3956" s="230"/>
      <c r="K3956" s="230"/>
      <c r="L3956" s="230"/>
      <c r="M3956" s="230"/>
      <c r="N3956" s="230"/>
      <c r="S3956" s="230"/>
      <c r="V3956" s="230"/>
      <c r="W3956" s="230"/>
      <c r="X3956" s="230"/>
      <c r="Y3956" s="230"/>
      <c r="Z3956" s="230"/>
      <c r="AA3956" s="230"/>
      <c r="AB3956" s="230"/>
      <c r="AC3956" s="230"/>
      <c r="AD3956" s="230"/>
      <c r="AH3956" s="230"/>
      <c r="AK3956" s="230"/>
      <c r="AL3956" s="230"/>
      <c r="AM3956" s="230"/>
      <c r="AN3956" s="230"/>
      <c r="AO3956" s="230"/>
      <c r="AP3956" s="230"/>
      <c r="AQ3956" s="230"/>
      <c r="AR3956" s="230"/>
      <c r="AW3956" s="230"/>
      <c r="AZ3956" s="230"/>
      <c r="BA3956" s="230"/>
      <c r="BB3956" s="230"/>
      <c r="BC3956" s="230"/>
      <c r="BD3956" s="230"/>
      <c r="BE3956" s="230"/>
      <c r="BF3956" s="230"/>
      <c r="BG3956" s="230"/>
    </row>
    <row r="3957" spans="4:59">
      <c r="D3957" s="230"/>
      <c r="G3957" s="230"/>
      <c r="H3957" s="230"/>
      <c r="I3957" s="230"/>
      <c r="J3957" s="230"/>
      <c r="K3957" s="230"/>
      <c r="L3957" s="230"/>
      <c r="M3957" s="230"/>
      <c r="N3957" s="230"/>
      <c r="S3957" s="230"/>
      <c r="V3957" s="230"/>
      <c r="W3957" s="230"/>
      <c r="X3957" s="230"/>
      <c r="Y3957" s="230"/>
      <c r="Z3957" s="230"/>
      <c r="AA3957" s="230"/>
      <c r="AB3957" s="230"/>
      <c r="AC3957" s="230"/>
      <c r="AD3957" s="230"/>
      <c r="AH3957" s="230"/>
      <c r="AK3957" s="230"/>
      <c r="AL3957" s="230"/>
      <c r="AM3957" s="230"/>
      <c r="AN3957" s="230"/>
      <c r="AO3957" s="230"/>
      <c r="AP3957" s="230"/>
      <c r="AQ3957" s="230"/>
      <c r="AR3957" s="230"/>
      <c r="AW3957" s="230"/>
      <c r="AZ3957" s="230"/>
      <c r="BA3957" s="230"/>
      <c r="BB3957" s="230"/>
      <c r="BC3957" s="230"/>
      <c r="BD3957" s="230"/>
      <c r="BE3957" s="230"/>
      <c r="BF3957" s="230"/>
      <c r="BG3957" s="230"/>
    </row>
    <row r="3958" spans="4:59">
      <c r="D3958" s="230"/>
      <c r="G3958" s="230"/>
      <c r="H3958" s="230"/>
      <c r="I3958" s="230"/>
      <c r="J3958" s="230"/>
      <c r="K3958" s="230"/>
      <c r="L3958" s="230"/>
      <c r="M3958" s="230"/>
      <c r="N3958" s="230"/>
      <c r="S3958" s="230"/>
      <c r="V3958" s="230"/>
      <c r="W3958" s="230"/>
      <c r="X3958" s="230"/>
      <c r="Y3958" s="230"/>
      <c r="Z3958" s="230"/>
      <c r="AA3958" s="230"/>
      <c r="AB3958" s="230"/>
      <c r="AC3958" s="230"/>
      <c r="AD3958" s="230"/>
      <c r="AH3958" s="230"/>
      <c r="AK3958" s="230"/>
      <c r="AL3958" s="230"/>
      <c r="AM3958" s="230"/>
      <c r="AN3958" s="230"/>
      <c r="AO3958" s="230"/>
      <c r="AP3958" s="230"/>
      <c r="AQ3958" s="230"/>
      <c r="AR3958" s="230"/>
      <c r="AW3958" s="230"/>
      <c r="AZ3958" s="230"/>
      <c r="BA3958" s="230"/>
      <c r="BB3958" s="230"/>
      <c r="BC3958" s="230"/>
      <c r="BD3958" s="230"/>
      <c r="BE3958" s="230"/>
      <c r="BF3958" s="230"/>
      <c r="BG3958" s="230"/>
    </row>
    <row r="3959" spans="4:59">
      <c r="D3959" s="230"/>
      <c r="G3959" s="230"/>
      <c r="H3959" s="230"/>
      <c r="I3959" s="230"/>
      <c r="J3959" s="230"/>
      <c r="K3959" s="230"/>
      <c r="L3959" s="230"/>
      <c r="M3959" s="230"/>
      <c r="N3959" s="230"/>
      <c r="S3959" s="230"/>
      <c r="V3959" s="230"/>
      <c r="W3959" s="230"/>
      <c r="X3959" s="230"/>
      <c r="Y3959" s="230"/>
      <c r="Z3959" s="230"/>
      <c r="AA3959" s="230"/>
      <c r="AB3959" s="230"/>
      <c r="AC3959" s="230"/>
      <c r="AD3959" s="230"/>
      <c r="AH3959" s="230"/>
      <c r="AK3959" s="230"/>
      <c r="AL3959" s="230"/>
      <c r="AM3959" s="230"/>
      <c r="AN3959" s="230"/>
      <c r="AO3959" s="230"/>
      <c r="AP3959" s="230"/>
      <c r="AQ3959" s="230"/>
      <c r="AR3959" s="230"/>
      <c r="AW3959" s="230"/>
      <c r="AZ3959" s="230"/>
      <c r="BA3959" s="230"/>
      <c r="BB3959" s="230"/>
      <c r="BC3959" s="230"/>
      <c r="BD3959" s="230"/>
      <c r="BE3959" s="230"/>
      <c r="BF3959" s="230"/>
      <c r="BG3959" s="230"/>
    </row>
    <row r="3960" spans="4:59">
      <c r="D3960" s="230"/>
      <c r="G3960" s="230"/>
      <c r="H3960" s="230"/>
      <c r="I3960" s="230"/>
      <c r="J3960" s="230"/>
      <c r="K3960" s="230"/>
      <c r="L3960" s="230"/>
      <c r="M3960" s="230"/>
      <c r="N3960" s="230"/>
      <c r="S3960" s="230"/>
      <c r="V3960" s="230"/>
      <c r="W3960" s="230"/>
      <c r="X3960" s="230"/>
      <c r="Y3960" s="230"/>
      <c r="Z3960" s="230"/>
      <c r="AA3960" s="230"/>
      <c r="AB3960" s="230"/>
      <c r="AC3960" s="230"/>
      <c r="AD3960" s="230"/>
      <c r="AH3960" s="230"/>
      <c r="AK3960" s="230"/>
      <c r="AL3960" s="230"/>
      <c r="AM3960" s="230"/>
      <c r="AN3960" s="230"/>
      <c r="AO3960" s="230"/>
      <c r="AP3960" s="230"/>
      <c r="AQ3960" s="230"/>
      <c r="AR3960" s="230"/>
      <c r="AW3960" s="230"/>
      <c r="AZ3960" s="230"/>
      <c r="BA3960" s="230"/>
      <c r="BB3960" s="230"/>
      <c r="BC3960" s="230"/>
      <c r="BD3960" s="230"/>
      <c r="BE3960" s="230"/>
      <c r="BF3960" s="230"/>
      <c r="BG3960" s="230"/>
    </row>
    <row r="3961" spans="4:59">
      <c r="D3961" s="230"/>
      <c r="G3961" s="230"/>
      <c r="H3961" s="230"/>
      <c r="I3961" s="230"/>
      <c r="J3961" s="230"/>
      <c r="K3961" s="230"/>
      <c r="L3961" s="230"/>
      <c r="M3961" s="230"/>
      <c r="N3961" s="230"/>
      <c r="S3961" s="230"/>
      <c r="V3961" s="230"/>
      <c r="W3961" s="230"/>
      <c r="X3961" s="230"/>
      <c r="Y3961" s="230"/>
      <c r="Z3961" s="230"/>
      <c r="AA3961" s="230"/>
      <c r="AB3961" s="230"/>
      <c r="AC3961" s="230"/>
      <c r="AD3961" s="230"/>
      <c r="AH3961" s="230"/>
      <c r="AK3961" s="230"/>
      <c r="AL3961" s="230"/>
      <c r="AM3961" s="230"/>
      <c r="AN3961" s="230"/>
      <c r="AO3961" s="230"/>
      <c r="AP3961" s="230"/>
      <c r="AQ3961" s="230"/>
      <c r="AR3961" s="230"/>
      <c r="AW3961" s="230"/>
      <c r="AZ3961" s="230"/>
      <c r="BA3961" s="230"/>
      <c r="BB3961" s="230"/>
      <c r="BC3961" s="230"/>
      <c r="BD3961" s="230"/>
      <c r="BE3961" s="230"/>
      <c r="BF3961" s="230"/>
      <c r="BG3961" s="230"/>
    </row>
    <row r="3962" spans="4:59">
      <c r="D3962" s="230"/>
      <c r="G3962" s="230"/>
      <c r="H3962" s="230"/>
      <c r="I3962" s="230"/>
      <c r="J3962" s="230"/>
      <c r="K3962" s="230"/>
      <c r="L3962" s="230"/>
      <c r="M3962" s="230"/>
      <c r="N3962" s="230"/>
      <c r="S3962" s="230"/>
      <c r="V3962" s="230"/>
      <c r="W3962" s="230"/>
      <c r="X3962" s="230"/>
      <c r="Y3962" s="230"/>
      <c r="Z3962" s="230"/>
      <c r="AA3962" s="230"/>
      <c r="AB3962" s="230"/>
      <c r="AC3962" s="230"/>
      <c r="AD3962" s="230"/>
      <c r="AH3962" s="230"/>
      <c r="AK3962" s="230"/>
      <c r="AL3962" s="230"/>
      <c r="AM3962" s="230"/>
      <c r="AN3962" s="230"/>
      <c r="AO3962" s="230"/>
      <c r="AP3962" s="230"/>
      <c r="AQ3962" s="230"/>
      <c r="AR3962" s="230"/>
      <c r="AW3962" s="230"/>
      <c r="AZ3962" s="230"/>
      <c r="BA3962" s="230"/>
      <c r="BB3962" s="230"/>
      <c r="BC3962" s="230"/>
      <c r="BD3962" s="230"/>
      <c r="BE3962" s="230"/>
      <c r="BF3962" s="230"/>
      <c r="BG3962" s="230"/>
    </row>
    <row r="3963" spans="4:59">
      <c r="D3963" s="230"/>
      <c r="G3963" s="230"/>
      <c r="H3963" s="230"/>
      <c r="I3963" s="230"/>
      <c r="J3963" s="230"/>
      <c r="K3963" s="230"/>
      <c r="L3963" s="230"/>
      <c r="M3963" s="230"/>
      <c r="N3963" s="230"/>
      <c r="S3963" s="230"/>
      <c r="V3963" s="230"/>
      <c r="W3963" s="230"/>
      <c r="X3963" s="230"/>
      <c r="Y3963" s="230"/>
      <c r="Z3963" s="230"/>
      <c r="AA3963" s="230"/>
      <c r="AB3963" s="230"/>
      <c r="AC3963" s="230"/>
      <c r="AD3963" s="230"/>
      <c r="AH3963" s="230"/>
      <c r="AK3963" s="230"/>
      <c r="AL3963" s="230"/>
      <c r="AM3963" s="230"/>
      <c r="AN3963" s="230"/>
      <c r="AO3963" s="230"/>
      <c r="AP3963" s="230"/>
      <c r="AQ3963" s="230"/>
      <c r="AR3963" s="230"/>
      <c r="AW3963" s="230"/>
      <c r="AZ3963" s="230"/>
      <c r="BA3963" s="230"/>
      <c r="BB3963" s="230"/>
      <c r="BC3963" s="230"/>
      <c r="BD3963" s="230"/>
      <c r="BE3963" s="230"/>
      <c r="BF3963" s="230"/>
      <c r="BG3963" s="230"/>
    </row>
    <row r="3964" spans="4:59">
      <c r="D3964" s="230"/>
      <c r="G3964" s="230"/>
      <c r="H3964" s="230"/>
      <c r="I3964" s="230"/>
      <c r="J3964" s="230"/>
      <c r="K3964" s="230"/>
      <c r="L3964" s="230"/>
      <c r="M3964" s="230"/>
      <c r="N3964" s="230"/>
      <c r="S3964" s="230"/>
      <c r="V3964" s="230"/>
      <c r="W3964" s="230"/>
      <c r="X3964" s="230"/>
      <c r="Y3964" s="230"/>
      <c r="Z3964" s="230"/>
      <c r="AA3964" s="230"/>
      <c r="AB3964" s="230"/>
      <c r="AC3964" s="230"/>
      <c r="AD3964" s="230"/>
      <c r="AH3964" s="230"/>
      <c r="AK3964" s="230"/>
      <c r="AL3964" s="230"/>
      <c r="AM3964" s="230"/>
      <c r="AN3964" s="230"/>
      <c r="AO3964" s="230"/>
      <c r="AP3964" s="230"/>
      <c r="AQ3964" s="230"/>
      <c r="AR3964" s="230"/>
      <c r="AW3964" s="230"/>
      <c r="AZ3964" s="230"/>
      <c r="BA3964" s="230"/>
      <c r="BB3964" s="230"/>
      <c r="BC3964" s="230"/>
      <c r="BD3964" s="230"/>
      <c r="BE3964" s="230"/>
      <c r="BF3964" s="230"/>
      <c r="BG3964" s="230"/>
    </row>
    <row r="3965" spans="4:59">
      <c r="D3965" s="230"/>
      <c r="G3965" s="230"/>
      <c r="H3965" s="230"/>
      <c r="I3965" s="230"/>
      <c r="J3965" s="230"/>
      <c r="K3965" s="230"/>
      <c r="L3965" s="230"/>
      <c r="M3965" s="230"/>
      <c r="N3965" s="230"/>
      <c r="S3965" s="230"/>
      <c r="V3965" s="230"/>
      <c r="W3965" s="230"/>
      <c r="X3965" s="230"/>
      <c r="Y3965" s="230"/>
      <c r="Z3965" s="230"/>
      <c r="AA3965" s="230"/>
      <c r="AB3965" s="230"/>
      <c r="AC3965" s="230"/>
      <c r="AD3965" s="230"/>
      <c r="AH3965" s="230"/>
      <c r="AK3965" s="230"/>
      <c r="AL3965" s="230"/>
      <c r="AM3965" s="230"/>
      <c r="AN3965" s="230"/>
      <c r="AO3965" s="230"/>
      <c r="AP3965" s="230"/>
      <c r="AQ3965" s="230"/>
      <c r="AR3965" s="230"/>
      <c r="AW3965" s="230"/>
      <c r="AZ3965" s="230"/>
      <c r="BA3965" s="230"/>
      <c r="BB3965" s="230"/>
      <c r="BC3965" s="230"/>
      <c r="BD3965" s="230"/>
      <c r="BE3965" s="230"/>
      <c r="BF3965" s="230"/>
      <c r="BG3965" s="230"/>
    </row>
    <row r="3966" spans="4:59">
      <c r="D3966" s="230"/>
      <c r="G3966" s="230"/>
      <c r="H3966" s="230"/>
      <c r="I3966" s="230"/>
      <c r="J3966" s="230"/>
      <c r="K3966" s="230"/>
      <c r="L3966" s="230"/>
      <c r="M3966" s="230"/>
      <c r="N3966" s="230"/>
      <c r="S3966" s="230"/>
      <c r="V3966" s="230"/>
      <c r="W3966" s="230"/>
      <c r="X3966" s="230"/>
      <c r="Y3966" s="230"/>
      <c r="Z3966" s="230"/>
      <c r="AA3966" s="230"/>
      <c r="AB3966" s="230"/>
      <c r="AC3966" s="230"/>
      <c r="AD3966" s="230"/>
      <c r="AH3966" s="230"/>
      <c r="AK3966" s="230"/>
      <c r="AL3966" s="230"/>
      <c r="AM3966" s="230"/>
      <c r="AN3966" s="230"/>
      <c r="AO3966" s="230"/>
      <c r="AP3966" s="230"/>
      <c r="AQ3966" s="230"/>
      <c r="AR3966" s="230"/>
      <c r="AW3966" s="230"/>
      <c r="AZ3966" s="230"/>
      <c r="BA3966" s="230"/>
      <c r="BB3966" s="230"/>
      <c r="BC3966" s="230"/>
      <c r="BD3966" s="230"/>
      <c r="BE3966" s="230"/>
      <c r="BF3966" s="230"/>
      <c r="BG3966" s="230"/>
    </row>
    <row r="3967" spans="4:59">
      <c r="D3967" s="230"/>
      <c r="G3967" s="230"/>
      <c r="H3967" s="230"/>
      <c r="I3967" s="230"/>
      <c r="J3967" s="230"/>
      <c r="K3967" s="230"/>
      <c r="L3967" s="230"/>
      <c r="M3967" s="230"/>
      <c r="N3967" s="230"/>
      <c r="S3967" s="230"/>
      <c r="V3967" s="230"/>
      <c r="W3967" s="230"/>
      <c r="X3967" s="230"/>
      <c r="Y3967" s="230"/>
      <c r="Z3967" s="230"/>
      <c r="AA3967" s="230"/>
      <c r="AB3967" s="230"/>
      <c r="AC3967" s="230"/>
      <c r="AD3967" s="230"/>
      <c r="AH3967" s="230"/>
      <c r="AK3967" s="230"/>
      <c r="AL3967" s="230"/>
      <c r="AM3967" s="230"/>
      <c r="AN3967" s="230"/>
      <c r="AO3967" s="230"/>
      <c r="AP3967" s="230"/>
      <c r="AQ3967" s="230"/>
      <c r="AR3967" s="230"/>
      <c r="AW3967" s="230"/>
      <c r="AZ3967" s="230"/>
      <c r="BA3967" s="230"/>
      <c r="BB3967" s="230"/>
      <c r="BC3967" s="230"/>
      <c r="BD3967" s="230"/>
      <c r="BE3967" s="230"/>
      <c r="BF3967" s="230"/>
      <c r="BG3967" s="230"/>
    </row>
    <row r="3968" spans="4:59">
      <c r="D3968" s="230"/>
      <c r="G3968" s="230"/>
      <c r="H3968" s="230"/>
      <c r="I3968" s="230"/>
      <c r="J3968" s="230"/>
      <c r="K3968" s="230"/>
      <c r="L3968" s="230"/>
      <c r="M3968" s="230"/>
      <c r="N3968" s="230"/>
      <c r="S3968" s="230"/>
      <c r="V3968" s="230"/>
      <c r="W3968" s="230"/>
      <c r="X3968" s="230"/>
      <c r="Y3968" s="230"/>
      <c r="Z3968" s="230"/>
      <c r="AA3968" s="230"/>
      <c r="AB3968" s="230"/>
      <c r="AC3968" s="230"/>
      <c r="AD3968" s="230"/>
      <c r="AH3968" s="230"/>
      <c r="AK3968" s="230"/>
      <c r="AL3968" s="230"/>
      <c r="AM3968" s="230"/>
      <c r="AN3968" s="230"/>
      <c r="AO3968" s="230"/>
      <c r="AP3968" s="230"/>
      <c r="AQ3968" s="230"/>
      <c r="AR3968" s="230"/>
      <c r="AW3968" s="230"/>
      <c r="AZ3968" s="230"/>
      <c r="BA3968" s="230"/>
      <c r="BB3968" s="230"/>
      <c r="BC3968" s="230"/>
      <c r="BD3968" s="230"/>
      <c r="BE3968" s="230"/>
      <c r="BF3968" s="230"/>
      <c r="BG3968" s="230"/>
    </row>
    <row r="3969" spans="4:59">
      <c r="D3969" s="230"/>
      <c r="G3969" s="230"/>
      <c r="H3969" s="230"/>
      <c r="I3969" s="230"/>
      <c r="J3969" s="230"/>
      <c r="K3969" s="230"/>
      <c r="L3969" s="230"/>
      <c r="M3969" s="230"/>
      <c r="N3969" s="230"/>
      <c r="S3969" s="230"/>
      <c r="V3969" s="230"/>
      <c r="W3969" s="230"/>
      <c r="X3969" s="230"/>
      <c r="Y3969" s="230"/>
      <c r="Z3969" s="230"/>
      <c r="AA3969" s="230"/>
      <c r="AB3969" s="230"/>
      <c r="AC3969" s="230"/>
      <c r="AD3969" s="230"/>
      <c r="AH3969" s="230"/>
      <c r="AK3969" s="230"/>
      <c r="AL3969" s="230"/>
      <c r="AM3969" s="230"/>
      <c r="AN3969" s="230"/>
      <c r="AO3969" s="230"/>
      <c r="AP3969" s="230"/>
      <c r="AQ3969" s="230"/>
      <c r="AR3969" s="230"/>
      <c r="AW3969" s="230"/>
      <c r="AZ3969" s="230"/>
      <c r="BA3969" s="230"/>
      <c r="BB3969" s="230"/>
      <c r="BC3969" s="230"/>
      <c r="BD3969" s="230"/>
      <c r="BE3969" s="230"/>
      <c r="BF3969" s="230"/>
      <c r="BG3969" s="230"/>
    </row>
    <row r="3970" spans="4:59">
      <c r="D3970" s="230"/>
      <c r="G3970" s="230"/>
      <c r="H3970" s="230"/>
      <c r="I3970" s="230"/>
      <c r="J3970" s="230"/>
      <c r="K3970" s="230"/>
      <c r="L3970" s="230"/>
      <c r="M3970" s="230"/>
      <c r="N3970" s="230"/>
      <c r="S3970" s="230"/>
      <c r="V3970" s="230"/>
      <c r="W3970" s="230"/>
      <c r="X3970" s="230"/>
      <c r="Y3970" s="230"/>
      <c r="Z3970" s="230"/>
      <c r="AA3970" s="230"/>
      <c r="AB3970" s="230"/>
      <c r="AC3970" s="230"/>
      <c r="AD3970" s="230"/>
      <c r="AH3970" s="230"/>
      <c r="AK3970" s="230"/>
      <c r="AL3970" s="230"/>
      <c r="AM3970" s="230"/>
      <c r="AN3970" s="230"/>
      <c r="AO3970" s="230"/>
      <c r="AP3970" s="230"/>
      <c r="AQ3970" s="230"/>
      <c r="AR3970" s="230"/>
      <c r="AW3970" s="230"/>
      <c r="AZ3970" s="230"/>
      <c r="BA3970" s="230"/>
      <c r="BB3970" s="230"/>
      <c r="BC3970" s="230"/>
      <c r="BD3970" s="230"/>
      <c r="BE3970" s="230"/>
      <c r="BF3970" s="230"/>
      <c r="BG3970" s="230"/>
    </row>
    <row r="3971" spans="4:59">
      <c r="D3971" s="230"/>
      <c r="G3971" s="230"/>
      <c r="H3971" s="230"/>
      <c r="I3971" s="230"/>
      <c r="J3971" s="230"/>
      <c r="K3971" s="230"/>
      <c r="L3971" s="230"/>
      <c r="M3971" s="230"/>
      <c r="N3971" s="230"/>
      <c r="S3971" s="230"/>
      <c r="V3971" s="230"/>
      <c r="W3971" s="230"/>
      <c r="X3971" s="230"/>
      <c r="Y3971" s="230"/>
      <c r="Z3971" s="230"/>
      <c r="AA3971" s="230"/>
      <c r="AB3971" s="230"/>
      <c r="AC3971" s="230"/>
      <c r="AD3971" s="230"/>
      <c r="AH3971" s="230"/>
      <c r="AK3971" s="230"/>
      <c r="AL3971" s="230"/>
      <c r="AM3971" s="230"/>
      <c r="AN3971" s="230"/>
      <c r="AO3971" s="230"/>
      <c r="AP3971" s="230"/>
      <c r="AQ3971" s="230"/>
      <c r="AR3971" s="230"/>
      <c r="AW3971" s="230"/>
      <c r="AZ3971" s="230"/>
      <c r="BA3971" s="230"/>
      <c r="BB3971" s="230"/>
      <c r="BC3971" s="230"/>
      <c r="BD3971" s="230"/>
      <c r="BE3971" s="230"/>
      <c r="BF3971" s="230"/>
      <c r="BG3971" s="230"/>
    </row>
    <row r="3972" spans="4:59">
      <c r="D3972" s="230"/>
      <c r="G3972" s="230"/>
      <c r="H3972" s="230"/>
      <c r="I3972" s="230"/>
      <c r="J3972" s="230"/>
      <c r="K3972" s="230"/>
      <c r="L3972" s="230"/>
      <c r="M3972" s="230"/>
      <c r="N3972" s="230"/>
      <c r="S3972" s="230"/>
      <c r="V3972" s="230"/>
      <c r="W3972" s="230"/>
      <c r="X3972" s="230"/>
      <c r="Y3972" s="230"/>
      <c r="Z3972" s="230"/>
      <c r="AA3972" s="230"/>
      <c r="AB3972" s="230"/>
      <c r="AC3972" s="230"/>
      <c r="AD3972" s="230"/>
      <c r="AH3972" s="230"/>
      <c r="AK3972" s="230"/>
      <c r="AL3972" s="230"/>
      <c r="AM3972" s="230"/>
      <c r="AN3972" s="230"/>
      <c r="AO3972" s="230"/>
      <c r="AP3972" s="230"/>
      <c r="AQ3972" s="230"/>
      <c r="AR3972" s="230"/>
      <c r="AW3972" s="230"/>
      <c r="AZ3972" s="230"/>
      <c r="BA3972" s="230"/>
      <c r="BB3972" s="230"/>
      <c r="BC3972" s="230"/>
      <c r="BD3972" s="230"/>
      <c r="BE3972" s="230"/>
      <c r="BF3972" s="230"/>
      <c r="BG3972" s="230"/>
    </row>
    <row r="3973" spans="4:59">
      <c r="D3973" s="230"/>
      <c r="G3973" s="230"/>
      <c r="H3973" s="230"/>
      <c r="I3973" s="230"/>
      <c r="J3973" s="230"/>
      <c r="K3973" s="230"/>
      <c r="L3973" s="230"/>
      <c r="M3973" s="230"/>
      <c r="N3973" s="230"/>
      <c r="S3973" s="230"/>
      <c r="V3973" s="230"/>
      <c r="W3973" s="230"/>
      <c r="X3973" s="230"/>
      <c r="Y3973" s="230"/>
      <c r="Z3973" s="230"/>
      <c r="AA3973" s="230"/>
      <c r="AB3973" s="230"/>
      <c r="AC3973" s="230"/>
      <c r="AD3973" s="230"/>
      <c r="AH3973" s="230"/>
      <c r="AK3973" s="230"/>
      <c r="AL3973" s="230"/>
      <c r="AM3973" s="230"/>
      <c r="AN3973" s="230"/>
      <c r="AO3973" s="230"/>
      <c r="AP3973" s="230"/>
      <c r="AQ3973" s="230"/>
      <c r="AR3973" s="230"/>
      <c r="AW3973" s="230"/>
      <c r="AZ3973" s="230"/>
      <c r="BA3973" s="230"/>
      <c r="BB3973" s="230"/>
      <c r="BC3973" s="230"/>
      <c r="BD3973" s="230"/>
      <c r="BE3973" s="230"/>
      <c r="BF3973" s="230"/>
      <c r="BG3973" s="230"/>
    </row>
    <row r="3974" spans="4:59">
      <c r="D3974" s="230"/>
      <c r="G3974" s="230"/>
      <c r="H3974" s="230"/>
      <c r="I3974" s="230"/>
      <c r="J3974" s="230"/>
      <c r="K3974" s="230"/>
      <c r="L3974" s="230"/>
      <c r="M3974" s="230"/>
      <c r="N3974" s="230"/>
      <c r="S3974" s="230"/>
      <c r="V3974" s="230"/>
      <c r="W3974" s="230"/>
      <c r="X3974" s="230"/>
      <c r="Y3974" s="230"/>
      <c r="Z3974" s="230"/>
      <c r="AA3974" s="230"/>
      <c r="AB3974" s="230"/>
      <c r="AC3974" s="230"/>
      <c r="AD3974" s="230"/>
      <c r="AH3974" s="230"/>
      <c r="AK3974" s="230"/>
      <c r="AL3974" s="230"/>
      <c r="AM3974" s="230"/>
      <c r="AN3974" s="230"/>
      <c r="AO3974" s="230"/>
      <c r="AP3974" s="230"/>
      <c r="AQ3974" s="230"/>
      <c r="AR3974" s="230"/>
      <c r="AW3974" s="230"/>
      <c r="AZ3974" s="230"/>
      <c r="BA3974" s="230"/>
      <c r="BB3974" s="230"/>
      <c r="BC3974" s="230"/>
      <c r="BD3974" s="230"/>
      <c r="BE3974" s="230"/>
      <c r="BF3974" s="230"/>
      <c r="BG3974" s="230"/>
    </row>
    <row r="3975" spans="4:59">
      <c r="D3975" s="230"/>
      <c r="G3975" s="230"/>
      <c r="H3975" s="230"/>
      <c r="I3975" s="230"/>
      <c r="J3975" s="230"/>
      <c r="K3975" s="230"/>
      <c r="L3975" s="230"/>
      <c r="M3975" s="230"/>
      <c r="N3975" s="230"/>
      <c r="S3975" s="230"/>
      <c r="V3975" s="230"/>
      <c r="W3975" s="230"/>
      <c r="X3975" s="230"/>
      <c r="Y3975" s="230"/>
      <c r="Z3975" s="230"/>
      <c r="AA3975" s="230"/>
      <c r="AB3975" s="230"/>
      <c r="AC3975" s="230"/>
      <c r="AD3975" s="230"/>
      <c r="AH3975" s="230"/>
      <c r="AK3975" s="230"/>
      <c r="AL3975" s="230"/>
      <c r="AM3975" s="230"/>
      <c r="AN3975" s="230"/>
      <c r="AO3975" s="230"/>
      <c r="AP3975" s="230"/>
      <c r="AQ3975" s="230"/>
      <c r="AR3975" s="230"/>
      <c r="AW3975" s="230"/>
      <c r="AZ3975" s="230"/>
      <c r="BA3975" s="230"/>
      <c r="BB3975" s="230"/>
      <c r="BC3975" s="230"/>
      <c r="BD3975" s="230"/>
      <c r="BE3975" s="230"/>
      <c r="BF3975" s="230"/>
      <c r="BG3975" s="230"/>
    </row>
    <row r="3976" spans="4:59">
      <c r="D3976" s="230"/>
      <c r="G3976" s="230"/>
      <c r="H3976" s="230"/>
      <c r="I3976" s="230"/>
      <c r="J3976" s="230"/>
      <c r="K3976" s="230"/>
      <c r="L3976" s="230"/>
      <c r="M3976" s="230"/>
      <c r="N3976" s="230"/>
      <c r="S3976" s="230"/>
      <c r="V3976" s="230"/>
      <c r="W3976" s="230"/>
      <c r="X3976" s="230"/>
      <c r="Y3976" s="230"/>
      <c r="Z3976" s="230"/>
      <c r="AA3976" s="230"/>
      <c r="AB3976" s="230"/>
      <c r="AC3976" s="230"/>
      <c r="AD3976" s="230"/>
      <c r="AH3976" s="230"/>
      <c r="AK3976" s="230"/>
      <c r="AL3976" s="230"/>
      <c r="AM3976" s="230"/>
      <c r="AN3976" s="230"/>
      <c r="AO3976" s="230"/>
      <c r="AP3976" s="230"/>
      <c r="AQ3976" s="230"/>
      <c r="AR3976" s="230"/>
      <c r="AW3976" s="230"/>
      <c r="AZ3976" s="230"/>
      <c r="BA3976" s="230"/>
      <c r="BB3976" s="230"/>
      <c r="BC3976" s="230"/>
      <c r="BD3976" s="230"/>
      <c r="BE3976" s="230"/>
      <c r="BF3976" s="230"/>
      <c r="BG3976" s="230"/>
    </row>
    <row r="3977" spans="4:59">
      <c r="D3977" s="230"/>
      <c r="G3977" s="230"/>
      <c r="H3977" s="230"/>
      <c r="I3977" s="230"/>
      <c r="J3977" s="230"/>
      <c r="K3977" s="230"/>
      <c r="L3977" s="230"/>
      <c r="M3977" s="230"/>
      <c r="N3977" s="230"/>
      <c r="S3977" s="230"/>
      <c r="V3977" s="230"/>
      <c r="W3977" s="230"/>
      <c r="X3977" s="230"/>
      <c r="Y3977" s="230"/>
      <c r="Z3977" s="230"/>
      <c r="AA3977" s="230"/>
      <c r="AB3977" s="230"/>
      <c r="AC3977" s="230"/>
      <c r="AD3977" s="230"/>
      <c r="AH3977" s="230"/>
      <c r="AK3977" s="230"/>
      <c r="AL3977" s="230"/>
      <c r="AM3977" s="230"/>
      <c r="AN3977" s="230"/>
      <c r="AO3977" s="230"/>
      <c r="AP3977" s="230"/>
      <c r="AQ3977" s="230"/>
      <c r="AR3977" s="230"/>
      <c r="AW3977" s="230"/>
      <c r="AZ3977" s="230"/>
      <c r="BA3977" s="230"/>
      <c r="BB3977" s="230"/>
      <c r="BC3977" s="230"/>
      <c r="BD3977" s="230"/>
      <c r="BE3977" s="230"/>
      <c r="BF3977" s="230"/>
      <c r="BG3977" s="230"/>
    </row>
    <row r="3978" spans="4:59">
      <c r="D3978" s="230"/>
      <c r="G3978" s="230"/>
      <c r="H3978" s="230"/>
      <c r="I3978" s="230"/>
      <c r="J3978" s="230"/>
      <c r="K3978" s="230"/>
      <c r="L3978" s="230"/>
      <c r="M3978" s="230"/>
      <c r="N3978" s="230"/>
      <c r="S3978" s="230"/>
      <c r="V3978" s="230"/>
      <c r="W3978" s="230"/>
      <c r="X3978" s="230"/>
      <c r="Y3978" s="230"/>
      <c r="Z3978" s="230"/>
      <c r="AA3978" s="230"/>
      <c r="AB3978" s="230"/>
      <c r="AC3978" s="230"/>
      <c r="AD3978" s="230"/>
      <c r="AH3978" s="230"/>
      <c r="AK3978" s="230"/>
      <c r="AL3978" s="230"/>
      <c r="AM3978" s="230"/>
      <c r="AN3978" s="230"/>
      <c r="AO3978" s="230"/>
      <c r="AP3978" s="230"/>
      <c r="AQ3978" s="230"/>
      <c r="AR3978" s="230"/>
      <c r="AW3978" s="230"/>
      <c r="AZ3978" s="230"/>
      <c r="BA3978" s="230"/>
      <c r="BB3978" s="230"/>
      <c r="BC3978" s="230"/>
      <c r="BD3978" s="230"/>
      <c r="BE3978" s="230"/>
      <c r="BF3978" s="230"/>
      <c r="BG3978" s="230"/>
    </row>
    <row r="3979" spans="4:59">
      <c r="D3979" s="230"/>
      <c r="G3979" s="230"/>
      <c r="H3979" s="230"/>
      <c r="I3979" s="230"/>
      <c r="J3979" s="230"/>
      <c r="K3979" s="230"/>
      <c r="L3979" s="230"/>
      <c r="M3979" s="230"/>
      <c r="N3979" s="230"/>
      <c r="S3979" s="230"/>
      <c r="V3979" s="230"/>
      <c r="W3979" s="230"/>
      <c r="X3979" s="230"/>
      <c r="Y3979" s="230"/>
      <c r="Z3979" s="230"/>
      <c r="AA3979" s="230"/>
      <c r="AB3979" s="230"/>
      <c r="AC3979" s="230"/>
      <c r="AD3979" s="230"/>
      <c r="AH3979" s="230"/>
      <c r="AK3979" s="230"/>
      <c r="AL3979" s="230"/>
      <c r="AM3979" s="230"/>
      <c r="AN3979" s="230"/>
      <c r="AO3979" s="230"/>
      <c r="AP3979" s="230"/>
      <c r="AQ3979" s="230"/>
      <c r="AR3979" s="230"/>
      <c r="AW3979" s="230"/>
      <c r="AZ3979" s="230"/>
      <c r="BA3979" s="230"/>
      <c r="BB3979" s="230"/>
      <c r="BC3979" s="230"/>
      <c r="BD3979" s="230"/>
      <c r="BE3979" s="230"/>
      <c r="BF3979" s="230"/>
      <c r="BG3979" s="230"/>
    </row>
    <row r="3980" spans="4:59">
      <c r="D3980" s="230"/>
      <c r="G3980" s="230"/>
      <c r="H3980" s="230"/>
      <c r="I3980" s="230"/>
      <c r="J3980" s="230"/>
      <c r="K3980" s="230"/>
      <c r="L3980" s="230"/>
      <c r="M3980" s="230"/>
      <c r="N3980" s="230"/>
      <c r="S3980" s="230"/>
      <c r="V3980" s="230"/>
      <c r="W3980" s="230"/>
      <c r="X3980" s="230"/>
      <c r="Y3980" s="230"/>
      <c r="Z3980" s="230"/>
      <c r="AA3980" s="230"/>
      <c r="AB3980" s="230"/>
      <c r="AC3980" s="230"/>
      <c r="AD3980" s="230"/>
      <c r="AH3980" s="230"/>
      <c r="AK3980" s="230"/>
      <c r="AL3980" s="230"/>
      <c r="AM3980" s="230"/>
      <c r="AN3980" s="230"/>
      <c r="AO3980" s="230"/>
      <c r="AP3980" s="230"/>
      <c r="AQ3980" s="230"/>
      <c r="AR3980" s="230"/>
      <c r="AW3980" s="230"/>
      <c r="AZ3980" s="230"/>
      <c r="BA3980" s="230"/>
      <c r="BB3980" s="230"/>
      <c r="BC3980" s="230"/>
      <c r="BD3980" s="230"/>
      <c r="BE3980" s="230"/>
      <c r="BF3980" s="230"/>
      <c r="BG3980" s="230"/>
    </row>
    <row r="3981" spans="4:59">
      <c r="D3981" s="230"/>
      <c r="G3981" s="230"/>
      <c r="H3981" s="230"/>
      <c r="I3981" s="230"/>
      <c r="J3981" s="230"/>
      <c r="K3981" s="230"/>
      <c r="L3981" s="230"/>
      <c r="M3981" s="230"/>
      <c r="N3981" s="230"/>
      <c r="S3981" s="230"/>
      <c r="V3981" s="230"/>
      <c r="W3981" s="230"/>
      <c r="X3981" s="230"/>
      <c r="Y3981" s="230"/>
      <c r="Z3981" s="230"/>
      <c r="AA3981" s="230"/>
      <c r="AB3981" s="230"/>
      <c r="AC3981" s="230"/>
      <c r="AD3981" s="230"/>
      <c r="AH3981" s="230"/>
      <c r="AK3981" s="230"/>
      <c r="AL3981" s="230"/>
      <c r="AM3981" s="230"/>
      <c r="AN3981" s="230"/>
      <c r="AO3981" s="230"/>
      <c r="AP3981" s="230"/>
      <c r="AQ3981" s="230"/>
      <c r="AR3981" s="230"/>
      <c r="AW3981" s="230"/>
      <c r="AZ3981" s="230"/>
      <c r="BA3981" s="230"/>
      <c r="BB3981" s="230"/>
      <c r="BC3981" s="230"/>
      <c r="BD3981" s="230"/>
      <c r="BE3981" s="230"/>
      <c r="BF3981" s="230"/>
      <c r="BG3981" s="230"/>
    </row>
    <row r="3982" spans="4:59">
      <c r="D3982" s="230"/>
      <c r="G3982" s="230"/>
      <c r="H3982" s="230"/>
      <c r="I3982" s="230"/>
      <c r="J3982" s="230"/>
      <c r="K3982" s="230"/>
      <c r="L3982" s="230"/>
      <c r="M3982" s="230"/>
      <c r="N3982" s="230"/>
      <c r="S3982" s="230"/>
      <c r="V3982" s="230"/>
      <c r="W3982" s="230"/>
      <c r="X3982" s="230"/>
      <c r="Y3982" s="230"/>
      <c r="Z3982" s="230"/>
      <c r="AA3982" s="230"/>
      <c r="AB3982" s="230"/>
      <c r="AC3982" s="230"/>
      <c r="AD3982" s="230"/>
      <c r="AH3982" s="230"/>
      <c r="AK3982" s="230"/>
      <c r="AL3982" s="230"/>
      <c r="AM3982" s="230"/>
      <c r="AN3982" s="230"/>
      <c r="AO3982" s="230"/>
      <c r="AP3982" s="230"/>
      <c r="AQ3982" s="230"/>
      <c r="AR3982" s="230"/>
      <c r="AW3982" s="230"/>
      <c r="AZ3982" s="230"/>
      <c r="BA3982" s="230"/>
      <c r="BB3982" s="230"/>
      <c r="BC3982" s="230"/>
      <c r="BD3982" s="230"/>
      <c r="BE3982" s="230"/>
      <c r="BF3982" s="230"/>
      <c r="BG3982" s="230"/>
    </row>
    <row r="3983" spans="4:59">
      <c r="D3983" s="230"/>
      <c r="G3983" s="230"/>
      <c r="H3983" s="230"/>
      <c r="I3983" s="230"/>
      <c r="J3983" s="230"/>
      <c r="K3983" s="230"/>
      <c r="L3983" s="230"/>
      <c r="M3983" s="230"/>
      <c r="N3983" s="230"/>
      <c r="S3983" s="230"/>
      <c r="V3983" s="230"/>
      <c r="W3983" s="230"/>
      <c r="X3983" s="230"/>
      <c r="Y3983" s="230"/>
      <c r="Z3983" s="230"/>
      <c r="AA3983" s="230"/>
      <c r="AB3983" s="230"/>
      <c r="AC3983" s="230"/>
      <c r="AD3983" s="230"/>
      <c r="AH3983" s="230"/>
      <c r="AK3983" s="230"/>
      <c r="AL3983" s="230"/>
      <c r="AM3983" s="230"/>
      <c r="AN3983" s="230"/>
      <c r="AO3983" s="230"/>
      <c r="AP3983" s="230"/>
      <c r="AQ3983" s="230"/>
      <c r="AR3983" s="230"/>
      <c r="AW3983" s="230"/>
      <c r="AZ3983" s="230"/>
      <c r="BA3983" s="230"/>
      <c r="BB3983" s="230"/>
      <c r="BC3983" s="230"/>
      <c r="BD3983" s="230"/>
      <c r="BE3983" s="230"/>
      <c r="BF3983" s="230"/>
      <c r="BG3983" s="230"/>
    </row>
    <row r="3984" spans="4:59">
      <c r="D3984" s="230"/>
      <c r="G3984" s="230"/>
      <c r="H3984" s="230"/>
      <c r="I3984" s="230"/>
      <c r="J3984" s="230"/>
      <c r="K3984" s="230"/>
      <c r="L3984" s="230"/>
      <c r="M3984" s="230"/>
      <c r="N3984" s="230"/>
      <c r="S3984" s="230"/>
      <c r="V3984" s="230"/>
      <c r="W3984" s="230"/>
      <c r="X3984" s="230"/>
      <c r="Y3984" s="230"/>
      <c r="Z3984" s="230"/>
      <c r="AA3984" s="230"/>
      <c r="AB3984" s="230"/>
      <c r="AC3984" s="230"/>
      <c r="AD3984" s="230"/>
      <c r="AH3984" s="230"/>
      <c r="AK3984" s="230"/>
      <c r="AL3984" s="230"/>
      <c r="AM3984" s="230"/>
      <c r="AN3984" s="230"/>
      <c r="AO3984" s="230"/>
      <c r="AP3984" s="230"/>
      <c r="AQ3984" s="230"/>
      <c r="AR3984" s="230"/>
      <c r="AW3984" s="230"/>
      <c r="AZ3984" s="230"/>
      <c r="BA3984" s="230"/>
      <c r="BB3984" s="230"/>
      <c r="BC3984" s="230"/>
      <c r="BD3984" s="230"/>
      <c r="BE3984" s="230"/>
      <c r="BF3984" s="230"/>
      <c r="BG3984" s="230"/>
    </row>
    <row r="3985" spans="4:59">
      <c r="D3985" s="230"/>
      <c r="G3985" s="230"/>
      <c r="H3985" s="230"/>
      <c r="I3985" s="230"/>
      <c r="J3985" s="230"/>
      <c r="K3985" s="230"/>
      <c r="L3985" s="230"/>
      <c r="M3985" s="230"/>
      <c r="N3985" s="230"/>
      <c r="S3985" s="230"/>
      <c r="V3985" s="230"/>
      <c r="W3985" s="230"/>
      <c r="X3985" s="230"/>
      <c r="Y3985" s="230"/>
      <c r="Z3985" s="230"/>
      <c r="AA3985" s="230"/>
      <c r="AB3985" s="230"/>
      <c r="AC3985" s="230"/>
      <c r="AD3985" s="230"/>
      <c r="AH3985" s="230"/>
      <c r="AK3985" s="230"/>
      <c r="AL3985" s="230"/>
      <c r="AM3985" s="230"/>
      <c r="AN3985" s="230"/>
      <c r="AO3985" s="230"/>
      <c r="AP3985" s="230"/>
      <c r="AQ3985" s="230"/>
      <c r="AR3985" s="230"/>
      <c r="AW3985" s="230"/>
      <c r="AZ3985" s="230"/>
      <c r="BA3985" s="230"/>
      <c r="BB3985" s="230"/>
      <c r="BC3985" s="230"/>
      <c r="BD3985" s="230"/>
      <c r="BE3985" s="230"/>
      <c r="BF3985" s="230"/>
      <c r="BG3985" s="230"/>
    </row>
    <row r="3986" spans="4:59">
      <c r="D3986" s="230"/>
      <c r="G3986" s="230"/>
      <c r="H3986" s="230"/>
      <c r="I3986" s="230"/>
      <c r="J3986" s="230"/>
      <c r="K3986" s="230"/>
      <c r="L3986" s="230"/>
      <c r="M3986" s="230"/>
      <c r="N3986" s="230"/>
      <c r="S3986" s="230"/>
      <c r="V3986" s="230"/>
      <c r="W3986" s="230"/>
      <c r="X3986" s="230"/>
      <c r="Y3986" s="230"/>
      <c r="Z3986" s="230"/>
      <c r="AA3986" s="230"/>
      <c r="AB3986" s="230"/>
      <c r="AC3986" s="230"/>
      <c r="AD3986" s="230"/>
      <c r="AH3986" s="230"/>
      <c r="AK3986" s="230"/>
      <c r="AL3986" s="230"/>
      <c r="AM3986" s="230"/>
      <c r="AN3986" s="230"/>
      <c r="AO3986" s="230"/>
      <c r="AP3986" s="230"/>
      <c r="AQ3986" s="230"/>
      <c r="AR3986" s="230"/>
      <c r="AW3986" s="230"/>
      <c r="AZ3986" s="230"/>
      <c r="BA3986" s="230"/>
      <c r="BB3986" s="230"/>
      <c r="BC3986" s="230"/>
      <c r="BD3986" s="230"/>
      <c r="BE3986" s="230"/>
      <c r="BF3986" s="230"/>
      <c r="BG3986" s="230"/>
    </row>
    <row r="3987" spans="4:59">
      <c r="D3987" s="230"/>
      <c r="G3987" s="230"/>
      <c r="H3987" s="230"/>
      <c r="I3987" s="230"/>
      <c r="J3987" s="230"/>
      <c r="K3987" s="230"/>
      <c r="L3987" s="230"/>
      <c r="M3987" s="230"/>
      <c r="N3987" s="230"/>
      <c r="S3987" s="230"/>
      <c r="V3987" s="230"/>
      <c r="W3987" s="230"/>
      <c r="X3987" s="230"/>
      <c r="Y3987" s="230"/>
      <c r="Z3987" s="230"/>
      <c r="AA3987" s="230"/>
      <c r="AB3987" s="230"/>
      <c r="AC3987" s="230"/>
      <c r="AD3987" s="230"/>
      <c r="AH3987" s="230"/>
      <c r="AK3987" s="230"/>
      <c r="AL3987" s="230"/>
      <c r="AM3987" s="230"/>
      <c r="AN3987" s="230"/>
      <c r="AO3987" s="230"/>
      <c r="AP3987" s="230"/>
      <c r="AQ3987" s="230"/>
      <c r="AR3987" s="230"/>
      <c r="AW3987" s="230"/>
      <c r="AZ3987" s="230"/>
      <c r="BA3987" s="230"/>
      <c r="BB3987" s="230"/>
      <c r="BC3987" s="230"/>
      <c r="BD3987" s="230"/>
      <c r="BE3987" s="230"/>
      <c r="BF3987" s="230"/>
      <c r="BG3987" s="230"/>
    </row>
    <row r="3988" spans="4:59">
      <c r="D3988" s="230"/>
      <c r="G3988" s="230"/>
      <c r="H3988" s="230"/>
      <c r="I3988" s="230"/>
      <c r="J3988" s="230"/>
      <c r="K3988" s="230"/>
      <c r="L3988" s="230"/>
      <c r="M3988" s="230"/>
      <c r="N3988" s="230"/>
      <c r="S3988" s="230"/>
      <c r="V3988" s="230"/>
      <c r="W3988" s="230"/>
      <c r="X3988" s="230"/>
      <c r="Y3988" s="230"/>
      <c r="Z3988" s="230"/>
      <c r="AA3988" s="230"/>
      <c r="AB3988" s="230"/>
      <c r="AC3988" s="230"/>
      <c r="AD3988" s="230"/>
      <c r="AH3988" s="230"/>
      <c r="AK3988" s="230"/>
      <c r="AL3988" s="230"/>
      <c r="AM3988" s="230"/>
      <c r="AN3988" s="230"/>
      <c r="AO3988" s="230"/>
      <c r="AP3988" s="230"/>
      <c r="AQ3988" s="230"/>
      <c r="AR3988" s="230"/>
      <c r="AW3988" s="230"/>
      <c r="AZ3988" s="230"/>
      <c r="BA3988" s="230"/>
      <c r="BB3988" s="230"/>
      <c r="BC3988" s="230"/>
      <c r="BD3988" s="230"/>
      <c r="BE3988" s="230"/>
      <c r="BF3988" s="230"/>
      <c r="BG3988" s="230"/>
    </row>
    <row r="3989" spans="4:59">
      <c r="D3989" s="230"/>
      <c r="G3989" s="230"/>
      <c r="H3989" s="230"/>
      <c r="I3989" s="230"/>
      <c r="J3989" s="230"/>
      <c r="K3989" s="230"/>
      <c r="L3989" s="230"/>
      <c r="M3989" s="230"/>
      <c r="N3989" s="230"/>
      <c r="S3989" s="230"/>
      <c r="V3989" s="230"/>
      <c r="W3989" s="230"/>
      <c r="X3989" s="230"/>
      <c r="Y3989" s="230"/>
      <c r="Z3989" s="230"/>
      <c r="AA3989" s="230"/>
      <c r="AB3989" s="230"/>
      <c r="AC3989" s="230"/>
      <c r="AD3989" s="230"/>
      <c r="AH3989" s="230"/>
      <c r="AK3989" s="230"/>
      <c r="AL3989" s="230"/>
      <c r="AM3989" s="230"/>
      <c r="AN3989" s="230"/>
      <c r="AO3989" s="230"/>
      <c r="AP3989" s="230"/>
      <c r="AQ3989" s="230"/>
      <c r="AR3989" s="230"/>
      <c r="AW3989" s="230"/>
      <c r="AZ3989" s="230"/>
      <c r="BA3989" s="230"/>
      <c r="BB3989" s="230"/>
      <c r="BC3989" s="230"/>
      <c r="BD3989" s="230"/>
      <c r="BE3989" s="230"/>
      <c r="BF3989" s="230"/>
      <c r="BG3989" s="230"/>
    </row>
    <row r="3990" spans="4:59">
      <c r="D3990" s="230"/>
      <c r="G3990" s="230"/>
      <c r="H3990" s="230"/>
      <c r="I3990" s="230"/>
      <c r="J3990" s="230"/>
      <c r="K3990" s="230"/>
      <c r="L3990" s="230"/>
      <c r="M3990" s="230"/>
      <c r="N3990" s="230"/>
      <c r="S3990" s="230"/>
      <c r="V3990" s="230"/>
      <c r="W3990" s="230"/>
      <c r="X3990" s="230"/>
      <c r="Y3990" s="230"/>
      <c r="Z3990" s="230"/>
      <c r="AA3990" s="230"/>
      <c r="AB3990" s="230"/>
      <c r="AC3990" s="230"/>
      <c r="AD3990" s="230"/>
      <c r="AH3990" s="230"/>
      <c r="AK3990" s="230"/>
      <c r="AL3990" s="230"/>
      <c r="AM3990" s="230"/>
      <c r="AN3990" s="230"/>
      <c r="AO3990" s="230"/>
      <c r="AP3990" s="230"/>
      <c r="AQ3990" s="230"/>
      <c r="AR3990" s="230"/>
      <c r="AW3990" s="230"/>
      <c r="AZ3990" s="230"/>
      <c r="BA3990" s="230"/>
      <c r="BB3990" s="230"/>
      <c r="BC3990" s="230"/>
      <c r="BD3990" s="230"/>
      <c r="BE3990" s="230"/>
      <c r="BF3990" s="230"/>
      <c r="BG3990" s="230"/>
    </row>
    <row r="3991" spans="4:59">
      <c r="D3991" s="230"/>
      <c r="G3991" s="230"/>
      <c r="H3991" s="230"/>
      <c r="I3991" s="230"/>
      <c r="J3991" s="230"/>
      <c r="K3991" s="230"/>
      <c r="L3991" s="230"/>
      <c r="M3991" s="230"/>
      <c r="N3991" s="230"/>
      <c r="S3991" s="230"/>
      <c r="V3991" s="230"/>
      <c r="W3991" s="230"/>
      <c r="X3991" s="230"/>
      <c r="Y3991" s="230"/>
      <c r="Z3991" s="230"/>
      <c r="AA3991" s="230"/>
      <c r="AB3991" s="230"/>
      <c r="AC3991" s="230"/>
      <c r="AD3991" s="230"/>
      <c r="AH3991" s="230"/>
      <c r="AK3991" s="230"/>
      <c r="AL3991" s="230"/>
      <c r="AM3991" s="230"/>
      <c r="AN3991" s="230"/>
      <c r="AO3991" s="230"/>
      <c r="AP3991" s="230"/>
      <c r="AQ3991" s="230"/>
      <c r="AR3991" s="230"/>
      <c r="AW3991" s="230"/>
      <c r="AZ3991" s="230"/>
      <c r="BA3991" s="230"/>
      <c r="BB3991" s="230"/>
      <c r="BC3991" s="230"/>
      <c r="BD3991" s="230"/>
      <c r="BE3991" s="230"/>
      <c r="BF3991" s="230"/>
      <c r="BG3991" s="230"/>
    </row>
    <row r="3992" spans="4:59">
      <c r="D3992" s="230"/>
      <c r="G3992" s="230"/>
      <c r="H3992" s="230"/>
      <c r="I3992" s="230"/>
      <c r="J3992" s="230"/>
      <c r="K3992" s="230"/>
      <c r="L3992" s="230"/>
      <c r="M3992" s="230"/>
      <c r="N3992" s="230"/>
      <c r="S3992" s="230"/>
      <c r="V3992" s="230"/>
      <c r="W3992" s="230"/>
      <c r="X3992" s="230"/>
      <c r="Y3992" s="230"/>
      <c r="Z3992" s="230"/>
      <c r="AA3992" s="230"/>
      <c r="AB3992" s="230"/>
      <c r="AC3992" s="230"/>
      <c r="AD3992" s="230"/>
      <c r="AH3992" s="230"/>
      <c r="AK3992" s="230"/>
      <c r="AL3992" s="230"/>
      <c r="AM3992" s="230"/>
      <c r="AN3992" s="230"/>
      <c r="AO3992" s="230"/>
      <c r="AP3992" s="230"/>
      <c r="AQ3992" s="230"/>
      <c r="AR3992" s="230"/>
      <c r="AW3992" s="230"/>
      <c r="AZ3992" s="230"/>
      <c r="BA3992" s="230"/>
      <c r="BB3992" s="230"/>
      <c r="BC3992" s="230"/>
      <c r="BD3992" s="230"/>
      <c r="BE3992" s="230"/>
      <c r="BF3992" s="230"/>
      <c r="BG3992" s="230"/>
    </row>
    <row r="3993" spans="4:59">
      <c r="D3993" s="230"/>
      <c r="G3993" s="230"/>
      <c r="H3993" s="230"/>
      <c r="I3993" s="230"/>
      <c r="J3993" s="230"/>
      <c r="K3993" s="230"/>
      <c r="L3993" s="230"/>
      <c r="M3993" s="230"/>
      <c r="N3993" s="230"/>
      <c r="S3993" s="230"/>
      <c r="V3993" s="230"/>
      <c r="W3993" s="230"/>
      <c r="X3993" s="230"/>
      <c r="Y3993" s="230"/>
      <c r="Z3993" s="230"/>
      <c r="AA3993" s="230"/>
      <c r="AB3993" s="230"/>
      <c r="AC3993" s="230"/>
      <c r="AD3993" s="230"/>
      <c r="AH3993" s="230"/>
      <c r="AK3993" s="230"/>
      <c r="AL3993" s="230"/>
      <c r="AM3993" s="230"/>
      <c r="AN3993" s="230"/>
      <c r="AO3993" s="230"/>
      <c r="AP3993" s="230"/>
      <c r="AQ3993" s="230"/>
      <c r="AR3993" s="230"/>
      <c r="AW3993" s="230"/>
      <c r="AZ3993" s="230"/>
      <c r="BA3993" s="230"/>
      <c r="BB3993" s="230"/>
      <c r="BC3993" s="230"/>
      <c r="BD3993" s="230"/>
      <c r="BE3993" s="230"/>
      <c r="BF3993" s="230"/>
      <c r="BG3993" s="230"/>
    </row>
    <row r="3994" spans="4:59">
      <c r="D3994" s="230"/>
      <c r="G3994" s="230"/>
      <c r="H3994" s="230"/>
      <c r="I3994" s="230"/>
      <c r="J3994" s="230"/>
      <c r="K3994" s="230"/>
      <c r="L3994" s="230"/>
      <c r="M3994" s="230"/>
      <c r="N3994" s="230"/>
      <c r="S3994" s="230"/>
      <c r="V3994" s="230"/>
      <c r="W3994" s="230"/>
      <c r="X3994" s="230"/>
      <c r="Y3994" s="230"/>
      <c r="Z3994" s="230"/>
      <c r="AA3994" s="230"/>
      <c r="AB3994" s="230"/>
      <c r="AC3994" s="230"/>
      <c r="AD3994" s="230"/>
      <c r="AH3994" s="230"/>
      <c r="AK3994" s="230"/>
      <c r="AL3994" s="230"/>
      <c r="AM3994" s="230"/>
      <c r="AN3994" s="230"/>
      <c r="AO3994" s="230"/>
      <c r="AP3994" s="230"/>
      <c r="AQ3994" s="230"/>
      <c r="AR3994" s="230"/>
      <c r="AW3994" s="230"/>
      <c r="AZ3994" s="230"/>
      <c r="BA3994" s="230"/>
      <c r="BB3994" s="230"/>
      <c r="BC3994" s="230"/>
      <c r="BD3994" s="230"/>
      <c r="BE3994" s="230"/>
      <c r="BF3994" s="230"/>
      <c r="BG3994" s="230"/>
    </row>
    <row r="3995" spans="4:59">
      <c r="D3995" s="230"/>
      <c r="G3995" s="230"/>
      <c r="H3995" s="230"/>
      <c r="I3995" s="230"/>
      <c r="J3995" s="230"/>
      <c r="K3995" s="230"/>
      <c r="L3995" s="230"/>
      <c r="M3995" s="230"/>
      <c r="N3995" s="230"/>
      <c r="S3995" s="230"/>
      <c r="V3995" s="230"/>
      <c r="W3995" s="230"/>
      <c r="X3995" s="230"/>
      <c r="Y3995" s="230"/>
      <c r="Z3995" s="230"/>
      <c r="AA3995" s="230"/>
      <c r="AB3995" s="230"/>
      <c r="AC3995" s="230"/>
      <c r="AD3995" s="230"/>
      <c r="AH3995" s="230"/>
      <c r="AK3995" s="230"/>
      <c r="AL3995" s="230"/>
      <c r="AM3995" s="230"/>
      <c r="AN3995" s="230"/>
      <c r="AO3995" s="230"/>
      <c r="AP3995" s="230"/>
      <c r="AQ3995" s="230"/>
      <c r="AR3995" s="230"/>
      <c r="AW3995" s="230"/>
      <c r="AZ3995" s="230"/>
      <c r="BA3995" s="230"/>
      <c r="BB3995" s="230"/>
      <c r="BC3995" s="230"/>
      <c r="BD3995" s="230"/>
      <c r="BE3995" s="230"/>
      <c r="BF3995" s="230"/>
      <c r="BG3995" s="230"/>
    </row>
    <row r="3996" spans="4:59">
      <c r="D3996" s="230"/>
      <c r="G3996" s="230"/>
      <c r="H3996" s="230"/>
      <c r="I3996" s="230"/>
      <c r="J3996" s="230"/>
      <c r="K3996" s="230"/>
      <c r="L3996" s="230"/>
      <c r="M3996" s="230"/>
      <c r="N3996" s="230"/>
      <c r="S3996" s="230"/>
      <c r="V3996" s="230"/>
      <c r="W3996" s="230"/>
      <c r="X3996" s="230"/>
      <c r="Y3996" s="230"/>
      <c r="Z3996" s="230"/>
      <c r="AA3996" s="230"/>
      <c r="AB3996" s="230"/>
      <c r="AC3996" s="230"/>
      <c r="AD3996" s="230"/>
      <c r="AH3996" s="230"/>
      <c r="AK3996" s="230"/>
      <c r="AL3996" s="230"/>
      <c r="AM3996" s="230"/>
      <c r="AN3996" s="230"/>
      <c r="AO3996" s="230"/>
      <c r="AP3996" s="230"/>
      <c r="AQ3996" s="230"/>
      <c r="AR3996" s="230"/>
      <c r="AW3996" s="230"/>
      <c r="AZ3996" s="230"/>
      <c r="BA3996" s="230"/>
      <c r="BB3996" s="230"/>
      <c r="BC3996" s="230"/>
      <c r="BD3996" s="230"/>
      <c r="BE3996" s="230"/>
      <c r="BF3996" s="230"/>
      <c r="BG3996" s="230"/>
    </row>
    <row r="3997" spans="4:59">
      <c r="D3997" s="230"/>
      <c r="G3997" s="230"/>
      <c r="H3997" s="230"/>
      <c r="I3997" s="230"/>
      <c r="J3997" s="230"/>
      <c r="K3997" s="230"/>
      <c r="L3997" s="230"/>
      <c r="M3997" s="230"/>
      <c r="N3997" s="230"/>
      <c r="S3997" s="230"/>
      <c r="V3997" s="230"/>
      <c r="W3997" s="230"/>
      <c r="X3997" s="230"/>
      <c r="Y3997" s="230"/>
      <c r="Z3997" s="230"/>
      <c r="AA3997" s="230"/>
      <c r="AB3997" s="230"/>
      <c r="AC3997" s="230"/>
      <c r="AD3997" s="230"/>
      <c r="AH3997" s="230"/>
      <c r="AK3997" s="230"/>
      <c r="AL3997" s="230"/>
      <c r="AM3997" s="230"/>
      <c r="AN3997" s="230"/>
      <c r="AO3997" s="230"/>
      <c r="AP3997" s="230"/>
      <c r="AQ3997" s="230"/>
      <c r="AR3997" s="230"/>
      <c r="AW3997" s="230"/>
      <c r="AZ3997" s="230"/>
      <c r="BA3997" s="230"/>
      <c r="BB3997" s="230"/>
      <c r="BC3997" s="230"/>
      <c r="BD3997" s="230"/>
      <c r="BE3997" s="230"/>
      <c r="BF3997" s="230"/>
      <c r="BG3997" s="230"/>
    </row>
    <row r="3998" spans="4:59">
      <c r="D3998" s="230"/>
      <c r="G3998" s="230"/>
      <c r="H3998" s="230"/>
      <c r="I3998" s="230"/>
      <c r="J3998" s="230"/>
      <c r="K3998" s="230"/>
      <c r="L3998" s="230"/>
      <c r="M3998" s="230"/>
      <c r="N3998" s="230"/>
      <c r="S3998" s="230"/>
      <c r="V3998" s="230"/>
      <c r="W3998" s="230"/>
      <c r="X3998" s="230"/>
      <c r="Y3998" s="230"/>
      <c r="Z3998" s="230"/>
      <c r="AA3998" s="230"/>
      <c r="AB3998" s="230"/>
      <c r="AC3998" s="230"/>
      <c r="AD3998" s="230"/>
      <c r="AH3998" s="230"/>
      <c r="AK3998" s="230"/>
      <c r="AL3998" s="230"/>
      <c r="AM3998" s="230"/>
      <c r="AN3998" s="230"/>
      <c r="AO3998" s="230"/>
      <c r="AP3998" s="230"/>
      <c r="AQ3998" s="230"/>
      <c r="AR3998" s="230"/>
      <c r="AW3998" s="230"/>
      <c r="AZ3998" s="230"/>
      <c r="BA3998" s="230"/>
      <c r="BB3998" s="230"/>
      <c r="BC3998" s="230"/>
      <c r="BD3998" s="230"/>
      <c r="BE3998" s="230"/>
      <c r="BF3998" s="230"/>
      <c r="BG3998" s="230"/>
    </row>
    <row r="3999" spans="4:59">
      <c r="D3999" s="230"/>
      <c r="G3999" s="230"/>
      <c r="H3999" s="230"/>
      <c r="I3999" s="230"/>
      <c r="J3999" s="230"/>
      <c r="K3999" s="230"/>
      <c r="L3999" s="230"/>
      <c r="M3999" s="230"/>
      <c r="N3999" s="230"/>
      <c r="S3999" s="230"/>
      <c r="V3999" s="230"/>
      <c r="W3999" s="230"/>
      <c r="X3999" s="230"/>
      <c r="Y3999" s="230"/>
      <c r="Z3999" s="230"/>
      <c r="AA3999" s="230"/>
      <c r="AB3999" s="230"/>
      <c r="AC3999" s="230"/>
      <c r="AD3999" s="230"/>
      <c r="AH3999" s="230"/>
      <c r="AK3999" s="230"/>
      <c r="AL3999" s="230"/>
      <c r="AM3999" s="230"/>
      <c r="AN3999" s="230"/>
      <c r="AO3999" s="230"/>
      <c r="AP3999" s="230"/>
      <c r="AQ3999" s="230"/>
      <c r="AR3999" s="230"/>
      <c r="AW3999" s="230"/>
      <c r="AZ3999" s="230"/>
      <c r="BA3999" s="230"/>
      <c r="BB3999" s="230"/>
      <c r="BC3999" s="230"/>
      <c r="BD3999" s="230"/>
      <c r="BE3999" s="230"/>
      <c r="BF3999" s="230"/>
      <c r="BG3999" s="230"/>
    </row>
    <row r="4000" spans="4:59">
      <c r="D4000" s="230"/>
      <c r="G4000" s="230"/>
      <c r="H4000" s="230"/>
      <c r="I4000" s="230"/>
      <c r="J4000" s="230"/>
      <c r="K4000" s="230"/>
      <c r="L4000" s="230"/>
      <c r="M4000" s="230"/>
      <c r="N4000" s="230"/>
      <c r="S4000" s="230"/>
      <c r="V4000" s="230"/>
      <c r="W4000" s="230"/>
      <c r="X4000" s="230"/>
      <c r="Y4000" s="230"/>
      <c r="Z4000" s="230"/>
      <c r="AA4000" s="230"/>
      <c r="AB4000" s="230"/>
      <c r="AC4000" s="230"/>
      <c r="AD4000" s="230"/>
      <c r="AH4000" s="230"/>
      <c r="AK4000" s="230"/>
      <c r="AL4000" s="230"/>
      <c r="AM4000" s="230"/>
      <c r="AN4000" s="230"/>
      <c r="AO4000" s="230"/>
      <c r="AP4000" s="230"/>
      <c r="AQ4000" s="230"/>
      <c r="AR4000" s="230"/>
      <c r="AW4000" s="230"/>
      <c r="AZ4000" s="230"/>
      <c r="BA4000" s="230"/>
      <c r="BB4000" s="230"/>
      <c r="BC4000" s="230"/>
      <c r="BD4000" s="230"/>
      <c r="BE4000" s="230"/>
      <c r="BF4000" s="230"/>
      <c r="BG4000" s="230"/>
    </row>
    <row r="4001" spans="4:59">
      <c r="D4001" s="230"/>
      <c r="G4001" s="230"/>
      <c r="H4001" s="230"/>
      <c r="I4001" s="230"/>
      <c r="J4001" s="230"/>
      <c r="K4001" s="230"/>
      <c r="L4001" s="230"/>
      <c r="M4001" s="230"/>
      <c r="N4001" s="230"/>
      <c r="S4001" s="230"/>
      <c r="V4001" s="230"/>
      <c r="W4001" s="230"/>
      <c r="X4001" s="230"/>
      <c r="Y4001" s="230"/>
      <c r="Z4001" s="230"/>
      <c r="AA4001" s="230"/>
      <c r="AB4001" s="230"/>
      <c r="AC4001" s="230"/>
      <c r="AD4001" s="230"/>
      <c r="AH4001" s="230"/>
      <c r="AK4001" s="230"/>
      <c r="AL4001" s="230"/>
      <c r="AM4001" s="230"/>
      <c r="AN4001" s="230"/>
      <c r="AO4001" s="230"/>
      <c r="AP4001" s="230"/>
      <c r="AQ4001" s="230"/>
      <c r="AR4001" s="230"/>
      <c r="AW4001" s="230"/>
      <c r="AZ4001" s="230"/>
      <c r="BA4001" s="230"/>
      <c r="BB4001" s="230"/>
      <c r="BC4001" s="230"/>
      <c r="BD4001" s="230"/>
      <c r="BE4001" s="230"/>
      <c r="BF4001" s="230"/>
      <c r="BG4001" s="230"/>
    </row>
    <row r="4002" spans="4:59">
      <c r="D4002" s="230"/>
      <c r="G4002" s="230"/>
      <c r="H4002" s="230"/>
      <c r="I4002" s="230"/>
      <c r="J4002" s="230"/>
      <c r="K4002" s="230"/>
      <c r="L4002" s="230"/>
      <c r="M4002" s="230"/>
      <c r="N4002" s="230"/>
      <c r="S4002" s="230"/>
      <c r="V4002" s="230"/>
      <c r="W4002" s="230"/>
      <c r="X4002" s="230"/>
      <c r="Y4002" s="230"/>
      <c r="Z4002" s="230"/>
      <c r="AA4002" s="230"/>
      <c r="AB4002" s="230"/>
      <c r="AC4002" s="230"/>
      <c r="AD4002" s="230"/>
      <c r="AH4002" s="230"/>
      <c r="AK4002" s="230"/>
      <c r="AL4002" s="230"/>
      <c r="AM4002" s="230"/>
      <c r="AN4002" s="230"/>
      <c r="AO4002" s="230"/>
      <c r="AP4002" s="230"/>
      <c r="AQ4002" s="230"/>
      <c r="AR4002" s="230"/>
      <c r="AW4002" s="230"/>
      <c r="AZ4002" s="230"/>
      <c r="BA4002" s="230"/>
      <c r="BB4002" s="230"/>
      <c r="BC4002" s="230"/>
      <c r="BD4002" s="230"/>
      <c r="BE4002" s="230"/>
      <c r="BF4002" s="230"/>
      <c r="BG4002" s="230"/>
    </row>
    <row r="4003" spans="4:59">
      <c r="D4003" s="230"/>
      <c r="G4003" s="230"/>
      <c r="H4003" s="230"/>
      <c r="I4003" s="230"/>
      <c r="J4003" s="230"/>
      <c r="K4003" s="230"/>
      <c r="L4003" s="230"/>
      <c r="M4003" s="230"/>
      <c r="N4003" s="230"/>
      <c r="S4003" s="230"/>
      <c r="V4003" s="230"/>
      <c r="W4003" s="230"/>
      <c r="X4003" s="230"/>
      <c r="Y4003" s="230"/>
      <c r="Z4003" s="230"/>
      <c r="AA4003" s="230"/>
      <c r="AB4003" s="230"/>
      <c r="AC4003" s="230"/>
      <c r="AD4003" s="230"/>
      <c r="AH4003" s="230"/>
      <c r="AK4003" s="230"/>
      <c r="AL4003" s="230"/>
      <c r="AM4003" s="230"/>
      <c r="AN4003" s="230"/>
      <c r="AO4003" s="230"/>
      <c r="AP4003" s="230"/>
      <c r="AQ4003" s="230"/>
      <c r="AR4003" s="230"/>
      <c r="AW4003" s="230"/>
      <c r="AZ4003" s="230"/>
      <c r="BA4003" s="230"/>
      <c r="BB4003" s="230"/>
      <c r="BC4003" s="230"/>
      <c r="BD4003" s="230"/>
      <c r="BE4003" s="230"/>
      <c r="BF4003" s="230"/>
      <c r="BG4003" s="230"/>
    </row>
    <row r="4004" spans="4:59">
      <c r="D4004" s="230"/>
      <c r="G4004" s="230"/>
      <c r="H4004" s="230"/>
      <c r="I4004" s="230"/>
      <c r="J4004" s="230"/>
      <c r="K4004" s="230"/>
      <c r="L4004" s="230"/>
      <c r="M4004" s="230"/>
      <c r="N4004" s="230"/>
      <c r="S4004" s="230"/>
      <c r="V4004" s="230"/>
      <c r="W4004" s="230"/>
      <c r="X4004" s="230"/>
      <c r="Y4004" s="230"/>
      <c r="Z4004" s="230"/>
      <c r="AA4004" s="230"/>
      <c r="AB4004" s="230"/>
      <c r="AC4004" s="230"/>
      <c r="AD4004" s="230"/>
      <c r="AH4004" s="230"/>
      <c r="AK4004" s="230"/>
      <c r="AL4004" s="230"/>
      <c r="AM4004" s="230"/>
      <c r="AN4004" s="230"/>
      <c r="AO4004" s="230"/>
      <c r="AP4004" s="230"/>
      <c r="AQ4004" s="230"/>
      <c r="AR4004" s="230"/>
      <c r="AW4004" s="230"/>
      <c r="AZ4004" s="230"/>
      <c r="BA4004" s="230"/>
      <c r="BB4004" s="230"/>
      <c r="BC4004" s="230"/>
      <c r="BD4004" s="230"/>
      <c r="BE4004" s="230"/>
      <c r="BF4004" s="230"/>
      <c r="BG4004" s="230"/>
    </row>
    <row r="4005" spans="4:59">
      <c r="D4005" s="230"/>
      <c r="G4005" s="230"/>
      <c r="H4005" s="230"/>
      <c r="I4005" s="230"/>
      <c r="J4005" s="230"/>
      <c r="K4005" s="230"/>
      <c r="L4005" s="230"/>
      <c r="M4005" s="230"/>
      <c r="N4005" s="230"/>
      <c r="S4005" s="230"/>
      <c r="V4005" s="230"/>
      <c r="W4005" s="230"/>
      <c r="X4005" s="230"/>
      <c r="Y4005" s="230"/>
      <c r="Z4005" s="230"/>
      <c r="AA4005" s="230"/>
      <c r="AB4005" s="230"/>
      <c r="AC4005" s="230"/>
      <c r="AD4005" s="230"/>
      <c r="AH4005" s="230"/>
      <c r="AK4005" s="230"/>
      <c r="AL4005" s="230"/>
      <c r="AM4005" s="230"/>
      <c r="AN4005" s="230"/>
      <c r="AO4005" s="230"/>
      <c r="AP4005" s="230"/>
      <c r="AQ4005" s="230"/>
      <c r="AR4005" s="230"/>
      <c r="AW4005" s="230"/>
      <c r="AZ4005" s="230"/>
      <c r="BA4005" s="230"/>
      <c r="BB4005" s="230"/>
      <c r="BC4005" s="230"/>
      <c r="BD4005" s="230"/>
      <c r="BE4005" s="230"/>
      <c r="BF4005" s="230"/>
      <c r="BG4005" s="230"/>
    </row>
    <row r="4006" spans="4:59">
      <c r="D4006" s="230"/>
      <c r="G4006" s="230"/>
      <c r="H4006" s="230"/>
      <c r="I4006" s="230"/>
      <c r="J4006" s="230"/>
      <c r="K4006" s="230"/>
      <c r="L4006" s="230"/>
      <c r="M4006" s="230"/>
      <c r="N4006" s="230"/>
      <c r="S4006" s="230"/>
      <c r="V4006" s="230"/>
      <c r="W4006" s="230"/>
      <c r="X4006" s="230"/>
      <c r="Y4006" s="230"/>
      <c r="Z4006" s="230"/>
      <c r="AA4006" s="230"/>
      <c r="AB4006" s="230"/>
      <c r="AC4006" s="230"/>
      <c r="AD4006" s="230"/>
      <c r="AH4006" s="230"/>
      <c r="AK4006" s="230"/>
      <c r="AL4006" s="230"/>
      <c r="AM4006" s="230"/>
      <c r="AN4006" s="230"/>
      <c r="AO4006" s="230"/>
      <c r="AP4006" s="230"/>
      <c r="AQ4006" s="230"/>
      <c r="AR4006" s="230"/>
      <c r="AW4006" s="230"/>
      <c r="AZ4006" s="230"/>
      <c r="BA4006" s="230"/>
      <c r="BB4006" s="230"/>
      <c r="BC4006" s="230"/>
      <c r="BD4006" s="230"/>
      <c r="BE4006" s="230"/>
      <c r="BF4006" s="230"/>
      <c r="BG4006" s="230"/>
    </row>
    <row r="4007" spans="4:59">
      <c r="D4007" s="230"/>
      <c r="G4007" s="230"/>
      <c r="H4007" s="230"/>
      <c r="I4007" s="230"/>
      <c r="J4007" s="230"/>
      <c r="K4007" s="230"/>
      <c r="L4007" s="230"/>
      <c r="M4007" s="230"/>
      <c r="N4007" s="230"/>
      <c r="S4007" s="230"/>
      <c r="V4007" s="230"/>
      <c r="W4007" s="230"/>
      <c r="X4007" s="230"/>
      <c r="Y4007" s="230"/>
      <c r="Z4007" s="230"/>
      <c r="AA4007" s="230"/>
      <c r="AB4007" s="230"/>
      <c r="AC4007" s="230"/>
      <c r="AD4007" s="230"/>
      <c r="AH4007" s="230"/>
      <c r="AK4007" s="230"/>
      <c r="AL4007" s="230"/>
      <c r="AM4007" s="230"/>
      <c r="AN4007" s="230"/>
      <c r="AO4007" s="230"/>
      <c r="AP4007" s="230"/>
      <c r="AQ4007" s="230"/>
      <c r="AR4007" s="230"/>
      <c r="AW4007" s="230"/>
      <c r="AZ4007" s="230"/>
      <c r="BA4007" s="230"/>
      <c r="BB4007" s="230"/>
      <c r="BC4007" s="230"/>
      <c r="BD4007" s="230"/>
      <c r="BE4007" s="230"/>
      <c r="BF4007" s="230"/>
      <c r="BG4007" s="230"/>
    </row>
    <row r="4008" spans="4:59">
      <c r="D4008" s="230"/>
      <c r="G4008" s="230"/>
      <c r="H4008" s="230"/>
      <c r="I4008" s="230"/>
      <c r="J4008" s="230"/>
      <c r="K4008" s="230"/>
      <c r="L4008" s="230"/>
      <c r="M4008" s="230"/>
      <c r="N4008" s="230"/>
      <c r="S4008" s="230"/>
      <c r="V4008" s="230"/>
      <c r="W4008" s="230"/>
      <c r="X4008" s="230"/>
      <c r="Y4008" s="230"/>
      <c r="Z4008" s="230"/>
      <c r="AA4008" s="230"/>
      <c r="AB4008" s="230"/>
      <c r="AC4008" s="230"/>
      <c r="AD4008" s="230"/>
      <c r="AH4008" s="230"/>
      <c r="AK4008" s="230"/>
      <c r="AL4008" s="230"/>
      <c r="AM4008" s="230"/>
      <c r="AN4008" s="230"/>
      <c r="AO4008" s="230"/>
      <c r="AP4008" s="230"/>
      <c r="AQ4008" s="230"/>
      <c r="AR4008" s="230"/>
      <c r="AW4008" s="230"/>
      <c r="AZ4008" s="230"/>
      <c r="BA4008" s="230"/>
      <c r="BB4008" s="230"/>
      <c r="BC4008" s="230"/>
      <c r="BD4008" s="230"/>
      <c r="BE4008" s="230"/>
      <c r="BF4008" s="230"/>
      <c r="BG4008" s="230"/>
    </row>
    <row r="4009" spans="4:59">
      <c r="D4009" s="230"/>
      <c r="G4009" s="230"/>
      <c r="H4009" s="230"/>
      <c r="I4009" s="230"/>
      <c r="J4009" s="230"/>
      <c r="K4009" s="230"/>
      <c r="L4009" s="230"/>
      <c r="M4009" s="230"/>
      <c r="N4009" s="230"/>
      <c r="S4009" s="230"/>
      <c r="V4009" s="230"/>
      <c r="W4009" s="230"/>
      <c r="X4009" s="230"/>
      <c r="Y4009" s="230"/>
      <c r="Z4009" s="230"/>
      <c r="AA4009" s="230"/>
      <c r="AB4009" s="230"/>
      <c r="AC4009" s="230"/>
      <c r="AD4009" s="230"/>
      <c r="AH4009" s="230"/>
      <c r="AK4009" s="230"/>
      <c r="AL4009" s="230"/>
      <c r="AM4009" s="230"/>
      <c r="AN4009" s="230"/>
      <c r="AO4009" s="230"/>
      <c r="AP4009" s="230"/>
      <c r="AQ4009" s="230"/>
      <c r="AR4009" s="230"/>
      <c r="AW4009" s="230"/>
      <c r="AZ4009" s="230"/>
      <c r="BA4009" s="230"/>
      <c r="BB4009" s="230"/>
      <c r="BC4009" s="230"/>
      <c r="BD4009" s="230"/>
      <c r="BE4009" s="230"/>
      <c r="BF4009" s="230"/>
      <c r="BG4009" s="230"/>
    </row>
    <row r="4010" spans="4:59">
      <c r="D4010" s="230"/>
      <c r="G4010" s="230"/>
      <c r="H4010" s="230"/>
      <c r="I4010" s="230"/>
      <c r="J4010" s="230"/>
      <c r="K4010" s="230"/>
      <c r="L4010" s="230"/>
      <c r="M4010" s="230"/>
      <c r="N4010" s="230"/>
      <c r="S4010" s="230"/>
      <c r="V4010" s="230"/>
      <c r="W4010" s="230"/>
      <c r="X4010" s="230"/>
      <c r="Y4010" s="230"/>
      <c r="Z4010" s="230"/>
      <c r="AA4010" s="230"/>
      <c r="AB4010" s="230"/>
      <c r="AC4010" s="230"/>
      <c r="AD4010" s="230"/>
      <c r="AH4010" s="230"/>
      <c r="AK4010" s="230"/>
      <c r="AL4010" s="230"/>
      <c r="AM4010" s="230"/>
      <c r="AN4010" s="230"/>
      <c r="AO4010" s="230"/>
      <c r="AP4010" s="230"/>
      <c r="AQ4010" s="230"/>
      <c r="AR4010" s="230"/>
      <c r="AW4010" s="230"/>
      <c r="AZ4010" s="230"/>
      <c r="BA4010" s="230"/>
      <c r="BB4010" s="230"/>
      <c r="BC4010" s="230"/>
      <c r="BD4010" s="230"/>
      <c r="BE4010" s="230"/>
      <c r="BF4010" s="230"/>
      <c r="BG4010" s="230"/>
    </row>
    <row r="4011" spans="4:59">
      <c r="D4011" s="230"/>
      <c r="G4011" s="230"/>
      <c r="H4011" s="230"/>
      <c r="I4011" s="230"/>
      <c r="J4011" s="230"/>
      <c r="K4011" s="230"/>
      <c r="L4011" s="230"/>
      <c r="M4011" s="230"/>
      <c r="N4011" s="230"/>
      <c r="S4011" s="230"/>
      <c r="V4011" s="230"/>
      <c r="W4011" s="230"/>
      <c r="X4011" s="230"/>
      <c r="Y4011" s="230"/>
      <c r="Z4011" s="230"/>
      <c r="AA4011" s="230"/>
      <c r="AB4011" s="230"/>
      <c r="AC4011" s="230"/>
      <c r="AD4011" s="230"/>
      <c r="AH4011" s="230"/>
      <c r="AK4011" s="230"/>
      <c r="AL4011" s="230"/>
      <c r="AM4011" s="230"/>
      <c r="AN4011" s="230"/>
      <c r="AO4011" s="230"/>
      <c r="AP4011" s="230"/>
      <c r="AQ4011" s="230"/>
      <c r="AR4011" s="230"/>
      <c r="AW4011" s="230"/>
      <c r="AZ4011" s="230"/>
      <c r="BA4011" s="230"/>
      <c r="BB4011" s="230"/>
      <c r="BC4011" s="230"/>
      <c r="BD4011" s="230"/>
      <c r="BE4011" s="230"/>
      <c r="BF4011" s="230"/>
      <c r="BG4011" s="230"/>
    </row>
    <row r="4012" spans="4:59">
      <c r="D4012" s="230"/>
      <c r="G4012" s="230"/>
      <c r="H4012" s="230"/>
      <c r="I4012" s="230"/>
      <c r="J4012" s="230"/>
      <c r="K4012" s="230"/>
      <c r="L4012" s="230"/>
      <c r="M4012" s="230"/>
      <c r="N4012" s="230"/>
      <c r="S4012" s="230"/>
      <c r="V4012" s="230"/>
      <c r="W4012" s="230"/>
      <c r="X4012" s="230"/>
      <c r="Y4012" s="230"/>
      <c r="Z4012" s="230"/>
      <c r="AA4012" s="230"/>
      <c r="AB4012" s="230"/>
      <c r="AC4012" s="230"/>
      <c r="AD4012" s="230"/>
      <c r="AH4012" s="230"/>
      <c r="AK4012" s="230"/>
      <c r="AL4012" s="230"/>
      <c r="AM4012" s="230"/>
      <c r="AN4012" s="230"/>
      <c r="AO4012" s="230"/>
      <c r="AP4012" s="230"/>
      <c r="AQ4012" s="230"/>
      <c r="AR4012" s="230"/>
      <c r="AW4012" s="230"/>
      <c r="AZ4012" s="230"/>
      <c r="BA4012" s="230"/>
      <c r="BB4012" s="230"/>
      <c r="BC4012" s="230"/>
      <c r="BD4012" s="230"/>
      <c r="BE4012" s="230"/>
      <c r="BF4012" s="230"/>
      <c r="BG4012" s="230"/>
    </row>
    <row r="4013" spans="4:59">
      <c r="D4013" s="230"/>
      <c r="G4013" s="230"/>
      <c r="H4013" s="230"/>
      <c r="I4013" s="230"/>
      <c r="J4013" s="230"/>
      <c r="K4013" s="230"/>
      <c r="L4013" s="230"/>
      <c r="M4013" s="230"/>
      <c r="N4013" s="230"/>
      <c r="S4013" s="230"/>
      <c r="V4013" s="230"/>
      <c r="W4013" s="230"/>
      <c r="X4013" s="230"/>
      <c r="Y4013" s="230"/>
      <c r="Z4013" s="230"/>
      <c r="AA4013" s="230"/>
      <c r="AB4013" s="230"/>
      <c r="AC4013" s="230"/>
      <c r="AD4013" s="230"/>
      <c r="AH4013" s="230"/>
      <c r="AK4013" s="230"/>
      <c r="AL4013" s="230"/>
      <c r="AM4013" s="230"/>
      <c r="AN4013" s="230"/>
      <c r="AO4013" s="230"/>
      <c r="AP4013" s="230"/>
      <c r="AQ4013" s="230"/>
      <c r="AR4013" s="230"/>
      <c r="AW4013" s="230"/>
      <c r="AZ4013" s="230"/>
      <c r="BA4013" s="230"/>
      <c r="BB4013" s="230"/>
      <c r="BC4013" s="230"/>
      <c r="BD4013" s="230"/>
      <c r="BE4013" s="230"/>
      <c r="BF4013" s="230"/>
      <c r="BG4013" s="230"/>
    </row>
    <row r="4014" spans="4:59">
      <c r="D4014" s="230"/>
      <c r="G4014" s="230"/>
      <c r="H4014" s="230"/>
      <c r="I4014" s="230"/>
      <c r="J4014" s="230"/>
      <c r="K4014" s="230"/>
      <c r="L4014" s="230"/>
      <c r="M4014" s="230"/>
      <c r="N4014" s="230"/>
      <c r="S4014" s="230"/>
      <c r="V4014" s="230"/>
      <c r="W4014" s="230"/>
      <c r="X4014" s="230"/>
      <c r="Y4014" s="230"/>
      <c r="Z4014" s="230"/>
      <c r="AA4014" s="230"/>
      <c r="AB4014" s="230"/>
      <c r="AC4014" s="230"/>
      <c r="AD4014" s="230"/>
      <c r="AH4014" s="230"/>
      <c r="AK4014" s="230"/>
      <c r="AL4014" s="230"/>
      <c r="AM4014" s="230"/>
      <c r="AN4014" s="230"/>
      <c r="AO4014" s="230"/>
      <c r="AP4014" s="230"/>
      <c r="AQ4014" s="230"/>
      <c r="AR4014" s="230"/>
      <c r="AW4014" s="230"/>
      <c r="AZ4014" s="230"/>
      <c r="BA4014" s="230"/>
      <c r="BB4014" s="230"/>
      <c r="BC4014" s="230"/>
      <c r="BD4014" s="230"/>
      <c r="BE4014" s="230"/>
      <c r="BF4014" s="230"/>
      <c r="BG4014" s="230"/>
    </row>
    <row r="4015" spans="4:59">
      <c r="D4015" s="230"/>
      <c r="G4015" s="230"/>
      <c r="H4015" s="230"/>
      <c r="I4015" s="230"/>
      <c r="J4015" s="230"/>
      <c r="K4015" s="230"/>
      <c r="L4015" s="230"/>
      <c r="M4015" s="230"/>
      <c r="N4015" s="230"/>
      <c r="S4015" s="230"/>
      <c r="V4015" s="230"/>
      <c r="W4015" s="230"/>
      <c r="X4015" s="230"/>
      <c r="Y4015" s="230"/>
      <c r="Z4015" s="230"/>
      <c r="AA4015" s="230"/>
      <c r="AB4015" s="230"/>
      <c r="AC4015" s="230"/>
      <c r="AD4015" s="230"/>
      <c r="AH4015" s="230"/>
      <c r="AK4015" s="230"/>
      <c r="AL4015" s="230"/>
      <c r="AM4015" s="230"/>
      <c r="AN4015" s="230"/>
      <c r="AO4015" s="230"/>
      <c r="AP4015" s="230"/>
      <c r="AQ4015" s="230"/>
      <c r="AR4015" s="230"/>
      <c r="AW4015" s="230"/>
      <c r="AZ4015" s="230"/>
      <c r="BA4015" s="230"/>
      <c r="BB4015" s="230"/>
      <c r="BC4015" s="230"/>
      <c r="BD4015" s="230"/>
      <c r="BE4015" s="230"/>
      <c r="BF4015" s="230"/>
      <c r="BG4015" s="230"/>
    </row>
    <row r="4016" spans="4:59">
      <c r="D4016" s="230"/>
      <c r="G4016" s="230"/>
      <c r="H4016" s="230"/>
      <c r="I4016" s="230"/>
      <c r="J4016" s="230"/>
      <c r="K4016" s="230"/>
      <c r="L4016" s="230"/>
      <c r="M4016" s="230"/>
      <c r="N4016" s="230"/>
      <c r="S4016" s="230"/>
      <c r="V4016" s="230"/>
      <c r="W4016" s="230"/>
      <c r="X4016" s="230"/>
      <c r="Y4016" s="230"/>
      <c r="Z4016" s="230"/>
      <c r="AA4016" s="230"/>
      <c r="AB4016" s="230"/>
      <c r="AC4016" s="230"/>
      <c r="AD4016" s="230"/>
      <c r="AH4016" s="230"/>
      <c r="AK4016" s="230"/>
      <c r="AL4016" s="230"/>
      <c r="AM4016" s="230"/>
      <c r="AN4016" s="230"/>
      <c r="AO4016" s="230"/>
      <c r="AP4016" s="230"/>
      <c r="AQ4016" s="230"/>
      <c r="AR4016" s="230"/>
      <c r="AW4016" s="230"/>
      <c r="AZ4016" s="230"/>
      <c r="BA4016" s="230"/>
      <c r="BB4016" s="230"/>
      <c r="BC4016" s="230"/>
      <c r="BD4016" s="230"/>
      <c r="BE4016" s="230"/>
      <c r="BF4016" s="230"/>
      <c r="BG4016" s="230"/>
    </row>
    <row r="4017" spans="4:59">
      <c r="D4017" s="230"/>
      <c r="G4017" s="230"/>
      <c r="H4017" s="230"/>
      <c r="I4017" s="230"/>
      <c r="J4017" s="230"/>
      <c r="K4017" s="230"/>
      <c r="L4017" s="230"/>
      <c r="M4017" s="230"/>
      <c r="N4017" s="230"/>
      <c r="S4017" s="230"/>
      <c r="V4017" s="230"/>
      <c r="W4017" s="230"/>
      <c r="X4017" s="230"/>
      <c r="Y4017" s="230"/>
      <c r="Z4017" s="230"/>
      <c r="AA4017" s="230"/>
      <c r="AB4017" s="230"/>
      <c r="AC4017" s="230"/>
      <c r="AD4017" s="230"/>
      <c r="AH4017" s="230"/>
      <c r="AK4017" s="230"/>
      <c r="AL4017" s="230"/>
      <c r="AM4017" s="230"/>
      <c r="AN4017" s="230"/>
      <c r="AO4017" s="230"/>
      <c r="AP4017" s="230"/>
      <c r="AQ4017" s="230"/>
      <c r="AR4017" s="230"/>
      <c r="AW4017" s="230"/>
      <c r="AZ4017" s="230"/>
      <c r="BA4017" s="230"/>
      <c r="BB4017" s="230"/>
      <c r="BC4017" s="230"/>
      <c r="BD4017" s="230"/>
      <c r="BE4017" s="230"/>
      <c r="BF4017" s="230"/>
      <c r="BG4017" s="230"/>
    </row>
    <row r="4018" spans="4:59">
      <c r="D4018" s="230"/>
      <c r="G4018" s="230"/>
      <c r="H4018" s="230"/>
      <c r="I4018" s="230"/>
      <c r="J4018" s="230"/>
      <c r="K4018" s="230"/>
      <c r="L4018" s="230"/>
      <c r="M4018" s="230"/>
      <c r="N4018" s="230"/>
      <c r="S4018" s="230"/>
      <c r="V4018" s="230"/>
      <c r="W4018" s="230"/>
      <c r="X4018" s="230"/>
      <c r="Y4018" s="230"/>
      <c r="Z4018" s="230"/>
      <c r="AA4018" s="230"/>
      <c r="AB4018" s="230"/>
      <c r="AC4018" s="230"/>
      <c r="AD4018" s="230"/>
      <c r="AH4018" s="230"/>
      <c r="AK4018" s="230"/>
      <c r="AL4018" s="230"/>
      <c r="AM4018" s="230"/>
      <c r="AN4018" s="230"/>
      <c r="AO4018" s="230"/>
      <c r="AP4018" s="230"/>
      <c r="AQ4018" s="230"/>
      <c r="AR4018" s="230"/>
      <c r="AW4018" s="230"/>
      <c r="AZ4018" s="230"/>
      <c r="BA4018" s="230"/>
      <c r="BB4018" s="230"/>
      <c r="BC4018" s="230"/>
      <c r="BD4018" s="230"/>
      <c r="BE4018" s="230"/>
      <c r="BF4018" s="230"/>
      <c r="BG4018" s="230"/>
    </row>
    <row r="4019" spans="4:59">
      <c r="D4019" s="230"/>
      <c r="G4019" s="230"/>
      <c r="H4019" s="230"/>
      <c r="I4019" s="230"/>
      <c r="J4019" s="230"/>
      <c r="K4019" s="230"/>
      <c r="L4019" s="230"/>
      <c r="M4019" s="230"/>
      <c r="N4019" s="230"/>
      <c r="S4019" s="230"/>
      <c r="V4019" s="230"/>
      <c r="W4019" s="230"/>
      <c r="X4019" s="230"/>
      <c r="Y4019" s="230"/>
      <c r="Z4019" s="230"/>
      <c r="AA4019" s="230"/>
      <c r="AB4019" s="230"/>
      <c r="AC4019" s="230"/>
      <c r="AD4019" s="230"/>
      <c r="AH4019" s="230"/>
      <c r="AK4019" s="230"/>
      <c r="AL4019" s="230"/>
      <c r="AM4019" s="230"/>
      <c r="AN4019" s="230"/>
      <c r="AO4019" s="230"/>
      <c r="AP4019" s="230"/>
      <c r="AQ4019" s="230"/>
      <c r="AR4019" s="230"/>
      <c r="AW4019" s="230"/>
      <c r="AZ4019" s="230"/>
      <c r="BA4019" s="230"/>
      <c r="BB4019" s="230"/>
      <c r="BC4019" s="230"/>
      <c r="BD4019" s="230"/>
      <c r="BE4019" s="230"/>
      <c r="BF4019" s="230"/>
      <c r="BG4019" s="230"/>
    </row>
    <row r="4020" spans="4:59">
      <c r="D4020" s="230"/>
      <c r="G4020" s="230"/>
      <c r="H4020" s="230"/>
      <c r="I4020" s="230"/>
      <c r="J4020" s="230"/>
      <c r="K4020" s="230"/>
      <c r="L4020" s="230"/>
      <c r="M4020" s="230"/>
      <c r="N4020" s="230"/>
      <c r="S4020" s="230"/>
      <c r="V4020" s="230"/>
      <c r="W4020" s="230"/>
      <c r="X4020" s="230"/>
      <c r="Y4020" s="230"/>
      <c r="Z4020" s="230"/>
      <c r="AA4020" s="230"/>
      <c r="AB4020" s="230"/>
      <c r="AC4020" s="230"/>
      <c r="AD4020" s="230"/>
      <c r="AH4020" s="230"/>
      <c r="AK4020" s="230"/>
      <c r="AL4020" s="230"/>
      <c r="AM4020" s="230"/>
      <c r="AN4020" s="230"/>
      <c r="AO4020" s="230"/>
      <c r="AP4020" s="230"/>
      <c r="AQ4020" s="230"/>
      <c r="AR4020" s="230"/>
      <c r="AW4020" s="230"/>
      <c r="AZ4020" s="230"/>
      <c r="BA4020" s="230"/>
      <c r="BB4020" s="230"/>
      <c r="BC4020" s="230"/>
      <c r="BD4020" s="230"/>
      <c r="BE4020" s="230"/>
      <c r="BF4020" s="230"/>
      <c r="BG4020" s="230"/>
    </row>
    <row r="4021" spans="4:59">
      <c r="D4021" s="230"/>
      <c r="G4021" s="230"/>
      <c r="H4021" s="230"/>
      <c r="I4021" s="230"/>
      <c r="J4021" s="230"/>
      <c r="K4021" s="230"/>
      <c r="L4021" s="230"/>
      <c r="M4021" s="230"/>
      <c r="N4021" s="230"/>
      <c r="S4021" s="230"/>
      <c r="V4021" s="230"/>
      <c r="W4021" s="230"/>
      <c r="X4021" s="230"/>
      <c r="Y4021" s="230"/>
      <c r="Z4021" s="230"/>
      <c r="AA4021" s="230"/>
      <c r="AB4021" s="230"/>
      <c r="AC4021" s="230"/>
      <c r="AD4021" s="230"/>
      <c r="AH4021" s="230"/>
      <c r="AK4021" s="230"/>
      <c r="AL4021" s="230"/>
      <c r="AM4021" s="230"/>
      <c r="AN4021" s="230"/>
      <c r="AO4021" s="230"/>
      <c r="AP4021" s="230"/>
      <c r="AQ4021" s="230"/>
      <c r="AR4021" s="230"/>
      <c r="AW4021" s="230"/>
      <c r="AZ4021" s="230"/>
      <c r="BA4021" s="230"/>
      <c r="BB4021" s="230"/>
      <c r="BC4021" s="230"/>
      <c r="BD4021" s="230"/>
      <c r="BE4021" s="230"/>
      <c r="BF4021" s="230"/>
      <c r="BG4021" s="230"/>
    </row>
    <row r="4022" spans="4:59">
      <c r="D4022" s="230"/>
      <c r="G4022" s="230"/>
      <c r="H4022" s="230"/>
      <c r="I4022" s="230"/>
      <c r="J4022" s="230"/>
      <c r="K4022" s="230"/>
      <c r="L4022" s="230"/>
      <c r="M4022" s="230"/>
      <c r="N4022" s="230"/>
      <c r="S4022" s="230"/>
      <c r="V4022" s="230"/>
      <c r="W4022" s="230"/>
      <c r="X4022" s="230"/>
      <c r="Y4022" s="230"/>
      <c r="Z4022" s="230"/>
      <c r="AA4022" s="230"/>
      <c r="AB4022" s="230"/>
      <c r="AC4022" s="230"/>
      <c r="AD4022" s="230"/>
      <c r="AH4022" s="230"/>
      <c r="AK4022" s="230"/>
      <c r="AL4022" s="230"/>
      <c r="AM4022" s="230"/>
      <c r="AN4022" s="230"/>
      <c r="AO4022" s="230"/>
      <c r="AP4022" s="230"/>
      <c r="AQ4022" s="230"/>
      <c r="AR4022" s="230"/>
      <c r="AW4022" s="230"/>
      <c r="AZ4022" s="230"/>
      <c r="BA4022" s="230"/>
      <c r="BB4022" s="230"/>
      <c r="BC4022" s="230"/>
      <c r="BD4022" s="230"/>
      <c r="BE4022" s="230"/>
      <c r="BF4022" s="230"/>
      <c r="BG4022" s="230"/>
    </row>
    <row r="4023" spans="4:59">
      <c r="D4023" s="230"/>
      <c r="G4023" s="230"/>
      <c r="H4023" s="230"/>
      <c r="I4023" s="230"/>
      <c r="J4023" s="230"/>
      <c r="K4023" s="230"/>
      <c r="L4023" s="230"/>
      <c r="M4023" s="230"/>
      <c r="N4023" s="230"/>
      <c r="S4023" s="230"/>
      <c r="V4023" s="230"/>
      <c r="W4023" s="230"/>
      <c r="X4023" s="230"/>
      <c r="Y4023" s="230"/>
      <c r="Z4023" s="230"/>
      <c r="AA4023" s="230"/>
      <c r="AB4023" s="230"/>
      <c r="AC4023" s="230"/>
      <c r="AD4023" s="230"/>
      <c r="AH4023" s="230"/>
      <c r="AK4023" s="230"/>
      <c r="AL4023" s="230"/>
      <c r="AM4023" s="230"/>
      <c r="AN4023" s="230"/>
      <c r="AO4023" s="230"/>
      <c r="AP4023" s="230"/>
      <c r="AQ4023" s="230"/>
      <c r="AR4023" s="230"/>
      <c r="AW4023" s="230"/>
      <c r="AZ4023" s="230"/>
      <c r="BA4023" s="230"/>
      <c r="BB4023" s="230"/>
      <c r="BC4023" s="230"/>
      <c r="BD4023" s="230"/>
      <c r="BE4023" s="230"/>
      <c r="BF4023" s="230"/>
      <c r="BG4023" s="230"/>
    </row>
    <row r="4024" spans="4:59">
      <c r="D4024" s="230"/>
      <c r="G4024" s="230"/>
      <c r="H4024" s="230"/>
      <c r="I4024" s="230"/>
      <c r="J4024" s="230"/>
      <c r="K4024" s="230"/>
      <c r="L4024" s="230"/>
      <c r="M4024" s="230"/>
      <c r="N4024" s="230"/>
      <c r="S4024" s="230"/>
      <c r="V4024" s="230"/>
      <c r="W4024" s="230"/>
      <c r="X4024" s="230"/>
      <c r="Y4024" s="230"/>
      <c r="Z4024" s="230"/>
      <c r="AA4024" s="230"/>
      <c r="AB4024" s="230"/>
      <c r="AC4024" s="230"/>
      <c r="AD4024" s="230"/>
      <c r="AH4024" s="230"/>
      <c r="AK4024" s="230"/>
      <c r="AL4024" s="230"/>
      <c r="AM4024" s="230"/>
      <c r="AN4024" s="230"/>
      <c r="AO4024" s="230"/>
      <c r="AP4024" s="230"/>
      <c r="AQ4024" s="230"/>
      <c r="AR4024" s="230"/>
      <c r="AW4024" s="230"/>
      <c r="AZ4024" s="230"/>
      <c r="BA4024" s="230"/>
      <c r="BB4024" s="230"/>
      <c r="BC4024" s="230"/>
      <c r="BD4024" s="230"/>
      <c r="BE4024" s="230"/>
      <c r="BF4024" s="230"/>
      <c r="BG4024" s="230"/>
    </row>
    <row r="4025" spans="4:59">
      <c r="D4025" s="230"/>
      <c r="G4025" s="230"/>
      <c r="H4025" s="230"/>
      <c r="I4025" s="230"/>
      <c r="J4025" s="230"/>
      <c r="K4025" s="230"/>
      <c r="L4025" s="230"/>
      <c r="M4025" s="230"/>
      <c r="N4025" s="230"/>
      <c r="S4025" s="230"/>
      <c r="V4025" s="230"/>
      <c r="W4025" s="230"/>
      <c r="X4025" s="230"/>
      <c r="Y4025" s="230"/>
      <c r="Z4025" s="230"/>
      <c r="AA4025" s="230"/>
      <c r="AB4025" s="230"/>
      <c r="AC4025" s="230"/>
      <c r="AD4025" s="230"/>
      <c r="AH4025" s="230"/>
      <c r="AK4025" s="230"/>
      <c r="AL4025" s="230"/>
      <c r="AM4025" s="230"/>
      <c r="AN4025" s="230"/>
      <c r="AO4025" s="230"/>
      <c r="AP4025" s="230"/>
      <c r="AQ4025" s="230"/>
      <c r="AR4025" s="230"/>
      <c r="AW4025" s="230"/>
      <c r="AZ4025" s="230"/>
      <c r="BA4025" s="230"/>
      <c r="BB4025" s="230"/>
      <c r="BC4025" s="230"/>
      <c r="BD4025" s="230"/>
      <c r="BE4025" s="230"/>
      <c r="BF4025" s="230"/>
      <c r="BG4025" s="230"/>
    </row>
    <row r="4026" spans="4:59">
      <c r="D4026" s="230"/>
      <c r="G4026" s="230"/>
      <c r="H4026" s="230"/>
      <c r="I4026" s="230"/>
      <c r="J4026" s="230"/>
      <c r="K4026" s="230"/>
      <c r="L4026" s="230"/>
      <c r="M4026" s="230"/>
      <c r="N4026" s="230"/>
      <c r="S4026" s="230"/>
      <c r="V4026" s="230"/>
      <c r="W4026" s="230"/>
      <c r="X4026" s="230"/>
      <c r="Y4026" s="230"/>
      <c r="Z4026" s="230"/>
      <c r="AA4026" s="230"/>
      <c r="AB4026" s="230"/>
      <c r="AC4026" s="230"/>
      <c r="AD4026" s="230"/>
      <c r="AH4026" s="230"/>
      <c r="AK4026" s="230"/>
      <c r="AL4026" s="230"/>
      <c r="AM4026" s="230"/>
      <c r="AN4026" s="230"/>
      <c r="AO4026" s="230"/>
      <c r="AP4026" s="230"/>
      <c r="AQ4026" s="230"/>
      <c r="AR4026" s="230"/>
      <c r="AW4026" s="230"/>
      <c r="AZ4026" s="230"/>
      <c r="BA4026" s="230"/>
      <c r="BB4026" s="230"/>
      <c r="BC4026" s="230"/>
      <c r="BD4026" s="230"/>
      <c r="BE4026" s="230"/>
      <c r="BF4026" s="230"/>
      <c r="BG4026" s="230"/>
    </row>
    <row r="4027" spans="4:59">
      <c r="D4027" s="230"/>
      <c r="G4027" s="230"/>
      <c r="H4027" s="230"/>
      <c r="I4027" s="230"/>
      <c r="J4027" s="230"/>
      <c r="K4027" s="230"/>
      <c r="L4027" s="230"/>
      <c r="M4027" s="230"/>
      <c r="N4027" s="230"/>
      <c r="S4027" s="230"/>
      <c r="V4027" s="230"/>
      <c r="W4027" s="230"/>
      <c r="X4027" s="230"/>
      <c r="Y4027" s="230"/>
      <c r="Z4027" s="230"/>
      <c r="AA4027" s="230"/>
      <c r="AB4027" s="230"/>
      <c r="AC4027" s="230"/>
      <c r="AD4027" s="230"/>
      <c r="AH4027" s="230"/>
      <c r="AK4027" s="230"/>
      <c r="AL4027" s="230"/>
      <c r="AM4027" s="230"/>
      <c r="AN4027" s="230"/>
      <c r="AO4027" s="230"/>
      <c r="AP4027" s="230"/>
      <c r="AQ4027" s="230"/>
      <c r="AR4027" s="230"/>
      <c r="AW4027" s="230"/>
      <c r="AZ4027" s="230"/>
      <c r="BA4027" s="230"/>
      <c r="BB4027" s="230"/>
      <c r="BC4027" s="230"/>
      <c r="BD4027" s="230"/>
      <c r="BE4027" s="230"/>
      <c r="BF4027" s="230"/>
      <c r="BG4027" s="230"/>
    </row>
    <row r="4028" spans="4:59">
      <c r="D4028" s="230"/>
      <c r="G4028" s="230"/>
      <c r="H4028" s="230"/>
      <c r="I4028" s="230"/>
      <c r="J4028" s="230"/>
      <c r="K4028" s="230"/>
      <c r="L4028" s="230"/>
      <c r="M4028" s="230"/>
      <c r="N4028" s="230"/>
      <c r="S4028" s="230"/>
      <c r="V4028" s="230"/>
      <c r="W4028" s="230"/>
      <c r="X4028" s="230"/>
      <c r="Y4028" s="230"/>
      <c r="Z4028" s="230"/>
      <c r="AA4028" s="230"/>
      <c r="AB4028" s="230"/>
      <c r="AC4028" s="230"/>
      <c r="AD4028" s="230"/>
      <c r="AH4028" s="230"/>
      <c r="AK4028" s="230"/>
      <c r="AL4028" s="230"/>
      <c r="AM4028" s="230"/>
      <c r="AN4028" s="230"/>
      <c r="AO4028" s="230"/>
      <c r="AP4028" s="230"/>
      <c r="AQ4028" s="230"/>
      <c r="AR4028" s="230"/>
      <c r="AW4028" s="230"/>
      <c r="AZ4028" s="230"/>
      <c r="BA4028" s="230"/>
      <c r="BB4028" s="230"/>
      <c r="BC4028" s="230"/>
      <c r="BD4028" s="230"/>
      <c r="BE4028" s="230"/>
      <c r="BF4028" s="230"/>
      <c r="BG4028" s="230"/>
    </row>
    <row r="4029" spans="4:59">
      <c r="D4029" s="230"/>
      <c r="G4029" s="230"/>
      <c r="H4029" s="230"/>
      <c r="I4029" s="230"/>
      <c r="J4029" s="230"/>
      <c r="K4029" s="230"/>
      <c r="L4029" s="230"/>
      <c r="M4029" s="230"/>
      <c r="N4029" s="230"/>
      <c r="S4029" s="230"/>
      <c r="V4029" s="230"/>
      <c r="W4029" s="230"/>
      <c r="X4029" s="230"/>
      <c r="Y4029" s="230"/>
      <c r="Z4029" s="230"/>
      <c r="AA4029" s="230"/>
      <c r="AB4029" s="230"/>
      <c r="AC4029" s="230"/>
      <c r="AD4029" s="230"/>
      <c r="AH4029" s="230"/>
      <c r="AK4029" s="230"/>
      <c r="AL4029" s="230"/>
      <c r="AM4029" s="230"/>
      <c r="AN4029" s="230"/>
      <c r="AO4029" s="230"/>
      <c r="AP4029" s="230"/>
      <c r="AQ4029" s="230"/>
      <c r="AR4029" s="230"/>
      <c r="AW4029" s="230"/>
      <c r="AZ4029" s="230"/>
      <c r="BA4029" s="230"/>
      <c r="BB4029" s="230"/>
      <c r="BC4029" s="230"/>
      <c r="BD4029" s="230"/>
      <c r="BE4029" s="230"/>
      <c r="BF4029" s="230"/>
      <c r="BG4029" s="230"/>
    </row>
    <row r="4030" spans="4:59">
      <c r="D4030" s="230"/>
      <c r="G4030" s="230"/>
      <c r="H4030" s="230"/>
      <c r="I4030" s="230"/>
      <c r="J4030" s="230"/>
      <c r="K4030" s="230"/>
      <c r="L4030" s="230"/>
      <c r="M4030" s="230"/>
      <c r="N4030" s="230"/>
      <c r="S4030" s="230"/>
      <c r="V4030" s="230"/>
      <c r="W4030" s="230"/>
      <c r="X4030" s="230"/>
      <c r="Y4030" s="230"/>
      <c r="Z4030" s="230"/>
      <c r="AA4030" s="230"/>
      <c r="AB4030" s="230"/>
      <c r="AC4030" s="230"/>
      <c r="AD4030" s="230"/>
      <c r="AH4030" s="230"/>
      <c r="AK4030" s="230"/>
      <c r="AL4030" s="230"/>
      <c r="AM4030" s="230"/>
      <c r="AN4030" s="230"/>
      <c r="AO4030" s="230"/>
      <c r="AP4030" s="230"/>
      <c r="AQ4030" s="230"/>
      <c r="AR4030" s="230"/>
      <c r="AW4030" s="230"/>
      <c r="AZ4030" s="230"/>
      <c r="BA4030" s="230"/>
      <c r="BB4030" s="230"/>
      <c r="BC4030" s="230"/>
      <c r="BD4030" s="230"/>
      <c r="BE4030" s="230"/>
      <c r="BF4030" s="230"/>
      <c r="BG4030" s="230"/>
    </row>
    <row r="4031" spans="4:59">
      <c r="D4031" s="230"/>
      <c r="G4031" s="230"/>
      <c r="H4031" s="230"/>
      <c r="I4031" s="230"/>
      <c r="J4031" s="230"/>
      <c r="K4031" s="230"/>
      <c r="L4031" s="230"/>
      <c r="M4031" s="230"/>
      <c r="N4031" s="230"/>
      <c r="S4031" s="230"/>
      <c r="V4031" s="230"/>
      <c r="W4031" s="230"/>
      <c r="X4031" s="230"/>
      <c r="Y4031" s="230"/>
      <c r="Z4031" s="230"/>
      <c r="AA4031" s="230"/>
      <c r="AB4031" s="230"/>
      <c r="AC4031" s="230"/>
      <c r="AD4031" s="230"/>
      <c r="AH4031" s="230"/>
      <c r="AK4031" s="230"/>
      <c r="AL4031" s="230"/>
      <c r="AM4031" s="230"/>
      <c r="AN4031" s="230"/>
      <c r="AO4031" s="230"/>
      <c r="AP4031" s="230"/>
      <c r="AQ4031" s="230"/>
      <c r="AR4031" s="230"/>
      <c r="AW4031" s="230"/>
      <c r="AZ4031" s="230"/>
      <c r="BA4031" s="230"/>
      <c r="BB4031" s="230"/>
      <c r="BC4031" s="230"/>
      <c r="BD4031" s="230"/>
      <c r="BE4031" s="230"/>
      <c r="BF4031" s="230"/>
      <c r="BG4031" s="230"/>
    </row>
    <row r="4032" spans="4:59">
      <c r="D4032" s="230"/>
      <c r="G4032" s="230"/>
      <c r="H4032" s="230"/>
      <c r="I4032" s="230"/>
      <c r="J4032" s="230"/>
      <c r="K4032" s="230"/>
      <c r="L4032" s="230"/>
      <c r="M4032" s="230"/>
      <c r="N4032" s="230"/>
      <c r="S4032" s="230"/>
      <c r="V4032" s="230"/>
      <c r="W4032" s="230"/>
      <c r="X4032" s="230"/>
      <c r="Y4032" s="230"/>
      <c r="Z4032" s="230"/>
      <c r="AA4032" s="230"/>
      <c r="AB4032" s="230"/>
      <c r="AC4032" s="230"/>
      <c r="AD4032" s="230"/>
      <c r="AH4032" s="230"/>
      <c r="AK4032" s="230"/>
      <c r="AL4032" s="230"/>
      <c r="AM4032" s="230"/>
      <c r="AN4032" s="230"/>
      <c r="AO4032" s="230"/>
      <c r="AP4032" s="230"/>
      <c r="AQ4032" s="230"/>
      <c r="AR4032" s="230"/>
      <c r="AW4032" s="230"/>
      <c r="AZ4032" s="230"/>
      <c r="BA4032" s="230"/>
      <c r="BB4032" s="230"/>
      <c r="BC4032" s="230"/>
      <c r="BD4032" s="230"/>
      <c r="BE4032" s="230"/>
      <c r="BF4032" s="230"/>
      <c r="BG4032" s="230"/>
    </row>
    <row r="4033" spans="4:59">
      <c r="D4033" s="230"/>
      <c r="G4033" s="230"/>
      <c r="H4033" s="230"/>
      <c r="I4033" s="230"/>
      <c r="J4033" s="230"/>
      <c r="K4033" s="230"/>
      <c r="L4033" s="230"/>
      <c r="M4033" s="230"/>
      <c r="N4033" s="230"/>
      <c r="S4033" s="230"/>
      <c r="V4033" s="230"/>
      <c r="W4033" s="230"/>
      <c r="X4033" s="230"/>
      <c r="Y4033" s="230"/>
      <c r="Z4033" s="230"/>
      <c r="AA4033" s="230"/>
      <c r="AB4033" s="230"/>
      <c r="AC4033" s="230"/>
      <c r="AD4033" s="230"/>
      <c r="AH4033" s="230"/>
      <c r="AK4033" s="230"/>
      <c r="AL4033" s="230"/>
      <c r="AM4033" s="230"/>
      <c r="AN4033" s="230"/>
      <c r="AO4033" s="230"/>
      <c r="AP4033" s="230"/>
      <c r="AQ4033" s="230"/>
      <c r="AR4033" s="230"/>
      <c r="AW4033" s="230"/>
      <c r="AZ4033" s="230"/>
      <c r="BA4033" s="230"/>
      <c r="BB4033" s="230"/>
      <c r="BC4033" s="230"/>
      <c r="BD4033" s="230"/>
      <c r="BE4033" s="230"/>
      <c r="BF4033" s="230"/>
      <c r="BG4033" s="230"/>
    </row>
    <row r="4034" spans="4:59">
      <c r="D4034" s="230"/>
      <c r="G4034" s="230"/>
      <c r="H4034" s="230"/>
      <c r="I4034" s="230"/>
      <c r="J4034" s="230"/>
      <c r="K4034" s="230"/>
      <c r="L4034" s="230"/>
      <c r="M4034" s="230"/>
      <c r="N4034" s="230"/>
      <c r="S4034" s="230"/>
      <c r="V4034" s="230"/>
      <c r="W4034" s="230"/>
      <c r="X4034" s="230"/>
      <c r="Y4034" s="230"/>
      <c r="Z4034" s="230"/>
      <c r="AA4034" s="230"/>
      <c r="AB4034" s="230"/>
      <c r="AC4034" s="230"/>
      <c r="AD4034" s="230"/>
      <c r="AH4034" s="230"/>
      <c r="AK4034" s="230"/>
      <c r="AL4034" s="230"/>
      <c r="AM4034" s="230"/>
      <c r="AN4034" s="230"/>
      <c r="AO4034" s="230"/>
      <c r="AP4034" s="230"/>
      <c r="AQ4034" s="230"/>
      <c r="AR4034" s="230"/>
      <c r="AW4034" s="230"/>
      <c r="AZ4034" s="230"/>
      <c r="BA4034" s="230"/>
      <c r="BB4034" s="230"/>
      <c r="BC4034" s="230"/>
      <c r="BD4034" s="230"/>
      <c r="BE4034" s="230"/>
      <c r="BF4034" s="230"/>
      <c r="BG4034" s="230"/>
    </row>
    <row r="4035" spans="4:59">
      <c r="D4035" s="230"/>
      <c r="G4035" s="230"/>
      <c r="H4035" s="230"/>
      <c r="I4035" s="230"/>
      <c r="J4035" s="230"/>
      <c r="K4035" s="230"/>
      <c r="L4035" s="230"/>
      <c r="M4035" s="230"/>
      <c r="N4035" s="230"/>
      <c r="S4035" s="230"/>
      <c r="V4035" s="230"/>
      <c r="W4035" s="230"/>
      <c r="X4035" s="230"/>
      <c r="Y4035" s="230"/>
      <c r="Z4035" s="230"/>
      <c r="AA4035" s="230"/>
      <c r="AB4035" s="230"/>
      <c r="AC4035" s="230"/>
      <c r="AD4035" s="230"/>
      <c r="AH4035" s="230"/>
      <c r="AK4035" s="230"/>
      <c r="AL4035" s="230"/>
      <c r="AM4035" s="230"/>
      <c r="AN4035" s="230"/>
      <c r="AO4035" s="230"/>
      <c r="AP4035" s="230"/>
      <c r="AQ4035" s="230"/>
      <c r="AR4035" s="230"/>
      <c r="AW4035" s="230"/>
      <c r="AZ4035" s="230"/>
      <c r="BA4035" s="230"/>
      <c r="BB4035" s="230"/>
      <c r="BC4035" s="230"/>
      <c r="BD4035" s="230"/>
      <c r="BE4035" s="230"/>
      <c r="BF4035" s="230"/>
      <c r="BG4035" s="230"/>
    </row>
    <row r="4036" spans="4:59">
      <c r="D4036" s="230"/>
      <c r="G4036" s="230"/>
      <c r="H4036" s="230"/>
      <c r="I4036" s="230"/>
      <c r="J4036" s="230"/>
      <c r="K4036" s="230"/>
      <c r="L4036" s="230"/>
      <c r="M4036" s="230"/>
      <c r="N4036" s="230"/>
      <c r="S4036" s="230"/>
      <c r="V4036" s="230"/>
      <c r="W4036" s="230"/>
      <c r="X4036" s="230"/>
      <c r="Y4036" s="230"/>
      <c r="Z4036" s="230"/>
      <c r="AA4036" s="230"/>
      <c r="AB4036" s="230"/>
      <c r="AC4036" s="230"/>
      <c r="AD4036" s="230"/>
      <c r="AH4036" s="230"/>
      <c r="AK4036" s="230"/>
      <c r="AL4036" s="230"/>
      <c r="AM4036" s="230"/>
      <c r="AN4036" s="230"/>
      <c r="AO4036" s="230"/>
      <c r="AP4036" s="230"/>
      <c r="AQ4036" s="230"/>
      <c r="AR4036" s="230"/>
      <c r="AW4036" s="230"/>
      <c r="AZ4036" s="230"/>
      <c r="BA4036" s="230"/>
      <c r="BB4036" s="230"/>
      <c r="BC4036" s="230"/>
      <c r="BD4036" s="230"/>
      <c r="BE4036" s="230"/>
      <c r="BF4036" s="230"/>
      <c r="BG4036" s="230"/>
    </row>
    <row r="4037" spans="4:59">
      <c r="D4037" s="230"/>
      <c r="G4037" s="230"/>
      <c r="H4037" s="230"/>
      <c r="I4037" s="230"/>
      <c r="J4037" s="230"/>
      <c r="K4037" s="230"/>
      <c r="L4037" s="230"/>
      <c r="M4037" s="230"/>
      <c r="N4037" s="230"/>
      <c r="S4037" s="230"/>
      <c r="V4037" s="230"/>
      <c r="W4037" s="230"/>
      <c r="X4037" s="230"/>
      <c r="Y4037" s="230"/>
      <c r="Z4037" s="230"/>
      <c r="AA4037" s="230"/>
      <c r="AB4037" s="230"/>
      <c r="AC4037" s="230"/>
      <c r="AD4037" s="230"/>
      <c r="AH4037" s="230"/>
      <c r="AK4037" s="230"/>
      <c r="AL4037" s="230"/>
      <c r="AM4037" s="230"/>
      <c r="AN4037" s="230"/>
      <c r="AO4037" s="230"/>
      <c r="AP4037" s="230"/>
      <c r="AQ4037" s="230"/>
      <c r="AR4037" s="230"/>
      <c r="AW4037" s="230"/>
      <c r="AZ4037" s="230"/>
      <c r="BA4037" s="230"/>
      <c r="BB4037" s="230"/>
      <c r="BC4037" s="230"/>
      <c r="BD4037" s="230"/>
      <c r="BE4037" s="230"/>
      <c r="BF4037" s="230"/>
      <c r="BG4037" s="230"/>
    </row>
    <row r="4038" spans="4:59">
      <c r="D4038" s="230"/>
      <c r="G4038" s="230"/>
      <c r="H4038" s="230"/>
      <c r="I4038" s="230"/>
      <c r="J4038" s="230"/>
      <c r="K4038" s="230"/>
      <c r="L4038" s="230"/>
      <c r="M4038" s="230"/>
      <c r="N4038" s="230"/>
      <c r="S4038" s="230"/>
      <c r="V4038" s="230"/>
      <c r="W4038" s="230"/>
      <c r="X4038" s="230"/>
      <c r="Y4038" s="230"/>
      <c r="Z4038" s="230"/>
      <c r="AA4038" s="230"/>
      <c r="AB4038" s="230"/>
      <c r="AC4038" s="230"/>
      <c r="AD4038" s="230"/>
      <c r="AH4038" s="230"/>
      <c r="AK4038" s="230"/>
      <c r="AL4038" s="230"/>
      <c r="AM4038" s="230"/>
      <c r="AN4038" s="230"/>
      <c r="AO4038" s="230"/>
      <c r="AP4038" s="230"/>
      <c r="AQ4038" s="230"/>
      <c r="AR4038" s="230"/>
      <c r="AW4038" s="230"/>
      <c r="AZ4038" s="230"/>
      <c r="BA4038" s="230"/>
      <c r="BB4038" s="230"/>
      <c r="BC4038" s="230"/>
      <c r="BD4038" s="230"/>
      <c r="BE4038" s="230"/>
      <c r="BF4038" s="230"/>
      <c r="BG4038" s="230"/>
    </row>
    <row r="4039" spans="4:59">
      <c r="D4039" s="230"/>
      <c r="G4039" s="230"/>
      <c r="H4039" s="230"/>
      <c r="I4039" s="230"/>
      <c r="J4039" s="230"/>
      <c r="K4039" s="230"/>
      <c r="L4039" s="230"/>
      <c r="M4039" s="230"/>
      <c r="N4039" s="230"/>
      <c r="S4039" s="230"/>
      <c r="V4039" s="230"/>
      <c r="W4039" s="230"/>
      <c r="X4039" s="230"/>
      <c r="Y4039" s="230"/>
      <c r="Z4039" s="230"/>
      <c r="AA4039" s="230"/>
      <c r="AB4039" s="230"/>
      <c r="AC4039" s="230"/>
      <c r="AD4039" s="230"/>
      <c r="AH4039" s="230"/>
      <c r="AK4039" s="230"/>
      <c r="AL4039" s="230"/>
      <c r="AM4039" s="230"/>
      <c r="AN4039" s="230"/>
      <c r="AO4039" s="230"/>
      <c r="AP4039" s="230"/>
      <c r="AQ4039" s="230"/>
      <c r="AR4039" s="230"/>
      <c r="AW4039" s="230"/>
      <c r="AZ4039" s="230"/>
      <c r="BA4039" s="230"/>
      <c r="BB4039" s="230"/>
      <c r="BC4039" s="230"/>
      <c r="BD4039" s="230"/>
      <c r="BE4039" s="230"/>
      <c r="BF4039" s="230"/>
      <c r="BG4039" s="230"/>
    </row>
    <row r="4040" spans="4:59">
      <c r="D4040" s="230"/>
      <c r="G4040" s="230"/>
      <c r="H4040" s="230"/>
      <c r="I4040" s="230"/>
      <c r="J4040" s="230"/>
      <c r="K4040" s="230"/>
      <c r="L4040" s="230"/>
      <c r="M4040" s="230"/>
      <c r="N4040" s="230"/>
      <c r="S4040" s="230"/>
      <c r="V4040" s="230"/>
      <c r="W4040" s="230"/>
      <c r="X4040" s="230"/>
      <c r="Y4040" s="230"/>
      <c r="Z4040" s="230"/>
      <c r="AA4040" s="230"/>
      <c r="AB4040" s="230"/>
      <c r="AC4040" s="230"/>
      <c r="AD4040" s="230"/>
      <c r="AH4040" s="230"/>
      <c r="AK4040" s="230"/>
      <c r="AL4040" s="230"/>
      <c r="AM4040" s="230"/>
      <c r="AN4040" s="230"/>
      <c r="AO4040" s="230"/>
      <c r="AP4040" s="230"/>
      <c r="AQ4040" s="230"/>
      <c r="AR4040" s="230"/>
      <c r="AW4040" s="230"/>
      <c r="AZ4040" s="230"/>
      <c r="BA4040" s="230"/>
      <c r="BB4040" s="230"/>
      <c r="BC4040" s="230"/>
      <c r="BD4040" s="230"/>
      <c r="BE4040" s="230"/>
      <c r="BF4040" s="230"/>
      <c r="BG4040" s="230"/>
    </row>
    <row r="4041" spans="4:59">
      <c r="D4041" s="230"/>
      <c r="G4041" s="230"/>
      <c r="H4041" s="230"/>
      <c r="I4041" s="230"/>
      <c r="J4041" s="230"/>
      <c r="K4041" s="230"/>
      <c r="L4041" s="230"/>
      <c r="M4041" s="230"/>
      <c r="N4041" s="230"/>
      <c r="S4041" s="230"/>
      <c r="V4041" s="230"/>
      <c r="W4041" s="230"/>
      <c r="X4041" s="230"/>
      <c r="Y4041" s="230"/>
      <c r="Z4041" s="230"/>
      <c r="AA4041" s="230"/>
      <c r="AB4041" s="230"/>
      <c r="AC4041" s="230"/>
      <c r="AD4041" s="230"/>
      <c r="AH4041" s="230"/>
      <c r="AK4041" s="230"/>
      <c r="AL4041" s="230"/>
      <c r="AM4041" s="230"/>
      <c r="AN4041" s="230"/>
      <c r="AO4041" s="230"/>
      <c r="AP4041" s="230"/>
      <c r="AQ4041" s="230"/>
      <c r="AR4041" s="230"/>
      <c r="AW4041" s="230"/>
      <c r="AZ4041" s="230"/>
      <c r="BA4041" s="230"/>
      <c r="BB4041" s="230"/>
      <c r="BC4041" s="230"/>
      <c r="BD4041" s="230"/>
      <c r="BE4041" s="230"/>
      <c r="BF4041" s="230"/>
      <c r="BG4041" s="230"/>
    </row>
    <row r="4042" spans="4:59">
      <c r="D4042" s="230"/>
      <c r="G4042" s="230"/>
      <c r="H4042" s="230"/>
      <c r="I4042" s="230"/>
      <c r="J4042" s="230"/>
      <c r="K4042" s="230"/>
      <c r="L4042" s="230"/>
      <c r="M4042" s="230"/>
      <c r="N4042" s="230"/>
      <c r="S4042" s="230"/>
      <c r="V4042" s="230"/>
      <c r="W4042" s="230"/>
      <c r="X4042" s="230"/>
      <c r="Y4042" s="230"/>
      <c r="Z4042" s="230"/>
      <c r="AA4042" s="230"/>
      <c r="AB4042" s="230"/>
      <c r="AC4042" s="230"/>
      <c r="AD4042" s="230"/>
      <c r="AH4042" s="230"/>
      <c r="AK4042" s="230"/>
      <c r="AL4042" s="230"/>
      <c r="AM4042" s="230"/>
      <c r="AN4042" s="230"/>
      <c r="AO4042" s="230"/>
      <c r="AP4042" s="230"/>
      <c r="AQ4042" s="230"/>
      <c r="AR4042" s="230"/>
      <c r="AW4042" s="230"/>
      <c r="AZ4042" s="230"/>
      <c r="BA4042" s="230"/>
      <c r="BB4042" s="230"/>
      <c r="BC4042" s="230"/>
      <c r="BD4042" s="230"/>
      <c r="BE4042" s="230"/>
      <c r="BF4042" s="230"/>
      <c r="BG4042" s="230"/>
    </row>
    <row r="4043" spans="4:59">
      <c r="D4043" s="230"/>
      <c r="G4043" s="230"/>
      <c r="H4043" s="230"/>
      <c r="I4043" s="230"/>
      <c r="J4043" s="230"/>
      <c r="K4043" s="230"/>
      <c r="L4043" s="230"/>
      <c r="M4043" s="230"/>
      <c r="N4043" s="230"/>
      <c r="S4043" s="230"/>
      <c r="V4043" s="230"/>
      <c r="W4043" s="230"/>
      <c r="X4043" s="230"/>
      <c r="Y4043" s="230"/>
      <c r="Z4043" s="230"/>
      <c r="AA4043" s="230"/>
      <c r="AB4043" s="230"/>
      <c r="AC4043" s="230"/>
      <c r="AD4043" s="230"/>
      <c r="AH4043" s="230"/>
      <c r="AK4043" s="230"/>
      <c r="AL4043" s="230"/>
      <c r="AM4043" s="230"/>
      <c r="AN4043" s="230"/>
      <c r="AO4043" s="230"/>
      <c r="AP4043" s="230"/>
      <c r="AQ4043" s="230"/>
      <c r="AR4043" s="230"/>
      <c r="AW4043" s="230"/>
      <c r="AZ4043" s="230"/>
      <c r="BA4043" s="230"/>
      <c r="BB4043" s="230"/>
      <c r="BC4043" s="230"/>
      <c r="BD4043" s="230"/>
      <c r="BE4043" s="230"/>
      <c r="BF4043" s="230"/>
      <c r="BG4043" s="230"/>
    </row>
    <row r="4044" spans="4:59">
      <c r="D4044" s="230"/>
      <c r="G4044" s="230"/>
      <c r="H4044" s="230"/>
      <c r="I4044" s="230"/>
      <c r="J4044" s="230"/>
      <c r="K4044" s="230"/>
      <c r="L4044" s="230"/>
      <c r="M4044" s="230"/>
      <c r="N4044" s="230"/>
      <c r="S4044" s="230"/>
      <c r="V4044" s="230"/>
      <c r="W4044" s="230"/>
      <c r="X4044" s="230"/>
      <c r="Y4044" s="230"/>
      <c r="Z4044" s="230"/>
      <c r="AA4044" s="230"/>
      <c r="AB4044" s="230"/>
      <c r="AC4044" s="230"/>
      <c r="AD4044" s="230"/>
      <c r="AH4044" s="230"/>
      <c r="AK4044" s="230"/>
      <c r="AL4044" s="230"/>
      <c r="AM4044" s="230"/>
      <c r="AN4044" s="230"/>
      <c r="AO4044" s="230"/>
      <c r="AP4044" s="230"/>
      <c r="AQ4044" s="230"/>
      <c r="AR4044" s="230"/>
      <c r="AW4044" s="230"/>
      <c r="AZ4044" s="230"/>
      <c r="BA4044" s="230"/>
      <c r="BB4044" s="230"/>
      <c r="BC4044" s="230"/>
      <c r="BD4044" s="230"/>
      <c r="BE4044" s="230"/>
      <c r="BF4044" s="230"/>
      <c r="BG4044" s="230"/>
    </row>
    <row r="4045" spans="4:59">
      <c r="D4045" s="230"/>
      <c r="G4045" s="230"/>
      <c r="H4045" s="230"/>
      <c r="I4045" s="230"/>
      <c r="J4045" s="230"/>
      <c r="K4045" s="230"/>
      <c r="L4045" s="230"/>
      <c r="M4045" s="230"/>
      <c r="N4045" s="230"/>
      <c r="S4045" s="230"/>
      <c r="V4045" s="230"/>
      <c r="W4045" s="230"/>
      <c r="X4045" s="230"/>
      <c r="Y4045" s="230"/>
      <c r="Z4045" s="230"/>
      <c r="AA4045" s="230"/>
      <c r="AB4045" s="230"/>
      <c r="AC4045" s="230"/>
      <c r="AD4045" s="230"/>
      <c r="AH4045" s="230"/>
      <c r="AK4045" s="230"/>
      <c r="AL4045" s="230"/>
      <c r="AM4045" s="230"/>
      <c r="AN4045" s="230"/>
      <c r="AO4045" s="230"/>
      <c r="AP4045" s="230"/>
      <c r="AQ4045" s="230"/>
      <c r="AR4045" s="230"/>
      <c r="AW4045" s="230"/>
      <c r="AZ4045" s="230"/>
      <c r="BA4045" s="230"/>
      <c r="BB4045" s="230"/>
      <c r="BC4045" s="230"/>
      <c r="BD4045" s="230"/>
      <c r="BE4045" s="230"/>
      <c r="BF4045" s="230"/>
      <c r="BG4045" s="230"/>
    </row>
    <row r="4046" spans="4:59">
      <c r="D4046" s="230"/>
      <c r="G4046" s="230"/>
      <c r="H4046" s="230"/>
      <c r="I4046" s="230"/>
      <c r="J4046" s="230"/>
      <c r="K4046" s="230"/>
      <c r="L4046" s="230"/>
      <c r="M4046" s="230"/>
      <c r="N4046" s="230"/>
      <c r="S4046" s="230"/>
      <c r="V4046" s="230"/>
      <c r="W4046" s="230"/>
      <c r="X4046" s="230"/>
      <c r="Y4046" s="230"/>
      <c r="Z4046" s="230"/>
      <c r="AA4046" s="230"/>
      <c r="AB4046" s="230"/>
      <c r="AC4046" s="230"/>
      <c r="AD4046" s="230"/>
      <c r="AH4046" s="230"/>
      <c r="AK4046" s="230"/>
      <c r="AL4046" s="230"/>
      <c r="AM4046" s="230"/>
      <c r="AN4046" s="230"/>
      <c r="AO4046" s="230"/>
      <c r="AP4046" s="230"/>
      <c r="AQ4046" s="230"/>
      <c r="AR4046" s="230"/>
      <c r="AW4046" s="230"/>
      <c r="AZ4046" s="230"/>
      <c r="BA4046" s="230"/>
      <c r="BB4046" s="230"/>
      <c r="BC4046" s="230"/>
      <c r="BD4046" s="230"/>
      <c r="BE4046" s="230"/>
      <c r="BF4046" s="230"/>
      <c r="BG4046" s="230"/>
    </row>
    <row r="4047" spans="4:59">
      <c r="D4047" s="230"/>
      <c r="G4047" s="230"/>
      <c r="H4047" s="230"/>
      <c r="I4047" s="230"/>
      <c r="J4047" s="230"/>
      <c r="K4047" s="230"/>
      <c r="L4047" s="230"/>
      <c r="M4047" s="230"/>
      <c r="N4047" s="230"/>
      <c r="S4047" s="230"/>
      <c r="V4047" s="230"/>
      <c r="W4047" s="230"/>
      <c r="X4047" s="230"/>
      <c r="Y4047" s="230"/>
      <c r="Z4047" s="230"/>
      <c r="AA4047" s="230"/>
      <c r="AB4047" s="230"/>
      <c r="AC4047" s="230"/>
      <c r="AD4047" s="230"/>
      <c r="AH4047" s="230"/>
      <c r="AK4047" s="230"/>
      <c r="AL4047" s="230"/>
      <c r="AM4047" s="230"/>
      <c r="AN4047" s="230"/>
      <c r="AO4047" s="230"/>
      <c r="AP4047" s="230"/>
      <c r="AQ4047" s="230"/>
      <c r="AR4047" s="230"/>
      <c r="AW4047" s="230"/>
      <c r="AZ4047" s="230"/>
      <c r="BA4047" s="230"/>
      <c r="BB4047" s="230"/>
      <c r="BC4047" s="230"/>
      <c r="BD4047" s="230"/>
      <c r="BE4047" s="230"/>
      <c r="BF4047" s="230"/>
      <c r="BG4047" s="230"/>
    </row>
    <row r="4048" spans="4:59">
      <c r="D4048" s="230"/>
      <c r="G4048" s="230"/>
      <c r="H4048" s="230"/>
      <c r="I4048" s="230"/>
      <c r="J4048" s="230"/>
      <c r="K4048" s="230"/>
      <c r="L4048" s="230"/>
      <c r="M4048" s="230"/>
      <c r="N4048" s="230"/>
      <c r="S4048" s="230"/>
      <c r="V4048" s="230"/>
      <c r="W4048" s="230"/>
      <c r="X4048" s="230"/>
      <c r="Y4048" s="230"/>
      <c r="Z4048" s="230"/>
      <c r="AA4048" s="230"/>
      <c r="AB4048" s="230"/>
      <c r="AC4048" s="230"/>
      <c r="AD4048" s="230"/>
      <c r="AH4048" s="230"/>
      <c r="AK4048" s="230"/>
      <c r="AL4048" s="230"/>
      <c r="AM4048" s="230"/>
      <c r="AN4048" s="230"/>
      <c r="AO4048" s="230"/>
      <c r="AP4048" s="230"/>
      <c r="AQ4048" s="230"/>
      <c r="AR4048" s="230"/>
      <c r="AW4048" s="230"/>
      <c r="AZ4048" s="230"/>
      <c r="BA4048" s="230"/>
      <c r="BB4048" s="230"/>
      <c r="BC4048" s="230"/>
      <c r="BD4048" s="230"/>
      <c r="BE4048" s="230"/>
      <c r="BF4048" s="230"/>
      <c r="BG4048" s="230"/>
    </row>
    <row r="4049" spans="4:59">
      <c r="D4049" s="230"/>
      <c r="G4049" s="230"/>
      <c r="H4049" s="230"/>
      <c r="I4049" s="230"/>
      <c r="J4049" s="230"/>
      <c r="K4049" s="230"/>
      <c r="L4049" s="230"/>
      <c r="M4049" s="230"/>
      <c r="N4049" s="230"/>
      <c r="S4049" s="230"/>
      <c r="V4049" s="230"/>
      <c r="W4049" s="230"/>
      <c r="X4049" s="230"/>
      <c r="Y4049" s="230"/>
      <c r="Z4049" s="230"/>
      <c r="AA4049" s="230"/>
      <c r="AB4049" s="230"/>
      <c r="AC4049" s="230"/>
      <c r="AD4049" s="230"/>
      <c r="AH4049" s="230"/>
      <c r="AK4049" s="230"/>
      <c r="AL4049" s="230"/>
      <c r="AM4049" s="230"/>
      <c r="AN4049" s="230"/>
      <c r="AO4049" s="230"/>
      <c r="AP4049" s="230"/>
      <c r="AQ4049" s="230"/>
      <c r="AR4049" s="230"/>
      <c r="AW4049" s="230"/>
      <c r="AZ4049" s="230"/>
      <c r="BA4049" s="230"/>
      <c r="BB4049" s="230"/>
      <c r="BC4049" s="230"/>
      <c r="BD4049" s="230"/>
      <c r="BE4049" s="230"/>
      <c r="BF4049" s="230"/>
      <c r="BG4049" s="230"/>
    </row>
    <row r="4050" spans="4:59">
      <c r="D4050" s="230"/>
      <c r="G4050" s="230"/>
      <c r="H4050" s="230"/>
      <c r="I4050" s="230"/>
      <c r="J4050" s="230"/>
      <c r="K4050" s="230"/>
      <c r="L4050" s="230"/>
      <c r="M4050" s="230"/>
      <c r="N4050" s="230"/>
      <c r="S4050" s="230"/>
      <c r="V4050" s="230"/>
      <c r="W4050" s="230"/>
      <c r="X4050" s="230"/>
      <c r="Y4050" s="230"/>
      <c r="Z4050" s="230"/>
      <c r="AA4050" s="230"/>
      <c r="AB4050" s="230"/>
      <c r="AC4050" s="230"/>
      <c r="AD4050" s="230"/>
      <c r="AH4050" s="230"/>
      <c r="AK4050" s="230"/>
      <c r="AL4050" s="230"/>
      <c r="AM4050" s="230"/>
      <c r="AN4050" s="230"/>
      <c r="AO4050" s="230"/>
      <c r="AP4050" s="230"/>
      <c r="AQ4050" s="230"/>
      <c r="AR4050" s="230"/>
      <c r="AW4050" s="230"/>
      <c r="AZ4050" s="230"/>
      <c r="BA4050" s="230"/>
      <c r="BB4050" s="230"/>
      <c r="BC4050" s="230"/>
      <c r="BD4050" s="230"/>
      <c r="BE4050" s="230"/>
      <c r="BF4050" s="230"/>
      <c r="BG4050" s="230"/>
    </row>
    <row r="4051" spans="4:59">
      <c r="D4051" s="230"/>
      <c r="G4051" s="230"/>
      <c r="H4051" s="230"/>
      <c r="I4051" s="230"/>
      <c r="J4051" s="230"/>
      <c r="K4051" s="230"/>
      <c r="L4051" s="230"/>
      <c r="M4051" s="230"/>
      <c r="N4051" s="230"/>
      <c r="S4051" s="230"/>
      <c r="V4051" s="230"/>
      <c r="W4051" s="230"/>
      <c r="X4051" s="230"/>
      <c r="Y4051" s="230"/>
      <c r="Z4051" s="230"/>
      <c r="AA4051" s="230"/>
      <c r="AB4051" s="230"/>
      <c r="AC4051" s="230"/>
      <c r="AD4051" s="230"/>
      <c r="AH4051" s="230"/>
      <c r="AK4051" s="230"/>
      <c r="AL4051" s="230"/>
      <c r="AM4051" s="230"/>
      <c r="AN4051" s="230"/>
      <c r="AO4051" s="230"/>
      <c r="AP4051" s="230"/>
      <c r="AQ4051" s="230"/>
      <c r="AR4051" s="230"/>
      <c r="AW4051" s="230"/>
      <c r="AZ4051" s="230"/>
      <c r="BA4051" s="230"/>
      <c r="BB4051" s="230"/>
      <c r="BC4051" s="230"/>
      <c r="BD4051" s="230"/>
      <c r="BE4051" s="230"/>
      <c r="BF4051" s="230"/>
      <c r="BG4051" s="230"/>
    </row>
    <row r="4052" spans="4:59">
      <c r="D4052" s="230"/>
      <c r="G4052" s="230"/>
      <c r="H4052" s="230"/>
      <c r="I4052" s="230"/>
      <c r="J4052" s="230"/>
      <c r="K4052" s="230"/>
      <c r="L4052" s="230"/>
      <c r="M4052" s="230"/>
      <c r="N4052" s="230"/>
      <c r="S4052" s="230"/>
      <c r="V4052" s="230"/>
      <c r="W4052" s="230"/>
      <c r="X4052" s="230"/>
      <c r="Y4052" s="230"/>
      <c r="Z4052" s="230"/>
      <c r="AA4052" s="230"/>
      <c r="AB4052" s="230"/>
      <c r="AC4052" s="230"/>
      <c r="AD4052" s="230"/>
      <c r="AH4052" s="230"/>
      <c r="AK4052" s="230"/>
      <c r="AL4052" s="230"/>
      <c r="AM4052" s="230"/>
      <c r="AN4052" s="230"/>
      <c r="AO4052" s="230"/>
      <c r="AP4052" s="230"/>
      <c r="AQ4052" s="230"/>
      <c r="AR4052" s="230"/>
      <c r="AW4052" s="230"/>
      <c r="AZ4052" s="230"/>
      <c r="BA4052" s="230"/>
      <c r="BB4052" s="230"/>
      <c r="BC4052" s="230"/>
      <c r="BD4052" s="230"/>
      <c r="BE4052" s="230"/>
      <c r="BF4052" s="230"/>
      <c r="BG4052" s="230"/>
    </row>
    <row r="4053" spans="4:59">
      <c r="D4053" s="230"/>
      <c r="G4053" s="230"/>
      <c r="H4053" s="230"/>
      <c r="I4053" s="230"/>
      <c r="J4053" s="230"/>
      <c r="K4053" s="230"/>
      <c r="L4053" s="230"/>
      <c r="M4053" s="230"/>
      <c r="N4053" s="230"/>
      <c r="S4053" s="230"/>
      <c r="V4053" s="230"/>
      <c r="W4053" s="230"/>
      <c r="X4053" s="230"/>
      <c r="Y4053" s="230"/>
      <c r="Z4053" s="230"/>
      <c r="AA4053" s="230"/>
      <c r="AB4053" s="230"/>
      <c r="AC4053" s="230"/>
      <c r="AD4053" s="230"/>
      <c r="AH4053" s="230"/>
      <c r="AK4053" s="230"/>
      <c r="AL4053" s="230"/>
      <c r="AM4053" s="230"/>
      <c r="AN4053" s="230"/>
      <c r="AO4053" s="230"/>
      <c r="AP4053" s="230"/>
      <c r="AQ4053" s="230"/>
      <c r="AR4053" s="230"/>
      <c r="AW4053" s="230"/>
      <c r="AZ4053" s="230"/>
      <c r="BA4053" s="230"/>
      <c r="BB4053" s="230"/>
      <c r="BC4053" s="230"/>
      <c r="BD4053" s="230"/>
      <c r="BE4053" s="230"/>
      <c r="BF4053" s="230"/>
      <c r="BG4053" s="230"/>
    </row>
    <row r="4054" spans="4:59">
      <c r="D4054" s="230"/>
      <c r="G4054" s="230"/>
      <c r="H4054" s="230"/>
      <c r="I4054" s="230"/>
      <c r="J4054" s="230"/>
      <c r="K4054" s="230"/>
      <c r="L4054" s="230"/>
      <c r="M4054" s="230"/>
      <c r="N4054" s="230"/>
      <c r="S4054" s="230"/>
      <c r="V4054" s="230"/>
      <c r="W4054" s="230"/>
      <c r="X4054" s="230"/>
      <c r="Y4054" s="230"/>
      <c r="Z4054" s="230"/>
      <c r="AA4054" s="230"/>
      <c r="AB4054" s="230"/>
      <c r="AC4054" s="230"/>
      <c r="AD4054" s="230"/>
      <c r="AH4054" s="230"/>
      <c r="AK4054" s="230"/>
      <c r="AL4054" s="230"/>
      <c r="AM4054" s="230"/>
      <c r="AN4054" s="230"/>
      <c r="AO4054" s="230"/>
      <c r="AP4054" s="230"/>
      <c r="AQ4054" s="230"/>
      <c r="AR4054" s="230"/>
      <c r="AW4054" s="230"/>
      <c r="AZ4054" s="230"/>
      <c r="BA4054" s="230"/>
      <c r="BB4054" s="230"/>
      <c r="BC4054" s="230"/>
      <c r="BD4054" s="230"/>
      <c r="BE4054" s="230"/>
      <c r="BF4054" s="230"/>
      <c r="BG4054" s="230"/>
    </row>
    <row r="4055" spans="4:59">
      <c r="D4055" s="230"/>
      <c r="G4055" s="230"/>
      <c r="H4055" s="230"/>
      <c r="I4055" s="230"/>
      <c r="J4055" s="230"/>
      <c r="K4055" s="230"/>
      <c r="L4055" s="230"/>
      <c r="M4055" s="230"/>
      <c r="N4055" s="230"/>
      <c r="S4055" s="230"/>
      <c r="V4055" s="230"/>
      <c r="W4055" s="230"/>
      <c r="X4055" s="230"/>
      <c r="Y4055" s="230"/>
      <c r="Z4055" s="230"/>
      <c r="AA4055" s="230"/>
      <c r="AB4055" s="230"/>
      <c r="AC4055" s="230"/>
      <c r="AD4055" s="230"/>
      <c r="AH4055" s="230"/>
      <c r="AK4055" s="230"/>
      <c r="AL4055" s="230"/>
      <c r="AM4055" s="230"/>
      <c r="AN4055" s="230"/>
      <c r="AO4055" s="230"/>
      <c r="AP4055" s="230"/>
      <c r="AQ4055" s="230"/>
      <c r="AR4055" s="230"/>
      <c r="AW4055" s="230"/>
      <c r="AZ4055" s="230"/>
      <c r="BA4055" s="230"/>
      <c r="BB4055" s="230"/>
      <c r="BC4055" s="230"/>
      <c r="BD4055" s="230"/>
      <c r="BE4055" s="230"/>
      <c r="BF4055" s="230"/>
      <c r="BG4055" s="230"/>
    </row>
    <row r="4056" spans="4:59">
      <c r="D4056" s="230"/>
      <c r="G4056" s="230"/>
      <c r="H4056" s="230"/>
      <c r="I4056" s="230"/>
      <c r="J4056" s="230"/>
      <c r="K4056" s="230"/>
      <c r="L4056" s="230"/>
      <c r="M4056" s="230"/>
      <c r="N4056" s="230"/>
      <c r="S4056" s="230"/>
      <c r="V4056" s="230"/>
      <c r="W4056" s="230"/>
      <c r="X4056" s="230"/>
      <c r="Y4056" s="230"/>
      <c r="Z4056" s="230"/>
      <c r="AA4056" s="230"/>
      <c r="AB4056" s="230"/>
      <c r="AC4056" s="230"/>
      <c r="AD4056" s="230"/>
      <c r="AH4056" s="230"/>
      <c r="AK4056" s="230"/>
      <c r="AL4056" s="230"/>
      <c r="AM4056" s="230"/>
      <c r="AN4056" s="230"/>
      <c r="AO4056" s="230"/>
      <c r="AP4056" s="230"/>
      <c r="AQ4056" s="230"/>
      <c r="AR4056" s="230"/>
      <c r="AW4056" s="230"/>
      <c r="AZ4056" s="230"/>
      <c r="BA4056" s="230"/>
      <c r="BB4056" s="230"/>
      <c r="BC4056" s="230"/>
      <c r="BD4056" s="230"/>
      <c r="BE4056" s="230"/>
      <c r="BF4056" s="230"/>
      <c r="BG4056" s="230"/>
    </row>
    <row r="4057" spans="4:59">
      <c r="D4057" s="230"/>
      <c r="G4057" s="230"/>
      <c r="H4057" s="230"/>
      <c r="I4057" s="230"/>
      <c r="J4057" s="230"/>
      <c r="K4057" s="230"/>
      <c r="L4057" s="230"/>
      <c r="M4057" s="230"/>
      <c r="N4057" s="230"/>
      <c r="S4057" s="230"/>
      <c r="V4057" s="230"/>
      <c r="W4057" s="230"/>
      <c r="X4057" s="230"/>
      <c r="Y4057" s="230"/>
      <c r="Z4057" s="230"/>
      <c r="AA4057" s="230"/>
      <c r="AB4057" s="230"/>
      <c r="AC4057" s="230"/>
      <c r="AD4057" s="230"/>
      <c r="AH4057" s="230"/>
      <c r="AK4057" s="230"/>
      <c r="AL4057" s="230"/>
      <c r="AM4057" s="230"/>
      <c r="AN4057" s="230"/>
      <c r="AO4057" s="230"/>
      <c r="AP4057" s="230"/>
      <c r="AQ4057" s="230"/>
      <c r="AR4057" s="230"/>
      <c r="AW4057" s="230"/>
      <c r="AZ4057" s="230"/>
      <c r="BA4057" s="230"/>
      <c r="BB4057" s="230"/>
      <c r="BC4057" s="230"/>
      <c r="BD4057" s="230"/>
      <c r="BE4057" s="230"/>
      <c r="BF4057" s="230"/>
      <c r="BG4057" s="230"/>
    </row>
    <row r="4058" spans="4:59">
      <c r="D4058" s="230"/>
      <c r="G4058" s="230"/>
      <c r="H4058" s="230"/>
      <c r="I4058" s="230"/>
      <c r="J4058" s="230"/>
      <c r="K4058" s="230"/>
      <c r="L4058" s="230"/>
      <c r="M4058" s="230"/>
      <c r="N4058" s="230"/>
      <c r="S4058" s="230"/>
      <c r="V4058" s="230"/>
      <c r="W4058" s="230"/>
      <c r="X4058" s="230"/>
      <c r="Y4058" s="230"/>
      <c r="Z4058" s="230"/>
      <c r="AA4058" s="230"/>
      <c r="AB4058" s="230"/>
      <c r="AC4058" s="230"/>
      <c r="AD4058" s="230"/>
      <c r="AH4058" s="230"/>
      <c r="AK4058" s="230"/>
      <c r="AL4058" s="230"/>
      <c r="AM4058" s="230"/>
      <c r="AN4058" s="230"/>
      <c r="AO4058" s="230"/>
      <c r="AP4058" s="230"/>
      <c r="AQ4058" s="230"/>
      <c r="AR4058" s="230"/>
      <c r="AW4058" s="230"/>
      <c r="AZ4058" s="230"/>
      <c r="BA4058" s="230"/>
      <c r="BB4058" s="230"/>
      <c r="BC4058" s="230"/>
      <c r="BD4058" s="230"/>
      <c r="BE4058" s="230"/>
      <c r="BF4058" s="230"/>
      <c r="BG4058" s="230"/>
    </row>
    <row r="4059" spans="4:59">
      <c r="D4059" s="230"/>
      <c r="G4059" s="230"/>
      <c r="H4059" s="230"/>
      <c r="I4059" s="230"/>
      <c r="J4059" s="230"/>
      <c r="K4059" s="230"/>
      <c r="L4059" s="230"/>
      <c r="M4059" s="230"/>
      <c r="N4059" s="230"/>
      <c r="S4059" s="230"/>
      <c r="V4059" s="230"/>
      <c r="W4059" s="230"/>
      <c r="X4059" s="230"/>
      <c r="Y4059" s="230"/>
      <c r="Z4059" s="230"/>
      <c r="AA4059" s="230"/>
      <c r="AB4059" s="230"/>
      <c r="AC4059" s="230"/>
      <c r="AD4059" s="230"/>
      <c r="AH4059" s="230"/>
      <c r="AK4059" s="230"/>
      <c r="AL4059" s="230"/>
      <c r="AM4059" s="230"/>
      <c r="AN4059" s="230"/>
      <c r="AO4059" s="230"/>
      <c r="AP4059" s="230"/>
      <c r="AQ4059" s="230"/>
      <c r="AR4059" s="230"/>
      <c r="AW4059" s="230"/>
      <c r="AZ4059" s="230"/>
      <c r="BA4059" s="230"/>
      <c r="BB4059" s="230"/>
      <c r="BC4059" s="230"/>
      <c r="BD4059" s="230"/>
      <c r="BE4059" s="230"/>
      <c r="BF4059" s="230"/>
      <c r="BG4059" s="230"/>
    </row>
    <row r="4060" spans="4:59">
      <c r="D4060" s="230"/>
      <c r="G4060" s="230"/>
      <c r="H4060" s="230"/>
      <c r="I4060" s="230"/>
      <c r="J4060" s="230"/>
      <c r="K4060" s="230"/>
      <c r="L4060" s="230"/>
      <c r="M4060" s="230"/>
      <c r="N4060" s="230"/>
      <c r="S4060" s="230"/>
      <c r="V4060" s="230"/>
      <c r="W4060" s="230"/>
      <c r="X4060" s="230"/>
      <c r="Y4060" s="230"/>
      <c r="Z4060" s="230"/>
      <c r="AA4060" s="230"/>
      <c r="AB4060" s="230"/>
      <c r="AC4060" s="230"/>
      <c r="AD4060" s="230"/>
      <c r="AH4060" s="230"/>
      <c r="AK4060" s="230"/>
      <c r="AL4060" s="230"/>
      <c r="AM4060" s="230"/>
      <c r="AN4060" s="230"/>
      <c r="AO4060" s="230"/>
      <c r="AP4060" s="230"/>
      <c r="AQ4060" s="230"/>
      <c r="AR4060" s="230"/>
      <c r="AW4060" s="230"/>
      <c r="AZ4060" s="230"/>
      <c r="BA4060" s="230"/>
      <c r="BB4060" s="230"/>
      <c r="BC4060" s="230"/>
      <c r="BD4060" s="230"/>
      <c r="BE4060" s="230"/>
      <c r="BF4060" s="230"/>
      <c r="BG4060" s="230"/>
    </row>
    <row r="4061" spans="4:59">
      <c r="D4061" s="230"/>
      <c r="G4061" s="230"/>
      <c r="H4061" s="230"/>
      <c r="I4061" s="230"/>
      <c r="J4061" s="230"/>
      <c r="K4061" s="230"/>
      <c r="L4061" s="230"/>
      <c r="M4061" s="230"/>
      <c r="N4061" s="230"/>
      <c r="S4061" s="230"/>
      <c r="V4061" s="230"/>
      <c r="W4061" s="230"/>
      <c r="X4061" s="230"/>
      <c r="Y4061" s="230"/>
      <c r="Z4061" s="230"/>
      <c r="AA4061" s="230"/>
      <c r="AB4061" s="230"/>
      <c r="AC4061" s="230"/>
      <c r="AD4061" s="230"/>
      <c r="AH4061" s="230"/>
      <c r="AK4061" s="230"/>
      <c r="AL4061" s="230"/>
      <c r="AM4061" s="230"/>
      <c r="AN4061" s="230"/>
      <c r="AO4061" s="230"/>
      <c r="AP4061" s="230"/>
      <c r="AQ4061" s="230"/>
      <c r="AR4061" s="230"/>
      <c r="AW4061" s="230"/>
      <c r="AZ4061" s="230"/>
      <c r="BA4061" s="230"/>
      <c r="BB4061" s="230"/>
      <c r="BC4061" s="230"/>
      <c r="BD4061" s="230"/>
      <c r="BE4061" s="230"/>
      <c r="BF4061" s="230"/>
      <c r="BG4061" s="230"/>
    </row>
    <row r="4062" spans="4:59">
      <c r="D4062" s="230"/>
      <c r="G4062" s="230"/>
      <c r="H4062" s="230"/>
      <c r="I4062" s="230"/>
      <c r="J4062" s="230"/>
      <c r="K4062" s="230"/>
      <c r="L4062" s="230"/>
      <c r="M4062" s="230"/>
      <c r="N4062" s="230"/>
      <c r="S4062" s="230"/>
      <c r="V4062" s="230"/>
      <c r="W4062" s="230"/>
      <c r="X4062" s="230"/>
      <c r="Y4062" s="230"/>
      <c r="Z4062" s="230"/>
      <c r="AA4062" s="230"/>
      <c r="AB4062" s="230"/>
      <c r="AC4062" s="230"/>
      <c r="AD4062" s="230"/>
      <c r="AH4062" s="230"/>
      <c r="AK4062" s="230"/>
      <c r="AL4062" s="230"/>
      <c r="AM4062" s="230"/>
      <c r="AN4062" s="230"/>
      <c r="AO4062" s="230"/>
      <c r="AP4062" s="230"/>
      <c r="AQ4062" s="230"/>
      <c r="AR4062" s="230"/>
      <c r="AW4062" s="230"/>
      <c r="AZ4062" s="230"/>
      <c r="BA4062" s="230"/>
      <c r="BB4062" s="230"/>
      <c r="BC4062" s="230"/>
      <c r="BD4062" s="230"/>
      <c r="BE4062" s="230"/>
      <c r="BF4062" s="230"/>
      <c r="BG4062" s="230"/>
    </row>
    <row r="4063" spans="4:59">
      <c r="D4063" s="230"/>
      <c r="G4063" s="230"/>
      <c r="H4063" s="230"/>
      <c r="I4063" s="230"/>
      <c r="J4063" s="230"/>
      <c r="K4063" s="230"/>
      <c r="L4063" s="230"/>
      <c r="M4063" s="230"/>
      <c r="N4063" s="230"/>
      <c r="S4063" s="230"/>
      <c r="V4063" s="230"/>
      <c r="W4063" s="230"/>
      <c r="X4063" s="230"/>
      <c r="Y4063" s="230"/>
      <c r="Z4063" s="230"/>
      <c r="AA4063" s="230"/>
      <c r="AB4063" s="230"/>
      <c r="AC4063" s="230"/>
      <c r="AD4063" s="230"/>
      <c r="AH4063" s="230"/>
      <c r="AK4063" s="230"/>
      <c r="AL4063" s="230"/>
      <c r="AM4063" s="230"/>
      <c r="AN4063" s="230"/>
      <c r="AO4063" s="230"/>
      <c r="AP4063" s="230"/>
      <c r="AQ4063" s="230"/>
      <c r="AR4063" s="230"/>
      <c r="AW4063" s="230"/>
      <c r="AZ4063" s="230"/>
      <c r="BA4063" s="230"/>
      <c r="BB4063" s="230"/>
      <c r="BC4063" s="230"/>
      <c r="BD4063" s="230"/>
      <c r="BE4063" s="230"/>
      <c r="BF4063" s="230"/>
      <c r="BG4063" s="230"/>
    </row>
    <row r="4064" spans="4:59">
      <c r="D4064" s="230"/>
      <c r="G4064" s="230"/>
      <c r="H4064" s="230"/>
      <c r="I4064" s="230"/>
      <c r="J4064" s="230"/>
      <c r="K4064" s="230"/>
      <c r="L4064" s="230"/>
      <c r="M4064" s="230"/>
      <c r="N4064" s="230"/>
      <c r="S4064" s="230"/>
      <c r="V4064" s="230"/>
      <c r="W4064" s="230"/>
      <c r="X4064" s="230"/>
      <c r="Y4064" s="230"/>
      <c r="Z4064" s="230"/>
      <c r="AA4064" s="230"/>
      <c r="AB4064" s="230"/>
      <c r="AC4064" s="230"/>
      <c r="AD4064" s="230"/>
      <c r="AH4064" s="230"/>
      <c r="AK4064" s="230"/>
      <c r="AL4064" s="230"/>
      <c r="AM4064" s="230"/>
      <c r="AN4064" s="230"/>
      <c r="AO4064" s="230"/>
      <c r="AP4064" s="230"/>
      <c r="AQ4064" s="230"/>
      <c r="AR4064" s="230"/>
      <c r="AW4064" s="230"/>
      <c r="AZ4064" s="230"/>
      <c r="BA4064" s="230"/>
      <c r="BB4064" s="230"/>
      <c r="BC4064" s="230"/>
      <c r="BD4064" s="230"/>
      <c r="BE4064" s="230"/>
      <c r="BF4064" s="230"/>
      <c r="BG4064" s="230"/>
    </row>
    <row r="4065" spans="4:59">
      <c r="D4065" s="230"/>
      <c r="G4065" s="230"/>
      <c r="H4065" s="230"/>
      <c r="I4065" s="230"/>
      <c r="J4065" s="230"/>
      <c r="K4065" s="230"/>
      <c r="L4065" s="230"/>
      <c r="M4065" s="230"/>
      <c r="N4065" s="230"/>
      <c r="S4065" s="230"/>
      <c r="V4065" s="230"/>
      <c r="W4065" s="230"/>
      <c r="X4065" s="230"/>
      <c r="Y4065" s="230"/>
      <c r="Z4065" s="230"/>
      <c r="AA4065" s="230"/>
      <c r="AB4065" s="230"/>
      <c r="AC4065" s="230"/>
      <c r="AD4065" s="230"/>
      <c r="AH4065" s="230"/>
      <c r="AK4065" s="230"/>
      <c r="AL4065" s="230"/>
      <c r="AM4065" s="230"/>
      <c r="AN4065" s="230"/>
      <c r="AO4065" s="230"/>
      <c r="AP4065" s="230"/>
      <c r="AQ4065" s="230"/>
      <c r="AR4065" s="230"/>
      <c r="AW4065" s="230"/>
      <c r="AZ4065" s="230"/>
      <c r="BA4065" s="230"/>
      <c r="BB4065" s="230"/>
      <c r="BC4065" s="230"/>
      <c r="BD4065" s="230"/>
      <c r="BE4065" s="230"/>
      <c r="BF4065" s="230"/>
      <c r="BG4065" s="230"/>
    </row>
    <row r="4066" spans="4:59">
      <c r="D4066" s="230"/>
      <c r="G4066" s="230"/>
      <c r="H4066" s="230"/>
      <c r="I4066" s="230"/>
      <c r="J4066" s="230"/>
      <c r="K4066" s="230"/>
      <c r="L4066" s="230"/>
      <c r="M4066" s="230"/>
      <c r="N4066" s="230"/>
      <c r="S4066" s="230"/>
      <c r="V4066" s="230"/>
      <c r="W4066" s="230"/>
      <c r="X4066" s="230"/>
      <c r="Y4066" s="230"/>
      <c r="Z4066" s="230"/>
      <c r="AA4066" s="230"/>
      <c r="AB4066" s="230"/>
      <c r="AC4066" s="230"/>
      <c r="AD4066" s="230"/>
      <c r="AH4066" s="230"/>
      <c r="AK4066" s="230"/>
      <c r="AL4066" s="230"/>
      <c r="AM4066" s="230"/>
      <c r="AN4066" s="230"/>
      <c r="AO4066" s="230"/>
      <c r="AP4066" s="230"/>
      <c r="AQ4066" s="230"/>
      <c r="AR4066" s="230"/>
      <c r="AW4066" s="230"/>
      <c r="AZ4066" s="230"/>
      <c r="BA4066" s="230"/>
      <c r="BB4066" s="230"/>
      <c r="BC4066" s="230"/>
      <c r="BD4066" s="230"/>
      <c r="BE4066" s="230"/>
      <c r="BF4066" s="230"/>
      <c r="BG4066" s="230"/>
    </row>
    <row r="4067" spans="4:59">
      <c r="D4067" s="230"/>
      <c r="G4067" s="230"/>
      <c r="H4067" s="230"/>
      <c r="I4067" s="230"/>
      <c r="J4067" s="230"/>
      <c r="K4067" s="230"/>
      <c r="L4067" s="230"/>
      <c r="M4067" s="230"/>
      <c r="N4067" s="230"/>
      <c r="S4067" s="230"/>
      <c r="V4067" s="230"/>
      <c r="W4067" s="230"/>
      <c r="X4067" s="230"/>
      <c r="Y4067" s="230"/>
      <c r="Z4067" s="230"/>
      <c r="AA4067" s="230"/>
      <c r="AB4067" s="230"/>
      <c r="AC4067" s="230"/>
      <c r="AD4067" s="230"/>
      <c r="AH4067" s="230"/>
      <c r="AK4067" s="230"/>
      <c r="AL4067" s="230"/>
      <c r="AM4067" s="230"/>
      <c r="AN4067" s="230"/>
      <c r="AO4067" s="230"/>
      <c r="AP4067" s="230"/>
      <c r="AQ4067" s="230"/>
      <c r="AR4067" s="230"/>
      <c r="AW4067" s="230"/>
      <c r="AZ4067" s="230"/>
      <c r="BA4067" s="230"/>
      <c r="BB4067" s="230"/>
      <c r="BC4067" s="230"/>
      <c r="BD4067" s="230"/>
      <c r="BE4067" s="230"/>
      <c r="BF4067" s="230"/>
      <c r="BG4067" s="230"/>
    </row>
    <row r="4068" spans="4:59">
      <c r="D4068" s="230"/>
      <c r="G4068" s="230"/>
      <c r="H4068" s="230"/>
      <c r="I4068" s="230"/>
      <c r="J4068" s="230"/>
      <c r="K4068" s="230"/>
      <c r="L4068" s="230"/>
      <c r="M4068" s="230"/>
      <c r="N4068" s="230"/>
      <c r="S4068" s="230"/>
      <c r="V4068" s="230"/>
      <c r="W4068" s="230"/>
      <c r="X4068" s="230"/>
      <c r="Y4068" s="230"/>
      <c r="Z4068" s="230"/>
      <c r="AA4068" s="230"/>
      <c r="AB4068" s="230"/>
      <c r="AC4068" s="230"/>
      <c r="AD4068" s="230"/>
      <c r="AH4068" s="230"/>
      <c r="AK4068" s="230"/>
      <c r="AL4068" s="230"/>
      <c r="AM4068" s="230"/>
      <c r="AN4068" s="230"/>
      <c r="AO4068" s="230"/>
      <c r="AP4068" s="230"/>
      <c r="AQ4068" s="230"/>
      <c r="AR4068" s="230"/>
      <c r="AW4068" s="230"/>
      <c r="AZ4068" s="230"/>
      <c r="BA4068" s="230"/>
      <c r="BB4068" s="230"/>
      <c r="BC4068" s="230"/>
      <c r="BD4068" s="230"/>
      <c r="BE4068" s="230"/>
      <c r="BF4068" s="230"/>
      <c r="BG4068" s="230"/>
    </row>
    <row r="4069" spans="4:59">
      <c r="D4069" s="230"/>
      <c r="G4069" s="230"/>
      <c r="H4069" s="230"/>
      <c r="I4069" s="230"/>
      <c r="J4069" s="230"/>
      <c r="K4069" s="230"/>
      <c r="L4069" s="230"/>
      <c r="M4069" s="230"/>
      <c r="N4069" s="230"/>
      <c r="S4069" s="230"/>
      <c r="V4069" s="230"/>
      <c r="W4069" s="230"/>
      <c r="X4069" s="230"/>
      <c r="Y4069" s="230"/>
      <c r="Z4069" s="230"/>
      <c r="AA4069" s="230"/>
      <c r="AB4069" s="230"/>
      <c r="AC4069" s="230"/>
      <c r="AD4069" s="230"/>
      <c r="AH4069" s="230"/>
      <c r="AK4069" s="230"/>
      <c r="AL4069" s="230"/>
      <c r="AM4069" s="230"/>
      <c r="AN4069" s="230"/>
      <c r="AO4069" s="230"/>
      <c r="AP4069" s="230"/>
      <c r="AQ4069" s="230"/>
      <c r="AR4069" s="230"/>
      <c r="AW4069" s="230"/>
      <c r="AZ4069" s="230"/>
      <c r="BA4069" s="230"/>
      <c r="BB4069" s="230"/>
      <c r="BC4069" s="230"/>
      <c r="BD4069" s="230"/>
      <c r="BE4069" s="230"/>
      <c r="BF4069" s="230"/>
      <c r="BG4069" s="230"/>
    </row>
    <row r="4070" spans="4:59">
      <c r="D4070" s="230"/>
      <c r="G4070" s="230"/>
      <c r="H4070" s="230"/>
      <c r="I4070" s="230"/>
      <c r="J4070" s="230"/>
      <c r="K4070" s="230"/>
      <c r="L4070" s="230"/>
      <c r="M4070" s="230"/>
      <c r="N4070" s="230"/>
      <c r="S4070" s="230"/>
      <c r="V4070" s="230"/>
      <c r="W4070" s="230"/>
      <c r="X4070" s="230"/>
      <c r="Y4070" s="230"/>
      <c r="Z4070" s="230"/>
      <c r="AA4070" s="230"/>
      <c r="AB4070" s="230"/>
      <c r="AC4070" s="230"/>
      <c r="AD4070" s="230"/>
      <c r="AH4070" s="230"/>
      <c r="AK4070" s="230"/>
      <c r="AL4070" s="230"/>
      <c r="AM4070" s="230"/>
      <c r="AN4070" s="230"/>
      <c r="AO4070" s="230"/>
      <c r="AP4070" s="230"/>
      <c r="AQ4070" s="230"/>
      <c r="AR4070" s="230"/>
      <c r="AW4070" s="230"/>
      <c r="AZ4070" s="230"/>
      <c r="BA4070" s="230"/>
      <c r="BB4070" s="230"/>
      <c r="BC4070" s="230"/>
      <c r="BD4070" s="230"/>
      <c r="BE4070" s="230"/>
      <c r="BF4070" s="230"/>
      <c r="BG4070" s="230"/>
    </row>
    <row r="4071" spans="4:59">
      <c r="D4071" s="230"/>
      <c r="G4071" s="230"/>
      <c r="H4071" s="230"/>
      <c r="I4071" s="230"/>
      <c r="J4071" s="230"/>
      <c r="K4071" s="230"/>
      <c r="L4071" s="230"/>
      <c r="M4071" s="230"/>
      <c r="N4071" s="230"/>
      <c r="S4071" s="230"/>
      <c r="V4071" s="230"/>
      <c r="W4071" s="230"/>
      <c r="X4071" s="230"/>
      <c r="Y4071" s="230"/>
      <c r="Z4071" s="230"/>
      <c r="AA4071" s="230"/>
      <c r="AB4071" s="230"/>
      <c r="AC4071" s="230"/>
      <c r="AD4071" s="230"/>
      <c r="AH4071" s="230"/>
      <c r="AK4071" s="230"/>
      <c r="AL4071" s="230"/>
      <c r="AM4071" s="230"/>
      <c r="AN4071" s="230"/>
      <c r="AO4071" s="230"/>
      <c r="AP4071" s="230"/>
      <c r="AQ4071" s="230"/>
      <c r="AR4071" s="230"/>
      <c r="AW4071" s="230"/>
      <c r="AZ4071" s="230"/>
      <c r="BA4071" s="230"/>
      <c r="BB4071" s="230"/>
      <c r="BC4071" s="230"/>
      <c r="BD4071" s="230"/>
      <c r="BE4071" s="230"/>
      <c r="BF4071" s="230"/>
      <c r="BG4071" s="230"/>
    </row>
    <row r="4072" spans="4:59">
      <c r="D4072" s="230"/>
      <c r="G4072" s="230"/>
      <c r="H4072" s="230"/>
      <c r="I4072" s="230"/>
      <c r="J4072" s="230"/>
      <c r="K4072" s="230"/>
      <c r="L4072" s="230"/>
      <c r="M4072" s="230"/>
      <c r="N4072" s="230"/>
      <c r="S4072" s="230"/>
      <c r="V4072" s="230"/>
      <c r="W4072" s="230"/>
      <c r="X4072" s="230"/>
      <c r="Y4072" s="230"/>
      <c r="Z4072" s="230"/>
      <c r="AA4072" s="230"/>
      <c r="AB4072" s="230"/>
      <c r="AC4072" s="230"/>
      <c r="AD4072" s="230"/>
      <c r="AH4072" s="230"/>
      <c r="AK4072" s="230"/>
      <c r="AL4072" s="230"/>
      <c r="AM4072" s="230"/>
      <c r="AN4072" s="230"/>
      <c r="AO4072" s="230"/>
      <c r="AP4072" s="230"/>
      <c r="AQ4072" s="230"/>
      <c r="AR4072" s="230"/>
      <c r="AW4072" s="230"/>
      <c r="AZ4072" s="230"/>
      <c r="BA4072" s="230"/>
      <c r="BB4072" s="230"/>
      <c r="BC4072" s="230"/>
      <c r="BD4072" s="230"/>
      <c r="BE4072" s="230"/>
      <c r="BF4072" s="230"/>
      <c r="BG4072" s="230"/>
    </row>
    <row r="4073" spans="4:59">
      <c r="D4073" s="230"/>
      <c r="G4073" s="230"/>
      <c r="H4073" s="230"/>
      <c r="I4073" s="230"/>
      <c r="J4073" s="230"/>
      <c r="K4073" s="230"/>
      <c r="L4073" s="230"/>
      <c r="M4073" s="230"/>
      <c r="N4073" s="230"/>
      <c r="S4073" s="230"/>
      <c r="V4073" s="230"/>
      <c r="W4073" s="230"/>
      <c r="X4073" s="230"/>
      <c r="Y4073" s="230"/>
      <c r="Z4073" s="230"/>
      <c r="AA4073" s="230"/>
      <c r="AB4073" s="230"/>
      <c r="AC4073" s="230"/>
      <c r="AD4073" s="230"/>
      <c r="AH4073" s="230"/>
      <c r="AK4073" s="230"/>
      <c r="AL4073" s="230"/>
      <c r="AM4073" s="230"/>
      <c r="AN4073" s="230"/>
      <c r="AO4073" s="230"/>
      <c r="AP4073" s="230"/>
      <c r="AQ4073" s="230"/>
      <c r="AR4073" s="230"/>
      <c r="AW4073" s="230"/>
      <c r="AZ4073" s="230"/>
      <c r="BA4073" s="230"/>
      <c r="BB4073" s="230"/>
      <c r="BC4073" s="230"/>
      <c r="BD4073" s="230"/>
      <c r="BE4073" s="230"/>
      <c r="BF4073" s="230"/>
      <c r="BG4073" s="230"/>
    </row>
    <row r="4074" spans="4:59">
      <c r="D4074" s="230"/>
      <c r="G4074" s="230"/>
      <c r="H4074" s="230"/>
      <c r="I4074" s="230"/>
      <c r="J4074" s="230"/>
      <c r="K4074" s="230"/>
      <c r="L4074" s="230"/>
      <c r="M4074" s="230"/>
      <c r="N4074" s="230"/>
      <c r="S4074" s="230"/>
      <c r="V4074" s="230"/>
      <c r="W4074" s="230"/>
      <c r="X4074" s="230"/>
      <c r="Y4074" s="230"/>
      <c r="Z4074" s="230"/>
      <c r="AA4074" s="230"/>
      <c r="AB4074" s="230"/>
      <c r="AC4074" s="230"/>
      <c r="AD4074" s="230"/>
      <c r="AH4074" s="230"/>
      <c r="AK4074" s="230"/>
      <c r="AL4074" s="230"/>
      <c r="AM4074" s="230"/>
      <c r="AN4074" s="230"/>
      <c r="AO4074" s="230"/>
      <c r="AP4074" s="230"/>
      <c r="AQ4074" s="230"/>
      <c r="AR4074" s="230"/>
      <c r="AW4074" s="230"/>
      <c r="AZ4074" s="230"/>
      <c r="BA4074" s="230"/>
      <c r="BB4074" s="230"/>
      <c r="BC4074" s="230"/>
      <c r="BD4074" s="230"/>
      <c r="BE4074" s="230"/>
      <c r="BF4074" s="230"/>
      <c r="BG4074" s="230"/>
    </row>
    <row r="4075" spans="4:59">
      <c r="D4075" s="230"/>
      <c r="G4075" s="230"/>
      <c r="H4075" s="230"/>
      <c r="I4075" s="230"/>
      <c r="J4075" s="230"/>
      <c r="K4075" s="230"/>
      <c r="L4075" s="230"/>
      <c r="M4075" s="230"/>
      <c r="N4075" s="230"/>
      <c r="S4075" s="230"/>
      <c r="V4075" s="230"/>
      <c r="W4075" s="230"/>
      <c r="X4075" s="230"/>
      <c r="Y4075" s="230"/>
      <c r="Z4075" s="230"/>
      <c r="AA4075" s="230"/>
      <c r="AB4075" s="230"/>
      <c r="AC4075" s="230"/>
      <c r="AD4075" s="230"/>
      <c r="AH4075" s="230"/>
      <c r="AK4075" s="230"/>
      <c r="AL4075" s="230"/>
      <c r="AM4075" s="230"/>
      <c r="AN4075" s="230"/>
      <c r="AO4075" s="230"/>
      <c r="AP4075" s="230"/>
      <c r="AQ4075" s="230"/>
      <c r="AR4075" s="230"/>
      <c r="AW4075" s="230"/>
      <c r="AZ4075" s="230"/>
      <c r="BA4075" s="230"/>
      <c r="BB4075" s="230"/>
      <c r="BC4075" s="230"/>
      <c r="BD4075" s="230"/>
      <c r="BE4075" s="230"/>
      <c r="BF4075" s="230"/>
      <c r="BG4075" s="230"/>
    </row>
    <row r="4076" spans="4:59">
      <c r="D4076" s="230"/>
      <c r="G4076" s="230"/>
      <c r="H4076" s="230"/>
      <c r="I4076" s="230"/>
      <c r="J4076" s="230"/>
      <c r="K4076" s="230"/>
      <c r="L4076" s="230"/>
      <c r="M4076" s="230"/>
      <c r="N4076" s="230"/>
      <c r="S4076" s="230"/>
      <c r="V4076" s="230"/>
      <c r="W4076" s="230"/>
      <c r="X4076" s="230"/>
      <c r="Y4076" s="230"/>
      <c r="Z4076" s="230"/>
      <c r="AA4076" s="230"/>
      <c r="AB4076" s="230"/>
      <c r="AC4076" s="230"/>
      <c r="AD4076" s="230"/>
      <c r="AH4076" s="230"/>
      <c r="AK4076" s="230"/>
      <c r="AL4076" s="230"/>
      <c r="AM4076" s="230"/>
      <c r="AN4076" s="230"/>
      <c r="AO4076" s="230"/>
      <c r="AP4076" s="230"/>
      <c r="AQ4076" s="230"/>
      <c r="AR4076" s="230"/>
      <c r="AW4076" s="230"/>
      <c r="AZ4076" s="230"/>
      <c r="BA4076" s="230"/>
      <c r="BB4076" s="230"/>
      <c r="BC4076" s="230"/>
      <c r="BD4076" s="230"/>
      <c r="BE4076" s="230"/>
      <c r="BF4076" s="230"/>
      <c r="BG4076" s="230"/>
    </row>
    <row r="4077" spans="4:59">
      <c r="D4077" s="230"/>
      <c r="G4077" s="230"/>
      <c r="H4077" s="230"/>
      <c r="I4077" s="230"/>
      <c r="J4077" s="230"/>
      <c r="K4077" s="230"/>
      <c r="L4077" s="230"/>
      <c r="M4077" s="230"/>
      <c r="N4077" s="230"/>
      <c r="S4077" s="230"/>
      <c r="V4077" s="230"/>
      <c r="W4077" s="230"/>
      <c r="X4077" s="230"/>
      <c r="Y4077" s="230"/>
      <c r="Z4077" s="230"/>
      <c r="AA4077" s="230"/>
      <c r="AB4077" s="230"/>
      <c r="AC4077" s="230"/>
      <c r="AD4077" s="230"/>
      <c r="AH4077" s="230"/>
      <c r="AK4077" s="230"/>
      <c r="AL4077" s="230"/>
      <c r="AM4077" s="230"/>
      <c r="AN4077" s="230"/>
      <c r="AO4077" s="230"/>
      <c r="AP4077" s="230"/>
      <c r="AQ4077" s="230"/>
      <c r="AR4077" s="230"/>
      <c r="AW4077" s="230"/>
      <c r="AZ4077" s="230"/>
      <c r="BA4077" s="230"/>
      <c r="BB4077" s="230"/>
      <c r="BC4077" s="230"/>
      <c r="BD4077" s="230"/>
      <c r="BE4077" s="230"/>
      <c r="BF4077" s="230"/>
      <c r="BG4077" s="230"/>
    </row>
    <row r="4078" spans="4:59">
      <c r="D4078" s="230"/>
      <c r="G4078" s="230"/>
      <c r="H4078" s="230"/>
      <c r="I4078" s="230"/>
      <c r="J4078" s="230"/>
      <c r="K4078" s="230"/>
      <c r="L4078" s="230"/>
      <c r="M4078" s="230"/>
      <c r="N4078" s="230"/>
      <c r="S4078" s="230"/>
      <c r="V4078" s="230"/>
      <c r="W4078" s="230"/>
      <c r="X4078" s="230"/>
      <c r="Y4078" s="230"/>
      <c r="Z4078" s="230"/>
      <c r="AA4078" s="230"/>
      <c r="AB4078" s="230"/>
      <c r="AC4078" s="230"/>
      <c r="AD4078" s="230"/>
      <c r="AH4078" s="230"/>
      <c r="AK4078" s="230"/>
      <c r="AL4078" s="230"/>
      <c r="AM4078" s="230"/>
      <c r="AN4078" s="230"/>
      <c r="AO4078" s="230"/>
      <c r="AP4078" s="230"/>
      <c r="AQ4078" s="230"/>
      <c r="AR4078" s="230"/>
      <c r="AW4078" s="230"/>
      <c r="AZ4078" s="230"/>
      <c r="BA4078" s="230"/>
      <c r="BB4078" s="230"/>
      <c r="BC4078" s="230"/>
      <c r="BD4078" s="230"/>
      <c r="BE4078" s="230"/>
      <c r="BF4078" s="230"/>
      <c r="BG4078" s="230"/>
    </row>
    <row r="4079" spans="4:59">
      <c r="D4079" s="230"/>
      <c r="G4079" s="230"/>
      <c r="H4079" s="230"/>
      <c r="I4079" s="230"/>
      <c r="J4079" s="230"/>
      <c r="K4079" s="230"/>
      <c r="L4079" s="230"/>
      <c r="M4079" s="230"/>
      <c r="N4079" s="230"/>
      <c r="S4079" s="230"/>
      <c r="V4079" s="230"/>
      <c r="W4079" s="230"/>
      <c r="X4079" s="230"/>
      <c r="Y4079" s="230"/>
      <c r="Z4079" s="230"/>
      <c r="AA4079" s="230"/>
      <c r="AB4079" s="230"/>
      <c r="AC4079" s="230"/>
      <c r="AD4079" s="230"/>
      <c r="AH4079" s="230"/>
      <c r="AK4079" s="230"/>
      <c r="AL4079" s="230"/>
      <c r="AM4079" s="230"/>
      <c r="AN4079" s="230"/>
      <c r="AO4079" s="230"/>
      <c r="AP4079" s="230"/>
      <c r="AQ4079" s="230"/>
      <c r="AR4079" s="230"/>
      <c r="AW4079" s="230"/>
      <c r="AZ4079" s="230"/>
      <c r="BA4079" s="230"/>
      <c r="BB4079" s="230"/>
      <c r="BC4079" s="230"/>
      <c r="BD4079" s="230"/>
      <c r="BE4079" s="230"/>
      <c r="BF4079" s="230"/>
      <c r="BG4079" s="230"/>
    </row>
    <row r="4080" spans="4:59">
      <c r="D4080" s="230"/>
      <c r="G4080" s="230"/>
      <c r="H4080" s="230"/>
      <c r="I4080" s="230"/>
      <c r="J4080" s="230"/>
      <c r="K4080" s="230"/>
      <c r="L4080" s="230"/>
      <c r="M4080" s="230"/>
      <c r="N4080" s="230"/>
      <c r="S4080" s="230"/>
      <c r="V4080" s="230"/>
      <c r="W4080" s="230"/>
      <c r="X4080" s="230"/>
      <c r="Y4080" s="230"/>
      <c r="Z4080" s="230"/>
      <c r="AA4080" s="230"/>
      <c r="AB4080" s="230"/>
      <c r="AC4080" s="230"/>
      <c r="AD4080" s="230"/>
      <c r="AH4080" s="230"/>
      <c r="AK4080" s="230"/>
      <c r="AL4080" s="230"/>
      <c r="AM4080" s="230"/>
      <c r="AN4080" s="230"/>
      <c r="AO4080" s="230"/>
      <c r="AP4080" s="230"/>
      <c r="AQ4080" s="230"/>
      <c r="AR4080" s="230"/>
      <c r="AW4080" s="230"/>
      <c r="AZ4080" s="230"/>
      <c r="BA4080" s="230"/>
      <c r="BB4080" s="230"/>
      <c r="BC4080" s="230"/>
      <c r="BD4080" s="230"/>
      <c r="BE4080" s="230"/>
      <c r="BF4080" s="230"/>
      <c r="BG4080" s="230"/>
    </row>
    <row r="4081" spans="4:59">
      <c r="D4081" s="230"/>
      <c r="G4081" s="230"/>
      <c r="H4081" s="230"/>
      <c r="I4081" s="230"/>
      <c r="J4081" s="230"/>
      <c r="K4081" s="230"/>
      <c r="L4081" s="230"/>
      <c r="M4081" s="230"/>
      <c r="N4081" s="230"/>
      <c r="S4081" s="230"/>
      <c r="V4081" s="230"/>
      <c r="W4081" s="230"/>
      <c r="X4081" s="230"/>
      <c r="Y4081" s="230"/>
      <c r="Z4081" s="230"/>
      <c r="AA4081" s="230"/>
      <c r="AB4081" s="230"/>
      <c r="AC4081" s="230"/>
      <c r="AD4081" s="230"/>
      <c r="AH4081" s="230"/>
      <c r="AK4081" s="230"/>
      <c r="AL4081" s="230"/>
      <c r="AM4081" s="230"/>
      <c r="AN4081" s="230"/>
      <c r="AO4081" s="230"/>
      <c r="AP4081" s="230"/>
      <c r="AQ4081" s="230"/>
      <c r="AR4081" s="230"/>
      <c r="AW4081" s="230"/>
      <c r="AZ4081" s="230"/>
      <c r="BA4081" s="230"/>
      <c r="BB4081" s="230"/>
      <c r="BC4081" s="230"/>
      <c r="BD4081" s="230"/>
      <c r="BE4081" s="230"/>
      <c r="BF4081" s="230"/>
      <c r="BG4081" s="230"/>
    </row>
    <row r="4082" spans="4:59">
      <c r="D4082" s="230"/>
      <c r="G4082" s="230"/>
      <c r="H4082" s="230"/>
      <c r="I4082" s="230"/>
      <c r="J4082" s="230"/>
      <c r="K4082" s="230"/>
      <c r="L4082" s="230"/>
      <c r="M4082" s="230"/>
      <c r="N4082" s="230"/>
      <c r="S4082" s="230"/>
      <c r="V4082" s="230"/>
      <c r="W4082" s="230"/>
      <c r="X4082" s="230"/>
      <c r="Y4082" s="230"/>
      <c r="Z4082" s="230"/>
      <c r="AA4082" s="230"/>
      <c r="AB4082" s="230"/>
      <c r="AC4082" s="230"/>
      <c r="AD4082" s="230"/>
      <c r="AH4082" s="230"/>
      <c r="AK4082" s="230"/>
      <c r="AL4082" s="230"/>
      <c r="AM4082" s="230"/>
      <c r="AN4082" s="230"/>
      <c r="AO4082" s="230"/>
      <c r="AP4082" s="230"/>
      <c r="AQ4082" s="230"/>
      <c r="AR4082" s="230"/>
      <c r="AW4082" s="230"/>
      <c r="AZ4082" s="230"/>
      <c r="BA4082" s="230"/>
      <c r="BB4082" s="230"/>
      <c r="BC4082" s="230"/>
      <c r="BD4082" s="230"/>
      <c r="BE4082" s="230"/>
      <c r="BF4082" s="230"/>
      <c r="BG4082" s="230"/>
    </row>
    <row r="4083" spans="4:59">
      <c r="D4083" s="230"/>
      <c r="G4083" s="230"/>
      <c r="H4083" s="230"/>
      <c r="I4083" s="230"/>
      <c r="J4083" s="230"/>
      <c r="K4083" s="230"/>
      <c r="L4083" s="230"/>
      <c r="M4083" s="230"/>
      <c r="N4083" s="230"/>
      <c r="S4083" s="230"/>
      <c r="V4083" s="230"/>
      <c r="W4083" s="230"/>
      <c r="X4083" s="230"/>
      <c r="Y4083" s="230"/>
      <c r="Z4083" s="230"/>
      <c r="AA4083" s="230"/>
      <c r="AB4083" s="230"/>
      <c r="AC4083" s="230"/>
      <c r="AD4083" s="230"/>
      <c r="AH4083" s="230"/>
      <c r="AK4083" s="230"/>
      <c r="AL4083" s="230"/>
      <c r="AM4083" s="230"/>
      <c r="AN4083" s="230"/>
      <c r="AO4083" s="230"/>
      <c r="AP4083" s="230"/>
      <c r="AQ4083" s="230"/>
      <c r="AR4083" s="230"/>
      <c r="AW4083" s="230"/>
      <c r="AZ4083" s="230"/>
      <c r="BA4083" s="230"/>
      <c r="BB4083" s="230"/>
      <c r="BC4083" s="230"/>
      <c r="BD4083" s="230"/>
      <c r="BE4083" s="230"/>
      <c r="BF4083" s="230"/>
      <c r="BG4083" s="230"/>
    </row>
    <row r="4084" spans="4:59">
      <c r="D4084" s="230"/>
      <c r="G4084" s="230"/>
      <c r="H4084" s="230"/>
      <c r="I4084" s="230"/>
      <c r="J4084" s="230"/>
      <c r="K4084" s="230"/>
      <c r="L4084" s="230"/>
      <c r="M4084" s="230"/>
      <c r="N4084" s="230"/>
      <c r="S4084" s="230"/>
      <c r="V4084" s="230"/>
      <c r="W4084" s="230"/>
      <c r="X4084" s="230"/>
      <c r="Y4084" s="230"/>
      <c r="Z4084" s="230"/>
      <c r="AA4084" s="230"/>
      <c r="AB4084" s="230"/>
      <c r="AC4084" s="230"/>
      <c r="AD4084" s="230"/>
      <c r="AH4084" s="230"/>
      <c r="AK4084" s="230"/>
      <c r="AL4084" s="230"/>
      <c r="AM4084" s="230"/>
      <c r="AN4084" s="230"/>
      <c r="AO4084" s="230"/>
      <c r="AP4084" s="230"/>
      <c r="AQ4084" s="230"/>
      <c r="AR4084" s="230"/>
      <c r="AW4084" s="230"/>
      <c r="AZ4084" s="230"/>
      <c r="BA4084" s="230"/>
      <c r="BB4084" s="230"/>
      <c r="BC4084" s="230"/>
      <c r="BD4084" s="230"/>
      <c r="BE4084" s="230"/>
      <c r="BF4084" s="230"/>
      <c r="BG4084" s="230"/>
    </row>
    <row r="4085" spans="4:59">
      <c r="D4085" s="230"/>
      <c r="G4085" s="230"/>
      <c r="H4085" s="230"/>
      <c r="I4085" s="230"/>
      <c r="J4085" s="230"/>
      <c r="K4085" s="230"/>
      <c r="L4085" s="230"/>
      <c r="M4085" s="230"/>
      <c r="N4085" s="230"/>
      <c r="S4085" s="230"/>
      <c r="V4085" s="230"/>
      <c r="W4085" s="230"/>
      <c r="X4085" s="230"/>
      <c r="Y4085" s="230"/>
      <c r="Z4085" s="230"/>
      <c r="AA4085" s="230"/>
      <c r="AB4085" s="230"/>
      <c r="AC4085" s="230"/>
      <c r="AD4085" s="230"/>
      <c r="AH4085" s="230"/>
      <c r="AK4085" s="230"/>
      <c r="AL4085" s="230"/>
      <c r="AM4085" s="230"/>
      <c r="AN4085" s="230"/>
      <c r="AO4085" s="230"/>
      <c r="AP4085" s="230"/>
      <c r="AQ4085" s="230"/>
      <c r="AR4085" s="230"/>
      <c r="AW4085" s="230"/>
      <c r="AZ4085" s="230"/>
      <c r="BA4085" s="230"/>
      <c r="BB4085" s="230"/>
      <c r="BC4085" s="230"/>
      <c r="BD4085" s="230"/>
      <c r="BE4085" s="230"/>
      <c r="BF4085" s="230"/>
      <c r="BG4085" s="230"/>
    </row>
    <row r="4086" spans="4:59">
      <c r="D4086" s="230"/>
      <c r="G4086" s="230"/>
      <c r="H4086" s="230"/>
      <c r="I4086" s="230"/>
      <c r="J4086" s="230"/>
      <c r="K4086" s="230"/>
      <c r="L4086" s="230"/>
      <c r="M4086" s="230"/>
      <c r="N4086" s="230"/>
      <c r="S4086" s="230"/>
      <c r="V4086" s="230"/>
      <c r="W4086" s="230"/>
      <c r="X4086" s="230"/>
      <c r="Y4086" s="230"/>
      <c r="Z4086" s="230"/>
      <c r="AA4086" s="230"/>
      <c r="AB4086" s="230"/>
      <c r="AC4086" s="230"/>
      <c r="AD4086" s="230"/>
      <c r="AH4086" s="230"/>
      <c r="AK4086" s="230"/>
      <c r="AL4086" s="230"/>
      <c r="AM4086" s="230"/>
      <c r="AN4086" s="230"/>
      <c r="AO4086" s="230"/>
      <c r="AP4086" s="230"/>
      <c r="AQ4086" s="230"/>
      <c r="AR4086" s="230"/>
      <c r="AW4086" s="230"/>
      <c r="AZ4086" s="230"/>
      <c r="BA4086" s="230"/>
      <c r="BB4086" s="230"/>
      <c r="BC4086" s="230"/>
      <c r="BD4086" s="230"/>
      <c r="BE4086" s="230"/>
      <c r="BF4086" s="230"/>
      <c r="BG4086" s="230"/>
    </row>
    <row r="4087" spans="4:59">
      <c r="D4087" s="230"/>
      <c r="G4087" s="230"/>
      <c r="H4087" s="230"/>
      <c r="I4087" s="230"/>
      <c r="J4087" s="230"/>
      <c r="K4087" s="230"/>
      <c r="L4087" s="230"/>
      <c r="M4087" s="230"/>
      <c r="N4087" s="230"/>
      <c r="S4087" s="230"/>
      <c r="V4087" s="230"/>
      <c r="W4087" s="230"/>
      <c r="X4087" s="230"/>
      <c r="Y4087" s="230"/>
      <c r="Z4087" s="230"/>
      <c r="AA4087" s="230"/>
      <c r="AB4087" s="230"/>
      <c r="AC4087" s="230"/>
      <c r="AD4087" s="230"/>
      <c r="AH4087" s="230"/>
      <c r="AK4087" s="230"/>
      <c r="AL4087" s="230"/>
      <c r="AM4087" s="230"/>
      <c r="AN4087" s="230"/>
      <c r="AO4087" s="230"/>
      <c r="AP4087" s="230"/>
      <c r="AQ4087" s="230"/>
      <c r="AR4087" s="230"/>
      <c r="AW4087" s="230"/>
      <c r="AZ4087" s="230"/>
      <c r="BA4087" s="230"/>
      <c r="BB4087" s="230"/>
      <c r="BC4087" s="230"/>
      <c r="BD4087" s="230"/>
      <c r="BE4087" s="230"/>
      <c r="BF4087" s="230"/>
      <c r="BG4087" s="230"/>
    </row>
    <row r="4088" spans="4:59">
      <c r="D4088" s="230"/>
      <c r="G4088" s="230"/>
      <c r="H4088" s="230"/>
      <c r="I4088" s="230"/>
      <c r="J4088" s="230"/>
      <c r="K4088" s="230"/>
      <c r="L4088" s="230"/>
      <c r="M4088" s="230"/>
      <c r="N4088" s="230"/>
      <c r="S4088" s="230"/>
      <c r="V4088" s="230"/>
      <c r="W4088" s="230"/>
      <c r="X4088" s="230"/>
      <c r="Y4088" s="230"/>
      <c r="Z4088" s="230"/>
      <c r="AA4088" s="230"/>
      <c r="AB4088" s="230"/>
      <c r="AC4088" s="230"/>
      <c r="AD4088" s="230"/>
      <c r="AH4088" s="230"/>
      <c r="AK4088" s="230"/>
      <c r="AL4088" s="230"/>
      <c r="AM4088" s="230"/>
      <c r="AN4088" s="230"/>
      <c r="AO4088" s="230"/>
      <c r="AP4088" s="230"/>
      <c r="AQ4088" s="230"/>
      <c r="AR4088" s="230"/>
      <c r="AW4088" s="230"/>
      <c r="AZ4088" s="230"/>
      <c r="BA4088" s="230"/>
      <c r="BB4088" s="230"/>
      <c r="BC4088" s="230"/>
      <c r="BD4088" s="230"/>
      <c r="BE4088" s="230"/>
      <c r="BF4088" s="230"/>
      <c r="BG4088" s="230"/>
    </row>
    <row r="4089" spans="4:59">
      <c r="D4089" s="230"/>
      <c r="G4089" s="230"/>
      <c r="H4089" s="230"/>
      <c r="I4089" s="230"/>
      <c r="J4089" s="230"/>
      <c r="K4089" s="230"/>
      <c r="L4089" s="230"/>
      <c r="M4089" s="230"/>
      <c r="N4089" s="230"/>
      <c r="S4089" s="230"/>
      <c r="V4089" s="230"/>
      <c r="W4089" s="230"/>
      <c r="X4089" s="230"/>
      <c r="Y4089" s="230"/>
      <c r="Z4089" s="230"/>
      <c r="AA4089" s="230"/>
      <c r="AB4089" s="230"/>
      <c r="AC4089" s="230"/>
      <c r="AD4089" s="230"/>
      <c r="AH4089" s="230"/>
      <c r="AK4089" s="230"/>
      <c r="AL4089" s="230"/>
      <c r="AM4089" s="230"/>
      <c r="AN4089" s="230"/>
      <c r="AO4089" s="230"/>
      <c r="AP4089" s="230"/>
      <c r="AQ4089" s="230"/>
      <c r="AR4089" s="230"/>
      <c r="AW4089" s="230"/>
      <c r="AZ4089" s="230"/>
      <c r="BA4089" s="230"/>
      <c r="BB4089" s="230"/>
      <c r="BC4089" s="230"/>
      <c r="BD4089" s="230"/>
      <c r="BE4089" s="230"/>
      <c r="BF4089" s="230"/>
      <c r="BG4089" s="230"/>
    </row>
    <row r="4090" spans="4:59">
      <c r="D4090" s="230"/>
      <c r="G4090" s="230"/>
      <c r="H4090" s="230"/>
      <c r="I4090" s="230"/>
      <c r="J4090" s="230"/>
      <c r="K4090" s="230"/>
      <c r="L4090" s="230"/>
      <c r="M4090" s="230"/>
      <c r="N4090" s="230"/>
      <c r="S4090" s="230"/>
      <c r="V4090" s="230"/>
      <c r="W4090" s="230"/>
      <c r="X4090" s="230"/>
      <c r="Y4090" s="230"/>
      <c r="Z4090" s="230"/>
      <c r="AA4090" s="230"/>
      <c r="AB4090" s="230"/>
      <c r="AC4090" s="230"/>
      <c r="AD4090" s="230"/>
      <c r="AH4090" s="230"/>
      <c r="AK4090" s="230"/>
      <c r="AL4090" s="230"/>
      <c r="AM4090" s="230"/>
      <c r="AN4090" s="230"/>
      <c r="AO4090" s="230"/>
      <c r="AP4090" s="230"/>
      <c r="AQ4090" s="230"/>
      <c r="AR4090" s="230"/>
      <c r="AW4090" s="230"/>
      <c r="AZ4090" s="230"/>
      <c r="BA4090" s="230"/>
      <c r="BB4090" s="230"/>
      <c r="BC4090" s="230"/>
      <c r="BD4090" s="230"/>
      <c r="BE4090" s="230"/>
      <c r="BF4090" s="230"/>
      <c r="BG4090" s="230"/>
    </row>
    <row r="4091" spans="4:59">
      <c r="D4091" s="230"/>
      <c r="G4091" s="230"/>
      <c r="H4091" s="230"/>
      <c r="I4091" s="230"/>
      <c r="J4091" s="230"/>
      <c r="K4091" s="230"/>
      <c r="L4091" s="230"/>
      <c r="M4091" s="230"/>
      <c r="N4091" s="230"/>
      <c r="S4091" s="230"/>
      <c r="V4091" s="230"/>
      <c r="W4091" s="230"/>
      <c r="X4091" s="230"/>
      <c r="Y4091" s="230"/>
      <c r="Z4091" s="230"/>
      <c r="AA4091" s="230"/>
      <c r="AB4091" s="230"/>
      <c r="AC4091" s="230"/>
      <c r="AD4091" s="230"/>
      <c r="AH4091" s="230"/>
      <c r="AK4091" s="230"/>
      <c r="AL4091" s="230"/>
      <c r="AM4091" s="230"/>
      <c r="AN4091" s="230"/>
      <c r="AO4091" s="230"/>
      <c r="AP4091" s="230"/>
      <c r="AQ4091" s="230"/>
      <c r="AR4091" s="230"/>
      <c r="AW4091" s="230"/>
      <c r="AZ4091" s="230"/>
      <c r="BA4091" s="230"/>
      <c r="BB4091" s="230"/>
      <c r="BC4091" s="230"/>
      <c r="BD4091" s="230"/>
      <c r="BE4091" s="230"/>
      <c r="BF4091" s="230"/>
      <c r="BG4091" s="230"/>
    </row>
    <row r="4092" spans="4:59">
      <c r="D4092" s="230"/>
      <c r="G4092" s="230"/>
      <c r="H4092" s="230"/>
      <c r="I4092" s="230"/>
      <c r="J4092" s="230"/>
      <c r="K4092" s="230"/>
      <c r="L4092" s="230"/>
      <c r="M4092" s="230"/>
      <c r="N4092" s="230"/>
      <c r="S4092" s="230"/>
      <c r="V4092" s="230"/>
      <c r="W4092" s="230"/>
      <c r="X4092" s="230"/>
      <c r="Y4092" s="230"/>
      <c r="Z4092" s="230"/>
      <c r="AA4092" s="230"/>
      <c r="AB4092" s="230"/>
      <c r="AC4092" s="230"/>
      <c r="AD4092" s="230"/>
      <c r="AH4092" s="230"/>
      <c r="AK4092" s="230"/>
      <c r="AL4092" s="230"/>
      <c r="AM4092" s="230"/>
      <c r="AN4092" s="230"/>
      <c r="AO4092" s="230"/>
      <c r="AP4092" s="230"/>
      <c r="AQ4092" s="230"/>
      <c r="AR4092" s="230"/>
      <c r="AW4092" s="230"/>
      <c r="AZ4092" s="230"/>
      <c r="BA4092" s="230"/>
      <c r="BB4092" s="230"/>
      <c r="BC4092" s="230"/>
      <c r="BD4092" s="230"/>
      <c r="BE4092" s="230"/>
      <c r="BF4092" s="230"/>
      <c r="BG4092" s="230"/>
    </row>
    <row r="4093" spans="4:59">
      <c r="D4093" s="230"/>
      <c r="G4093" s="230"/>
      <c r="H4093" s="230"/>
      <c r="I4093" s="230"/>
      <c r="J4093" s="230"/>
      <c r="K4093" s="230"/>
      <c r="L4093" s="230"/>
      <c r="M4093" s="230"/>
      <c r="N4093" s="230"/>
      <c r="S4093" s="230"/>
      <c r="V4093" s="230"/>
      <c r="W4093" s="230"/>
      <c r="X4093" s="230"/>
      <c r="Y4093" s="230"/>
      <c r="Z4093" s="230"/>
      <c r="AA4093" s="230"/>
      <c r="AB4093" s="230"/>
      <c r="AC4093" s="230"/>
      <c r="AD4093" s="230"/>
      <c r="AH4093" s="230"/>
      <c r="AK4093" s="230"/>
      <c r="AL4093" s="230"/>
      <c r="AM4093" s="230"/>
      <c r="AN4093" s="230"/>
      <c r="AO4093" s="230"/>
      <c r="AP4093" s="230"/>
      <c r="AQ4093" s="230"/>
      <c r="AR4093" s="230"/>
      <c r="AW4093" s="230"/>
      <c r="AZ4093" s="230"/>
      <c r="BA4093" s="230"/>
      <c r="BB4093" s="230"/>
      <c r="BC4093" s="230"/>
      <c r="BD4093" s="230"/>
      <c r="BE4093" s="230"/>
      <c r="BF4093" s="230"/>
      <c r="BG4093" s="230"/>
    </row>
    <row r="4094" spans="4:59">
      <c r="D4094" s="230"/>
      <c r="G4094" s="230"/>
      <c r="H4094" s="230"/>
      <c r="I4094" s="230"/>
      <c r="J4094" s="230"/>
      <c r="K4094" s="230"/>
      <c r="L4094" s="230"/>
      <c r="M4094" s="230"/>
      <c r="N4094" s="230"/>
      <c r="S4094" s="230"/>
      <c r="V4094" s="230"/>
      <c r="W4094" s="230"/>
      <c r="X4094" s="230"/>
      <c r="Y4094" s="230"/>
      <c r="Z4094" s="230"/>
      <c r="AA4094" s="230"/>
      <c r="AB4094" s="230"/>
      <c r="AC4094" s="230"/>
      <c r="AD4094" s="230"/>
      <c r="AH4094" s="230"/>
      <c r="AK4094" s="230"/>
      <c r="AL4094" s="230"/>
      <c r="AM4094" s="230"/>
      <c r="AN4094" s="230"/>
      <c r="AO4094" s="230"/>
      <c r="AP4094" s="230"/>
      <c r="AQ4094" s="230"/>
      <c r="AR4094" s="230"/>
      <c r="AW4094" s="230"/>
      <c r="AZ4094" s="230"/>
      <c r="BA4094" s="230"/>
      <c r="BB4094" s="230"/>
      <c r="BC4094" s="230"/>
      <c r="BD4094" s="230"/>
      <c r="BE4094" s="230"/>
      <c r="BF4094" s="230"/>
      <c r="BG4094" s="230"/>
    </row>
    <row r="4095" spans="4:59">
      <c r="D4095" s="230"/>
      <c r="G4095" s="230"/>
      <c r="H4095" s="230"/>
      <c r="I4095" s="230"/>
      <c r="J4095" s="230"/>
      <c r="K4095" s="230"/>
      <c r="L4095" s="230"/>
      <c r="M4095" s="230"/>
      <c r="N4095" s="230"/>
      <c r="S4095" s="230"/>
      <c r="V4095" s="230"/>
      <c r="W4095" s="230"/>
      <c r="X4095" s="230"/>
      <c r="Y4095" s="230"/>
      <c r="Z4095" s="230"/>
      <c r="AA4095" s="230"/>
      <c r="AB4095" s="230"/>
      <c r="AC4095" s="230"/>
      <c r="AD4095" s="230"/>
      <c r="AH4095" s="230"/>
      <c r="AK4095" s="230"/>
      <c r="AL4095" s="230"/>
      <c r="AM4095" s="230"/>
      <c r="AN4095" s="230"/>
      <c r="AO4095" s="230"/>
      <c r="AP4095" s="230"/>
      <c r="AQ4095" s="230"/>
      <c r="AR4095" s="230"/>
      <c r="AW4095" s="230"/>
      <c r="AZ4095" s="230"/>
      <c r="BA4095" s="230"/>
      <c r="BB4095" s="230"/>
      <c r="BC4095" s="230"/>
      <c r="BD4095" s="230"/>
      <c r="BE4095" s="230"/>
      <c r="BF4095" s="230"/>
      <c r="BG4095" s="230"/>
    </row>
    <row r="4096" spans="4:59">
      <c r="D4096" s="230"/>
      <c r="G4096" s="230"/>
      <c r="H4096" s="230"/>
      <c r="I4096" s="230"/>
      <c r="J4096" s="230"/>
      <c r="K4096" s="230"/>
      <c r="L4096" s="230"/>
      <c r="M4096" s="230"/>
      <c r="N4096" s="230"/>
      <c r="S4096" s="230"/>
      <c r="V4096" s="230"/>
      <c r="W4096" s="230"/>
      <c r="X4096" s="230"/>
      <c r="Y4096" s="230"/>
      <c r="Z4096" s="230"/>
      <c r="AA4096" s="230"/>
      <c r="AB4096" s="230"/>
      <c r="AC4096" s="230"/>
      <c r="AD4096" s="230"/>
      <c r="AH4096" s="230"/>
      <c r="AK4096" s="230"/>
      <c r="AL4096" s="230"/>
      <c r="AM4096" s="230"/>
      <c r="AN4096" s="230"/>
      <c r="AO4096" s="230"/>
      <c r="AP4096" s="230"/>
      <c r="AQ4096" s="230"/>
      <c r="AR4096" s="230"/>
      <c r="AW4096" s="230"/>
      <c r="AZ4096" s="230"/>
      <c r="BA4096" s="230"/>
      <c r="BB4096" s="230"/>
      <c r="BC4096" s="230"/>
      <c r="BD4096" s="230"/>
      <c r="BE4096" s="230"/>
      <c r="BF4096" s="230"/>
      <c r="BG4096" s="230"/>
    </row>
    <row r="4097" spans="4:59">
      <c r="D4097" s="230"/>
      <c r="G4097" s="230"/>
      <c r="H4097" s="230"/>
      <c r="I4097" s="230"/>
      <c r="J4097" s="230"/>
      <c r="K4097" s="230"/>
      <c r="L4097" s="230"/>
      <c r="M4097" s="230"/>
      <c r="N4097" s="230"/>
      <c r="S4097" s="230"/>
      <c r="V4097" s="230"/>
      <c r="W4097" s="230"/>
      <c r="X4097" s="230"/>
      <c r="Y4097" s="230"/>
      <c r="Z4097" s="230"/>
      <c r="AA4097" s="230"/>
      <c r="AB4097" s="230"/>
      <c r="AC4097" s="230"/>
      <c r="AD4097" s="230"/>
      <c r="AH4097" s="230"/>
      <c r="AK4097" s="230"/>
      <c r="AL4097" s="230"/>
      <c r="AM4097" s="230"/>
      <c r="AN4097" s="230"/>
      <c r="AO4097" s="230"/>
      <c r="AP4097" s="230"/>
      <c r="AQ4097" s="230"/>
      <c r="AR4097" s="230"/>
      <c r="AW4097" s="230"/>
      <c r="AZ4097" s="230"/>
      <c r="BA4097" s="230"/>
      <c r="BB4097" s="230"/>
      <c r="BC4097" s="230"/>
      <c r="BD4097" s="230"/>
      <c r="BE4097" s="230"/>
      <c r="BF4097" s="230"/>
      <c r="BG4097" s="230"/>
    </row>
    <row r="4098" spans="4:59">
      <c r="D4098" s="230"/>
      <c r="G4098" s="230"/>
      <c r="H4098" s="230"/>
      <c r="I4098" s="230"/>
      <c r="J4098" s="230"/>
      <c r="K4098" s="230"/>
      <c r="L4098" s="230"/>
      <c r="M4098" s="230"/>
      <c r="N4098" s="230"/>
      <c r="S4098" s="230"/>
      <c r="V4098" s="230"/>
      <c r="W4098" s="230"/>
      <c r="X4098" s="230"/>
      <c r="Y4098" s="230"/>
      <c r="Z4098" s="230"/>
      <c r="AA4098" s="230"/>
      <c r="AB4098" s="230"/>
      <c r="AC4098" s="230"/>
      <c r="AD4098" s="230"/>
      <c r="AH4098" s="230"/>
      <c r="AK4098" s="230"/>
      <c r="AL4098" s="230"/>
      <c r="AM4098" s="230"/>
      <c r="AN4098" s="230"/>
      <c r="AO4098" s="230"/>
      <c r="AP4098" s="230"/>
      <c r="AQ4098" s="230"/>
      <c r="AR4098" s="230"/>
      <c r="AW4098" s="230"/>
      <c r="AZ4098" s="230"/>
      <c r="BA4098" s="230"/>
      <c r="BB4098" s="230"/>
      <c r="BC4098" s="230"/>
      <c r="BD4098" s="230"/>
      <c r="BE4098" s="230"/>
      <c r="BF4098" s="230"/>
      <c r="BG4098" s="230"/>
    </row>
    <row r="4099" spans="4:59">
      <c r="D4099" s="230"/>
      <c r="G4099" s="230"/>
      <c r="H4099" s="230"/>
      <c r="I4099" s="230"/>
      <c r="J4099" s="230"/>
      <c r="K4099" s="230"/>
      <c r="L4099" s="230"/>
      <c r="M4099" s="230"/>
      <c r="N4099" s="230"/>
      <c r="S4099" s="230"/>
      <c r="V4099" s="230"/>
      <c r="W4099" s="230"/>
      <c r="X4099" s="230"/>
      <c r="Y4099" s="230"/>
      <c r="Z4099" s="230"/>
      <c r="AA4099" s="230"/>
      <c r="AB4099" s="230"/>
      <c r="AC4099" s="230"/>
      <c r="AD4099" s="230"/>
      <c r="AH4099" s="230"/>
      <c r="AK4099" s="230"/>
      <c r="AL4099" s="230"/>
      <c r="AM4099" s="230"/>
      <c r="AN4099" s="230"/>
      <c r="AO4099" s="230"/>
      <c r="AP4099" s="230"/>
      <c r="AQ4099" s="230"/>
      <c r="AR4099" s="230"/>
      <c r="AW4099" s="230"/>
      <c r="AZ4099" s="230"/>
      <c r="BA4099" s="230"/>
      <c r="BB4099" s="230"/>
      <c r="BC4099" s="230"/>
      <c r="BD4099" s="230"/>
      <c r="BE4099" s="230"/>
      <c r="BF4099" s="230"/>
      <c r="BG4099" s="230"/>
    </row>
    <row r="4100" spans="4:59">
      <c r="D4100" s="230"/>
      <c r="G4100" s="230"/>
      <c r="H4100" s="230"/>
      <c r="I4100" s="230"/>
      <c r="J4100" s="230"/>
      <c r="K4100" s="230"/>
      <c r="L4100" s="230"/>
      <c r="M4100" s="230"/>
      <c r="N4100" s="230"/>
      <c r="S4100" s="230"/>
      <c r="V4100" s="230"/>
      <c r="W4100" s="230"/>
      <c r="X4100" s="230"/>
      <c r="Y4100" s="230"/>
      <c r="Z4100" s="230"/>
      <c r="AA4100" s="230"/>
      <c r="AB4100" s="230"/>
      <c r="AC4100" s="230"/>
      <c r="AD4100" s="230"/>
      <c r="AH4100" s="230"/>
      <c r="AK4100" s="230"/>
      <c r="AL4100" s="230"/>
      <c r="AM4100" s="230"/>
      <c r="AN4100" s="230"/>
      <c r="AO4100" s="230"/>
      <c r="AP4100" s="230"/>
      <c r="AQ4100" s="230"/>
      <c r="AR4100" s="230"/>
      <c r="AW4100" s="230"/>
      <c r="AZ4100" s="230"/>
      <c r="BA4100" s="230"/>
      <c r="BB4100" s="230"/>
      <c r="BC4100" s="230"/>
      <c r="BD4100" s="230"/>
      <c r="BE4100" s="230"/>
      <c r="BF4100" s="230"/>
      <c r="BG4100" s="230"/>
    </row>
    <row r="4101" spans="4:59">
      <c r="D4101" s="230"/>
      <c r="G4101" s="230"/>
      <c r="H4101" s="230"/>
      <c r="I4101" s="230"/>
      <c r="J4101" s="230"/>
      <c r="K4101" s="230"/>
      <c r="L4101" s="230"/>
      <c r="M4101" s="230"/>
      <c r="N4101" s="230"/>
      <c r="S4101" s="230"/>
      <c r="V4101" s="230"/>
      <c r="W4101" s="230"/>
      <c r="X4101" s="230"/>
      <c r="Y4101" s="230"/>
      <c r="Z4101" s="230"/>
      <c r="AA4101" s="230"/>
      <c r="AB4101" s="230"/>
      <c r="AC4101" s="230"/>
      <c r="AD4101" s="230"/>
      <c r="AH4101" s="230"/>
      <c r="AK4101" s="230"/>
      <c r="AL4101" s="230"/>
      <c r="AM4101" s="230"/>
      <c r="AN4101" s="230"/>
      <c r="AO4101" s="230"/>
      <c r="AP4101" s="230"/>
      <c r="AQ4101" s="230"/>
      <c r="AR4101" s="230"/>
      <c r="AW4101" s="230"/>
      <c r="AZ4101" s="230"/>
      <c r="BA4101" s="230"/>
      <c r="BB4101" s="230"/>
      <c r="BC4101" s="230"/>
      <c r="BD4101" s="230"/>
      <c r="BE4101" s="230"/>
      <c r="BF4101" s="230"/>
      <c r="BG4101" s="230"/>
    </row>
    <row r="4102" spans="4:59">
      <c r="D4102" s="230"/>
      <c r="G4102" s="230"/>
      <c r="H4102" s="230"/>
      <c r="I4102" s="230"/>
      <c r="J4102" s="230"/>
      <c r="K4102" s="230"/>
      <c r="L4102" s="230"/>
      <c r="M4102" s="230"/>
      <c r="N4102" s="230"/>
      <c r="S4102" s="230"/>
      <c r="V4102" s="230"/>
      <c r="W4102" s="230"/>
      <c r="X4102" s="230"/>
      <c r="Y4102" s="230"/>
      <c r="Z4102" s="230"/>
      <c r="AA4102" s="230"/>
      <c r="AB4102" s="230"/>
      <c r="AC4102" s="230"/>
      <c r="AD4102" s="230"/>
      <c r="AH4102" s="230"/>
      <c r="AK4102" s="230"/>
      <c r="AL4102" s="230"/>
      <c r="AM4102" s="230"/>
      <c r="AN4102" s="230"/>
      <c r="AO4102" s="230"/>
      <c r="AP4102" s="230"/>
      <c r="AQ4102" s="230"/>
      <c r="AR4102" s="230"/>
      <c r="AW4102" s="230"/>
      <c r="AZ4102" s="230"/>
      <c r="BA4102" s="230"/>
      <c r="BB4102" s="230"/>
      <c r="BC4102" s="230"/>
      <c r="BD4102" s="230"/>
      <c r="BE4102" s="230"/>
      <c r="BF4102" s="230"/>
      <c r="BG4102" s="230"/>
    </row>
    <row r="4103" spans="4:59">
      <c r="D4103" s="230"/>
      <c r="G4103" s="230"/>
      <c r="H4103" s="230"/>
      <c r="I4103" s="230"/>
      <c r="J4103" s="230"/>
      <c r="K4103" s="230"/>
      <c r="L4103" s="230"/>
      <c r="M4103" s="230"/>
      <c r="N4103" s="230"/>
      <c r="S4103" s="230"/>
      <c r="V4103" s="230"/>
      <c r="W4103" s="230"/>
      <c r="X4103" s="230"/>
      <c r="Y4103" s="230"/>
      <c r="Z4103" s="230"/>
      <c r="AA4103" s="230"/>
      <c r="AB4103" s="230"/>
      <c r="AC4103" s="230"/>
      <c r="AD4103" s="230"/>
      <c r="AH4103" s="230"/>
      <c r="AK4103" s="230"/>
      <c r="AL4103" s="230"/>
      <c r="AM4103" s="230"/>
      <c r="AN4103" s="230"/>
      <c r="AO4103" s="230"/>
      <c r="AP4103" s="230"/>
      <c r="AQ4103" s="230"/>
      <c r="AR4103" s="230"/>
      <c r="AW4103" s="230"/>
      <c r="AZ4103" s="230"/>
      <c r="BA4103" s="230"/>
      <c r="BB4103" s="230"/>
      <c r="BC4103" s="230"/>
      <c r="BD4103" s="230"/>
      <c r="BE4103" s="230"/>
      <c r="BF4103" s="230"/>
      <c r="BG4103" s="230"/>
    </row>
    <row r="4104" spans="4:59">
      <c r="D4104" s="230"/>
      <c r="G4104" s="230"/>
      <c r="H4104" s="230"/>
      <c r="I4104" s="230"/>
      <c r="J4104" s="230"/>
      <c r="K4104" s="230"/>
      <c r="L4104" s="230"/>
      <c r="M4104" s="230"/>
      <c r="N4104" s="230"/>
      <c r="S4104" s="230"/>
      <c r="V4104" s="230"/>
      <c r="W4104" s="230"/>
      <c r="X4104" s="230"/>
      <c r="Y4104" s="230"/>
      <c r="Z4104" s="230"/>
      <c r="AA4104" s="230"/>
      <c r="AB4104" s="230"/>
      <c r="AC4104" s="230"/>
      <c r="AD4104" s="230"/>
      <c r="AH4104" s="230"/>
      <c r="AK4104" s="230"/>
      <c r="AL4104" s="230"/>
      <c r="AM4104" s="230"/>
      <c r="AN4104" s="230"/>
      <c r="AO4104" s="230"/>
      <c r="AP4104" s="230"/>
      <c r="AQ4104" s="230"/>
      <c r="AR4104" s="230"/>
      <c r="AW4104" s="230"/>
      <c r="AZ4104" s="230"/>
      <c r="BA4104" s="230"/>
      <c r="BB4104" s="230"/>
      <c r="BC4104" s="230"/>
      <c r="BD4104" s="230"/>
      <c r="BE4104" s="230"/>
      <c r="BF4104" s="230"/>
      <c r="BG4104" s="230"/>
    </row>
    <row r="4105" spans="4:59">
      <c r="D4105" s="230"/>
      <c r="G4105" s="230"/>
      <c r="H4105" s="230"/>
      <c r="I4105" s="230"/>
      <c r="J4105" s="230"/>
      <c r="K4105" s="230"/>
      <c r="L4105" s="230"/>
      <c r="M4105" s="230"/>
      <c r="N4105" s="230"/>
      <c r="S4105" s="230"/>
      <c r="V4105" s="230"/>
      <c r="W4105" s="230"/>
      <c r="X4105" s="230"/>
      <c r="Y4105" s="230"/>
      <c r="Z4105" s="230"/>
      <c r="AA4105" s="230"/>
      <c r="AB4105" s="230"/>
      <c r="AC4105" s="230"/>
      <c r="AD4105" s="230"/>
      <c r="AH4105" s="230"/>
      <c r="AK4105" s="230"/>
      <c r="AL4105" s="230"/>
      <c r="AM4105" s="230"/>
      <c r="AN4105" s="230"/>
      <c r="AO4105" s="230"/>
      <c r="AP4105" s="230"/>
      <c r="AQ4105" s="230"/>
      <c r="AR4105" s="230"/>
      <c r="AW4105" s="230"/>
      <c r="AZ4105" s="230"/>
      <c r="BA4105" s="230"/>
      <c r="BB4105" s="230"/>
      <c r="BC4105" s="230"/>
      <c r="BD4105" s="230"/>
      <c r="BE4105" s="230"/>
      <c r="BF4105" s="230"/>
      <c r="BG4105" s="230"/>
    </row>
    <row r="4106" spans="4:59">
      <c r="D4106" s="230"/>
      <c r="G4106" s="230"/>
      <c r="H4106" s="230"/>
      <c r="I4106" s="230"/>
      <c r="J4106" s="230"/>
      <c r="K4106" s="230"/>
      <c r="L4106" s="230"/>
      <c r="M4106" s="230"/>
      <c r="N4106" s="230"/>
      <c r="S4106" s="230"/>
      <c r="V4106" s="230"/>
      <c r="W4106" s="230"/>
      <c r="X4106" s="230"/>
      <c r="Y4106" s="230"/>
      <c r="Z4106" s="230"/>
      <c r="AA4106" s="230"/>
      <c r="AB4106" s="230"/>
      <c r="AC4106" s="230"/>
      <c r="AD4106" s="230"/>
      <c r="AH4106" s="230"/>
      <c r="AK4106" s="230"/>
      <c r="AL4106" s="230"/>
      <c r="AM4106" s="230"/>
      <c r="AN4106" s="230"/>
      <c r="AO4106" s="230"/>
      <c r="AP4106" s="230"/>
      <c r="AQ4106" s="230"/>
      <c r="AR4106" s="230"/>
      <c r="AW4106" s="230"/>
      <c r="AZ4106" s="230"/>
      <c r="BA4106" s="230"/>
      <c r="BB4106" s="230"/>
      <c r="BC4106" s="230"/>
      <c r="BD4106" s="230"/>
      <c r="BE4106" s="230"/>
      <c r="BF4106" s="230"/>
      <c r="BG4106" s="230"/>
    </row>
    <row r="4107" spans="4:59">
      <c r="D4107" s="230"/>
      <c r="G4107" s="230"/>
      <c r="H4107" s="230"/>
      <c r="I4107" s="230"/>
      <c r="J4107" s="230"/>
      <c r="K4107" s="230"/>
      <c r="L4107" s="230"/>
      <c r="M4107" s="230"/>
      <c r="N4107" s="230"/>
      <c r="S4107" s="230"/>
      <c r="V4107" s="230"/>
      <c r="W4107" s="230"/>
      <c r="X4107" s="230"/>
      <c r="Y4107" s="230"/>
      <c r="Z4107" s="230"/>
      <c r="AA4107" s="230"/>
      <c r="AB4107" s="230"/>
      <c r="AC4107" s="230"/>
      <c r="AD4107" s="230"/>
      <c r="AH4107" s="230"/>
      <c r="AK4107" s="230"/>
      <c r="AL4107" s="230"/>
      <c r="AM4107" s="230"/>
      <c r="AN4107" s="230"/>
      <c r="AO4107" s="230"/>
      <c r="AP4107" s="230"/>
      <c r="AQ4107" s="230"/>
      <c r="AR4107" s="230"/>
      <c r="AW4107" s="230"/>
      <c r="AZ4107" s="230"/>
      <c r="BA4107" s="230"/>
      <c r="BB4107" s="230"/>
      <c r="BC4107" s="230"/>
      <c r="BD4107" s="230"/>
      <c r="BE4107" s="230"/>
      <c r="BF4107" s="230"/>
      <c r="BG4107" s="230"/>
    </row>
    <row r="4108" spans="4:59">
      <c r="D4108" s="230"/>
      <c r="G4108" s="230"/>
      <c r="H4108" s="230"/>
      <c r="I4108" s="230"/>
      <c r="J4108" s="230"/>
      <c r="K4108" s="230"/>
      <c r="L4108" s="230"/>
      <c r="M4108" s="230"/>
      <c r="N4108" s="230"/>
      <c r="S4108" s="230"/>
      <c r="V4108" s="230"/>
      <c r="W4108" s="230"/>
      <c r="X4108" s="230"/>
      <c r="Y4108" s="230"/>
      <c r="Z4108" s="230"/>
      <c r="AA4108" s="230"/>
      <c r="AB4108" s="230"/>
      <c r="AC4108" s="230"/>
      <c r="AD4108" s="230"/>
      <c r="AH4108" s="230"/>
      <c r="AK4108" s="230"/>
      <c r="AL4108" s="230"/>
      <c r="AM4108" s="230"/>
      <c r="AN4108" s="230"/>
      <c r="AO4108" s="230"/>
      <c r="AP4108" s="230"/>
      <c r="AQ4108" s="230"/>
      <c r="AR4108" s="230"/>
      <c r="AW4108" s="230"/>
      <c r="AZ4108" s="230"/>
      <c r="BA4108" s="230"/>
      <c r="BB4108" s="230"/>
      <c r="BC4108" s="230"/>
      <c r="BD4108" s="230"/>
      <c r="BE4108" s="230"/>
      <c r="BF4108" s="230"/>
      <c r="BG4108" s="230"/>
    </row>
    <row r="4109" spans="4:59">
      <c r="D4109" s="230"/>
      <c r="G4109" s="230"/>
      <c r="H4109" s="230"/>
      <c r="I4109" s="230"/>
      <c r="J4109" s="230"/>
      <c r="K4109" s="230"/>
      <c r="L4109" s="230"/>
      <c r="M4109" s="230"/>
      <c r="N4109" s="230"/>
      <c r="S4109" s="230"/>
      <c r="V4109" s="230"/>
      <c r="W4109" s="230"/>
      <c r="X4109" s="230"/>
      <c r="Y4109" s="230"/>
      <c r="Z4109" s="230"/>
      <c r="AA4109" s="230"/>
      <c r="AB4109" s="230"/>
      <c r="AC4109" s="230"/>
      <c r="AD4109" s="230"/>
      <c r="AH4109" s="230"/>
      <c r="AK4109" s="230"/>
      <c r="AL4109" s="230"/>
      <c r="AM4109" s="230"/>
      <c r="AN4109" s="230"/>
      <c r="AO4109" s="230"/>
      <c r="AP4109" s="230"/>
      <c r="AQ4109" s="230"/>
      <c r="AR4109" s="230"/>
      <c r="AW4109" s="230"/>
      <c r="AZ4109" s="230"/>
      <c r="BA4109" s="230"/>
      <c r="BB4109" s="230"/>
      <c r="BC4109" s="230"/>
      <c r="BD4109" s="230"/>
      <c r="BE4109" s="230"/>
      <c r="BF4109" s="230"/>
      <c r="BG4109" s="230"/>
    </row>
    <row r="4110" spans="4:59">
      <c r="D4110" s="230"/>
      <c r="G4110" s="230"/>
      <c r="H4110" s="230"/>
      <c r="I4110" s="230"/>
      <c r="J4110" s="230"/>
      <c r="K4110" s="230"/>
      <c r="L4110" s="230"/>
      <c r="M4110" s="230"/>
      <c r="N4110" s="230"/>
      <c r="S4110" s="230"/>
      <c r="V4110" s="230"/>
      <c r="W4110" s="230"/>
      <c r="X4110" s="230"/>
      <c r="Y4110" s="230"/>
      <c r="Z4110" s="230"/>
      <c r="AA4110" s="230"/>
      <c r="AB4110" s="230"/>
      <c r="AC4110" s="230"/>
      <c r="AD4110" s="230"/>
      <c r="AH4110" s="230"/>
      <c r="AK4110" s="230"/>
      <c r="AL4110" s="230"/>
      <c r="AM4110" s="230"/>
      <c r="AN4110" s="230"/>
      <c r="AO4110" s="230"/>
      <c r="AP4110" s="230"/>
      <c r="AQ4110" s="230"/>
      <c r="AR4110" s="230"/>
      <c r="AW4110" s="230"/>
      <c r="AZ4110" s="230"/>
      <c r="BA4110" s="230"/>
      <c r="BB4110" s="230"/>
      <c r="BC4110" s="230"/>
      <c r="BD4110" s="230"/>
      <c r="BE4110" s="230"/>
      <c r="BF4110" s="230"/>
      <c r="BG4110" s="230"/>
    </row>
    <row r="4111" spans="4:59">
      <c r="D4111" s="230"/>
      <c r="G4111" s="230"/>
      <c r="H4111" s="230"/>
      <c r="I4111" s="230"/>
      <c r="J4111" s="230"/>
      <c r="K4111" s="230"/>
      <c r="L4111" s="230"/>
      <c r="M4111" s="230"/>
      <c r="N4111" s="230"/>
      <c r="S4111" s="230"/>
      <c r="V4111" s="230"/>
      <c r="W4111" s="230"/>
      <c r="X4111" s="230"/>
      <c r="Y4111" s="230"/>
      <c r="Z4111" s="230"/>
      <c r="AA4111" s="230"/>
      <c r="AB4111" s="230"/>
      <c r="AC4111" s="230"/>
      <c r="AD4111" s="230"/>
      <c r="AH4111" s="230"/>
      <c r="AK4111" s="230"/>
      <c r="AL4111" s="230"/>
      <c r="AM4111" s="230"/>
      <c r="AN4111" s="230"/>
      <c r="AO4111" s="230"/>
      <c r="AP4111" s="230"/>
      <c r="AQ4111" s="230"/>
      <c r="AR4111" s="230"/>
      <c r="AW4111" s="230"/>
      <c r="AZ4111" s="230"/>
      <c r="BA4111" s="230"/>
      <c r="BB4111" s="230"/>
      <c r="BC4111" s="230"/>
      <c r="BD4111" s="230"/>
      <c r="BE4111" s="230"/>
      <c r="BF4111" s="230"/>
      <c r="BG4111" s="230"/>
    </row>
    <row r="4112" spans="4:59">
      <c r="D4112" s="230"/>
      <c r="G4112" s="230"/>
      <c r="H4112" s="230"/>
      <c r="I4112" s="230"/>
      <c r="J4112" s="230"/>
      <c r="K4112" s="230"/>
      <c r="L4112" s="230"/>
      <c r="M4112" s="230"/>
      <c r="N4112" s="230"/>
      <c r="S4112" s="230"/>
      <c r="V4112" s="230"/>
      <c r="W4112" s="230"/>
      <c r="X4112" s="230"/>
      <c r="Y4112" s="230"/>
      <c r="Z4112" s="230"/>
      <c r="AA4112" s="230"/>
      <c r="AB4112" s="230"/>
      <c r="AC4112" s="230"/>
      <c r="AD4112" s="230"/>
      <c r="AH4112" s="230"/>
      <c r="AK4112" s="230"/>
      <c r="AL4112" s="230"/>
      <c r="AM4112" s="230"/>
      <c r="AN4112" s="230"/>
      <c r="AO4112" s="230"/>
      <c r="AP4112" s="230"/>
      <c r="AQ4112" s="230"/>
      <c r="AR4112" s="230"/>
      <c r="AW4112" s="230"/>
      <c r="AZ4112" s="230"/>
      <c r="BA4112" s="230"/>
      <c r="BB4112" s="230"/>
      <c r="BC4112" s="230"/>
      <c r="BD4112" s="230"/>
      <c r="BE4112" s="230"/>
      <c r="BF4112" s="230"/>
      <c r="BG4112" s="230"/>
    </row>
    <row r="4113" spans="4:59">
      <c r="D4113" s="230"/>
      <c r="G4113" s="230"/>
      <c r="H4113" s="230"/>
      <c r="I4113" s="230"/>
      <c r="J4113" s="230"/>
      <c r="K4113" s="230"/>
      <c r="L4113" s="230"/>
      <c r="M4113" s="230"/>
      <c r="N4113" s="230"/>
      <c r="S4113" s="230"/>
      <c r="V4113" s="230"/>
      <c r="W4113" s="230"/>
      <c r="X4113" s="230"/>
      <c r="Y4113" s="230"/>
      <c r="Z4113" s="230"/>
      <c r="AA4113" s="230"/>
      <c r="AB4113" s="230"/>
      <c r="AC4113" s="230"/>
      <c r="AD4113" s="230"/>
      <c r="AH4113" s="230"/>
      <c r="AK4113" s="230"/>
      <c r="AL4113" s="230"/>
      <c r="AM4113" s="230"/>
      <c r="AN4113" s="230"/>
      <c r="AO4113" s="230"/>
      <c r="AP4113" s="230"/>
      <c r="AQ4113" s="230"/>
      <c r="AR4113" s="230"/>
      <c r="AW4113" s="230"/>
      <c r="AZ4113" s="230"/>
      <c r="BA4113" s="230"/>
      <c r="BB4113" s="230"/>
      <c r="BC4113" s="230"/>
      <c r="BD4113" s="230"/>
      <c r="BE4113" s="230"/>
      <c r="BF4113" s="230"/>
      <c r="BG4113" s="230"/>
    </row>
    <row r="4114" spans="4:59">
      <c r="D4114" s="230"/>
      <c r="G4114" s="230"/>
      <c r="H4114" s="230"/>
      <c r="I4114" s="230"/>
      <c r="J4114" s="230"/>
      <c r="K4114" s="230"/>
      <c r="L4114" s="230"/>
      <c r="M4114" s="230"/>
      <c r="N4114" s="230"/>
      <c r="S4114" s="230"/>
      <c r="V4114" s="230"/>
      <c r="W4114" s="230"/>
      <c r="X4114" s="230"/>
      <c r="Y4114" s="230"/>
      <c r="Z4114" s="230"/>
      <c r="AA4114" s="230"/>
      <c r="AB4114" s="230"/>
      <c r="AC4114" s="230"/>
      <c r="AD4114" s="230"/>
      <c r="AH4114" s="230"/>
      <c r="AK4114" s="230"/>
      <c r="AL4114" s="230"/>
      <c r="AM4114" s="230"/>
      <c r="AN4114" s="230"/>
      <c r="AO4114" s="230"/>
      <c r="AP4114" s="230"/>
      <c r="AQ4114" s="230"/>
      <c r="AR4114" s="230"/>
      <c r="AW4114" s="230"/>
      <c r="AZ4114" s="230"/>
      <c r="BA4114" s="230"/>
      <c r="BB4114" s="230"/>
      <c r="BC4114" s="230"/>
      <c r="BD4114" s="230"/>
      <c r="BE4114" s="230"/>
      <c r="BF4114" s="230"/>
      <c r="BG4114" s="230"/>
    </row>
    <row r="4115" spans="4:59">
      <c r="D4115" s="230"/>
      <c r="G4115" s="230"/>
      <c r="H4115" s="230"/>
      <c r="I4115" s="230"/>
      <c r="J4115" s="230"/>
      <c r="K4115" s="230"/>
      <c r="L4115" s="230"/>
      <c r="M4115" s="230"/>
      <c r="N4115" s="230"/>
      <c r="S4115" s="230"/>
      <c r="V4115" s="230"/>
      <c r="W4115" s="230"/>
      <c r="X4115" s="230"/>
      <c r="Y4115" s="230"/>
      <c r="Z4115" s="230"/>
      <c r="AA4115" s="230"/>
      <c r="AB4115" s="230"/>
      <c r="AC4115" s="230"/>
      <c r="AD4115" s="230"/>
      <c r="AH4115" s="230"/>
      <c r="AK4115" s="230"/>
      <c r="AL4115" s="230"/>
      <c r="AM4115" s="230"/>
      <c r="AN4115" s="230"/>
      <c r="AO4115" s="230"/>
      <c r="AP4115" s="230"/>
      <c r="AQ4115" s="230"/>
      <c r="AR4115" s="230"/>
      <c r="AW4115" s="230"/>
      <c r="AZ4115" s="230"/>
      <c r="BA4115" s="230"/>
      <c r="BB4115" s="230"/>
      <c r="BC4115" s="230"/>
      <c r="BD4115" s="230"/>
      <c r="BE4115" s="230"/>
      <c r="BF4115" s="230"/>
      <c r="BG4115" s="230"/>
    </row>
    <row r="4116" spans="4:59">
      <c r="D4116" s="230"/>
      <c r="G4116" s="230"/>
      <c r="H4116" s="230"/>
      <c r="I4116" s="230"/>
      <c r="J4116" s="230"/>
      <c r="K4116" s="230"/>
      <c r="L4116" s="230"/>
      <c r="M4116" s="230"/>
      <c r="N4116" s="230"/>
      <c r="S4116" s="230"/>
      <c r="V4116" s="230"/>
      <c r="W4116" s="230"/>
      <c r="X4116" s="230"/>
      <c r="Y4116" s="230"/>
      <c r="Z4116" s="230"/>
      <c r="AA4116" s="230"/>
      <c r="AB4116" s="230"/>
      <c r="AC4116" s="230"/>
      <c r="AD4116" s="230"/>
      <c r="AH4116" s="230"/>
      <c r="AK4116" s="230"/>
      <c r="AL4116" s="230"/>
      <c r="AM4116" s="230"/>
      <c r="AN4116" s="230"/>
      <c r="AO4116" s="230"/>
      <c r="AP4116" s="230"/>
      <c r="AQ4116" s="230"/>
      <c r="AR4116" s="230"/>
      <c r="AW4116" s="230"/>
      <c r="AZ4116" s="230"/>
      <c r="BA4116" s="230"/>
      <c r="BB4116" s="230"/>
      <c r="BC4116" s="230"/>
      <c r="BD4116" s="230"/>
      <c r="BE4116" s="230"/>
      <c r="BF4116" s="230"/>
      <c r="BG4116" s="230"/>
    </row>
    <row r="4117" spans="4:59">
      <c r="D4117" s="230"/>
      <c r="G4117" s="230"/>
      <c r="H4117" s="230"/>
      <c r="I4117" s="230"/>
      <c r="J4117" s="230"/>
      <c r="K4117" s="230"/>
      <c r="L4117" s="230"/>
      <c r="M4117" s="230"/>
      <c r="N4117" s="230"/>
      <c r="S4117" s="230"/>
      <c r="V4117" s="230"/>
      <c r="W4117" s="230"/>
      <c r="X4117" s="230"/>
      <c r="Y4117" s="230"/>
      <c r="Z4117" s="230"/>
      <c r="AA4117" s="230"/>
      <c r="AB4117" s="230"/>
      <c r="AC4117" s="230"/>
      <c r="AD4117" s="230"/>
      <c r="AH4117" s="230"/>
      <c r="AK4117" s="230"/>
      <c r="AL4117" s="230"/>
      <c r="AM4117" s="230"/>
      <c r="AN4117" s="230"/>
      <c r="AO4117" s="230"/>
      <c r="AP4117" s="230"/>
      <c r="AQ4117" s="230"/>
      <c r="AR4117" s="230"/>
      <c r="AW4117" s="230"/>
      <c r="AZ4117" s="230"/>
      <c r="BA4117" s="230"/>
      <c r="BB4117" s="230"/>
      <c r="BC4117" s="230"/>
      <c r="BD4117" s="230"/>
      <c r="BE4117" s="230"/>
      <c r="BF4117" s="230"/>
      <c r="BG4117" s="230"/>
    </row>
    <row r="4118" spans="4:59">
      <c r="D4118" s="230"/>
      <c r="G4118" s="230"/>
      <c r="H4118" s="230"/>
      <c r="I4118" s="230"/>
      <c r="J4118" s="230"/>
      <c r="K4118" s="230"/>
      <c r="L4118" s="230"/>
      <c r="M4118" s="230"/>
      <c r="N4118" s="230"/>
      <c r="S4118" s="230"/>
      <c r="V4118" s="230"/>
      <c r="W4118" s="230"/>
      <c r="X4118" s="230"/>
      <c r="Y4118" s="230"/>
      <c r="Z4118" s="230"/>
      <c r="AA4118" s="230"/>
      <c r="AB4118" s="230"/>
      <c r="AC4118" s="230"/>
      <c r="AD4118" s="230"/>
      <c r="AH4118" s="230"/>
      <c r="AK4118" s="230"/>
      <c r="AL4118" s="230"/>
      <c r="AM4118" s="230"/>
      <c r="AN4118" s="230"/>
      <c r="AO4118" s="230"/>
      <c r="AP4118" s="230"/>
      <c r="AQ4118" s="230"/>
      <c r="AR4118" s="230"/>
      <c r="AW4118" s="230"/>
      <c r="AZ4118" s="230"/>
      <c r="BA4118" s="230"/>
      <c r="BB4118" s="230"/>
      <c r="BC4118" s="230"/>
      <c r="BD4118" s="230"/>
      <c r="BE4118" s="230"/>
      <c r="BF4118" s="230"/>
      <c r="BG4118" s="230"/>
    </row>
    <row r="4119" spans="4:59">
      <c r="D4119" s="230"/>
      <c r="G4119" s="230"/>
      <c r="H4119" s="230"/>
      <c r="I4119" s="230"/>
      <c r="J4119" s="230"/>
      <c r="K4119" s="230"/>
      <c r="L4119" s="230"/>
      <c r="M4119" s="230"/>
      <c r="N4119" s="230"/>
      <c r="S4119" s="230"/>
      <c r="V4119" s="230"/>
      <c r="W4119" s="230"/>
      <c r="X4119" s="230"/>
      <c r="Y4119" s="230"/>
      <c r="Z4119" s="230"/>
      <c r="AA4119" s="230"/>
      <c r="AB4119" s="230"/>
      <c r="AC4119" s="230"/>
      <c r="AD4119" s="230"/>
      <c r="AH4119" s="230"/>
      <c r="AK4119" s="230"/>
      <c r="AL4119" s="230"/>
      <c r="AM4119" s="230"/>
      <c r="AN4119" s="230"/>
      <c r="AO4119" s="230"/>
      <c r="AP4119" s="230"/>
      <c r="AQ4119" s="230"/>
      <c r="AR4119" s="230"/>
      <c r="AW4119" s="230"/>
      <c r="AZ4119" s="230"/>
      <c r="BA4119" s="230"/>
      <c r="BB4119" s="230"/>
      <c r="BC4119" s="230"/>
      <c r="BD4119" s="230"/>
      <c r="BE4119" s="230"/>
      <c r="BF4119" s="230"/>
      <c r="BG4119" s="230"/>
    </row>
    <row r="4120" spans="4:59">
      <c r="D4120" s="230"/>
      <c r="G4120" s="230"/>
      <c r="H4120" s="230"/>
      <c r="I4120" s="230"/>
      <c r="J4120" s="230"/>
      <c r="K4120" s="230"/>
      <c r="L4120" s="230"/>
      <c r="M4120" s="230"/>
      <c r="N4120" s="230"/>
      <c r="S4120" s="230"/>
      <c r="V4120" s="230"/>
      <c r="W4120" s="230"/>
      <c r="X4120" s="230"/>
      <c r="Y4120" s="230"/>
      <c r="Z4120" s="230"/>
      <c r="AA4120" s="230"/>
      <c r="AB4120" s="230"/>
      <c r="AC4120" s="230"/>
      <c r="AD4120" s="230"/>
      <c r="AH4120" s="230"/>
      <c r="AK4120" s="230"/>
      <c r="AL4120" s="230"/>
      <c r="AM4120" s="230"/>
      <c r="AN4120" s="230"/>
      <c r="AO4120" s="230"/>
      <c r="AP4120" s="230"/>
      <c r="AQ4120" s="230"/>
      <c r="AR4120" s="230"/>
      <c r="AW4120" s="230"/>
      <c r="AZ4120" s="230"/>
      <c r="BA4120" s="230"/>
      <c r="BB4120" s="230"/>
      <c r="BC4120" s="230"/>
      <c r="BD4120" s="230"/>
      <c r="BE4120" s="230"/>
      <c r="BF4120" s="230"/>
      <c r="BG4120" s="230"/>
    </row>
    <row r="4121" spans="4:59">
      <c r="D4121" s="230"/>
      <c r="G4121" s="230"/>
      <c r="H4121" s="230"/>
      <c r="I4121" s="230"/>
      <c r="J4121" s="230"/>
      <c r="K4121" s="230"/>
      <c r="L4121" s="230"/>
      <c r="M4121" s="230"/>
      <c r="N4121" s="230"/>
      <c r="S4121" s="230"/>
      <c r="V4121" s="230"/>
      <c r="W4121" s="230"/>
      <c r="X4121" s="230"/>
      <c r="Y4121" s="230"/>
      <c r="Z4121" s="230"/>
      <c r="AA4121" s="230"/>
      <c r="AB4121" s="230"/>
      <c r="AC4121" s="230"/>
      <c r="AD4121" s="230"/>
      <c r="AH4121" s="230"/>
      <c r="AK4121" s="230"/>
      <c r="AL4121" s="230"/>
      <c r="AM4121" s="230"/>
      <c r="AN4121" s="230"/>
      <c r="AO4121" s="230"/>
      <c r="AP4121" s="230"/>
      <c r="AQ4121" s="230"/>
      <c r="AR4121" s="230"/>
      <c r="AW4121" s="230"/>
      <c r="AZ4121" s="230"/>
      <c r="BA4121" s="230"/>
      <c r="BB4121" s="230"/>
      <c r="BC4121" s="230"/>
      <c r="BD4121" s="230"/>
      <c r="BE4121" s="230"/>
      <c r="BF4121" s="230"/>
      <c r="BG4121" s="230"/>
    </row>
    <row r="4122" spans="4:59">
      <c r="D4122" s="230"/>
      <c r="G4122" s="230"/>
      <c r="H4122" s="230"/>
      <c r="I4122" s="230"/>
      <c r="J4122" s="230"/>
      <c r="K4122" s="230"/>
      <c r="L4122" s="230"/>
      <c r="M4122" s="230"/>
      <c r="N4122" s="230"/>
      <c r="S4122" s="230"/>
      <c r="V4122" s="230"/>
      <c r="W4122" s="230"/>
      <c r="X4122" s="230"/>
      <c r="Y4122" s="230"/>
      <c r="Z4122" s="230"/>
      <c r="AA4122" s="230"/>
      <c r="AB4122" s="230"/>
      <c r="AC4122" s="230"/>
      <c r="AD4122" s="230"/>
      <c r="AH4122" s="230"/>
      <c r="AK4122" s="230"/>
      <c r="AL4122" s="230"/>
      <c r="AM4122" s="230"/>
      <c r="AN4122" s="230"/>
      <c r="AO4122" s="230"/>
      <c r="AP4122" s="230"/>
      <c r="AQ4122" s="230"/>
      <c r="AR4122" s="230"/>
      <c r="AW4122" s="230"/>
      <c r="AZ4122" s="230"/>
      <c r="BA4122" s="230"/>
      <c r="BB4122" s="230"/>
      <c r="BC4122" s="230"/>
      <c r="BD4122" s="230"/>
      <c r="BE4122" s="230"/>
      <c r="BF4122" s="230"/>
      <c r="BG4122" s="230"/>
    </row>
    <row r="4123" spans="4:59">
      <c r="D4123" s="230"/>
      <c r="G4123" s="230"/>
      <c r="H4123" s="230"/>
      <c r="I4123" s="230"/>
      <c r="J4123" s="230"/>
      <c r="K4123" s="230"/>
      <c r="L4123" s="230"/>
      <c r="M4123" s="230"/>
      <c r="N4123" s="230"/>
      <c r="S4123" s="230"/>
      <c r="V4123" s="230"/>
      <c r="W4123" s="230"/>
      <c r="X4123" s="230"/>
      <c r="Y4123" s="230"/>
      <c r="Z4123" s="230"/>
      <c r="AA4123" s="230"/>
      <c r="AB4123" s="230"/>
      <c r="AC4123" s="230"/>
      <c r="AD4123" s="230"/>
      <c r="AH4123" s="230"/>
      <c r="AK4123" s="230"/>
      <c r="AL4123" s="230"/>
      <c r="AM4123" s="230"/>
      <c r="AN4123" s="230"/>
      <c r="AO4123" s="230"/>
      <c r="AP4123" s="230"/>
      <c r="AQ4123" s="230"/>
      <c r="AR4123" s="230"/>
      <c r="AW4123" s="230"/>
      <c r="AZ4123" s="230"/>
      <c r="BA4123" s="230"/>
      <c r="BB4123" s="230"/>
      <c r="BC4123" s="230"/>
      <c r="BD4123" s="230"/>
      <c r="BE4123" s="230"/>
      <c r="BF4123" s="230"/>
      <c r="BG4123" s="230"/>
    </row>
    <row r="4124" spans="4:59">
      <c r="D4124" s="230"/>
      <c r="G4124" s="230"/>
      <c r="H4124" s="230"/>
      <c r="I4124" s="230"/>
      <c r="J4124" s="230"/>
      <c r="K4124" s="230"/>
      <c r="L4124" s="230"/>
      <c r="M4124" s="230"/>
      <c r="N4124" s="230"/>
      <c r="S4124" s="230"/>
      <c r="V4124" s="230"/>
      <c r="W4124" s="230"/>
      <c r="X4124" s="230"/>
      <c r="Y4124" s="230"/>
      <c r="Z4124" s="230"/>
      <c r="AA4124" s="230"/>
      <c r="AB4124" s="230"/>
      <c r="AC4124" s="230"/>
      <c r="AD4124" s="230"/>
      <c r="AH4124" s="230"/>
      <c r="AK4124" s="230"/>
      <c r="AL4124" s="230"/>
      <c r="AM4124" s="230"/>
      <c r="AN4124" s="230"/>
      <c r="AO4124" s="230"/>
      <c r="AP4124" s="230"/>
      <c r="AQ4124" s="230"/>
      <c r="AR4124" s="230"/>
      <c r="AW4124" s="230"/>
      <c r="AZ4124" s="230"/>
      <c r="BA4124" s="230"/>
      <c r="BB4124" s="230"/>
      <c r="BC4124" s="230"/>
      <c r="BD4124" s="230"/>
      <c r="BE4124" s="230"/>
      <c r="BF4124" s="230"/>
      <c r="BG4124" s="230"/>
    </row>
    <row r="4125" spans="4:59">
      <c r="D4125" s="230"/>
      <c r="G4125" s="230"/>
      <c r="H4125" s="230"/>
      <c r="I4125" s="230"/>
      <c r="J4125" s="230"/>
      <c r="K4125" s="230"/>
      <c r="L4125" s="230"/>
      <c r="M4125" s="230"/>
      <c r="N4125" s="230"/>
      <c r="S4125" s="230"/>
      <c r="V4125" s="230"/>
      <c r="W4125" s="230"/>
      <c r="X4125" s="230"/>
      <c r="Y4125" s="230"/>
      <c r="Z4125" s="230"/>
      <c r="AA4125" s="230"/>
      <c r="AB4125" s="230"/>
      <c r="AC4125" s="230"/>
      <c r="AD4125" s="230"/>
      <c r="AH4125" s="230"/>
      <c r="AK4125" s="230"/>
      <c r="AL4125" s="230"/>
      <c r="AM4125" s="230"/>
      <c r="AN4125" s="230"/>
      <c r="AO4125" s="230"/>
      <c r="AP4125" s="230"/>
      <c r="AQ4125" s="230"/>
      <c r="AR4125" s="230"/>
      <c r="AW4125" s="230"/>
      <c r="AZ4125" s="230"/>
      <c r="BA4125" s="230"/>
      <c r="BB4125" s="230"/>
      <c r="BC4125" s="230"/>
      <c r="BD4125" s="230"/>
      <c r="BE4125" s="230"/>
      <c r="BF4125" s="230"/>
      <c r="BG4125" s="230"/>
    </row>
    <row r="4126" spans="4:59">
      <c r="D4126" s="230"/>
      <c r="G4126" s="230"/>
      <c r="H4126" s="230"/>
      <c r="I4126" s="230"/>
      <c r="J4126" s="230"/>
      <c r="K4126" s="230"/>
      <c r="L4126" s="230"/>
      <c r="M4126" s="230"/>
      <c r="N4126" s="230"/>
      <c r="S4126" s="230"/>
      <c r="V4126" s="230"/>
      <c r="W4126" s="230"/>
      <c r="X4126" s="230"/>
      <c r="Y4126" s="230"/>
      <c r="Z4126" s="230"/>
      <c r="AA4126" s="230"/>
      <c r="AB4126" s="230"/>
      <c r="AC4126" s="230"/>
      <c r="AD4126" s="230"/>
      <c r="AH4126" s="230"/>
      <c r="AK4126" s="230"/>
      <c r="AL4126" s="230"/>
      <c r="AM4126" s="230"/>
      <c r="AN4126" s="230"/>
      <c r="AO4126" s="230"/>
      <c r="AP4126" s="230"/>
      <c r="AQ4126" s="230"/>
      <c r="AR4126" s="230"/>
      <c r="AW4126" s="230"/>
      <c r="AZ4126" s="230"/>
      <c r="BA4126" s="230"/>
      <c r="BB4126" s="230"/>
      <c r="BC4126" s="230"/>
      <c r="BD4126" s="230"/>
      <c r="BE4126" s="230"/>
      <c r="BF4126" s="230"/>
      <c r="BG4126" s="230"/>
    </row>
    <row r="4127" spans="4:59">
      <c r="D4127" s="230"/>
      <c r="G4127" s="230"/>
      <c r="H4127" s="230"/>
      <c r="I4127" s="230"/>
      <c r="J4127" s="230"/>
      <c r="K4127" s="230"/>
      <c r="L4127" s="230"/>
      <c r="M4127" s="230"/>
      <c r="N4127" s="230"/>
      <c r="S4127" s="230"/>
      <c r="V4127" s="230"/>
      <c r="W4127" s="230"/>
      <c r="X4127" s="230"/>
      <c r="Y4127" s="230"/>
      <c r="Z4127" s="230"/>
      <c r="AA4127" s="230"/>
      <c r="AB4127" s="230"/>
      <c r="AC4127" s="230"/>
      <c r="AD4127" s="230"/>
      <c r="AH4127" s="230"/>
      <c r="AK4127" s="230"/>
      <c r="AL4127" s="230"/>
      <c r="AM4127" s="230"/>
      <c r="AN4127" s="230"/>
      <c r="AO4127" s="230"/>
      <c r="AP4127" s="230"/>
      <c r="AQ4127" s="230"/>
      <c r="AR4127" s="230"/>
      <c r="AW4127" s="230"/>
      <c r="AZ4127" s="230"/>
      <c r="BA4127" s="230"/>
      <c r="BB4127" s="230"/>
      <c r="BC4127" s="230"/>
      <c r="BD4127" s="230"/>
      <c r="BE4127" s="230"/>
      <c r="BF4127" s="230"/>
      <c r="BG4127" s="230"/>
    </row>
    <row r="4128" spans="4:59">
      <c r="D4128" s="230"/>
      <c r="G4128" s="230"/>
      <c r="H4128" s="230"/>
      <c r="I4128" s="230"/>
      <c r="J4128" s="230"/>
      <c r="K4128" s="230"/>
      <c r="L4128" s="230"/>
      <c r="M4128" s="230"/>
      <c r="N4128" s="230"/>
      <c r="S4128" s="230"/>
      <c r="V4128" s="230"/>
      <c r="W4128" s="230"/>
      <c r="X4128" s="230"/>
      <c r="Y4128" s="230"/>
      <c r="Z4128" s="230"/>
      <c r="AA4128" s="230"/>
      <c r="AB4128" s="230"/>
      <c r="AC4128" s="230"/>
      <c r="AD4128" s="230"/>
      <c r="AH4128" s="230"/>
      <c r="AK4128" s="230"/>
      <c r="AL4128" s="230"/>
      <c r="AM4128" s="230"/>
      <c r="AN4128" s="230"/>
      <c r="AO4128" s="230"/>
      <c r="AP4128" s="230"/>
      <c r="AQ4128" s="230"/>
      <c r="AR4128" s="230"/>
      <c r="AW4128" s="230"/>
      <c r="AZ4128" s="230"/>
      <c r="BA4128" s="230"/>
      <c r="BB4128" s="230"/>
      <c r="BC4128" s="230"/>
      <c r="BD4128" s="230"/>
      <c r="BE4128" s="230"/>
      <c r="BF4128" s="230"/>
      <c r="BG4128" s="230"/>
    </row>
    <row r="4129" spans="4:59">
      <c r="D4129" s="230"/>
      <c r="G4129" s="230"/>
      <c r="H4129" s="230"/>
      <c r="I4129" s="230"/>
      <c r="J4129" s="230"/>
      <c r="K4129" s="230"/>
      <c r="L4129" s="230"/>
      <c r="M4129" s="230"/>
      <c r="N4129" s="230"/>
      <c r="S4129" s="230"/>
      <c r="V4129" s="230"/>
      <c r="W4129" s="230"/>
      <c r="X4129" s="230"/>
      <c r="Y4129" s="230"/>
      <c r="Z4129" s="230"/>
      <c r="AA4129" s="230"/>
      <c r="AB4129" s="230"/>
      <c r="AC4129" s="230"/>
      <c r="AD4129" s="230"/>
      <c r="AH4129" s="230"/>
      <c r="AK4129" s="230"/>
      <c r="AL4129" s="230"/>
      <c r="AM4129" s="230"/>
      <c r="AN4129" s="230"/>
      <c r="AO4129" s="230"/>
      <c r="AP4129" s="230"/>
      <c r="AQ4129" s="230"/>
      <c r="AR4129" s="230"/>
      <c r="AW4129" s="230"/>
      <c r="AZ4129" s="230"/>
      <c r="BA4129" s="230"/>
      <c r="BB4129" s="230"/>
      <c r="BC4129" s="230"/>
      <c r="BD4129" s="230"/>
      <c r="BE4129" s="230"/>
      <c r="BF4129" s="230"/>
      <c r="BG4129" s="230"/>
    </row>
    <row r="4130" spans="4:59">
      <c r="D4130" s="230"/>
      <c r="G4130" s="230"/>
      <c r="H4130" s="230"/>
      <c r="I4130" s="230"/>
      <c r="J4130" s="230"/>
      <c r="K4130" s="230"/>
      <c r="L4130" s="230"/>
      <c r="M4130" s="230"/>
      <c r="N4130" s="230"/>
      <c r="S4130" s="230"/>
      <c r="V4130" s="230"/>
      <c r="W4130" s="230"/>
      <c r="X4130" s="230"/>
      <c r="Y4130" s="230"/>
      <c r="Z4130" s="230"/>
      <c r="AA4130" s="230"/>
      <c r="AB4130" s="230"/>
      <c r="AC4130" s="230"/>
      <c r="AD4130" s="230"/>
      <c r="AH4130" s="230"/>
      <c r="AK4130" s="230"/>
      <c r="AL4130" s="230"/>
      <c r="AM4130" s="230"/>
      <c r="AN4130" s="230"/>
      <c r="AO4130" s="230"/>
      <c r="AP4130" s="230"/>
      <c r="AQ4130" s="230"/>
      <c r="AR4130" s="230"/>
      <c r="AW4130" s="230"/>
      <c r="AZ4130" s="230"/>
      <c r="BA4130" s="230"/>
      <c r="BB4130" s="230"/>
      <c r="BC4130" s="230"/>
      <c r="BD4130" s="230"/>
      <c r="BE4130" s="230"/>
      <c r="BF4130" s="230"/>
      <c r="BG4130" s="230"/>
    </row>
    <row r="4131" spans="4:59">
      <c r="D4131" s="230"/>
      <c r="G4131" s="230"/>
      <c r="H4131" s="230"/>
      <c r="I4131" s="230"/>
      <c r="J4131" s="230"/>
      <c r="K4131" s="230"/>
      <c r="L4131" s="230"/>
      <c r="M4131" s="230"/>
      <c r="N4131" s="230"/>
      <c r="S4131" s="230"/>
      <c r="V4131" s="230"/>
      <c r="W4131" s="230"/>
      <c r="X4131" s="230"/>
      <c r="Y4131" s="230"/>
      <c r="Z4131" s="230"/>
      <c r="AA4131" s="230"/>
      <c r="AB4131" s="230"/>
      <c r="AC4131" s="230"/>
      <c r="AD4131" s="230"/>
      <c r="AH4131" s="230"/>
      <c r="AK4131" s="230"/>
      <c r="AL4131" s="230"/>
      <c r="AM4131" s="230"/>
      <c r="AN4131" s="230"/>
      <c r="AO4131" s="230"/>
      <c r="AP4131" s="230"/>
      <c r="AQ4131" s="230"/>
      <c r="AR4131" s="230"/>
      <c r="AW4131" s="230"/>
      <c r="AZ4131" s="230"/>
      <c r="BA4131" s="230"/>
      <c r="BB4131" s="230"/>
      <c r="BC4131" s="230"/>
      <c r="BD4131" s="230"/>
      <c r="BE4131" s="230"/>
      <c r="BF4131" s="230"/>
      <c r="BG4131" s="230"/>
    </row>
    <row r="4132" spans="4:59">
      <c r="D4132" s="230"/>
      <c r="G4132" s="230"/>
      <c r="H4132" s="230"/>
      <c r="I4132" s="230"/>
      <c r="J4132" s="230"/>
      <c r="K4132" s="230"/>
      <c r="L4132" s="230"/>
      <c r="M4132" s="230"/>
      <c r="N4132" s="230"/>
      <c r="S4132" s="230"/>
      <c r="V4132" s="230"/>
      <c r="W4132" s="230"/>
      <c r="X4132" s="230"/>
      <c r="Y4132" s="230"/>
      <c r="Z4132" s="230"/>
      <c r="AA4132" s="230"/>
      <c r="AB4132" s="230"/>
      <c r="AC4132" s="230"/>
      <c r="AD4132" s="230"/>
      <c r="AH4132" s="230"/>
      <c r="AK4132" s="230"/>
      <c r="AL4132" s="230"/>
      <c r="AM4132" s="230"/>
      <c r="AN4132" s="230"/>
      <c r="AO4132" s="230"/>
      <c r="AP4132" s="230"/>
      <c r="AQ4132" s="230"/>
      <c r="AR4132" s="230"/>
      <c r="AW4132" s="230"/>
      <c r="AZ4132" s="230"/>
      <c r="BA4132" s="230"/>
      <c r="BB4132" s="230"/>
      <c r="BC4132" s="230"/>
      <c r="BD4132" s="230"/>
      <c r="BE4132" s="230"/>
      <c r="BF4132" s="230"/>
      <c r="BG4132" s="230"/>
    </row>
    <row r="4133" spans="4:59">
      <c r="D4133" s="230"/>
      <c r="G4133" s="230"/>
      <c r="H4133" s="230"/>
      <c r="I4133" s="230"/>
      <c r="J4133" s="230"/>
      <c r="K4133" s="230"/>
      <c r="L4133" s="230"/>
      <c r="M4133" s="230"/>
      <c r="N4133" s="230"/>
      <c r="S4133" s="230"/>
      <c r="V4133" s="230"/>
      <c r="W4133" s="230"/>
      <c r="X4133" s="230"/>
      <c r="Y4133" s="230"/>
      <c r="Z4133" s="230"/>
      <c r="AA4133" s="230"/>
      <c r="AB4133" s="230"/>
      <c r="AC4133" s="230"/>
      <c r="AD4133" s="230"/>
      <c r="AH4133" s="230"/>
      <c r="AK4133" s="230"/>
      <c r="AL4133" s="230"/>
      <c r="AM4133" s="230"/>
      <c r="AN4133" s="230"/>
      <c r="AO4133" s="230"/>
      <c r="AP4133" s="230"/>
      <c r="AQ4133" s="230"/>
      <c r="AR4133" s="230"/>
      <c r="AW4133" s="230"/>
      <c r="AZ4133" s="230"/>
      <c r="BA4133" s="230"/>
      <c r="BB4133" s="230"/>
      <c r="BC4133" s="230"/>
      <c r="BD4133" s="230"/>
      <c r="BE4133" s="230"/>
      <c r="BF4133" s="230"/>
      <c r="BG4133" s="230"/>
    </row>
    <row r="4134" spans="4:59">
      <c r="D4134" s="230"/>
      <c r="G4134" s="230"/>
      <c r="H4134" s="230"/>
      <c r="I4134" s="230"/>
      <c r="J4134" s="230"/>
      <c r="K4134" s="230"/>
      <c r="L4134" s="230"/>
      <c r="M4134" s="230"/>
      <c r="N4134" s="230"/>
      <c r="S4134" s="230"/>
      <c r="V4134" s="230"/>
      <c r="W4134" s="230"/>
      <c r="X4134" s="230"/>
      <c r="Y4134" s="230"/>
      <c r="Z4134" s="230"/>
      <c r="AA4134" s="230"/>
      <c r="AB4134" s="230"/>
      <c r="AC4134" s="230"/>
      <c r="AD4134" s="230"/>
      <c r="AH4134" s="230"/>
      <c r="AK4134" s="230"/>
      <c r="AL4134" s="230"/>
      <c r="AM4134" s="230"/>
      <c r="AN4134" s="230"/>
      <c r="AO4134" s="230"/>
      <c r="AP4134" s="230"/>
      <c r="AQ4134" s="230"/>
      <c r="AR4134" s="230"/>
      <c r="AW4134" s="230"/>
      <c r="AZ4134" s="230"/>
      <c r="BA4134" s="230"/>
      <c r="BB4134" s="230"/>
      <c r="BC4134" s="230"/>
      <c r="BD4134" s="230"/>
      <c r="BE4134" s="230"/>
      <c r="BF4134" s="230"/>
      <c r="BG4134" s="230"/>
    </row>
    <row r="4135" spans="4:59">
      <c r="D4135" s="230"/>
      <c r="G4135" s="230"/>
      <c r="H4135" s="230"/>
      <c r="I4135" s="230"/>
      <c r="J4135" s="230"/>
      <c r="K4135" s="230"/>
      <c r="L4135" s="230"/>
      <c r="M4135" s="230"/>
      <c r="N4135" s="230"/>
      <c r="S4135" s="230"/>
      <c r="V4135" s="230"/>
      <c r="W4135" s="230"/>
      <c r="X4135" s="230"/>
      <c r="Y4135" s="230"/>
      <c r="Z4135" s="230"/>
      <c r="AA4135" s="230"/>
      <c r="AB4135" s="230"/>
      <c r="AC4135" s="230"/>
      <c r="AD4135" s="230"/>
      <c r="AH4135" s="230"/>
      <c r="AK4135" s="230"/>
      <c r="AL4135" s="230"/>
      <c r="AM4135" s="230"/>
      <c r="AN4135" s="230"/>
      <c r="AO4135" s="230"/>
      <c r="AP4135" s="230"/>
      <c r="AQ4135" s="230"/>
      <c r="AR4135" s="230"/>
      <c r="AW4135" s="230"/>
      <c r="AZ4135" s="230"/>
      <c r="BA4135" s="230"/>
      <c r="BB4135" s="230"/>
      <c r="BC4135" s="230"/>
      <c r="BD4135" s="230"/>
      <c r="BE4135" s="230"/>
      <c r="BF4135" s="230"/>
      <c r="BG4135" s="230"/>
    </row>
    <row r="4136" spans="4:59">
      <c r="D4136" s="230"/>
      <c r="G4136" s="230"/>
      <c r="H4136" s="230"/>
      <c r="I4136" s="230"/>
      <c r="J4136" s="230"/>
      <c r="K4136" s="230"/>
      <c r="L4136" s="230"/>
      <c r="M4136" s="230"/>
      <c r="N4136" s="230"/>
      <c r="S4136" s="230"/>
      <c r="V4136" s="230"/>
      <c r="W4136" s="230"/>
      <c r="X4136" s="230"/>
      <c r="Y4136" s="230"/>
      <c r="Z4136" s="230"/>
      <c r="AA4136" s="230"/>
      <c r="AB4136" s="230"/>
      <c r="AC4136" s="230"/>
      <c r="AD4136" s="230"/>
      <c r="AH4136" s="230"/>
      <c r="AK4136" s="230"/>
      <c r="AL4136" s="230"/>
      <c r="AM4136" s="230"/>
      <c r="AN4136" s="230"/>
      <c r="AO4136" s="230"/>
      <c r="AP4136" s="230"/>
      <c r="AQ4136" s="230"/>
      <c r="AR4136" s="230"/>
      <c r="AW4136" s="230"/>
      <c r="AZ4136" s="230"/>
      <c r="BA4136" s="230"/>
      <c r="BB4136" s="230"/>
      <c r="BC4136" s="230"/>
      <c r="BD4136" s="230"/>
      <c r="BE4136" s="230"/>
      <c r="BF4136" s="230"/>
      <c r="BG4136" s="230"/>
    </row>
    <row r="4137" spans="4:59">
      <c r="D4137" s="230"/>
      <c r="G4137" s="230"/>
      <c r="H4137" s="230"/>
      <c r="I4137" s="230"/>
      <c r="J4137" s="230"/>
      <c r="K4137" s="230"/>
      <c r="L4137" s="230"/>
      <c r="M4137" s="230"/>
      <c r="N4137" s="230"/>
      <c r="S4137" s="230"/>
      <c r="V4137" s="230"/>
      <c r="W4137" s="230"/>
      <c r="X4137" s="230"/>
      <c r="Y4137" s="230"/>
      <c r="Z4137" s="230"/>
      <c r="AA4137" s="230"/>
      <c r="AB4137" s="230"/>
      <c r="AC4137" s="230"/>
      <c r="AD4137" s="230"/>
      <c r="AH4137" s="230"/>
      <c r="AK4137" s="230"/>
      <c r="AL4137" s="230"/>
      <c r="AM4137" s="230"/>
      <c r="AN4137" s="230"/>
      <c r="AO4137" s="230"/>
      <c r="AP4137" s="230"/>
      <c r="AQ4137" s="230"/>
      <c r="AR4137" s="230"/>
      <c r="AW4137" s="230"/>
      <c r="AZ4137" s="230"/>
      <c r="BA4137" s="230"/>
      <c r="BB4137" s="230"/>
      <c r="BC4137" s="230"/>
      <c r="BD4137" s="230"/>
      <c r="BE4137" s="230"/>
      <c r="BF4137" s="230"/>
      <c r="BG4137" s="230"/>
    </row>
    <row r="4138" spans="4:59">
      <c r="D4138" s="230"/>
      <c r="G4138" s="230"/>
      <c r="H4138" s="230"/>
      <c r="I4138" s="230"/>
      <c r="J4138" s="230"/>
      <c r="K4138" s="230"/>
      <c r="L4138" s="230"/>
      <c r="M4138" s="230"/>
      <c r="N4138" s="230"/>
      <c r="S4138" s="230"/>
      <c r="V4138" s="230"/>
      <c r="W4138" s="230"/>
      <c r="X4138" s="230"/>
      <c r="Y4138" s="230"/>
      <c r="Z4138" s="230"/>
      <c r="AA4138" s="230"/>
      <c r="AB4138" s="230"/>
      <c r="AC4138" s="230"/>
      <c r="AD4138" s="230"/>
      <c r="AH4138" s="230"/>
      <c r="AK4138" s="230"/>
      <c r="AL4138" s="230"/>
      <c r="AM4138" s="230"/>
      <c r="AN4138" s="230"/>
      <c r="AO4138" s="230"/>
      <c r="AP4138" s="230"/>
      <c r="AQ4138" s="230"/>
      <c r="AR4138" s="230"/>
      <c r="AW4138" s="230"/>
      <c r="AZ4138" s="230"/>
      <c r="BA4138" s="230"/>
      <c r="BB4138" s="230"/>
      <c r="BC4138" s="230"/>
      <c r="BD4138" s="230"/>
      <c r="BE4138" s="230"/>
      <c r="BF4138" s="230"/>
      <c r="BG4138" s="230"/>
    </row>
    <row r="4139" spans="4:59">
      <c r="D4139" s="230"/>
      <c r="G4139" s="230"/>
      <c r="H4139" s="230"/>
      <c r="I4139" s="230"/>
      <c r="J4139" s="230"/>
      <c r="K4139" s="230"/>
      <c r="L4139" s="230"/>
      <c r="M4139" s="230"/>
      <c r="N4139" s="230"/>
      <c r="S4139" s="230"/>
      <c r="V4139" s="230"/>
      <c r="W4139" s="230"/>
      <c r="X4139" s="230"/>
      <c r="Y4139" s="230"/>
      <c r="Z4139" s="230"/>
      <c r="AA4139" s="230"/>
      <c r="AB4139" s="230"/>
      <c r="AC4139" s="230"/>
      <c r="AD4139" s="230"/>
      <c r="AH4139" s="230"/>
      <c r="AK4139" s="230"/>
      <c r="AL4139" s="230"/>
      <c r="AM4139" s="230"/>
      <c r="AN4139" s="230"/>
      <c r="AO4139" s="230"/>
      <c r="AP4139" s="230"/>
      <c r="AQ4139" s="230"/>
      <c r="AR4139" s="230"/>
      <c r="AW4139" s="230"/>
      <c r="AZ4139" s="230"/>
      <c r="BA4139" s="230"/>
      <c r="BB4139" s="230"/>
      <c r="BC4139" s="230"/>
      <c r="BD4139" s="230"/>
      <c r="BE4139" s="230"/>
      <c r="BF4139" s="230"/>
      <c r="BG4139" s="230"/>
    </row>
    <row r="4140" spans="4:59">
      <c r="D4140" s="230"/>
      <c r="G4140" s="230"/>
      <c r="H4140" s="230"/>
      <c r="I4140" s="230"/>
      <c r="J4140" s="230"/>
      <c r="K4140" s="230"/>
      <c r="L4140" s="230"/>
      <c r="M4140" s="230"/>
      <c r="N4140" s="230"/>
      <c r="S4140" s="230"/>
      <c r="V4140" s="230"/>
      <c r="W4140" s="230"/>
      <c r="X4140" s="230"/>
      <c r="Y4140" s="230"/>
      <c r="Z4140" s="230"/>
      <c r="AA4140" s="230"/>
      <c r="AB4140" s="230"/>
      <c r="AC4140" s="230"/>
      <c r="AD4140" s="230"/>
      <c r="AH4140" s="230"/>
      <c r="AK4140" s="230"/>
      <c r="AL4140" s="230"/>
      <c r="AM4140" s="230"/>
      <c r="AN4140" s="230"/>
      <c r="AO4140" s="230"/>
      <c r="AP4140" s="230"/>
      <c r="AQ4140" s="230"/>
      <c r="AR4140" s="230"/>
      <c r="AW4140" s="230"/>
      <c r="AZ4140" s="230"/>
      <c r="BA4140" s="230"/>
      <c r="BB4140" s="230"/>
      <c r="BC4140" s="230"/>
      <c r="BD4140" s="230"/>
      <c r="BE4140" s="230"/>
      <c r="BF4140" s="230"/>
      <c r="BG4140" s="230"/>
    </row>
    <row r="4141" spans="4:59">
      <c r="D4141" s="230"/>
      <c r="G4141" s="230"/>
      <c r="H4141" s="230"/>
      <c r="I4141" s="230"/>
      <c r="J4141" s="230"/>
      <c r="K4141" s="230"/>
      <c r="L4141" s="230"/>
      <c r="M4141" s="230"/>
      <c r="N4141" s="230"/>
      <c r="S4141" s="230"/>
      <c r="V4141" s="230"/>
      <c r="W4141" s="230"/>
      <c r="X4141" s="230"/>
      <c r="Y4141" s="230"/>
      <c r="Z4141" s="230"/>
      <c r="AA4141" s="230"/>
      <c r="AB4141" s="230"/>
      <c r="AC4141" s="230"/>
      <c r="AD4141" s="230"/>
      <c r="AH4141" s="230"/>
      <c r="AK4141" s="230"/>
      <c r="AL4141" s="230"/>
      <c r="AM4141" s="230"/>
      <c r="AN4141" s="230"/>
      <c r="AO4141" s="230"/>
      <c r="AP4141" s="230"/>
      <c r="AQ4141" s="230"/>
      <c r="AR4141" s="230"/>
      <c r="AW4141" s="230"/>
      <c r="AZ4141" s="230"/>
      <c r="BA4141" s="230"/>
      <c r="BB4141" s="230"/>
      <c r="BC4141" s="230"/>
      <c r="BD4141" s="230"/>
      <c r="BE4141" s="230"/>
      <c r="BF4141" s="230"/>
      <c r="BG4141" s="230"/>
    </row>
    <row r="4142" spans="4:59">
      <c r="D4142" s="230"/>
      <c r="G4142" s="230"/>
      <c r="H4142" s="230"/>
      <c r="I4142" s="230"/>
      <c r="J4142" s="230"/>
      <c r="K4142" s="230"/>
      <c r="L4142" s="230"/>
      <c r="M4142" s="230"/>
      <c r="N4142" s="230"/>
      <c r="S4142" s="230"/>
      <c r="V4142" s="230"/>
      <c r="W4142" s="230"/>
      <c r="X4142" s="230"/>
      <c r="Y4142" s="230"/>
      <c r="Z4142" s="230"/>
      <c r="AA4142" s="230"/>
      <c r="AB4142" s="230"/>
      <c r="AC4142" s="230"/>
      <c r="AD4142" s="230"/>
      <c r="AH4142" s="230"/>
      <c r="AK4142" s="230"/>
      <c r="AL4142" s="230"/>
      <c r="AM4142" s="230"/>
      <c r="AN4142" s="230"/>
      <c r="AO4142" s="230"/>
      <c r="AP4142" s="230"/>
      <c r="AQ4142" s="230"/>
      <c r="AR4142" s="230"/>
      <c r="AW4142" s="230"/>
      <c r="AZ4142" s="230"/>
      <c r="BA4142" s="230"/>
      <c r="BB4142" s="230"/>
      <c r="BC4142" s="230"/>
      <c r="BD4142" s="230"/>
      <c r="BE4142" s="230"/>
      <c r="BF4142" s="230"/>
      <c r="BG4142" s="230"/>
    </row>
    <row r="4143" spans="4:59">
      <c r="D4143" s="230"/>
      <c r="G4143" s="230"/>
      <c r="H4143" s="230"/>
      <c r="I4143" s="230"/>
      <c r="J4143" s="230"/>
      <c r="K4143" s="230"/>
      <c r="L4143" s="230"/>
      <c r="M4143" s="230"/>
      <c r="N4143" s="230"/>
      <c r="S4143" s="230"/>
      <c r="V4143" s="230"/>
      <c r="W4143" s="230"/>
      <c r="X4143" s="230"/>
      <c r="Y4143" s="230"/>
      <c r="Z4143" s="230"/>
      <c r="AA4143" s="230"/>
      <c r="AB4143" s="230"/>
      <c r="AC4143" s="230"/>
      <c r="AD4143" s="230"/>
      <c r="AH4143" s="230"/>
      <c r="AK4143" s="230"/>
      <c r="AL4143" s="230"/>
      <c r="AM4143" s="230"/>
      <c r="AN4143" s="230"/>
      <c r="AO4143" s="230"/>
      <c r="AP4143" s="230"/>
      <c r="AQ4143" s="230"/>
      <c r="AR4143" s="230"/>
      <c r="AW4143" s="230"/>
      <c r="AZ4143" s="230"/>
      <c r="BA4143" s="230"/>
      <c r="BB4143" s="230"/>
      <c r="BC4143" s="230"/>
      <c r="BD4143" s="230"/>
      <c r="BE4143" s="230"/>
      <c r="BF4143" s="230"/>
      <c r="BG4143" s="230"/>
    </row>
    <row r="4144" spans="4:59">
      <c r="D4144" s="230"/>
      <c r="G4144" s="230"/>
      <c r="H4144" s="230"/>
      <c r="I4144" s="230"/>
      <c r="J4144" s="230"/>
      <c r="K4144" s="230"/>
      <c r="L4144" s="230"/>
      <c r="M4144" s="230"/>
      <c r="N4144" s="230"/>
      <c r="S4144" s="230"/>
      <c r="V4144" s="230"/>
      <c r="W4144" s="230"/>
      <c r="X4144" s="230"/>
      <c r="Y4144" s="230"/>
      <c r="Z4144" s="230"/>
      <c r="AA4144" s="230"/>
      <c r="AB4144" s="230"/>
      <c r="AC4144" s="230"/>
      <c r="AD4144" s="230"/>
      <c r="AH4144" s="230"/>
      <c r="AK4144" s="230"/>
      <c r="AL4144" s="230"/>
      <c r="AM4144" s="230"/>
      <c r="AN4144" s="230"/>
      <c r="AO4144" s="230"/>
      <c r="AP4144" s="230"/>
      <c r="AQ4144" s="230"/>
      <c r="AR4144" s="230"/>
      <c r="AW4144" s="230"/>
      <c r="AZ4144" s="230"/>
      <c r="BA4144" s="230"/>
      <c r="BB4144" s="230"/>
      <c r="BC4144" s="230"/>
      <c r="BD4144" s="230"/>
      <c r="BE4144" s="230"/>
      <c r="BF4144" s="230"/>
      <c r="BG4144" s="230"/>
    </row>
    <row r="4145" spans="4:59">
      <c r="D4145" s="230"/>
      <c r="G4145" s="230"/>
      <c r="H4145" s="230"/>
      <c r="I4145" s="230"/>
      <c r="J4145" s="230"/>
      <c r="K4145" s="230"/>
      <c r="L4145" s="230"/>
      <c r="M4145" s="230"/>
      <c r="N4145" s="230"/>
      <c r="S4145" s="230"/>
      <c r="V4145" s="230"/>
      <c r="W4145" s="230"/>
      <c r="X4145" s="230"/>
      <c r="Y4145" s="230"/>
      <c r="Z4145" s="230"/>
      <c r="AA4145" s="230"/>
      <c r="AB4145" s="230"/>
      <c r="AC4145" s="230"/>
      <c r="AD4145" s="230"/>
      <c r="AH4145" s="230"/>
      <c r="AK4145" s="230"/>
      <c r="AL4145" s="230"/>
      <c r="AM4145" s="230"/>
      <c r="AN4145" s="230"/>
      <c r="AO4145" s="230"/>
      <c r="AP4145" s="230"/>
      <c r="AQ4145" s="230"/>
      <c r="AR4145" s="230"/>
      <c r="AW4145" s="230"/>
      <c r="AZ4145" s="230"/>
      <c r="BA4145" s="230"/>
      <c r="BB4145" s="230"/>
      <c r="BC4145" s="230"/>
      <c r="BD4145" s="230"/>
      <c r="BE4145" s="230"/>
      <c r="BF4145" s="230"/>
      <c r="BG4145" s="230"/>
    </row>
    <row r="4146" spans="4:59">
      <c r="D4146" s="230"/>
      <c r="G4146" s="230"/>
      <c r="H4146" s="230"/>
      <c r="I4146" s="230"/>
      <c r="J4146" s="230"/>
      <c r="K4146" s="230"/>
      <c r="L4146" s="230"/>
      <c r="M4146" s="230"/>
      <c r="N4146" s="230"/>
      <c r="S4146" s="230"/>
      <c r="V4146" s="230"/>
      <c r="W4146" s="230"/>
      <c r="X4146" s="230"/>
      <c r="Y4146" s="230"/>
      <c r="Z4146" s="230"/>
      <c r="AA4146" s="230"/>
      <c r="AB4146" s="230"/>
      <c r="AC4146" s="230"/>
      <c r="AD4146" s="230"/>
      <c r="AH4146" s="230"/>
      <c r="AK4146" s="230"/>
      <c r="AL4146" s="230"/>
      <c r="AM4146" s="230"/>
      <c r="AN4146" s="230"/>
      <c r="AO4146" s="230"/>
      <c r="AP4146" s="230"/>
      <c r="AQ4146" s="230"/>
      <c r="AR4146" s="230"/>
      <c r="AW4146" s="230"/>
      <c r="AZ4146" s="230"/>
      <c r="BA4146" s="230"/>
      <c r="BB4146" s="230"/>
      <c r="BC4146" s="230"/>
      <c r="BD4146" s="230"/>
      <c r="BE4146" s="230"/>
      <c r="BF4146" s="230"/>
      <c r="BG4146" s="230"/>
    </row>
    <row r="4147" spans="4:59">
      <c r="D4147" s="230"/>
      <c r="G4147" s="230"/>
      <c r="H4147" s="230"/>
      <c r="I4147" s="230"/>
      <c r="J4147" s="230"/>
      <c r="K4147" s="230"/>
      <c r="L4147" s="230"/>
      <c r="M4147" s="230"/>
      <c r="N4147" s="230"/>
      <c r="S4147" s="230"/>
      <c r="V4147" s="230"/>
      <c r="W4147" s="230"/>
      <c r="X4147" s="230"/>
      <c r="Y4147" s="230"/>
      <c r="Z4147" s="230"/>
      <c r="AA4147" s="230"/>
      <c r="AB4147" s="230"/>
      <c r="AC4147" s="230"/>
      <c r="AD4147" s="230"/>
      <c r="AH4147" s="230"/>
      <c r="AK4147" s="230"/>
      <c r="AL4147" s="230"/>
      <c r="AM4147" s="230"/>
      <c r="AN4147" s="230"/>
      <c r="AO4147" s="230"/>
      <c r="AP4147" s="230"/>
      <c r="AQ4147" s="230"/>
      <c r="AR4147" s="230"/>
      <c r="AW4147" s="230"/>
      <c r="AZ4147" s="230"/>
      <c r="BA4147" s="230"/>
      <c r="BB4147" s="230"/>
      <c r="BC4147" s="230"/>
      <c r="BD4147" s="230"/>
      <c r="BE4147" s="230"/>
      <c r="BF4147" s="230"/>
      <c r="BG4147" s="230"/>
    </row>
    <row r="4148" spans="4:59">
      <c r="D4148" s="230"/>
      <c r="G4148" s="230"/>
      <c r="H4148" s="230"/>
      <c r="I4148" s="230"/>
      <c r="J4148" s="230"/>
      <c r="K4148" s="230"/>
      <c r="L4148" s="230"/>
      <c r="M4148" s="230"/>
      <c r="N4148" s="230"/>
      <c r="S4148" s="230"/>
      <c r="V4148" s="230"/>
      <c r="W4148" s="230"/>
      <c r="X4148" s="230"/>
      <c r="Y4148" s="230"/>
      <c r="Z4148" s="230"/>
      <c r="AA4148" s="230"/>
      <c r="AB4148" s="230"/>
      <c r="AC4148" s="230"/>
      <c r="AD4148" s="230"/>
      <c r="AH4148" s="230"/>
      <c r="AK4148" s="230"/>
      <c r="AL4148" s="230"/>
      <c r="AM4148" s="230"/>
      <c r="AN4148" s="230"/>
      <c r="AO4148" s="230"/>
      <c r="AP4148" s="230"/>
      <c r="AQ4148" s="230"/>
      <c r="AR4148" s="230"/>
      <c r="AW4148" s="230"/>
      <c r="AZ4148" s="230"/>
      <c r="BA4148" s="230"/>
      <c r="BB4148" s="230"/>
      <c r="BC4148" s="230"/>
      <c r="BD4148" s="230"/>
      <c r="BE4148" s="230"/>
      <c r="BF4148" s="230"/>
      <c r="BG4148" s="230"/>
    </row>
    <row r="4149" spans="4:59">
      <c r="D4149" s="230"/>
      <c r="G4149" s="230"/>
      <c r="H4149" s="230"/>
      <c r="I4149" s="230"/>
      <c r="J4149" s="230"/>
      <c r="K4149" s="230"/>
      <c r="L4149" s="230"/>
      <c r="M4149" s="230"/>
      <c r="N4149" s="230"/>
      <c r="S4149" s="230"/>
      <c r="V4149" s="230"/>
      <c r="W4149" s="230"/>
      <c r="X4149" s="230"/>
      <c r="Y4149" s="230"/>
      <c r="Z4149" s="230"/>
      <c r="AA4149" s="230"/>
      <c r="AB4149" s="230"/>
      <c r="AC4149" s="230"/>
      <c r="AD4149" s="230"/>
      <c r="AH4149" s="230"/>
      <c r="AK4149" s="230"/>
      <c r="AL4149" s="230"/>
      <c r="AM4149" s="230"/>
      <c r="AN4149" s="230"/>
      <c r="AO4149" s="230"/>
      <c r="AP4149" s="230"/>
      <c r="AQ4149" s="230"/>
      <c r="AR4149" s="230"/>
      <c r="AW4149" s="230"/>
      <c r="AZ4149" s="230"/>
      <c r="BA4149" s="230"/>
      <c r="BB4149" s="230"/>
      <c r="BC4149" s="230"/>
      <c r="BD4149" s="230"/>
      <c r="BE4149" s="230"/>
      <c r="BF4149" s="230"/>
      <c r="BG4149" s="230"/>
    </row>
    <row r="4150" spans="4:59">
      <c r="D4150" s="230"/>
      <c r="G4150" s="230"/>
      <c r="H4150" s="230"/>
      <c r="I4150" s="230"/>
      <c r="J4150" s="230"/>
      <c r="K4150" s="230"/>
      <c r="L4150" s="230"/>
      <c r="M4150" s="230"/>
      <c r="N4150" s="230"/>
      <c r="S4150" s="230"/>
      <c r="V4150" s="230"/>
      <c r="W4150" s="230"/>
      <c r="X4150" s="230"/>
      <c r="Y4150" s="230"/>
      <c r="Z4150" s="230"/>
      <c r="AA4150" s="230"/>
      <c r="AB4150" s="230"/>
      <c r="AC4150" s="230"/>
      <c r="AD4150" s="230"/>
      <c r="AH4150" s="230"/>
      <c r="AK4150" s="230"/>
      <c r="AL4150" s="230"/>
      <c r="AM4150" s="230"/>
      <c r="AN4150" s="230"/>
      <c r="AO4150" s="230"/>
      <c r="AP4150" s="230"/>
      <c r="AQ4150" s="230"/>
      <c r="AR4150" s="230"/>
      <c r="AW4150" s="230"/>
      <c r="AZ4150" s="230"/>
      <c r="BA4150" s="230"/>
      <c r="BB4150" s="230"/>
      <c r="BC4150" s="230"/>
      <c r="BD4150" s="230"/>
      <c r="BE4150" s="230"/>
      <c r="BF4150" s="230"/>
      <c r="BG4150" s="230"/>
    </row>
    <row r="4151" spans="4:59">
      <c r="D4151" s="230"/>
      <c r="G4151" s="230"/>
      <c r="H4151" s="230"/>
      <c r="I4151" s="230"/>
      <c r="J4151" s="230"/>
      <c r="K4151" s="230"/>
      <c r="L4151" s="230"/>
      <c r="M4151" s="230"/>
      <c r="N4151" s="230"/>
      <c r="S4151" s="230"/>
      <c r="V4151" s="230"/>
      <c r="W4151" s="230"/>
      <c r="X4151" s="230"/>
      <c r="Y4151" s="230"/>
      <c r="Z4151" s="230"/>
      <c r="AA4151" s="230"/>
      <c r="AB4151" s="230"/>
      <c r="AC4151" s="230"/>
      <c r="AD4151" s="230"/>
      <c r="AH4151" s="230"/>
      <c r="AK4151" s="230"/>
      <c r="AL4151" s="230"/>
      <c r="AM4151" s="230"/>
      <c r="AN4151" s="230"/>
      <c r="AO4151" s="230"/>
      <c r="AP4151" s="230"/>
      <c r="AQ4151" s="230"/>
      <c r="AR4151" s="230"/>
      <c r="AW4151" s="230"/>
      <c r="AZ4151" s="230"/>
      <c r="BA4151" s="230"/>
      <c r="BB4151" s="230"/>
      <c r="BC4151" s="230"/>
      <c r="BD4151" s="230"/>
      <c r="BE4151" s="230"/>
      <c r="BF4151" s="230"/>
      <c r="BG4151" s="230"/>
    </row>
    <row r="4152" spans="4:59">
      <c r="D4152" s="230"/>
      <c r="G4152" s="230"/>
      <c r="H4152" s="230"/>
      <c r="I4152" s="230"/>
      <c r="J4152" s="230"/>
      <c r="K4152" s="230"/>
      <c r="L4152" s="230"/>
      <c r="M4152" s="230"/>
      <c r="N4152" s="230"/>
      <c r="S4152" s="230"/>
      <c r="V4152" s="230"/>
      <c r="W4152" s="230"/>
      <c r="X4152" s="230"/>
      <c r="Y4152" s="230"/>
      <c r="Z4152" s="230"/>
      <c r="AA4152" s="230"/>
      <c r="AB4152" s="230"/>
      <c r="AC4152" s="230"/>
      <c r="AD4152" s="230"/>
      <c r="AH4152" s="230"/>
      <c r="AK4152" s="230"/>
      <c r="AL4152" s="230"/>
      <c r="AM4152" s="230"/>
      <c r="AN4152" s="230"/>
      <c r="AO4152" s="230"/>
      <c r="AP4152" s="230"/>
      <c r="AQ4152" s="230"/>
      <c r="AR4152" s="230"/>
      <c r="AW4152" s="230"/>
      <c r="AZ4152" s="230"/>
      <c r="BA4152" s="230"/>
      <c r="BB4152" s="230"/>
      <c r="BC4152" s="230"/>
      <c r="BD4152" s="230"/>
      <c r="BE4152" s="230"/>
      <c r="BF4152" s="230"/>
      <c r="BG4152" s="230"/>
    </row>
    <row r="4153" spans="4:59">
      <c r="D4153" s="230"/>
      <c r="G4153" s="230"/>
      <c r="H4153" s="230"/>
      <c r="I4153" s="230"/>
      <c r="J4153" s="230"/>
      <c r="K4153" s="230"/>
      <c r="L4153" s="230"/>
      <c r="M4153" s="230"/>
      <c r="N4153" s="230"/>
      <c r="S4153" s="230"/>
      <c r="V4153" s="230"/>
      <c r="W4153" s="230"/>
      <c r="X4153" s="230"/>
      <c r="Y4153" s="230"/>
      <c r="Z4153" s="230"/>
      <c r="AA4153" s="230"/>
      <c r="AB4153" s="230"/>
      <c r="AC4153" s="230"/>
      <c r="AD4153" s="230"/>
      <c r="AH4153" s="230"/>
      <c r="AK4153" s="230"/>
      <c r="AL4153" s="230"/>
      <c r="AM4153" s="230"/>
      <c r="AN4153" s="230"/>
      <c r="AO4153" s="230"/>
      <c r="AP4153" s="230"/>
      <c r="AQ4153" s="230"/>
      <c r="AR4153" s="230"/>
      <c r="AW4153" s="230"/>
      <c r="AZ4153" s="230"/>
      <c r="BA4153" s="230"/>
      <c r="BB4153" s="230"/>
      <c r="BC4153" s="230"/>
      <c r="BD4153" s="230"/>
      <c r="BE4153" s="230"/>
      <c r="BF4153" s="230"/>
      <c r="BG4153" s="230"/>
    </row>
    <row r="4154" spans="4:59">
      <c r="D4154" s="230"/>
      <c r="G4154" s="230"/>
      <c r="H4154" s="230"/>
      <c r="I4154" s="230"/>
      <c r="J4154" s="230"/>
      <c r="K4154" s="230"/>
      <c r="L4154" s="230"/>
      <c r="M4154" s="230"/>
      <c r="N4154" s="230"/>
      <c r="S4154" s="230"/>
      <c r="V4154" s="230"/>
      <c r="W4154" s="230"/>
      <c r="X4154" s="230"/>
      <c r="Y4154" s="230"/>
      <c r="Z4154" s="230"/>
      <c r="AA4154" s="230"/>
      <c r="AB4154" s="230"/>
      <c r="AC4154" s="230"/>
      <c r="AD4154" s="230"/>
      <c r="AH4154" s="230"/>
      <c r="AK4154" s="230"/>
      <c r="AL4154" s="230"/>
      <c r="AM4154" s="230"/>
      <c r="AN4154" s="230"/>
      <c r="AO4154" s="230"/>
      <c r="AP4154" s="230"/>
      <c r="AQ4154" s="230"/>
      <c r="AR4154" s="230"/>
      <c r="AW4154" s="230"/>
      <c r="AZ4154" s="230"/>
      <c r="BA4154" s="230"/>
      <c r="BB4154" s="230"/>
      <c r="BC4154" s="230"/>
      <c r="BD4154" s="230"/>
      <c r="BE4154" s="230"/>
      <c r="BF4154" s="230"/>
      <c r="BG4154" s="230"/>
    </row>
    <row r="4155" spans="4:59">
      <c r="D4155" s="230"/>
      <c r="G4155" s="230"/>
      <c r="H4155" s="230"/>
      <c r="I4155" s="230"/>
      <c r="J4155" s="230"/>
      <c r="K4155" s="230"/>
      <c r="L4155" s="230"/>
      <c r="M4155" s="230"/>
      <c r="N4155" s="230"/>
      <c r="S4155" s="230"/>
      <c r="V4155" s="230"/>
      <c r="W4155" s="230"/>
      <c r="X4155" s="230"/>
      <c r="Y4155" s="230"/>
      <c r="Z4155" s="230"/>
      <c r="AA4155" s="230"/>
      <c r="AB4155" s="230"/>
      <c r="AC4155" s="230"/>
      <c r="AD4155" s="230"/>
      <c r="AH4155" s="230"/>
      <c r="AK4155" s="230"/>
      <c r="AL4155" s="230"/>
      <c r="AM4155" s="230"/>
      <c r="AN4155" s="230"/>
      <c r="AO4155" s="230"/>
      <c r="AP4155" s="230"/>
      <c r="AQ4155" s="230"/>
      <c r="AR4155" s="230"/>
      <c r="AW4155" s="230"/>
      <c r="AZ4155" s="230"/>
      <c r="BA4155" s="230"/>
      <c r="BB4155" s="230"/>
      <c r="BC4155" s="230"/>
      <c r="BD4155" s="230"/>
      <c r="BE4155" s="230"/>
      <c r="BF4155" s="230"/>
      <c r="BG4155" s="230"/>
    </row>
    <row r="4156" spans="4:59">
      <c r="D4156" s="230"/>
      <c r="G4156" s="230"/>
      <c r="H4156" s="230"/>
      <c r="I4156" s="230"/>
      <c r="J4156" s="230"/>
      <c r="K4156" s="230"/>
      <c r="L4156" s="230"/>
      <c r="M4156" s="230"/>
      <c r="N4156" s="230"/>
      <c r="S4156" s="230"/>
      <c r="V4156" s="230"/>
      <c r="W4156" s="230"/>
      <c r="X4156" s="230"/>
      <c r="Y4156" s="230"/>
      <c r="Z4156" s="230"/>
      <c r="AA4156" s="230"/>
      <c r="AB4156" s="230"/>
      <c r="AC4156" s="230"/>
      <c r="AD4156" s="230"/>
      <c r="AH4156" s="230"/>
      <c r="AK4156" s="230"/>
      <c r="AL4156" s="230"/>
      <c r="AM4156" s="230"/>
      <c r="AN4156" s="230"/>
      <c r="AO4156" s="230"/>
      <c r="AP4156" s="230"/>
      <c r="AQ4156" s="230"/>
      <c r="AR4156" s="230"/>
      <c r="AW4156" s="230"/>
      <c r="AZ4156" s="230"/>
      <c r="BA4156" s="230"/>
      <c r="BB4156" s="230"/>
      <c r="BC4156" s="230"/>
      <c r="BD4156" s="230"/>
      <c r="BE4156" s="230"/>
      <c r="BF4156" s="230"/>
      <c r="BG4156" s="230"/>
    </row>
    <row r="4157" spans="4:59">
      <c r="D4157" s="230"/>
      <c r="S4157" s="230"/>
      <c r="AH4157" s="230"/>
      <c r="AW4157" s="230"/>
    </row>
  </sheetData>
  <mergeCells count="88">
    <mergeCell ref="AE27:AE28"/>
    <mergeCell ref="AF27:AF28"/>
    <mergeCell ref="AG27:AH27"/>
    <mergeCell ref="AI27:AJ27"/>
    <mergeCell ref="AE39:AE40"/>
    <mergeCell ref="AF39:AF40"/>
    <mergeCell ref="AG39:AH39"/>
    <mergeCell ref="AI39:AJ39"/>
    <mergeCell ref="AO3:AP3"/>
    <mergeCell ref="AQ3:AR3"/>
    <mergeCell ref="AE14:AJ14"/>
    <mergeCell ref="AE15:AE16"/>
    <mergeCell ref="AF15:AF16"/>
    <mergeCell ref="AG15:AH15"/>
    <mergeCell ref="AI15:AJ15"/>
    <mergeCell ref="AE2:AN2"/>
    <mergeCell ref="AE3:AE4"/>
    <mergeCell ref="AF3:AF4"/>
    <mergeCell ref="AG3:AH3"/>
    <mergeCell ref="AI3:AJ3"/>
    <mergeCell ref="AK3:AL3"/>
    <mergeCell ref="AM3:AN3"/>
    <mergeCell ref="A2:J2"/>
    <mergeCell ref="A3:A4"/>
    <mergeCell ref="B3:B4"/>
    <mergeCell ref="C3:D3"/>
    <mergeCell ref="E3:F3"/>
    <mergeCell ref="G3:H3"/>
    <mergeCell ref="I3:J3"/>
    <mergeCell ref="K3:L3"/>
    <mergeCell ref="M3:N3"/>
    <mergeCell ref="A14:F14"/>
    <mergeCell ref="A15:A16"/>
    <mergeCell ref="B15:B16"/>
    <mergeCell ref="C15:D15"/>
    <mergeCell ref="E15:F15"/>
    <mergeCell ref="A27:A28"/>
    <mergeCell ref="B27:B28"/>
    <mergeCell ref="C27:D27"/>
    <mergeCell ref="E27:F27"/>
    <mergeCell ref="A39:A40"/>
    <mergeCell ref="B39:B40"/>
    <mergeCell ref="C39:D39"/>
    <mergeCell ref="E39:F39"/>
    <mergeCell ref="P2:Y2"/>
    <mergeCell ref="P3:P4"/>
    <mergeCell ref="Q3:Q4"/>
    <mergeCell ref="R3:S3"/>
    <mergeCell ref="T3:U3"/>
    <mergeCell ref="V3:W3"/>
    <mergeCell ref="X3:Y3"/>
    <mergeCell ref="Z3:AA3"/>
    <mergeCell ref="AB3:AC3"/>
    <mergeCell ref="P14:U14"/>
    <mergeCell ref="P15:P16"/>
    <mergeCell ref="Q15:Q16"/>
    <mergeCell ref="R15:S15"/>
    <mergeCell ref="T15:U15"/>
    <mergeCell ref="P27:P28"/>
    <mergeCell ref="Q27:Q28"/>
    <mergeCell ref="R27:S27"/>
    <mergeCell ref="T27:U27"/>
    <mergeCell ref="P39:P40"/>
    <mergeCell ref="Q39:Q40"/>
    <mergeCell ref="R39:S39"/>
    <mergeCell ref="T39:U39"/>
    <mergeCell ref="AT2:BC2"/>
    <mergeCell ref="AT3:AT4"/>
    <mergeCell ref="AU3:AU4"/>
    <mergeCell ref="AV3:AW3"/>
    <mergeCell ref="AX3:AY3"/>
    <mergeCell ref="AZ3:BA3"/>
    <mergeCell ref="BB3:BC3"/>
    <mergeCell ref="BD3:BE3"/>
    <mergeCell ref="BF3:BG3"/>
    <mergeCell ref="AT14:AY14"/>
    <mergeCell ref="AT15:AT16"/>
    <mergeCell ref="AU15:AU16"/>
    <mergeCell ref="AV15:AW15"/>
    <mergeCell ref="AX15:AY15"/>
    <mergeCell ref="AT27:AT28"/>
    <mergeCell ref="AU27:AU28"/>
    <mergeCell ref="AV27:AW27"/>
    <mergeCell ref="AX27:AY27"/>
    <mergeCell ref="AT39:AT40"/>
    <mergeCell ref="AU39:AU40"/>
    <mergeCell ref="AV39:AW39"/>
    <mergeCell ref="AX39:AY39"/>
  </mergeCells>
  <pageMargins left="0.70866141732283472" right="0.55118110236220474" top="0.47244094488188981" bottom="0.51181102362204722" header="0.47244094488188981" footer="0.51181102362204722"/>
  <pageSetup paperSize="9" scale="90" fitToHeight="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W86"/>
  <sheetViews>
    <sheetView topLeftCell="L1" workbookViewId="0">
      <selection activeCell="S4" sqref="S4:W86"/>
    </sheetView>
  </sheetViews>
  <sheetFormatPr defaultRowHeight="14.3"/>
  <cols>
    <col min="1" max="1" width="9.125" style="254" customWidth="1"/>
    <col min="2" max="2" width="37.375" style="254" customWidth="1"/>
    <col min="3" max="3" width="13" style="254" customWidth="1"/>
    <col min="4" max="5" width="8.875" style="254" customWidth="1"/>
    <col min="7" max="7" width="7.625" style="254" customWidth="1"/>
    <col min="8" max="8" width="36.75" style="254" customWidth="1"/>
    <col min="9" max="9" width="13" style="254" customWidth="1"/>
    <col min="10" max="11" width="9.125" style="254" customWidth="1"/>
    <col min="13" max="13" width="9.125" style="254" customWidth="1"/>
    <col min="14" max="14" width="37.375" style="254" customWidth="1"/>
    <col min="15" max="15" width="13" style="254" customWidth="1"/>
    <col min="16" max="17" width="9.125" style="254" customWidth="1"/>
    <col min="18" max="18" width="6.625" customWidth="1"/>
    <col min="19" max="19" width="9.125" style="254" customWidth="1"/>
    <col min="20" max="20" width="37.375" style="254" customWidth="1"/>
    <col min="21" max="21" width="13" style="254" customWidth="1"/>
    <col min="22" max="23" width="9.125" style="254" customWidth="1"/>
  </cols>
  <sheetData>
    <row r="1" spans="1:23" ht="33.65" customHeight="1">
      <c r="A1" s="832" t="s">
        <v>333</v>
      </c>
      <c r="B1" s="832"/>
      <c r="C1" s="832"/>
      <c r="D1" s="832"/>
      <c r="E1" s="832"/>
      <c r="G1" s="832" t="s">
        <v>327</v>
      </c>
      <c r="H1" s="832"/>
      <c r="I1" s="832"/>
      <c r="J1" s="832"/>
      <c r="K1" s="832"/>
      <c r="M1" s="832" t="s">
        <v>351</v>
      </c>
      <c r="N1" s="832"/>
      <c r="O1" s="832"/>
      <c r="P1" s="832"/>
      <c r="Q1" s="832"/>
      <c r="S1" s="832" t="s">
        <v>496</v>
      </c>
      <c r="T1" s="832"/>
      <c r="U1" s="832"/>
      <c r="V1" s="832"/>
      <c r="W1" s="832"/>
    </row>
    <row r="2" spans="1:23">
      <c r="A2" s="833" t="s">
        <v>222</v>
      </c>
      <c r="B2" s="833"/>
      <c r="C2" s="833"/>
      <c r="D2" s="833"/>
      <c r="E2" s="833"/>
      <c r="G2" s="833" t="s">
        <v>222</v>
      </c>
      <c r="H2" s="833"/>
      <c r="I2" s="833"/>
      <c r="J2" s="833"/>
      <c r="K2" s="833"/>
      <c r="M2" s="833" t="s">
        <v>222</v>
      </c>
      <c r="N2" s="833"/>
      <c r="O2" s="833"/>
      <c r="P2" s="833"/>
      <c r="Q2" s="833"/>
      <c r="S2" s="833" t="s">
        <v>222</v>
      </c>
      <c r="T2" s="833"/>
      <c r="U2" s="833"/>
      <c r="V2" s="833"/>
      <c r="W2" s="833"/>
    </row>
    <row r="3" spans="1:23" ht="52.3">
      <c r="A3" s="288" t="s">
        <v>96</v>
      </c>
      <c r="B3" s="289" t="s">
        <v>223</v>
      </c>
      <c r="C3" s="234" t="s">
        <v>224</v>
      </c>
      <c r="D3" s="290" t="s">
        <v>225</v>
      </c>
      <c r="E3" s="291" t="s">
        <v>226</v>
      </c>
      <c r="G3" s="288" t="s">
        <v>96</v>
      </c>
      <c r="H3" s="289" t="s">
        <v>223</v>
      </c>
      <c r="I3" s="234" t="s">
        <v>326</v>
      </c>
      <c r="J3" s="290" t="s">
        <v>225</v>
      </c>
      <c r="K3" s="291" t="s">
        <v>226</v>
      </c>
      <c r="M3" s="288" t="s">
        <v>96</v>
      </c>
      <c r="N3" s="289" t="s">
        <v>223</v>
      </c>
      <c r="O3" s="234" t="s">
        <v>352</v>
      </c>
      <c r="P3" s="290" t="s">
        <v>225</v>
      </c>
      <c r="Q3" s="291" t="s">
        <v>226</v>
      </c>
      <c r="S3" s="288" t="s">
        <v>96</v>
      </c>
      <c r="T3" s="289" t="s">
        <v>223</v>
      </c>
      <c r="U3" s="234" t="s">
        <v>497</v>
      </c>
      <c r="V3" s="290" t="s">
        <v>225</v>
      </c>
      <c r="W3" s="291" t="s">
        <v>226</v>
      </c>
    </row>
    <row r="4" spans="1:23">
      <c r="A4" s="292">
        <v>1</v>
      </c>
      <c r="B4" s="293" t="s">
        <v>30</v>
      </c>
      <c r="C4" s="294">
        <v>99050.271194158078</v>
      </c>
      <c r="D4" s="295">
        <f>C4/37445.3*100</f>
        <v>264.51990288275982</v>
      </c>
      <c r="E4" s="296">
        <v>201.7</v>
      </c>
      <c r="G4" s="442">
        <v>1</v>
      </c>
      <c r="H4" s="443" t="s">
        <v>30</v>
      </c>
      <c r="I4" s="431">
        <v>109060.94305092395</v>
      </c>
      <c r="J4" s="295">
        <f>I4/38674.7*100</f>
        <v>281.99557605081344</v>
      </c>
      <c r="K4" s="296">
        <v>213.4</v>
      </c>
      <c r="M4" s="698">
        <v>1</v>
      </c>
      <c r="N4" s="293" t="s">
        <v>30</v>
      </c>
      <c r="O4" s="470">
        <v>114811.22704532143</v>
      </c>
      <c r="P4" s="295">
        <f>O4/38005.2*100</f>
        <v>302.09346890773219</v>
      </c>
      <c r="Q4" s="479">
        <v>229.3</v>
      </c>
      <c r="S4" s="698">
        <v>1</v>
      </c>
      <c r="T4" s="757" t="s">
        <v>30</v>
      </c>
      <c r="U4" s="470">
        <v>119199.5812714347</v>
      </c>
      <c r="V4" s="295">
        <f>U4/39144.5*100</f>
        <v>304.51169710031985</v>
      </c>
      <c r="W4" s="479">
        <v>231.7</v>
      </c>
    </row>
    <row r="5" spans="1:23">
      <c r="A5" s="297">
        <v>2</v>
      </c>
      <c r="B5" s="168" t="s">
        <v>82</v>
      </c>
      <c r="C5" s="294">
        <v>82000.748629153648</v>
      </c>
      <c r="D5" s="295">
        <f>C5/37445.3*100</f>
        <v>218.98809364367128</v>
      </c>
      <c r="E5" s="296">
        <v>136.69999999999999</v>
      </c>
      <c r="G5" s="444">
        <v>2</v>
      </c>
      <c r="H5" s="445" t="s">
        <v>86</v>
      </c>
      <c r="I5" s="431">
        <v>100941.36866911904</v>
      </c>
      <c r="J5" s="295">
        <f t="shared" ref="J5:J68" si="0">I5/38674.7*100</f>
        <v>261.00103858367112</v>
      </c>
      <c r="K5" s="296">
        <v>142.9</v>
      </c>
      <c r="M5" s="692">
        <v>2</v>
      </c>
      <c r="N5" s="168" t="s">
        <v>86</v>
      </c>
      <c r="O5" s="470">
        <v>101847.32523155877</v>
      </c>
      <c r="P5" s="295">
        <f t="shared" ref="P5:P68" si="1">O5/38005.2*100</f>
        <v>267.98260562122755</v>
      </c>
      <c r="Q5" s="479">
        <v>143.69999999999999</v>
      </c>
      <c r="S5" s="692">
        <v>2</v>
      </c>
      <c r="T5" s="758" t="s">
        <v>86</v>
      </c>
      <c r="U5" s="470">
        <v>107278.24528400599</v>
      </c>
      <c r="V5" s="295">
        <f t="shared" ref="V5:V68" si="2">U5/39144.5*100</f>
        <v>274.05700745700159</v>
      </c>
      <c r="W5" s="479">
        <v>143.30000000000001</v>
      </c>
    </row>
    <row r="6" spans="1:23">
      <c r="A6" s="292">
        <v>3</v>
      </c>
      <c r="B6" s="168" t="s">
        <v>86</v>
      </c>
      <c r="C6" s="294">
        <v>79323.507124858443</v>
      </c>
      <c r="D6" s="295">
        <f t="shared" ref="D6:D69" si="3">C6/37445.3*100</f>
        <v>211.83835387847992</v>
      </c>
      <c r="E6" s="296">
        <v>118.3</v>
      </c>
      <c r="G6" s="442">
        <v>3</v>
      </c>
      <c r="H6" s="445" t="s">
        <v>82</v>
      </c>
      <c r="I6" s="431">
        <v>98987.75335311782</v>
      </c>
      <c r="J6" s="295">
        <f t="shared" si="0"/>
        <v>255.94963465293284</v>
      </c>
      <c r="K6" s="296">
        <v>153.80000000000001</v>
      </c>
      <c r="M6" s="698">
        <v>3</v>
      </c>
      <c r="N6" s="168" t="s">
        <v>82</v>
      </c>
      <c r="O6" s="470">
        <v>93565.470928523268</v>
      </c>
      <c r="P6" s="295">
        <f t="shared" si="1"/>
        <v>246.19123416933283</v>
      </c>
      <c r="Q6" s="479">
        <v>146.1</v>
      </c>
      <c r="S6" s="698">
        <v>3</v>
      </c>
      <c r="T6" s="758" t="s">
        <v>82</v>
      </c>
      <c r="U6" s="470">
        <v>101610.76855448025</v>
      </c>
      <c r="V6" s="295">
        <f t="shared" si="2"/>
        <v>259.57865997644689</v>
      </c>
      <c r="W6" s="479">
        <v>154</v>
      </c>
    </row>
    <row r="7" spans="1:23">
      <c r="A7" s="297">
        <v>4</v>
      </c>
      <c r="B7" s="168" t="s">
        <v>87</v>
      </c>
      <c r="C7" s="294">
        <v>64889.71979986877</v>
      </c>
      <c r="D7" s="295">
        <f t="shared" si="3"/>
        <v>173.29202810464534</v>
      </c>
      <c r="E7" s="296">
        <v>95.3</v>
      </c>
      <c r="G7" s="444">
        <v>4</v>
      </c>
      <c r="H7" s="445" t="s">
        <v>87</v>
      </c>
      <c r="I7" s="431">
        <v>61007.212597676204</v>
      </c>
      <c r="J7" s="295">
        <f t="shared" si="0"/>
        <v>157.744501179521</v>
      </c>
      <c r="K7" s="296">
        <v>89.3</v>
      </c>
      <c r="M7" s="692">
        <v>4</v>
      </c>
      <c r="N7" s="168" t="s">
        <v>87</v>
      </c>
      <c r="O7" s="470">
        <v>57702.83061498333</v>
      </c>
      <c r="P7" s="295">
        <f t="shared" si="1"/>
        <v>151.82877768037883</v>
      </c>
      <c r="Q7" s="479">
        <v>84.8</v>
      </c>
      <c r="S7" s="692">
        <v>4</v>
      </c>
      <c r="T7" s="758" t="s">
        <v>87</v>
      </c>
      <c r="U7" s="470">
        <v>56011.405001792969</v>
      </c>
      <c r="V7" s="295">
        <f t="shared" si="2"/>
        <v>143.08882474368804</v>
      </c>
      <c r="W7" s="479">
        <v>81.400000000000006</v>
      </c>
    </row>
    <row r="8" spans="1:23">
      <c r="A8" s="292">
        <v>5</v>
      </c>
      <c r="B8" s="168" t="s">
        <v>89</v>
      </c>
      <c r="C8" s="294">
        <v>63498.913085714288</v>
      </c>
      <c r="D8" s="295">
        <f t="shared" si="3"/>
        <v>169.57779236837277</v>
      </c>
      <c r="E8" s="296">
        <v>71.2</v>
      </c>
      <c r="G8" s="442">
        <v>5</v>
      </c>
      <c r="H8" s="445" t="s">
        <v>89</v>
      </c>
      <c r="I8" s="431">
        <v>55236.052706192357</v>
      </c>
      <c r="J8" s="295">
        <f t="shared" si="0"/>
        <v>142.8221879062859</v>
      </c>
      <c r="K8" s="296">
        <v>60.7</v>
      </c>
      <c r="M8" s="698">
        <v>5</v>
      </c>
      <c r="N8" s="168" t="s">
        <v>89</v>
      </c>
      <c r="O8" s="470">
        <v>50659.831786786788</v>
      </c>
      <c r="P8" s="295">
        <f t="shared" si="1"/>
        <v>133.29710615070252</v>
      </c>
      <c r="Q8" s="479">
        <v>56.3</v>
      </c>
      <c r="S8" s="698">
        <v>5</v>
      </c>
      <c r="T8" s="758" t="s">
        <v>89</v>
      </c>
      <c r="U8" s="470">
        <v>52178.78169300226</v>
      </c>
      <c r="V8" s="295">
        <f t="shared" si="2"/>
        <v>133.29786226162619</v>
      </c>
      <c r="W8" s="479">
        <v>56.5</v>
      </c>
    </row>
    <row r="9" spans="1:23">
      <c r="A9" s="297">
        <v>6</v>
      </c>
      <c r="B9" s="168" t="s">
        <v>183</v>
      </c>
      <c r="C9" s="294">
        <v>52953.425219119148</v>
      </c>
      <c r="D9" s="295">
        <f t="shared" si="3"/>
        <v>141.41541186509158</v>
      </c>
      <c r="E9" s="296">
        <v>67</v>
      </c>
      <c r="G9" s="444">
        <v>6</v>
      </c>
      <c r="H9" s="445" t="s">
        <v>183</v>
      </c>
      <c r="I9" s="431">
        <v>52474.53515460511</v>
      </c>
      <c r="J9" s="295">
        <f t="shared" si="0"/>
        <v>135.68181564331491</v>
      </c>
      <c r="K9" s="296">
        <v>65.7</v>
      </c>
      <c r="M9" s="692">
        <v>6</v>
      </c>
      <c r="N9" s="168" t="s">
        <v>83</v>
      </c>
      <c r="O9" s="470">
        <v>46562.484401012487</v>
      </c>
      <c r="P9" s="295">
        <f t="shared" si="1"/>
        <v>122.51608832741965</v>
      </c>
      <c r="Q9" s="479">
        <v>126.5</v>
      </c>
      <c r="S9" s="692">
        <v>6</v>
      </c>
      <c r="T9" s="758" t="s">
        <v>83</v>
      </c>
      <c r="U9" s="470">
        <v>45854.295894889903</v>
      </c>
      <c r="V9" s="295">
        <f t="shared" si="2"/>
        <v>117.14109490449465</v>
      </c>
      <c r="W9" s="479">
        <v>120.8</v>
      </c>
    </row>
    <row r="10" spans="1:23">
      <c r="A10" s="292">
        <v>7</v>
      </c>
      <c r="B10" s="168" t="s">
        <v>83</v>
      </c>
      <c r="C10" s="294">
        <v>45618.176236380328</v>
      </c>
      <c r="D10" s="295">
        <f t="shared" si="3"/>
        <v>121.82617374244651</v>
      </c>
      <c r="E10" s="296">
        <v>128.30000000000001</v>
      </c>
      <c r="G10" s="442">
        <v>7</v>
      </c>
      <c r="H10" s="445" t="s">
        <v>83</v>
      </c>
      <c r="I10" s="431">
        <v>47916.632855724049</v>
      </c>
      <c r="J10" s="295">
        <f t="shared" si="0"/>
        <v>123.89658576724332</v>
      </c>
      <c r="K10" s="296">
        <v>130.1</v>
      </c>
      <c r="M10" s="698">
        <v>7</v>
      </c>
      <c r="N10" s="168" t="s">
        <v>184</v>
      </c>
      <c r="O10" s="470">
        <v>45019.402033930884</v>
      </c>
      <c r="P10" s="295">
        <f t="shared" si="1"/>
        <v>118.45590086075298</v>
      </c>
      <c r="Q10" s="479">
        <v>106.8</v>
      </c>
      <c r="S10" s="698">
        <v>7</v>
      </c>
      <c r="T10" s="758" t="s">
        <v>184</v>
      </c>
      <c r="U10" s="470">
        <v>44992.05862787411</v>
      </c>
      <c r="V10" s="295">
        <f t="shared" si="2"/>
        <v>114.93839141609705</v>
      </c>
      <c r="W10" s="479">
        <v>104.4</v>
      </c>
    </row>
    <row r="11" spans="1:23">
      <c r="A11" s="297">
        <v>8</v>
      </c>
      <c r="B11" s="168" t="s">
        <v>184</v>
      </c>
      <c r="C11" s="294">
        <v>44435.537765405163</v>
      </c>
      <c r="D11" s="295">
        <f t="shared" si="3"/>
        <v>118.66786423237406</v>
      </c>
      <c r="E11" s="296">
        <v>109.7</v>
      </c>
      <c r="G11" s="444">
        <v>8</v>
      </c>
      <c r="H11" s="445" t="s">
        <v>184</v>
      </c>
      <c r="I11" s="431">
        <v>44417.474453244249</v>
      </c>
      <c r="J11" s="295">
        <f t="shared" si="0"/>
        <v>114.84891790561853</v>
      </c>
      <c r="K11" s="296">
        <v>104.1</v>
      </c>
      <c r="M11" s="692">
        <v>8</v>
      </c>
      <c r="N11" s="168" t="s">
        <v>84</v>
      </c>
      <c r="O11" s="470">
        <v>39476.144037404003</v>
      </c>
      <c r="P11" s="295">
        <f t="shared" si="1"/>
        <v>103.87037573122626</v>
      </c>
      <c r="Q11" s="479">
        <v>93.2</v>
      </c>
      <c r="S11" s="692">
        <v>8</v>
      </c>
      <c r="T11" s="758" t="s">
        <v>84</v>
      </c>
      <c r="U11" s="470">
        <v>39824.118454019816</v>
      </c>
      <c r="V11" s="295">
        <f t="shared" si="2"/>
        <v>101.73617865605593</v>
      </c>
      <c r="W11" s="479">
        <v>92.8</v>
      </c>
    </row>
    <row r="12" spans="1:23">
      <c r="A12" s="292">
        <v>9</v>
      </c>
      <c r="B12" s="168" t="s">
        <v>24</v>
      </c>
      <c r="C12" s="294">
        <v>39977.158241443503</v>
      </c>
      <c r="D12" s="295">
        <f t="shared" si="3"/>
        <v>106.76148472957487</v>
      </c>
      <c r="E12" s="296">
        <v>117.2</v>
      </c>
      <c r="G12" s="442">
        <v>9</v>
      </c>
      <c r="H12" s="445" t="s">
        <v>84</v>
      </c>
      <c r="I12" s="431">
        <v>42258.244569432842</v>
      </c>
      <c r="J12" s="295">
        <f t="shared" si="0"/>
        <v>109.26586261673094</v>
      </c>
      <c r="K12" s="296">
        <v>96.8</v>
      </c>
      <c r="M12" s="698">
        <v>9</v>
      </c>
      <c r="N12" s="168" t="s">
        <v>75</v>
      </c>
      <c r="O12" s="470">
        <v>36613.861333965666</v>
      </c>
      <c r="P12" s="295">
        <f t="shared" si="1"/>
        <v>96.339083425335659</v>
      </c>
      <c r="Q12" s="479">
        <v>100</v>
      </c>
      <c r="S12" s="698">
        <v>9</v>
      </c>
      <c r="T12" s="758" t="s">
        <v>75</v>
      </c>
      <c r="U12" s="470">
        <v>37217.95588876988</v>
      </c>
      <c r="V12" s="295">
        <f t="shared" si="2"/>
        <v>95.0783785430134</v>
      </c>
      <c r="W12" s="479">
        <v>99</v>
      </c>
    </row>
    <row r="13" spans="1:23">
      <c r="A13" s="297">
        <v>10</v>
      </c>
      <c r="B13" s="168" t="s">
        <v>84</v>
      </c>
      <c r="C13" s="294">
        <v>39930.27414901353</v>
      </c>
      <c r="D13" s="295">
        <f t="shared" si="3"/>
        <v>106.63627784799034</v>
      </c>
      <c r="E13" s="296">
        <v>91</v>
      </c>
      <c r="G13" s="444">
        <v>10</v>
      </c>
      <c r="H13" s="445" t="s">
        <v>24</v>
      </c>
      <c r="I13" s="431">
        <v>38135.952098330148</v>
      </c>
      <c r="J13" s="295">
        <f t="shared" si="0"/>
        <v>98.606975873969688</v>
      </c>
      <c r="K13" s="296">
        <v>110.1</v>
      </c>
      <c r="M13" s="692">
        <v>10</v>
      </c>
      <c r="N13" s="168" t="s">
        <v>24</v>
      </c>
      <c r="O13" s="470">
        <v>35907.80952694267</v>
      </c>
      <c r="P13" s="295">
        <f t="shared" si="1"/>
        <v>94.48130657631765</v>
      </c>
      <c r="Q13" s="479">
        <v>105.5</v>
      </c>
      <c r="S13" s="692">
        <v>10</v>
      </c>
      <c r="T13" s="758" t="s">
        <v>182</v>
      </c>
      <c r="U13" s="470">
        <v>36543.523601776302</v>
      </c>
      <c r="V13" s="295">
        <f t="shared" si="2"/>
        <v>93.355448662714551</v>
      </c>
      <c r="W13" s="479">
        <v>78.3</v>
      </c>
    </row>
    <row r="14" spans="1:23">
      <c r="A14" s="292">
        <v>11</v>
      </c>
      <c r="B14" s="168" t="s">
        <v>75</v>
      </c>
      <c r="C14" s="294">
        <v>34736.604691299915</v>
      </c>
      <c r="D14" s="295">
        <f t="shared" si="3"/>
        <v>92.766260896026779</v>
      </c>
      <c r="E14" s="296">
        <v>98.7</v>
      </c>
      <c r="G14" s="442">
        <v>11</v>
      </c>
      <c r="H14" s="445" t="s">
        <v>75</v>
      </c>
      <c r="I14" s="431">
        <v>36157.583326725347</v>
      </c>
      <c r="J14" s="295">
        <f t="shared" si="0"/>
        <v>93.491567683072788</v>
      </c>
      <c r="K14" s="296">
        <v>97.9</v>
      </c>
      <c r="M14" s="698">
        <v>11</v>
      </c>
      <c r="N14" s="168" t="s">
        <v>182</v>
      </c>
      <c r="O14" s="470">
        <v>35411.105919252936</v>
      </c>
      <c r="P14" s="295">
        <f t="shared" si="1"/>
        <v>93.1743706631012</v>
      </c>
      <c r="Q14" s="479">
        <v>78.2</v>
      </c>
      <c r="S14" s="698">
        <v>11</v>
      </c>
      <c r="T14" s="758" t="s">
        <v>185</v>
      </c>
      <c r="U14" s="470">
        <v>36485.712787280252</v>
      </c>
      <c r="V14" s="295">
        <f t="shared" si="2"/>
        <v>93.207762999349214</v>
      </c>
      <c r="W14" s="479">
        <v>67.099999999999994</v>
      </c>
    </row>
    <row r="15" spans="1:23">
      <c r="A15" s="297">
        <v>12</v>
      </c>
      <c r="B15" s="168" t="s">
        <v>182</v>
      </c>
      <c r="C15" s="294">
        <v>33023.593275322433</v>
      </c>
      <c r="D15" s="295">
        <f t="shared" si="3"/>
        <v>88.191557486046122</v>
      </c>
      <c r="E15" s="296">
        <v>75.099999999999994</v>
      </c>
      <c r="G15" s="444">
        <v>12</v>
      </c>
      <c r="H15" s="445" t="s">
        <v>182</v>
      </c>
      <c r="I15" s="431">
        <v>34083.66976615235</v>
      </c>
      <c r="J15" s="295">
        <f t="shared" si="0"/>
        <v>88.129112226215994</v>
      </c>
      <c r="K15" s="296">
        <v>74.900000000000006</v>
      </c>
      <c r="M15" s="692">
        <v>12</v>
      </c>
      <c r="N15" s="168" t="s">
        <v>185</v>
      </c>
      <c r="O15" s="470">
        <v>35219.196863111109</v>
      </c>
      <c r="P15" s="295">
        <f t="shared" si="1"/>
        <v>92.669415930217738</v>
      </c>
      <c r="Q15" s="479">
        <v>67.2</v>
      </c>
      <c r="S15" s="692">
        <v>12</v>
      </c>
      <c r="T15" s="758" t="s">
        <v>183</v>
      </c>
      <c r="U15" s="470">
        <v>36204.690300033573</v>
      </c>
      <c r="V15" s="295">
        <f t="shared" si="2"/>
        <v>92.489852469781383</v>
      </c>
      <c r="W15" s="479">
        <v>49.4</v>
      </c>
    </row>
    <row r="16" spans="1:23">
      <c r="A16" s="292">
        <v>13</v>
      </c>
      <c r="B16" s="168" t="s">
        <v>29</v>
      </c>
      <c r="C16" s="294">
        <v>31565.304971404312</v>
      </c>
      <c r="D16" s="295">
        <f t="shared" si="3"/>
        <v>84.297107971906513</v>
      </c>
      <c r="E16" s="296">
        <v>85.6</v>
      </c>
      <c r="G16" s="442">
        <v>13</v>
      </c>
      <c r="H16" s="445" t="s">
        <v>185</v>
      </c>
      <c r="I16" s="431">
        <v>32931.794380657615</v>
      </c>
      <c r="J16" s="295">
        <f t="shared" si="0"/>
        <v>85.150742942175683</v>
      </c>
      <c r="K16" s="296">
        <v>63</v>
      </c>
      <c r="M16" s="698">
        <v>13</v>
      </c>
      <c r="N16" s="168" t="s">
        <v>183</v>
      </c>
      <c r="O16" s="470">
        <v>35041.860929459472</v>
      </c>
      <c r="P16" s="295">
        <f t="shared" si="1"/>
        <v>92.202806272456073</v>
      </c>
      <c r="Q16" s="479">
        <v>49.4</v>
      </c>
      <c r="S16" s="698">
        <v>13</v>
      </c>
      <c r="T16" s="758" t="s">
        <v>28</v>
      </c>
      <c r="U16" s="470">
        <v>35404.528114270834</v>
      </c>
      <c r="V16" s="295">
        <f t="shared" si="2"/>
        <v>90.445728299686635</v>
      </c>
      <c r="W16" s="479">
        <v>113.1</v>
      </c>
    </row>
    <row r="17" spans="1:23">
      <c r="A17" s="297">
        <v>14</v>
      </c>
      <c r="B17" s="168" t="s">
        <v>4</v>
      </c>
      <c r="C17" s="294">
        <v>30762.230609232298</v>
      </c>
      <c r="D17" s="295">
        <f t="shared" si="3"/>
        <v>82.152447995428787</v>
      </c>
      <c r="E17" s="296">
        <v>109.2</v>
      </c>
      <c r="G17" s="444">
        <v>14</v>
      </c>
      <c r="H17" s="445" t="s">
        <v>29</v>
      </c>
      <c r="I17" s="431">
        <v>31896.909072956598</v>
      </c>
      <c r="J17" s="295">
        <f t="shared" si="0"/>
        <v>82.474871357648809</v>
      </c>
      <c r="K17" s="296">
        <v>84.7</v>
      </c>
      <c r="M17" s="692">
        <v>14</v>
      </c>
      <c r="N17" s="168" t="s">
        <v>28</v>
      </c>
      <c r="O17" s="470">
        <v>33616.196637142741</v>
      </c>
      <c r="P17" s="295">
        <f t="shared" si="1"/>
        <v>88.451571461649309</v>
      </c>
      <c r="Q17" s="479">
        <v>109.8</v>
      </c>
      <c r="S17" s="692">
        <v>14</v>
      </c>
      <c r="T17" s="758" t="s">
        <v>24</v>
      </c>
      <c r="U17" s="470">
        <v>35381.07322557248</v>
      </c>
      <c r="V17" s="295">
        <f t="shared" si="2"/>
        <v>90.385809566024548</v>
      </c>
      <c r="W17" s="479">
        <v>101.7</v>
      </c>
    </row>
    <row r="18" spans="1:23">
      <c r="A18" s="292">
        <v>15</v>
      </c>
      <c r="B18" s="168" t="s">
        <v>185</v>
      </c>
      <c r="C18" s="294">
        <v>30394.172512881287</v>
      </c>
      <c r="D18" s="295">
        <f t="shared" si="3"/>
        <v>81.169525982917179</v>
      </c>
      <c r="E18" s="296">
        <v>59.6</v>
      </c>
      <c r="G18" s="442">
        <v>15</v>
      </c>
      <c r="H18" s="445" t="s">
        <v>28</v>
      </c>
      <c r="I18" s="431">
        <v>31560.871221522972</v>
      </c>
      <c r="J18" s="295">
        <f t="shared" si="0"/>
        <v>81.605988466679705</v>
      </c>
      <c r="K18" s="296">
        <v>103.2</v>
      </c>
      <c r="M18" s="698">
        <v>15</v>
      </c>
      <c r="N18" s="168" t="s">
        <v>29</v>
      </c>
      <c r="O18" s="470">
        <v>32100.613614773261</v>
      </c>
      <c r="P18" s="295">
        <f t="shared" si="1"/>
        <v>84.463740790137308</v>
      </c>
      <c r="Q18" s="479">
        <v>84.7</v>
      </c>
      <c r="S18" s="698">
        <v>15</v>
      </c>
      <c r="T18" s="758" t="s">
        <v>29</v>
      </c>
      <c r="U18" s="470">
        <v>32575.368144384887</v>
      </c>
      <c r="V18" s="295">
        <f t="shared" si="2"/>
        <v>83.218250697760581</v>
      </c>
      <c r="W18" s="479">
        <v>84.1</v>
      </c>
    </row>
    <row r="19" spans="1:23">
      <c r="A19" s="297">
        <v>16</v>
      </c>
      <c r="B19" s="175" t="s">
        <v>108</v>
      </c>
      <c r="C19" s="294">
        <v>29926.739786637932</v>
      </c>
      <c r="D19" s="295">
        <f t="shared" si="3"/>
        <v>79.921217847467986</v>
      </c>
      <c r="E19" s="296">
        <v>113.9</v>
      </c>
      <c r="G19" s="444">
        <v>16</v>
      </c>
      <c r="H19" s="445" t="s">
        <v>4</v>
      </c>
      <c r="I19" s="431">
        <v>30775.028916915933</v>
      </c>
      <c r="J19" s="295">
        <f t="shared" si="0"/>
        <v>79.574059829593864</v>
      </c>
      <c r="K19" s="296">
        <v>108.4</v>
      </c>
      <c r="M19" s="692">
        <v>16</v>
      </c>
      <c r="N19" s="168" t="s">
        <v>4</v>
      </c>
      <c r="O19" s="470">
        <v>31164.173311916147</v>
      </c>
      <c r="P19" s="295">
        <f t="shared" si="1"/>
        <v>81.999761379801043</v>
      </c>
      <c r="Q19" s="479">
        <v>108.3</v>
      </c>
      <c r="S19" s="692">
        <v>16</v>
      </c>
      <c r="T19" s="758" t="s">
        <v>4</v>
      </c>
      <c r="U19" s="470">
        <v>30891.055233041814</v>
      </c>
      <c r="V19" s="295">
        <f t="shared" si="2"/>
        <v>78.915442100529603</v>
      </c>
      <c r="W19" s="479">
        <v>106</v>
      </c>
    </row>
    <row r="20" spans="1:23">
      <c r="A20" s="292">
        <v>17</v>
      </c>
      <c r="B20" s="168" t="s">
        <v>28</v>
      </c>
      <c r="C20" s="294">
        <v>29153.06162673156</v>
      </c>
      <c r="D20" s="295">
        <f t="shared" si="3"/>
        <v>77.855062255427399</v>
      </c>
      <c r="E20" s="296">
        <v>97.1</v>
      </c>
      <c r="G20" s="442">
        <v>17</v>
      </c>
      <c r="H20" s="173" t="s">
        <v>108</v>
      </c>
      <c r="I20" s="431">
        <v>29517.238364262619</v>
      </c>
      <c r="J20" s="295">
        <f t="shared" si="0"/>
        <v>76.321828906914917</v>
      </c>
      <c r="K20" s="296">
        <v>111.4</v>
      </c>
      <c r="M20" s="698">
        <v>17</v>
      </c>
      <c r="N20" s="469" t="s">
        <v>108</v>
      </c>
      <c r="O20" s="470">
        <v>29338.830912453759</v>
      </c>
      <c r="P20" s="295">
        <f t="shared" si="1"/>
        <v>77.196885985217193</v>
      </c>
      <c r="Q20" s="479">
        <v>111.3</v>
      </c>
      <c r="S20" s="698">
        <v>17</v>
      </c>
      <c r="T20" s="770" t="s">
        <v>108</v>
      </c>
      <c r="U20" s="470">
        <v>30469.089024314213</v>
      </c>
      <c r="V20" s="295">
        <f t="shared" si="2"/>
        <v>77.837471482109137</v>
      </c>
      <c r="W20" s="479">
        <v>111.3</v>
      </c>
    </row>
    <row r="21" spans="1:23">
      <c r="A21" s="297">
        <v>18</v>
      </c>
      <c r="B21" s="168" t="s">
        <v>25</v>
      </c>
      <c r="C21" s="294">
        <v>27371.505214600984</v>
      </c>
      <c r="D21" s="295">
        <f t="shared" si="3"/>
        <v>73.097305174750858</v>
      </c>
      <c r="E21" s="296">
        <v>63.4</v>
      </c>
      <c r="G21" s="444">
        <v>18</v>
      </c>
      <c r="H21" s="445" t="s">
        <v>85</v>
      </c>
      <c r="I21" s="431">
        <v>27738.795380673004</v>
      </c>
      <c r="J21" s="295">
        <f t="shared" si="0"/>
        <v>71.723362768613612</v>
      </c>
      <c r="K21" s="296">
        <v>77.8</v>
      </c>
      <c r="M21" s="692">
        <v>18</v>
      </c>
      <c r="N21" s="168" t="s">
        <v>25</v>
      </c>
      <c r="O21" s="470">
        <v>27963.662153502992</v>
      </c>
      <c r="P21" s="295">
        <f t="shared" si="1"/>
        <v>73.578515975453342</v>
      </c>
      <c r="Q21" s="479">
        <v>62.7</v>
      </c>
      <c r="S21" s="692">
        <v>18</v>
      </c>
      <c r="T21" s="758" t="s">
        <v>85</v>
      </c>
      <c r="U21" s="470">
        <v>29130.531165330631</v>
      </c>
      <c r="V21" s="295">
        <f t="shared" si="2"/>
        <v>74.417941640155405</v>
      </c>
      <c r="W21" s="479">
        <v>77.8</v>
      </c>
    </row>
    <row r="22" spans="1:23">
      <c r="A22" s="292">
        <v>19</v>
      </c>
      <c r="B22" s="168" t="s">
        <v>85</v>
      </c>
      <c r="C22" s="294">
        <v>27086.867777153941</v>
      </c>
      <c r="D22" s="295">
        <f t="shared" si="3"/>
        <v>72.33716321448604</v>
      </c>
      <c r="E22" s="296">
        <v>78.8</v>
      </c>
      <c r="G22" s="442">
        <v>19</v>
      </c>
      <c r="H22" s="445" t="s">
        <v>25</v>
      </c>
      <c r="I22" s="431">
        <v>27214.000734450743</v>
      </c>
      <c r="J22" s="295">
        <f t="shared" si="0"/>
        <v>70.366417152429733</v>
      </c>
      <c r="K22" s="296">
        <v>60.3</v>
      </c>
      <c r="M22" s="698">
        <v>19</v>
      </c>
      <c r="N22" s="168" t="s">
        <v>85</v>
      </c>
      <c r="O22" s="470">
        <v>27400.008070245327</v>
      </c>
      <c r="P22" s="295">
        <f t="shared" si="1"/>
        <v>72.09541870650682</v>
      </c>
      <c r="Q22" s="479">
        <v>76.2</v>
      </c>
      <c r="S22" s="698">
        <v>19</v>
      </c>
      <c r="T22" s="758" t="s">
        <v>25</v>
      </c>
      <c r="U22" s="470">
        <v>28737.724809223106</v>
      </c>
      <c r="V22" s="295">
        <f t="shared" si="2"/>
        <v>73.414463869057229</v>
      </c>
      <c r="W22" s="479">
        <v>63.2</v>
      </c>
    </row>
    <row r="23" spans="1:23">
      <c r="A23" s="297">
        <v>20</v>
      </c>
      <c r="B23" s="168" t="s">
        <v>20</v>
      </c>
      <c r="C23" s="294">
        <v>25380.937063646328</v>
      </c>
      <c r="D23" s="295">
        <f t="shared" si="3"/>
        <v>67.781369260351298</v>
      </c>
      <c r="E23" s="296">
        <v>85.5</v>
      </c>
      <c r="G23" s="444">
        <v>20</v>
      </c>
      <c r="H23" s="445" t="s">
        <v>20</v>
      </c>
      <c r="I23" s="431">
        <v>26227.190437008932</v>
      </c>
      <c r="J23" s="295">
        <f t="shared" si="0"/>
        <v>67.814851665323673</v>
      </c>
      <c r="K23" s="296">
        <v>86.1</v>
      </c>
      <c r="M23" s="692">
        <v>20</v>
      </c>
      <c r="N23" s="168" t="s">
        <v>20</v>
      </c>
      <c r="O23" s="470">
        <v>26647.84388687673</v>
      </c>
      <c r="P23" s="295">
        <f t="shared" si="1"/>
        <v>70.116310101977447</v>
      </c>
      <c r="Q23" s="479">
        <v>87</v>
      </c>
      <c r="S23" s="692">
        <v>20</v>
      </c>
      <c r="T23" s="758" t="s">
        <v>13</v>
      </c>
      <c r="U23" s="470">
        <v>27817.830604962561</v>
      </c>
      <c r="V23" s="295">
        <f t="shared" si="2"/>
        <v>71.064467817860901</v>
      </c>
      <c r="W23" s="479">
        <v>97.6</v>
      </c>
    </row>
    <row r="24" spans="1:23">
      <c r="A24" s="292">
        <v>21</v>
      </c>
      <c r="B24" s="168" t="s">
        <v>13</v>
      </c>
      <c r="C24" s="294">
        <v>25311.115378172479</v>
      </c>
      <c r="D24" s="295">
        <f t="shared" si="3"/>
        <v>67.594906111507925</v>
      </c>
      <c r="E24" s="296">
        <v>94.8</v>
      </c>
      <c r="G24" s="442">
        <v>21</v>
      </c>
      <c r="H24" s="445" t="s">
        <v>13</v>
      </c>
      <c r="I24" s="431">
        <v>25981.258110979445</v>
      </c>
      <c r="J24" s="295">
        <f t="shared" si="0"/>
        <v>67.178951901319067</v>
      </c>
      <c r="K24" s="296">
        <v>95</v>
      </c>
      <c r="M24" s="698">
        <v>21</v>
      </c>
      <c r="N24" s="168" t="s">
        <v>13</v>
      </c>
      <c r="O24" s="470">
        <v>26646.858694392758</v>
      </c>
      <c r="P24" s="295">
        <f t="shared" si="1"/>
        <v>70.113717844907427</v>
      </c>
      <c r="Q24" s="479">
        <v>96.7</v>
      </c>
      <c r="S24" s="698">
        <v>21</v>
      </c>
      <c r="T24" s="758" t="s">
        <v>12</v>
      </c>
      <c r="U24" s="470">
        <v>27164.613399384623</v>
      </c>
      <c r="V24" s="295">
        <f t="shared" si="2"/>
        <v>69.395734775982902</v>
      </c>
      <c r="W24" s="479">
        <v>99.7</v>
      </c>
    </row>
    <row r="25" spans="1:23">
      <c r="A25" s="297">
        <v>22</v>
      </c>
      <c r="B25" s="168" t="s">
        <v>18</v>
      </c>
      <c r="C25" s="294">
        <v>24691.116426713896</v>
      </c>
      <c r="D25" s="295">
        <f t="shared" si="3"/>
        <v>65.939160393197255</v>
      </c>
      <c r="E25" s="296">
        <v>109.6</v>
      </c>
      <c r="G25" s="444">
        <v>22</v>
      </c>
      <c r="H25" s="445" t="s">
        <v>10</v>
      </c>
      <c r="I25" s="431">
        <v>25561.149364703109</v>
      </c>
      <c r="J25" s="295">
        <f t="shared" si="0"/>
        <v>66.092689444787183</v>
      </c>
      <c r="K25" s="296">
        <v>78.900000000000006</v>
      </c>
      <c r="M25" s="692">
        <v>22</v>
      </c>
      <c r="N25" s="168" t="s">
        <v>10</v>
      </c>
      <c r="O25" s="470">
        <v>26269.433993808208</v>
      </c>
      <c r="P25" s="295">
        <f t="shared" si="1"/>
        <v>69.120630844748106</v>
      </c>
      <c r="Q25" s="479">
        <v>80.099999999999994</v>
      </c>
      <c r="S25" s="692">
        <v>22</v>
      </c>
      <c r="T25" s="758" t="s">
        <v>66</v>
      </c>
      <c r="U25" s="470">
        <v>26915.908700395736</v>
      </c>
      <c r="V25" s="295">
        <f t="shared" si="2"/>
        <v>68.760384473925413</v>
      </c>
      <c r="W25" s="479">
        <v>42.2</v>
      </c>
    </row>
    <row r="26" spans="1:23">
      <c r="A26" s="292">
        <v>23</v>
      </c>
      <c r="B26" s="168" t="s">
        <v>10</v>
      </c>
      <c r="C26" s="294">
        <v>24630.676344089803</v>
      </c>
      <c r="D26" s="295">
        <f t="shared" si="3"/>
        <v>65.777751397611453</v>
      </c>
      <c r="E26" s="296">
        <v>78</v>
      </c>
      <c r="G26" s="442">
        <v>23</v>
      </c>
      <c r="H26" s="445" t="s">
        <v>12</v>
      </c>
      <c r="I26" s="431">
        <v>25403.422035429539</v>
      </c>
      <c r="J26" s="295">
        <f t="shared" si="0"/>
        <v>65.684858668404772</v>
      </c>
      <c r="K26" s="296">
        <v>96.6</v>
      </c>
      <c r="M26" s="698">
        <v>23</v>
      </c>
      <c r="N26" s="168" t="s">
        <v>12</v>
      </c>
      <c r="O26" s="470">
        <v>26264.92482938309</v>
      </c>
      <c r="P26" s="295">
        <f t="shared" si="1"/>
        <v>69.108766246153394</v>
      </c>
      <c r="Q26" s="479">
        <v>99.5</v>
      </c>
      <c r="S26" s="698">
        <v>23</v>
      </c>
      <c r="T26" s="758" t="s">
        <v>20</v>
      </c>
      <c r="U26" s="470">
        <v>26748.346408103091</v>
      </c>
      <c r="V26" s="295">
        <f t="shared" si="2"/>
        <v>68.332323591061567</v>
      </c>
      <c r="W26" s="479">
        <v>85.5</v>
      </c>
    </row>
    <row r="27" spans="1:23">
      <c r="A27" s="297">
        <v>24</v>
      </c>
      <c r="B27" s="168" t="s">
        <v>5</v>
      </c>
      <c r="C27" s="294">
        <v>24405.453343365691</v>
      </c>
      <c r="D27" s="295">
        <f t="shared" si="3"/>
        <v>65.176279381833467</v>
      </c>
      <c r="E27" s="296">
        <v>106.1</v>
      </c>
      <c r="G27" s="444">
        <v>24</v>
      </c>
      <c r="H27" s="445" t="s">
        <v>18</v>
      </c>
      <c r="I27" s="431">
        <v>25186.879901119377</v>
      </c>
      <c r="J27" s="295">
        <f t="shared" si="0"/>
        <v>65.124952232646621</v>
      </c>
      <c r="K27" s="296">
        <v>107.1</v>
      </c>
      <c r="M27" s="692">
        <v>24</v>
      </c>
      <c r="N27" s="168" t="s">
        <v>66</v>
      </c>
      <c r="O27" s="470">
        <v>26228.695497319182</v>
      </c>
      <c r="P27" s="295">
        <f t="shared" si="1"/>
        <v>69.013438943405603</v>
      </c>
      <c r="Q27" s="479">
        <v>41.7</v>
      </c>
      <c r="S27" s="692">
        <v>24</v>
      </c>
      <c r="T27" s="758" t="s">
        <v>10</v>
      </c>
      <c r="U27" s="470">
        <v>26720.783557466009</v>
      </c>
      <c r="V27" s="295">
        <f t="shared" si="2"/>
        <v>68.261910504581763</v>
      </c>
      <c r="W27" s="479">
        <v>78.8</v>
      </c>
    </row>
    <row r="28" spans="1:23">
      <c r="A28" s="292">
        <v>25</v>
      </c>
      <c r="B28" s="168" t="s">
        <v>6</v>
      </c>
      <c r="C28" s="294">
        <v>23781.929743877914</v>
      </c>
      <c r="D28" s="295">
        <f t="shared" si="3"/>
        <v>63.511120871986371</v>
      </c>
      <c r="E28" s="296">
        <v>91.5</v>
      </c>
      <c r="G28" s="442">
        <v>25</v>
      </c>
      <c r="H28" s="445" t="s">
        <v>66</v>
      </c>
      <c r="I28" s="431">
        <v>24782.637885549484</v>
      </c>
      <c r="J28" s="295">
        <f t="shared" si="0"/>
        <v>64.079715900962356</v>
      </c>
      <c r="K28" s="296">
        <v>38.799999999999997</v>
      </c>
      <c r="M28" s="698">
        <v>25</v>
      </c>
      <c r="N28" s="168" t="s">
        <v>18</v>
      </c>
      <c r="O28" s="470">
        <v>25942.747470160033</v>
      </c>
      <c r="P28" s="295">
        <f t="shared" si="1"/>
        <v>68.2610470939767</v>
      </c>
      <c r="Q28" s="479">
        <v>110.2</v>
      </c>
      <c r="S28" s="698">
        <v>25</v>
      </c>
      <c r="T28" s="758" t="s">
        <v>44</v>
      </c>
      <c r="U28" s="470">
        <v>26663.924605995981</v>
      </c>
      <c r="V28" s="295">
        <f t="shared" si="2"/>
        <v>68.116656506012291</v>
      </c>
      <c r="W28" s="479">
        <v>99.2</v>
      </c>
    </row>
    <row r="29" spans="1:23">
      <c r="A29" s="297">
        <v>26</v>
      </c>
      <c r="B29" s="168" t="s">
        <v>12</v>
      </c>
      <c r="C29" s="294">
        <v>23747.525477110186</v>
      </c>
      <c r="D29" s="295">
        <f t="shared" si="3"/>
        <v>63.419242140162282</v>
      </c>
      <c r="E29" s="296">
        <v>93.3</v>
      </c>
      <c r="G29" s="444">
        <v>26</v>
      </c>
      <c r="H29" s="445" t="s">
        <v>5</v>
      </c>
      <c r="I29" s="431">
        <v>24679.114472870064</v>
      </c>
      <c r="J29" s="295">
        <f t="shared" si="0"/>
        <v>63.812038549413607</v>
      </c>
      <c r="K29" s="296">
        <v>103.2</v>
      </c>
      <c r="M29" s="692">
        <v>26</v>
      </c>
      <c r="N29" s="168" t="s">
        <v>43</v>
      </c>
      <c r="O29" s="470">
        <v>25779.57323564457</v>
      </c>
      <c r="P29" s="295">
        <f t="shared" si="1"/>
        <v>67.831699966437668</v>
      </c>
      <c r="Q29" s="479">
        <v>86.6</v>
      </c>
      <c r="S29" s="692">
        <v>26</v>
      </c>
      <c r="T29" s="758" t="s">
        <v>43</v>
      </c>
      <c r="U29" s="470">
        <v>26634.26555220037</v>
      </c>
      <c r="V29" s="295">
        <f t="shared" si="2"/>
        <v>68.040888380744093</v>
      </c>
      <c r="W29" s="479">
        <v>87.2</v>
      </c>
    </row>
    <row r="30" spans="1:23">
      <c r="A30" s="292">
        <v>27</v>
      </c>
      <c r="B30" s="168" t="s">
        <v>81</v>
      </c>
      <c r="C30" s="294">
        <v>23696.032547963638</v>
      </c>
      <c r="D30" s="295">
        <f t="shared" si="3"/>
        <v>63.28172707379467</v>
      </c>
      <c r="E30" s="296">
        <v>41.6</v>
      </c>
      <c r="G30" s="442">
        <v>27</v>
      </c>
      <c r="H30" s="445" t="s">
        <v>81</v>
      </c>
      <c r="I30" s="431">
        <v>24530.352134697107</v>
      </c>
      <c r="J30" s="295">
        <f t="shared" si="0"/>
        <v>63.427388278893204</v>
      </c>
      <c r="K30" s="296">
        <v>40.4</v>
      </c>
      <c r="M30" s="698">
        <v>27</v>
      </c>
      <c r="N30" s="168" t="s">
        <v>81</v>
      </c>
      <c r="O30" s="470">
        <v>25452.207421995437</v>
      </c>
      <c r="P30" s="295">
        <f t="shared" si="1"/>
        <v>66.970328854986789</v>
      </c>
      <c r="Q30" s="479">
        <v>43.2</v>
      </c>
      <c r="S30" s="698">
        <v>27</v>
      </c>
      <c r="T30" s="758" t="s">
        <v>18</v>
      </c>
      <c r="U30" s="470">
        <v>26443.224048148466</v>
      </c>
      <c r="V30" s="295">
        <f t="shared" si="2"/>
        <v>67.552846627619374</v>
      </c>
      <c r="W30" s="479">
        <v>109.3</v>
      </c>
    </row>
    <row r="31" spans="1:23">
      <c r="A31" s="297">
        <v>28</v>
      </c>
      <c r="B31" s="168" t="s">
        <v>79</v>
      </c>
      <c r="C31" s="294">
        <v>23439.078963493808</v>
      </c>
      <c r="D31" s="295">
        <f t="shared" si="3"/>
        <v>62.59551656280977</v>
      </c>
      <c r="E31" s="296">
        <v>65.599999999999994</v>
      </c>
      <c r="G31" s="444">
        <v>28</v>
      </c>
      <c r="H31" s="445" t="s">
        <v>6</v>
      </c>
      <c r="I31" s="431">
        <v>24504.067395478232</v>
      </c>
      <c r="J31" s="295">
        <f t="shared" si="0"/>
        <v>63.359424625086255</v>
      </c>
      <c r="K31" s="296">
        <v>91.1</v>
      </c>
      <c r="M31" s="692">
        <v>28</v>
      </c>
      <c r="N31" s="168" t="s">
        <v>5</v>
      </c>
      <c r="O31" s="470">
        <v>25312.558600014756</v>
      </c>
      <c r="P31" s="295">
        <f t="shared" si="1"/>
        <v>66.602882237206373</v>
      </c>
      <c r="Q31" s="479">
        <v>105.7</v>
      </c>
      <c r="S31" s="692">
        <v>28</v>
      </c>
      <c r="T31" s="758" t="s">
        <v>81</v>
      </c>
      <c r="U31" s="470">
        <v>26025.271372844836</v>
      </c>
      <c r="V31" s="295">
        <f t="shared" si="2"/>
        <v>66.485129131410119</v>
      </c>
      <c r="W31" s="479">
        <v>42</v>
      </c>
    </row>
    <row r="32" spans="1:23">
      <c r="A32" s="292">
        <v>29</v>
      </c>
      <c r="B32" s="168" t="s">
        <v>66</v>
      </c>
      <c r="C32" s="294">
        <v>23277.781229816599</v>
      </c>
      <c r="D32" s="295">
        <f t="shared" si="3"/>
        <v>62.164760944141449</v>
      </c>
      <c r="E32" s="296">
        <v>38.200000000000003</v>
      </c>
      <c r="G32" s="442">
        <v>29</v>
      </c>
      <c r="H32" s="445" t="s">
        <v>43</v>
      </c>
      <c r="I32" s="431">
        <v>23949.257752601115</v>
      </c>
      <c r="J32" s="295">
        <f t="shared" si="0"/>
        <v>61.924870141464879</v>
      </c>
      <c r="K32" s="296">
        <v>81.400000000000006</v>
      </c>
      <c r="M32" s="698">
        <v>29</v>
      </c>
      <c r="N32" s="168" t="s">
        <v>44</v>
      </c>
      <c r="O32" s="470">
        <v>25251.572455052366</v>
      </c>
      <c r="P32" s="295">
        <f t="shared" si="1"/>
        <v>66.442414340806963</v>
      </c>
      <c r="Q32" s="479">
        <v>97.2</v>
      </c>
      <c r="S32" s="698">
        <v>29</v>
      </c>
      <c r="T32" s="758" t="s">
        <v>6</v>
      </c>
      <c r="U32" s="470">
        <v>25637.810970563896</v>
      </c>
      <c r="V32" s="295">
        <f t="shared" si="2"/>
        <v>65.495308333390128</v>
      </c>
      <c r="W32" s="479">
        <v>92.1</v>
      </c>
    </row>
    <row r="33" spans="1:23">
      <c r="A33" s="297">
        <v>30</v>
      </c>
      <c r="B33" s="168" t="s">
        <v>43</v>
      </c>
      <c r="C33" s="294">
        <v>22890.17688719913</v>
      </c>
      <c r="D33" s="295">
        <f t="shared" si="3"/>
        <v>61.129639466633002</v>
      </c>
      <c r="E33" s="296">
        <v>80.7</v>
      </c>
      <c r="G33" s="444">
        <v>30</v>
      </c>
      <c r="H33" s="445" t="s">
        <v>79</v>
      </c>
      <c r="I33" s="431">
        <v>23863.554234082581</v>
      </c>
      <c r="J33" s="295">
        <f t="shared" si="0"/>
        <v>61.703269150329753</v>
      </c>
      <c r="K33" s="296">
        <v>63.2</v>
      </c>
      <c r="M33" s="692">
        <v>30</v>
      </c>
      <c r="N33" s="168" t="s">
        <v>6</v>
      </c>
      <c r="O33" s="470">
        <v>25243.8876577228</v>
      </c>
      <c r="P33" s="295">
        <f t="shared" si="1"/>
        <v>66.42219395693958</v>
      </c>
      <c r="Q33" s="479">
        <v>93.1</v>
      </c>
      <c r="S33" s="692">
        <v>30</v>
      </c>
      <c r="T33" s="758" t="s">
        <v>5</v>
      </c>
      <c r="U33" s="470">
        <v>25421.377215668595</v>
      </c>
      <c r="V33" s="295">
        <f t="shared" si="2"/>
        <v>64.942398588993584</v>
      </c>
      <c r="W33" s="479">
        <v>104.2</v>
      </c>
    </row>
    <row r="34" spans="1:23">
      <c r="A34" s="298"/>
      <c r="B34" s="299" t="s">
        <v>180</v>
      </c>
      <c r="C34" s="300">
        <v>22740.447095442276</v>
      </c>
      <c r="D34" s="301">
        <f t="shared" si="3"/>
        <v>60.729776755540144</v>
      </c>
      <c r="E34" s="301"/>
      <c r="G34" s="446"/>
      <c r="H34" s="447" t="s">
        <v>180</v>
      </c>
      <c r="I34" s="300">
        <v>23691.39016189408</v>
      </c>
      <c r="J34" s="301">
        <f t="shared" si="0"/>
        <v>61.258109725205578</v>
      </c>
      <c r="K34" s="432"/>
      <c r="M34" s="298"/>
      <c r="N34" s="299" t="s">
        <v>180</v>
      </c>
      <c r="O34" s="300">
        <v>24623.38092610618</v>
      </c>
      <c r="P34" s="301">
        <f t="shared" si="1"/>
        <v>64.789504925921136</v>
      </c>
      <c r="Q34" s="480"/>
      <c r="S34" s="759"/>
      <c r="T34" s="760" t="s">
        <v>180</v>
      </c>
      <c r="U34" s="761">
        <v>25156.075541961054</v>
      </c>
      <c r="V34" s="762">
        <f t="shared" si="2"/>
        <v>64.264649036163576</v>
      </c>
      <c r="W34" s="762"/>
    </row>
    <row r="35" spans="1:23">
      <c r="A35" s="302">
        <v>31</v>
      </c>
      <c r="B35" s="303" t="s">
        <v>27</v>
      </c>
      <c r="C35" s="304">
        <v>22709.469511151365</v>
      </c>
      <c r="D35" s="305">
        <f t="shared" si="3"/>
        <v>60.647049192158597</v>
      </c>
      <c r="E35" s="306">
        <v>75.3</v>
      </c>
      <c r="G35" s="448">
        <v>31</v>
      </c>
      <c r="H35" s="449" t="s">
        <v>15</v>
      </c>
      <c r="I35" s="304">
        <v>23202.327008789562</v>
      </c>
      <c r="J35" s="305">
        <f t="shared" si="0"/>
        <v>59.993553948161363</v>
      </c>
      <c r="K35" s="306">
        <v>97</v>
      </c>
      <c r="M35" s="693">
        <v>31</v>
      </c>
      <c r="N35" s="303" t="s">
        <v>15</v>
      </c>
      <c r="O35" s="304">
        <v>24478.854241386245</v>
      </c>
      <c r="P35" s="305">
        <f t="shared" si="1"/>
        <v>64.409223583578694</v>
      </c>
      <c r="Q35" s="306">
        <v>102.1</v>
      </c>
      <c r="S35" s="693">
        <v>31</v>
      </c>
      <c r="T35" s="763" t="s">
        <v>15</v>
      </c>
      <c r="U35" s="304">
        <v>25121.726712822459</v>
      </c>
      <c r="V35" s="305">
        <f t="shared" si="2"/>
        <v>64.176900235850397</v>
      </c>
      <c r="W35" s="306">
        <v>101.9</v>
      </c>
    </row>
    <row r="36" spans="1:23">
      <c r="A36" s="307">
        <v>32</v>
      </c>
      <c r="B36" s="303" t="s">
        <v>67</v>
      </c>
      <c r="C36" s="304">
        <v>22708.703276881202</v>
      </c>
      <c r="D36" s="305">
        <f t="shared" si="3"/>
        <v>60.645002915936587</v>
      </c>
      <c r="E36" s="306">
        <v>74.5</v>
      </c>
      <c r="G36" s="450">
        <v>32</v>
      </c>
      <c r="H36" s="449" t="s">
        <v>67</v>
      </c>
      <c r="I36" s="304">
        <v>23114.569933470593</v>
      </c>
      <c r="J36" s="305">
        <f t="shared" si="0"/>
        <v>59.766643137427302</v>
      </c>
      <c r="K36" s="306">
        <v>73.400000000000006</v>
      </c>
      <c r="M36" s="307">
        <v>32</v>
      </c>
      <c r="N36" s="303" t="s">
        <v>79</v>
      </c>
      <c r="O36" s="304">
        <v>24355.508478328138</v>
      </c>
      <c r="P36" s="305">
        <f t="shared" si="1"/>
        <v>64.084673882332254</v>
      </c>
      <c r="Q36" s="306">
        <v>65</v>
      </c>
      <c r="S36" s="307">
        <v>32</v>
      </c>
      <c r="T36" s="763" t="s">
        <v>79</v>
      </c>
      <c r="U36" s="304">
        <v>24825.612282800532</v>
      </c>
      <c r="V36" s="305">
        <f t="shared" si="2"/>
        <v>63.420435266258437</v>
      </c>
      <c r="W36" s="306">
        <v>64.7</v>
      </c>
    </row>
    <row r="37" spans="1:23">
      <c r="A37" s="302">
        <v>33</v>
      </c>
      <c r="B37" s="303" t="s">
        <v>16</v>
      </c>
      <c r="C37" s="304">
        <v>22676.473780317814</v>
      </c>
      <c r="D37" s="305">
        <f t="shared" si="3"/>
        <v>60.558932043054305</v>
      </c>
      <c r="E37" s="306">
        <v>82.9</v>
      </c>
      <c r="G37" s="448">
        <v>33</v>
      </c>
      <c r="H37" s="449" t="s">
        <v>59</v>
      </c>
      <c r="I37" s="304">
        <v>23074.455681624757</v>
      </c>
      <c r="J37" s="305">
        <f t="shared" si="0"/>
        <v>59.662920931835949</v>
      </c>
      <c r="K37" s="306">
        <v>90.1</v>
      </c>
      <c r="M37" s="693">
        <v>33</v>
      </c>
      <c r="N37" s="303" t="s">
        <v>59</v>
      </c>
      <c r="O37" s="304">
        <v>24271.357199356306</v>
      </c>
      <c r="P37" s="305">
        <f t="shared" si="1"/>
        <v>63.863253447834268</v>
      </c>
      <c r="Q37" s="306">
        <v>93.1</v>
      </c>
      <c r="S37" s="693">
        <v>33</v>
      </c>
      <c r="T37" s="763" t="s">
        <v>59</v>
      </c>
      <c r="U37" s="304">
        <v>24608.941860179712</v>
      </c>
      <c r="V37" s="305">
        <f t="shared" si="2"/>
        <v>62.866920921661304</v>
      </c>
      <c r="W37" s="306">
        <v>92.4</v>
      </c>
    </row>
    <row r="38" spans="1:23">
      <c r="A38" s="307">
        <v>34</v>
      </c>
      <c r="B38" s="303" t="s">
        <v>15</v>
      </c>
      <c r="C38" s="304">
        <v>22383.272749093419</v>
      </c>
      <c r="D38" s="305">
        <f t="shared" si="3"/>
        <v>59.775920473579916</v>
      </c>
      <c r="E38" s="306">
        <v>97.2</v>
      </c>
      <c r="G38" s="450">
        <v>34</v>
      </c>
      <c r="H38" s="449" t="s">
        <v>27</v>
      </c>
      <c r="I38" s="304">
        <v>23046.293298612436</v>
      </c>
      <c r="J38" s="305">
        <f t="shared" si="0"/>
        <v>59.590102311362301</v>
      </c>
      <c r="K38" s="306">
        <v>75.099999999999994</v>
      </c>
      <c r="M38" s="307">
        <v>34</v>
      </c>
      <c r="N38" s="303" t="s">
        <v>181</v>
      </c>
      <c r="O38" s="304">
        <v>24002.694731353327</v>
      </c>
      <c r="P38" s="305">
        <f t="shared" si="1"/>
        <v>63.156343688109338</v>
      </c>
      <c r="Q38" s="306">
        <v>87.3</v>
      </c>
      <c r="S38" s="307">
        <v>34</v>
      </c>
      <c r="T38" s="763" t="s">
        <v>181</v>
      </c>
      <c r="U38" s="304">
        <v>24494.176858197796</v>
      </c>
      <c r="V38" s="305">
        <f t="shared" si="2"/>
        <v>62.573737966247613</v>
      </c>
      <c r="W38" s="306">
        <v>86.4</v>
      </c>
    </row>
    <row r="39" spans="1:23">
      <c r="A39" s="302">
        <v>35</v>
      </c>
      <c r="B39" s="303" t="s">
        <v>65</v>
      </c>
      <c r="C39" s="304">
        <v>21963.59630681085</v>
      </c>
      <c r="D39" s="305">
        <f t="shared" si="3"/>
        <v>58.655148461384599</v>
      </c>
      <c r="E39" s="306">
        <v>65.7</v>
      </c>
      <c r="G39" s="448">
        <v>35</v>
      </c>
      <c r="H39" s="449" t="s">
        <v>16</v>
      </c>
      <c r="I39" s="304">
        <v>22755.724568496873</v>
      </c>
      <c r="J39" s="305">
        <f t="shared" si="0"/>
        <v>58.838787549733738</v>
      </c>
      <c r="K39" s="306">
        <v>80</v>
      </c>
      <c r="M39" s="693">
        <v>35</v>
      </c>
      <c r="N39" s="303" t="s">
        <v>27</v>
      </c>
      <c r="O39" s="304">
        <v>23823.331340854103</v>
      </c>
      <c r="P39" s="305">
        <f t="shared" si="1"/>
        <v>62.684399347600085</v>
      </c>
      <c r="Q39" s="306">
        <v>77.400000000000006</v>
      </c>
      <c r="S39" s="693">
        <v>35</v>
      </c>
      <c r="T39" s="763" t="s">
        <v>27</v>
      </c>
      <c r="U39" s="304">
        <v>24227.572390151992</v>
      </c>
      <c r="V39" s="305">
        <f t="shared" si="2"/>
        <v>61.892660246399856</v>
      </c>
      <c r="W39" s="306">
        <v>76.599999999999994</v>
      </c>
    </row>
    <row r="40" spans="1:23">
      <c r="A40" s="307">
        <v>36</v>
      </c>
      <c r="B40" s="303" t="s">
        <v>59</v>
      </c>
      <c r="C40" s="304">
        <v>21708.58107678984</v>
      </c>
      <c r="D40" s="305">
        <f>C40/37445.3*100</f>
        <v>57.974114446378685</v>
      </c>
      <c r="E40" s="306">
        <v>87.4</v>
      </c>
      <c r="G40" s="450">
        <v>36</v>
      </c>
      <c r="H40" s="449" t="s">
        <v>181</v>
      </c>
      <c r="I40" s="304">
        <v>22750.736262164901</v>
      </c>
      <c r="J40" s="305">
        <f t="shared" si="0"/>
        <v>58.82588943718995</v>
      </c>
      <c r="K40" s="306">
        <v>83.4</v>
      </c>
      <c r="M40" s="307">
        <v>36</v>
      </c>
      <c r="N40" s="303" t="s">
        <v>16</v>
      </c>
      <c r="O40" s="304">
        <v>23754.417280376634</v>
      </c>
      <c r="P40" s="305">
        <f t="shared" si="1"/>
        <v>62.503071370172073</v>
      </c>
      <c r="Q40" s="306">
        <v>83.5</v>
      </c>
      <c r="S40" s="307">
        <v>36</v>
      </c>
      <c r="T40" s="763" t="s">
        <v>65</v>
      </c>
      <c r="U40" s="304">
        <v>24180.926661333593</v>
      </c>
      <c r="V40" s="305">
        <f t="shared" si="2"/>
        <v>61.773497327424266</v>
      </c>
      <c r="W40" s="306">
        <v>70.400000000000006</v>
      </c>
    </row>
    <row r="41" spans="1:23">
      <c r="A41" s="302">
        <v>37</v>
      </c>
      <c r="B41" s="303" t="s">
        <v>21</v>
      </c>
      <c r="C41" s="304">
        <v>21648.176199240545</v>
      </c>
      <c r="D41" s="305">
        <f t="shared" si="3"/>
        <v>57.81279946813229</v>
      </c>
      <c r="E41" s="306">
        <v>75.400000000000006</v>
      </c>
      <c r="G41" s="448">
        <v>37</v>
      </c>
      <c r="H41" s="449" t="s">
        <v>65</v>
      </c>
      <c r="I41" s="304">
        <v>22533.684316020623</v>
      </c>
      <c r="J41" s="305">
        <f t="shared" si="0"/>
        <v>58.264664796418906</v>
      </c>
      <c r="K41" s="306">
        <v>65.3</v>
      </c>
      <c r="M41" s="693">
        <v>37</v>
      </c>
      <c r="N41" s="303" t="s">
        <v>67</v>
      </c>
      <c r="O41" s="304">
        <v>23601.750563224254</v>
      </c>
      <c r="P41" s="305">
        <f t="shared" si="1"/>
        <v>62.10137182076204</v>
      </c>
      <c r="Q41" s="306">
        <v>75</v>
      </c>
      <c r="S41" s="693">
        <v>37</v>
      </c>
      <c r="T41" s="763" t="s">
        <v>74</v>
      </c>
      <c r="U41" s="304">
        <v>24127.247842357829</v>
      </c>
      <c r="V41" s="305">
        <f t="shared" si="2"/>
        <v>61.636367413960656</v>
      </c>
      <c r="W41" s="306">
        <v>58.9</v>
      </c>
    </row>
    <row r="42" spans="1:23">
      <c r="A42" s="307">
        <v>38</v>
      </c>
      <c r="B42" s="303" t="s">
        <v>47</v>
      </c>
      <c r="C42" s="304">
        <v>21578.381009049372</v>
      </c>
      <c r="D42" s="305">
        <f t="shared" si="3"/>
        <v>57.62640707658737</v>
      </c>
      <c r="E42" s="306">
        <v>80.900000000000006</v>
      </c>
      <c r="G42" s="450">
        <v>38</v>
      </c>
      <c r="H42" s="449" t="s">
        <v>74</v>
      </c>
      <c r="I42" s="304">
        <v>22362.942344673891</v>
      </c>
      <c r="J42" s="305">
        <f t="shared" si="0"/>
        <v>57.823182454353606</v>
      </c>
      <c r="K42" s="306">
        <v>55.9</v>
      </c>
      <c r="M42" s="307">
        <v>38</v>
      </c>
      <c r="N42" s="303" t="s">
        <v>65</v>
      </c>
      <c r="O42" s="304">
        <v>23512.207724054184</v>
      </c>
      <c r="P42" s="305">
        <f t="shared" si="1"/>
        <v>61.865765011246324</v>
      </c>
      <c r="Q42" s="306">
        <v>69.900000000000006</v>
      </c>
      <c r="S42" s="307">
        <v>38</v>
      </c>
      <c r="T42" s="763" t="s">
        <v>67</v>
      </c>
      <c r="U42" s="304">
        <v>23769.25502381874</v>
      </c>
      <c r="V42" s="305">
        <f t="shared" si="2"/>
        <v>60.721825604666655</v>
      </c>
      <c r="W42" s="306">
        <v>73.8</v>
      </c>
    </row>
    <row r="43" spans="1:23">
      <c r="A43" s="302">
        <v>39</v>
      </c>
      <c r="B43" s="303" t="s">
        <v>181</v>
      </c>
      <c r="C43" s="304">
        <v>21546.364663920871</v>
      </c>
      <c r="D43" s="305">
        <f t="shared" si="3"/>
        <v>57.540905437854342</v>
      </c>
      <c r="E43" s="306">
        <v>81.3</v>
      </c>
      <c r="G43" s="448">
        <v>39</v>
      </c>
      <c r="H43" s="449" t="s">
        <v>21</v>
      </c>
      <c r="I43" s="304">
        <v>22340.376374054729</v>
      </c>
      <c r="J43" s="305">
        <f t="shared" si="0"/>
        <v>57.764834307841383</v>
      </c>
      <c r="K43" s="306">
        <v>75.400000000000006</v>
      </c>
      <c r="M43" s="693">
        <v>39</v>
      </c>
      <c r="N43" s="303" t="s">
        <v>74</v>
      </c>
      <c r="O43" s="304">
        <v>23326.200586391667</v>
      </c>
      <c r="P43" s="305">
        <f t="shared" si="1"/>
        <v>61.376339517728283</v>
      </c>
      <c r="Q43" s="306">
        <v>58.8</v>
      </c>
      <c r="S43" s="693">
        <v>39</v>
      </c>
      <c r="T43" s="763" t="s">
        <v>21</v>
      </c>
      <c r="U43" s="304">
        <v>23559.011861439256</v>
      </c>
      <c r="V43" s="305">
        <f t="shared" si="2"/>
        <v>60.184730578853362</v>
      </c>
      <c r="W43" s="306">
        <v>77.2</v>
      </c>
    </row>
    <row r="44" spans="1:23">
      <c r="A44" s="307">
        <v>40</v>
      </c>
      <c r="B44" s="303" t="s">
        <v>50</v>
      </c>
      <c r="C44" s="304">
        <v>21339.501845415092</v>
      </c>
      <c r="D44" s="305">
        <f t="shared" si="3"/>
        <v>56.988465429346512</v>
      </c>
      <c r="E44" s="306">
        <v>89.7</v>
      </c>
      <c r="G44" s="450">
        <v>40</v>
      </c>
      <c r="H44" s="449" t="s">
        <v>50</v>
      </c>
      <c r="I44" s="304">
        <v>22159.594215615569</v>
      </c>
      <c r="J44" s="305">
        <f t="shared" si="0"/>
        <v>57.297391358214988</v>
      </c>
      <c r="K44" s="306">
        <v>88.1</v>
      </c>
      <c r="M44" s="307">
        <v>40</v>
      </c>
      <c r="N44" s="303" t="s">
        <v>47</v>
      </c>
      <c r="O44" s="304">
        <v>23076.794962820499</v>
      </c>
      <c r="P44" s="305">
        <f t="shared" si="1"/>
        <v>60.720098730753946</v>
      </c>
      <c r="Q44" s="306">
        <v>83.8</v>
      </c>
      <c r="S44" s="307">
        <v>40</v>
      </c>
      <c r="T44" s="763" t="s">
        <v>50</v>
      </c>
      <c r="U44" s="304">
        <v>23415.230161170228</v>
      </c>
      <c r="V44" s="305">
        <f t="shared" si="2"/>
        <v>59.817420483516784</v>
      </c>
      <c r="W44" s="306">
        <v>91.1</v>
      </c>
    </row>
    <row r="45" spans="1:23">
      <c r="A45" s="302">
        <v>41</v>
      </c>
      <c r="B45" s="303" t="s">
        <v>88</v>
      </c>
      <c r="C45" s="304">
        <v>20904.841914498142</v>
      </c>
      <c r="D45" s="305">
        <f t="shared" si="3"/>
        <v>55.827679079879559</v>
      </c>
      <c r="E45" s="306">
        <v>64.7</v>
      </c>
      <c r="G45" s="448">
        <v>41</v>
      </c>
      <c r="H45" s="449" t="s">
        <v>88</v>
      </c>
      <c r="I45" s="304">
        <v>21968.00591266391</v>
      </c>
      <c r="J45" s="305">
        <f t="shared" si="0"/>
        <v>56.802007288133872</v>
      </c>
      <c r="K45" s="306">
        <v>65.5</v>
      </c>
      <c r="M45" s="693">
        <v>41</v>
      </c>
      <c r="N45" s="303" t="s">
        <v>21</v>
      </c>
      <c r="O45" s="304">
        <v>22999.423268230872</v>
      </c>
      <c r="P45" s="305">
        <f t="shared" si="1"/>
        <v>60.516516866720536</v>
      </c>
      <c r="Q45" s="306">
        <v>78</v>
      </c>
      <c r="S45" s="693">
        <v>41</v>
      </c>
      <c r="T45" s="763" t="s">
        <v>88</v>
      </c>
      <c r="U45" s="304">
        <v>23373.799594041873</v>
      </c>
      <c r="V45" s="305">
        <f t="shared" si="2"/>
        <v>59.711580411148113</v>
      </c>
      <c r="W45" s="306">
        <v>67.7</v>
      </c>
    </row>
    <row r="46" spans="1:23">
      <c r="A46" s="307">
        <v>42</v>
      </c>
      <c r="B46" s="303" t="s">
        <v>44</v>
      </c>
      <c r="C46" s="304">
        <v>20392.126522315692</v>
      </c>
      <c r="D46" s="305">
        <f t="shared" si="3"/>
        <v>54.45844077178095</v>
      </c>
      <c r="E46" s="306">
        <v>82.7</v>
      </c>
      <c r="G46" s="450">
        <v>42</v>
      </c>
      <c r="H46" s="449" t="s">
        <v>47</v>
      </c>
      <c r="I46" s="304">
        <v>21343.593423330931</v>
      </c>
      <c r="J46" s="305">
        <f t="shared" si="0"/>
        <v>55.187482833301701</v>
      </c>
      <c r="K46" s="306">
        <v>77.900000000000006</v>
      </c>
      <c r="M46" s="307">
        <v>42</v>
      </c>
      <c r="N46" s="303" t="s">
        <v>50</v>
      </c>
      <c r="O46" s="304">
        <v>22566.831561113784</v>
      </c>
      <c r="P46" s="305">
        <f t="shared" si="1"/>
        <v>59.378273397097722</v>
      </c>
      <c r="Q46" s="306">
        <v>90.2</v>
      </c>
      <c r="S46" s="307">
        <v>42</v>
      </c>
      <c r="T46" s="763" t="s">
        <v>16</v>
      </c>
      <c r="U46" s="304">
        <v>23315.589918728143</v>
      </c>
      <c r="V46" s="305">
        <f t="shared" si="2"/>
        <v>59.562875803058269</v>
      </c>
      <c r="W46" s="306">
        <v>80</v>
      </c>
    </row>
    <row r="47" spans="1:23">
      <c r="A47" s="302">
        <v>43</v>
      </c>
      <c r="B47" s="303" t="s">
        <v>74</v>
      </c>
      <c r="C47" s="304">
        <v>20369.801604052343</v>
      </c>
      <c r="D47" s="305">
        <f t="shared" si="3"/>
        <v>54.398820690586916</v>
      </c>
      <c r="E47" s="306">
        <v>54.5</v>
      </c>
      <c r="G47" s="448">
        <v>43</v>
      </c>
      <c r="H47" s="449" t="s">
        <v>51</v>
      </c>
      <c r="I47" s="304">
        <v>20486.47604370915</v>
      </c>
      <c r="J47" s="305">
        <f t="shared" si="0"/>
        <v>52.971260394286581</v>
      </c>
      <c r="K47" s="306">
        <v>86.1</v>
      </c>
      <c r="M47" s="693">
        <v>43</v>
      </c>
      <c r="N47" s="303" t="s">
        <v>88</v>
      </c>
      <c r="O47" s="304">
        <v>22328.091241665945</v>
      </c>
      <c r="P47" s="305">
        <f t="shared" si="1"/>
        <v>58.750095359755896</v>
      </c>
      <c r="Q47" s="306">
        <v>66.8</v>
      </c>
      <c r="S47" s="693">
        <v>43</v>
      </c>
      <c r="T47" s="763" t="s">
        <v>47</v>
      </c>
      <c r="U47" s="304">
        <v>22841.493089551877</v>
      </c>
      <c r="V47" s="305">
        <f t="shared" si="2"/>
        <v>58.351730356887629</v>
      </c>
      <c r="W47" s="306">
        <v>81.3</v>
      </c>
    </row>
    <row r="48" spans="1:23">
      <c r="A48" s="307">
        <v>44</v>
      </c>
      <c r="B48" s="303" t="s">
        <v>35</v>
      </c>
      <c r="C48" s="304">
        <v>19839.900468384076</v>
      </c>
      <c r="D48" s="305">
        <f t="shared" si="3"/>
        <v>52.983686786817231</v>
      </c>
      <c r="E48" s="306">
        <v>87</v>
      </c>
      <c r="G48" s="450">
        <v>44</v>
      </c>
      <c r="H48" s="449" t="s">
        <v>44</v>
      </c>
      <c r="I48" s="304">
        <v>20432.820947223558</v>
      </c>
      <c r="J48" s="305">
        <f t="shared" si="0"/>
        <v>52.832526036979111</v>
      </c>
      <c r="K48" s="306">
        <v>80.400000000000006</v>
      </c>
      <c r="M48" s="307">
        <v>44</v>
      </c>
      <c r="N48" s="303" t="s">
        <v>51</v>
      </c>
      <c r="O48" s="304">
        <v>21876.264968019535</v>
      </c>
      <c r="P48" s="305">
        <f t="shared" si="1"/>
        <v>57.561241535420251</v>
      </c>
      <c r="Q48" s="306">
        <v>90.5</v>
      </c>
      <c r="S48" s="307">
        <v>44</v>
      </c>
      <c r="T48" s="763" t="s">
        <v>51</v>
      </c>
      <c r="U48" s="304">
        <v>22833.639642002901</v>
      </c>
      <c r="V48" s="305">
        <f t="shared" si="2"/>
        <v>58.331667646803254</v>
      </c>
      <c r="W48" s="306">
        <v>91.7</v>
      </c>
    </row>
    <row r="49" spans="1:23">
      <c r="A49" s="302">
        <v>45</v>
      </c>
      <c r="B49" s="303" t="s">
        <v>51</v>
      </c>
      <c r="C49" s="304">
        <v>19699.940570039253</v>
      </c>
      <c r="D49" s="305">
        <f t="shared" si="3"/>
        <v>52.609915183051683</v>
      </c>
      <c r="E49" s="306">
        <v>85.8</v>
      </c>
      <c r="G49" s="448">
        <v>45</v>
      </c>
      <c r="H49" s="449" t="s">
        <v>40</v>
      </c>
      <c r="I49" s="304">
        <v>20199.749225738396</v>
      </c>
      <c r="J49" s="305">
        <f t="shared" si="0"/>
        <v>52.22987954848621</v>
      </c>
      <c r="K49" s="306">
        <v>90.2</v>
      </c>
      <c r="M49" s="693">
        <v>45</v>
      </c>
      <c r="N49" s="303" t="s">
        <v>70</v>
      </c>
      <c r="O49" s="304">
        <v>20764.229943232556</v>
      </c>
      <c r="P49" s="305">
        <f t="shared" si="1"/>
        <v>54.635233976488898</v>
      </c>
      <c r="Q49" s="306">
        <v>67.3</v>
      </c>
      <c r="S49" s="693">
        <v>45</v>
      </c>
      <c r="T49" s="763" t="s">
        <v>70</v>
      </c>
      <c r="U49" s="304">
        <v>21875.914677305645</v>
      </c>
      <c r="V49" s="305">
        <f t="shared" si="2"/>
        <v>55.885027723704852</v>
      </c>
      <c r="W49" s="306">
        <v>68.2</v>
      </c>
    </row>
    <row r="50" spans="1:23">
      <c r="A50" s="307">
        <v>46</v>
      </c>
      <c r="B50" s="303" t="s">
        <v>19</v>
      </c>
      <c r="C50" s="304">
        <v>19615.361612695338</v>
      </c>
      <c r="D50" s="305">
        <f t="shared" si="3"/>
        <v>52.384041822859842</v>
      </c>
      <c r="E50" s="306">
        <v>75.400000000000006</v>
      </c>
      <c r="G50" s="450">
        <v>46</v>
      </c>
      <c r="H50" s="449" t="s">
        <v>19</v>
      </c>
      <c r="I50" s="304">
        <v>20071.323760529613</v>
      </c>
      <c r="J50" s="305">
        <f t="shared" si="0"/>
        <v>51.897813714210109</v>
      </c>
      <c r="K50" s="306">
        <v>74.8</v>
      </c>
      <c r="M50" s="307">
        <v>46</v>
      </c>
      <c r="N50" s="303" t="s">
        <v>40</v>
      </c>
      <c r="O50" s="304">
        <v>20622.221521119423</v>
      </c>
      <c r="P50" s="305">
        <f t="shared" si="1"/>
        <v>54.261578734276952</v>
      </c>
      <c r="Q50" s="306">
        <v>92.9</v>
      </c>
      <c r="S50" s="307">
        <v>46</v>
      </c>
      <c r="T50" s="763" t="s">
        <v>46</v>
      </c>
      <c r="U50" s="304">
        <v>21222.273672662039</v>
      </c>
      <c r="V50" s="305">
        <f t="shared" si="2"/>
        <v>54.215212028923702</v>
      </c>
      <c r="W50" s="306">
        <v>76.099999999999994</v>
      </c>
    </row>
    <row r="51" spans="1:23">
      <c r="A51" s="302">
        <v>47</v>
      </c>
      <c r="B51" s="303" t="s">
        <v>40</v>
      </c>
      <c r="C51" s="304">
        <v>19396.002807294513</v>
      </c>
      <c r="D51" s="305">
        <f t="shared" si="3"/>
        <v>51.798230505015354</v>
      </c>
      <c r="E51" s="306">
        <v>89.4</v>
      </c>
      <c r="G51" s="448">
        <v>47</v>
      </c>
      <c r="H51" s="449" t="s">
        <v>76</v>
      </c>
      <c r="I51" s="304">
        <v>19609.364378871862</v>
      </c>
      <c r="J51" s="305">
        <f t="shared" si="0"/>
        <v>50.703339337788954</v>
      </c>
      <c r="K51" s="306">
        <v>61.1</v>
      </c>
      <c r="M51" s="693">
        <v>47</v>
      </c>
      <c r="N51" s="303" t="s">
        <v>19</v>
      </c>
      <c r="O51" s="304">
        <v>20335.037415566381</v>
      </c>
      <c r="P51" s="305">
        <f t="shared" si="1"/>
        <v>53.505934492033681</v>
      </c>
      <c r="Q51" s="306">
        <v>76.099999999999994</v>
      </c>
      <c r="S51" s="693">
        <v>47</v>
      </c>
      <c r="T51" s="763" t="s">
        <v>35</v>
      </c>
      <c r="U51" s="304">
        <v>20972.067052580802</v>
      </c>
      <c r="V51" s="305">
        <f t="shared" si="2"/>
        <v>53.576024863213988</v>
      </c>
      <c r="W51" s="306">
        <v>86.5</v>
      </c>
    </row>
    <row r="52" spans="1:23">
      <c r="A52" s="307">
        <v>48</v>
      </c>
      <c r="B52" s="303" t="s">
        <v>76</v>
      </c>
      <c r="C52" s="304">
        <v>18890.516108728458</v>
      </c>
      <c r="D52" s="305">
        <f t="shared" si="3"/>
        <v>50.448296872313634</v>
      </c>
      <c r="E52" s="306">
        <v>61.3</v>
      </c>
      <c r="G52" s="450">
        <v>48</v>
      </c>
      <c r="H52" s="449" t="s">
        <v>35</v>
      </c>
      <c r="I52" s="304">
        <v>19522.992981444091</v>
      </c>
      <c r="J52" s="305">
        <f t="shared" si="0"/>
        <v>50.480011432394022</v>
      </c>
      <c r="K52" s="306">
        <v>82.5</v>
      </c>
      <c r="M52" s="307">
        <v>48</v>
      </c>
      <c r="N52" s="303" t="s">
        <v>35</v>
      </c>
      <c r="O52" s="304">
        <v>20196.331600231078</v>
      </c>
      <c r="P52" s="305">
        <f t="shared" si="1"/>
        <v>53.140969131148054</v>
      </c>
      <c r="Q52" s="306">
        <v>86.2</v>
      </c>
      <c r="S52" s="307">
        <v>48</v>
      </c>
      <c r="T52" s="763" t="s">
        <v>19</v>
      </c>
      <c r="U52" s="304">
        <v>20693.397242853382</v>
      </c>
      <c r="V52" s="305">
        <f t="shared" si="2"/>
        <v>52.864124571404368</v>
      </c>
      <c r="W52" s="306">
        <v>75.599999999999994</v>
      </c>
    </row>
    <row r="53" spans="1:23">
      <c r="A53" s="308">
        <v>49</v>
      </c>
      <c r="B53" s="309" t="s">
        <v>78</v>
      </c>
      <c r="C53" s="310">
        <v>18271.274697380606</v>
      </c>
      <c r="D53" s="311">
        <f t="shared" si="3"/>
        <v>48.794574211932087</v>
      </c>
      <c r="E53" s="312">
        <v>65</v>
      </c>
      <c r="G53" s="451">
        <v>49</v>
      </c>
      <c r="H53" s="452" t="s">
        <v>78</v>
      </c>
      <c r="I53" s="310">
        <v>19277.939157556968</v>
      </c>
      <c r="J53" s="311">
        <f t="shared" si="0"/>
        <v>49.846383184761535</v>
      </c>
      <c r="K53" s="312">
        <v>66.2</v>
      </c>
      <c r="M53" s="693">
        <v>49</v>
      </c>
      <c r="N53" s="303" t="s">
        <v>78</v>
      </c>
      <c r="O53" s="304">
        <v>20122.3019826048</v>
      </c>
      <c r="P53" s="305">
        <f t="shared" si="1"/>
        <v>52.946181003138527</v>
      </c>
      <c r="Q53" s="306">
        <v>69.2</v>
      </c>
      <c r="S53" s="693">
        <v>49</v>
      </c>
      <c r="T53" s="763" t="s">
        <v>60</v>
      </c>
      <c r="U53" s="304">
        <v>20393.531232157355</v>
      </c>
      <c r="V53" s="305">
        <f t="shared" si="2"/>
        <v>52.098075673868237</v>
      </c>
      <c r="W53" s="306">
        <v>67.400000000000006</v>
      </c>
    </row>
    <row r="54" spans="1:23">
      <c r="A54" s="313">
        <v>50</v>
      </c>
      <c r="B54" s="309" t="s">
        <v>56</v>
      </c>
      <c r="C54" s="310">
        <v>18086.817052885872</v>
      </c>
      <c r="D54" s="311">
        <f t="shared" si="3"/>
        <v>48.301968612578534</v>
      </c>
      <c r="E54" s="312">
        <v>77.099999999999994</v>
      </c>
      <c r="G54" s="453">
        <v>50</v>
      </c>
      <c r="H54" s="452" t="s">
        <v>17</v>
      </c>
      <c r="I54" s="310">
        <v>19098.331623024893</v>
      </c>
      <c r="J54" s="311">
        <f t="shared" si="0"/>
        <v>49.38197742458221</v>
      </c>
      <c r="K54" s="312">
        <v>74.3</v>
      </c>
      <c r="M54" s="307">
        <v>50</v>
      </c>
      <c r="N54" s="303" t="s">
        <v>17</v>
      </c>
      <c r="O54" s="304">
        <v>20039.020115392868</v>
      </c>
      <c r="P54" s="305">
        <f t="shared" si="1"/>
        <v>52.72704818128274</v>
      </c>
      <c r="Q54" s="306">
        <v>78.3</v>
      </c>
      <c r="S54" s="307">
        <v>50</v>
      </c>
      <c r="T54" s="763" t="s">
        <v>40</v>
      </c>
      <c r="U54" s="304">
        <v>20336.383924327354</v>
      </c>
      <c r="V54" s="305">
        <f t="shared" si="2"/>
        <v>51.952085029384342</v>
      </c>
      <c r="W54" s="306">
        <v>88.7</v>
      </c>
    </row>
    <row r="55" spans="1:23">
      <c r="A55" s="308">
        <v>51</v>
      </c>
      <c r="B55" s="309" t="s">
        <v>31</v>
      </c>
      <c r="C55" s="310">
        <v>18031.804801019873</v>
      </c>
      <c r="D55" s="311">
        <f t="shared" si="3"/>
        <v>48.155054976245005</v>
      </c>
      <c r="E55" s="312">
        <v>65.8</v>
      </c>
      <c r="G55" s="451">
        <v>51</v>
      </c>
      <c r="H55" s="452" t="s">
        <v>70</v>
      </c>
      <c r="I55" s="310">
        <v>19049.229197365054</v>
      </c>
      <c r="J55" s="311">
        <f t="shared" si="0"/>
        <v>49.255014770289243</v>
      </c>
      <c r="K55" s="312">
        <v>60.5</v>
      </c>
      <c r="M55" s="693">
        <v>51</v>
      </c>
      <c r="N55" s="303" t="s">
        <v>46</v>
      </c>
      <c r="O55" s="304">
        <v>19993.44733693033</v>
      </c>
      <c r="P55" s="305">
        <f t="shared" si="1"/>
        <v>52.607136225912065</v>
      </c>
      <c r="Q55" s="306">
        <v>73.7</v>
      </c>
      <c r="S55" s="693">
        <v>51</v>
      </c>
      <c r="T55" s="763" t="s">
        <v>17</v>
      </c>
      <c r="U55" s="304">
        <v>20325.88680827057</v>
      </c>
      <c r="V55" s="305">
        <f t="shared" si="2"/>
        <v>51.925268705106895</v>
      </c>
      <c r="W55" s="306">
        <v>77.3</v>
      </c>
    </row>
    <row r="56" spans="1:23">
      <c r="A56" s="313">
        <v>52</v>
      </c>
      <c r="B56" s="309" t="s">
        <v>46</v>
      </c>
      <c r="C56" s="310">
        <v>17912.364102970158</v>
      </c>
      <c r="D56" s="311">
        <f t="shared" si="3"/>
        <v>47.836081171656133</v>
      </c>
      <c r="E56" s="312">
        <v>67.5</v>
      </c>
      <c r="G56" s="453">
        <v>52</v>
      </c>
      <c r="H56" s="452" t="s">
        <v>56</v>
      </c>
      <c r="I56" s="310">
        <v>18929.058176501359</v>
      </c>
      <c r="J56" s="311">
        <f t="shared" si="0"/>
        <v>48.944292202657969</v>
      </c>
      <c r="K56" s="312">
        <v>78.099999999999994</v>
      </c>
      <c r="M56" s="307">
        <v>52</v>
      </c>
      <c r="N56" s="303" t="s">
        <v>76</v>
      </c>
      <c r="O56" s="304">
        <v>19983.468385674933</v>
      </c>
      <c r="P56" s="305">
        <f t="shared" si="1"/>
        <v>52.580879420908019</v>
      </c>
      <c r="Q56" s="306">
        <v>62.6</v>
      </c>
      <c r="S56" s="307">
        <v>52</v>
      </c>
      <c r="T56" s="763" t="s">
        <v>78</v>
      </c>
      <c r="U56" s="304">
        <v>20287.84288254565</v>
      </c>
      <c r="V56" s="305">
        <f t="shared" si="2"/>
        <v>51.828080273207341</v>
      </c>
      <c r="W56" s="306">
        <v>67.3</v>
      </c>
    </row>
    <row r="57" spans="1:23">
      <c r="A57" s="308">
        <v>53</v>
      </c>
      <c r="B57" s="309" t="s">
        <v>55</v>
      </c>
      <c r="C57" s="310">
        <v>17753.964010663756</v>
      </c>
      <c r="D57" s="311">
        <f t="shared" si="3"/>
        <v>47.41306388428923</v>
      </c>
      <c r="E57" s="312">
        <v>57.3</v>
      </c>
      <c r="G57" s="451">
        <v>53</v>
      </c>
      <c r="H57" s="452" t="s">
        <v>31</v>
      </c>
      <c r="I57" s="310">
        <v>18668.479835243805</v>
      </c>
      <c r="J57" s="311">
        <f t="shared" si="0"/>
        <v>48.270522680832187</v>
      </c>
      <c r="K57" s="312">
        <v>66.3</v>
      </c>
      <c r="M57" s="693">
        <v>53</v>
      </c>
      <c r="N57" s="303" t="s">
        <v>56</v>
      </c>
      <c r="O57" s="304">
        <v>19835.123027123791</v>
      </c>
      <c r="P57" s="305">
        <f t="shared" si="1"/>
        <v>52.19055031186204</v>
      </c>
      <c r="Q57" s="306">
        <v>81.599999999999994</v>
      </c>
      <c r="S57" s="693">
        <v>53</v>
      </c>
      <c r="T57" s="763" t="s">
        <v>56</v>
      </c>
      <c r="U57" s="304">
        <v>20221.493816232352</v>
      </c>
      <c r="V57" s="305">
        <f t="shared" si="2"/>
        <v>51.658582473227021</v>
      </c>
      <c r="W57" s="306">
        <v>81.099999999999994</v>
      </c>
    </row>
    <row r="58" spans="1:23">
      <c r="A58" s="313">
        <v>54</v>
      </c>
      <c r="B58" s="309" t="s">
        <v>53</v>
      </c>
      <c r="C58" s="310">
        <v>17621.968792250893</v>
      </c>
      <c r="D58" s="311">
        <f t="shared" si="3"/>
        <v>47.060562453100637</v>
      </c>
      <c r="E58" s="312">
        <v>65.400000000000006</v>
      </c>
      <c r="G58" s="453">
        <v>54</v>
      </c>
      <c r="H58" s="452" t="s">
        <v>53</v>
      </c>
      <c r="I58" s="310">
        <v>18478.326354946545</v>
      </c>
      <c r="J58" s="311">
        <f t="shared" si="0"/>
        <v>47.778848588215411</v>
      </c>
      <c r="K58" s="312">
        <v>65.8</v>
      </c>
      <c r="M58" s="307">
        <v>54</v>
      </c>
      <c r="N58" s="303" t="s">
        <v>60</v>
      </c>
      <c r="O58" s="304">
        <v>19678.163997284275</v>
      </c>
      <c r="P58" s="305">
        <f t="shared" si="1"/>
        <v>51.777556748245701</v>
      </c>
      <c r="Q58" s="306">
        <v>66.5</v>
      </c>
      <c r="S58" s="307">
        <v>54</v>
      </c>
      <c r="T58" s="763" t="s">
        <v>53</v>
      </c>
      <c r="U58" s="304">
        <v>20001.15984425223</v>
      </c>
      <c r="V58" s="305">
        <f t="shared" si="2"/>
        <v>51.095709088766569</v>
      </c>
      <c r="W58" s="306">
        <v>68.900000000000006</v>
      </c>
    </row>
    <row r="59" spans="1:23">
      <c r="A59" s="308">
        <v>55</v>
      </c>
      <c r="B59" s="309" t="s">
        <v>70</v>
      </c>
      <c r="C59" s="310">
        <v>17595.897724327984</v>
      </c>
      <c r="D59" s="311">
        <f t="shared" si="3"/>
        <v>46.990938046505121</v>
      </c>
      <c r="E59" s="312">
        <v>58.1</v>
      </c>
      <c r="G59" s="451">
        <v>55</v>
      </c>
      <c r="H59" s="452" t="s">
        <v>60</v>
      </c>
      <c r="I59" s="310">
        <v>18357.67389527366</v>
      </c>
      <c r="J59" s="311">
        <f t="shared" si="0"/>
        <v>47.466881178842144</v>
      </c>
      <c r="K59" s="312">
        <v>61.7</v>
      </c>
      <c r="M59" s="693">
        <v>55</v>
      </c>
      <c r="N59" s="303" t="s">
        <v>53</v>
      </c>
      <c r="O59" s="304">
        <v>19644.548326533928</v>
      </c>
      <c r="P59" s="305">
        <f t="shared" si="1"/>
        <v>51.689106560507327</v>
      </c>
      <c r="Q59" s="306">
        <v>69.5</v>
      </c>
      <c r="S59" s="693">
        <v>55</v>
      </c>
      <c r="T59" s="763" t="s">
        <v>76</v>
      </c>
      <c r="U59" s="304">
        <v>19788.452118382684</v>
      </c>
      <c r="V59" s="305">
        <f t="shared" si="2"/>
        <v>50.552317997120113</v>
      </c>
      <c r="W59" s="306">
        <v>60.6</v>
      </c>
    </row>
    <row r="60" spans="1:23">
      <c r="A60" s="313">
        <v>56</v>
      </c>
      <c r="B60" s="309" t="s">
        <v>62</v>
      </c>
      <c r="C60" s="310">
        <v>17562.237172947778</v>
      </c>
      <c r="D60" s="311">
        <f t="shared" si="3"/>
        <v>46.90104545282793</v>
      </c>
      <c r="E60" s="312">
        <v>71.099999999999994</v>
      </c>
      <c r="G60" s="453">
        <v>56</v>
      </c>
      <c r="H60" s="452" t="s">
        <v>46</v>
      </c>
      <c r="I60" s="310">
        <v>18249.737865109793</v>
      </c>
      <c r="J60" s="311">
        <f t="shared" si="0"/>
        <v>47.187794255960085</v>
      </c>
      <c r="K60" s="312">
        <v>66.7</v>
      </c>
      <c r="M60" s="307">
        <v>56</v>
      </c>
      <c r="N60" s="303" t="s">
        <v>31</v>
      </c>
      <c r="O60" s="304">
        <v>19070.3122164493</v>
      </c>
      <c r="P60" s="305">
        <f t="shared" si="1"/>
        <v>50.178165662723259</v>
      </c>
      <c r="Q60" s="306">
        <v>66.7</v>
      </c>
      <c r="S60" s="313">
        <v>56</v>
      </c>
      <c r="T60" s="764" t="s">
        <v>31</v>
      </c>
      <c r="U60" s="310">
        <v>19447.561922619047</v>
      </c>
      <c r="V60" s="311">
        <f t="shared" si="2"/>
        <v>49.681467185987934</v>
      </c>
      <c r="W60" s="312">
        <v>66.599999999999994</v>
      </c>
    </row>
    <row r="61" spans="1:23">
      <c r="A61" s="308">
        <v>57</v>
      </c>
      <c r="B61" s="309" t="s">
        <v>17</v>
      </c>
      <c r="C61" s="310">
        <v>17429.170146637174</v>
      </c>
      <c r="D61" s="311">
        <f t="shared" si="3"/>
        <v>46.545681692060612</v>
      </c>
      <c r="E61" s="312">
        <v>69.599999999999994</v>
      </c>
      <c r="G61" s="451">
        <v>57</v>
      </c>
      <c r="H61" s="452" t="s">
        <v>55</v>
      </c>
      <c r="I61" s="310">
        <v>18149.904367740161</v>
      </c>
      <c r="J61" s="311">
        <f t="shared" si="0"/>
        <v>46.929657806628519</v>
      </c>
      <c r="K61" s="312">
        <v>57.3</v>
      </c>
      <c r="M61" s="694">
        <v>57</v>
      </c>
      <c r="N61" s="309" t="s">
        <v>55</v>
      </c>
      <c r="O61" s="310">
        <v>18750.624188188434</v>
      </c>
      <c r="P61" s="311">
        <f t="shared" si="1"/>
        <v>49.336996485187385</v>
      </c>
      <c r="Q61" s="312">
        <v>59.5</v>
      </c>
      <c r="S61" s="694">
        <v>57</v>
      </c>
      <c r="T61" s="764" t="s">
        <v>55</v>
      </c>
      <c r="U61" s="310">
        <v>18913.977157735641</v>
      </c>
      <c r="V61" s="311">
        <f t="shared" si="2"/>
        <v>48.318351640040468</v>
      </c>
      <c r="W61" s="312">
        <v>58.3</v>
      </c>
    </row>
    <row r="62" spans="1:23">
      <c r="A62" s="313">
        <v>58</v>
      </c>
      <c r="B62" s="309" t="s">
        <v>73</v>
      </c>
      <c r="C62" s="310">
        <v>17252.064772461552</v>
      </c>
      <c r="D62" s="311">
        <f t="shared" si="3"/>
        <v>46.07271078736597</v>
      </c>
      <c r="E62" s="312">
        <v>81.900000000000006</v>
      </c>
      <c r="G62" s="453">
        <v>58</v>
      </c>
      <c r="H62" s="452" t="s">
        <v>73</v>
      </c>
      <c r="I62" s="310">
        <v>17717.131268893907</v>
      </c>
      <c r="J62" s="311">
        <f t="shared" si="0"/>
        <v>45.810649517369001</v>
      </c>
      <c r="K62" s="312">
        <v>81.5</v>
      </c>
      <c r="M62" s="313">
        <v>58</v>
      </c>
      <c r="N62" s="309" t="s">
        <v>77</v>
      </c>
      <c r="O62" s="310">
        <v>18235.965159447758</v>
      </c>
      <c r="P62" s="311">
        <f t="shared" si="1"/>
        <v>47.982815928998555</v>
      </c>
      <c r="Q62" s="312">
        <v>57</v>
      </c>
      <c r="S62" s="313">
        <v>58</v>
      </c>
      <c r="T62" s="764" t="s">
        <v>77</v>
      </c>
      <c r="U62" s="310">
        <v>18494.009486909796</v>
      </c>
      <c r="V62" s="311">
        <f t="shared" si="2"/>
        <v>47.245486561100016</v>
      </c>
      <c r="W62" s="312">
        <v>56.1</v>
      </c>
    </row>
    <row r="63" spans="1:23">
      <c r="A63" s="308">
        <v>59</v>
      </c>
      <c r="B63" s="309" t="s">
        <v>60</v>
      </c>
      <c r="C63" s="310">
        <v>16851.136297515517</v>
      </c>
      <c r="D63" s="311">
        <f t="shared" si="3"/>
        <v>45.002006386690766</v>
      </c>
      <c r="E63" s="312">
        <v>59</v>
      </c>
      <c r="G63" s="451">
        <v>59</v>
      </c>
      <c r="H63" s="452" t="s">
        <v>11</v>
      </c>
      <c r="I63" s="310">
        <v>17699.340248889468</v>
      </c>
      <c r="J63" s="311">
        <f t="shared" si="0"/>
        <v>45.764647815986862</v>
      </c>
      <c r="K63" s="312">
        <v>75.8</v>
      </c>
      <c r="M63" s="694">
        <v>59</v>
      </c>
      <c r="N63" s="309" t="s">
        <v>52</v>
      </c>
      <c r="O63" s="310">
        <v>18182.028890639311</v>
      </c>
      <c r="P63" s="311">
        <f t="shared" si="1"/>
        <v>47.840897799878206</v>
      </c>
      <c r="Q63" s="312">
        <v>57.9</v>
      </c>
      <c r="S63" s="694">
        <v>59</v>
      </c>
      <c r="T63" s="771" t="s">
        <v>107</v>
      </c>
      <c r="U63" s="310">
        <v>18451.577623079014</v>
      </c>
      <c r="V63" s="311">
        <f t="shared" si="2"/>
        <v>47.13708853882158</v>
      </c>
      <c r="W63" s="312">
        <v>70.099999999999994</v>
      </c>
    </row>
    <row r="64" spans="1:23">
      <c r="A64" s="313">
        <v>60</v>
      </c>
      <c r="B64" s="309" t="s">
        <v>77</v>
      </c>
      <c r="C64" s="310">
        <v>16490.09181260056</v>
      </c>
      <c r="D64" s="311">
        <f t="shared" si="3"/>
        <v>44.037814659251119</v>
      </c>
      <c r="E64" s="312">
        <v>52.1</v>
      </c>
      <c r="G64" s="453">
        <v>60</v>
      </c>
      <c r="H64" s="452" t="s">
        <v>62</v>
      </c>
      <c r="I64" s="310">
        <v>17373.647839860918</v>
      </c>
      <c r="J64" s="311">
        <f t="shared" si="0"/>
        <v>44.922514821991946</v>
      </c>
      <c r="K64" s="312">
        <v>68.7</v>
      </c>
      <c r="M64" s="313">
        <v>60</v>
      </c>
      <c r="N64" s="695" t="s">
        <v>107</v>
      </c>
      <c r="O64" s="310">
        <v>18099.013521445857</v>
      </c>
      <c r="P64" s="311">
        <f t="shared" si="1"/>
        <v>47.622466192641689</v>
      </c>
      <c r="Q64" s="312">
        <v>70.3</v>
      </c>
      <c r="S64" s="313">
        <v>60</v>
      </c>
      <c r="T64" s="764" t="s">
        <v>52</v>
      </c>
      <c r="U64" s="310">
        <v>18264.687936065679</v>
      </c>
      <c r="V64" s="311">
        <f t="shared" si="2"/>
        <v>46.659653172388659</v>
      </c>
      <c r="W64" s="312">
        <v>56.3</v>
      </c>
    </row>
    <row r="65" spans="1:23">
      <c r="A65" s="308">
        <v>61</v>
      </c>
      <c r="B65" s="309" t="s">
        <v>57</v>
      </c>
      <c r="C65" s="310">
        <v>16485.911472284984</v>
      </c>
      <c r="D65" s="311">
        <f t="shared" si="3"/>
        <v>44.02665080072795</v>
      </c>
      <c r="E65" s="312">
        <v>57.3</v>
      </c>
      <c r="G65" s="451">
        <v>61</v>
      </c>
      <c r="H65" s="452" t="s">
        <v>77</v>
      </c>
      <c r="I65" s="310">
        <v>17221.099049493656</v>
      </c>
      <c r="J65" s="311">
        <f t="shared" si="0"/>
        <v>44.52807403675699</v>
      </c>
      <c r="K65" s="312">
        <v>53</v>
      </c>
      <c r="M65" s="694">
        <v>61</v>
      </c>
      <c r="N65" s="309" t="s">
        <v>73</v>
      </c>
      <c r="O65" s="310">
        <v>18041.127184329478</v>
      </c>
      <c r="P65" s="311">
        <f t="shared" si="1"/>
        <v>47.470154569189162</v>
      </c>
      <c r="Q65" s="312">
        <v>82.2</v>
      </c>
      <c r="S65" s="694">
        <v>61</v>
      </c>
      <c r="T65" s="764" t="s">
        <v>73</v>
      </c>
      <c r="U65" s="310">
        <v>18252.655157005905</v>
      </c>
      <c r="V65" s="311">
        <f t="shared" si="2"/>
        <v>46.628913786115305</v>
      </c>
      <c r="W65" s="312">
        <v>80.3</v>
      </c>
    </row>
    <row r="66" spans="1:23">
      <c r="A66" s="313">
        <v>62</v>
      </c>
      <c r="B66" s="309" t="s">
        <v>9</v>
      </c>
      <c r="C66" s="310">
        <v>16472.374633959837</v>
      </c>
      <c r="D66" s="311">
        <f t="shared" si="3"/>
        <v>43.990499832982607</v>
      </c>
      <c r="E66" s="312">
        <v>77.099999999999994</v>
      </c>
      <c r="G66" s="453">
        <v>62</v>
      </c>
      <c r="H66" s="452" t="s">
        <v>64</v>
      </c>
      <c r="I66" s="310">
        <v>17159.98826037845</v>
      </c>
      <c r="J66" s="311">
        <f t="shared" si="0"/>
        <v>44.370061720914322</v>
      </c>
      <c r="K66" s="312">
        <v>70</v>
      </c>
      <c r="M66" s="313">
        <v>62</v>
      </c>
      <c r="N66" s="309" t="s">
        <v>64</v>
      </c>
      <c r="O66" s="310">
        <v>17993.113480679469</v>
      </c>
      <c r="P66" s="311">
        <f t="shared" si="1"/>
        <v>47.343820005366297</v>
      </c>
      <c r="Q66" s="312">
        <v>72.8</v>
      </c>
      <c r="S66" s="313">
        <v>62</v>
      </c>
      <c r="T66" s="764" t="s">
        <v>11</v>
      </c>
      <c r="U66" s="310">
        <v>18111.390574126141</v>
      </c>
      <c r="V66" s="311">
        <f t="shared" si="2"/>
        <v>46.268034012763323</v>
      </c>
      <c r="W66" s="312">
        <v>74.5</v>
      </c>
    </row>
    <row r="67" spans="1:23">
      <c r="A67" s="308">
        <v>63</v>
      </c>
      <c r="B67" s="309" t="s">
        <v>52</v>
      </c>
      <c r="C67" s="310">
        <v>16340.551679252321</v>
      </c>
      <c r="D67" s="311">
        <f t="shared" si="3"/>
        <v>43.638458442721301</v>
      </c>
      <c r="E67" s="312">
        <v>53.5</v>
      </c>
      <c r="G67" s="451">
        <v>63</v>
      </c>
      <c r="H67" s="452" t="s">
        <v>52</v>
      </c>
      <c r="I67" s="310">
        <v>17154.20010700708</v>
      </c>
      <c r="J67" s="311">
        <f t="shared" si="0"/>
        <v>44.355095468115024</v>
      </c>
      <c r="K67" s="312">
        <v>54.5</v>
      </c>
      <c r="M67" s="694">
        <v>63</v>
      </c>
      <c r="N67" s="309" t="s">
        <v>11</v>
      </c>
      <c r="O67" s="310">
        <v>17819.214329833318</v>
      </c>
      <c r="P67" s="311">
        <f t="shared" si="1"/>
        <v>46.886253275428942</v>
      </c>
      <c r="Q67" s="312">
        <v>76</v>
      </c>
      <c r="S67" s="694">
        <v>63</v>
      </c>
      <c r="T67" s="764" t="s">
        <v>57</v>
      </c>
      <c r="U67" s="310">
        <v>17721.308272618131</v>
      </c>
      <c r="V67" s="311">
        <f t="shared" si="2"/>
        <v>45.271515213166936</v>
      </c>
      <c r="W67" s="312">
        <v>57.9</v>
      </c>
    </row>
    <row r="68" spans="1:23">
      <c r="A68" s="313">
        <v>64</v>
      </c>
      <c r="B68" s="309" t="s">
        <v>11</v>
      </c>
      <c r="C68" s="310">
        <v>16329.826123488434</v>
      </c>
      <c r="D68" s="311">
        <f t="shared" si="3"/>
        <v>43.609815179711291</v>
      </c>
      <c r="E68" s="312">
        <v>71.5</v>
      </c>
      <c r="G68" s="453">
        <v>64</v>
      </c>
      <c r="H68" s="452" t="s">
        <v>57</v>
      </c>
      <c r="I68" s="310">
        <v>16928.672077421696</v>
      </c>
      <c r="J68" s="311">
        <f t="shared" si="0"/>
        <v>43.771954475203941</v>
      </c>
      <c r="K68" s="312">
        <v>57.3</v>
      </c>
      <c r="M68" s="313">
        <v>64</v>
      </c>
      <c r="N68" s="309" t="s">
        <v>62</v>
      </c>
      <c r="O68" s="310">
        <v>17663.451615913575</v>
      </c>
      <c r="P68" s="311">
        <f t="shared" si="1"/>
        <v>46.476407480854135</v>
      </c>
      <c r="Q68" s="312">
        <v>69.599999999999994</v>
      </c>
      <c r="S68" s="313">
        <v>64</v>
      </c>
      <c r="T68" s="764" t="s">
        <v>62</v>
      </c>
      <c r="U68" s="310">
        <v>17579.519783771939</v>
      </c>
      <c r="V68" s="311">
        <f t="shared" si="2"/>
        <v>44.909297050088611</v>
      </c>
      <c r="W68" s="312">
        <v>67.3</v>
      </c>
    </row>
    <row r="69" spans="1:23">
      <c r="A69" s="308">
        <v>65</v>
      </c>
      <c r="B69" s="314" t="s">
        <v>107</v>
      </c>
      <c r="C69" s="310">
        <v>16298.265701479038</v>
      </c>
      <c r="D69" s="311">
        <f t="shared" si="3"/>
        <v>43.525531111992791</v>
      </c>
      <c r="E69" s="312">
        <v>66.099999999999994</v>
      </c>
      <c r="G69" s="451">
        <v>65</v>
      </c>
      <c r="H69" s="334" t="s">
        <v>107</v>
      </c>
      <c r="I69" s="310">
        <v>16903.207928061278</v>
      </c>
      <c r="J69" s="311">
        <f t="shared" ref="J69:J85" si="4">I69/38674.7*100</f>
        <v>43.70611259573127</v>
      </c>
      <c r="K69" s="312">
        <v>65.2</v>
      </c>
      <c r="M69" s="694">
        <v>65</v>
      </c>
      <c r="N69" s="309" t="s">
        <v>57</v>
      </c>
      <c r="O69" s="310">
        <v>17538.826292915375</v>
      </c>
      <c r="P69" s="311">
        <f t="shared" ref="P69:P86" si="5">O69/38005.2*100</f>
        <v>46.148490977327775</v>
      </c>
      <c r="Q69" s="312">
        <v>59.6</v>
      </c>
      <c r="S69" s="694">
        <v>65</v>
      </c>
      <c r="T69" s="764" t="s">
        <v>49</v>
      </c>
      <c r="U69" s="310">
        <v>17563.422093623318</v>
      </c>
      <c r="V69" s="311">
        <f t="shared" ref="V69:V85" si="6">U69/39144.5*100</f>
        <v>44.868173290304689</v>
      </c>
      <c r="W69" s="312">
        <v>58.3</v>
      </c>
    </row>
    <row r="70" spans="1:23">
      <c r="A70" s="313">
        <v>66</v>
      </c>
      <c r="B70" s="309" t="s">
        <v>49</v>
      </c>
      <c r="C70" s="310">
        <v>16014.626640801956</v>
      </c>
      <c r="D70" s="311">
        <f t="shared" ref="D70:D85" si="7">C70/37445.3*100</f>
        <v>42.768055378917929</v>
      </c>
      <c r="E70" s="312">
        <v>57.7</v>
      </c>
      <c r="G70" s="453">
        <v>66</v>
      </c>
      <c r="H70" s="452" t="s">
        <v>9</v>
      </c>
      <c r="I70" s="310">
        <v>16872.398602383844</v>
      </c>
      <c r="J70" s="311">
        <f t="shared" si="4"/>
        <v>43.626449855807145</v>
      </c>
      <c r="K70" s="312">
        <v>75.5</v>
      </c>
      <c r="M70" s="313">
        <v>66</v>
      </c>
      <c r="N70" s="309" t="s">
        <v>72</v>
      </c>
      <c r="O70" s="310">
        <v>17251.796942387791</v>
      </c>
      <c r="P70" s="311">
        <f t="shared" si="5"/>
        <v>45.393253929430166</v>
      </c>
      <c r="Q70" s="312">
        <v>51.9</v>
      </c>
      <c r="S70" s="313">
        <v>66</v>
      </c>
      <c r="T70" s="764" t="s">
        <v>9</v>
      </c>
      <c r="U70" s="310">
        <v>17417.532444515906</v>
      </c>
      <c r="V70" s="311">
        <f t="shared" si="6"/>
        <v>44.495478150227761</v>
      </c>
      <c r="W70" s="312">
        <v>75.2</v>
      </c>
    </row>
    <row r="71" spans="1:23">
      <c r="A71" s="308">
        <v>67</v>
      </c>
      <c r="B71" s="309" t="s">
        <v>54</v>
      </c>
      <c r="C71" s="310">
        <v>15997.26942794376</v>
      </c>
      <c r="D71" s="311">
        <f t="shared" si="7"/>
        <v>42.721701863635111</v>
      </c>
      <c r="E71" s="312">
        <v>70.400000000000006</v>
      </c>
      <c r="G71" s="451">
        <v>67</v>
      </c>
      <c r="H71" s="452" t="s">
        <v>49</v>
      </c>
      <c r="I71" s="310">
        <v>16732.128080082137</v>
      </c>
      <c r="J71" s="311">
        <f t="shared" si="4"/>
        <v>43.263756616294728</v>
      </c>
      <c r="K71" s="312">
        <v>57.7</v>
      </c>
      <c r="M71" s="694">
        <v>67</v>
      </c>
      <c r="N71" s="309" t="s">
        <v>49</v>
      </c>
      <c r="O71" s="310">
        <v>17204.71088987976</v>
      </c>
      <c r="P71" s="311">
        <f t="shared" si="5"/>
        <v>45.269360218811535</v>
      </c>
      <c r="Q71" s="312">
        <v>58.8</v>
      </c>
      <c r="S71" s="694">
        <v>67</v>
      </c>
      <c r="T71" s="764" t="s">
        <v>64</v>
      </c>
      <c r="U71" s="310">
        <v>17232.742547623133</v>
      </c>
      <c r="V71" s="311">
        <f t="shared" si="6"/>
        <v>44.023406985970269</v>
      </c>
      <c r="W71" s="312">
        <v>68.3</v>
      </c>
    </row>
    <row r="72" spans="1:23">
      <c r="A72" s="313">
        <v>68</v>
      </c>
      <c r="B72" s="309" t="s">
        <v>64</v>
      </c>
      <c r="C72" s="310">
        <v>15602.390280526197</v>
      </c>
      <c r="D72" s="311">
        <f t="shared" si="7"/>
        <v>41.667152567948968</v>
      </c>
      <c r="E72" s="312">
        <v>67.2</v>
      </c>
      <c r="G72" s="453">
        <v>68</v>
      </c>
      <c r="H72" s="452" t="s">
        <v>72</v>
      </c>
      <c r="I72" s="310">
        <v>16529.402766780804</v>
      </c>
      <c r="J72" s="311">
        <f t="shared" si="4"/>
        <v>42.739575915988503</v>
      </c>
      <c r="K72" s="312">
        <v>49.3</v>
      </c>
      <c r="M72" s="313">
        <v>68</v>
      </c>
      <c r="N72" s="309" t="s">
        <v>9</v>
      </c>
      <c r="O72" s="310">
        <v>17141.16900858756</v>
      </c>
      <c r="P72" s="311">
        <f t="shared" si="5"/>
        <v>45.102167620713907</v>
      </c>
      <c r="Q72" s="312">
        <v>76.400000000000006</v>
      </c>
      <c r="S72" s="313">
        <v>68</v>
      </c>
      <c r="T72" s="764" t="s">
        <v>72</v>
      </c>
      <c r="U72" s="310">
        <v>17218.781829095296</v>
      </c>
      <c r="V72" s="311">
        <f t="shared" si="6"/>
        <v>43.987742413609311</v>
      </c>
      <c r="W72" s="312">
        <v>50.1</v>
      </c>
    </row>
    <row r="73" spans="1:23">
      <c r="A73" s="308">
        <v>69</v>
      </c>
      <c r="B73" s="309" t="s">
        <v>72</v>
      </c>
      <c r="C73" s="310">
        <v>15434.617408906883</v>
      </c>
      <c r="D73" s="311">
        <f t="shared" si="7"/>
        <v>41.219104691127811</v>
      </c>
      <c r="E73" s="312">
        <v>47.7</v>
      </c>
      <c r="G73" s="451">
        <v>69</v>
      </c>
      <c r="H73" s="452" t="s">
        <v>54</v>
      </c>
      <c r="I73" s="310">
        <v>16276.005258078994</v>
      </c>
      <c r="J73" s="311">
        <f t="shared" si="4"/>
        <v>42.084373655332804</v>
      </c>
      <c r="K73" s="312">
        <v>68.5</v>
      </c>
      <c r="M73" s="694">
        <v>69</v>
      </c>
      <c r="N73" s="309" t="s">
        <v>61</v>
      </c>
      <c r="O73" s="310">
        <v>16807.357298748488</v>
      </c>
      <c r="P73" s="311">
        <f t="shared" si="5"/>
        <v>44.223835945471905</v>
      </c>
      <c r="Q73" s="312">
        <v>69.900000000000006</v>
      </c>
      <c r="S73" s="694">
        <v>69</v>
      </c>
      <c r="T73" s="764" t="s">
        <v>61</v>
      </c>
      <c r="U73" s="310">
        <v>17054.753096559674</v>
      </c>
      <c r="V73" s="311">
        <f t="shared" si="6"/>
        <v>43.568708494321484</v>
      </c>
      <c r="W73" s="312">
        <v>69</v>
      </c>
    </row>
    <row r="74" spans="1:23">
      <c r="A74" s="313">
        <v>70</v>
      </c>
      <c r="B74" s="309" t="s">
        <v>32</v>
      </c>
      <c r="C74" s="310">
        <v>15022.683243713107</v>
      </c>
      <c r="D74" s="311">
        <f t="shared" si="7"/>
        <v>40.119008910899652</v>
      </c>
      <c r="E74" s="312">
        <v>68.5</v>
      </c>
      <c r="G74" s="454">
        <v>70</v>
      </c>
      <c r="H74" s="455" t="s">
        <v>32</v>
      </c>
      <c r="I74" s="317">
        <v>15425.908723290599</v>
      </c>
      <c r="J74" s="318">
        <f t="shared" si="4"/>
        <v>39.886304802081462</v>
      </c>
      <c r="K74" s="319">
        <v>67.599999999999994</v>
      </c>
      <c r="M74" s="313">
        <v>70</v>
      </c>
      <c r="N74" s="309" t="s">
        <v>54</v>
      </c>
      <c r="O74" s="310">
        <v>16791.51751217074</v>
      </c>
      <c r="P74" s="311">
        <f t="shared" si="5"/>
        <v>44.182157999880914</v>
      </c>
      <c r="Q74" s="312">
        <v>70.7</v>
      </c>
      <c r="S74" s="313">
        <v>70</v>
      </c>
      <c r="T74" s="764" t="s">
        <v>54</v>
      </c>
      <c r="U74" s="310">
        <v>16971.114956313504</v>
      </c>
      <c r="V74" s="311">
        <f t="shared" si="6"/>
        <v>43.355043381096969</v>
      </c>
      <c r="W74" s="312">
        <v>69.2</v>
      </c>
    </row>
    <row r="75" spans="1:23">
      <c r="A75" s="315">
        <v>71</v>
      </c>
      <c r="B75" s="316" t="s">
        <v>61</v>
      </c>
      <c r="C75" s="317">
        <v>14379.306865242823</v>
      </c>
      <c r="D75" s="318">
        <f t="shared" si="7"/>
        <v>38.400832321393665</v>
      </c>
      <c r="E75" s="319">
        <v>61.4</v>
      </c>
      <c r="G75" s="456">
        <v>71</v>
      </c>
      <c r="H75" s="455" t="s">
        <v>61</v>
      </c>
      <c r="I75" s="317">
        <v>15377.995651876532</v>
      </c>
      <c r="J75" s="318">
        <f t="shared" si="4"/>
        <v>39.762417425026008</v>
      </c>
      <c r="K75" s="319">
        <v>64</v>
      </c>
      <c r="M75" s="694">
        <v>71</v>
      </c>
      <c r="N75" s="309" t="s">
        <v>32</v>
      </c>
      <c r="O75" s="310">
        <v>15643.425456238361</v>
      </c>
      <c r="P75" s="311">
        <f t="shared" si="5"/>
        <v>41.161276499632585</v>
      </c>
      <c r="Q75" s="312">
        <v>69</v>
      </c>
      <c r="S75" s="694">
        <v>71</v>
      </c>
      <c r="T75" s="764" t="s">
        <v>32</v>
      </c>
      <c r="U75" s="310">
        <v>15994.161626321647</v>
      </c>
      <c r="V75" s="311">
        <f t="shared" si="6"/>
        <v>40.859281958695725</v>
      </c>
      <c r="W75" s="312">
        <v>68.599999999999994</v>
      </c>
    </row>
    <row r="76" spans="1:23">
      <c r="A76" s="320">
        <v>72</v>
      </c>
      <c r="B76" s="316" t="s">
        <v>58</v>
      </c>
      <c r="C76" s="317">
        <v>14000.058108185711</v>
      </c>
      <c r="D76" s="318">
        <f t="shared" si="7"/>
        <v>37.388024954228463</v>
      </c>
      <c r="E76" s="319">
        <v>53.7</v>
      </c>
      <c r="G76" s="454">
        <v>72</v>
      </c>
      <c r="H76" s="455" t="s">
        <v>58</v>
      </c>
      <c r="I76" s="317">
        <v>14626.433331113685</v>
      </c>
      <c r="J76" s="318">
        <f t="shared" si="4"/>
        <v>37.819125503529918</v>
      </c>
      <c r="K76" s="319">
        <v>54.5</v>
      </c>
      <c r="M76" s="320">
        <v>72</v>
      </c>
      <c r="N76" s="316" t="s">
        <v>58</v>
      </c>
      <c r="O76" s="317">
        <v>15137.02340218803</v>
      </c>
      <c r="P76" s="318">
        <f t="shared" si="5"/>
        <v>39.82882185118887</v>
      </c>
      <c r="Q76" s="319">
        <v>56.3</v>
      </c>
      <c r="S76" s="320">
        <v>72</v>
      </c>
      <c r="T76" s="765" t="s">
        <v>90</v>
      </c>
      <c r="U76" s="317">
        <v>15476.247660636307</v>
      </c>
      <c r="V76" s="318">
        <f t="shared" si="6"/>
        <v>39.536199620984576</v>
      </c>
      <c r="W76" s="319">
        <v>44.4</v>
      </c>
    </row>
    <row r="77" spans="1:23">
      <c r="A77" s="315">
        <v>73</v>
      </c>
      <c r="B77" s="316" t="s">
        <v>90</v>
      </c>
      <c r="C77" s="317">
        <v>13294.366479550923</v>
      </c>
      <c r="D77" s="318">
        <f t="shared" si="7"/>
        <v>35.503431617722178</v>
      </c>
      <c r="E77" s="319">
        <v>41.3</v>
      </c>
      <c r="G77" s="456">
        <v>73</v>
      </c>
      <c r="H77" s="455" t="s">
        <v>90</v>
      </c>
      <c r="I77" s="317">
        <v>13973.214097288172</v>
      </c>
      <c r="J77" s="318">
        <f t="shared" si="4"/>
        <v>36.130116322267973</v>
      </c>
      <c r="K77" s="319">
        <v>41.6</v>
      </c>
      <c r="M77" s="696">
        <v>73</v>
      </c>
      <c r="N77" s="316" t="s">
        <v>90</v>
      </c>
      <c r="O77" s="317">
        <v>14823.058151609554</v>
      </c>
      <c r="P77" s="318">
        <f t="shared" si="5"/>
        <v>39.002710554370331</v>
      </c>
      <c r="Q77" s="319">
        <v>44</v>
      </c>
      <c r="S77" s="696">
        <v>73</v>
      </c>
      <c r="T77" s="765" t="s">
        <v>58</v>
      </c>
      <c r="U77" s="317">
        <v>15364.887395062209</v>
      </c>
      <c r="V77" s="318">
        <f t="shared" si="6"/>
        <v>39.251714532213235</v>
      </c>
      <c r="W77" s="319">
        <v>56.1</v>
      </c>
    </row>
    <row r="78" spans="1:23">
      <c r="A78" s="320">
        <v>74</v>
      </c>
      <c r="B78" s="316" t="s">
        <v>38</v>
      </c>
      <c r="C78" s="317">
        <v>13022.784910797034</v>
      </c>
      <c r="D78" s="318">
        <f t="shared" si="7"/>
        <v>34.778156165919441</v>
      </c>
      <c r="E78" s="319">
        <v>63.7</v>
      </c>
      <c r="G78" s="454">
        <v>74</v>
      </c>
      <c r="H78" s="455" t="s">
        <v>69</v>
      </c>
      <c r="I78" s="317">
        <v>13041.524593376445</v>
      </c>
      <c r="J78" s="318">
        <f t="shared" si="4"/>
        <v>33.721075000908726</v>
      </c>
      <c r="K78" s="319">
        <v>51.6</v>
      </c>
      <c r="M78" s="320">
        <v>74</v>
      </c>
      <c r="N78" s="316" t="s">
        <v>45</v>
      </c>
      <c r="O78" s="317">
        <v>13695.164229714595</v>
      </c>
      <c r="P78" s="318">
        <f t="shared" si="5"/>
        <v>36.034974765859928</v>
      </c>
      <c r="Q78" s="319">
        <v>48.1</v>
      </c>
      <c r="S78" s="320">
        <v>74</v>
      </c>
      <c r="T78" s="765" t="s">
        <v>45</v>
      </c>
      <c r="U78" s="317">
        <v>14572.527302182811</v>
      </c>
      <c r="V78" s="318">
        <f t="shared" si="6"/>
        <v>37.227521879658212</v>
      </c>
      <c r="W78" s="319">
        <v>49.5</v>
      </c>
    </row>
    <row r="79" spans="1:23">
      <c r="A79" s="315">
        <v>75</v>
      </c>
      <c r="B79" s="316" t="s">
        <v>69</v>
      </c>
      <c r="C79" s="317">
        <v>12397.970239815082</v>
      </c>
      <c r="D79" s="318">
        <f t="shared" si="7"/>
        <v>33.109549769437237</v>
      </c>
      <c r="E79" s="319">
        <v>51.8</v>
      </c>
      <c r="G79" s="456">
        <v>75</v>
      </c>
      <c r="H79" s="455" t="s">
        <v>45</v>
      </c>
      <c r="I79" s="317">
        <v>12866.888096096096</v>
      </c>
      <c r="J79" s="318">
        <f t="shared" si="4"/>
        <v>33.269522701135621</v>
      </c>
      <c r="K79" s="319">
        <v>45.5</v>
      </c>
      <c r="M79" s="696">
        <v>75</v>
      </c>
      <c r="N79" s="316" t="s">
        <v>69</v>
      </c>
      <c r="O79" s="317">
        <v>13469.384778573323</v>
      </c>
      <c r="P79" s="318">
        <f t="shared" si="5"/>
        <v>35.44089960998317</v>
      </c>
      <c r="Q79" s="319">
        <v>54</v>
      </c>
      <c r="S79" s="696">
        <v>75</v>
      </c>
      <c r="T79" s="765" t="s">
        <v>69</v>
      </c>
      <c r="U79" s="317">
        <v>14021.731778719968</v>
      </c>
      <c r="V79" s="318">
        <f t="shared" si="6"/>
        <v>35.820439087790028</v>
      </c>
      <c r="W79" s="319">
        <v>54.1</v>
      </c>
    </row>
    <row r="80" spans="1:23">
      <c r="A80" s="320">
        <v>76</v>
      </c>
      <c r="B80" s="316" t="s">
        <v>45</v>
      </c>
      <c r="C80" s="317">
        <v>11967.133141059256</v>
      </c>
      <c r="D80" s="318">
        <f t="shared" si="7"/>
        <v>31.958972530756206</v>
      </c>
      <c r="E80" s="319">
        <v>43.8</v>
      </c>
      <c r="G80" s="454">
        <v>76</v>
      </c>
      <c r="H80" s="455" t="s">
        <v>38</v>
      </c>
      <c r="I80" s="317">
        <v>12849.521742751154</v>
      </c>
      <c r="J80" s="318">
        <f t="shared" si="4"/>
        <v>33.224619047468124</v>
      </c>
      <c r="K80" s="319">
        <v>61.4</v>
      </c>
      <c r="M80" s="320">
        <v>76</v>
      </c>
      <c r="N80" s="316" t="s">
        <v>38</v>
      </c>
      <c r="O80" s="317">
        <v>12947.33271756065</v>
      </c>
      <c r="P80" s="318">
        <f t="shared" si="5"/>
        <v>34.067266367656671</v>
      </c>
      <c r="Q80" s="319">
        <v>61.4</v>
      </c>
      <c r="S80" s="320">
        <v>76</v>
      </c>
      <c r="T80" s="765" t="s">
        <v>38</v>
      </c>
      <c r="U80" s="317">
        <v>13375.660427059713</v>
      </c>
      <c r="V80" s="318">
        <f t="shared" si="6"/>
        <v>34.169961110908844</v>
      </c>
      <c r="W80" s="766">
        <v>60.1</v>
      </c>
    </row>
    <row r="81" spans="1:23">
      <c r="A81" s="321">
        <v>77</v>
      </c>
      <c r="B81" s="322" t="s">
        <v>39</v>
      </c>
      <c r="C81" s="323">
        <v>10889.387478653331</v>
      </c>
      <c r="D81" s="324">
        <f>C81/37445.3*100</f>
        <v>29.080785782603769</v>
      </c>
      <c r="E81" s="324">
        <v>51.3</v>
      </c>
      <c r="G81" s="457">
        <v>77</v>
      </c>
      <c r="H81" s="458" t="s">
        <v>39</v>
      </c>
      <c r="I81" s="323">
        <v>11136.173309294873</v>
      </c>
      <c r="J81" s="324">
        <f t="shared" si="4"/>
        <v>28.794465915171607</v>
      </c>
      <c r="K81" s="324">
        <v>49.5</v>
      </c>
      <c r="M81" s="696">
        <v>77</v>
      </c>
      <c r="N81" s="316" t="s">
        <v>39</v>
      </c>
      <c r="O81" s="317">
        <v>12111.874184023622</v>
      </c>
      <c r="P81" s="318">
        <f t="shared" si="5"/>
        <v>31.868992095880621</v>
      </c>
      <c r="Q81" s="319">
        <v>54.2</v>
      </c>
      <c r="S81" s="696">
        <v>77</v>
      </c>
      <c r="T81" s="765" t="s">
        <v>39</v>
      </c>
      <c r="U81" s="317">
        <v>11983.917694470849</v>
      </c>
      <c r="V81" s="318">
        <f t="shared" si="6"/>
        <v>30.614563206761741</v>
      </c>
      <c r="W81" s="766">
        <v>52</v>
      </c>
    </row>
    <row r="82" spans="1:23">
      <c r="A82" s="325">
        <v>78</v>
      </c>
      <c r="B82" s="322" t="s">
        <v>37</v>
      </c>
      <c r="C82" s="323">
        <v>10234.632796780685</v>
      </c>
      <c r="D82" s="324">
        <f t="shared" si="7"/>
        <v>27.332222726966226</v>
      </c>
      <c r="E82" s="324">
        <v>48.5</v>
      </c>
      <c r="G82" s="459">
        <v>78</v>
      </c>
      <c r="H82" s="458" t="s">
        <v>37</v>
      </c>
      <c r="I82" s="323">
        <v>10628.659966499163</v>
      </c>
      <c r="J82" s="324">
        <f t="shared" si="4"/>
        <v>27.482204041658147</v>
      </c>
      <c r="K82" s="324">
        <v>48.2</v>
      </c>
      <c r="M82" s="325">
        <v>78</v>
      </c>
      <c r="N82" s="322" t="s">
        <v>37</v>
      </c>
      <c r="O82" s="323">
        <v>10532.581369248035</v>
      </c>
      <c r="P82" s="324">
        <f t="shared" si="5"/>
        <v>27.713527015376936</v>
      </c>
      <c r="Q82" s="324">
        <v>48.2</v>
      </c>
      <c r="S82" s="325">
        <v>78</v>
      </c>
      <c r="T82" s="767" t="s">
        <v>37</v>
      </c>
      <c r="U82" s="323">
        <v>10522.391598915989</v>
      </c>
      <c r="V82" s="324">
        <f t="shared" si="6"/>
        <v>26.880894120287625</v>
      </c>
      <c r="W82" s="325">
        <v>47.6</v>
      </c>
    </row>
    <row r="83" spans="1:23">
      <c r="A83" s="321">
        <v>79</v>
      </c>
      <c r="B83" s="322" t="s">
        <v>36</v>
      </c>
      <c r="C83" s="323">
        <v>9004.8556121879992</v>
      </c>
      <c r="D83" s="324">
        <f t="shared" si="7"/>
        <v>24.048026353609128</v>
      </c>
      <c r="E83" s="324">
        <v>45.5</v>
      </c>
      <c r="G83" s="457">
        <v>79</v>
      </c>
      <c r="H83" s="458" t="s">
        <v>36</v>
      </c>
      <c r="I83" s="323">
        <v>9504.2551656811629</v>
      </c>
      <c r="J83" s="324">
        <f t="shared" si="4"/>
        <v>24.574864616095699</v>
      </c>
      <c r="K83" s="324">
        <v>45</v>
      </c>
      <c r="M83" s="697">
        <v>79</v>
      </c>
      <c r="N83" s="322" t="s">
        <v>36</v>
      </c>
      <c r="O83" s="323">
        <v>9846.1590426105904</v>
      </c>
      <c r="P83" s="324">
        <f t="shared" si="5"/>
        <v>25.907399625868543</v>
      </c>
      <c r="Q83" s="324">
        <v>46.1</v>
      </c>
      <c r="S83" s="697">
        <v>79</v>
      </c>
      <c r="T83" s="767" t="s">
        <v>135</v>
      </c>
      <c r="U83" s="323">
        <v>10314.832926642111</v>
      </c>
      <c r="V83" s="324">
        <f t="shared" si="6"/>
        <v>26.350656993044009</v>
      </c>
      <c r="W83" s="325">
        <v>42.7</v>
      </c>
    </row>
    <row r="84" spans="1:23">
      <c r="A84" s="325">
        <v>80</v>
      </c>
      <c r="B84" s="322" t="s">
        <v>71</v>
      </c>
      <c r="C84" s="323">
        <v>7193.8966758820688</v>
      </c>
      <c r="D84" s="324">
        <f t="shared" si="7"/>
        <v>19.211748005442789</v>
      </c>
      <c r="E84" s="324">
        <v>24.2</v>
      </c>
      <c r="G84" s="459">
        <v>80</v>
      </c>
      <c r="H84" s="458" t="s">
        <v>135</v>
      </c>
      <c r="I84" s="323">
        <v>8863.9607179707655</v>
      </c>
      <c r="J84" s="324">
        <f t="shared" si="4"/>
        <v>22.919274662688441</v>
      </c>
      <c r="K84" s="324">
        <v>38.4</v>
      </c>
      <c r="M84" s="325">
        <v>80</v>
      </c>
      <c r="N84" s="322" t="s">
        <v>135</v>
      </c>
      <c r="O84" s="323">
        <v>9613.7796414164059</v>
      </c>
      <c r="P84" s="324">
        <f t="shared" si="5"/>
        <v>25.295958556766983</v>
      </c>
      <c r="Q84" s="324">
        <v>42.1</v>
      </c>
      <c r="S84" s="325">
        <v>80</v>
      </c>
      <c r="T84" s="767" t="s">
        <v>71</v>
      </c>
      <c r="U84" s="323">
        <v>9977.334394279218</v>
      </c>
      <c r="V84" s="324">
        <f t="shared" si="6"/>
        <v>25.488470651762619</v>
      </c>
      <c r="W84" s="325">
        <v>32.4</v>
      </c>
    </row>
    <row r="85" spans="1:23">
      <c r="A85" s="321">
        <v>81</v>
      </c>
      <c r="B85" s="322" t="s">
        <v>42</v>
      </c>
      <c r="C85" s="323">
        <v>6725.4148313643291</v>
      </c>
      <c r="D85" s="324">
        <f t="shared" si="7"/>
        <v>17.960638134463679</v>
      </c>
      <c r="E85" s="324">
        <v>29.6</v>
      </c>
      <c r="G85" s="457">
        <v>81</v>
      </c>
      <c r="H85" s="458" t="s">
        <v>71</v>
      </c>
      <c r="I85" s="323">
        <v>7337.955427987873</v>
      </c>
      <c r="J85" s="324">
        <f t="shared" si="4"/>
        <v>18.973529020232537</v>
      </c>
      <c r="K85" s="324">
        <v>23.3</v>
      </c>
      <c r="M85" s="697">
        <v>81</v>
      </c>
      <c r="N85" s="322" t="s">
        <v>71</v>
      </c>
      <c r="O85" s="323">
        <v>9463.0451979412428</v>
      </c>
      <c r="P85" s="324">
        <f t="shared" si="5"/>
        <v>24.899343242349055</v>
      </c>
      <c r="Q85" s="324">
        <v>32.299999999999997</v>
      </c>
      <c r="S85" s="697">
        <v>81</v>
      </c>
      <c r="T85" s="767" t="s">
        <v>36</v>
      </c>
      <c r="U85" s="323">
        <v>9697.9895508060581</v>
      </c>
      <c r="V85" s="324">
        <f t="shared" si="6"/>
        <v>24.774845893563739</v>
      </c>
      <c r="W85" s="325">
        <v>44.6</v>
      </c>
    </row>
    <row r="86" spans="1:23" ht="14.95" customHeight="1">
      <c r="A86" s="325">
        <v>82</v>
      </c>
      <c r="B86" s="322" t="s">
        <v>135</v>
      </c>
      <c r="C86" s="323">
        <v>6667.0281809853423</v>
      </c>
      <c r="D86" s="324">
        <f>C86/37445.3*100</f>
        <v>17.804712957261238</v>
      </c>
      <c r="E86" s="324">
        <v>31.4</v>
      </c>
      <c r="G86" s="459">
        <v>82</v>
      </c>
      <c r="H86" s="458" t="s">
        <v>42</v>
      </c>
      <c r="I86" s="323">
        <v>6976.6400427728613</v>
      </c>
      <c r="J86" s="324">
        <f>I86/38674.7*100</f>
        <v>18.039286776039276</v>
      </c>
      <c r="K86" s="324">
        <v>30.6</v>
      </c>
      <c r="M86" s="325">
        <v>82</v>
      </c>
      <c r="N86" s="322" t="s">
        <v>42</v>
      </c>
      <c r="O86" s="323">
        <v>6915.8039225355733</v>
      </c>
      <c r="P86" s="324">
        <f t="shared" si="5"/>
        <v>18.196993891718961</v>
      </c>
      <c r="Q86" s="324">
        <v>30.5</v>
      </c>
      <c r="S86" s="325">
        <v>82</v>
      </c>
      <c r="T86" s="322" t="s">
        <v>42</v>
      </c>
      <c r="U86" s="323">
        <v>7672.3641606104648</v>
      </c>
      <c r="V86" s="324">
        <f>U86/39144.5*100</f>
        <v>19.600107705068311</v>
      </c>
      <c r="W86" s="325">
        <v>33.1</v>
      </c>
    </row>
  </sheetData>
  <mergeCells count="8">
    <mergeCell ref="S1:W1"/>
    <mergeCell ref="S2:W2"/>
    <mergeCell ref="A1:E1"/>
    <mergeCell ref="A2:E2"/>
    <mergeCell ref="G1:K1"/>
    <mergeCell ref="G2:K2"/>
    <mergeCell ref="M1:Q1"/>
    <mergeCell ref="M2:Q2"/>
  </mergeCells>
  <pageMargins left="0.94488188976377963" right="0.70866141732283472" top="0.74803149606299213" bottom="0.74803149606299213" header="0.31496062992125984" footer="0.31496062992125984"/>
  <pageSetup paperSize="9" scale="99" fitToHeight="2" orientation="portrait" r:id="rId1"/>
  <headerFooter differentFirst="1">
    <oddHeader>&amp;R&amp;P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86"/>
  <sheetViews>
    <sheetView topLeftCell="M16" workbookViewId="0">
      <selection activeCell="W31" sqref="W31"/>
    </sheetView>
  </sheetViews>
  <sheetFormatPr defaultRowHeight="14.3"/>
  <cols>
    <col min="1" max="1" width="7.375" style="254" customWidth="1"/>
    <col min="2" max="2" width="37.375" style="254" customWidth="1"/>
    <col min="3" max="3" width="13" style="254" customWidth="1"/>
    <col min="4" max="5" width="8.875" style="254" customWidth="1"/>
    <col min="7" max="7" width="8.25" style="254" customWidth="1"/>
    <col min="8" max="8" width="37.375" style="254" customWidth="1"/>
    <col min="9" max="9" width="13" style="254" customWidth="1"/>
    <col min="10" max="11" width="8.875" style="254" customWidth="1"/>
    <col min="13" max="13" width="9.125" style="254" customWidth="1"/>
    <col min="14" max="14" width="37.375" style="254" customWidth="1"/>
    <col min="15" max="15" width="13" style="254" customWidth="1"/>
    <col min="16" max="17" width="9.125" style="254" customWidth="1"/>
    <col min="19" max="19" width="9.125" style="254" customWidth="1"/>
    <col min="20" max="20" width="37.375" style="254" customWidth="1"/>
    <col min="21" max="21" width="13" style="254" customWidth="1"/>
    <col min="22" max="23" width="9.125" style="254" customWidth="1"/>
  </cols>
  <sheetData>
    <row r="1" spans="1:23" ht="32.450000000000003" customHeight="1">
      <c r="A1" s="832" t="s">
        <v>221</v>
      </c>
      <c r="B1" s="832"/>
      <c r="C1" s="832"/>
      <c r="D1" s="832"/>
      <c r="E1" s="832"/>
      <c r="G1" s="832" t="s">
        <v>327</v>
      </c>
      <c r="H1" s="832"/>
      <c r="I1" s="832"/>
      <c r="J1" s="832"/>
      <c r="K1" s="832"/>
      <c r="M1" s="832" t="s">
        <v>351</v>
      </c>
      <c r="N1" s="832"/>
      <c r="O1" s="832"/>
      <c r="P1" s="832"/>
      <c r="Q1" s="832"/>
      <c r="S1" s="832" t="s">
        <v>496</v>
      </c>
      <c r="T1" s="832"/>
      <c r="U1" s="832"/>
      <c r="V1" s="832"/>
      <c r="W1" s="832"/>
    </row>
    <row r="2" spans="1:23">
      <c r="A2" s="833" t="s">
        <v>227</v>
      </c>
      <c r="B2" s="833"/>
      <c r="C2" s="833"/>
      <c r="D2" s="833"/>
      <c r="E2" s="833"/>
      <c r="G2" s="833" t="s">
        <v>227</v>
      </c>
      <c r="H2" s="833"/>
      <c r="I2" s="833"/>
      <c r="J2" s="833"/>
      <c r="K2" s="833"/>
      <c r="M2" s="833" t="s">
        <v>227</v>
      </c>
      <c r="N2" s="833"/>
      <c r="O2" s="833"/>
      <c r="P2" s="833"/>
      <c r="Q2" s="833"/>
      <c r="S2" s="833" t="s">
        <v>227</v>
      </c>
      <c r="T2" s="833"/>
      <c r="U2" s="833"/>
      <c r="V2" s="833"/>
      <c r="W2" s="833"/>
    </row>
    <row r="3" spans="1:23" ht="52.3">
      <c r="A3" s="288" t="s">
        <v>96</v>
      </c>
      <c r="B3" s="289" t="s">
        <v>223</v>
      </c>
      <c r="C3" s="234" t="s">
        <v>224</v>
      </c>
      <c r="D3" s="290" t="s">
        <v>225</v>
      </c>
      <c r="E3" s="291" t="s">
        <v>226</v>
      </c>
      <c r="G3" s="288" t="s">
        <v>96</v>
      </c>
      <c r="H3" s="289" t="s">
        <v>223</v>
      </c>
      <c r="I3" s="234" t="s">
        <v>328</v>
      </c>
      <c r="J3" s="290" t="s">
        <v>225</v>
      </c>
      <c r="K3" s="291" t="s">
        <v>226</v>
      </c>
      <c r="M3" s="288" t="s">
        <v>96</v>
      </c>
      <c r="N3" s="289" t="s">
        <v>223</v>
      </c>
      <c r="O3" s="234" t="s">
        <v>353</v>
      </c>
      <c r="P3" s="290" t="s">
        <v>225</v>
      </c>
      <c r="Q3" s="291" t="s">
        <v>226</v>
      </c>
      <c r="S3" s="288" t="s">
        <v>96</v>
      </c>
      <c r="T3" s="289" t="s">
        <v>223</v>
      </c>
      <c r="U3" s="234" t="s">
        <v>498</v>
      </c>
      <c r="V3" s="290" t="s">
        <v>225</v>
      </c>
      <c r="W3" s="291" t="s">
        <v>226</v>
      </c>
    </row>
    <row r="4" spans="1:23">
      <c r="A4" s="292">
        <v>1</v>
      </c>
      <c r="B4" s="326" t="s">
        <v>89</v>
      </c>
      <c r="C4" s="294">
        <v>66186.391010901876</v>
      </c>
      <c r="D4" s="295">
        <f>C4/37445.3*100</f>
        <v>176.75486913151147</v>
      </c>
      <c r="E4" s="296">
        <v>74.3</v>
      </c>
      <c r="G4" s="292">
        <v>1</v>
      </c>
      <c r="H4" s="326" t="s">
        <v>89</v>
      </c>
      <c r="I4" s="431">
        <v>56220.807599742599</v>
      </c>
      <c r="J4" s="295">
        <f>I4/38674.7*100</f>
        <v>145.36843879782546</v>
      </c>
      <c r="K4" s="296">
        <v>61.8</v>
      </c>
      <c r="M4" s="698">
        <v>1</v>
      </c>
      <c r="N4" s="293" t="s">
        <v>89</v>
      </c>
      <c r="O4" s="470">
        <v>48761.948438213913</v>
      </c>
      <c r="P4" s="295">
        <f>O4/38005.2*100</f>
        <v>128.30335964082263</v>
      </c>
      <c r="Q4" s="479">
        <v>54.2</v>
      </c>
      <c r="S4" s="686">
        <v>1</v>
      </c>
      <c r="T4" s="757" t="s">
        <v>89</v>
      </c>
      <c r="U4" s="470">
        <v>51278.967203895692</v>
      </c>
      <c r="V4" s="295">
        <f>U4/39144.5*100</f>
        <v>130.9991625998434</v>
      </c>
      <c r="W4" s="479">
        <v>55.5</v>
      </c>
    </row>
    <row r="5" spans="1:23">
      <c r="A5" s="297">
        <v>2</v>
      </c>
      <c r="B5" s="171" t="s">
        <v>183</v>
      </c>
      <c r="C5" s="294">
        <v>48815.463466340931</v>
      </c>
      <c r="D5" s="295">
        <f>C5/37445.3*100</f>
        <v>130.36472792671157</v>
      </c>
      <c r="E5" s="296">
        <v>61.8</v>
      </c>
      <c r="G5" s="297">
        <v>2</v>
      </c>
      <c r="H5" s="171" t="s">
        <v>183</v>
      </c>
      <c r="I5" s="431">
        <v>47398.321945436233</v>
      </c>
      <c r="J5" s="295">
        <f t="shared" ref="J5:J68" si="0">I5/38674.7*100</f>
        <v>122.55640495061691</v>
      </c>
      <c r="K5" s="296">
        <v>59.3</v>
      </c>
      <c r="M5" s="692">
        <v>2</v>
      </c>
      <c r="N5" s="168" t="s">
        <v>87</v>
      </c>
      <c r="O5" s="470">
        <v>46180.090920767565</v>
      </c>
      <c r="P5" s="295">
        <f t="shared" ref="P5:P68" si="1">O5/38005.2*100</f>
        <v>121.5099273803784</v>
      </c>
      <c r="Q5" s="479">
        <v>67.900000000000006</v>
      </c>
      <c r="S5" s="692">
        <v>2</v>
      </c>
      <c r="T5" s="758" t="s">
        <v>87</v>
      </c>
      <c r="U5" s="470">
        <v>46670.625032635093</v>
      </c>
      <c r="V5" s="295">
        <f t="shared" ref="V5:V68" si="2">U5/39144.5*100</f>
        <v>119.22651977323785</v>
      </c>
      <c r="W5" s="479">
        <v>67.8</v>
      </c>
    </row>
    <row r="6" spans="1:23">
      <c r="A6" s="292">
        <v>3</v>
      </c>
      <c r="B6" s="171" t="s">
        <v>87</v>
      </c>
      <c r="C6" s="294">
        <v>42410.283010064042</v>
      </c>
      <c r="D6" s="295">
        <f t="shared" ref="D6:D69" si="3">C6/37445.3*100</f>
        <v>113.25929558599887</v>
      </c>
      <c r="E6" s="296">
        <v>62.3</v>
      </c>
      <c r="G6" s="292">
        <v>3</v>
      </c>
      <c r="H6" s="171" t="s">
        <v>87</v>
      </c>
      <c r="I6" s="431">
        <v>44248.285491996234</v>
      </c>
      <c r="J6" s="295">
        <f t="shared" si="0"/>
        <v>114.41145113471143</v>
      </c>
      <c r="K6" s="296">
        <v>64.8</v>
      </c>
      <c r="M6" s="698">
        <v>3</v>
      </c>
      <c r="N6" s="168" t="s">
        <v>86</v>
      </c>
      <c r="O6" s="470">
        <v>44568.727625030799</v>
      </c>
      <c r="P6" s="295">
        <f t="shared" si="1"/>
        <v>117.27007784469178</v>
      </c>
      <c r="Q6" s="479">
        <v>62.9</v>
      </c>
      <c r="S6" s="686">
        <v>3</v>
      </c>
      <c r="T6" s="758" t="s">
        <v>86</v>
      </c>
      <c r="U6" s="470">
        <v>45154.487756554307</v>
      </c>
      <c r="V6" s="295">
        <f t="shared" si="2"/>
        <v>115.35333892770198</v>
      </c>
      <c r="W6" s="479">
        <v>60.3</v>
      </c>
    </row>
    <row r="7" spans="1:23">
      <c r="A7" s="297">
        <v>4</v>
      </c>
      <c r="B7" s="171" t="s">
        <v>86</v>
      </c>
      <c r="C7" s="294">
        <v>40928.57</v>
      </c>
      <c r="D7" s="295">
        <f t="shared" si="3"/>
        <v>109.30228893879872</v>
      </c>
      <c r="E7" s="296">
        <v>61</v>
      </c>
      <c r="G7" s="297">
        <v>4</v>
      </c>
      <c r="H7" s="171" t="s">
        <v>86</v>
      </c>
      <c r="I7" s="431">
        <v>43116.309493911722</v>
      </c>
      <c r="J7" s="295">
        <f t="shared" si="0"/>
        <v>111.48453509377376</v>
      </c>
      <c r="K7" s="296">
        <v>61</v>
      </c>
      <c r="M7" s="692">
        <v>4</v>
      </c>
      <c r="N7" s="168" t="s">
        <v>82</v>
      </c>
      <c r="O7" s="470">
        <v>42041.731796122142</v>
      </c>
      <c r="P7" s="295">
        <f t="shared" si="1"/>
        <v>110.62099869523682</v>
      </c>
      <c r="Q7" s="479">
        <v>65.7</v>
      </c>
      <c r="S7" s="692">
        <v>4</v>
      </c>
      <c r="T7" s="758" t="s">
        <v>82</v>
      </c>
      <c r="U7" s="470">
        <v>42296.278581418585</v>
      </c>
      <c r="V7" s="295">
        <f t="shared" si="2"/>
        <v>108.05165114235355</v>
      </c>
      <c r="W7" s="479">
        <v>64.099999999999994</v>
      </c>
    </row>
    <row r="8" spans="1:23">
      <c r="A8" s="292">
        <v>5</v>
      </c>
      <c r="B8" s="171" t="s">
        <v>82</v>
      </c>
      <c r="C8" s="294">
        <v>40678.037709497206</v>
      </c>
      <c r="D8" s="295">
        <f t="shared" si="3"/>
        <v>108.63322689228609</v>
      </c>
      <c r="E8" s="296">
        <v>67.8</v>
      </c>
      <c r="G8" s="292">
        <v>5</v>
      </c>
      <c r="H8" s="171" t="s">
        <v>82</v>
      </c>
      <c r="I8" s="431">
        <v>41609.20421784473</v>
      </c>
      <c r="J8" s="295">
        <f t="shared" si="0"/>
        <v>107.58765864465589</v>
      </c>
      <c r="K8" s="296">
        <v>64.599999999999994</v>
      </c>
      <c r="M8" s="698">
        <v>5</v>
      </c>
      <c r="N8" s="168" t="s">
        <v>182</v>
      </c>
      <c r="O8" s="470">
        <v>35454.776449274454</v>
      </c>
      <c r="P8" s="295">
        <f t="shared" si="1"/>
        <v>93.289277386448319</v>
      </c>
      <c r="Q8" s="479">
        <v>78.3</v>
      </c>
      <c r="S8" s="686">
        <v>5</v>
      </c>
      <c r="T8" s="758" t="s">
        <v>182</v>
      </c>
      <c r="U8" s="470">
        <v>35836.101577257374</v>
      </c>
      <c r="V8" s="295">
        <f t="shared" si="2"/>
        <v>91.548241968239154</v>
      </c>
      <c r="W8" s="479">
        <v>76.7</v>
      </c>
    </row>
    <row r="9" spans="1:23">
      <c r="A9" s="297">
        <v>6</v>
      </c>
      <c r="B9" s="171" t="s">
        <v>29</v>
      </c>
      <c r="C9" s="294">
        <v>33716.598267878217</v>
      </c>
      <c r="D9" s="295">
        <f t="shared" si="3"/>
        <v>90.042270372725582</v>
      </c>
      <c r="E9" s="296">
        <v>91.4</v>
      </c>
      <c r="G9" s="297">
        <v>6</v>
      </c>
      <c r="H9" s="171" t="s">
        <v>182</v>
      </c>
      <c r="I9" s="431">
        <v>34543.320508797129</v>
      </c>
      <c r="J9" s="295">
        <f t="shared" si="0"/>
        <v>89.317617224689869</v>
      </c>
      <c r="K9" s="296">
        <v>75.900000000000006</v>
      </c>
      <c r="M9" s="692">
        <v>6</v>
      </c>
      <c r="N9" s="168" t="s">
        <v>29</v>
      </c>
      <c r="O9" s="470">
        <v>34558.63222840603</v>
      </c>
      <c r="P9" s="295">
        <f t="shared" si="1"/>
        <v>90.931325788065934</v>
      </c>
      <c r="Q9" s="479">
        <v>91.2</v>
      </c>
      <c r="S9" s="692">
        <v>6</v>
      </c>
      <c r="T9" s="758" t="s">
        <v>185</v>
      </c>
      <c r="U9" s="470">
        <v>35581.629188172046</v>
      </c>
      <c r="V9" s="295">
        <f t="shared" si="2"/>
        <v>90.89815730989551</v>
      </c>
      <c r="W9" s="479">
        <v>65.5</v>
      </c>
    </row>
    <row r="10" spans="1:23">
      <c r="A10" s="292">
        <v>7</v>
      </c>
      <c r="B10" s="171" t="s">
        <v>182</v>
      </c>
      <c r="C10" s="294">
        <v>33543.74856297073</v>
      </c>
      <c r="D10" s="295">
        <f t="shared" si="3"/>
        <v>89.580664497201852</v>
      </c>
      <c r="E10" s="296">
        <v>76.3</v>
      </c>
      <c r="G10" s="292">
        <v>7</v>
      </c>
      <c r="H10" s="171" t="s">
        <v>29</v>
      </c>
      <c r="I10" s="431">
        <v>34503.458728795042</v>
      </c>
      <c r="J10" s="295">
        <f t="shared" si="0"/>
        <v>89.214547827895359</v>
      </c>
      <c r="K10" s="296">
        <v>91.6</v>
      </c>
      <c r="M10" s="698">
        <v>7</v>
      </c>
      <c r="N10" s="168" t="s">
        <v>185</v>
      </c>
      <c r="O10" s="470">
        <v>34539.950294669667</v>
      </c>
      <c r="P10" s="295">
        <f t="shared" si="1"/>
        <v>90.882169531194862</v>
      </c>
      <c r="Q10" s="479">
        <v>65.900000000000006</v>
      </c>
      <c r="S10" s="686">
        <v>7</v>
      </c>
      <c r="T10" s="758" t="s">
        <v>29</v>
      </c>
      <c r="U10" s="470">
        <v>34819.225949656124</v>
      </c>
      <c r="V10" s="295">
        <f t="shared" si="2"/>
        <v>88.950493555048922</v>
      </c>
      <c r="W10" s="479">
        <v>89.8</v>
      </c>
    </row>
    <row r="11" spans="1:23">
      <c r="A11" s="297">
        <v>8</v>
      </c>
      <c r="B11" s="168" t="s">
        <v>4</v>
      </c>
      <c r="C11" s="294">
        <v>31249.102073107126</v>
      </c>
      <c r="D11" s="295">
        <f t="shared" si="3"/>
        <v>83.452668487385921</v>
      </c>
      <c r="E11" s="296">
        <v>111</v>
      </c>
      <c r="G11" s="297">
        <v>8</v>
      </c>
      <c r="H11" s="171" t="s">
        <v>185</v>
      </c>
      <c r="I11" s="431">
        <v>31404.05452010376</v>
      </c>
      <c r="J11" s="295">
        <f t="shared" si="0"/>
        <v>81.200512273149542</v>
      </c>
      <c r="K11" s="296">
        <v>60</v>
      </c>
      <c r="M11" s="692">
        <v>8</v>
      </c>
      <c r="N11" s="168" t="s">
        <v>4</v>
      </c>
      <c r="O11" s="470">
        <v>31522.100226650495</v>
      </c>
      <c r="P11" s="295">
        <f t="shared" si="1"/>
        <v>82.941545437599316</v>
      </c>
      <c r="Q11" s="319">
        <v>109.5</v>
      </c>
      <c r="S11" s="692">
        <v>8</v>
      </c>
      <c r="T11" s="758" t="s">
        <v>183</v>
      </c>
      <c r="U11" s="470">
        <v>32178.288904304194</v>
      </c>
      <c r="V11" s="295">
        <f t="shared" si="2"/>
        <v>82.203857257863035</v>
      </c>
      <c r="W11" s="479">
        <v>43.9</v>
      </c>
    </row>
    <row r="12" spans="1:23">
      <c r="A12" s="292">
        <v>9</v>
      </c>
      <c r="B12" s="171" t="s">
        <v>185</v>
      </c>
      <c r="C12" s="294">
        <v>29797.407009803923</v>
      </c>
      <c r="D12" s="295">
        <f>C12/37445.3*100</f>
        <v>79.575826631924215</v>
      </c>
      <c r="E12" s="296">
        <v>58.4</v>
      </c>
      <c r="G12" s="292">
        <v>9</v>
      </c>
      <c r="H12" s="168" t="s">
        <v>4</v>
      </c>
      <c r="I12" s="431">
        <v>31153.146069366194</v>
      </c>
      <c r="J12" s="295">
        <f t="shared" si="0"/>
        <v>80.551745894256953</v>
      </c>
      <c r="K12" s="319">
        <v>109.7</v>
      </c>
      <c r="M12" s="698">
        <v>9</v>
      </c>
      <c r="N12" s="168" t="s">
        <v>183</v>
      </c>
      <c r="O12" s="470">
        <v>31276.363566746884</v>
      </c>
      <c r="P12" s="295">
        <f t="shared" si="1"/>
        <v>82.294958497118515</v>
      </c>
      <c r="Q12" s="479">
        <v>44.1</v>
      </c>
      <c r="S12" s="686">
        <v>9</v>
      </c>
      <c r="T12" s="758" t="s">
        <v>4</v>
      </c>
      <c r="U12" s="470">
        <v>31223.533260551925</v>
      </c>
      <c r="V12" s="295">
        <f t="shared" si="2"/>
        <v>79.764802872822301</v>
      </c>
      <c r="W12" s="319">
        <v>107.1</v>
      </c>
    </row>
    <row r="13" spans="1:23">
      <c r="A13" s="297">
        <v>10</v>
      </c>
      <c r="B13" s="171" t="s">
        <v>75</v>
      </c>
      <c r="C13" s="294">
        <v>28874.492430988423</v>
      </c>
      <c r="D13" s="295">
        <f t="shared" si="3"/>
        <v>77.111125911632215</v>
      </c>
      <c r="E13" s="296">
        <v>82.1</v>
      </c>
      <c r="G13" s="297">
        <v>10</v>
      </c>
      <c r="H13" s="171" t="s">
        <v>75</v>
      </c>
      <c r="I13" s="431">
        <v>29566.317935987234</v>
      </c>
      <c r="J13" s="295">
        <f t="shared" si="0"/>
        <v>76.448732468480003</v>
      </c>
      <c r="K13" s="296">
        <v>80.099999999999994</v>
      </c>
      <c r="M13" s="692">
        <v>10</v>
      </c>
      <c r="N13" s="168" t="s">
        <v>75</v>
      </c>
      <c r="O13" s="470">
        <v>29947.746581121119</v>
      </c>
      <c r="P13" s="295">
        <f t="shared" si="1"/>
        <v>78.799076392496602</v>
      </c>
      <c r="Q13" s="479">
        <v>81.8</v>
      </c>
      <c r="S13" s="692">
        <v>10</v>
      </c>
      <c r="T13" s="758" t="s">
        <v>75</v>
      </c>
      <c r="U13" s="470">
        <v>30427.274534051761</v>
      </c>
      <c r="V13" s="295">
        <f t="shared" si="2"/>
        <v>77.73065062537971</v>
      </c>
      <c r="W13" s="479">
        <v>80.900000000000006</v>
      </c>
    </row>
    <row r="14" spans="1:23">
      <c r="A14" s="292">
        <v>11</v>
      </c>
      <c r="B14" s="171" t="s">
        <v>84</v>
      </c>
      <c r="C14" s="294">
        <v>28275.586387315969</v>
      </c>
      <c r="D14" s="295">
        <f t="shared" si="3"/>
        <v>75.51171011399552</v>
      </c>
      <c r="E14" s="296">
        <v>64.400000000000006</v>
      </c>
      <c r="G14" s="292">
        <v>11</v>
      </c>
      <c r="H14" s="173" t="s">
        <v>108</v>
      </c>
      <c r="I14" s="431">
        <v>29120.148387831945</v>
      </c>
      <c r="J14" s="295">
        <f t="shared" si="0"/>
        <v>75.295085386136023</v>
      </c>
      <c r="K14" s="319">
        <v>109.9</v>
      </c>
      <c r="M14" s="698">
        <v>11</v>
      </c>
      <c r="N14" s="469" t="s">
        <v>108</v>
      </c>
      <c r="O14" s="470">
        <v>29815.250996436669</v>
      </c>
      <c r="P14" s="295">
        <f t="shared" si="1"/>
        <v>78.450451507784919</v>
      </c>
      <c r="Q14" s="319">
        <v>113.1</v>
      </c>
      <c r="S14" s="686">
        <v>11</v>
      </c>
      <c r="T14" s="770" t="s">
        <v>108</v>
      </c>
      <c r="U14" s="470">
        <v>30216.094752558049</v>
      </c>
      <c r="V14" s="295">
        <f t="shared" si="2"/>
        <v>77.191162877436298</v>
      </c>
      <c r="W14" s="319">
        <v>110.4</v>
      </c>
    </row>
    <row r="15" spans="1:23">
      <c r="A15" s="297">
        <v>12</v>
      </c>
      <c r="B15" s="171" t="s">
        <v>184</v>
      </c>
      <c r="C15" s="294">
        <v>28093.43519546332</v>
      </c>
      <c r="D15" s="295">
        <f t="shared" si="3"/>
        <v>75.025264039714784</v>
      </c>
      <c r="E15" s="296">
        <v>69.400000000000006</v>
      </c>
      <c r="G15" s="297">
        <v>12</v>
      </c>
      <c r="H15" s="171" t="s">
        <v>84</v>
      </c>
      <c r="I15" s="431">
        <v>29024.237695964301</v>
      </c>
      <c r="J15" s="295">
        <f t="shared" si="0"/>
        <v>75.047092016135366</v>
      </c>
      <c r="K15" s="296">
        <v>66.5</v>
      </c>
      <c r="M15" s="692">
        <v>12</v>
      </c>
      <c r="N15" s="168" t="s">
        <v>184</v>
      </c>
      <c r="O15" s="470">
        <v>28958.913938763377</v>
      </c>
      <c r="P15" s="295">
        <f t="shared" si="1"/>
        <v>76.197241268993139</v>
      </c>
      <c r="Q15" s="479">
        <v>68.7</v>
      </c>
      <c r="S15" s="692">
        <v>12</v>
      </c>
      <c r="T15" s="758" t="s">
        <v>184</v>
      </c>
      <c r="U15" s="470">
        <v>28998.39334643917</v>
      </c>
      <c r="V15" s="295">
        <f t="shared" si="2"/>
        <v>74.080377438565236</v>
      </c>
      <c r="W15" s="479">
        <v>67.3</v>
      </c>
    </row>
    <row r="16" spans="1:23">
      <c r="A16" s="292">
        <v>13</v>
      </c>
      <c r="B16" s="171" t="s">
        <v>25</v>
      </c>
      <c r="C16" s="294">
        <v>27618.757860917609</v>
      </c>
      <c r="D16" s="295">
        <f t="shared" si="3"/>
        <v>73.757608727711116</v>
      </c>
      <c r="E16" s="296">
        <v>63.9</v>
      </c>
      <c r="G16" s="292">
        <v>13</v>
      </c>
      <c r="H16" s="171" t="s">
        <v>184</v>
      </c>
      <c r="I16" s="431">
        <v>28242.535547278807</v>
      </c>
      <c r="J16" s="295">
        <f t="shared" si="0"/>
        <v>73.025868454774852</v>
      </c>
      <c r="K16" s="296">
        <v>66.3</v>
      </c>
      <c r="M16" s="698">
        <v>13</v>
      </c>
      <c r="N16" s="168" t="s">
        <v>84</v>
      </c>
      <c r="O16" s="470">
        <v>28376.757584718416</v>
      </c>
      <c r="P16" s="295">
        <f t="shared" si="1"/>
        <v>74.665460475720209</v>
      </c>
      <c r="Q16" s="479">
        <v>67</v>
      </c>
      <c r="S16" s="686">
        <v>13</v>
      </c>
      <c r="T16" s="758" t="s">
        <v>85</v>
      </c>
      <c r="U16" s="470">
        <v>28771.159503495983</v>
      </c>
      <c r="V16" s="295">
        <f t="shared" si="2"/>
        <v>73.499877386340302</v>
      </c>
      <c r="W16" s="479">
        <v>76.8</v>
      </c>
    </row>
    <row r="17" spans="1:23">
      <c r="A17" s="297">
        <v>14</v>
      </c>
      <c r="B17" s="171" t="s">
        <v>30</v>
      </c>
      <c r="C17" s="294">
        <v>27508.906473651961</v>
      </c>
      <c r="D17" s="295">
        <f t="shared" si="3"/>
        <v>73.464243773322579</v>
      </c>
      <c r="E17" s="296">
        <v>56</v>
      </c>
      <c r="G17" s="297">
        <v>14</v>
      </c>
      <c r="H17" s="171" t="s">
        <v>25</v>
      </c>
      <c r="I17" s="431">
        <v>27822.591035992609</v>
      </c>
      <c r="J17" s="295">
        <f t="shared" si="0"/>
        <v>71.940030655680872</v>
      </c>
      <c r="K17" s="296">
        <v>61.6</v>
      </c>
      <c r="M17" s="692">
        <v>14</v>
      </c>
      <c r="N17" s="168" t="s">
        <v>25</v>
      </c>
      <c r="O17" s="470">
        <v>27992.31070919698</v>
      </c>
      <c r="P17" s="295">
        <f t="shared" si="1"/>
        <v>73.653896596247307</v>
      </c>
      <c r="Q17" s="479">
        <v>62.7</v>
      </c>
      <c r="S17" s="692">
        <v>14</v>
      </c>
      <c r="T17" s="758" t="s">
        <v>25</v>
      </c>
      <c r="U17" s="470">
        <v>28755.855049246107</v>
      </c>
      <c r="V17" s="295">
        <f t="shared" si="2"/>
        <v>73.460780056575274</v>
      </c>
      <c r="W17" s="479">
        <v>63.3</v>
      </c>
    </row>
    <row r="18" spans="1:23">
      <c r="A18" s="292">
        <v>15</v>
      </c>
      <c r="B18" s="173" t="s">
        <v>108</v>
      </c>
      <c r="C18" s="294">
        <v>26716.630742882564</v>
      </c>
      <c r="D18" s="295">
        <f t="shared" si="3"/>
        <v>71.348422212888025</v>
      </c>
      <c r="E18" s="296">
        <v>101.6</v>
      </c>
      <c r="G18" s="292">
        <v>15</v>
      </c>
      <c r="H18" s="171" t="s">
        <v>30</v>
      </c>
      <c r="I18" s="431">
        <v>27805.85714082214</v>
      </c>
      <c r="J18" s="295">
        <f t="shared" si="0"/>
        <v>71.896762329952509</v>
      </c>
      <c r="K18" s="296">
        <v>54.4</v>
      </c>
      <c r="M18" s="698">
        <v>15</v>
      </c>
      <c r="N18" s="168" t="s">
        <v>30</v>
      </c>
      <c r="O18" s="470">
        <v>27874.255694276093</v>
      </c>
      <c r="P18" s="295">
        <f t="shared" si="1"/>
        <v>73.343268011419738</v>
      </c>
      <c r="Q18" s="479">
        <v>55.7</v>
      </c>
      <c r="S18" s="686">
        <v>15</v>
      </c>
      <c r="T18" s="758" t="s">
        <v>13</v>
      </c>
      <c r="U18" s="470">
        <v>28297.812033184364</v>
      </c>
      <c r="V18" s="295">
        <f t="shared" si="2"/>
        <v>72.290646280280399</v>
      </c>
      <c r="W18" s="479">
        <v>99.3</v>
      </c>
    </row>
    <row r="19" spans="1:23">
      <c r="A19" s="297">
        <v>16</v>
      </c>
      <c r="B19" s="171" t="s">
        <v>85</v>
      </c>
      <c r="C19" s="294">
        <v>26302.806156419243</v>
      </c>
      <c r="D19" s="295">
        <f t="shared" si="3"/>
        <v>70.243277945214061</v>
      </c>
      <c r="E19" s="296">
        <v>76.5</v>
      </c>
      <c r="G19" s="297">
        <v>16</v>
      </c>
      <c r="H19" s="171" t="s">
        <v>85</v>
      </c>
      <c r="I19" s="431">
        <v>26782.254921420714</v>
      </c>
      <c r="J19" s="295">
        <f t="shared" si="0"/>
        <v>69.25006508497988</v>
      </c>
      <c r="K19" s="296">
        <v>75.099999999999994</v>
      </c>
      <c r="M19" s="692">
        <v>16</v>
      </c>
      <c r="N19" s="168" t="s">
        <v>13</v>
      </c>
      <c r="O19" s="470">
        <v>27109.293918149418</v>
      </c>
      <c r="P19" s="295">
        <f t="shared" si="1"/>
        <v>71.330486139132063</v>
      </c>
      <c r="Q19" s="479">
        <v>98.4</v>
      </c>
      <c r="S19" s="692">
        <v>16</v>
      </c>
      <c r="T19" s="758" t="s">
        <v>84</v>
      </c>
      <c r="U19" s="470">
        <v>27987.106613554526</v>
      </c>
      <c r="V19" s="295">
        <f t="shared" si="2"/>
        <v>71.496906624313823</v>
      </c>
      <c r="W19" s="479">
        <v>65.2</v>
      </c>
    </row>
    <row r="20" spans="1:23">
      <c r="A20" s="292">
        <v>17</v>
      </c>
      <c r="B20" s="171" t="s">
        <v>28</v>
      </c>
      <c r="C20" s="294">
        <v>25994.346324194183</v>
      </c>
      <c r="D20" s="295">
        <f t="shared" si="3"/>
        <v>69.419516799689632</v>
      </c>
      <c r="E20" s="296">
        <v>86.5</v>
      </c>
      <c r="G20" s="292">
        <v>17</v>
      </c>
      <c r="H20" s="171" t="s">
        <v>28</v>
      </c>
      <c r="I20" s="431">
        <v>26634.953978700338</v>
      </c>
      <c r="J20" s="295">
        <f t="shared" si="0"/>
        <v>68.869193500402943</v>
      </c>
      <c r="K20" s="296">
        <v>87.1</v>
      </c>
      <c r="M20" s="698">
        <v>17</v>
      </c>
      <c r="N20" s="168" t="s">
        <v>10</v>
      </c>
      <c r="O20" s="470">
        <v>26947.958094889167</v>
      </c>
      <c r="P20" s="295">
        <f t="shared" si="1"/>
        <v>70.905976274007685</v>
      </c>
      <c r="Q20" s="479">
        <v>82.1</v>
      </c>
      <c r="S20" s="686">
        <v>17</v>
      </c>
      <c r="T20" s="758" t="s">
        <v>30</v>
      </c>
      <c r="U20" s="470">
        <v>27713.617761178863</v>
      </c>
      <c r="V20" s="295">
        <f t="shared" si="2"/>
        <v>70.798241799432517</v>
      </c>
      <c r="W20" s="479">
        <v>53.9</v>
      </c>
    </row>
    <row r="21" spans="1:23">
      <c r="A21" s="297">
        <v>18</v>
      </c>
      <c r="B21" s="171" t="s">
        <v>13</v>
      </c>
      <c r="C21" s="294">
        <v>25823.832193471557</v>
      </c>
      <c r="D21" s="295">
        <f t="shared" si="3"/>
        <v>68.96414822012791</v>
      </c>
      <c r="E21" s="296">
        <v>96.8</v>
      </c>
      <c r="G21" s="297">
        <v>18</v>
      </c>
      <c r="H21" s="171" t="s">
        <v>13</v>
      </c>
      <c r="I21" s="431">
        <v>26484.844643793465</v>
      </c>
      <c r="J21" s="295">
        <f t="shared" si="0"/>
        <v>68.481060341239797</v>
      </c>
      <c r="K21" s="296">
        <v>96.9</v>
      </c>
      <c r="M21" s="692">
        <v>18</v>
      </c>
      <c r="N21" s="168" t="s">
        <v>28</v>
      </c>
      <c r="O21" s="470">
        <v>26933.900340454773</v>
      </c>
      <c r="P21" s="295">
        <f t="shared" si="1"/>
        <v>70.86898724504745</v>
      </c>
      <c r="Q21" s="479">
        <v>88</v>
      </c>
      <c r="S21" s="692">
        <v>18</v>
      </c>
      <c r="T21" s="758" t="s">
        <v>12</v>
      </c>
      <c r="U21" s="470">
        <v>27646.646152747162</v>
      </c>
      <c r="V21" s="295">
        <f t="shared" si="2"/>
        <v>70.627153630132355</v>
      </c>
      <c r="W21" s="319">
        <v>101.5</v>
      </c>
    </row>
    <row r="22" spans="1:23">
      <c r="A22" s="292">
        <v>19</v>
      </c>
      <c r="B22" s="171" t="s">
        <v>10</v>
      </c>
      <c r="C22" s="294">
        <v>25611.544783076362</v>
      </c>
      <c r="D22" s="295">
        <f t="shared" si="3"/>
        <v>68.397221501967834</v>
      </c>
      <c r="E22" s="296">
        <v>81.099999999999994</v>
      </c>
      <c r="G22" s="292">
        <v>19</v>
      </c>
      <c r="H22" s="171" t="s">
        <v>20</v>
      </c>
      <c r="I22" s="431">
        <v>26391.818956157866</v>
      </c>
      <c r="J22" s="295">
        <f>I22/38674.7*100</f>
        <v>68.2405266392703</v>
      </c>
      <c r="K22" s="296">
        <v>86.7</v>
      </c>
      <c r="M22" s="698">
        <v>19</v>
      </c>
      <c r="N22" s="168" t="s">
        <v>20</v>
      </c>
      <c r="O22" s="470">
        <v>26829.520721062094</v>
      </c>
      <c r="P22" s="295">
        <f t="shared" si="1"/>
        <v>70.594341619204997</v>
      </c>
      <c r="Q22" s="479">
        <v>87.6</v>
      </c>
      <c r="S22" s="686">
        <v>19</v>
      </c>
      <c r="T22" s="758" t="s">
        <v>10</v>
      </c>
      <c r="U22" s="470">
        <v>27374.215922170693</v>
      </c>
      <c r="V22" s="295">
        <f t="shared" si="2"/>
        <v>69.931193199991554</v>
      </c>
      <c r="W22" s="479">
        <v>80.8</v>
      </c>
    </row>
    <row r="23" spans="1:23">
      <c r="A23" s="297">
        <v>20</v>
      </c>
      <c r="B23" s="171" t="s">
        <v>5</v>
      </c>
      <c r="C23" s="294">
        <v>25545.204001240243</v>
      </c>
      <c r="D23" s="295">
        <f t="shared" si="3"/>
        <v>68.220054322545792</v>
      </c>
      <c r="E23" s="296">
        <v>111.1</v>
      </c>
      <c r="G23" s="297">
        <v>20</v>
      </c>
      <c r="H23" s="171" t="s">
        <v>10</v>
      </c>
      <c r="I23" s="431">
        <v>26328.835298343598</v>
      </c>
      <c r="J23" s="295">
        <f t="shared" si="0"/>
        <v>68.077671703577792</v>
      </c>
      <c r="K23" s="296">
        <v>81.3</v>
      </c>
      <c r="M23" s="692">
        <v>20</v>
      </c>
      <c r="N23" s="168" t="s">
        <v>12</v>
      </c>
      <c r="O23" s="470">
        <v>26783.224767098385</v>
      </c>
      <c r="P23" s="295">
        <f t="shared" si="1"/>
        <v>70.472526830797861</v>
      </c>
      <c r="Q23" s="319">
        <v>101.5</v>
      </c>
      <c r="S23" s="692">
        <v>20</v>
      </c>
      <c r="T23" s="758" t="s">
        <v>44</v>
      </c>
      <c r="U23" s="470">
        <v>27252.058723290225</v>
      </c>
      <c r="V23" s="295">
        <f t="shared" si="2"/>
        <v>69.619125862612179</v>
      </c>
      <c r="W23" s="319">
        <v>101.3</v>
      </c>
    </row>
    <row r="24" spans="1:23">
      <c r="A24" s="292">
        <v>21</v>
      </c>
      <c r="B24" s="171" t="s">
        <v>20</v>
      </c>
      <c r="C24" s="294">
        <v>25513.194639116566</v>
      </c>
      <c r="D24" s="295">
        <f t="shared" si="3"/>
        <v>68.134571332360977</v>
      </c>
      <c r="E24" s="296">
        <v>86</v>
      </c>
      <c r="G24" s="292">
        <v>21</v>
      </c>
      <c r="H24" s="171" t="s">
        <v>12</v>
      </c>
      <c r="I24" s="431">
        <v>26004.565776949701</v>
      </c>
      <c r="J24" s="295">
        <f t="shared" si="0"/>
        <v>67.23921782702827</v>
      </c>
      <c r="K24" s="296">
        <v>98.9</v>
      </c>
      <c r="M24" s="698">
        <v>21</v>
      </c>
      <c r="N24" s="168" t="s">
        <v>18</v>
      </c>
      <c r="O24" s="470">
        <v>26481.877317561648</v>
      </c>
      <c r="P24" s="295">
        <f t="shared" si="1"/>
        <v>69.679615730378075</v>
      </c>
      <c r="Q24" s="319">
        <v>112.5</v>
      </c>
      <c r="S24" s="686">
        <v>21</v>
      </c>
      <c r="T24" s="758" t="s">
        <v>43</v>
      </c>
      <c r="U24" s="470">
        <v>27147.399340770105</v>
      </c>
      <c r="V24" s="295">
        <f t="shared" si="2"/>
        <v>69.351759099669437</v>
      </c>
      <c r="W24" s="479">
        <v>88.8</v>
      </c>
    </row>
    <row r="25" spans="1:23">
      <c r="A25" s="297">
        <v>22</v>
      </c>
      <c r="B25" s="171" t="s">
        <v>18</v>
      </c>
      <c r="C25" s="294">
        <v>25190.930998814463</v>
      </c>
      <c r="D25" s="295">
        <f t="shared" si="3"/>
        <v>67.273946259782832</v>
      </c>
      <c r="E25" s="296">
        <v>111.8</v>
      </c>
      <c r="G25" s="297">
        <v>22</v>
      </c>
      <c r="H25" s="171" t="s">
        <v>5</v>
      </c>
      <c r="I25" s="431">
        <v>25779.246959132633</v>
      </c>
      <c r="J25" s="295">
        <f t="shared" si="0"/>
        <v>66.656617786647701</v>
      </c>
      <c r="K25" s="319">
        <v>107.8</v>
      </c>
      <c r="M25" s="692">
        <v>22</v>
      </c>
      <c r="N25" s="168" t="s">
        <v>85</v>
      </c>
      <c r="O25" s="470">
        <v>26447.166481737378</v>
      </c>
      <c r="P25" s="295">
        <f t="shared" si="1"/>
        <v>69.588283923614085</v>
      </c>
      <c r="Q25" s="479">
        <v>73.599999999999994</v>
      </c>
      <c r="S25" s="692">
        <v>22</v>
      </c>
      <c r="T25" s="758" t="s">
        <v>28</v>
      </c>
      <c r="U25" s="470">
        <v>27024.919784803737</v>
      </c>
      <c r="V25" s="295">
        <f t="shared" si="2"/>
        <v>69.03886825685278</v>
      </c>
      <c r="W25" s="479">
        <v>86.4</v>
      </c>
    </row>
    <row r="26" spans="1:23">
      <c r="A26" s="292">
        <v>23</v>
      </c>
      <c r="B26" s="171" t="s">
        <v>12</v>
      </c>
      <c r="C26" s="294">
        <v>24213.171537779279</v>
      </c>
      <c r="D26" s="295">
        <f t="shared" si="3"/>
        <v>64.662778874195908</v>
      </c>
      <c r="E26" s="296">
        <v>95.1</v>
      </c>
      <c r="G26" s="292">
        <v>23</v>
      </c>
      <c r="H26" s="171" t="s">
        <v>18</v>
      </c>
      <c r="I26" s="431">
        <v>25685.938427001645</v>
      </c>
      <c r="J26" s="295">
        <f t="shared" si="0"/>
        <v>66.415352742236252</v>
      </c>
      <c r="K26" s="319">
        <v>109.3</v>
      </c>
      <c r="M26" s="698">
        <v>23</v>
      </c>
      <c r="N26" s="168" t="s">
        <v>5</v>
      </c>
      <c r="O26" s="470">
        <v>26357.194487692428</v>
      </c>
      <c r="P26" s="295">
        <f t="shared" si="1"/>
        <v>69.35154791368663</v>
      </c>
      <c r="Q26" s="319">
        <v>110</v>
      </c>
      <c r="S26" s="686">
        <v>23</v>
      </c>
      <c r="T26" s="758" t="s">
        <v>18</v>
      </c>
      <c r="U26" s="470">
        <v>26990.293840096958</v>
      </c>
      <c r="V26" s="295">
        <f>U26/39144.5*100</f>
        <v>68.950411526771219</v>
      </c>
      <c r="W26" s="319">
        <v>111.5</v>
      </c>
    </row>
    <row r="27" spans="1:23">
      <c r="A27" s="297">
        <v>24</v>
      </c>
      <c r="B27" s="171" t="s">
        <v>6</v>
      </c>
      <c r="C27" s="294">
        <v>24130.270358306188</v>
      </c>
      <c r="D27" s="295">
        <f t="shared" si="3"/>
        <v>64.441386124042765</v>
      </c>
      <c r="E27" s="296">
        <v>92.8</v>
      </c>
      <c r="G27" s="297">
        <v>24</v>
      </c>
      <c r="H27" s="171" t="s">
        <v>6</v>
      </c>
      <c r="I27" s="431">
        <v>24922.725472099959</v>
      </c>
      <c r="J27" s="295">
        <f t="shared" si="0"/>
        <v>64.441936129045502</v>
      </c>
      <c r="K27" s="296">
        <v>92.7</v>
      </c>
      <c r="M27" s="692">
        <v>24</v>
      </c>
      <c r="N27" s="168" t="s">
        <v>43</v>
      </c>
      <c r="O27" s="470">
        <v>26312.822235388088</v>
      </c>
      <c r="P27" s="295">
        <f t="shared" si="1"/>
        <v>69.234794805416328</v>
      </c>
      <c r="Q27" s="479">
        <v>88.4</v>
      </c>
      <c r="S27" s="692">
        <v>24</v>
      </c>
      <c r="T27" s="758" t="s">
        <v>20</v>
      </c>
      <c r="U27" s="470">
        <v>26920.057326264305</v>
      </c>
      <c r="V27" s="295">
        <f t="shared" si="2"/>
        <v>68.770982708335282</v>
      </c>
      <c r="W27" s="479">
        <v>86</v>
      </c>
    </row>
    <row r="28" spans="1:23">
      <c r="A28" s="292">
        <v>25</v>
      </c>
      <c r="B28" s="171" t="s">
        <v>83</v>
      </c>
      <c r="C28" s="294">
        <v>23703.060426314918</v>
      </c>
      <c r="D28" s="295">
        <f t="shared" si="3"/>
        <v>63.300495459550113</v>
      </c>
      <c r="E28" s="296">
        <v>66.7</v>
      </c>
      <c r="G28" s="292">
        <v>25</v>
      </c>
      <c r="H28" s="171" t="s">
        <v>43</v>
      </c>
      <c r="I28" s="431">
        <v>24500.715241596325</v>
      </c>
      <c r="J28" s="295">
        <f t="shared" si="0"/>
        <v>63.350757062359442</v>
      </c>
      <c r="K28" s="296">
        <v>83.3</v>
      </c>
      <c r="M28" s="698">
        <v>25</v>
      </c>
      <c r="N28" s="168" t="s">
        <v>44</v>
      </c>
      <c r="O28" s="470">
        <v>25812.904518205025</v>
      </c>
      <c r="P28" s="295">
        <f t="shared" si="1"/>
        <v>67.919401866599898</v>
      </c>
      <c r="Q28" s="479">
        <v>99.4</v>
      </c>
      <c r="S28" s="686">
        <v>25</v>
      </c>
      <c r="T28" s="758" t="s">
        <v>5</v>
      </c>
      <c r="U28" s="470">
        <v>26238.529648104352</v>
      </c>
      <c r="V28" s="295">
        <f t="shared" si="2"/>
        <v>67.029926677066641</v>
      </c>
      <c r="W28" s="319">
        <v>107.6</v>
      </c>
    </row>
    <row r="29" spans="1:23">
      <c r="A29" s="297">
        <v>26</v>
      </c>
      <c r="B29" s="171" t="s">
        <v>16</v>
      </c>
      <c r="C29" s="294">
        <v>23624.237707932793</v>
      </c>
      <c r="D29" s="295">
        <f t="shared" si="3"/>
        <v>63.089994493121402</v>
      </c>
      <c r="E29" s="296">
        <v>86.4</v>
      </c>
      <c r="G29" s="297">
        <v>26</v>
      </c>
      <c r="H29" s="171" t="s">
        <v>79</v>
      </c>
      <c r="I29" s="431">
        <v>24411.183361084131</v>
      </c>
      <c r="J29" s="295">
        <f t="shared" si="0"/>
        <v>63.119257191611396</v>
      </c>
      <c r="K29" s="296">
        <v>64.599999999999994</v>
      </c>
      <c r="M29" s="692">
        <v>26</v>
      </c>
      <c r="N29" s="168" t="s">
        <v>6</v>
      </c>
      <c r="O29" s="470">
        <v>25803.140913877607</v>
      </c>
      <c r="P29" s="295">
        <f t="shared" si="1"/>
        <v>67.893711686499771</v>
      </c>
      <c r="Q29" s="479">
        <v>95.1</v>
      </c>
      <c r="S29" s="692">
        <v>26</v>
      </c>
      <c r="T29" s="758" t="s">
        <v>6</v>
      </c>
      <c r="U29" s="470">
        <v>26209.708076463561</v>
      </c>
      <c r="V29" s="295">
        <f t="shared" si="2"/>
        <v>66.956298014953731</v>
      </c>
      <c r="W29" s="479">
        <v>94.1</v>
      </c>
    </row>
    <row r="30" spans="1:23">
      <c r="A30" s="292">
        <v>27</v>
      </c>
      <c r="B30" s="171" t="s">
        <v>79</v>
      </c>
      <c r="C30" s="294">
        <v>23557.552596126759</v>
      </c>
      <c r="D30" s="295">
        <f t="shared" si="3"/>
        <v>62.911907759122663</v>
      </c>
      <c r="E30" s="296">
        <v>66</v>
      </c>
      <c r="G30" s="292">
        <v>27</v>
      </c>
      <c r="H30" s="171" t="s">
        <v>24</v>
      </c>
      <c r="I30" s="431">
        <v>24197.936734028684</v>
      </c>
      <c r="J30" s="295">
        <f t="shared" si="0"/>
        <v>62.567871849112436</v>
      </c>
      <c r="K30" s="296">
        <v>69.8</v>
      </c>
      <c r="M30" s="698">
        <v>27</v>
      </c>
      <c r="N30" s="168" t="s">
        <v>79</v>
      </c>
      <c r="O30" s="470">
        <v>25177.702189655971</v>
      </c>
      <c r="P30" s="295">
        <f t="shared" si="1"/>
        <v>66.248045503394209</v>
      </c>
      <c r="Q30" s="479">
        <v>67.2</v>
      </c>
      <c r="S30" s="686">
        <v>27</v>
      </c>
      <c r="T30" s="758" t="s">
        <v>79</v>
      </c>
      <c r="U30" s="470">
        <v>25556.588300870335</v>
      </c>
      <c r="V30" s="295">
        <f t="shared" si="2"/>
        <v>65.287813871349314</v>
      </c>
      <c r="W30" s="479">
        <v>66.599999999999994</v>
      </c>
    </row>
    <row r="31" spans="1:23">
      <c r="A31" s="297">
        <v>28</v>
      </c>
      <c r="B31" s="171" t="s">
        <v>67</v>
      </c>
      <c r="C31" s="294">
        <v>23482.117815614143</v>
      </c>
      <c r="D31" s="295">
        <f t="shared" si="3"/>
        <v>62.710454491255618</v>
      </c>
      <c r="E31" s="296">
        <v>77</v>
      </c>
      <c r="G31" s="297">
        <v>28</v>
      </c>
      <c r="H31" s="171" t="s">
        <v>83</v>
      </c>
      <c r="I31" s="431">
        <v>23916.416546057957</v>
      </c>
      <c r="J31" s="295">
        <f t="shared" si="0"/>
        <v>61.839953628749434</v>
      </c>
      <c r="K31" s="296">
        <v>64.900000000000006</v>
      </c>
      <c r="M31" s="692">
        <v>28</v>
      </c>
      <c r="N31" s="168" t="s">
        <v>24</v>
      </c>
      <c r="O31" s="470">
        <v>24890.400721500722</v>
      </c>
      <c r="P31" s="295">
        <f t="shared" si="1"/>
        <v>65.492092454455502</v>
      </c>
      <c r="Q31" s="479">
        <v>73.099999999999994</v>
      </c>
      <c r="S31" s="692">
        <v>28</v>
      </c>
      <c r="T31" s="758" t="s">
        <v>15</v>
      </c>
      <c r="U31" s="470">
        <v>25443.744570888957</v>
      </c>
      <c r="V31" s="295">
        <f t="shared" si="2"/>
        <v>64.999539069061953</v>
      </c>
      <c r="W31" s="319">
        <v>103.2</v>
      </c>
    </row>
    <row r="32" spans="1:23">
      <c r="A32" s="292">
        <v>29</v>
      </c>
      <c r="B32" s="171" t="s">
        <v>43</v>
      </c>
      <c r="C32" s="294">
        <v>23389.003259637982</v>
      </c>
      <c r="D32" s="295">
        <f t="shared" si="3"/>
        <v>62.461786284628459</v>
      </c>
      <c r="E32" s="296">
        <v>82.4</v>
      </c>
      <c r="G32" s="292">
        <v>29</v>
      </c>
      <c r="H32" s="171" t="s">
        <v>67</v>
      </c>
      <c r="I32" s="431">
        <v>23791.891344802349</v>
      </c>
      <c r="J32" s="295">
        <f t="shared" si="0"/>
        <v>61.51797258880444</v>
      </c>
      <c r="K32" s="296">
        <v>75.5</v>
      </c>
      <c r="M32" s="698">
        <v>29</v>
      </c>
      <c r="N32" s="168" t="s">
        <v>15</v>
      </c>
      <c r="O32" s="470">
        <v>24821.360382974599</v>
      </c>
      <c r="P32" s="295">
        <f t="shared" si="1"/>
        <v>65.310432211841018</v>
      </c>
      <c r="Q32" s="319">
        <v>103.5</v>
      </c>
      <c r="S32" s="686">
        <v>29</v>
      </c>
      <c r="T32" s="758" t="s">
        <v>83</v>
      </c>
      <c r="U32" s="470">
        <v>25308.695412672623</v>
      </c>
      <c r="V32" s="295">
        <f t="shared" si="2"/>
        <v>64.654537451423892</v>
      </c>
      <c r="W32" s="479">
        <v>66.7</v>
      </c>
    </row>
    <row r="33" spans="1:23">
      <c r="A33" s="297">
        <v>30</v>
      </c>
      <c r="B33" s="171" t="s">
        <v>65</v>
      </c>
      <c r="C33" s="294">
        <v>22970.637848205282</v>
      </c>
      <c r="D33" s="295">
        <f>C33/37445.3*100</f>
        <v>61.344515461767642</v>
      </c>
      <c r="E33" s="296">
        <v>68.7</v>
      </c>
      <c r="G33" s="297">
        <v>30</v>
      </c>
      <c r="H33" s="171" t="s">
        <v>65</v>
      </c>
      <c r="I33" s="431">
        <v>23588.951130396708</v>
      </c>
      <c r="J33" s="295">
        <f t="shared" si="0"/>
        <v>60.99323622522401</v>
      </c>
      <c r="K33" s="296">
        <v>68.3</v>
      </c>
      <c r="M33" s="692">
        <v>30</v>
      </c>
      <c r="N33" s="168" t="s">
        <v>59</v>
      </c>
      <c r="O33" s="470">
        <v>24783.754367390673</v>
      </c>
      <c r="P33" s="295">
        <f t="shared" si="1"/>
        <v>65.211482553415522</v>
      </c>
      <c r="Q33" s="479">
        <v>95.1</v>
      </c>
      <c r="S33" s="692">
        <v>30</v>
      </c>
      <c r="T33" s="758" t="s">
        <v>66</v>
      </c>
      <c r="U33" s="470">
        <v>25272.433572359845</v>
      </c>
      <c r="V33" s="295">
        <f t="shared" si="2"/>
        <v>64.561901601399541</v>
      </c>
      <c r="W33" s="479">
        <v>39.6</v>
      </c>
    </row>
    <row r="34" spans="1:23">
      <c r="A34" s="292">
        <v>31</v>
      </c>
      <c r="B34" s="171" t="s">
        <v>24</v>
      </c>
      <c r="C34" s="294">
        <v>22967.967490554158</v>
      </c>
      <c r="D34" s="295">
        <f t="shared" ref="D34:D44" si="4">C34/37445.3*100</f>
        <v>61.337384105760016</v>
      </c>
      <c r="E34" s="296">
        <v>67.3</v>
      </c>
      <c r="G34" s="292">
        <v>31</v>
      </c>
      <c r="H34" s="171" t="s">
        <v>16</v>
      </c>
      <c r="I34" s="431">
        <v>23545.013901689708</v>
      </c>
      <c r="J34" s="295">
        <f t="shared" si="0"/>
        <v>60.879629064193672</v>
      </c>
      <c r="K34" s="296">
        <v>82.8</v>
      </c>
      <c r="M34" s="698">
        <v>31</v>
      </c>
      <c r="N34" s="168" t="s">
        <v>66</v>
      </c>
      <c r="O34" s="470">
        <v>24529.315174340441</v>
      </c>
      <c r="P34" s="295">
        <f t="shared" si="1"/>
        <v>64.541997343364713</v>
      </c>
      <c r="Q34" s="479">
        <v>39</v>
      </c>
      <c r="S34" s="686">
        <v>31</v>
      </c>
      <c r="T34" s="758" t="s">
        <v>65</v>
      </c>
      <c r="U34" s="470">
        <v>25165.876798475681</v>
      </c>
      <c r="V34" s="295">
        <f t="shared" si="2"/>
        <v>64.289687691695335</v>
      </c>
      <c r="W34" s="479">
        <v>73.3</v>
      </c>
    </row>
    <row r="35" spans="1:23">
      <c r="A35" s="297">
        <v>32</v>
      </c>
      <c r="B35" s="171" t="s">
        <v>81</v>
      </c>
      <c r="C35" s="294">
        <v>22907.984979237746</v>
      </c>
      <c r="D35" s="295">
        <f t="shared" si="4"/>
        <v>61.177197082778733</v>
      </c>
      <c r="E35" s="296">
        <v>40.200000000000003</v>
      </c>
      <c r="G35" s="297">
        <v>32</v>
      </c>
      <c r="H35" s="171" t="s">
        <v>59</v>
      </c>
      <c r="I35" s="431">
        <v>23500.340685907464</v>
      </c>
      <c r="J35" s="295">
        <f t="shared" si="0"/>
        <v>60.764118883682272</v>
      </c>
      <c r="K35" s="296">
        <v>91.7</v>
      </c>
      <c r="M35" s="692">
        <v>32</v>
      </c>
      <c r="N35" s="168" t="s">
        <v>16</v>
      </c>
      <c r="O35" s="470">
        <v>24520.334690305888</v>
      </c>
      <c r="P35" s="295">
        <f t="shared" si="1"/>
        <v>64.518367724169039</v>
      </c>
      <c r="Q35" s="479">
        <v>86.2</v>
      </c>
      <c r="S35" s="692">
        <v>32</v>
      </c>
      <c r="T35" s="758" t="s">
        <v>24</v>
      </c>
      <c r="U35" s="470">
        <v>25133.711248236952</v>
      </c>
      <c r="V35" s="295">
        <f t="shared" si="2"/>
        <v>64.20751637710778</v>
      </c>
      <c r="W35" s="479">
        <v>72.3</v>
      </c>
    </row>
    <row r="36" spans="1:23">
      <c r="A36" s="292">
        <v>33</v>
      </c>
      <c r="B36" s="171" t="s">
        <v>15</v>
      </c>
      <c r="C36" s="294">
        <v>22571.068059841269</v>
      </c>
      <c r="D36" s="295">
        <f t="shared" si="4"/>
        <v>60.277439518020337</v>
      </c>
      <c r="E36" s="296">
        <v>98</v>
      </c>
      <c r="G36" s="292">
        <v>33</v>
      </c>
      <c r="H36" s="171" t="s">
        <v>15</v>
      </c>
      <c r="I36" s="431">
        <v>23490.226289120401</v>
      </c>
      <c r="J36" s="295">
        <f t="shared" si="0"/>
        <v>60.737966394362211</v>
      </c>
      <c r="K36" s="296">
        <v>98.2</v>
      </c>
      <c r="M36" s="698">
        <v>33</v>
      </c>
      <c r="N36" s="168" t="s">
        <v>65</v>
      </c>
      <c r="O36" s="470">
        <v>24510.090489313032</v>
      </c>
      <c r="P36" s="295">
        <f t="shared" si="1"/>
        <v>64.491412989046324</v>
      </c>
      <c r="Q36" s="479">
        <v>72.900000000000006</v>
      </c>
      <c r="S36" s="686">
        <v>33</v>
      </c>
      <c r="T36" s="758" t="s">
        <v>59</v>
      </c>
      <c r="U36" s="470">
        <v>25119.770580271415</v>
      </c>
      <c r="V36" s="295">
        <f t="shared" si="2"/>
        <v>64.171903026661255</v>
      </c>
      <c r="W36" s="479">
        <v>94.4</v>
      </c>
    </row>
    <row r="37" spans="1:23">
      <c r="A37" s="297">
        <v>34</v>
      </c>
      <c r="B37" s="171" t="s">
        <v>50</v>
      </c>
      <c r="C37" s="294">
        <v>22308.447362256458</v>
      </c>
      <c r="D37" s="295">
        <f t="shared" si="4"/>
        <v>59.576094629383277</v>
      </c>
      <c r="E37" s="296">
        <v>93.8</v>
      </c>
      <c r="G37" s="297">
        <v>34</v>
      </c>
      <c r="H37" s="171" t="s">
        <v>81</v>
      </c>
      <c r="I37" s="431">
        <v>23438.020927721613</v>
      </c>
      <c r="J37" s="295">
        <f t="shared" si="0"/>
        <v>60.602980573143718</v>
      </c>
      <c r="K37" s="296">
        <v>38.6</v>
      </c>
      <c r="M37" s="692">
        <v>34</v>
      </c>
      <c r="N37" s="168" t="s">
        <v>83</v>
      </c>
      <c r="O37" s="470">
        <v>24285.680991489131</v>
      </c>
      <c r="P37" s="295">
        <f t="shared" si="1"/>
        <v>63.900942480210951</v>
      </c>
      <c r="Q37" s="479">
        <v>66</v>
      </c>
      <c r="S37" s="692">
        <v>34</v>
      </c>
      <c r="T37" s="758" t="s">
        <v>181</v>
      </c>
      <c r="U37" s="470">
        <v>24645.888386039314</v>
      </c>
      <c r="V37" s="295">
        <f t="shared" si="2"/>
        <v>62.961305894926014</v>
      </c>
      <c r="W37" s="479">
        <v>87</v>
      </c>
    </row>
    <row r="38" spans="1:23">
      <c r="A38" s="292">
        <v>35</v>
      </c>
      <c r="B38" s="171" t="s">
        <v>21</v>
      </c>
      <c r="C38" s="294">
        <v>22241.976730648206</v>
      </c>
      <c r="D38" s="295">
        <f t="shared" si="4"/>
        <v>59.398580678077636</v>
      </c>
      <c r="E38" s="296">
        <v>77.5</v>
      </c>
      <c r="G38" s="292">
        <v>35</v>
      </c>
      <c r="H38" s="171" t="s">
        <v>66</v>
      </c>
      <c r="I38" s="431">
        <v>23316.188488290103</v>
      </c>
      <c r="J38" s="295">
        <f t="shared" si="0"/>
        <v>60.287962125860325</v>
      </c>
      <c r="K38" s="296">
        <v>36.5</v>
      </c>
      <c r="M38" s="698">
        <v>35</v>
      </c>
      <c r="N38" s="168" t="s">
        <v>67</v>
      </c>
      <c r="O38" s="470">
        <v>24255.96648696376</v>
      </c>
      <c r="P38" s="295">
        <f t="shared" si="1"/>
        <v>63.822757114720517</v>
      </c>
      <c r="Q38" s="479">
        <v>77</v>
      </c>
      <c r="S38" s="686">
        <v>35</v>
      </c>
      <c r="T38" s="758" t="s">
        <v>81</v>
      </c>
      <c r="U38" s="470">
        <v>24512.558261362454</v>
      </c>
      <c r="V38" s="295">
        <f t="shared" si="2"/>
        <v>62.620695784497059</v>
      </c>
      <c r="W38" s="479">
        <v>39.5</v>
      </c>
    </row>
    <row r="39" spans="1:23">
      <c r="A39" s="297">
        <v>36</v>
      </c>
      <c r="B39" s="171" t="s">
        <v>47</v>
      </c>
      <c r="C39" s="294">
        <v>22101.496392974714</v>
      </c>
      <c r="D39" s="295">
        <f t="shared" si="4"/>
        <v>59.023419208751726</v>
      </c>
      <c r="E39" s="296">
        <v>82.9</v>
      </c>
      <c r="G39" s="297">
        <v>36</v>
      </c>
      <c r="H39" s="171" t="s">
        <v>50</v>
      </c>
      <c r="I39" s="431">
        <v>23098.105130545562</v>
      </c>
      <c r="J39" s="295">
        <f t="shared" si="0"/>
        <v>59.724070595364829</v>
      </c>
      <c r="K39" s="296">
        <v>91.9</v>
      </c>
      <c r="M39" s="692">
        <v>36</v>
      </c>
      <c r="N39" s="168" t="s">
        <v>181</v>
      </c>
      <c r="O39" s="470">
        <v>24067.933206486301</v>
      </c>
      <c r="P39" s="295">
        <f t="shared" si="1"/>
        <v>63.328000395962405</v>
      </c>
      <c r="Q39" s="479">
        <v>87.6</v>
      </c>
      <c r="S39" s="692">
        <v>36</v>
      </c>
      <c r="T39" s="758" t="s">
        <v>67</v>
      </c>
      <c r="U39" s="470">
        <v>24382.538950485352</v>
      </c>
      <c r="V39" s="295">
        <f t="shared" si="2"/>
        <v>62.288543602512107</v>
      </c>
      <c r="W39" s="479">
        <v>75.7</v>
      </c>
    </row>
    <row r="40" spans="1:23">
      <c r="A40" s="292">
        <v>37</v>
      </c>
      <c r="B40" s="171" t="s">
        <v>66</v>
      </c>
      <c r="C40" s="294">
        <v>22092.671665861228</v>
      </c>
      <c r="D40" s="295">
        <f t="shared" si="4"/>
        <v>58.999852226744679</v>
      </c>
      <c r="E40" s="296">
        <v>36.299999999999997</v>
      </c>
      <c r="G40" s="292">
        <v>37</v>
      </c>
      <c r="H40" s="171" t="s">
        <v>21</v>
      </c>
      <c r="I40" s="431">
        <v>23003.29538721453</v>
      </c>
      <c r="J40" s="295">
        <f t="shared" si="0"/>
        <v>59.478923914638074</v>
      </c>
      <c r="K40" s="296">
        <v>77.7</v>
      </c>
      <c r="M40" s="698">
        <v>37</v>
      </c>
      <c r="N40" s="168" t="s">
        <v>81</v>
      </c>
      <c r="O40" s="470">
        <v>24051.22117415144</v>
      </c>
      <c r="P40" s="295">
        <f t="shared" si="1"/>
        <v>63.284027380862206</v>
      </c>
      <c r="Q40" s="479">
        <v>40.9</v>
      </c>
      <c r="S40" s="686">
        <v>37</v>
      </c>
      <c r="T40" s="758" t="s">
        <v>50</v>
      </c>
      <c r="U40" s="470">
        <v>24306.25830210224</v>
      </c>
      <c r="V40" s="295">
        <f t="shared" si="2"/>
        <v>62.093674212474902</v>
      </c>
      <c r="W40" s="479">
        <v>94.5</v>
      </c>
    </row>
    <row r="41" spans="1:23">
      <c r="A41" s="297">
        <v>38</v>
      </c>
      <c r="B41" s="171" t="s">
        <v>59</v>
      </c>
      <c r="C41" s="294">
        <v>22039.974230802036</v>
      </c>
      <c r="D41" s="295">
        <f t="shared" si="4"/>
        <v>58.859120452505479</v>
      </c>
      <c r="E41" s="296">
        <v>88.7</v>
      </c>
      <c r="G41" s="297">
        <v>38</v>
      </c>
      <c r="H41" s="171" t="s">
        <v>181</v>
      </c>
      <c r="I41" s="431">
        <v>22571.340149037951</v>
      </c>
      <c r="J41" s="295">
        <f t="shared" si="0"/>
        <v>58.36203034293208</v>
      </c>
      <c r="K41" s="296">
        <v>82.8</v>
      </c>
      <c r="M41" s="692">
        <v>38</v>
      </c>
      <c r="N41" s="168" t="s">
        <v>21</v>
      </c>
      <c r="O41" s="470">
        <v>23680.09343277524</v>
      </c>
      <c r="P41" s="295">
        <f t="shared" si="1"/>
        <v>62.307509058695231</v>
      </c>
      <c r="Q41" s="479">
        <v>80.3</v>
      </c>
      <c r="S41" s="692">
        <v>38</v>
      </c>
      <c r="T41" s="758" t="s">
        <v>21</v>
      </c>
      <c r="U41" s="470">
        <v>24263.299071858124</v>
      </c>
      <c r="V41" s="295">
        <f t="shared" si="2"/>
        <v>61.983928960283372</v>
      </c>
      <c r="W41" s="479">
        <v>79.5</v>
      </c>
    </row>
    <row r="42" spans="1:23">
      <c r="A42" s="292">
        <v>39</v>
      </c>
      <c r="B42" s="171" t="s">
        <v>27</v>
      </c>
      <c r="C42" s="294">
        <v>21878.433513414078</v>
      </c>
      <c r="D42" s="295">
        <f t="shared" si="4"/>
        <v>58.42771593074184</v>
      </c>
      <c r="E42" s="296">
        <v>72.5</v>
      </c>
      <c r="G42" s="292">
        <v>39</v>
      </c>
      <c r="H42" s="171" t="s">
        <v>27</v>
      </c>
      <c r="I42" s="431">
        <v>22522.764701404336</v>
      </c>
      <c r="J42" s="295">
        <f t="shared" si="0"/>
        <v>58.236430279754828</v>
      </c>
      <c r="K42" s="296">
        <v>73.400000000000006</v>
      </c>
      <c r="M42" s="698">
        <v>39</v>
      </c>
      <c r="N42" s="168" t="s">
        <v>47</v>
      </c>
      <c r="O42" s="470">
        <v>23660.167471737761</v>
      </c>
      <c r="P42" s="295">
        <f t="shared" si="1"/>
        <v>62.255079493694979</v>
      </c>
      <c r="Q42" s="479">
        <v>85.9</v>
      </c>
      <c r="S42" s="686">
        <v>39</v>
      </c>
      <c r="T42" s="758" t="s">
        <v>16</v>
      </c>
      <c r="U42" s="470">
        <v>23903.76227381128</v>
      </c>
      <c r="V42" s="295">
        <f t="shared" si="2"/>
        <v>61.065442843340136</v>
      </c>
      <c r="W42" s="479">
        <v>82.1</v>
      </c>
    </row>
    <row r="43" spans="1:23">
      <c r="A43" s="297">
        <v>40</v>
      </c>
      <c r="B43" s="171" t="s">
        <v>181</v>
      </c>
      <c r="C43" s="294">
        <v>21622.952414386717</v>
      </c>
      <c r="D43" s="295">
        <f t="shared" si="4"/>
        <v>57.7454377836116</v>
      </c>
      <c r="E43" s="296">
        <v>81.599999999999994</v>
      </c>
      <c r="G43" s="297">
        <v>40</v>
      </c>
      <c r="H43" s="168" t="s">
        <v>40</v>
      </c>
      <c r="I43" s="431">
        <v>21881.31426892422</v>
      </c>
      <c r="J43" s="295">
        <f t="shared" si="0"/>
        <v>56.577851331553241</v>
      </c>
      <c r="K43" s="296">
        <v>97.7</v>
      </c>
      <c r="M43" s="692">
        <v>40</v>
      </c>
      <c r="N43" s="168" t="s">
        <v>50</v>
      </c>
      <c r="O43" s="470">
        <v>23451.479211871247</v>
      </c>
      <c r="P43" s="295">
        <f t="shared" si="1"/>
        <v>61.705975003081818</v>
      </c>
      <c r="Q43" s="479">
        <v>93.8</v>
      </c>
      <c r="S43" s="692">
        <v>40</v>
      </c>
      <c r="T43" s="758" t="s">
        <v>27</v>
      </c>
      <c r="U43" s="470">
        <v>23540.764088518892</v>
      </c>
      <c r="V43" s="295">
        <f t="shared" si="2"/>
        <v>60.138114137411115</v>
      </c>
      <c r="W43" s="479">
        <v>74.400000000000006</v>
      </c>
    </row>
    <row r="44" spans="1:23">
      <c r="A44" s="292">
        <v>41</v>
      </c>
      <c r="B44" s="171" t="s">
        <v>35</v>
      </c>
      <c r="C44" s="294">
        <v>21279.479714500376</v>
      </c>
      <c r="D44" s="295">
        <f t="shared" si="4"/>
        <v>56.828172599766525</v>
      </c>
      <c r="E44" s="296">
        <v>93.3</v>
      </c>
      <c r="G44" s="433"/>
      <c r="H44" s="434" t="s">
        <v>180</v>
      </c>
      <c r="I44" s="435">
        <v>21828.40897839058</v>
      </c>
      <c r="J44" s="251">
        <f t="shared" si="0"/>
        <v>56.441055724777641</v>
      </c>
      <c r="K44" s="331"/>
      <c r="M44" s="698">
        <v>41</v>
      </c>
      <c r="N44" s="168" t="s">
        <v>27</v>
      </c>
      <c r="O44" s="470">
        <v>23376.119187631382</v>
      </c>
      <c r="P44" s="295">
        <f t="shared" si="1"/>
        <v>61.507686284064768</v>
      </c>
      <c r="Q44" s="479">
        <v>75.900000000000006</v>
      </c>
      <c r="S44" s="768"/>
      <c r="T44" s="769" t="s">
        <v>180</v>
      </c>
      <c r="U44" s="435">
        <v>23300.952453188576</v>
      </c>
      <c r="V44" s="251">
        <f t="shared" si="2"/>
        <v>59.525482387534844</v>
      </c>
      <c r="W44" s="251"/>
    </row>
    <row r="45" spans="1:23">
      <c r="A45" s="327"/>
      <c r="B45" s="328" t="s">
        <v>180</v>
      </c>
      <c r="C45" s="329">
        <v>21102.663070468472</v>
      </c>
      <c r="D45" s="330">
        <f>C45/37445.3*100</f>
        <v>56.355972766858507</v>
      </c>
      <c r="E45" s="331"/>
      <c r="G45" s="302">
        <v>41</v>
      </c>
      <c r="H45" s="332" t="s">
        <v>47</v>
      </c>
      <c r="I45" s="304">
        <v>21736.867856135719</v>
      </c>
      <c r="J45" s="305">
        <f t="shared" si="0"/>
        <v>56.204360618532846</v>
      </c>
      <c r="K45" s="306">
        <v>79.3</v>
      </c>
      <c r="M45" s="699"/>
      <c r="N45" s="434" t="s">
        <v>180</v>
      </c>
      <c r="O45" s="435">
        <v>22902.17492432725</v>
      </c>
      <c r="P45" s="251">
        <f t="shared" si="1"/>
        <v>60.260635187624992</v>
      </c>
      <c r="Q45" s="330"/>
      <c r="S45" s="307">
        <v>41</v>
      </c>
      <c r="T45" s="763" t="s">
        <v>47</v>
      </c>
      <c r="U45" s="304">
        <v>23290.2294459185</v>
      </c>
      <c r="V45" s="305">
        <f t="shared" si="2"/>
        <v>59.498088993136967</v>
      </c>
      <c r="W45" s="306">
        <v>82.9</v>
      </c>
    </row>
    <row r="46" spans="1:23">
      <c r="A46" s="307">
        <v>42</v>
      </c>
      <c r="B46" s="303" t="s">
        <v>40</v>
      </c>
      <c r="C46" s="304">
        <v>20850.421768404663</v>
      </c>
      <c r="D46" s="305">
        <f t="shared" si="3"/>
        <v>55.682346698797083</v>
      </c>
      <c r="E46" s="306">
        <v>96.1</v>
      </c>
      <c r="G46" s="307">
        <v>42</v>
      </c>
      <c r="H46" s="332" t="s">
        <v>35</v>
      </c>
      <c r="I46" s="304">
        <v>20956.402553511078</v>
      </c>
      <c r="J46" s="305">
        <f t="shared" si="0"/>
        <v>54.186335132557147</v>
      </c>
      <c r="K46" s="306">
        <v>88.5</v>
      </c>
      <c r="M46" s="307">
        <v>42</v>
      </c>
      <c r="N46" s="303" t="s">
        <v>40</v>
      </c>
      <c r="O46" s="304">
        <v>22362.329696290413</v>
      </c>
      <c r="P46" s="305">
        <f t="shared" si="1"/>
        <v>58.840184228185656</v>
      </c>
      <c r="Q46" s="319">
        <v>100.8</v>
      </c>
      <c r="S46" s="307">
        <v>42</v>
      </c>
      <c r="T46" s="763" t="s">
        <v>51</v>
      </c>
      <c r="U46" s="304">
        <v>23055.551599300234</v>
      </c>
      <c r="V46" s="305">
        <f t="shared" si="2"/>
        <v>58.898572211422383</v>
      </c>
      <c r="W46" s="306">
        <v>92.6</v>
      </c>
    </row>
    <row r="47" spans="1:23">
      <c r="A47" s="302">
        <v>43</v>
      </c>
      <c r="B47" s="332" t="s">
        <v>44</v>
      </c>
      <c r="C47" s="304">
        <v>20709.618510819793</v>
      </c>
      <c r="D47" s="305">
        <f>C47/37445.3*100</f>
        <v>55.306322851785914</v>
      </c>
      <c r="E47" s="306">
        <v>83.9</v>
      </c>
      <c r="G47" s="302">
        <v>43</v>
      </c>
      <c r="H47" s="332" t="s">
        <v>44</v>
      </c>
      <c r="I47" s="304">
        <v>20675.296889701614</v>
      </c>
      <c r="J47" s="305">
        <f t="shared" si="0"/>
        <v>53.459488734758423</v>
      </c>
      <c r="K47" s="306">
        <v>81.400000000000006</v>
      </c>
      <c r="M47" s="693">
        <v>43</v>
      </c>
      <c r="N47" s="303" t="s">
        <v>51</v>
      </c>
      <c r="O47" s="304">
        <v>22068.126213842825</v>
      </c>
      <c r="P47" s="305">
        <f t="shared" si="1"/>
        <v>58.066070468890643</v>
      </c>
      <c r="Q47" s="306">
        <v>91.3</v>
      </c>
      <c r="S47" s="693">
        <v>43</v>
      </c>
      <c r="T47" s="763" t="s">
        <v>35</v>
      </c>
      <c r="U47" s="304">
        <v>22832.288888888888</v>
      </c>
      <c r="V47" s="305">
        <f t="shared" si="2"/>
        <v>58.328216962507859</v>
      </c>
      <c r="W47" s="306">
        <v>94.2</v>
      </c>
    </row>
    <row r="48" spans="1:23">
      <c r="A48" s="307">
        <v>44</v>
      </c>
      <c r="B48" s="332" t="s">
        <v>19</v>
      </c>
      <c r="C48" s="304">
        <v>19828.525623207301</v>
      </c>
      <c r="D48" s="305">
        <f t="shared" si="3"/>
        <v>52.953309556091952</v>
      </c>
      <c r="E48" s="306">
        <v>76.3</v>
      </c>
      <c r="G48" s="307">
        <v>44</v>
      </c>
      <c r="H48" s="332" t="s">
        <v>51</v>
      </c>
      <c r="I48" s="304">
        <v>20629.39104245065</v>
      </c>
      <c r="J48" s="305">
        <f t="shared" si="0"/>
        <v>53.340791376405384</v>
      </c>
      <c r="K48" s="306">
        <v>86.7</v>
      </c>
      <c r="M48" s="307">
        <v>44</v>
      </c>
      <c r="N48" s="303" t="s">
        <v>35</v>
      </c>
      <c r="O48" s="304">
        <v>21892.171717171717</v>
      </c>
      <c r="P48" s="305">
        <f t="shared" si="1"/>
        <v>57.603095674201739</v>
      </c>
      <c r="Q48" s="306">
        <v>93.4</v>
      </c>
      <c r="S48" s="307">
        <v>44</v>
      </c>
      <c r="T48" s="763" t="s">
        <v>74</v>
      </c>
      <c r="U48" s="304">
        <v>22093.180327868853</v>
      </c>
      <c r="V48" s="305">
        <f t="shared" si="2"/>
        <v>56.440062659808795</v>
      </c>
      <c r="W48" s="306">
        <v>54</v>
      </c>
    </row>
    <row r="49" spans="1:23">
      <c r="A49" s="302">
        <v>45</v>
      </c>
      <c r="B49" s="332" t="s">
        <v>51</v>
      </c>
      <c r="C49" s="304">
        <v>19797.870508648684</v>
      </c>
      <c r="D49" s="305">
        <f t="shared" si="3"/>
        <v>52.871443168164447</v>
      </c>
      <c r="E49" s="306">
        <v>86.3</v>
      </c>
      <c r="G49" s="302">
        <v>45</v>
      </c>
      <c r="H49" s="332" t="s">
        <v>19</v>
      </c>
      <c r="I49" s="304">
        <v>20390.248764236392</v>
      </c>
      <c r="J49" s="305">
        <f t="shared" si="0"/>
        <v>52.722448433307548</v>
      </c>
      <c r="K49" s="306">
        <v>76</v>
      </c>
      <c r="M49" s="693">
        <v>45</v>
      </c>
      <c r="N49" s="303" t="s">
        <v>74</v>
      </c>
      <c r="O49" s="304">
        <v>21285.194585448393</v>
      </c>
      <c r="P49" s="305">
        <f t="shared" si="1"/>
        <v>56.006005981940355</v>
      </c>
      <c r="Q49" s="306">
        <v>53.7</v>
      </c>
      <c r="S49" s="693">
        <v>45</v>
      </c>
      <c r="T49" s="763" t="s">
        <v>46</v>
      </c>
      <c r="U49" s="304">
        <v>22055.382025579471</v>
      </c>
      <c r="V49" s="305">
        <f t="shared" si="2"/>
        <v>56.343501706700735</v>
      </c>
      <c r="W49" s="306">
        <v>79.099999999999994</v>
      </c>
    </row>
    <row r="50" spans="1:23">
      <c r="A50" s="307">
        <v>46</v>
      </c>
      <c r="B50" s="332" t="s">
        <v>76</v>
      </c>
      <c r="C50" s="304">
        <v>19411.594141838785</v>
      </c>
      <c r="D50" s="305">
        <f t="shared" si="3"/>
        <v>51.839868132552766</v>
      </c>
      <c r="E50" s="306">
        <v>63</v>
      </c>
      <c r="G50" s="307">
        <v>46</v>
      </c>
      <c r="H50" s="332" t="s">
        <v>74</v>
      </c>
      <c r="I50" s="304">
        <v>20308.123466356708</v>
      </c>
      <c r="J50" s="305">
        <f t="shared" si="0"/>
        <v>52.510099538863152</v>
      </c>
      <c r="K50" s="306">
        <v>50.7</v>
      </c>
      <c r="M50" s="307">
        <v>46</v>
      </c>
      <c r="N50" s="303" t="s">
        <v>56</v>
      </c>
      <c r="O50" s="304">
        <v>20873.161755149406</v>
      </c>
      <c r="P50" s="305">
        <f t="shared" si="1"/>
        <v>54.921857417272925</v>
      </c>
      <c r="Q50" s="306">
        <v>85.9</v>
      </c>
      <c r="S50" s="307">
        <v>46</v>
      </c>
      <c r="T50" s="763" t="s">
        <v>40</v>
      </c>
      <c r="U50" s="304">
        <v>21940.134567206936</v>
      </c>
      <c r="V50" s="305">
        <f t="shared" si="2"/>
        <v>56.049086250193348</v>
      </c>
      <c r="W50" s="306">
        <v>95.6</v>
      </c>
    </row>
    <row r="51" spans="1:23">
      <c r="A51" s="302">
        <v>47</v>
      </c>
      <c r="B51" s="332" t="s">
        <v>31</v>
      </c>
      <c r="C51" s="304">
        <v>19176.534482599192</v>
      </c>
      <c r="D51" s="305">
        <f t="shared" si="3"/>
        <v>51.212126709090832</v>
      </c>
      <c r="E51" s="306">
        <v>70</v>
      </c>
      <c r="G51" s="302">
        <v>47</v>
      </c>
      <c r="H51" s="332" t="s">
        <v>76</v>
      </c>
      <c r="I51" s="304">
        <v>19986.425491993643</v>
      </c>
      <c r="J51" s="305">
        <f t="shared" si="0"/>
        <v>51.67829483355694</v>
      </c>
      <c r="K51" s="306">
        <v>62.3</v>
      </c>
      <c r="M51" s="693">
        <v>47</v>
      </c>
      <c r="N51" s="303" t="s">
        <v>46</v>
      </c>
      <c r="O51" s="304">
        <v>20744.6554673272</v>
      </c>
      <c r="P51" s="305">
        <f t="shared" si="1"/>
        <v>54.583729245806367</v>
      </c>
      <c r="Q51" s="306">
        <v>76.5</v>
      </c>
      <c r="S51" s="693">
        <v>47</v>
      </c>
      <c r="T51" s="763" t="s">
        <v>56</v>
      </c>
      <c r="U51" s="304">
        <v>21254.264289263523</v>
      </c>
      <c r="V51" s="305">
        <f t="shared" si="2"/>
        <v>54.296936451515599</v>
      </c>
      <c r="W51" s="306">
        <v>85.2</v>
      </c>
    </row>
    <row r="52" spans="1:23">
      <c r="A52" s="307">
        <v>48</v>
      </c>
      <c r="B52" s="332" t="s">
        <v>56</v>
      </c>
      <c r="C52" s="304">
        <v>19054.366646414968</v>
      </c>
      <c r="D52" s="305">
        <f t="shared" si="3"/>
        <v>50.885869912685877</v>
      </c>
      <c r="E52" s="306">
        <v>81.2</v>
      </c>
      <c r="G52" s="307">
        <v>48</v>
      </c>
      <c r="H52" s="332" t="s">
        <v>56</v>
      </c>
      <c r="I52" s="304">
        <v>19939.204231567266</v>
      </c>
      <c r="J52" s="305">
        <f t="shared" si="0"/>
        <v>51.556196251211425</v>
      </c>
      <c r="K52" s="306">
        <v>82.3</v>
      </c>
      <c r="M52" s="307">
        <v>48</v>
      </c>
      <c r="N52" s="303" t="s">
        <v>17</v>
      </c>
      <c r="O52" s="304">
        <v>20653.981031808795</v>
      </c>
      <c r="P52" s="305">
        <f t="shared" si="1"/>
        <v>54.345144958607762</v>
      </c>
      <c r="Q52" s="306">
        <v>80.7</v>
      </c>
      <c r="S52" s="307">
        <v>48</v>
      </c>
      <c r="T52" s="763" t="s">
        <v>19</v>
      </c>
      <c r="U52" s="304">
        <v>20886.463953830891</v>
      </c>
      <c r="V52" s="305">
        <f t="shared" si="2"/>
        <v>53.357339993692321</v>
      </c>
      <c r="W52" s="306">
        <v>76.3</v>
      </c>
    </row>
    <row r="53" spans="1:23">
      <c r="A53" s="302">
        <v>49</v>
      </c>
      <c r="B53" s="332" t="s">
        <v>74</v>
      </c>
      <c r="C53" s="304">
        <v>18808.0873270751</v>
      </c>
      <c r="D53" s="305">
        <f t="shared" si="3"/>
        <v>50.228165689886573</v>
      </c>
      <c r="E53" s="306">
        <v>50.3</v>
      </c>
      <c r="G53" s="302">
        <v>49</v>
      </c>
      <c r="H53" s="332" t="s">
        <v>31</v>
      </c>
      <c r="I53" s="304">
        <v>19786.991548844271</v>
      </c>
      <c r="J53" s="305">
        <f t="shared" si="0"/>
        <v>51.16262452932866</v>
      </c>
      <c r="K53" s="306">
        <v>70.3</v>
      </c>
      <c r="M53" s="693">
        <v>49</v>
      </c>
      <c r="N53" s="303" t="s">
        <v>19</v>
      </c>
      <c r="O53" s="304">
        <v>20564.294450216188</v>
      </c>
      <c r="P53" s="305">
        <f t="shared" si="1"/>
        <v>54.109159931315162</v>
      </c>
      <c r="Q53" s="306">
        <v>77</v>
      </c>
      <c r="S53" s="693">
        <v>49</v>
      </c>
      <c r="T53" s="763" t="s">
        <v>17</v>
      </c>
      <c r="U53" s="304">
        <v>20883.732285153674</v>
      </c>
      <c r="V53" s="305">
        <f t="shared" si="2"/>
        <v>53.350361570983594</v>
      </c>
      <c r="W53" s="306">
        <v>79.400000000000006</v>
      </c>
    </row>
    <row r="54" spans="1:23">
      <c r="A54" s="313">
        <v>50</v>
      </c>
      <c r="B54" s="333" t="s">
        <v>46</v>
      </c>
      <c r="C54" s="310">
        <v>18618.771143888651</v>
      </c>
      <c r="D54" s="311">
        <f t="shared" si="3"/>
        <v>49.722585061112206</v>
      </c>
      <c r="E54" s="312">
        <v>70.099999999999994</v>
      </c>
      <c r="G54" s="302">
        <v>50</v>
      </c>
      <c r="H54" s="332" t="s">
        <v>17</v>
      </c>
      <c r="I54" s="304">
        <v>19757.401627039395</v>
      </c>
      <c r="J54" s="305">
        <f t="shared" si="0"/>
        <v>51.086114765051562</v>
      </c>
      <c r="K54" s="306">
        <v>76.900000000000006</v>
      </c>
      <c r="M54" s="693">
        <v>50</v>
      </c>
      <c r="N54" s="303" t="s">
        <v>76</v>
      </c>
      <c r="O54" s="304">
        <v>20298.345477464183</v>
      </c>
      <c r="P54" s="305">
        <f t="shared" si="1"/>
        <v>53.409389971541223</v>
      </c>
      <c r="Q54" s="306">
        <v>63.6</v>
      </c>
      <c r="S54" s="693">
        <v>50</v>
      </c>
      <c r="T54" s="763" t="s">
        <v>60</v>
      </c>
      <c r="U54" s="304">
        <v>20628.057896233819</v>
      </c>
      <c r="V54" s="305">
        <f t="shared" si="2"/>
        <v>52.697206239021618</v>
      </c>
      <c r="W54" s="306">
        <v>68.2</v>
      </c>
    </row>
    <row r="55" spans="1:23">
      <c r="A55" s="308">
        <v>51</v>
      </c>
      <c r="B55" s="333" t="s">
        <v>78</v>
      </c>
      <c r="C55" s="310">
        <v>18233.748362145787</v>
      </c>
      <c r="D55" s="311">
        <f t="shared" si="3"/>
        <v>48.69435780230306</v>
      </c>
      <c r="E55" s="312">
        <v>64.900000000000006</v>
      </c>
      <c r="G55" s="308">
        <v>51</v>
      </c>
      <c r="H55" s="333" t="s">
        <v>78</v>
      </c>
      <c r="I55" s="310">
        <v>19265.936570516194</v>
      </c>
      <c r="J55" s="311">
        <f t="shared" si="0"/>
        <v>49.815348459112016</v>
      </c>
      <c r="K55" s="312">
        <v>66.2</v>
      </c>
      <c r="M55" s="693">
        <v>51</v>
      </c>
      <c r="N55" s="303" t="s">
        <v>78</v>
      </c>
      <c r="O55" s="304">
        <v>20149.056927527465</v>
      </c>
      <c r="P55" s="305">
        <f t="shared" si="1"/>
        <v>53.016579119508556</v>
      </c>
      <c r="Q55" s="306">
        <v>69.3</v>
      </c>
      <c r="S55" s="693">
        <v>51</v>
      </c>
      <c r="T55" s="763" t="s">
        <v>78</v>
      </c>
      <c r="U55" s="304">
        <v>20275.991504141301</v>
      </c>
      <c r="V55" s="305">
        <f t="shared" si="2"/>
        <v>51.797804299815553</v>
      </c>
      <c r="W55" s="306">
        <v>67.2</v>
      </c>
    </row>
    <row r="56" spans="1:23">
      <c r="A56" s="313">
        <v>52</v>
      </c>
      <c r="B56" s="333" t="s">
        <v>55</v>
      </c>
      <c r="C56" s="310">
        <v>18213.444034954002</v>
      </c>
      <c r="D56" s="311">
        <f t="shared" si="3"/>
        <v>48.640133835098133</v>
      </c>
      <c r="E56" s="312">
        <v>58.8</v>
      </c>
      <c r="G56" s="313">
        <v>52</v>
      </c>
      <c r="H56" s="333" t="s">
        <v>46</v>
      </c>
      <c r="I56" s="310">
        <v>19020.439475252027</v>
      </c>
      <c r="J56" s="311">
        <f t="shared" si="0"/>
        <v>49.180574058110416</v>
      </c>
      <c r="K56" s="312">
        <v>69.5</v>
      </c>
      <c r="M56" s="307">
        <v>52</v>
      </c>
      <c r="N56" s="303" t="s">
        <v>31</v>
      </c>
      <c r="O56" s="304">
        <v>19984.41129300524</v>
      </c>
      <c r="P56" s="305">
        <f>O56/38005.2*100</f>
        <v>52.583360416483117</v>
      </c>
      <c r="Q56" s="306">
        <v>69.900000000000006</v>
      </c>
      <c r="S56" s="307">
        <v>52</v>
      </c>
      <c r="T56" s="763" t="s">
        <v>53</v>
      </c>
      <c r="U56" s="304">
        <v>20111.055024472767</v>
      </c>
      <c r="V56" s="305">
        <f t="shared" si="2"/>
        <v>51.376451415838154</v>
      </c>
      <c r="W56" s="306">
        <v>69.3</v>
      </c>
    </row>
    <row r="57" spans="1:23">
      <c r="A57" s="308">
        <v>53</v>
      </c>
      <c r="B57" s="333" t="s">
        <v>17</v>
      </c>
      <c r="C57" s="310">
        <v>17895.761993289245</v>
      </c>
      <c r="D57" s="311">
        <f t="shared" si="3"/>
        <v>47.791744206320267</v>
      </c>
      <c r="E57" s="312">
        <v>71.5</v>
      </c>
      <c r="G57" s="308">
        <v>53</v>
      </c>
      <c r="H57" s="333" t="s">
        <v>55</v>
      </c>
      <c r="I57" s="310">
        <v>18581.312767527037</v>
      </c>
      <c r="J57" s="311">
        <f t="shared" si="0"/>
        <v>48.045137434878718</v>
      </c>
      <c r="K57" s="312">
        <v>58.7</v>
      </c>
      <c r="M57" s="693">
        <v>53</v>
      </c>
      <c r="N57" s="303" t="s">
        <v>60</v>
      </c>
      <c r="O57" s="304">
        <v>19887.49940409906</v>
      </c>
      <c r="P57" s="305">
        <f t="shared" si="1"/>
        <v>52.328364024131069</v>
      </c>
      <c r="Q57" s="306">
        <v>67.2</v>
      </c>
      <c r="S57" s="693">
        <v>53</v>
      </c>
      <c r="T57" s="763" t="s">
        <v>31</v>
      </c>
      <c r="U57" s="304">
        <v>20074.50022231834</v>
      </c>
      <c r="V57" s="305">
        <f t="shared" si="2"/>
        <v>51.283067154564087</v>
      </c>
      <c r="W57" s="306">
        <v>68.7</v>
      </c>
    </row>
    <row r="58" spans="1:23">
      <c r="A58" s="313">
        <v>54</v>
      </c>
      <c r="B58" s="333" t="s">
        <v>73</v>
      </c>
      <c r="C58" s="310">
        <v>17759.422381703138</v>
      </c>
      <c r="D58" s="311">
        <f t="shared" si="3"/>
        <v>47.427640803260054</v>
      </c>
      <c r="E58" s="312">
        <v>84.3</v>
      </c>
      <c r="G58" s="313">
        <v>54</v>
      </c>
      <c r="H58" s="333" t="s">
        <v>53</v>
      </c>
      <c r="I58" s="310">
        <v>18533.871166276942</v>
      </c>
      <c r="J58" s="311">
        <f t="shared" si="0"/>
        <v>47.922469123941347</v>
      </c>
      <c r="K58" s="312">
        <v>66</v>
      </c>
      <c r="M58" s="307">
        <v>54</v>
      </c>
      <c r="N58" s="303" t="s">
        <v>53</v>
      </c>
      <c r="O58" s="304">
        <v>19806.419831582014</v>
      </c>
      <c r="P58" s="305">
        <f t="shared" si="1"/>
        <v>52.115025921668654</v>
      </c>
      <c r="Q58" s="306">
        <v>70.099999999999994</v>
      </c>
      <c r="S58" s="307">
        <v>54</v>
      </c>
      <c r="T58" s="763" t="s">
        <v>76</v>
      </c>
      <c r="U58" s="304">
        <v>20001.593560003741</v>
      </c>
      <c r="V58" s="305">
        <f t="shared" si="2"/>
        <v>51.096817075205301</v>
      </c>
      <c r="W58" s="306">
        <v>61.3</v>
      </c>
    </row>
    <row r="59" spans="1:23">
      <c r="A59" s="308">
        <v>55</v>
      </c>
      <c r="B59" s="333" t="s">
        <v>53</v>
      </c>
      <c r="C59" s="310">
        <v>17547.674775145795</v>
      </c>
      <c r="D59" s="311">
        <f t="shared" si="3"/>
        <v>46.862155664785149</v>
      </c>
      <c r="E59" s="312">
        <v>65.2</v>
      </c>
      <c r="G59" s="308">
        <v>55</v>
      </c>
      <c r="H59" s="333" t="s">
        <v>11</v>
      </c>
      <c r="I59" s="310">
        <v>18452.85967170808</v>
      </c>
      <c r="J59" s="311">
        <f t="shared" si="0"/>
        <v>47.713000156971049</v>
      </c>
      <c r="K59" s="312">
        <v>79</v>
      </c>
      <c r="M59" s="693">
        <v>55</v>
      </c>
      <c r="N59" s="303" t="s">
        <v>55</v>
      </c>
      <c r="O59" s="304">
        <v>19259.833933209226</v>
      </c>
      <c r="P59" s="305">
        <f t="shared" si="1"/>
        <v>50.676838783138166</v>
      </c>
      <c r="Q59" s="306">
        <v>61.1</v>
      </c>
      <c r="S59" s="694">
        <v>55</v>
      </c>
      <c r="T59" s="771" t="s">
        <v>107</v>
      </c>
      <c r="U59" s="310">
        <v>19354.214005843834</v>
      </c>
      <c r="V59" s="311">
        <f t="shared" si="2"/>
        <v>49.442997115415537</v>
      </c>
      <c r="W59" s="312">
        <v>73.599999999999994</v>
      </c>
    </row>
    <row r="60" spans="1:23">
      <c r="A60" s="313">
        <v>56</v>
      </c>
      <c r="B60" s="333" t="s">
        <v>9</v>
      </c>
      <c r="C60" s="310">
        <v>17300.814736682838</v>
      </c>
      <c r="D60" s="311">
        <f t="shared" si="3"/>
        <v>46.202900595489524</v>
      </c>
      <c r="E60" s="312">
        <v>81</v>
      </c>
      <c r="G60" s="313">
        <v>56</v>
      </c>
      <c r="H60" s="333" t="s">
        <v>60</v>
      </c>
      <c r="I60" s="310">
        <v>18434.087796208391</v>
      </c>
      <c r="J60" s="311">
        <f t="shared" si="0"/>
        <v>47.6644622872534</v>
      </c>
      <c r="K60" s="312">
        <v>62</v>
      </c>
      <c r="M60" s="313">
        <v>56</v>
      </c>
      <c r="N60" s="695" t="s">
        <v>107</v>
      </c>
      <c r="O60" s="310">
        <v>18887.706168124416</v>
      </c>
      <c r="P60" s="311">
        <f t="shared" si="1"/>
        <v>49.697689179702827</v>
      </c>
      <c r="Q60" s="312">
        <v>73.3</v>
      </c>
      <c r="S60" s="313">
        <v>56</v>
      </c>
      <c r="T60" s="764" t="s">
        <v>55</v>
      </c>
      <c r="U60" s="310">
        <v>19333.842620707695</v>
      </c>
      <c r="V60" s="311">
        <f t="shared" si="2"/>
        <v>49.390955614984719</v>
      </c>
      <c r="W60" s="312">
        <v>59.6</v>
      </c>
    </row>
    <row r="61" spans="1:23">
      <c r="A61" s="308">
        <v>57</v>
      </c>
      <c r="B61" s="333" t="s">
        <v>57</v>
      </c>
      <c r="C61" s="310">
        <v>17104.018933329586</v>
      </c>
      <c r="D61" s="311">
        <f t="shared" si="3"/>
        <v>45.677345176376164</v>
      </c>
      <c r="E61" s="312">
        <v>59.5</v>
      </c>
      <c r="G61" s="308">
        <v>57</v>
      </c>
      <c r="H61" s="333" t="s">
        <v>73</v>
      </c>
      <c r="I61" s="310">
        <v>18112.835413994289</v>
      </c>
      <c r="J61" s="311">
        <f t="shared" si="0"/>
        <v>46.83380973606593</v>
      </c>
      <c r="K61" s="312">
        <v>83.3</v>
      </c>
      <c r="M61" s="694">
        <v>57</v>
      </c>
      <c r="N61" s="309" t="s">
        <v>11</v>
      </c>
      <c r="O61" s="310">
        <v>18769.839549954995</v>
      </c>
      <c r="P61" s="311">
        <f t="shared" si="1"/>
        <v>49.387556307965738</v>
      </c>
      <c r="Q61" s="312">
        <v>80</v>
      </c>
      <c r="S61" s="694">
        <v>57</v>
      </c>
      <c r="T61" s="764" t="s">
        <v>11</v>
      </c>
      <c r="U61" s="310">
        <v>18860.423514425169</v>
      </c>
      <c r="V61" s="311">
        <f t="shared" si="2"/>
        <v>48.181541505001135</v>
      </c>
      <c r="W61" s="312">
        <v>77.599999999999994</v>
      </c>
    </row>
    <row r="62" spans="1:23">
      <c r="A62" s="313">
        <v>58</v>
      </c>
      <c r="B62" s="333" t="s">
        <v>60</v>
      </c>
      <c r="C62" s="310">
        <v>16770.716572784891</v>
      </c>
      <c r="D62" s="311">
        <f t="shared" si="3"/>
        <v>44.787240515591783</v>
      </c>
      <c r="E62" s="312">
        <v>58.7</v>
      </c>
      <c r="G62" s="313">
        <v>58</v>
      </c>
      <c r="H62" s="333" t="s">
        <v>9</v>
      </c>
      <c r="I62" s="310">
        <v>17720.801381119923</v>
      </c>
      <c r="J62" s="311">
        <f t="shared" si="0"/>
        <v>45.820139215352476</v>
      </c>
      <c r="K62" s="312">
        <v>79.3</v>
      </c>
      <c r="M62" s="313">
        <v>58</v>
      </c>
      <c r="N62" s="309" t="s">
        <v>52</v>
      </c>
      <c r="O62" s="310">
        <v>18427.504624935023</v>
      </c>
      <c r="P62" s="311">
        <f t="shared" si="1"/>
        <v>48.486798187971715</v>
      </c>
      <c r="Q62" s="312">
        <v>58.7</v>
      </c>
      <c r="S62" s="313">
        <v>58</v>
      </c>
      <c r="T62" s="764" t="s">
        <v>57</v>
      </c>
      <c r="U62" s="310">
        <v>18514.388717959664</v>
      </c>
      <c r="V62" s="311">
        <f t="shared" si="2"/>
        <v>47.297548104994732</v>
      </c>
      <c r="W62" s="312">
        <v>60.5</v>
      </c>
    </row>
    <row r="63" spans="1:23">
      <c r="A63" s="308">
        <v>59</v>
      </c>
      <c r="B63" s="333" t="s">
        <v>62</v>
      </c>
      <c r="C63" s="310">
        <v>16678.254438349537</v>
      </c>
      <c r="D63" s="311">
        <f t="shared" si="3"/>
        <v>44.540314641222089</v>
      </c>
      <c r="E63" s="312">
        <v>67.5</v>
      </c>
      <c r="G63" s="308">
        <v>59</v>
      </c>
      <c r="H63" s="333" t="s">
        <v>57</v>
      </c>
      <c r="I63" s="310">
        <v>17701.797710602601</v>
      </c>
      <c r="J63" s="311">
        <f t="shared" si="0"/>
        <v>45.771002000280809</v>
      </c>
      <c r="K63" s="312">
        <v>59.9</v>
      </c>
      <c r="M63" s="694">
        <v>59</v>
      </c>
      <c r="N63" s="309" t="s">
        <v>57</v>
      </c>
      <c r="O63" s="310">
        <v>18416.185958542381</v>
      </c>
      <c r="P63" s="311">
        <f>O63/38005.2*100</f>
        <v>48.457016299196901</v>
      </c>
      <c r="Q63" s="312">
        <v>62.6</v>
      </c>
      <c r="S63" s="694">
        <v>59</v>
      </c>
      <c r="T63" s="764" t="s">
        <v>52</v>
      </c>
      <c r="U63" s="310">
        <v>18470.054293445697</v>
      </c>
      <c r="V63" s="311">
        <f t="shared" si="2"/>
        <v>47.184289730219305</v>
      </c>
      <c r="W63" s="312">
        <v>57</v>
      </c>
    </row>
    <row r="64" spans="1:23">
      <c r="A64" s="313">
        <v>60</v>
      </c>
      <c r="B64" s="333" t="s">
        <v>11</v>
      </c>
      <c r="C64" s="310">
        <v>16589.656879496404</v>
      </c>
      <c r="D64" s="311">
        <f t="shared" si="3"/>
        <v>44.303709356037743</v>
      </c>
      <c r="E64" s="312">
        <v>72.7</v>
      </c>
      <c r="G64" s="313">
        <v>60</v>
      </c>
      <c r="H64" s="333" t="s">
        <v>88</v>
      </c>
      <c r="I64" s="310">
        <v>17667.362589657074</v>
      </c>
      <c r="J64" s="311">
        <f t="shared" si="0"/>
        <v>45.68196415138857</v>
      </c>
      <c r="K64" s="312">
        <v>52.7</v>
      </c>
      <c r="M64" s="313">
        <v>60</v>
      </c>
      <c r="N64" s="309" t="s">
        <v>73</v>
      </c>
      <c r="O64" s="310">
        <v>18352.877062905569</v>
      </c>
      <c r="P64" s="311">
        <f t="shared" si="1"/>
        <v>48.290436737355861</v>
      </c>
      <c r="Q64" s="312">
        <v>83.6</v>
      </c>
      <c r="S64" s="313">
        <v>60</v>
      </c>
      <c r="T64" s="764" t="s">
        <v>73</v>
      </c>
      <c r="U64" s="310">
        <v>18468.356325787649</v>
      </c>
      <c r="V64" s="311">
        <f t="shared" si="2"/>
        <v>47.179952038696747</v>
      </c>
      <c r="W64" s="312">
        <v>81.2</v>
      </c>
    </row>
    <row r="65" spans="1:23">
      <c r="A65" s="308">
        <v>61</v>
      </c>
      <c r="B65" s="333" t="s">
        <v>77</v>
      </c>
      <c r="C65" s="310">
        <v>16466.387488111359</v>
      </c>
      <c r="D65" s="311">
        <f t="shared" si="3"/>
        <v>43.974510788033101</v>
      </c>
      <c r="E65" s="312">
        <v>52.1</v>
      </c>
      <c r="G65" s="308">
        <v>61</v>
      </c>
      <c r="H65" s="333" t="s">
        <v>52</v>
      </c>
      <c r="I65" s="310">
        <v>17338.270886324099</v>
      </c>
      <c r="J65" s="311">
        <f t="shared" si="0"/>
        <v>44.831041705104631</v>
      </c>
      <c r="K65" s="312">
        <v>55.1</v>
      </c>
      <c r="M65" s="694">
        <v>61</v>
      </c>
      <c r="N65" s="309" t="s">
        <v>64</v>
      </c>
      <c r="O65" s="310">
        <v>18341.990884932588</v>
      </c>
      <c r="P65" s="311">
        <f t="shared" si="1"/>
        <v>48.261792820278778</v>
      </c>
      <c r="Q65" s="312">
        <v>74.3</v>
      </c>
      <c r="S65" s="694">
        <v>61</v>
      </c>
      <c r="T65" s="764" t="s">
        <v>77</v>
      </c>
      <c r="U65" s="310">
        <v>18441.239697630579</v>
      </c>
      <c r="V65" s="311">
        <f t="shared" si="2"/>
        <v>47.110678888810895</v>
      </c>
      <c r="W65" s="312">
        <v>55.9</v>
      </c>
    </row>
    <row r="66" spans="1:23">
      <c r="A66" s="313">
        <v>62</v>
      </c>
      <c r="B66" s="334" t="s">
        <v>107</v>
      </c>
      <c r="C66" s="310">
        <v>16446.682956688914</v>
      </c>
      <c r="D66" s="311">
        <f t="shared" si="3"/>
        <v>43.921888612693479</v>
      </c>
      <c r="E66" s="312">
        <v>66.7</v>
      </c>
      <c r="G66" s="313">
        <v>62</v>
      </c>
      <c r="H66" s="333" t="s">
        <v>64</v>
      </c>
      <c r="I66" s="310">
        <v>17236.638876089772</v>
      </c>
      <c r="J66" s="311">
        <f t="shared" si="0"/>
        <v>44.568254895551284</v>
      </c>
      <c r="K66" s="312">
        <v>70.3</v>
      </c>
      <c r="M66" s="313">
        <v>62</v>
      </c>
      <c r="N66" s="309" t="s">
        <v>77</v>
      </c>
      <c r="O66" s="310">
        <v>18253.298422751224</v>
      </c>
      <c r="P66" s="311">
        <f t="shared" si="1"/>
        <v>48.028423538755817</v>
      </c>
      <c r="Q66" s="312">
        <v>57</v>
      </c>
      <c r="S66" s="313">
        <v>62</v>
      </c>
      <c r="T66" s="764" t="s">
        <v>9</v>
      </c>
      <c r="U66" s="310">
        <v>18262.812507270624</v>
      </c>
      <c r="V66" s="311">
        <f t="shared" si="2"/>
        <v>46.654862132025251</v>
      </c>
      <c r="W66" s="312">
        <v>78.8</v>
      </c>
    </row>
    <row r="67" spans="1:23">
      <c r="A67" s="308">
        <v>63</v>
      </c>
      <c r="B67" s="333" t="s">
        <v>52</v>
      </c>
      <c r="C67" s="310">
        <v>16402.261893501422</v>
      </c>
      <c r="D67" s="311">
        <f t="shared" si="3"/>
        <v>43.803259403720681</v>
      </c>
      <c r="E67" s="312">
        <v>53.7</v>
      </c>
      <c r="G67" s="308">
        <v>63</v>
      </c>
      <c r="H67" s="333" t="s">
        <v>77</v>
      </c>
      <c r="I67" s="310">
        <v>17217.663190416992</v>
      </c>
      <c r="J67" s="311">
        <f t="shared" si="0"/>
        <v>44.519190040044251</v>
      </c>
      <c r="K67" s="312">
        <v>53</v>
      </c>
      <c r="M67" s="694">
        <v>63</v>
      </c>
      <c r="N67" s="309" t="s">
        <v>61</v>
      </c>
      <c r="O67" s="310">
        <v>18081.251442429173</v>
      </c>
      <c r="P67" s="311">
        <f t="shared" si="1"/>
        <v>47.575730274881266</v>
      </c>
      <c r="Q67" s="312">
        <v>75.2</v>
      </c>
      <c r="S67" s="694">
        <v>63</v>
      </c>
      <c r="T67" s="764" t="s">
        <v>61</v>
      </c>
      <c r="U67" s="310">
        <v>18047.620717957161</v>
      </c>
      <c r="V67" s="311">
        <f t="shared" si="2"/>
        <v>46.105125159236067</v>
      </c>
      <c r="W67" s="312">
        <v>73</v>
      </c>
    </row>
    <row r="68" spans="1:23">
      <c r="A68" s="313">
        <v>64</v>
      </c>
      <c r="B68" s="333" t="s">
        <v>49</v>
      </c>
      <c r="C68" s="310">
        <v>16372.530402364684</v>
      </c>
      <c r="D68" s="311">
        <f t="shared" si="3"/>
        <v>43.723859609522911</v>
      </c>
      <c r="E68" s="312">
        <v>59</v>
      </c>
      <c r="G68" s="313">
        <v>64</v>
      </c>
      <c r="H68" s="334" t="s">
        <v>107</v>
      </c>
      <c r="I68" s="310">
        <v>17123.361299850789</v>
      </c>
      <c r="J68" s="311">
        <f t="shared" si="0"/>
        <v>44.275356498824273</v>
      </c>
      <c r="K68" s="312">
        <v>66</v>
      </c>
      <c r="M68" s="313">
        <v>64</v>
      </c>
      <c r="N68" s="309" t="s">
        <v>9</v>
      </c>
      <c r="O68" s="310">
        <v>18038.508682329986</v>
      </c>
      <c r="P68" s="311">
        <f t="shared" si="1"/>
        <v>47.4632647172755</v>
      </c>
      <c r="Q68" s="312">
        <v>80.400000000000006</v>
      </c>
      <c r="S68" s="313">
        <v>64</v>
      </c>
      <c r="T68" s="764" t="s">
        <v>49</v>
      </c>
      <c r="U68" s="310">
        <v>17690.496693046538</v>
      </c>
      <c r="V68" s="311">
        <f t="shared" si="2"/>
        <v>45.19280280255601</v>
      </c>
      <c r="W68" s="312">
        <v>58.7</v>
      </c>
    </row>
    <row r="69" spans="1:23">
      <c r="A69" s="308">
        <v>65</v>
      </c>
      <c r="B69" s="333" t="s">
        <v>54</v>
      </c>
      <c r="C69" s="310">
        <v>16310.703755534167</v>
      </c>
      <c r="D69" s="311">
        <f t="shared" si="3"/>
        <v>43.558747708081299</v>
      </c>
      <c r="E69" s="312">
        <v>71.8</v>
      </c>
      <c r="G69" s="308">
        <v>65</v>
      </c>
      <c r="H69" s="333" t="s">
        <v>49</v>
      </c>
      <c r="I69" s="310">
        <v>16983.372963066311</v>
      </c>
      <c r="J69" s="311">
        <f t="shared" ref="J69:J86" si="5">I69/38674.7*100</f>
        <v>43.913392897853925</v>
      </c>
      <c r="K69" s="312">
        <v>58.6</v>
      </c>
      <c r="M69" s="694">
        <v>65</v>
      </c>
      <c r="N69" s="309" t="s">
        <v>49</v>
      </c>
      <c r="O69" s="310">
        <v>17403.707614042552</v>
      </c>
      <c r="P69" s="311">
        <f t="shared" ref="P69:P86" si="6">O69/38005.2*100</f>
        <v>45.792964157648306</v>
      </c>
      <c r="Q69" s="312">
        <v>59.5</v>
      </c>
      <c r="S69" s="694">
        <v>65</v>
      </c>
      <c r="T69" s="764" t="s">
        <v>88</v>
      </c>
      <c r="U69" s="310">
        <v>17558.53465953148</v>
      </c>
      <c r="V69" s="311">
        <f t="shared" ref="V69:V86" si="7">U69/39144.5*100</f>
        <v>44.855687668846151</v>
      </c>
      <c r="W69" s="312">
        <v>50.9</v>
      </c>
    </row>
    <row r="70" spans="1:23">
      <c r="A70" s="313">
        <v>66</v>
      </c>
      <c r="B70" s="333" t="s">
        <v>70</v>
      </c>
      <c r="C70" s="310">
        <v>16065.260294795025</v>
      </c>
      <c r="D70" s="311">
        <f t="shared" ref="D70:D85" si="8">C70/37445.3*100</f>
        <v>42.9032756976043</v>
      </c>
      <c r="E70" s="312">
        <v>53</v>
      </c>
      <c r="G70" s="313">
        <v>66</v>
      </c>
      <c r="H70" s="333" t="s">
        <v>70</v>
      </c>
      <c r="I70" s="310">
        <v>16803.242784240731</v>
      </c>
      <c r="J70" s="311">
        <f t="shared" si="5"/>
        <v>43.447635752160281</v>
      </c>
      <c r="K70" s="312">
        <v>53.4</v>
      </c>
      <c r="M70" s="313">
        <v>66</v>
      </c>
      <c r="N70" s="309" t="s">
        <v>88</v>
      </c>
      <c r="O70" s="310">
        <v>17204.685593171271</v>
      </c>
      <c r="P70" s="311">
        <f t="shared" si="6"/>
        <v>45.269293657634407</v>
      </c>
      <c r="Q70" s="312">
        <v>51.5</v>
      </c>
      <c r="S70" s="313">
        <v>66</v>
      </c>
      <c r="T70" s="764" t="s">
        <v>70</v>
      </c>
      <c r="U70" s="310">
        <v>17385.905146443514</v>
      </c>
      <c r="V70" s="311">
        <f t="shared" si="7"/>
        <v>44.414681874704016</v>
      </c>
      <c r="W70" s="312">
        <v>54.2</v>
      </c>
    </row>
    <row r="71" spans="1:23">
      <c r="A71" s="315">
        <v>67</v>
      </c>
      <c r="B71" s="335" t="s">
        <v>61</v>
      </c>
      <c r="C71" s="317">
        <v>15245.319679662563</v>
      </c>
      <c r="D71" s="318">
        <f t="shared" si="8"/>
        <v>40.713573344752376</v>
      </c>
      <c r="E71" s="319">
        <v>65.099999999999994</v>
      </c>
      <c r="G71" s="308">
        <v>67</v>
      </c>
      <c r="H71" s="333" t="s">
        <v>54</v>
      </c>
      <c r="I71" s="310">
        <v>16546.843928347676</v>
      </c>
      <c r="J71" s="311">
        <f t="shared" si="5"/>
        <v>42.784672999008855</v>
      </c>
      <c r="K71" s="312">
        <v>69.7</v>
      </c>
      <c r="M71" s="694">
        <v>67</v>
      </c>
      <c r="N71" s="309" t="s">
        <v>70</v>
      </c>
      <c r="O71" s="310">
        <v>17177.026294047435</v>
      </c>
      <c r="P71" s="311">
        <f t="shared" si="6"/>
        <v>45.19651598741077</v>
      </c>
      <c r="Q71" s="312">
        <v>55.7</v>
      </c>
      <c r="S71" s="694">
        <v>67</v>
      </c>
      <c r="T71" s="764" t="s">
        <v>54</v>
      </c>
      <c r="U71" s="310">
        <v>17127.619979831878</v>
      </c>
      <c r="V71" s="311">
        <f t="shared" si="7"/>
        <v>43.754856952654592</v>
      </c>
      <c r="W71" s="312">
        <v>69.8</v>
      </c>
    </row>
    <row r="72" spans="1:23">
      <c r="A72" s="320">
        <v>68</v>
      </c>
      <c r="B72" s="335" t="s">
        <v>64</v>
      </c>
      <c r="C72" s="317">
        <v>15233.043496763532</v>
      </c>
      <c r="D72" s="318">
        <f t="shared" si="8"/>
        <v>40.680789035642739</v>
      </c>
      <c r="E72" s="319">
        <v>65.599999999999994</v>
      </c>
      <c r="G72" s="313">
        <v>68</v>
      </c>
      <c r="H72" s="333" t="s">
        <v>72</v>
      </c>
      <c r="I72" s="310">
        <v>16406.843343130276</v>
      </c>
      <c r="J72" s="311">
        <f t="shared" si="5"/>
        <v>42.422677727636618</v>
      </c>
      <c r="K72" s="312">
        <v>48.9</v>
      </c>
      <c r="M72" s="313">
        <v>68</v>
      </c>
      <c r="N72" s="309" t="s">
        <v>62</v>
      </c>
      <c r="O72" s="310">
        <v>17033.227092759658</v>
      </c>
      <c r="P72" s="311">
        <f t="shared" si="6"/>
        <v>44.818148813214137</v>
      </c>
      <c r="Q72" s="312">
        <v>67.099999999999994</v>
      </c>
      <c r="S72" s="313">
        <v>68</v>
      </c>
      <c r="T72" s="764" t="s">
        <v>64</v>
      </c>
      <c r="U72" s="310">
        <v>17126.174074242866</v>
      </c>
      <c r="V72" s="311">
        <f t="shared" si="7"/>
        <v>43.751163188296864</v>
      </c>
      <c r="W72" s="312">
        <v>67.900000000000006</v>
      </c>
    </row>
    <row r="73" spans="1:23">
      <c r="A73" s="315">
        <v>69</v>
      </c>
      <c r="B73" s="335" t="s">
        <v>32</v>
      </c>
      <c r="C73" s="317">
        <v>14897.029674629324</v>
      </c>
      <c r="D73" s="318">
        <f t="shared" si="8"/>
        <v>39.783443248229609</v>
      </c>
      <c r="E73" s="319">
        <v>68</v>
      </c>
      <c r="G73" s="308">
        <v>69</v>
      </c>
      <c r="H73" s="333" t="s">
        <v>61</v>
      </c>
      <c r="I73" s="310">
        <v>16333.45203366663</v>
      </c>
      <c r="J73" s="311">
        <f t="shared" si="5"/>
        <v>42.232912042411783</v>
      </c>
      <c r="K73" s="312">
        <v>67.900000000000006</v>
      </c>
      <c r="M73" s="694">
        <v>69</v>
      </c>
      <c r="N73" s="309" t="s">
        <v>54</v>
      </c>
      <c r="O73" s="310">
        <v>17003.631526216297</v>
      </c>
      <c r="P73" s="311">
        <f t="shared" si="6"/>
        <v>44.740276399588211</v>
      </c>
      <c r="Q73" s="312">
        <v>71.599999999999994</v>
      </c>
      <c r="S73" s="694">
        <v>69</v>
      </c>
      <c r="T73" s="764" t="s">
        <v>62</v>
      </c>
      <c r="U73" s="310">
        <v>17050.851487579755</v>
      </c>
      <c r="V73" s="311">
        <f t="shared" si="7"/>
        <v>43.55874129847043</v>
      </c>
      <c r="W73" s="312">
        <v>65.2</v>
      </c>
    </row>
    <row r="74" spans="1:23">
      <c r="A74" s="320">
        <v>70</v>
      </c>
      <c r="B74" s="335" t="s">
        <v>72</v>
      </c>
      <c r="C74" s="317">
        <v>14878.699070764833</v>
      </c>
      <c r="D74" s="318">
        <f t="shared" si="8"/>
        <v>39.734490231790993</v>
      </c>
      <c r="E74" s="319">
        <v>46</v>
      </c>
      <c r="G74" s="313">
        <v>70</v>
      </c>
      <c r="H74" s="333" t="s">
        <v>62</v>
      </c>
      <c r="I74" s="310">
        <v>16286.993176963842</v>
      </c>
      <c r="J74" s="311">
        <f t="shared" si="5"/>
        <v>42.112784784274588</v>
      </c>
      <c r="K74" s="312">
        <v>64.400000000000006</v>
      </c>
      <c r="M74" s="313">
        <v>70</v>
      </c>
      <c r="N74" s="309" t="s">
        <v>72</v>
      </c>
      <c r="O74" s="310">
        <v>16853.174318448499</v>
      </c>
      <c r="P74" s="311">
        <f t="shared" si="6"/>
        <v>44.344390552999322</v>
      </c>
      <c r="Q74" s="312">
        <v>50.7</v>
      </c>
      <c r="S74" s="313">
        <v>70</v>
      </c>
      <c r="T74" s="764" t="s">
        <v>72</v>
      </c>
      <c r="U74" s="310">
        <v>16498.271815837743</v>
      </c>
      <c r="V74" s="311">
        <f t="shared" si="7"/>
        <v>42.147100654849964</v>
      </c>
      <c r="W74" s="312">
        <v>48</v>
      </c>
    </row>
    <row r="75" spans="1:23">
      <c r="A75" s="315">
        <v>71</v>
      </c>
      <c r="B75" s="335" t="s">
        <v>88</v>
      </c>
      <c r="C75" s="317">
        <v>14682.917073170731</v>
      </c>
      <c r="D75" s="318">
        <f>C75/37445.3*100</f>
        <v>39.211642243941775</v>
      </c>
      <c r="E75" s="319">
        <v>45.4</v>
      </c>
      <c r="G75" s="315">
        <v>71</v>
      </c>
      <c r="H75" s="335" t="s">
        <v>32</v>
      </c>
      <c r="I75" s="317">
        <v>15300.507672904523</v>
      </c>
      <c r="J75" s="318">
        <f t="shared" si="5"/>
        <v>39.562059105576836</v>
      </c>
      <c r="K75" s="319">
        <v>67.099999999999994</v>
      </c>
      <c r="M75" s="694">
        <v>71</v>
      </c>
      <c r="N75" s="309" t="s">
        <v>32</v>
      </c>
      <c r="O75" s="310">
        <v>15510.632916231014</v>
      </c>
      <c r="P75" s="311">
        <f t="shared" si="6"/>
        <v>40.811870260467025</v>
      </c>
      <c r="Q75" s="312">
        <v>68.400000000000006</v>
      </c>
      <c r="S75" s="694">
        <v>71</v>
      </c>
      <c r="T75" s="764" t="s">
        <v>32</v>
      </c>
      <c r="U75" s="310">
        <v>15829.846484281257</v>
      </c>
      <c r="V75" s="311">
        <f t="shared" si="7"/>
        <v>40.439516367002412</v>
      </c>
      <c r="W75" s="312">
        <v>67.900000000000006</v>
      </c>
    </row>
    <row r="76" spans="1:23" ht="14.95" customHeight="1">
      <c r="A76" s="320">
        <v>72</v>
      </c>
      <c r="B76" s="335" t="s">
        <v>58</v>
      </c>
      <c r="C76" s="317">
        <v>13877.89386932587</v>
      </c>
      <c r="D76" s="318">
        <f t="shared" si="8"/>
        <v>37.061777764701759</v>
      </c>
      <c r="E76" s="319">
        <v>53.3</v>
      </c>
      <c r="G76" s="320">
        <v>72</v>
      </c>
      <c r="H76" s="335" t="s">
        <v>58</v>
      </c>
      <c r="I76" s="317">
        <v>14543.487865469822</v>
      </c>
      <c r="J76" s="318">
        <f t="shared" si="5"/>
        <v>37.604655926147643</v>
      </c>
      <c r="K76" s="319">
        <v>54.2</v>
      </c>
      <c r="M76" s="320">
        <v>72</v>
      </c>
      <c r="N76" s="316" t="s">
        <v>58</v>
      </c>
      <c r="O76" s="317">
        <v>15060.543071506663</v>
      </c>
      <c r="P76" s="318">
        <f t="shared" si="6"/>
        <v>39.627585360705019</v>
      </c>
      <c r="Q76" s="319">
        <v>56</v>
      </c>
      <c r="S76" s="313">
        <v>72</v>
      </c>
      <c r="T76" s="764" t="s">
        <v>45</v>
      </c>
      <c r="U76" s="310">
        <v>15793.701624668434</v>
      </c>
      <c r="V76" s="311">
        <f t="shared" si="7"/>
        <v>40.347179360238179</v>
      </c>
      <c r="W76" s="312">
        <v>53.7</v>
      </c>
    </row>
    <row r="77" spans="1:23" ht="14.95" customHeight="1">
      <c r="A77" s="315">
        <v>73</v>
      </c>
      <c r="B77" s="335" t="s">
        <v>45</v>
      </c>
      <c r="C77" s="317">
        <v>13022.203748946926</v>
      </c>
      <c r="D77" s="318">
        <f t="shared" si="8"/>
        <v>34.776604137093102</v>
      </c>
      <c r="E77" s="319">
        <v>47.7</v>
      </c>
      <c r="G77" s="315">
        <v>73</v>
      </c>
      <c r="H77" s="335" t="s">
        <v>45</v>
      </c>
      <c r="I77" s="317">
        <v>13182.988095238095</v>
      </c>
      <c r="J77" s="318">
        <f t="shared" si="5"/>
        <v>34.086852891523648</v>
      </c>
      <c r="K77" s="319">
        <v>46.7</v>
      </c>
      <c r="M77" s="696">
        <v>73</v>
      </c>
      <c r="N77" s="316" t="s">
        <v>45</v>
      </c>
      <c r="O77" s="317">
        <v>14846.215912815471</v>
      </c>
      <c r="P77" s="318">
        <f t="shared" si="6"/>
        <v>39.063643693009041</v>
      </c>
      <c r="Q77" s="319">
        <v>52.2</v>
      </c>
      <c r="S77" s="696">
        <v>73</v>
      </c>
      <c r="T77" s="765" t="s">
        <v>58</v>
      </c>
      <c r="U77" s="317">
        <v>15254.209532932709</v>
      </c>
      <c r="V77" s="318">
        <f t="shared" si="7"/>
        <v>38.96897273673877</v>
      </c>
      <c r="W77" s="319">
        <v>55.7</v>
      </c>
    </row>
    <row r="78" spans="1:23" ht="14.95" customHeight="1">
      <c r="A78" s="320">
        <v>74</v>
      </c>
      <c r="B78" s="316" t="s">
        <v>38</v>
      </c>
      <c r="C78" s="317">
        <v>12933.670122728721</v>
      </c>
      <c r="D78" s="318">
        <f t="shared" si="8"/>
        <v>34.540169587982255</v>
      </c>
      <c r="E78" s="319">
        <v>63.2</v>
      </c>
      <c r="G78" s="320">
        <v>74</v>
      </c>
      <c r="H78" s="316" t="s">
        <v>38</v>
      </c>
      <c r="I78" s="317">
        <v>12642.463935969869</v>
      </c>
      <c r="J78" s="318">
        <f t="shared" si="5"/>
        <v>32.689235950039354</v>
      </c>
      <c r="K78" s="319">
        <v>60.5</v>
      </c>
      <c r="M78" s="320">
        <v>74</v>
      </c>
      <c r="N78" s="316" t="s">
        <v>38</v>
      </c>
      <c r="O78" s="317">
        <v>12714.308660583069</v>
      </c>
      <c r="P78" s="318">
        <f t="shared" si="6"/>
        <v>33.45412906808297</v>
      </c>
      <c r="Q78" s="319">
        <v>60.3</v>
      </c>
      <c r="S78" s="320">
        <v>74</v>
      </c>
      <c r="T78" s="765" t="s">
        <v>38</v>
      </c>
      <c r="U78" s="317">
        <v>13331.694792636261</v>
      </c>
      <c r="V78" s="318">
        <f t="shared" si="7"/>
        <v>34.057644861056495</v>
      </c>
      <c r="W78" s="319">
        <v>59.9</v>
      </c>
    </row>
    <row r="79" spans="1:23" ht="14.95" customHeight="1">
      <c r="A79" s="321">
        <v>75</v>
      </c>
      <c r="B79" s="336" t="s">
        <v>39</v>
      </c>
      <c r="C79" s="323">
        <v>10547.078816151728</v>
      </c>
      <c r="D79" s="324">
        <f t="shared" si="8"/>
        <v>28.166629232912349</v>
      </c>
      <c r="E79" s="324">
        <v>49.7</v>
      </c>
      <c r="G79" s="321">
        <v>75</v>
      </c>
      <c r="H79" s="336" t="s">
        <v>69</v>
      </c>
      <c r="I79" s="323">
        <v>10890.682797941872</v>
      </c>
      <c r="J79" s="324">
        <f t="shared" si="5"/>
        <v>28.159708537989626</v>
      </c>
      <c r="K79" s="324">
        <v>43.1</v>
      </c>
      <c r="M79" s="696">
        <v>75</v>
      </c>
      <c r="N79" s="316" t="s">
        <v>39</v>
      </c>
      <c r="O79" s="317">
        <v>11927.864985882743</v>
      </c>
      <c r="P79" s="318">
        <f t="shared" si="6"/>
        <v>31.384823618564678</v>
      </c>
      <c r="Q79" s="319">
        <v>53.3</v>
      </c>
      <c r="S79" s="696">
        <v>75</v>
      </c>
      <c r="T79" s="765" t="s">
        <v>69</v>
      </c>
      <c r="U79" s="317">
        <v>11942.544425336773</v>
      </c>
      <c r="V79" s="318">
        <f t="shared" si="7"/>
        <v>30.508869509986773</v>
      </c>
      <c r="W79" s="319">
        <v>46.1</v>
      </c>
    </row>
    <row r="80" spans="1:23" ht="14.95" customHeight="1">
      <c r="A80" s="325">
        <v>76</v>
      </c>
      <c r="B80" s="336" t="s">
        <v>69</v>
      </c>
      <c r="C80" s="323">
        <v>10430.167424555602</v>
      </c>
      <c r="D80" s="324">
        <f t="shared" si="8"/>
        <v>27.854410098345056</v>
      </c>
      <c r="E80" s="324">
        <v>43.6</v>
      </c>
      <c r="G80" s="325">
        <v>76</v>
      </c>
      <c r="H80" s="336" t="s">
        <v>39</v>
      </c>
      <c r="I80" s="323">
        <v>10793.538341890668</v>
      </c>
      <c r="J80" s="324">
        <f t="shared" si="5"/>
        <v>27.908525061320887</v>
      </c>
      <c r="K80" s="324">
        <v>48</v>
      </c>
      <c r="M80" s="325">
        <v>76</v>
      </c>
      <c r="N80" s="322" t="s">
        <v>69</v>
      </c>
      <c r="O80" s="323">
        <v>11298.951605354301</v>
      </c>
      <c r="P80" s="324">
        <f t="shared" si="6"/>
        <v>29.730014854162857</v>
      </c>
      <c r="Q80" s="324">
        <v>45.3</v>
      </c>
      <c r="S80" s="325">
        <v>76</v>
      </c>
      <c r="T80" s="767" t="s">
        <v>39</v>
      </c>
      <c r="U80" s="323">
        <v>11651.595006897231</v>
      </c>
      <c r="V80" s="324">
        <f t="shared" si="7"/>
        <v>29.765599271665828</v>
      </c>
      <c r="W80" s="324">
        <v>50.6</v>
      </c>
    </row>
    <row r="81" spans="1:23" ht="14.95" customHeight="1">
      <c r="A81" s="321">
        <v>77</v>
      </c>
      <c r="B81" s="336" t="s">
        <v>37</v>
      </c>
      <c r="C81" s="323">
        <v>8677.6400862068967</v>
      </c>
      <c r="D81" s="324">
        <f t="shared" si="8"/>
        <v>23.174176962681287</v>
      </c>
      <c r="E81" s="324">
        <v>41.1</v>
      </c>
      <c r="G81" s="321">
        <v>77</v>
      </c>
      <c r="H81" s="336" t="s">
        <v>36</v>
      </c>
      <c r="I81" s="323">
        <v>9054.7946553697711</v>
      </c>
      <c r="J81" s="324">
        <f>I81/38674.7*100</f>
        <v>23.412708192616289</v>
      </c>
      <c r="K81" s="324">
        <v>42.9</v>
      </c>
      <c r="M81" s="697">
        <v>77</v>
      </c>
      <c r="N81" s="322" t="s">
        <v>36</v>
      </c>
      <c r="O81" s="323">
        <v>9296.8931384496809</v>
      </c>
      <c r="P81" s="324">
        <f t="shared" si="6"/>
        <v>24.4621608054942</v>
      </c>
      <c r="Q81" s="324">
        <v>43.5</v>
      </c>
      <c r="S81" s="697">
        <v>77</v>
      </c>
      <c r="T81" s="767" t="s">
        <v>135</v>
      </c>
      <c r="U81" s="323">
        <v>9276.5506774060304</v>
      </c>
      <c r="V81" s="324">
        <f t="shared" si="7"/>
        <v>23.698222425643529</v>
      </c>
      <c r="W81" s="324">
        <v>38.4</v>
      </c>
    </row>
    <row r="82" spans="1:23" ht="14.95" customHeight="1">
      <c r="A82" s="325">
        <v>78</v>
      </c>
      <c r="B82" s="336" t="s">
        <v>36</v>
      </c>
      <c r="C82" s="323">
        <v>8610.9637850977469</v>
      </c>
      <c r="D82" s="324">
        <f t="shared" si="8"/>
        <v>22.996113758195946</v>
      </c>
      <c r="E82" s="324">
        <v>43.5</v>
      </c>
      <c r="G82" s="325">
        <v>78</v>
      </c>
      <c r="H82" s="336" t="s">
        <v>37</v>
      </c>
      <c r="I82" s="323">
        <v>8974.2131616595143</v>
      </c>
      <c r="J82" s="324">
        <f t="shared" si="5"/>
        <v>23.204351065837653</v>
      </c>
      <c r="K82" s="324">
        <v>40.700000000000003</v>
      </c>
      <c r="M82" s="325">
        <v>78</v>
      </c>
      <c r="N82" s="322" t="s">
        <v>37</v>
      </c>
      <c r="O82" s="323">
        <v>8901.2820512820508</v>
      </c>
      <c r="P82" s="324">
        <f t="shared" si="6"/>
        <v>23.421221441492353</v>
      </c>
      <c r="Q82" s="324">
        <v>40.700000000000003</v>
      </c>
      <c r="S82" s="325">
        <v>78</v>
      </c>
      <c r="T82" s="767" t="s">
        <v>36</v>
      </c>
      <c r="U82" s="323">
        <v>9061.1364773918322</v>
      </c>
      <c r="V82" s="324">
        <f>U82/39144.5*100</f>
        <v>23.147917274181129</v>
      </c>
      <c r="W82" s="324">
        <v>41.6</v>
      </c>
    </row>
    <row r="83" spans="1:23" ht="14.95" customHeight="1">
      <c r="A83" s="321">
        <v>79</v>
      </c>
      <c r="B83" s="336" t="s">
        <v>90</v>
      </c>
      <c r="C83" s="323">
        <v>6977.1615130591417</v>
      </c>
      <c r="D83" s="324">
        <f t="shared" si="8"/>
        <v>18.63294328810062</v>
      </c>
      <c r="E83" s="324">
        <v>21.7</v>
      </c>
      <c r="G83" s="321">
        <v>79</v>
      </c>
      <c r="H83" s="336" t="s">
        <v>90</v>
      </c>
      <c r="I83" s="323">
        <v>7224.7157390783959</v>
      </c>
      <c r="J83" s="324">
        <f t="shared" si="5"/>
        <v>18.680728587625492</v>
      </c>
      <c r="K83" s="324">
        <v>21.5</v>
      </c>
      <c r="M83" s="697">
        <v>79</v>
      </c>
      <c r="N83" s="322" t="s">
        <v>135</v>
      </c>
      <c r="O83" s="323">
        <v>8725.7702353336699</v>
      </c>
      <c r="P83" s="324">
        <f t="shared" si="6"/>
        <v>22.959411436681481</v>
      </c>
      <c r="Q83" s="324">
        <v>38.200000000000003</v>
      </c>
      <c r="S83" s="697">
        <v>79</v>
      </c>
      <c r="T83" s="767" t="s">
        <v>37</v>
      </c>
      <c r="U83" s="323">
        <v>8685.0249287749284</v>
      </c>
      <c r="V83" s="324">
        <f t="shared" si="7"/>
        <v>22.187088681104441</v>
      </c>
      <c r="W83" s="324">
        <v>39.299999999999997</v>
      </c>
    </row>
    <row r="84" spans="1:23" ht="14.95" customHeight="1">
      <c r="A84" s="325">
        <v>80</v>
      </c>
      <c r="B84" s="336" t="s">
        <v>71</v>
      </c>
      <c r="C84" s="323">
        <v>5178.8051995512824</v>
      </c>
      <c r="D84" s="324">
        <f t="shared" si="8"/>
        <v>13.830321027074913</v>
      </c>
      <c r="E84" s="324">
        <v>17.399999999999999</v>
      </c>
      <c r="G84" s="325">
        <v>80</v>
      </c>
      <c r="H84" s="336" t="s">
        <v>135</v>
      </c>
      <c r="I84" s="323">
        <v>6280.5112168560609</v>
      </c>
      <c r="J84" s="324">
        <f t="shared" si="5"/>
        <v>16.23932756260827</v>
      </c>
      <c r="K84" s="324">
        <v>27.2</v>
      </c>
      <c r="M84" s="325">
        <v>80</v>
      </c>
      <c r="N84" s="322" t="s">
        <v>90</v>
      </c>
      <c r="O84" s="323">
        <v>7852.4678432545616</v>
      </c>
      <c r="P84" s="324">
        <f t="shared" si="6"/>
        <v>20.661561689596585</v>
      </c>
      <c r="Q84" s="324">
        <v>23.3</v>
      </c>
      <c r="S84" s="325">
        <v>80</v>
      </c>
      <c r="T84" s="767" t="s">
        <v>90</v>
      </c>
      <c r="U84" s="323">
        <v>8595.6142985881652</v>
      </c>
      <c r="V84" s="324">
        <f t="shared" si="7"/>
        <v>21.958676949732826</v>
      </c>
      <c r="W84" s="324">
        <v>24.6</v>
      </c>
    </row>
    <row r="85" spans="1:23" ht="14.95" customHeight="1">
      <c r="A85" s="321">
        <v>81</v>
      </c>
      <c r="B85" s="336" t="s">
        <v>42</v>
      </c>
      <c r="C85" s="323">
        <v>5002.1381216032605</v>
      </c>
      <c r="D85" s="324">
        <f t="shared" si="8"/>
        <v>13.358520619685944</v>
      </c>
      <c r="E85" s="324">
        <v>22</v>
      </c>
      <c r="G85" s="321">
        <v>81</v>
      </c>
      <c r="H85" s="336" t="s">
        <v>71</v>
      </c>
      <c r="I85" s="323">
        <v>5268.8966887683473</v>
      </c>
      <c r="J85" s="324">
        <f t="shared" si="5"/>
        <v>13.623626527855027</v>
      </c>
      <c r="K85" s="324">
        <v>16.7</v>
      </c>
      <c r="M85" s="697">
        <v>81</v>
      </c>
      <c r="N85" s="322" t="s">
        <v>71</v>
      </c>
      <c r="O85" s="323">
        <v>6441.0001992141651</v>
      </c>
      <c r="P85" s="324">
        <f t="shared" si="6"/>
        <v>16.947681367850098</v>
      </c>
      <c r="Q85" s="324">
        <v>22</v>
      </c>
      <c r="S85" s="697">
        <v>81</v>
      </c>
      <c r="T85" s="767" t="s">
        <v>71</v>
      </c>
      <c r="U85" s="323">
        <v>6712.9203049382713</v>
      </c>
      <c r="V85" s="324">
        <f t="shared" si="7"/>
        <v>17.149076638961468</v>
      </c>
      <c r="W85" s="324">
        <v>21.8</v>
      </c>
    </row>
    <row r="86" spans="1:23" ht="14.95" customHeight="1">
      <c r="A86" s="325">
        <v>82</v>
      </c>
      <c r="B86" s="336" t="s">
        <v>135</v>
      </c>
      <c r="C86" s="323">
        <v>4148.1406106870227</v>
      </c>
      <c r="D86" s="324">
        <f>C86/37445.3*100</f>
        <v>11.077867210803552</v>
      </c>
      <c r="E86" s="324">
        <v>19.5</v>
      </c>
      <c r="G86" s="325">
        <v>82</v>
      </c>
      <c r="H86" s="336" t="s">
        <v>42</v>
      </c>
      <c r="I86" s="323">
        <v>4499.8884234587249</v>
      </c>
      <c r="J86" s="324">
        <f t="shared" si="5"/>
        <v>11.635225156132369</v>
      </c>
      <c r="K86" s="324">
        <v>19.7</v>
      </c>
      <c r="M86" s="325">
        <v>82</v>
      </c>
      <c r="N86" s="322" t="s">
        <v>42</v>
      </c>
      <c r="O86" s="323">
        <v>4397.3898783666373</v>
      </c>
      <c r="P86" s="324">
        <f t="shared" si="6"/>
        <v>11.570495296345335</v>
      </c>
      <c r="Q86" s="324">
        <v>19.399999999999999</v>
      </c>
      <c r="S86" s="325">
        <v>82</v>
      </c>
      <c r="T86" s="322" t="s">
        <v>42</v>
      </c>
      <c r="U86" s="323">
        <v>5523.4342866282786</v>
      </c>
      <c r="V86" s="324">
        <f t="shared" si="7"/>
        <v>14.110371282372435</v>
      </c>
      <c r="W86" s="324">
        <v>23.8</v>
      </c>
    </row>
  </sheetData>
  <mergeCells count="8">
    <mergeCell ref="S1:W1"/>
    <mergeCell ref="S2:W2"/>
    <mergeCell ref="A1:E1"/>
    <mergeCell ref="A2:E2"/>
    <mergeCell ref="G1:K1"/>
    <mergeCell ref="G2:K2"/>
    <mergeCell ref="M1:Q1"/>
    <mergeCell ref="M2:Q2"/>
  </mergeCells>
  <pageMargins left="0.94488188976377963" right="0.70866141732283472" top="0.74803149606299213" bottom="0.74803149606299213" header="0.31496062992125984" footer="0.31496062992125984"/>
  <pageSetup paperSize="9" fitToHeight="2" orientation="portrait" r:id="rId1"/>
  <headerFooter differentFirst="1">
    <oddHeader>&amp;R&amp;P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87"/>
  <sheetViews>
    <sheetView topLeftCell="S1" workbookViewId="0">
      <selection activeCell="Z96" sqref="Z96"/>
    </sheetView>
  </sheetViews>
  <sheetFormatPr defaultRowHeight="14.3"/>
  <cols>
    <col min="1" max="1" width="7.375" style="337" customWidth="1"/>
    <col min="2" max="2" width="37.375" customWidth="1"/>
    <col min="3" max="3" width="13.125" customWidth="1"/>
    <col min="6" max="6" width="7" customWidth="1"/>
    <col min="7" max="7" width="6.75" customWidth="1"/>
    <col min="8" max="8" width="37.375" customWidth="1"/>
    <col min="9" max="9" width="13.125" customWidth="1"/>
    <col min="12" max="12" width="7.25" customWidth="1"/>
    <col min="13" max="13" width="6.75" customWidth="1"/>
    <col min="14" max="14" width="37.375" customWidth="1"/>
    <col min="15" max="15" width="13.125" customWidth="1"/>
    <col min="19" max="19" width="6.75" customWidth="1"/>
    <col min="20" max="20" width="37.375" customWidth="1"/>
    <col min="21" max="21" width="13.125" customWidth="1"/>
  </cols>
  <sheetData>
    <row r="1" spans="1:23">
      <c r="A1" s="834" t="s">
        <v>228</v>
      </c>
      <c r="B1" s="834"/>
      <c r="C1" s="834"/>
      <c r="D1" s="834"/>
      <c r="E1" s="834"/>
      <c r="G1" s="834" t="s">
        <v>329</v>
      </c>
      <c r="H1" s="834"/>
      <c r="I1" s="834"/>
      <c r="J1" s="834"/>
      <c r="K1" s="834"/>
      <c r="M1" s="834" t="s">
        <v>354</v>
      </c>
      <c r="N1" s="834"/>
      <c r="O1" s="834"/>
      <c r="P1" s="834"/>
      <c r="Q1" s="834"/>
      <c r="S1" s="834" t="s">
        <v>499</v>
      </c>
      <c r="T1" s="834"/>
      <c r="U1" s="834"/>
      <c r="V1" s="834"/>
      <c r="W1" s="834"/>
    </row>
    <row r="2" spans="1:23">
      <c r="A2" s="834"/>
      <c r="B2" s="834"/>
      <c r="C2" s="834"/>
      <c r="D2" s="834"/>
      <c r="E2" s="834"/>
      <c r="G2" s="834"/>
      <c r="H2" s="834"/>
      <c r="I2" s="834"/>
      <c r="J2" s="834"/>
      <c r="K2" s="834"/>
      <c r="M2" s="834"/>
      <c r="N2" s="834"/>
      <c r="O2" s="834"/>
      <c r="P2" s="834"/>
      <c r="Q2" s="834"/>
      <c r="S2" s="834"/>
      <c r="T2" s="834"/>
      <c r="U2" s="834"/>
      <c r="V2" s="834"/>
      <c r="W2" s="834"/>
    </row>
    <row r="3" spans="1:23">
      <c r="A3" s="836" t="s">
        <v>229</v>
      </c>
      <c r="B3" s="836"/>
      <c r="C3" s="836"/>
      <c r="D3" s="836"/>
      <c r="E3" s="836"/>
      <c r="G3" s="835" t="s">
        <v>229</v>
      </c>
      <c r="H3" s="835"/>
      <c r="I3" s="835"/>
      <c r="J3" s="835"/>
      <c r="K3" s="835"/>
      <c r="M3" s="835" t="s">
        <v>229</v>
      </c>
      <c r="N3" s="835"/>
      <c r="O3" s="835"/>
      <c r="P3" s="835"/>
      <c r="Q3" s="835"/>
      <c r="S3" s="835" t="s">
        <v>229</v>
      </c>
      <c r="T3" s="835"/>
      <c r="U3" s="835"/>
      <c r="V3" s="835"/>
      <c r="W3" s="835"/>
    </row>
    <row r="4" spans="1:23" ht="62" customHeight="1">
      <c r="A4" s="338" t="s">
        <v>96</v>
      </c>
      <c r="B4" s="289" t="s">
        <v>223</v>
      </c>
      <c r="C4" s="234" t="s">
        <v>224</v>
      </c>
      <c r="D4" s="112" t="s">
        <v>225</v>
      </c>
      <c r="E4" s="112" t="s">
        <v>226</v>
      </c>
      <c r="G4" s="436" t="s">
        <v>96</v>
      </c>
      <c r="H4" s="289" t="s">
        <v>223</v>
      </c>
      <c r="I4" s="234" t="s">
        <v>326</v>
      </c>
      <c r="J4" s="112" t="s">
        <v>225</v>
      </c>
      <c r="K4" s="112" t="s">
        <v>226</v>
      </c>
      <c r="M4" s="436" t="s">
        <v>96</v>
      </c>
      <c r="N4" s="289" t="s">
        <v>223</v>
      </c>
      <c r="O4" s="234" t="s">
        <v>355</v>
      </c>
      <c r="P4" s="112" t="s">
        <v>225</v>
      </c>
      <c r="Q4" s="112" t="s">
        <v>226</v>
      </c>
      <c r="S4" s="436" t="s">
        <v>96</v>
      </c>
      <c r="T4" s="289" t="s">
        <v>223</v>
      </c>
      <c r="U4" s="234" t="s">
        <v>500</v>
      </c>
      <c r="V4" s="112" t="s">
        <v>225</v>
      </c>
      <c r="W4" s="112" t="s">
        <v>226</v>
      </c>
    </row>
    <row r="5" spans="1:23">
      <c r="A5" s="339">
        <v>1</v>
      </c>
      <c r="B5" s="293" t="s">
        <v>87</v>
      </c>
      <c r="C5" s="294">
        <v>83117.937282793893</v>
      </c>
      <c r="D5" s="340">
        <f>C5/37445.3*100</f>
        <v>221.9716153503748</v>
      </c>
      <c r="E5" s="296">
        <v>122</v>
      </c>
      <c r="G5" s="339">
        <v>1</v>
      </c>
      <c r="H5" s="168" t="s">
        <v>87</v>
      </c>
      <c r="I5" s="431">
        <v>78377.972028601696</v>
      </c>
      <c r="J5" s="340">
        <f>I5/38674.7*100</f>
        <v>202.6595475300434</v>
      </c>
      <c r="K5" s="296">
        <v>114.7</v>
      </c>
      <c r="M5" s="700">
        <v>1</v>
      </c>
      <c r="N5" s="168" t="s">
        <v>82</v>
      </c>
      <c r="O5" s="470">
        <v>81275.680987066109</v>
      </c>
      <c r="P5" s="481">
        <f>O5/38005.2*100</f>
        <v>213.85410677240512</v>
      </c>
      <c r="Q5" s="479">
        <v>127</v>
      </c>
      <c r="S5" s="339">
        <v>1</v>
      </c>
      <c r="T5" s="168" t="s">
        <v>82</v>
      </c>
      <c r="U5" s="772">
        <v>78463.46607076576</v>
      </c>
      <c r="V5" s="481">
        <f>U5/39144.5*100</f>
        <v>200.44569753289929</v>
      </c>
      <c r="W5" s="296">
        <v>118.9</v>
      </c>
    </row>
    <row r="6" spans="1:23">
      <c r="A6" s="339">
        <v>2</v>
      </c>
      <c r="B6" s="168" t="s">
        <v>82</v>
      </c>
      <c r="C6" s="294">
        <v>60316.811286102689</v>
      </c>
      <c r="D6" s="340">
        <f t="shared" ref="D6:D69" si="0">C6/37445.3*100</f>
        <v>161.07979181927422</v>
      </c>
      <c r="E6" s="296">
        <v>100.5</v>
      </c>
      <c r="G6" s="339">
        <v>2</v>
      </c>
      <c r="H6" s="168" t="s">
        <v>82</v>
      </c>
      <c r="I6" s="431">
        <v>66696.115469700075</v>
      </c>
      <c r="J6" s="340">
        <f t="shared" ref="J6:J69" si="1">I6/38674.7*100</f>
        <v>172.45412496981251</v>
      </c>
      <c r="K6" s="296">
        <v>103.6</v>
      </c>
      <c r="M6" s="700">
        <v>2</v>
      </c>
      <c r="N6" s="168" t="s">
        <v>87</v>
      </c>
      <c r="O6" s="470">
        <v>75092.21188406623</v>
      </c>
      <c r="P6" s="481">
        <f t="shared" ref="P6:P69" si="2">O6/38005.2*100</f>
        <v>197.58404608860428</v>
      </c>
      <c r="Q6" s="479">
        <v>110.4</v>
      </c>
      <c r="S6" s="339">
        <v>2</v>
      </c>
      <c r="T6" s="168" t="s">
        <v>87</v>
      </c>
      <c r="U6" s="772">
        <v>73228.218690496826</v>
      </c>
      <c r="V6" s="481">
        <f t="shared" ref="V6:V69" si="3">U6/39144.5*100</f>
        <v>187.07153927243118</v>
      </c>
      <c r="W6" s="296">
        <v>106.4</v>
      </c>
    </row>
    <row r="7" spans="1:23">
      <c r="A7" s="339">
        <v>3</v>
      </c>
      <c r="B7" s="168" t="s">
        <v>183</v>
      </c>
      <c r="C7" s="294">
        <v>57456.712454321256</v>
      </c>
      <c r="D7" s="340">
        <f t="shared" si="0"/>
        <v>153.44172020072278</v>
      </c>
      <c r="E7" s="296">
        <v>72.7</v>
      </c>
      <c r="G7" s="339">
        <v>3</v>
      </c>
      <c r="H7" s="168" t="s">
        <v>183</v>
      </c>
      <c r="I7" s="431">
        <v>57379.00795904149</v>
      </c>
      <c r="J7" s="340">
        <f t="shared" si="1"/>
        <v>148.36316237499321</v>
      </c>
      <c r="K7" s="296">
        <v>71.8</v>
      </c>
      <c r="M7" s="700">
        <v>3</v>
      </c>
      <c r="N7" s="168" t="s">
        <v>89</v>
      </c>
      <c r="O7" s="470">
        <v>53960.953556910572</v>
      </c>
      <c r="P7" s="481">
        <f t="shared" si="2"/>
        <v>141.98308009669881</v>
      </c>
      <c r="Q7" s="479">
        <v>60</v>
      </c>
      <c r="S7" s="339">
        <v>3</v>
      </c>
      <c r="T7" s="168" t="s">
        <v>89</v>
      </c>
      <c r="U7" s="773">
        <v>56540.394055164317</v>
      </c>
      <c r="V7" s="481">
        <f t="shared" si="3"/>
        <v>144.44019991356208</v>
      </c>
      <c r="W7" s="296">
        <v>61.2</v>
      </c>
    </row>
    <row r="8" spans="1:23">
      <c r="A8" s="339">
        <v>4</v>
      </c>
      <c r="B8" s="168" t="s">
        <v>89</v>
      </c>
      <c r="C8" s="294">
        <v>55634.473548387097</v>
      </c>
      <c r="D8" s="340">
        <f t="shared" si="0"/>
        <v>148.57531799287787</v>
      </c>
      <c r="E8" s="296">
        <v>62.4</v>
      </c>
      <c r="G8" s="339">
        <v>4</v>
      </c>
      <c r="H8" s="168" t="s">
        <v>89</v>
      </c>
      <c r="I8" s="431">
        <v>56261.349304812837</v>
      </c>
      <c r="J8" s="340">
        <f t="shared" si="1"/>
        <v>145.47326625626792</v>
      </c>
      <c r="K8" s="296">
        <v>61.8</v>
      </c>
      <c r="M8" s="700">
        <v>4</v>
      </c>
      <c r="N8" s="168" t="s">
        <v>183</v>
      </c>
      <c r="O8" s="470">
        <v>53350.70951259818</v>
      </c>
      <c r="P8" s="481">
        <f t="shared" si="2"/>
        <v>140.37739444233469</v>
      </c>
      <c r="Q8" s="479">
        <v>75.2</v>
      </c>
      <c r="S8" s="339">
        <v>4</v>
      </c>
      <c r="T8" s="168" t="s">
        <v>183</v>
      </c>
      <c r="U8" s="772">
        <v>53949.137494460476</v>
      </c>
      <c r="V8" s="481">
        <f t="shared" si="3"/>
        <v>137.820479235807</v>
      </c>
      <c r="W8" s="296">
        <v>73.599999999999994</v>
      </c>
    </row>
    <row r="9" spans="1:23">
      <c r="A9" s="339">
        <v>5</v>
      </c>
      <c r="B9" s="168" t="s">
        <v>182</v>
      </c>
      <c r="C9" s="294">
        <v>47621.203458414886</v>
      </c>
      <c r="D9" s="340">
        <f t="shared" si="0"/>
        <v>127.17538238020494</v>
      </c>
      <c r="E9" s="296">
        <v>108.3</v>
      </c>
      <c r="G9" s="339">
        <v>5</v>
      </c>
      <c r="H9" s="168" t="s">
        <v>182</v>
      </c>
      <c r="I9" s="431">
        <v>47501.791212903336</v>
      </c>
      <c r="J9" s="340">
        <f t="shared" si="1"/>
        <v>122.82394230053069</v>
      </c>
      <c r="K9" s="296">
        <v>104.4</v>
      </c>
      <c r="M9" s="700">
        <v>5</v>
      </c>
      <c r="N9" s="168" t="s">
        <v>182</v>
      </c>
      <c r="O9" s="470">
        <v>47356.877536827044</v>
      </c>
      <c r="P9" s="481">
        <f t="shared" si="2"/>
        <v>124.60631054915392</v>
      </c>
      <c r="Q9" s="479">
        <v>104.5</v>
      </c>
      <c r="S9" s="339">
        <v>5</v>
      </c>
      <c r="T9" s="168" t="s">
        <v>182</v>
      </c>
      <c r="U9" s="772">
        <v>47801.750580542721</v>
      </c>
      <c r="V9" s="481">
        <f t="shared" si="3"/>
        <v>122.11613529497815</v>
      </c>
      <c r="W9" s="296">
        <v>102.4</v>
      </c>
    </row>
    <row r="10" spans="1:23">
      <c r="A10" s="339">
        <v>6</v>
      </c>
      <c r="B10" s="168" t="s">
        <v>185</v>
      </c>
      <c r="C10" s="294">
        <v>47066.428629283037</v>
      </c>
      <c r="D10" s="340">
        <f t="shared" si="0"/>
        <v>125.69382173272221</v>
      </c>
      <c r="E10" s="296">
        <v>92.3</v>
      </c>
      <c r="G10" s="339">
        <v>6</v>
      </c>
      <c r="H10" s="168" t="s">
        <v>185</v>
      </c>
      <c r="I10" s="431">
        <v>46911.919960387298</v>
      </c>
      <c r="J10" s="340">
        <f t="shared" si="1"/>
        <v>121.2987300751843</v>
      </c>
      <c r="K10" s="296">
        <v>89.7</v>
      </c>
      <c r="M10" s="700">
        <v>6</v>
      </c>
      <c r="N10" s="168" t="s">
        <v>185</v>
      </c>
      <c r="O10" s="470">
        <v>46770.027098526087</v>
      </c>
      <c r="P10" s="481">
        <f t="shared" si="2"/>
        <v>123.06217859273491</v>
      </c>
      <c r="Q10" s="479">
        <v>89.3</v>
      </c>
      <c r="S10" s="339">
        <v>6</v>
      </c>
      <c r="T10" s="168" t="s">
        <v>185</v>
      </c>
      <c r="U10" s="772">
        <v>47211.404200941703</v>
      </c>
      <c r="V10" s="481">
        <f t="shared" si="3"/>
        <v>120.6080144105601</v>
      </c>
      <c r="W10" s="296">
        <v>86.9</v>
      </c>
    </row>
    <row r="11" spans="1:23">
      <c r="A11" s="339">
        <v>7</v>
      </c>
      <c r="B11" s="168" t="s">
        <v>29</v>
      </c>
      <c r="C11" s="294">
        <v>41542.143676917411</v>
      </c>
      <c r="D11" s="340">
        <f t="shared" si="0"/>
        <v>110.94087556226657</v>
      </c>
      <c r="E11" s="296">
        <v>112.6</v>
      </c>
      <c r="G11" s="339">
        <v>7</v>
      </c>
      <c r="H11" s="168" t="s">
        <v>29</v>
      </c>
      <c r="I11" s="431">
        <v>41677.399683319432</v>
      </c>
      <c r="J11" s="340">
        <f t="shared" si="1"/>
        <v>107.76398959350541</v>
      </c>
      <c r="K11" s="296">
        <v>110.6</v>
      </c>
      <c r="M11" s="700">
        <v>7</v>
      </c>
      <c r="N11" s="168" t="s">
        <v>29</v>
      </c>
      <c r="O11" s="470">
        <v>42180.022330729167</v>
      </c>
      <c r="P11" s="481">
        <f t="shared" si="2"/>
        <v>110.98487136162727</v>
      </c>
      <c r="Q11" s="479">
        <v>111.3</v>
      </c>
      <c r="S11" s="339">
        <v>7</v>
      </c>
      <c r="T11" s="168" t="s">
        <v>29</v>
      </c>
      <c r="U11" s="772">
        <v>42083.978991860895</v>
      </c>
      <c r="V11" s="481">
        <f t="shared" si="3"/>
        <v>107.50930269095504</v>
      </c>
      <c r="W11" s="296">
        <v>108.6</v>
      </c>
    </row>
    <row r="12" spans="1:23">
      <c r="A12" s="339">
        <v>8</v>
      </c>
      <c r="B12" s="168" t="s">
        <v>77</v>
      </c>
      <c r="C12" s="294">
        <v>39718.968773971188</v>
      </c>
      <c r="D12" s="340">
        <f t="shared" si="0"/>
        <v>106.0719737162506</v>
      </c>
      <c r="E12" s="296">
        <v>125.6</v>
      </c>
      <c r="G12" s="339">
        <v>8</v>
      </c>
      <c r="H12" s="168" t="s">
        <v>77</v>
      </c>
      <c r="I12" s="431">
        <v>40098.65363430907</v>
      </c>
      <c r="J12" s="340">
        <f t="shared" si="1"/>
        <v>103.68187376840434</v>
      </c>
      <c r="K12" s="296">
        <v>123.4</v>
      </c>
      <c r="M12" s="700">
        <v>8</v>
      </c>
      <c r="N12" s="168" t="s">
        <v>86</v>
      </c>
      <c r="O12" s="470">
        <v>38694.698391679347</v>
      </c>
      <c r="P12" s="481">
        <f t="shared" si="2"/>
        <v>101.81422118994072</v>
      </c>
      <c r="Q12" s="479">
        <v>54.6</v>
      </c>
      <c r="S12" s="339">
        <v>8</v>
      </c>
      <c r="T12" s="168" t="s">
        <v>86</v>
      </c>
      <c r="U12" s="772">
        <v>38217.071620689654</v>
      </c>
      <c r="V12" s="481">
        <f t="shared" si="3"/>
        <v>97.630756864156282</v>
      </c>
      <c r="W12" s="296">
        <v>51.1</v>
      </c>
    </row>
    <row r="13" spans="1:23">
      <c r="A13" s="339">
        <v>9</v>
      </c>
      <c r="B13" s="168" t="s">
        <v>86</v>
      </c>
      <c r="C13" s="294">
        <v>38467.863187499999</v>
      </c>
      <c r="D13" s="340">
        <f t="shared" si="0"/>
        <v>102.73081852061539</v>
      </c>
      <c r="E13" s="296">
        <v>57.4</v>
      </c>
      <c r="G13" s="339">
        <v>9</v>
      </c>
      <c r="H13" s="168" t="s">
        <v>86</v>
      </c>
      <c r="I13" s="431">
        <v>39140.714099923724</v>
      </c>
      <c r="J13" s="340">
        <f t="shared" si="1"/>
        <v>101.20495853858912</v>
      </c>
      <c r="K13" s="296">
        <v>55.4</v>
      </c>
      <c r="M13" s="700">
        <v>9</v>
      </c>
      <c r="N13" s="168" t="s">
        <v>24</v>
      </c>
      <c r="O13" s="470">
        <v>37406.355686922623</v>
      </c>
      <c r="P13" s="481">
        <f t="shared" si="2"/>
        <v>98.424309533754922</v>
      </c>
      <c r="Q13" s="479">
        <v>109.9</v>
      </c>
      <c r="S13" s="339">
        <v>9</v>
      </c>
      <c r="T13" s="168" t="s">
        <v>24</v>
      </c>
      <c r="U13" s="772">
        <v>37602.003295469134</v>
      </c>
      <c r="V13" s="481">
        <f t="shared" si="3"/>
        <v>96.059480375197367</v>
      </c>
      <c r="W13" s="296">
        <v>108.1</v>
      </c>
    </row>
    <row r="14" spans="1:23">
      <c r="A14" s="339">
        <v>10</v>
      </c>
      <c r="B14" s="168" t="s">
        <v>10</v>
      </c>
      <c r="C14" s="294">
        <v>33619.778117724272</v>
      </c>
      <c r="D14" s="340">
        <f t="shared" si="0"/>
        <v>89.783706146630607</v>
      </c>
      <c r="E14" s="296">
        <v>106.5</v>
      </c>
      <c r="G14" s="339">
        <v>10</v>
      </c>
      <c r="H14" s="168" t="s">
        <v>24</v>
      </c>
      <c r="I14" s="431">
        <v>34884.65126243305</v>
      </c>
      <c r="J14" s="340">
        <f t="shared" si="1"/>
        <v>90.200185812515812</v>
      </c>
      <c r="K14" s="296">
        <v>100.7</v>
      </c>
      <c r="M14" s="700">
        <v>10</v>
      </c>
      <c r="N14" s="168" t="s">
        <v>10</v>
      </c>
      <c r="O14" s="470">
        <v>34897.885134224736</v>
      </c>
      <c r="P14" s="481">
        <f t="shared" si="2"/>
        <v>91.823974440931082</v>
      </c>
      <c r="Q14" s="479">
        <v>106.4</v>
      </c>
      <c r="S14" s="339">
        <v>10</v>
      </c>
      <c r="T14" s="168" t="s">
        <v>10</v>
      </c>
      <c r="U14" s="772">
        <v>35324.540526350269</v>
      </c>
      <c r="V14" s="481">
        <f t="shared" si="3"/>
        <v>90.241389023618311</v>
      </c>
      <c r="W14" s="296">
        <v>104.2</v>
      </c>
    </row>
    <row r="15" spans="1:23">
      <c r="A15" s="339">
        <v>11</v>
      </c>
      <c r="B15" s="168" t="s">
        <v>24</v>
      </c>
      <c r="C15" s="294">
        <v>33209.943854634548</v>
      </c>
      <c r="D15" s="340">
        <f t="shared" si="0"/>
        <v>88.689218285431139</v>
      </c>
      <c r="E15" s="296">
        <v>97.3</v>
      </c>
      <c r="G15" s="339">
        <v>11</v>
      </c>
      <c r="H15" s="168" t="s">
        <v>10</v>
      </c>
      <c r="I15" s="431">
        <v>34618.295501821405</v>
      </c>
      <c r="J15" s="340">
        <f t="shared" si="1"/>
        <v>89.511477792514</v>
      </c>
      <c r="K15" s="296">
        <v>106.9</v>
      </c>
      <c r="M15" s="700">
        <v>11</v>
      </c>
      <c r="N15" s="168" t="s">
        <v>77</v>
      </c>
      <c r="O15" s="470">
        <v>34584.865828977905</v>
      </c>
      <c r="P15" s="481">
        <f t="shared" si="2"/>
        <v>91.000352133334133</v>
      </c>
      <c r="Q15" s="479">
        <v>108</v>
      </c>
      <c r="S15" s="339">
        <v>11</v>
      </c>
      <c r="T15" s="168" t="s">
        <v>77</v>
      </c>
      <c r="U15" s="772">
        <v>32979.289688681369</v>
      </c>
      <c r="V15" s="481">
        <f t="shared" si="3"/>
        <v>84.250123743262449</v>
      </c>
      <c r="W15" s="296">
        <v>100</v>
      </c>
    </row>
    <row r="16" spans="1:23">
      <c r="A16" s="339">
        <v>12</v>
      </c>
      <c r="B16" s="168" t="s">
        <v>6</v>
      </c>
      <c r="C16" s="294">
        <v>30028.160711684148</v>
      </c>
      <c r="D16" s="340">
        <f t="shared" si="0"/>
        <v>80.192068728743379</v>
      </c>
      <c r="E16" s="296">
        <v>115.5</v>
      </c>
      <c r="G16" s="339">
        <v>12</v>
      </c>
      <c r="H16" s="168" t="s">
        <v>184</v>
      </c>
      <c r="I16" s="431">
        <v>30898.682907003982</v>
      </c>
      <c r="J16" s="340">
        <f t="shared" si="1"/>
        <v>79.893788205219394</v>
      </c>
      <c r="K16" s="296">
        <v>72.5</v>
      </c>
      <c r="M16" s="700">
        <v>12</v>
      </c>
      <c r="N16" s="168" t="s">
        <v>184</v>
      </c>
      <c r="O16" s="470">
        <v>31945.257885709707</v>
      </c>
      <c r="P16" s="481">
        <f t="shared" si="2"/>
        <v>84.054965861802359</v>
      </c>
      <c r="Q16" s="479">
        <v>75.8</v>
      </c>
      <c r="S16" s="339">
        <v>12</v>
      </c>
      <c r="T16" s="168" t="s">
        <v>184</v>
      </c>
      <c r="U16" s="772">
        <v>32765.7870447682</v>
      </c>
      <c r="V16" s="481">
        <f t="shared" si="3"/>
        <v>83.70470192432704</v>
      </c>
      <c r="W16" s="296">
        <v>76</v>
      </c>
    </row>
    <row r="17" spans="1:23">
      <c r="A17" s="339">
        <v>13</v>
      </c>
      <c r="B17" s="168" t="s">
        <v>65</v>
      </c>
      <c r="C17" s="294">
        <v>29511.184023902199</v>
      </c>
      <c r="D17" s="340">
        <f t="shared" si="0"/>
        <v>78.811450366006412</v>
      </c>
      <c r="E17" s="296">
        <v>88.2</v>
      </c>
      <c r="G17" s="339">
        <v>13</v>
      </c>
      <c r="H17" s="168" t="s">
        <v>6</v>
      </c>
      <c r="I17" s="431">
        <v>30807.494503636055</v>
      </c>
      <c r="J17" s="340">
        <f t="shared" si="1"/>
        <v>79.658005113513624</v>
      </c>
      <c r="K17" s="296">
        <v>114.5</v>
      </c>
      <c r="M17" s="700">
        <v>13</v>
      </c>
      <c r="N17" s="168" t="s">
        <v>85</v>
      </c>
      <c r="O17" s="470">
        <v>31833.012902178256</v>
      </c>
      <c r="P17" s="481">
        <f t="shared" si="2"/>
        <v>83.759624741293976</v>
      </c>
      <c r="Q17" s="479">
        <v>88.5</v>
      </c>
      <c r="S17" s="339">
        <v>13</v>
      </c>
      <c r="T17" s="168" t="s">
        <v>85</v>
      </c>
      <c r="U17" s="772">
        <v>32106.387044309035</v>
      </c>
      <c r="V17" s="481">
        <f t="shared" si="3"/>
        <v>82.020174083994007</v>
      </c>
      <c r="W17" s="296">
        <v>85.7</v>
      </c>
    </row>
    <row r="18" spans="1:23">
      <c r="A18" s="339">
        <v>14</v>
      </c>
      <c r="B18" s="168" t="s">
        <v>13</v>
      </c>
      <c r="C18" s="294">
        <v>29497.059529321206</v>
      </c>
      <c r="D18" s="340">
        <f t="shared" si="0"/>
        <v>78.773730025720738</v>
      </c>
      <c r="E18" s="296">
        <v>110.5</v>
      </c>
      <c r="G18" s="339">
        <v>14</v>
      </c>
      <c r="H18" s="168" t="s">
        <v>85</v>
      </c>
      <c r="I18" s="431">
        <v>30173.978945383911</v>
      </c>
      <c r="J18" s="340">
        <f t="shared" si="1"/>
        <v>78.019943129187595</v>
      </c>
      <c r="K18" s="296">
        <v>84.7</v>
      </c>
      <c r="M18" s="700">
        <v>14</v>
      </c>
      <c r="N18" s="168" t="s">
        <v>6</v>
      </c>
      <c r="O18" s="470">
        <v>31572.753092647305</v>
      </c>
      <c r="P18" s="481">
        <f t="shared" si="2"/>
        <v>83.074824215231885</v>
      </c>
      <c r="Q18" s="479">
        <v>116.4</v>
      </c>
      <c r="S18" s="339">
        <v>14</v>
      </c>
      <c r="T18" s="168" t="s">
        <v>6</v>
      </c>
      <c r="U18" s="772">
        <v>32033.630839725669</v>
      </c>
      <c r="V18" s="481">
        <f t="shared" si="3"/>
        <v>81.834308369568305</v>
      </c>
      <c r="W18" s="296">
        <v>115.1</v>
      </c>
    </row>
    <row r="19" spans="1:23">
      <c r="A19" s="339">
        <v>15</v>
      </c>
      <c r="B19" s="168" t="s">
        <v>4</v>
      </c>
      <c r="C19" s="294">
        <v>29200.427379055083</v>
      </c>
      <c r="D19" s="340">
        <f t="shared" si="0"/>
        <v>77.981555439681557</v>
      </c>
      <c r="E19" s="296">
        <v>103.7</v>
      </c>
      <c r="G19" s="339">
        <v>15</v>
      </c>
      <c r="H19" s="168" t="s">
        <v>65</v>
      </c>
      <c r="I19" s="431">
        <v>29966.593299269542</v>
      </c>
      <c r="J19" s="340">
        <f t="shared" si="1"/>
        <v>77.483712347528339</v>
      </c>
      <c r="K19" s="296">
        <v>86.8</v>
      </c>
      <c r="M19" s="700">
        <v>15</v>
      </c>
      <c r="N19" s="168" t="s">
        <v>65</v>
      </c>
      <c r="O19" s="470">
        <v>30895.531249625234</v>
      </c>
      <c r="P19" s="481">
        <f t="shared" si="2"/>
        <v>81.292905311971083</v>
      </c>
      <c r="Q19" s="479">
        <v>91.9</v>
      </c>
      <c r="S19" s="339">
        <v>15</v>
      </c>
      <c r="T19" s="168" t="s">
        <v>65</v>
      </c>
      <c r="U19" s="772">
        <v>31696.148308173917</v>
      </c>
      <c r="V19" s="481">
        <f t="shared" si="3"/>
        <v>80.972162904555987</v>
      </c>
      <c r="W19" s="296">
        <v>92.3</v>
      </c>
    </row>
    <row r="20" spans="1:23">
      <c r="A20" s="339">
        <v>16</v>
      </c>
      <c r="B20" s="168" t="s">
        <v>83</v>
      </c>
      <c r="C20" s="294">
        <v>29179.938603763989</v>
      </c>
      <c r="D20" s="340">
        <f t="shared" si="0"/>
        <v>77.926838892368295</v>
      </c>
      <c r="E20" s="296">
        <v>82.1</v>
      </c>
      <c r="G20" s="339">
        <v>16</v>
      </c>
      <c r="H20" s="168" t="s">
        <v>13</v>
      </c>
      <c r="I20" s="431">
        <v>29702.003073248197</v>
      </c>
      <c r="J20" s="340">
        <f t="shared" si="1"/>
        <v>76.799569416823402</v>
      </c>
      <c r="K20" s="296">
        <v>108.6</v>
      </c>
      <c r="M20" s="700">
        <v>16</v>
      </c>
      <c r="N20" s="168" t="s">
        <v>13</v>
      </c>
      <c r="O20" s="470">
        <v>30044.650647220107</v>
      </c>
      <c r="P20" s="481">
        <f t="shared" si="2"/>
        <v>79.054052201330634</v>
      </c>
      <c r="Q20" s="479">
        <v>109</v>
      </c>
      <c r="S20" s="339">
        <v>16</v>
      </c>
      <c r="T20" s="168" t="s">
        <v>13</v>
      </c>
      <c r="U20" s="772">
        <v>31201.117209194643</v>
      </c>
      <c r="V20" s="481">
        <f t="shared" si="3"/>
        <v>79.707537991785927</v>
      </c>
      <c r="W20" s="296">
        <v>109.5</v>
      </c>
    </row>
    <row r="21" spans="1:23">
      <c r="A21" s="341"/>
      <c r="B21" s="342" t="s">
        <v>180</v>
      </c>
      <c r="C21" s="343">
        <v>29092.436815356286</v>
      </c>
      <c r="D21" s="344">
        <f t="shared" si="0"/>
        <v>77.693159930234984</v>
      </c>
      <c r="E21" s="345"/>
      <c r="G21" s="491">
        <v>17</v>
      </c>
      <c r="H21" s="168" t="s">
        <v>83</v>
      </c>
      <c r="I21" s="431">
        <v>29503.381282087215</v>
      </c>
      <c r="J21" s="340">
        <f t="shared" si="1"/>
        <v>76.285999069384431</v>
      </c>
      <c r="K21" s="296">
        <v>80.099999999999994</v>
      </c>
      <c r="M21" s="701"/>
      <c r="N21" s="437" t="s">
        <v>180</v>
      </c>
      <c r="O21" s="438">
        <v>29617.317782840855</v>
      </c>
      <c r="P21" s="482">
        <f t="shared" si="2"/>
        <v>77.929645898037265</v>
      </c>
      <c r="Q21" s="345"/>
      <c r="S21" s="490"/>
      <c r="T21" s="437" t="s">
        <v>180</v>
      </c>
      <c r="U21" s="438">
        <v>29939.236708066677</v>
      </c>
      <c r="V21" s="482">
        <f t="shared" si="3"/>
        <v>76.483890988687236</v>
      </c>
      <c r="W21" s="439"/>
    </row>
    <row r="22" spans="1:23">
      <c r="A22" s="346">
        <v>17</v>
      </c>
      <c r="B22" s="303" t="s">
        <v>25</v>
      </c>
      <c r="C22" s="304">
        <v>29084.512720413026</v>
      </c>
      <c r="D22" s="347">
        <f t="shared" si="0"/>
        <v>77.671998142391757</v>
      </c>
      <c r="E22" s="306">
        <v>67.3</v>
      </c>
      <c r="G22" s="490"/>
      <c r="H22" s="437" t="s">
        <v>180</v>
      </c>
      <c r="I22" s="438">
        <v>29487.85214224258</v>
      </c>
      <c r="J22" s="344">
        <f t="shared" si="1"/>
        <v>76.245845842999643</v>
      </c>
      <c r="K22" s="439"/>
      <c r="M22" s="702">
        <v>17</v>
      </c>
      <c r="N22" s="303" t="s">
        <v>83</v>
      </c>
      <c r="O22" s="304">
        <v>29210.879277583663</v>
      </c>
      <c r="P22" s="483">
        <f t="shared" si="2"/>
        <v>76.860217227073306</v>
      </c>
      <c r="Q22" s="306">
        <v>79.400000000000006</v>
      </c>
      <c r="S22" s="346">
        <v>17</v>
      </c>
      <c r="T22" s="303" t="s">
        <v>83</v>
      </c>
      <c r="U22" s="304">
        <v>29814.629475757683</v>
      </c>
      <c r="V22" s="483">
        <f t="shared" si="3"/>
        <v>76.165564704511951</v>
      </c>
      <c r="W22" s="306">
        <v>78.5</v>
      </c>
    </row>
    <row r="23" spans="1:23">
      <c r="A23" s="346">
        <v>18</v>
      </c>
      <c r="B23" s="303" t="s">
        <v>85</v>
      </c>
      <c r="C23" s="304">
        <v>28686.88702164009</v>
      </c>
      <c r="D23" s="347">
        <f t="shared" si="0"/>
        <v>76.610114010677137</v>
      </c>
      <c r="E23" s="306">
        <v>83.4</v>
      </c>
      <c r="G23" s="346">
        <v>18</v>
      </c>
      <c r="H23" s="303" t="s">
        <v>25</v>
      </c>
      <c r="I23" s="304">
        <v>28749.20989872915</v>
      </c>
      <c r="J23" s="347">
        <f t="shared" si="1"/>
        <v>74.335960973786868</v>
      </c>
      <c r="K23" s="306">
        <v>63.7</v>
      </c>
      <c r="M23" s="702">
        <v>18</v>
      </c>
      <c r="N23" s="303" t="s">
        <v>20</v>
      </c>
      <c r="O23" s="304">
        <v>29197.344937111047</v>
      </c>
      <c r="P23" s="483">
        <f t="shared" si="2"/>
        <v>76.824605414814414</v>
      </c>
      <c r="Q23" s="306">
        <v>95.3</v>
      </c>
      <c r="S23" s="346">
        <v>18</v>
      </c>
      <c r="T23" s="303" t="s">
        <v>52</v>
      </c>
      <c r="U23" s="304">
        <v>29633.13460312222</v>
      </c>
      <c r="V23" s="483">
        <f t="shared" si="3"/>
        <v>75.701911132144289</v>
      </c>
      <c r="W23" s="306">
        <v>91.4</v>
      </c>
    </row>
    <row r="24" spans="1:23">
      <c r="A24" s="346">
        <v>19</v>
      </c>
      <c r="B24" s="303" t="s">
        <v>184</v>
      </c>
      <c r="C24" s="304">
        <v>28431.729594329336</v>
      </c>
      <c r="D24" s="347">
        <f t="shared" si="0"/>
        <v>75.928700248974721</v>
      </c>
      <c r="E24" s="306">
        <v>70.2</v>
      </c>
      <c r="G24" s="346">
        <v>19</v>
      </c>
      <c r="H24" s="303" t="s">
        <v>52</v>
      </c>
      <c r="I24" s="304">
        <v>28712.377980478057</v>
      </c>
      <c r="J24" s="347">
        <f t="shared" si="1"/>
        <v>74.240725798721286</v>
      </c>
      <c r="K24" s="306">
        <v>91.2</v>
      </c>
      <c r="M24" s="702">
        <v>19</v>
      </c>
      <c r="N24" s="303" t="s">
        <v>52</v>
      </c>
      <c r="O24" s="304">
        <v>29169.570965119779</v>
      </c>
      <c r="P24" s="483">
        <f t="shared" si="2"/>
        <v>76.751526015176296</v>
      </c>
      <c r="Q24" s="306">
        <v>92.9</v>
      </c>
      <c r="S24" s="346">
        <v>19</v>
      </c>
      <c r="T24" s="303" t="s">
        <v>20</v>
      </c>
      <c r="U24" s="304">
        <v>29391.896757815903</v>
      </c>
      <c r="V24" s="483">
        <f t="shared" si="3"/>
        <v>75.085635933058043</v>
      </c>
      <c r="W24" s="306">
        <v>93.9</v>
      </c>
    </row>
    <row r="25" spans="1:23">
      <c r="A25" s="346">
        <v>20</v>
      </c>
      <c r="B25" s="303" t="s">
        <v>19</v>
      </c>
      <c r="C25" s="304">
        <v>28082.503562382481</v>
      </c>
      <c r="D25" s="347">
        <f t="shared" si="0"/>
        <v>74.996070434426969</v>
      </c>
      <c r="E25" s="306">
        <v>108</v>
      </c>
      <c r="G25" s="346">
        <v>20</v>
      </c>
      <c r="H25" s="303" t="s">
        <v>4</v>
      </c>
      <c r="I25" s="304">
        <v>28659.368452768409</v>
      </c>
      <c r="J25" s="347">
        <f t="shared" si="1"/>
        <v>74.103660669037936</v>
      </c>
      <c r="K25" s="306">
        <v>100.9</v>
      </c>
      <c r="M25" s="702">
        <v>20</v>
      </c>
      <c r="N25" s="303" t="s">
        <v>19</v>
      </c>
      <c r="O25" s="304">
        <v>28751.534160064773</v>
      </c>
      <c r="P25" s="483">
        <f t="shared" si="2"/>
        <v>75.651579678740745</v>
      </c>
      <c r="Q25" s="306">
        <v>107.6</v>
      </c>
      <c r="S25" s="346">
        <v>20</v>
      </c>
      <c r="T25" s="303" t="s">
        <v>4</v>
      </c>
      <c r="U25" s="304">
        <v>29382.844364763434</v>
      </c>
      <c r="V25" s="483">
        <f t="shared" si="3"/>
        <v>75.062510352063342</v>
      </c>
      <c r="W25" s="306">
        <v>100.8</v>
      </c>
    </row>
    <row r="26" spans="1:23">
      <c r="A26" s="346">
        <v>21</v>
      </c>
      <c r="B26" s="303" t="s">
        <v>20</v>
      </c>
      <c r="C26" s="304">
        <v>27940.981868482806</v>
      </c>
      <c r="D26" s="347">
        <f>C26/37445.3*100</f>
        <v>74.618127958603097</v>
      </c>
      <c r="E26" s="306">
        <v>94.2</v>
      </c>
      <c r="G26" s="346">
        <v>21</v>
      </c>
      <c r="H26" s="303" t="s">
        <v>19</v>
      </c>
      <c r="I26" s="304">
        <v>28344.238903616246</v>
      </c>
      <c r="J26" s="347">
        <f t="shared" si="1"/>
        <v>73.28883974178531</v>
      </c>
      <c r="K26" s="306">
        <v>105.7</v>
      </c>
      <c r="M26" s="702">
        <v>21</v>
      </c>
      <c r="N26" s="303" t="s">
        <v>25</v>
      </c>
      <c r="O26" s="304">
        <v>28743.002623727312</v>
      </c>
      <c r="P26" s="483">
        <f t="shared" si="2"/>
        <v>75.62913133920442</v>
      </c>
      <c r="Q26" s="306">
        <v>64.400000000000006</v>
      </c>
      <c r="S26" s="346">
        <v>21</v>
      </c>
      <c r="T26" s="303" t="s">
        <v>25</v>
      </c>
      <c r="U26" s="304">
        <v>29352.575386666667</v>
      </c>
      <c r="V26" s="483">
        <f t="shared" si="3"/>
        <v>74.985184091421957</v>
      </c>
      <c r="W26" s="306">
        <v>64.599999999999994</v>
      </c>
    </row>
    <row r="27" spans="1:23">
      <c r="A27" s="346">
        <v>22</v>
      </c>
      <c r="B27" s="303" t="s">
        <v>52</v>
      </c>
      <c r="C27" s="304">
        <v>27893.221482265457</v>
      </c>
      <c r="D27" s="347">
        <f t="shared" si="0"/>
        <v>74.4905808800182</v>
      </c>
      <c r="E27" s="306">
        <v>91.3</v>
      </c>
      <c r="G27" s="346">
        <v>22</v>
      </c>
      <c r="H27" s="303" t="s">
        <v>20</v>
      </c>
      <c r="I27" s="304">
        <v>28193.564386264163</v>
      </c>
      <c r="J27" s="347">
        <f t="shared" si="1"/>
        <v>72.899245207497827</v>
      </c>
      <c r="K27" s="306">
        <v>92.6</v>
      </c>
      <c r="M27" s="702">
        <v>22</v>
      </c>
      <c r="N27" s="303" t="s">
        <v>4</v>
      </c>
      <c r="O27" s="304">
        <v>28718.807162003985</v>
      </c>
      <c r="P27" s="483">
        <f t="shared" si="2"/>
        <v>75.565467783366444</v>
      </c>
      <c r="Q27" s="306">
        <v>99.8</v>
      </c>
      <c r="S27" s="346">
        <v>22</v>
      </c>
      <c r="T27" s="303" t="s">
        <v>43</v>
      </c>
      <c r="U27" s="304">
        <v>29317.562828495691</v>
      </c>
      <c r="V27" s="483">
        <f t="shared" si="3"/>
        <v>74.895739704161997</v>
      </c>
      <c r="W27" s="306">
        <v>95.9</v>
      </c>
    </row>
    <row r="28" spans="1:23">
      <c r="A28" s="346">
        <v>23</v>
      </c>
      <c r="B28" s="303" t="s">
        <v>43</v>
      </c>
      <c r="C28" s="304">
        <v>27080.84375047253</v>
      </c>
      <c r="D28" s="347">
        <f t="shared" si="0"/>
        <v>72.321075676980897</v>
      </c>
      <c r="E28" s="306">
        <v>95.4</v>
      </c>
      <c r="G28" s="346">
        <v>23</v>
      </c>
      <c r="H28" s="303" t="s">
        <v>43</v>
      </c>
      <c r="I28" s="304">
        <v>27980.181352379117</v>
      </c>
      <c r="J28" s="347">
        <f t="shared" si="1"/>
        <v>72.347507161992525</v>
      </c>
      <c r="K28" s="306">
        <v>95.1</v>
      </c>
      <c r="M28" s="702">
        <v>23</v>
      </c>
      <c r="N28" s="303" t="s">
        <v>43</v>
      </c>
      <c r="O28" s="304">
        <v>28564.159027419661</v>
      </c>
      <c r="P28" s="483">
        <f t="shared" si="2"/>
        <v>75.158554690988765</v>
      </c>
      <c r="Q28" s="306">
        <v>96</v>
      </c>
      <c r="S28" s="346">
        <v>23</v>
      </c>
      <c r="T28" s="303" t="s">
        <v>19</v>
      </c>
      <c r="U28" s="304">
        <v>29169.525384312845</v>
      </c>
      <c r="V28" s="483">
        <f t="shared" si="3"/>
        <v>74.517557726661082</v>
      </c>
      <c r="W28" s="306">
        <v>106.5</v>
      </c>
    </row>
    <row r="29" spans="1:23">
      <c r="A29" s="346">
        <v>24</v>
      </c>
      <c r="B29" s="303" t="s">
        <v>84</v>
      </c>
      <c r="C29" s="304">
        <v>26590.808970858383</v>
      </c>
      <c r="D29" s="347">
        <f t="shared" si="0"/>
        <v>71.012407353815775</v>
      </c>
      <c r="E29" s="306">
        <v>60.6</v>
      </c>
      <c r="G29" s="348">
        <v>24</v>
      </c>
      <c r="H29" s="309" t="s">
        <v>66</v>
      </c>
      <c r="I29" s="310">
        <v>26807.063644072347</v>
      </c>
      <c r="J29" s="349">
        <f t="shared" si="1"/>
        <v>69.314212247470181</v>
      </c>
      <c r="K29" s="312">
        <v>42</v>
      </c>
      <c r="M29" s="702">
        <v>24</v>
      </c>
      <c r="N29" s="303" t="s">
        <v>50</v>
      </c>
      <c r="O29" s="304">
        <v>27057.605242023317</v>
      </c>
      <c r="P29" s="483">
        <f t="shared" si="2"/>
        <v>71.194481918325167</v>
      </c>
      <c r="Q29" s="306">
        <v>108.2</v>
      </c>
      <c r="S29" s="346">
        <v>24</v>
      </c>
      <c r="T29" s="303" t="s">
        <v>50</v>
      </c>
      <c r="U29" s="304">
        <v>28332.288262833841</v>
      </c>
      <c r="V29" s="483">
        <f t="shared" si="3"/>
        <v>72.378720542691411</v>
      </c>
      <c r="W29" s="306">
        <v>110.2</v>
      </c>
    </row>
    <row r="30" spans="1:23">
      <c r="A30" s="346">
        <v>25</v>
      </c>
      <c r="B30" s="303" t="s">
        <v>27</v>
      </c>
      <c r="C30" s="304">
        <v>26361.079960580879</v>
      </c>
      <c r="D30" s="347">
        <f t="shared" si="0"/>
        <v>70.398901759582316</v>
      </c>
      <c r="E30" s="306">
        <v>87.4</v>
      </c>
      <c r="G30" s="348">
        <v>25</v>
      </c>
      <c r="H30" s="309" t="s">
        <v>55</v>
      </c>
      <c r="I30" s="310">
        <v>26736.209267075024</v>
      </c>
      <c r="J30" s="349">
        <f t="shared" si="1"/>
        <v>69.131006231657977</v>
      </c>
      <c r="K30" s="312">
        <v>84.5</v>
      </c>
      <c r="M30" s="702">
        <v>25</v>
      </c>
      <c r="N30" s="303" t="s">
        <v>55</v>
      </c>
      <c r="O30" s="304">
        <v>26868.755822667823</v>
      </c>
      <c r="P30" s="483">
        <f t="shared" si="2"/>
        <v>70.697577759537708</v>
      </c>
      <c r="Q30" s="306">
        <v>85.2</v>
      </c>
      <c r="S30" s="346">
        <v>25</v>
      </c>
      <c r="T30" s="303" t="s">
        <v>66</v>
      </c>
      <c r="U30" s="304">
        <v>27986.12419204949</v>
      </c>
      <c r="V30" s="483">
        <f>U30/39144.5*100</f>
        <v>71.494396893687465</v>
      </c>
      <c r="W30" s="306">
        <v>43.9</v>
      </c>
    </row>
    <row r="31" spans="1:23">
      <c r="A31" s="346">
        <v>26</v>
      </c>
      <c r="B31" s="303" t="s">
        <v>55</v>
      </c>
      <c r="C31" s="304">
        <v>26218.555624809276</v>
      </c>
      <c r="D31" s="347">
        <f t="shared" si="0"/>
        <v>70.018281666348713</v>
      </c>
      <c r="E31" s="306">
        <v>84.6</v>
      </c>
      <c r="G31" s="348">
        <v>26</v>
      </c>
      <c r="H31" s="309" t="s">
        <v>27</v>
      </c>
      <c r="I31" s="310">
        <v>26601.816975669448</v>
      </c>
      <c r="J31" s="349">
        <f t="shared" si="1"/>
        <v>68.783512155671417</v>
      </c>
      <c r="K31" s="312">
        <v>86.7</v>
      </c>
      <c r="M31" s="702">
        <v>26</v>
      </c>
      <c r="N31" s="303" t="s">
        <v>27</v>
      </c>
      <c r="O31" s="304">
        <v>26832.976977997081</v>
      </c>
      <c r="P31" s="483">
        <f t="shared" si="2"/>
        <v>70.603435787726625</v>
      </c>
      <c r="Q31" s="306">
        <v>87.1</v>
      </c>
      <c r="S31" s="346">
        <v>26</v>
      </c>
      <c r="T31" s="303" t="s">
        <v>27</v>
      </c>
      <c r="U31" s="304">
        <v>27549.203235831759</v>
      </c>
      <c r="V31" s="483">
        <f t="shared" si="3"/>
        <v>70.378222319436347</v>
      </c>
      <c r="W31" s="306">
        <v>87.1</v>
      </c>
    </row>
    <row r="32" spans="1:23">
      <c r="A32" s="348">
        <v>27</v>
      </c>
      <c r="B32" s="309" t="s">
        <v>66</v>
      </c>
      <c r="C32" s="310">
        <v>26186.073544853825</v>
      </c>
      <c r="D32" s="349">
        <f t="shared" si="0"/>
        <v>69.931536253825783</v>
      </c>
      <c r="E32" s="312">
        <v>43</v>
      </c>
      <c r="G32" s="348">
        <v>27</v>
      </c>
      <c r="H32" s="309" t="s">
        <v>50</v>
      </c>
      <c r="I32" s="310">
        <v>26432.055309786374</v>
      </c>
      <c r="J32" s="349">
        <f t="shared" si="1"/>
        <v>68.344564559741585</v>
      </c>
      <c r="K32" s="312">
        <v>105.1</v>
      </c>
      <c r="M32" s="702">
        <v>27</v>
      </c>
      <c r="N32" s="303" t="s">
        <v>66</v>
      </c>
      <c r="O32" s="304">
        <v>26785.749223829567</v>
      </c>
      <c r="P32" s="483">
        <f t="shared" si="2"/>
        <v>70.479169229025416</v>
      </c>
      <c r="Q32" s="306">
        <v>42.6</v>
      </c>
      <c r="S32" s="348">
        <v>27</v>
      </c>
      <c r="T32" s="309" t="s">
        <v>51</v>
      </c>
      <c r="U32" s="310">
        <v>27163.593713996885</v>
      </c>
      <c r="V32" s="484">
        <f t="shared" si="3"/>
        <v>69.393129849651629</v>
      </c>
      <c r="W32" s="312">
        <v>109.1</v>
      </c>
    </row>
    <row r="33" spans="1:23">
      <c r="A33" s="348">
        <v>28</v>
      </c>
      <c r="B33" s="309" t="s">
        <v>67</v>
      </c>
      <c r="C33" s="310">
        <v>25834.183495458405</v>
      </c>
      <c r="D33" s="349">
        <f t="shared" si="0"/>
        <v>68.991792015175207</v>
      </c>
      <c r="E33" s="312">
        <v>84.8</v>
      </c>
      <c r="G33" s="348">
        <v>28</v>
      </c>
      <c r="H33" s="309" t="s">
        <v>30</v>
      </c>
      <c r="I33" s="310">
        <v>26180.350197963155</v>
      </c>
      <c r="J33" s="349">
        <f t="shared" si="1"/>
        <v>67.693738278417555</v>
      </c>
      <c r="K33" s="312">
        <v>51.2</v>
      </c>
      <c r="M33" s="703">
        <v>28</v>
      </c>
      <c r="N33" s="309" t="s">
        <v>67</v>
      </c>
      <c r="O33" s="310">
        <v>26295.883013513845</v>
      </c>
      <c r="P33" s="484">
        <f t="shared" si="2"/>
        <v>69.190224004909453</v>
      </c>
      <c r="Q33" s="312">
        <v>83.5</v>
      </c>
      <c r="S33" s="348">
        <v>28</v>
      </c>
      <c r="T33" s="309" t="s">
        <v>55</v>
      </c>
      <c r="U33" s="310">
        <v>26951.129321234584</v>
      </c>
      <c r="V33" s="484">
        <f t="shared" si="3"/>
        <v>68.850360385838584</v>
      </c>
      <c r="W33" s="312">
        <v>83.1</v>
      </c>
    </row>
    <row r="34" spans="1:23">
      <c r="A34" s="348">
        <v>29</v>
      </c>
      <c r="B34" s="309" t="s">
        <v>30</v>
      </c>
      <c r="C34" s="310">
        <v>25793.770740170941</v>
      </c>
      <c r="D34" s="349">
        <f t="shared" si="0"/>
        <v>68.883867241472061</v>
      </c>
      <c r="E34" s="312">
        <v>52.5</v>
      </c>
      <c r="G34" s="348">
        <v>29</v>
      </c>
      <c r="H34" s="309" t="s">
        <v>84</v>
      </c>
      <c r="I34" s="310">
        <v>26055.457976210328</v>
      </c>
      <c r="J34" s="349">
        <f t="shared" si="1"/>
        <v>67.370808244693109</v>
      </c>
      <c r="K34" s="312">
        <v>59.7</v>
      </c>
      <c r="M34" s="703">
        <v>29</v>
      </c>
      <c r="N34" s="309" t="s">
        <v>51</v>
      </c>
      <c r="O34" s="310">
        <v>26249.501869198033</v>
      </c>
      <c r="P34" s="484">
        <f t="shared" si="2"/>
        <v>69.068185062038964</v>
      </c>
      <c r="Q34" s="312">
        <v>108.6</v>
      </c>
      <c r="S34" s="348">
        <v>29</v>
      </c>
      <c r="T34" s="309" t="s">
        <v>67</v>
      </c>
      <c r="U34" s="310">
        <v>26612.252308824431</v>
      </c>
      <c r="V34" s="484">
        <f t="shared" si="3"/>
        <v>67.98465252800375</v>
      </c>
      <c r="W34" s="312">
        <v>82.7</v>
      </c>
    </row>
    <row r="35" spans="1:23">
      <c r="A35" s="348">
        <v>30</v>
      </c>
      <c r="B35" s="309" t="s">
        <v>181</v>
      </c>
      <c r="C35" s="310">
        <v>25792.269793241659</v>
      </c>
      <c r="D35" s="349">
        <f t="shared" si="0"/>
        <v>68.879858869448654</v>
      </c>
      <c r="E35" s="312">
        <v>97.3</v>
      </c>
      <c r="G35" s="348">
        <v>30</v>
      </c>
      <c r="H35" s="309" t="s">
        <v>181</v>
      </c>
      <c r="I35" s="310">
        <v>25839.048649351909</v>
      </c>
      <c r="J35" s="349">
        <f t="shared" si="1"/>
        <v>66.811245205139045</v>
      </c>
      <c r="K35" s="312">
        <v>94.7</v>
      </c>
      <c r="M35" s="703">
        <v>30</v>
      </c>
      <c r="N35" s="309" t="s">
        <v>30</v>
      </c>
      <c r="O35" s="310">
        <v>26023.602030069422</v>
      </c>
      <c r="P35" s="484">
        <f t="shared" si="2"/>
        <v>68.473793139016308</v>
      </c>
      <c r="Q35" s="312">
        <v>52</v>
      </c>
      <c r="S35" s="348">
        <v>30</v>
      </c>
      <c r="T35" s="309" t="s">
        <v>78</v>
      </c>
      <c r="U35" s="310">
        <v>26485.351149036836</v>
      </c>
      <c r="V35" s="484">
        <f t="shared" si="3"/>
        <v>67.660466091115836</v>
      </c>
      <c r="W35" s="312">
        <v>87.8</v>
      </c>
    </row>
    <row r="36" spans="1:23">
      <c r="A36" s="348">
        <v>31</v>
      </c>
      <c r="B36" s="309" t="s">
        <v>75</v>
      </c>
      <c r="C36" s="310">
        <v>25408.260422027794</v>
      </c>
      <c r="D36" s="349">
        <f t="shared" si="0"/>
        <v>67.854337986416965</v>
      </c>
      <c r="E36" s="312">
        <v>72.2</v>
      </c>
      <c r="G36" s="348">
        <v>31</v>
      </c>
      <c r="H36" s="309" t="s">
        <v>67</v>
      </c>
      <c r="I36" s="310">
        <v>25783.573860309418</v>
      </c>
      <c r="J36" s="349">
        <f t="shared" si="1"/>
        <v>66.667805723921376</v>
      </c>
      <c r="K36" s="312">
        <v>81.8</v>
      </c>
      <c r="M36" s="703">
        <v>31</v>
      </c>
      <c r="N36" s="309" t="s">
        <v>81</v>
      </c>
      <c r="O36" s="310">
        <v>26013.991039823901</v>
      </c>
      <c r="P36" s="484">
        <f t="shared" si="2"/>
        <v>68.448504519970697</v>
      </c>
      <c r="Q36" s="312">
        <v>44.2</v>
      </c>
      <c r="S36" s="348">
        <v>31</v>
      </c>
      <c r="T36" s="309" t="s">
        <v>81</v>
      </c>
      <c r="U36" s="310">
        <v>26404.689723567051</v>
      </c>
      <c r="V36" s="484">
        <f t="shared" si="3"/>
        <v>67.454405404506517</v>
      </c>
      <c r="W36" s="312">
        <v>42.6</v>
      </c>
    </row>
    <row r="37" spans="1:23">
      <c r="A37" s="348">
        <v>32</v>
      </c>
      <c r="B37" s="309" t="s">
        <v>78</v>
      </c>
      <c r="C37" s="310">
        <v>25362.738551492086</v>
      </c>
      <c r="D37" s="349">
        <f t="shared" si="0"/>
        <v>67.732769003031308</v>
      </c>
      <c r="E37" s="312">
        <v>90.2</v>
      </c>
      <c r="G37" s="348">
        <v>32</v>
      </c>
      <c r="H37" s="309" t="s">
        <v>81</v>
      </c>
      <c r="I37" s="310">
        <v>25666.032417603215</v>
      </c>
      <c r="J37" s="349">
        <f t="shared" si="1"/>
        <v>66.363882376859337</v>
      </c>
      <c r="K37" s="312">
        <v>42.3</v>
      </c>
      <c r="M37" s="703">
        <v>32</v>
      </c>
      <c r="N37" s="309" t="s">
        <v>78</v>
      </c>
      <c r="O37" s="310">
        <v>25884.797897747321</v>
      </c>
      <c r="P37" s="484">
        <f t="shared" si="2"/>
        <v>68.108569084618225</v>
      </c>
      <c r="Q37" s="312">
        <v>89.1</v>
      </c>
      <c r="S37" s="348">
        <v>32</v>
      </c>
      <c r="T37" s="309" t="s">
        <v>30</v>
      </c>
      <c r="U37" s="310">
        <v>26230.254843569281</v>
      </c>
      <c r="V37" s="484">
        <f t="shared" si="3"/>
        <v>67.008787552706721</v>
      </c>
      <c r="W37" s="312">
        <v>51</v>
      </c>
    </row>
    <row r="38" spans="1:23">
      <c r="A38" s="348">
        <v>33</v>
      </c>
      <c r="B38" s="309" t="s">
        <v>81</v>
      </c>
      <c r="C38" s="310">
        <v>25337.266357457163</v>
      </c>
      <c r="D38" s="349">
        <f t="shared" si="0"/>
        <v>67.664743926359677</v>
      </c>
      <c r="E38" s="312">
        <v>44.5</v>
      </c>
      <c r="G38" s="348">
        <v>33</v>
      </c>
      <c r="H38" s="309" t="s">
        <v>51</v>
      </c>
      <c r="I38" s="310">
        <v>25625.443277492257</v>
      </c>
      <c r="J38" s="349">
        <f t="shared" si="1"/>
        <v>66.258932267069326</v>
      </c>
      <c r="K38" s="312">
        <v>107.7</v>
      </c>
      <c r="M38" s="703">
        <v>33</v>
      </c>
      <c r="N38" s="309" t="s">
        <v>181</v>
      </c>
      <c r="O38" s="310">
        <v>25822.00442591355</v>
      </c>
      <c r="P38" s="484">
        <f t="shared" si="2"/>
        <v>67.943345715621945</v>
      </c>
      <c r="Q38" s="312">
        <v>93.9</v>
      </c>
      <c r="S38" s="348">
        <v>33</v>
      </c>
      <c r="T38" s="309" t="s">
        <v>181</v>
      </c>
      <c r="U38" s="310">
        <v>26164.613059804811</v>
      </c>
      <c r="V38" s="484">
        <f t="shared" si="3"/>
        <v>66.841096603111055</v>
      </c>
      <c r="W38" s="312">
        <v>92.3</v>
      </c>
    </row>
    <row r="39" spans="1:23">
      <c r="A39" s="348">
        <v>34</v>
      </c>
      <c r="B39" s="309" t="s">
        <v>31</v>
      </c>
      <c r="C39" s="310">
        <v>25190.365621621622</v>
      </c>
      <c r="D39" s="349">
        <f t="shared" si="0"/>
        <v>67.272436384864378</v>
      </c>
      <c r="E39" s="312">
        <v>91.9</v>
      </c>
      <c r="G39" s="348">
        <v>34</v>
      </c>
      <c r="H39" s="309" t="s">
        <v>31</v>
      </c>
      <c r="I39" s="310">
        <v>25571.850374821173</v>
      </c>
      <c r="J39" s="349">
        <f t="shared" si="1"/>
        <v>66.120358722423646</v>
      </c>
      <c r="K39" s="312">
        <v>90.9</v>
      </c>
      <c r="M39" s="703">
        <v>34</v>
      </c>
      <c r="N39" s="309" t="s">
        <v>84</v>
      </c>
      <c r="O39" s="310">
        <v>25700.402064506754</v>
      </c>
      <c r="P39" s="484">
        <f t="shared" si="2"/>
        <v>67.62338328572605</v>
      </c>
      <c r="Q39" s="312">
        <v>60.7</v>
      </c>
      <c r="S39" s="348">
        <v>34</v>
      </c>
      <c r="T39" s="309" t="s">
        <v>75</v>
      </c>
      <c r="U39" s="310">
        <v>25669.819397575302</v>
      </c>
      <c r="V39" s="484">
        <f t="shared" si="3"/>
        <v>65.577078255119631</v>
      </c>
      <c r="W39" s="312">
        <v>68.3</v>
      </c>
    </row>
    <row r="40" spans="1:23">
      <c r="A40" s="348">
        <v>35</v>
      </c>
      <c r="B40" s="309" t="s">
        <v>50</v>
      </c>
      <c r="C40" s="310">
        <v>25012.755062978315</v>
      </c>
      <c r="D40" s="349">
        <f t="shared" si="0"/>
        <v>66.798116353663374</v>
      </c>
      <c r="E40" s="312">
        <v>105.1</v>
      </c>
      <c r="G40" s="348">
        <v>35</v>
      </c>
      <c r="H40" s="309" t="s">
        <v>78</v>
      </c>
      <c r="I40" s="310">
        <v>25561.742894013973</v>
      </c>
      <c r="J40" s="349">
        <f t="shared" si="1"/>
        <v>66.09422411554317</v>
      </c>
      <c r="K40" s="312">
        <v>87.8</v>
      </c>
      <c r="M40" s="703">
        <v>35</v>
      </c>
      <c r="N40" s="309" t="s">
        <v>31</v>
      </c>
      <c r="O40" s="310">
        <v>25619.5450233105</v>
      </c>
      <c r="P40" s="484">
        <f t="shared" si="2"/>
        <v>67.410630711877602</v>
      </c>
      <c r="Q40" s="312">
        <v>89.6</v>
      </c>
      <c r="S40" s="348">
        <v>35</v>
      </c>
      <c r="T40" s="309" t="s">
        <v>31</v>
      </c>
      <c r="U40" s="310">
        <v>25659.590962210976</v>
      </c>
      <c r="V40" s="484">
        <f t="shared" si="3"/>
        <v>65.550948312562369</v>
      </c>
      <c r="W40" s="312">
        <v>87.9</v>
      </c>
    </row>
    <row r="41" spans="1:23">
      <c r="A41" s="348">
        <v>36</v>
      </c>
      <c r="B41" s="309" t="s">
        <v>51</v>
      </c>
      <c r="C41" s="310">
        <v>24899.497872282609</v>
      </c>
      <c r="D41" s="349">
        <f t="shared" si="0"/>
        <v>66.495655989623813</v>
      </c>
      <c r="E41" s="312">
        <v>108.5</v>
      </c>
      <c r="G41" s="348">
        <v>36</v>
      </c>
      <c r="H41" s="309" t="s">
        <v>18</v>
      </c>
      <c r="I41" s="310">
        <v>25177.82763826607</v>
      </c>
      <c r="J41" s="349">
        <f t="shared" si="1"/>
        <v>65.101546070857879</v>
      </c>
      <c r="K41" s="312">
        <v>107.1</v>
      </c>
      <c r="M41" s="703">
        <v>36</v>
      </c>
      <c r="N41" s="309" t="s">
        <v>5</v>
      </c>
      <c r="O41" s="310">
        <v>25224.746811596848</v>
      </c>
      <c r="P41" s="484">
        <f t="shared" si="2"/>
        <v>66.37183020112208</v>
      </c>
      <c r="Q41" s="312">
        <v>105.3</v>
      </c>
      <c r="S41" s="348">
        <v>36</v>
      </c>
      <c r="T41" s="309" t="s">
        <v>18</v>
      </c>
      <c r="U41" s="310">
        <v>25600.366382719312</v>
      </c>
      <c r="V41" s="484">
        <f t="shared" si="3"/>
        <v>65.399650992398193</v>
      </c>
      <c r="W41" s="312">
        <v>105.8</v>
      </c>
    </row>
    <row r="42" spans="1:23">
      <c r="A42" s="348">
        <v>37</v>
      </c>
      <c r="B42" s="309" t="s">
        <v>5</v>
      </c>
      <c r="C42" s="310">
        <v>24838.570757466114</v>
      </c>
      <c r="D42" s="349">
        <f t="shared" si="0"/>
        <v>66.332946344310528</v>
      </c>
      <c r="E42" s="312">
        <v>108</v>
      </c>
      <c r="G42" s="348">
        <v>37</v>
      </c>
      <c r="H42" s="309" t="s">
        <v>75</v>
      </c>
      <c r="I42" s="310">
        <v>25147.486689305329</v>
      </c>
      <c r="J42" s="349">
        <f t="shared" si="1"/>
        <v>65.023094398418948</v>
      </c>
      <c r="K42" s="312">
        <v>68.099999999999994</v>
      </c>
      <c r="M42" s="703">
        <v>37</v>
      </c>
      <c r="N42" s="309" t="s">
        <v>18</v>
      </c>
      <c r="O42" s="310">
        <v>25179.949474685094</v>
      </c>
      <c r="P42" s="484">
        <f t="shared" si="2"/>
        <v>66.25395860220469</v>
      </c>
      <c r="Q42" s="312">
        <v>107</v>
      </c>
      <c r="S42" s="348">
        <v>37</v>
      </c>
      <c r="T42" s="309" t="s">
        <v>12</v>
      </c>
      <c r="U42" s="310">
        <v>25508.598368114108</v>
      </c>
      <c r="V42" s="484">
        <f t="shared" si="3"/>
        <v>65.165216998848123</v>
      </c>
      <c r="W42" s="312">
        <v>93.6</v>
      </c>
    </row>
    <row r="43" spans="1:23">
      <c r="A43" s="348">
        <v>38</v>
      </c>
      <c r="B43" s="309" t="s">
        <v>28</v>
      </c>
      <c r="C43" s="310">
        <v>24535.259917280822</v>
      </c>
      <c r="D43" s="349">
        <f t="shared" si="0"/>
        <v>65.522935901917791</v>
      </c>
      <c r="E43" s="312">
        <v>81.7</v>
      </c>
      <c r="G43" s="348">
        <v>38</v>
      </c>
      <c r="H43" s="309" t="s">
        <v>5</v>
      </c>
      <c r="I43" s="310">
        <v>25070.268029823561</v>
      </c>
      <c r="J43" s="349">
        <f t="shared" si="1"/>
        <v>64.823432450215677</v>
      </c>
      <c r="K43" s="312">
        <v>104.8</v>
      </c>
      <c r="M43" s="703">
        <v>38</v>
      </c>
      <c r="N43" s="309" t="s">
        <v>47</v>
      </c>
      <c r="O43" s="310">
        <v>25025.557138262189</v>
      </c>
      <c r="P43" s="484">
        <f t="shared" si="2"/>
        <v>65.847718570780287</v>
      </c>
      <c r="Q43" s="312">
        <v>90.8</v>
      </c>
      <c r="S43" s="348">
        <v>38</v>
      </c>
      <c r="T43" s="309" t="s">
        <v>5</v>
      </c>
      <c r="U43" s="310">
        <v>25443.814606277923</v>
      </c>
      <c r="V43" s="484">
        <f t="shared" si="3"/>
        <v>64.999717984079311</v>
      </c>
      <c r="W43" s="312">
        <v>104.3</v>
      </c>
    </row>
    <row r="44" spans="1:23">
      <c r="A44" s="348">
        <v>39</v>
      </c>
      <c r="B44" s="309" t="s">
        <v>18</v>
      </c>
      <c r="C44" s="310">
        <v>24305.63817161903</v>
      </c>
      <c r="D44" s="349">
        <f t="shared" si="0"/>
        <v>64.909716764504566</v>
      </c>
      <c r="E44" s="312">
        <v>107.9</v>
      </c>
      <c r="G44" s="348">
        <v>39</v>
      </c>
      <c r="H44" s="309" t="s">
        <v>47</v>
      </c>
      <c r="I44" s="310">
        <v>24507.344062848671</v>
      </c>
      <c r="J44" s="349">
        <f t="shared" si="1"/>
        <v>63.367897004627508</v>
      </c>
      <c r="K44" s="312">
        <v>89.4</v>
      </c>
      <c r="M44" s="703">
        <v>39</v>
      </c>
      <c r="N44" s="309" t="s">
        <v>75</v>
      </c>
      <c r="O44" s="310">
        <v>25002.029203799004</v>
      </c>
      <c r="P44" s="484">
        <f t="shared" si="2"/>
        <v>65.785811425276037</v>
      </c>
      <c r="Q44" s="312">
        <v>68.3</v>
      </c>
      <c r="S44" s="348">
        <v>39</v>
      </c>
      <c r="T44" s="309" t="s">
        <v>84</v>
      </c>
      <c r="U44" s="310">
        <v>25422.63447636877</v>
      </c>
      <c r="V44" s="484">
        <f t="shared" si="3"/>
        <v>64.94561043408082</v>
      </c>
      <c r="W44" s="312">
        <v>59.2</v>
      </c>
    </row>
    <row r="45" spans="1:23">
      <c r="A45" s="348">
        <v>40</v>
      </c>
      <c r="B45" s="309" t="s">
        <v>47</v>
      </c>
      <c r="C45" s="310">
        <v>24166.524842163053</v>
      </c>
      <c r="D45" s="349">
        <f t="shared" si="0"/>
        <v>64.538205975551151</v>
      </c>
      <c r="E45" s="312">
        <v>90.6</v>
      </c>
      <c r="G45" s="348">
        <v>40</v>
      </c>
      <c r="H45" s="309" t="s">
        <v>12</v>
      </c>
      <c r="I45" s="310">
        <v>24316.122948529544</v>
      </c>
      <c r="J45" s="349">
        <f t="shared" si="1"/>
        <v>62.873462363068221</v>
      </c>
      <c r="K45" s="312">
        <v>92.5</v>
      </c>
      <c r="M45" s="703">
        <v>40</v>
      </c>
      <c r="N45" s="309" t="s">
        <v>12</v>
      </c>
      <c r="O45" s="310">
        <v>24867.35884791335</v>
      </c>
      <c r="P45" s="484">
        <f t="shared" si="2"/>
        <v>65.431464241507356</v>
      </c>
      <c r="Q45" s="312">
        <v>94.2</v>
      </c>
      <c r="S45" s="348">
        <v>40</v>
      </c>
      <c r="T45" s="309" t="s">
        <v>47</v>
      </c>
      <c r="U45" s="310">
        <v>25274.034173049124</v>
      </c>
      <c r="V45" s="484">
        <f t="shared" si="3"/>
        <v>64.565990555631387</v>
      </c>
      <c r="W45" s="312">
        <v>90</v>
      </c>
    </row>
    <row r="46" spans="1:23">
      <c r="A46" s="348">
        <v>41</v>
      </c>
      <c r="B46" s="309" t="s">
        <v>12</v>
      </c>
      <c r="C46" s="310">
        <v>24034.910987892425</v>
      </c>
      <c r="D46" s="349">
        <f t="shared" si="0"/>
        <v>64.186723000997247</v>
      </c>
      <c r="E46" s="312">
        <v>94.4</v>
      </c>
      <c r="G46" s="348">
        <v>41</v>
      </c>
      <c r="H46" s="309" t="s">
        <v>46</v>
      </c>
      <c r="I46" s="310">
        <v>24158.600587421384</v>
      </c>
      <c r="J46" s="349">
        <f t="shared" si="1"/>
        <v>62.466161566660858</v>
      </c>
      <c r="K46" s="312">
        <v>88.3</v>
      </c>
      <c r="M46" s="703">
        <v>41</v>
      </c>
      <c r="N46" s="309" t="s">
        <v>59</v>
      </c>
      <c r="O46" s="310">
        <v>24375.028009466547</v>
      </c>
      <c r="P46" s="484">
        <f t="shared" si="2"/>
        <v>64.136034041306317</v>
      </c>
      <c r="Q46" s="312">
        <v>93.5</v>
      </c>
      <c r="S46" s="348">
        <v>41</v>
      </c>
      <c r="T46" s="309" t="s">
        <v>59</v>
      </c>
      <c r="U46" s="310">
        <v>25150.781619498877</v>
      </c>
      <c r="V46" s="484">
        <f t="shared" si="3"/>
        <v>64.251124984349985</v>
      </c>
      <c r="W46" s="312">
        <v>94.5</v>
      </c>
    </row>
    <row r="47" spans="1:23">
      <c r="A47" s="348">
        <v>42</v>
      </c>
      <c r="B47" s="309" t="s">
        <v>59</v>
      </c>
      <c r="C47" s="310">
        <v>23850.875477295533</v>
      </c>
      <c r="D47" s="349">
        <f t="shared" si="0"/>
        <v>63.695244736443648</v>
      </c>
      <c r="E47" s="312">
        <v>96</v>
      </c>
      <c r="G47" s="348">
        <v>42</v>
      </c>
      <c r="H47" s="309" t="s">
        <v>59</v>
      </c>
      <c r="I47" s="310">
        <v>24099.021831591173</v>
      </c>
      <c r="J47" s="349">
        <f t="shared" si="1"/>
        <v>62.312110582864698</v>
      </c>
      <c r="K47" s="312">
        <v>94.1</v>
      </c>
      <c r="M47" s="703">
        <v>42</v>
      </c>
      <c r="N47" s="309" t="s">
        <v>46</v>
      </c>
      <c r="O47" s="310">
        <v>24189.496421108939</v>
      </c>
      <c r="P47" s="484">
        <f t="shared" si="2"/>
        <v>63.647859822100507</v>
      </c>
      <c r="Q47" s="312">
        <v>89.2</v>
      </c>
      <c r="S47" s="348">
        <v>42</v>
      </c>
      <c r="T47" s="309" t="s">
        <v>56</v>
      </c>
      <c r="U47" s="310">
        <v>24656.669962331944</v>
      </c>
      <c r="V47" s="484">
        <f t="shared" si="3"/>
        <v>62.98884891193385</v>
      </c>
      <c r="W47" s="312">
        <v>98.8</v>
      </c>
    </row>
    <row r="48" spans="1:23">
      <c r="A48" s="348">
        <v>43</v>
      </c>
      <c r="B48" s="309" t="s">
        <v>46</v>
      </c>
      <c r="C48" s="310">
        <v>23422.794794261987</v>
      </c>
      <c r="D48" s="349">
        <f t="shared" si="0"/>
        <v>62.552028677195757</v>
      </c>
      <c r="E48" s="312">
        <v>88.2</v>
      </c>
      <c r="G48" s="348">
        <v>43</v>
      </c>
      <c r="H48" s="309" t="s">
        <v>76</v>
      </c>
      <c r="I48" s="310">
        <v>23854.202461513793</v>
      </c>
      <c r="J48" s="349">
        <f t="shared" si="1"/>
        <v>61.679088555344428</v>
      </c>
      <c r="K48" s="312">
        <v>74.3</v>
      </c>
      <c r="M48" s="703">
        <v>43</v>
      </c>
      <c r="N48" s="309" t="s">
        <v>56</v>
      </c>
      <c r="O48" s="310">
        <v>24156.421908334298</v>
      </c>
      <c r="P48" s="484">
        <f t="shared" si="2"/>
        <v>63.560833539448026</v>
      </c>
      <c r="Q48" s="312">
        <v>99.4</v>
      </c>
      <c r="S48" s="348">
        <v>43</v>
      </c>
      <c r="T48" s="309" t="s">
        <v>46</v>
      </c>
      <c r="U48" s="310">
        <v>24633.553189574301</v>
      </c>
      <c r="V48" s="484">
        <f t="shared" si="3"/>
        <v>62.929793941867437</v>
      </c>
      <c r="W48" s="312">
        <v>88.3</v>
      </c>
    </row>
    <row r="49" spans="1:23">
      <c r="A49" s="348">
        <v>44</v>
      </c>
      <c r="B49" s="314" t="s">
        <v>108</v>
      </c>
      <c r="C49" s="310">
        <v>23152.388899917289</v>
      </c>
      <c r="D49" s="349">
        <f t="shared" si="0"/>
        <v>61.829892936943452</v>
      </c>
      <c r="E49" s="312">
        <v>88.1</v>
      </c>
      <c r="G49" s="348">
        <v>44</v>
      </c>
      <c r="H49" s="309" t="s">
        <v>193</v>
      </c>
      <c r="I49" s="310">
        <v>23689.013382012577</v>
      </c>
      <c r="J49" s="349">
        <f t="shared" si="1"/>
        <v>61.251964157479122</v>
      </c>
      <c r="K49" s="312">
        <v>77.400000000000006</v>
      </c>
      <c r="M49" s="703">
        <v>44</v>
      </c>
      <c r="N49" s="309" t="s">
        <v>76</v>
      </c>
      <c r="O49" s="310">
        <v>23929.521103466883</v>
      </c>
      <c r="P49" s="484">
        <f t="shared" si="2"/>
        <v>62.96380785646933</v>
      </c>
      <c r="Q49" s="312">
        <v>75</v>
      </c>
      <c r="S49" s="348">
        <v>44</v>
      </c>
      <c r="T49" s="309" t="s">
        <v>74</v>
      </c>
      <c r="U49" s="310">
        <v>24185.704139610389</v>
      </c>
      <c r="V49" s="484">
        <f t="shared" si="3"/>
        <v>61.785702051655754</v>
      </c>
      <c r="W49" s="312">
        <v>59.1</v>
      </c>
    </row>
    <row r="50" spans="1:23">
      <c r="A50" s="348">
        <v>45</v>
      </c>
      <c r="B50" s="309" t="s">
        <v>56</v>
      </c>
      <c r="C50" s="310">
        <v>22954.414930921052</v>
      </c>
      <c r="D50" s="349">
        <f t="shared" si="0"/>
        <v>61.30119115328506</v>
      </c>
      <c r="E50" s="312">
        <v>97.8</v>
      </c>
      <c r="G50" s="348">
        <v>45</v>
      </c>
      <c r="H50" s="309" t="s">
        <v>56</v>
      </c>
      <c r="I50" s="310">
        <v>23681.199728071701</v>
      </c>
      <c r="J50" s="349">
        <f t="shared" si="1"/>
        <v>61.231760629227125</v>
      </c>
      <c r="K50" s="312">
        <v>97.7</v>
      </c>
      <c r="M50" s="703">
        <v>45</v>
      </c>
      <c r="N50" s="309" t="s">
        <v>193</v>
      </c>
      <c r="O50" s="310">
        <v>23654.897724730963</v>
      </c>
      <c r="P50" s="484">
        <f t="shared" si="2"/>
        <v>62.241213635847103</v>
      </c>
      <c r="Q50" s="312">
        <v>77.3</v>
      </c>
      <c r="S50" s="348">
        <v>45</v>
      </c>
      <c r="T50" s="309" t="s">
        <v>76</v>
      </c>
      <c r="U50" s="310">
        <v>24014.683262723371</v>
      </c>
      <c r="V50" s="484">
        <f t="shared" si="3"/>
        <v>61.348805739563339</v>
      </c>
      <c r="W50" s="312">
        <v>73.599999999999994</v>
      </c>
    </row>
    <row r="51" spans="1:23">
      <c r="A51" s="348">
        <v>46</v>
      </c>
      <c r="B51" s="309" t="s">
        <v>62</v>
      </c>
      <c r="C51" s="310">
        <v>22836.973660217693</v>
      </c>
      <c r="D51" s="349">
        <f t="shared" si="0"/>
        <v>60.987556943642304</v>
      </c>
      <c r="E51" s="312">
        <v>92.4</v>
      </c>
      <c r="G51" s="350">
        <v>46</v>
      </c>
      <c r="H51" s="351" t="s">
        <v>74</v>
      </c>
      <c r="I51" s="352">
        <v>23148.776929601358</v>
      </c>
      <c r="J51" s="353">
        <f t="shared" si="1"/>
        <v>59.855091130897875</v>
      </c>
      <c r="K51" s="354">
        <v>57.8</v>
      </c>
      <c r="M51" s="703">
        <v>46</v>
      </c>
      <c r="N51" s="309" t="s">
        <v>74</v>
      </c>
      <c r="O51" s="310">
        <v>23304.695216832421</v>
      </c>
      <c r="P51" s="484">
        <f t="shared" si="2"/>
        <v>61.319754183197098</v>
      </c>
      <c r="Q51" s="312">
        <v>58.8</v>
      </c>
      <c r="S51" s="348">
        <v>46</v>
      </c>
      <c r="T51" s="309" t="s">
        <v>193</v>
      </c>
      <c r="U51" s="310">
        <v>23822.182641459141</v>
      </c>
      <c r="V51" s="484">
        <f t="shared" si="3"/>
        <v>60.857036471175107</v>
      </c>
      <c r="W51" s="312">
        <v>76.099999999999994</v>
      </c>
    </row>
    <row r="52" spans="1:23">
      <c r="A52" s="348">
        <v>47</v>
      </c>
      <c r="B52" s="309" t="s">
        <v>35</v>
      </c>
      <c r="C52" s="310">
        <v>22810.945466637109</v>
      </c>
      <c r="D52" s="349">
        <f t="shared" si="0"/>
        <v>60.918047035641607</v>
      </c>
      <c r="E52" s="312">
        <v>100</v>
      </c>
      <c r="G52" s="350">
        <v>47</v>
      </c>
      <c r="H52" s="351" t="s">
        <v>17</v>
      </c>
      <c r="I52" s="352">
        <v>22867.667332092125</v>
      </c>
      <c r="J52" s="353">
        <f t="shared" si="1"/>
        <v>59.128234561850846</v>
      </c>
      <c r="K52" s="354">
        <v>89</v>
      </c>
      <c r="M52" s="703">
        <v>47</v>
      </c>
      <c r="N52" s="309" t="s">
        <v>17</v>
      </c>
      <c r="O52" s="310">
        <v>23168.348919236283</v>
      </c>
      <c r="P52" s="484">
        <f t="shared" si="2"/>
        <v>60.960997229948234</v>
      </c>
      <c r="Q52" s="312">
        <v>90.5</v>
      </c>
      <c r="S52" s="348">
        <v>47</v>
      </c>
      <c r="T52" s="309" t="s">
        <v>17</v>
      </c>
      <c r="U52" s="310">
        <v>23700.771343964851</v>
      </c>
      <c r="V52" s="484">
        <f t="shared" si="3"/>
        <v>60.546874641302992</v>
      </c>
      <c r="W52" s="312">
        <v>90.1</v>
      </c>
    </row>
    <row r="53" spans="1:23">
      <c r="A53" s="348">
        <v>48</v>
      </c>
      <c r="B53" s="309" t="s">
        <v>76</v>
      </c>
      <c r="C53" s="310">
        <v>22469.184947675349</v>
      </c>
      <c r="D53" s="349">
        <f t="shared" si="0"/>
        <v>60.005354337327645</v>
      </c>
      <c r="E53" s="312">
        <v>72.900000000000006</v>
      </c>
      <c r="G53" s="350">
        <v>48</v>
      </c>
      <c r="H53" s="351" t="s">
        <v>35</v>
      </c>
      <c r="I53" s="352">
        <v>22790.984140777753</v>
      </c>
      <c r="J53" s="353">
        <f t="shared" si="1"/>
        <v>58.929957157464067</v>
      </c>
      <c r="K53" s="354">
        <v>96.3</v>
      </c>
      <c r="M53" s="703">
        <v>48</v>
      </c>
      <c r="N53" s="309" t="s">
        <v>35</v>
      </c>
      <c r="O53" s="310">
        <v>23070.816083749702</v>
      </c>
      <c r="P53" s="484">
        <f t="shared" si="2"/>
        <v>60.704366991226735</v>
      </c>
      <c r="Q53" s="312">
        <v>98.4</v>
      </c>
      <c r="S53" s="348">
        <v>48</v>
      </c>
      <c r="T53" s="309" t="s">
        <v>35</v>
      </c>
      <c r="U53" s="310">
        <v>23587.156698731353</v>
      </c>
      <c r="V53" s="484">
        <f t="shared" si="3"/>
        <v>60.25663043015328</v>
      </c>
      <c r="W53" s="312">
        <v>97.3</v>
      </c>
    </row>
    <row r="54" spans="1:23">
      <c r="A54" s="350">
        <v>49</v>
      </c>
      <c r="B54" s="351" t="s">
        <v>17</v>
      </c>
      <c r="C54" s="352">
        <v>22389.820056738583</v>
      </c>
      <c r="D54" s="353">
        <f t="shared" si="0"/>
        <v>59.793405465408419</v>
      </c>
      <c r="E54" s="354">
        <v>89.4</v>
      </c>
      <c r="G54" s="350">
        <v>49</v>
      </c>
      <c r="H54" s="351" t="s">
        <v>16</v>
      </c>
      <c r="I54" s="352">
        <v>22461.137452425439</v>
      </c>
      <c r="J54" s="353">
        <f t="shared" si="1"/>
        <v>58.077082569290624</v>
      </c>
      <c r="K54" s="354">
        <v>79</v>
      </c>
      <c r="M54" s="703">
        <v>49</v>
      </c>
      <c r="N54" s="309" t="s">
        <v>44</v>
      </c>
      <c r="O54" s="310">
        <v>22850.035192374849</v>
      </c>
      <c r="P54" s="484">
        <f t="shared" si="2"/>
        <v>60.123444140209372</v>
      </c>
      <c r="Q54" s="312">
        <v>88</v>
      </c>
      <c r="S54" s="350">
        <v>49</v>
      </c>
      <c r="T54" s="351" t="s">
        <v>44</v>
      </c>
      <c r="U54" s="352">
        <v>23226.934162693185</v>
      </c>
      <c r="V54" s="485">
        <f t="shared" si="3"/>
        <v>59.336392501355704</v>
      </c>
      <c r="W54" s="354">
        <v>86.4</v>
      </c>
    </row>
    <row r="55" spans="1:23">
      <c r="A55" s="350">
        <v>50</v>
      </c>
      <c r="B55" s="351" t="s">
        <v>60</v>
      </c>
      <c r="C55" s="352">
        <v>22309.19697639906</v>
      </c>
      <c r="D55" s="353">
        <f t="shared" si="0"/>
        <v>59.578096520522095</v>
      </c>
      <c r="E55" s="354">
        <v>78.099999999999994</v>
      </c>
      <c r="G55" s="350">
        <v>50</v>
      </c>
      <c r="H55" s="351" t="s">
        <v>62</v>
      </c>
      <c r="I55" s="352">
        <v>22311.122052888033</v>
      </c>
      <c r="J55" s="353">
        <f t="shared" si="1"/>
        <v>57.689192295966187</v>
      </c>
      <c r="K55" s="354">
        <v>88.3</v>
      </c>
      <c r="M55" s="704">
        <v>50</v>
      </c>
      <c r="N55" s="351" t="s">
        <v>16</v>
      </c>
      <c r="O55" s="352">
        <v>22710.516987860836</v>
      </c>
      <c r="P55" s="485">
        <f t="shared" si="2"/>
        <v>59.756341205574074</v>
      </c>
      <c r="Q55" s="354">
        <v>79.8</v>
      </c>
      <c r="S55" s="350">
        <v>50</v>
      </c>
      <c r="T55" s="351" t="s">
        <v>16</v>
      </c>
      <c r="U55" s="352">
        <v>23212.834063503451</v>
      </c>
      <c r="V55" s="485">
        <f t="shared" si="3"/>
        <v>59.300371861956215</v>
      </c>
      <c r="W55" s="354">
        <v>79.7</v>
      </c>
    </row>
    <row r="56" spans="1:23">
      <c r="A56" s="350">
        <v>51</v>
      </c>
      <c r="B56" s="351" t="s">
        <v>44</v>
      </c>
      <c r="C56" s="352">
        <v>21827.882810642004</v>
      </c>
      <c r="D56" s="353">
        <f t="shared" si="0"/>
        <v>58.292717138444615</v>
      </c>
      <c r="E56" s="354">
        <v>88.5</v>
      </c>
      <c r="G56" s="350">
        <v>51</v>
      </c>
      <c r="H56" s="351" t="s">
        <v>60</v>
      </c>
      <c r="I56" s="352">
        <v>22250.105859382049</v>
      </c>
      <c r="J56" s="353">
        <f t="shared" si="1"/>
        <v>57.53142457312417</v>
      </c>
      <c r="K56" s="354">
        <v>74.8</v>
      </c>
      <c r="M56" s="704">
        <v>51</v>
      </c>
      <c r="N56" s="351" t="s">
        <v>21</v>
      </c>
      <c r="O56" s="352">
        <v>22363.854356819054</v>
      </c>
      <c r="P56" s="485">
        <f t="shared" si="2"/>
        <v>58.844195943763111</v>
      </c>
      <c r="Q56" s="354">
        <v>75.8</v>
      </c>
      <c r="S56" s="350">
        <v>51</v>
      </c>
      <c r="T56" s="351" t="s">
        <v>62</v>
      </c>
      <c r="U56" s="352">
        <v>22849.788739715244</v>
      </c>
      <c r="V56" s="485">
        <f t="shared" si="3"/>
        <v>58.372922734267249</v>
      </c>
      <c r="W56" s="354">
        <v>87.4</v>
      </c>
    </row>
    <row r="57" spans="1:23">
      <c r="A57" s="350">
        <v>52</v>
      </c>
      <c r="B57" s="351" t="s">
        <v>64</v>
      </c>
      <c r="C57" s="352">
        <v>21739.558403405812</v>
      </c>
      <c r="D57" s="353">
        <f t="shared" si="0"/>
        <v>58.056841321623295</v>
      </c>
      <c r="E57" s="354">
        <v>93.6</v>
      </c>
      <c r="G57" s="350">
        <v>52</v>
      </c>
      <c r="H57" s="351" t="s">
        <v>44</v>
      </c>
      <c r="I57" s="352">
        <v>22245.43204935579</v>
      </c>
      <c r="J57" s="353">
        <f t="shared" si="1"/>
        <v>57.519339644149255</v>
      </c>
      <c r="K57" s="354">
        <v>87.5</v>
      </c>
      <c r="M57" s="704">
        <v>52</v>
      </c>
      <c r="N57" s="351" t="s">
        <v>62</v>
      </c>
      <c r="O57" s="352">
        <v>22293.221313551232</v>
      </c>
      <c r="P57" s="485">
        <f t="shared" si="2"/>
        <v>58.658344946352692</v>
      </c>
      <c r="Q57" s="354">
        <v>87.9</v>
      </c>
      <c r="S57" s="350">
        <v>52</v>
      </c>
      <c r="T57" s="351" t="s">
        <v>54</v>
      </c>
      <c r="U57" s="352">
        <v>22724.682896080205</v>
      </c>
      <c r="V57" s="485">
        <f t="shared" si="3"/>
        <v>58.053322678997574</v>
      </c>
      <c r="W57" s="354">
        <v>92.6</v>
      </c>
    </row>
    <row r="58" spans="1:23">
      <c r="A58" s="350">
        <v>53</v>
      </c>
      <c r="B58" s="351" t="s">
        <v>16</v>
      </c>
      <c r="C58" s="352">
        <v>21689.631260808474</v>
      </c>
      <c r="D58" s="353">
        <f t="shared" si="0"/>
        <v>57.923507785512399</v>
      </c>
      <c r="E58" s="354">
        <v>79.3</v>
      </c>
      <c r="G58" s="350">
        <v>53</v>
      </c>
      <c r="H58" s="351" t="s">
        <v>21</v>
      </c>
      <c r="I58" s="352">
        <v>21999.080411639461</v>
      </c>
      <c r="J58" s="353">
        <f t="shared" si="1"/>
        <v>56.882355678620556</v>
      </c>
      <c r="K58" s="354">
        <v>74.3</v>
      </c>
      <c r="M58" s="704">
        <v>53</v>
      </c>
      <c r="N58" s="351" t="s">
        <v>54</v>
      </c>
      <c r="O58" s="352">
        <v>22117.489862778344</v>
      </c>
      <c r="P58" s="485">
        <f t="shared" si="2"/>
        <v>58.195957034243598</v>
      </c>
      <c r="Q58" s="354">
        <v>93.1</v>
      </c>
      <c r="S58" s="350">
        <v>53</v>
      </c>
      <c r="T58" s="351" t="s">
        <v>21</v>
      </c>
      <c r="U58" s="352">
        <v>22672.977000677183</v>
      </c>
      <c r="V58" s="485">
        <f t="shared" si="3"/>
        <v>57.921232869693526</v>
      </c>
      <c r="W58" s="354">
        <v>74.3</v>
      </c>
    </row>
    <row r="59" spans="1:23">
      <c r="A59" s="350">
        <v>54</v>
      </c>
      <c r="B59" s="351" t="s">
        <v>21</v>
      </c>
      <c r="C59" s="352">
        <v>21418.460902453269</v>
      </c>
      <c r="D59" s="353">
        <f t="shared" si="0"/>
        <v>57.199330496626452</v>
      </c>
      <c r="E59" s="354">
        <v>74.599999999999994</v>
      </c>
      <c r="G59" s="350">
        <v>54</v>
      </c>
      <c r="H59" s="351" t="s">
        <v>54</v>
      </c>
      <c r="I59" s="352">
        <v>21745.267290535234</v>
      </c>
      <c r="J59" s="353">
        <f t="shared" si="1"/>
        <v>56.226078781568404</v>
      </c>
      <c r="K59" s="354">
        <v>91.6</v>
      </c>
      <c r="M59" s="704">
        <v>54</v>
      </c>
      <c r="N59" s="351" t="s">
        <v>49</v>
      </c>
      <c r="O59" s="352">
        <v>21939.824007704785</v>
      </c>
      <c r="P59" s="485">
        <f t="shared" si="2"/>
        <v>57.728479281005718</v>
      </c>
      <c r="Q59" s="354">
        <v>75</v>
      </c>
      <c r="S59" s="350">
        <v>54</v>
      </c>
      <c r="T59" s="351" t="s">
        <v>49</v>
      </c>
      <c r="U59" s="352">
        <v>22639.410836854244</v>
      </c>
      <c r="V59" s="485">
        <f t="shared" si="3"/>
        <v>57.835483495393333</v>
      </c>
      <c r="W59" s="354">
        <v>75.099999999999994</v>
      </c>
    </row>
    <row r="60" spans="1:23">
      <c r="A60" s="350">
        <v>55</v>
      </c>
      <c r="B60" s="351" t="s">
        <v>53</v>
      </c>
      <c r="C60" s="352">
        <v>21158.284104387949</v>
      </c>
      <c r="D60" s="353">
        <f t="shared" si="0"/>
        <v>56.504512193487422</v>
      </c>
      <c r="E60" s="354">
        <v>78.599999999999994</v>
      </c>
      <c r="G60" s="350">
        <v>55</v>
      </c>
      <c r="H60" s="351" t="s">
        <v>64</v>
      </c>
      <c r="I60" s="352">
        <v>21451.580142496601</v>
      </c>
      <c r="J60" s="353">
        <f t="shared" si="1"/>
        <v>55.466700821199908</v>
      </c>
      <c r="K60" s="354">
        <v>87.5</v>
      </c>
      <c r="M60" s="704">
        <v>55</v>
      </c>
      <c r="N60" s="351" t="s">
        <v>60</v>
      </c>
      <c r="O60" s="352">
        <v>21859.052339658236</v>
      </c>
      <c r="P60" s="485">
        <f t="shared" si="2"/>
        <v>57.515951342601113</v>
      </c>
      <c r="Q60" s="354">
        <v>73.900000000000006</v>
      </c>
      <c r="S60" s="350">
        <v>55</v>
      </c>
      <c r="T60" s="351" t="s">
        <v>15</v>
      </c>
      <c r="U60" s="352">
        <v>22436.009001329789</v>
      </c>
      <c r="V60" s="485">
        <f t="shared" si="3"/>
        <v>57.315865578382116</v>
      </c>
      <c r="W60" s="354">
        <v>91</v>
      </c>
    </row>
    <row r="61" spans="1:23">
      <c r="A61" s="350">
        <v>56</v>
      </c>
      <c r="B61" s="351" t="s">
        <v>42</v>
      </c>
      <c r="C61" s="352">
        <v>21103.490865253079</v>
      </c>
      <c r="D61" s="353">
        <f t="shared" si="0"/>
        <v>56.358183444258906</v>
      </c>
      <c r="E61" s="354">
        <v>92.9</v>
      </c>
      <c r="G61" s="350">
        <v>56</v>
      </c>
      <c r="H61" s="351" t="s">
        <v>53</v>
      </c>
      <c r="I61" s="352">
        <v>21450.739011199556</v>
      </c>
      <c r="J61" s="353">
        <f t="shared" si="1"/>
        <v>55.464525933490258</v>
      </c>
      <c r="K61" s="354">
        <v>76.400000000000006</v>
      </c>
      <c r="M61" s="704">
        <v>56</v>
      </c>
      <c r="N61" s="351" t="s">
        <v>15</v>
      </c>
      <c r="O61" s="352">
        <v>21826.642962884413</v>
      </c>
      <c r="P61" s="485">
        <f t="shared" si="2"/>
        <v>57.430675178355628</v>
      </c>
      <c r="Q61" s="354">
        <v>91.1</v>
      </c>
      <c r="S61" s="350">
        <v>56</v>
      </c>
      <c r="T61" s="355" t="s">
        <v>108</v>
      </c>
      <c r="U61" s="352">
        <v>22304.992328759839</v>
      </c>
      <c r="V61" s="485">
        <f t="shared" si="3"/>
        <v>56.98116549900967</v>
      </c>
      <c r="W61" s="354">
        <v>81.5</v>
      </c>
    </row>
    <row r="62" spans="1:23">
      <c r="A62" s="350">
        <v>57</v>
      </c>
      <c r="B62" s="351" t="s">
        <v>54</v>
      </c>
      <c r="C62" s="352">
        <v>21027.85003531292</v>
      </c>
      <c r="D62" s="353">
        <f t="shared" si="0"/>
        <v>56.156179908594453</v>
      </c>
      <c r="E62" s="354">
        <v>92.6</v>
      </c>
      <c r="G62" s="350">
        <v>57</v>
      </c>
      <c r="H62" s="351" t="s">
        <v>79</v>
      </c>
      <c r="I62" s="352">
        <v>21379.844955327815</v>
      </c>
      <c r="J62" s="353">
        <f t="shared" si="1"/>
        <v>55.28121732121469</v>
      </c>
      <c r="K62" s="354">
        <v>56.6</v>
      </c>
      <c r="M62" s="704">
        <v>57</v>
      </c>
      <c r="N62" s="351" t="s">
        <v>79</v>
      </c>
      <c r="O62" s="352">
        <v>21718.004827210527</v>
      </c>
      <c r="P62" s="485">
        <f t="shared" si="2"/>
        <v>57.144824464048419</v>
      </c>
      <c r="Q62" s="354">
        <v>57.9</v>
      </c>
      <c r="S62" s="350">
        <v>57</v>
      </c>
      <c r="T62" s="351" t="s">
        <v>53</v>
      </c>
      <c r="U62" s="352">
        <v>22054.25608473596</v>
      </c>
      <c r="V62" s="485">
        <f t="shared" si="3"/>
        <v>56.340625336218267</v>
      </c>
      <c r="W62" s="354">
        <v>76</v>
      </c>
    </row>
    <row r="63" spans="1:23">
      <c r="A63" s="350">
        <v>58</v>
      </c>
      <c r="B63" s="351" t="s">
        <v>79</v>
      </c>
      <c r="C63" s="352">
        <v>20555.38931250821</v>
      </c>
      <c r="D63" s="353">
        <f t="shared" si="0"/>
        <v>54.894444195955728</v>
      </c>
      <c r="E63" s="354">
        <v>57.6</v>
      </c>
      <c r="G63" s="350">
        <v>58</v>
      </c>
      <c r="H63" s="351" t="s">
        <v>15</v>
      </c>
      <c r="I63" s="352">
        <v>21328.902531350708</v>
      </c>
      <c r="J63" s="353">
        <f t="shared" si="1"/>
        <v>55.149497039022179</v>
      </c>
      <c r="K63" s="354">
        <v>89.1</v>
      </c>
      <c r="M63" s="704">
        <v>58</v>
      </c>
      <c r="N63" s="351" t="s">
        <v>53</v>
      </c>
      <c r="O63" s="352">
        <v>21714.683204095607</v>
      </c>
      <c r="P63" s="485">
        <f t="shared" si="2"/>
        <v>57.136084546576804</v>
      </c>
      <c r="Q63" s="354">
        <v>76.900000000000006</v>
      </c>
      <c r="S63" s="350">
        <v>58</v>
      </c>
      <c r="T63" s="351" t="s">
        <v>79</v>
      </c>
      <c r="U63" s="352">
        <v>22000.749902860989</v>
      </c>
      <c r="V63" s="485">
        <f t="shared" si="3"/>
        <v>56.203936447932634</v>
      </c>
      <c r="W63" s="354">
        <v>57.3</v>
      </c>
    </row>
    <row r="64" spans="1:23">
      <c r="A64" s="350">
        <v>59</v>
      </c>
      <c r="B64" s="351" t="s">
        <v>15</v>
      </c>
      <c r="C64" s="352">
        <v>20542.979669402528</v>
      </c>
      <c r="D64" s="353">
        <f t="shared" si="0"/>
        <v>54.861303473072795</v>
      </c>
      <c r="E64" s="354">
        <v>89.2</v>
      </c>
      <c r="G64" s="350">
        <v>59</v>
      </c>
      <c r="H64" s="351" t="s">
        <v>49</v>
      </c>
      <c r="I64" s="352">
        <v>21196.34369806094</v>
      </c>
      <c r="J64" s="353">
        <f t="shared" si="1"/>
        <v>54.806743680134403</v>
      </c>
      <c r="K64" s="354">
        <v>73.2</v>
      </c>
      <c r="M64" s="704">
        <v>59</v>
      </c>
      <c r="N64" s="705" t="s">
        <v>108</v>
      </c>
      <c r="O64" s="352">
        <v>21556.845743519782</v>
      </c>
      <c r="P64" s="485">
        <f t="shared" si="2"/>
        <v>56.720779639417195</v>
      </c>
      <c r="Q64" s="354">
        <v>81.7</v>
      </c>
      <c r="S64" s="350">
        <v>59</v>
      </c>
      <c r="T64" s="351" t="s">
        <v>60</v>
      </c>
      <c r="U64" s="352">
        <v>21936.741690559356</v>
      </c>
      <c r="V64" s="485">
        <f t="shared" si="3"/>
        <v>56.040418680936931</v>
      </c>
      <c r="W64" s="354">
        <v>72.5</v>
      </c>
    </row>
    <row r="65" spans="1:23">
      <c r="A65" s="350">
        <v>60</v>
      </c>
      <c r="B65" s="351" t="s">
        <v>74</v>
      </c>
      <c r="C65" s="352">
        <v>20286.855189558733</v>
      </c>
      <c r="D65" s="353">
        <f t="shared" si="0"/>
        <v>54.177307137501188</v>
      </c>
      <c r="E65" s="354">
        <v>54.3</v>
      </c>
      <c r="G65" s="350">
        <v>60</v>
      </c>
      <c r="H65" s="351" t="s">
        <v>70</v>
      </c>
      <c r="I65" s="352">
        <v>20775.265118123814</v>
      </c>
      <c r="J65" s="353">
        <f t="shared" si="1"/>
        <v>53.717973554090435</v>
      </c>
      <c r="K65" s="354">
        <v>66</v>
      </c>
      <c r="M65" s="704">
        <v>60</v>
      </c>
      <c r="N65" s="351" t="s">
        <v>70</v>
      </c>
      <c r="O65" s="352">
        <v>21458.312110065086</v>
      </c>
      <c r="P65" s="485">
        <f t="shared" si="2"/>
        <v>56.461516082181085</v>
      </c>
      <c r="Q65" s="354">
        <v>69.5</v>
      </c>
      <c r="S65" s="350">
        <v>60</v>
      </c>
      <c r="T65" s="351" t="s">
        <v>70</v>
      </c>
      <c r="U65" s="352">
        <v>21773.514296800691</v>
      </c>
      <c r="V65" s="485">
        <f t="shared" si="3"/>
        <v>55.623431891582968</v>
      </c>
      <c r="W65" s="354">
        <v>67.900000000000006</v>
      </c>
    </row>
    <row r="66" spans="1:23">
      <c r="A66" s="350">
        <v>61</v>
      </c>
      <c r="B66" s="351" t="s">
        <v>70</v>
      </c>
      <c r="C66" s="352">
        <v>20271.580667218965</v>
      </c>
      <c r="D66" s="353">
        <f t="shared" si="0"/>
        <v>54.136515576638352</v>
      </c>
      <c r="E66" s="354">
        <v>66.900000000000006</v>
      </c>
      <c r="G66" s="350">
        <v>61</v>
      </c>
      <c r="H66" s="355" t="s">
        <v>108</v>
      </c>
      <c r="I66" s="352">
        <v>20772.224281165811</v>
      </c>
      <c r="J66" s="353">
        <f t="shared" si="1"/>
        <v>53.710110954101289</v>
      </c>
      <c r="K66" s="354">
        <v>78.400000000000006</v>
      </c>
      <c r="M66" s="704">
        <v>61</v>
      </c>
      <c r="N66" s="351" t="s">
        <v>64</v>
      </c>
      <c r="O66" s="352">
        <v>21422.188936091177</v>
      </c>
      <c r="P66" s="485">
        <f t="shared" si="2"/>
        <v>56.366468104604571</v>
      </c>
      <c r="Q66" s="354">
        <v>86.7</v>
      </c>
      <c r="S66" s="350">
        <v>61</v>
      </c>
      <c r="T66" s="351" t="s">
        <v>57</v>
      </c>
      <c r="U66" s="352">
        <v>21557.786547495103</v>
      </c>
      <c r="V66" s="485">
        <f t="shared" si="3"/>
        <v>55.072325735403702</v>
      </c>
      <c r="W66" s="354">
        <v>70.5</v>
      </c>
    </row>
    <row r="67" spans="1:23">
      <c r="A67" s="350">
        <v>62</v>
      </c>
      <c r="B67" s="351" t="s">
        <v>49</v>
      </c>
      <c r="C67" s="352">
        <v>19929.129307327403</v>
      </c>
      <c r="D67" s="353">
        <f t="shared" si="0"/>
        <v>53.221977944701734</v>
      </c>
      <c r="E67" s="354">
        <v>71.8</v>
      </c>
      <c r="G67" s="350">
        <v>62</v>
      </c>
      <c r="H67" s="351" t="s">
        <v>57</v>
      </c>
      <c r="I67" s="352">
        <v>20467.085956634819</v>
      </c>
      <c r="J67" s="353">
        <f t="shared" si="1"/>
        <v>52.921124033631337</v>
      </c>
      <c r="K67" s="354">
        <v>69.3</v>
      </c>
      <c r="M67" s="704">
        <v>62</v>
      </c>
      <c r="N67" s="351" t="s">
        <v>57</v>
      </c>
      <c r="O67" s="352">
        <v>21016.428527586409</v>
      </c>
      <c r="P67" s="485">
        <f t="shared" si="2"/>
        <v>55.298823654622034</v>
      </c>
      <c r="Q67" s="354">
        <v>71.400000000000006</v>
      </c>
      <c r="S67" s="350">
        <v>62</v>
      </c>
      <c r="T67" s="351" t="s">
        <v>64</v>
      </c>
      <c r="U67" s="352">
        <v>21247.767009206513</v>
      </c>
      <c r="V67" s="485">
        <f t="shared" si="3"/>
        <v>54.280338257498528</v>
      </c>
      <c r="W67" s="354">
        <v>84.2</v>
      </c>
    </row>
    <row r="68" spans="1:23">
      <c r="A68" s="350">
        <v>63</v>
      </c>
      <c r="B68" s="351" t="s">
        <v>57</v>
      </c>
      <c r="C68" s="352">
        <v>19546.832129274957</v>
      </c>
      <c r="D68" s="353">
        <f>C68/37445.3*100</f>
        <v>52.201029579880398</v>
      </c>
      <c r="E68" s="354">
        <v>68</v>
      </c>
      <c r="G68" s="356">
        <v>63</v>
      </c>
      <c r="H68" s="440" t="s">
        <v>107</v>
      </c>
      <c r="I68" s="317">
        <v>19284.882326820421</v>
      </c>
      <c r="J68" s="129">
        <f t="shared" si="1"/>
        <v>49.864335927157605</v>
      </c>
      <c r="K68" s="319">
        <v>74.3</v>
      </c>
      <c r="M68" s="704">
        <v>63</v>
      </c>
      <c r="N68" s="705" t="s">
        <v>107</v>
      </c>
      <c r="O68" s="352">
        <v>20066.928771386498</v>
      </c>
      <c r="P68" s="485">
        <f t="shared" si="2"/>
        <v>52.800481964011503</v>
      </c>
      <c r="Q68" s="354">
        <v>77.900000000000006</v>
      </c>
      <c r="S68" s="350">
        <v>63</v>
      </c>
      <c r="T68" s="355" t="s">
        <v>107</v>
      </c>
      <c r="U68" s="352">
        <v>20442.636655670751</v>
      </c>
      <c r="V68" s="485">
        <f t="shared" si="3"/>
        <v>52.223522220671491</v>
      </c>
      <c r="W68" s="354">
        <v>77.7</v>
      </c>
    </row>
    <row r="69" spans="1:23">
      <c r="A69" s="350">
        <v>64</v>
      </c>
      <c r="B69" s="355" t="s">
        <v>107</v>
      </c>
      <c r="C69" s="352">
        <v>18876.922547024144</v>
      </c>
      <c r="D69" s="353">
        <f t="shared" si="0"/>
        <v>50.411994421260189</v>
      </c>
      <c r="E69" s="354">
        <v>76.599999999999994</v>
      </c>
      <c r="G69" s="356">
        <v>64</v>
      </c>
      <c r="H69" s="316" t="s">
        <v>88</v>
      </c>
      <c r="I69" s="317">
        <v>19271.907665094339</v>
      </c>
      <c r="J69" s="129">
        <f t="shared" si="1"/>
        <v>49.830787737446805</v>
      </c>
      <c r="K69" s="319">
        <v>57.5</v>
      </c>
      <c r="M69" s="704">
        <v>64</v>
      </c>
      <c r="N69" s="351" t="s">
        <v>73</v>
      </c>
      <c r="O69" s="352">
        <v>19138.118788211057</v>
      </c>
      <c r="P69" s="485">
        <f t="shared" si="2"/>
        <v>50.356579594926643</v>
      </c>
      <c r="Q69" s="354">
        <v>87.1</v>
      </c>
      <c r="S69" s="350">
        <v>64</v>
      </c>
      <c r="T69" s="351" t="s">
        <v>73</v>
      </c>
      <c r="U69" s="352">
        <v>19553.815158177713</v>
      </c>
      <c r="V69" s="485">
        <f t="shared" si="3"/>
        <v>49.952905665362216</v>
      </c>
      <c r="W69" s="354">
        <v>86</v>
      </c>
    </row>
    <row r="70" spans="1:23">
      <c r="A70" s="356">
        <v>65</v>
      </c>
      <c r="B70" s="316" t="s">
        <v>58</v>
      </c>
      <c r="C70" s="317">
        <v>18625.217291456564</v>
      </c>
      <c r="D70" s="129">
        <f t="shared" ref="D70:D87" si="4">C70/37445.3*100</f>
        <v>49.739799898669688</v>
      </c>
      <c r="E70" s="319">
        <v>71.5</v>
      </c>
      <c r="G70" s="356">
        <v>65</v>
      </c>
      <c r="H70" s="316" t="s">
        <v>73</v>
      </c>
      <c r="I70" s="317">
        <v>18782.99118818311</v>
      </c>
      <c r="J70" s="129">
        <f t="shared" ref="J70:J86" si="5">I70/38674.7*100</f>
        <v>48.566611216591497</v>
      </c>
      <c r="K70" s="319">
        <v>86.4</v>
      </c>
      <c r="M70" s="706">
        <v>65</v>
      </c>
      <c r="N70" s="316" t="s">
        <v>58</v>
      </c>
      <c r="O70" s="317">
        <v>18890.16345606438</v>
      </c>
      <c r="P70" s="486">
        <f t="shared" ref="P70:P86" si="6">O70/38005.2*100</f>
        <v>49.704154842138394</v>
      </c>
      <c r="Q70" s="319">
        <v>70.2</v>
      </c>
      <c r="S70" s="356">
        <v>65</v>
      </c>
      <c r="T70" s="316" t="s">
        <v>58</v>
      </c>
      <c r="U70" s="317">
        <v>19155.270972892595</v>
      </c>
      <c r="V70" s="486">
        <f t="shared" ref="V70:V87" si="7">U70/39144.5*100</f>
        <v>48.934769821795129</v>
      </c>
      <c r="W70" s="319">
        <v>69.900000000000006</v>
      </c>
    </row>
    <row r="71" spans="1:23">
      <c r="A71" s="356">
        <v>66</v>
      </c>
      <c r="B71" s="316" t="s">
        <v>73</v>
      </c>
      <c r="C71" s="317">
        <v>18342.247576959864</v>
      </c>
      <c r="D71" s="129">
        <f t="shared" si="4"/>
        <v>48.984111696153761</v>
      </c>
      <c r="E71" s="319">
        <v>87</v>
      </c>
      <c r="G71" s="356">
        <v>66</v>
      </c>
      <c r="H71" s="316" t="s">
        <v>58</v>
      </c>
      <c r="I71" s="317">
        <v>18760.078021493755</v>
      </c>
      <c r="J71" s="129">
        <f t="shared" si="5"/>
        <v>48.507365335720138</v>
      </c>
      <c r="K71" s="319">
        <v>69.900000000000006</v>
      </c>
      <c r="M71" s="706">
        <v>66</v>
      </c>
      <c r="N71" s="316" t="s">
        <v>11</v>
      </c>
      <c r="O71" s="317">
        <v>18633.216003852031</v>
      </c>
      <c r="P71" s="486">
        <f t="shared" si="6"/>
        <v>49.028069853209644</v>
      </c>
      <c r="Q71" s="319">
        <v>79.400000000000006</v>
      </c>
      <c r="S71" s="356">
        <v>66</v>
      </c>
      <c r="T71" s="316" t="s">
        <v>11</v>
      </c>
      <c r="U71" s="317">
        <v>18930.559262416464</v>
      </c>
      <c r="V71" s="486">
        <f t="shared" si="7"/>
        <v>48.360712903259625</v>
      </c>
      <c r="W71" s="319">
        <v>77.900000000000006</v>
      </c>
    </row>
    <row r="72" spans="1:23">
      <c r="A72" s="356">
        <v>67</v>
      </c>
      <c r="B72" s="316" t="s">
        <v>32</v>
      </c>
      <c r="C72" s="317">
        <v>17834.954097494719</v>
      </c>
      <c r="D72" s="129">
        <f t="shared" si="4"/>
        <v>47.629352942811835</v>
      </c>
      <c r="E72" s="319">
        <v>81.400000000000006</v>
      </c>
      <c r="G72" s="356">
        <v>67</v>
      </c>
      <c r="H72" s="316" t="s">
        <v>11</v>
      </c>
      <c r="I72" s="317">
        <v>18073.071208542468</v>
      </c>
      <c r="J72" s="129">
        <f t="shared" si="5"/>
        <v>46.730992634829668</v>
      </c>
      <c r="K72" s="319">
        <v>77.400000000000006</v>
      </c>
      <c r="M72" s="706">
        <v>67</v>
      </c>
      <c r="N72" s="316" t="s">
        <v>90</v>
      </c>
      <c r="O72" s="317">
        <v>18288.995512905949</v>
      </c>
      <c r="P72" s="486">
        <f t="shared" si="6"/>
        <v>48.122350396540341</v>
      </c>
      <c r="Q72" s="319">
        <v>54.3</v>
      </c>
      <c r="S72" s="356">
        <v>67</v>
      </c>
      <c r="T72" s="316" t="s">
        <v>90</v>
      </c>
      <c r="U72" s="317">
        <v>18708.725808634455</v>
      </c>
      <c r="V72" s="486">
        <f t="shared" si="7"/>
        <v>47.794008886649351</v>
      </c>
      <c r="W72" s="319">
        <v>53.6</v>
      </c>
    </row>
    <row r="73" spans="1:23">
      <c r="A73" s="356">
        <v>68</v>
      </c>
      <c r="B73" s="316" t="s">
        <v>90</v>
      </c>
      <c r="C73" s="317">
        <v>17713.312930374905</v>
      </c>
      <c r="D73" s="129">
        <f t="shared" si="4"/>
        <v>47.304502648863547</v>
      </c>
      <c r="E73" s="319">
        <v>55.1</v>
      </c>
      <c r="G73" s="356">
        <v>68</v>
      </c>
      <c r="H73" s="316" t="s">
        <v>32</v>
      </c>
      <c r="I73" s="317">
        <v>17900.684419468271</v>
      </c>
      <c r="J73" s="129">
        <f t="shared" si="5"/>
        <v>46.285257337402157</v>
      </c>
      <c r="K73" s="319">
        <v>78.5</v>
      </c>
      <c r="M73" s="706">
        <v>68</v>
      </c>
      <c r="N73" s="316" t="s">
        <v>32</v>
      </c>
      <c r="O73" s="317">
        <v>17806.50884132104</v>
      </c>
      <c r="P73" s="486">
        <f t="shared" si="6"/>
        <v>46.852822354101654</v>
      </c>
      <c r="Q73" s="319">
        <v>78.599999999999994</v>
      </c>
      <c r="S73" s="356">
        <v>68</v>
      </c>
      <c r="T73" s="316" t="s">
        <v>72</v>
      </c>
      <c r="U73" s="317">
        <v>17951.425892589257</v>
      </c>
      <c r="V73" s="486">
        <f t="shared" si="7"/>
        <v>45.859382269767799</v>
      </c>
      <c r="W73" s="319">
        <v>52.3</v>
      </c>
    </row>
    <row r="74" spans="1:23">
      <c r="A74" s="356">
        <v>69</v>
      </c>
      <c r="B74" s="316" t="s">
        <v>9</v>
      </c>
      <c r="C74" s="317">
        <v>16743.261209939676</v>
      </c>
      <c r="D74" s="129">
        <f t="shared" si="4"/>
        <v>44.713919263404684</v>
      </c>
      <c r="E74" s="319">
        <v>78.400000000000006</v>
      </c>
      <c r="G74" s="356">
        <v>69</v>
      </c>
      <c r="H74" s="316" t="s">
        <v>90</v>
      </c>
      <c r="I74" s="317">
        <v>17859.291922290387</v>
      </c>
      <c r="J74" s="129">
        <f t="shared" si="5"/>
        <v>46.178230011584802</v>
      </c>
      <c r="K74" s="319">
        <v>53.2</v>
      </c>
      <c r="M74" s="706">
        <v>69</v>
      </c>
      <c r="N74" s="316" t="s">
        <v>9</v>
      </c>
      <c r="O74" s="317">
        <v>17558.516417930037</v>
      </c>
      <c r="P74" s="486">
        <f t="shared" si="6"/>
        <v>46.200300006130838</v>
      </c>
      <c r="Q74" s="319">
        <v>78.2</v>
      </c>
      <c r="S74" s="356">
        <v>69</v>
      </c>
      <c r="T74" s="316" t="s">
        <v>9</v>
      </c>
      <c r="U74" s="317">
        <v>17937.279226464878</v>
      </c>
      <c r="V74" s="486">
        <f t="shared" si="7"/>
        <v>45.823242668739866</v>
      </c>
      <c r="W74" s="319">
        <v>77.400000000000006</v>
      </c>
    </row>
    <row r="75" spans="1:23">
      <c r="A75" s="356">
        <v>70</v>
      </c>
      <c r="B75" s="316" t="s">
        <v>72</v>
      </c>
      <c r="C75" s="317">
        <v>16483.443956043957</v>
      </c>
      <c r="D75" s="129">
        <f t="shared" si="4"/>
        <v>44.020061145307835</v>
      </c>
      <c r="E75" s="319">
        <v>50.9</v>
      </c>
      <c r="G75" s="356">
        <v>70</v>
      </c>
      <c r="H75" s="316" t="s">
        <v>9</v>
      </c>
      <c r="I75" s="317">
        <v>17040.397031404318</v>
      </c>
      <c r="J75" s="129">
        <f t="shared" si="5"/>
        <v>44.060838303604996</v>
      </c>
      <c r="K75" s="319">
        <v>76.2</v>
      </c>
      <c r="M75" s="706">
        <v>70</v>
      </c>
      <c r="N75" s="316" t="s">
        <v>88</v>
      </c>
      <c r="O75" s="317">
        <v>17551.527411167513</v>
      </c>
      <c r="P75" s="486">
        <f t="shared" si="6"/>
        <v>46.181910399544044</v>
      </c>
      <c r="Q75" s="319">
        <v>52.5</v>
      </c>
      <c r="S75" s="356">
        <v>70</v>
      </c>
      <c r="T75" s="316" t="s">
        <v>32</v>
      </c>
      <c r="U75" s="317">
        <v>17737.510236812021</v>
      </c>
      <c r="V75" s="486">
        <f t="shared" si="7"/>
        <v>45.312905355316893</v>
      </c>
      <c r="W75" s="319">
        <v>76.099999999999994</v>
      </c>
    </row>
    <row r="76" spans="1:23">
      <c r="A76" s="356">
        <v>71</v>
      </c>
      <c r="B76" s="316" t="s">
        <v>11</v>
      </c>
      <c r="C76" s="317">
        <v>16359.825262805241</v>
      </c>
      <c r="D76" s="129">
        <f t="shared" si="4"/>
        <v>43.689929745002019</v>
      </c>
      <c r="E76" s="319">
        <v>71.7</v>
      </c>
      <c r="G76" s="356">
        <v>71</v>
      </c>
      <c r="H76" s="316" t="s">
        <v>72</v>
      </c>
      <c r="I76" s="317">
        <v>17017.942949566241</v>
      </c>
      <c r="J76" s="129">
        <f t="shared" si="5"/>
        <v>44.002779464523947</v>
      </c>
      <c r="K76" s="319">
        <v>50.7</v>
      </c>
      <c r="M76" s="706">
        <v>71</v>
      </c>
      <c r="N76" s="316" t="s">
        <v>69</v>
      </c>
      <c r="O76" s="317">
        <v>17350.284691719538</v>
      </c>
      <c r="P76" s="486">
        <f t="shared" si="6"/>
        <v>45.652396755495403</v>
      </c>
      <c r="Q76" s="319">
        <v>69.5</v>
      </c>
      <c r="S76" s="356">
        <v>71</v>
      </c>
      <c r="T76" s="316" t="s">
        <v>69</v>
      </c>
      <c r="U76" s="317">
        <v>17317.795138888891</v>
      </c>
      <c r="V76" s="486">
        <f t="shared" si="7"/>
        <v>44.240685508536046</v>
      </c>
      <c r="W76" s="319">
        <v>66.900000000000006</v>
      </c>
    </row>
    <row r="77" spans="1:23">
      <c r="A77" s="356">
        <v>72</v>
      </c>
      <c r="B77" s="316" t="s">
        <v>69</v>
      </c>
      <c r="C77" s="317">
        <v>15882.012622720898</v>
      </c>
      <c r="D77" s="129">
        <f t="shared" si="4"/>
        <v>42.413901404771487</v>
      </c>
      <c r="E77" s="319">
        <v>66.3</v>
      </c>
      <c r="G77" s="356">
        <v>72</v>
      </c>
      <c r="H77" s="316" t="s">
        <v>69</v>
      </c>
      <c r="I77" s="317">
        <v>16843.567670970828</v>
      </c>
      <c r="J77" s="129">
        <f t="shared" si="5"/>
        <v>43.551902589989915</v>
      </c>
      <c r="K77" s="319">
        <v>66.7</v>
      </c>
      <c r="M77" s="706">
        <v>72</v>
      </c>
      <c r="N77" s="316" t="s">
        <v>72</v>
      </c>
      <c r="O77" s="317">
        <v>17286.388888888891</v>
      </c>
      <c r="P77" s="486">
        <f t="shared" si="6"/>
        <v>45.484272912361703</v>
      </c>
      <c r="Q77" s="319">
        <v>52</v>
      </c>
      <c r="S77" s="356">
        <v>72</v>
      </c>
      <c r="T77" s="316" t="s">
        <v>88</v>
      </c>
      <c r="U77" s="317">
        <v>17043.354280510019</v>
      </c>
      <c r="V77" s="486">
        <f t="shared" si="7"/>
        <v>43.539588653604</v>
      </c>
      <c r="W77" s="319">
        <v>49.4</v>
      </c>
    </row>
    <row r="78" spans="1:23">
      <c r="A78" s="356">
        <v>73</v>
      </c>
      <c r="B78" s="316" t="s">
        <v>61</v>
      </c>
      <c r="C78" s="317">
        <v>15376.082269323606</v>
      </c>
      <c r="D78" s="129">
        <f t="shared" si="4"/>
        <v>41.062782964280174</v>
      </c>
      <c r="E78" s="319">
        <v>65.7</v>
      </c>
      <c r="G78" s="356">
        <v>73</v>
      </c>
      <c r="H78" s="316" t="s">
        <v>61</v>
      </c>
      <c r="I78" s="317">
        <v>15550.176419179988</v>
      </c>
      <c r="J78" s="129">
        <f t="shared" si="5"/>
        <v>40.207620018203087</v>
      </c>
      <c r="K78" s="319">
        <v>64.7</v>
      </c>
      <c r="M78" s="706">
        <v>73</v>
      </c>
      <c r="N78" s="316" t="s">
        <v>61</v>
      </c>
      <c r="O78" s="317">
        <v>15554.922636016594</v>
      </c>
      <c r="P78" s="486">
        <f t="shared" si="6"/>
        <v>40.928406207615261</v>
      </c>
      <c r="Q78" s="319">
        <v>64.7</v>
      </c>
      <c r="S78" s="356">
        <v>73</v>
      </c>
      <c r="T78" s="316" t="s">
        <v>61</v>
      </c>
      <c r="U78" s="317">
        <v>15792.302184298931</v>
      </c>
      <c r="V78" s="486">
        <f t="shared" si="7"/>
        <v>40.34360429766361</v>
      </c>
      <c r="W78" s="319">
        <v>63.9</v>
      </c>
    </row>
    <row r="79" spans="1:23">
      <c r="A79" s="356">
        <v>74</v>
      </c>
      <c r="B79" s="316" t="s">
        <v>88</v>
      </c>
      <c r="C79" s="317">
        <v>13259.150717703349</v>
      </c>
      <c r="D79" s="129">
        <f>C79/37445.3*100</f>
        <v>35.409385737871901</v>
      </c>
      <c r="E79" s="319">
        <v>41</v>
      </c>
      <c r="G79" s="356">
        <v>74</v>
      </c>
      <c r="H79" s="316" t="s">
        <v>40</v>
      </c>
      <c r="I79" s="317">
        <v>14043.538067867772</v>
      </c>
      <c r="J79" s="129">
        <f t="shared" si="5"/>
        <v>36.311950882276456</v>
      </c>
      <c r="K79" s="319">
        <v>62.7</v>
      </c>
      <c r="M79" s="706">
        <v>74</v>
      </c>
      <c r="N79" s="316" t="s">
        <v>40</v>
      </c>
      <c r="O79" s="317">
        <v>14828.41246081081</v>
      </c>
      <c r="P79" s="486">
        <f t="shared" si="6"/>
        <v>39.016798913861287</v>
      </c>
      <c r="Q79" s="319">
        <v>66.8</v>
      </c>
      <c r="S79" s="356">
        <v>74</v>
      </c>
      <c r="T79" s="316" t="s">
        <v>40</v>
      </c>
      <c r="U79" s="317">
        <v>15119.758575875507</v>
      </c>
      <c r="V79" s="486">
        <f t="shared" si="7"/>
        <v>38.625499306097936</v>
      </c>
      <c r="W79" s="319">
        <v>65.900000000000006</v>
      </c>
    </row>
    <row r="80" spans="1:23">
      <c r="A80" s="356">
        <v>75</v>
      </c>
      <c r="B80" s="316" t="s">
        <v>40</v>
      </c>
      <c r="C80" s="317">
        <v>13124.723465979065</v>
      </c>
      <c r="D80" s="129">
        <f t="shared" si="4"/>
        <v>35.050389410631141</v>
      </c>
      <c r="E80" s="319">
        <v>60.5</v>
      </c>
      <c r="G80" s="356">
        <v>75</v>
      </c>
      <c r="H80" s="316" t="s">
        <v>39</v>
      </c>
      <c r="I80" s="317">
        <v>13969.63601532567</v>
      </c>
      <c r="J80" s="129">
        <f t="shared" si="5"/>
        <v>36.120864584148478</v>
      </c>
      <c r="K80" s="319">
        <v>62.1</v>
      </c>
      <c r="M80" s="706">
        <v>75</v>
      </c>
      <c r="N80" s="316" t="s">
        <v>45</v>
      </c>
      <c r="O80" s="317">
        <v>12626.247945934439</v>
      </c>
      <c r="P80" s="486">
        <f t="shared" si="6"/>
        <v>33.222422052599228</v>
      </c>
      <c r="Q80" s="319">
        <v>44.4</v>
      </c>
      <c r="S80" s="356">
        <v>75</v>
      </c>
      <c r="T80" s="316" t="s">
        <v>45</v>
      </c>
      <c r="U80" s="317">
        <v>13512.700706083178</v>
      </c>
      <c r="V80" s="486">
        <f t="shared" si="7"/>
        <v>34.520049320040307</v>
      </c>
      <c r="W80" s="319">
        <v>45.9</v>
      </c>
    </row>
    <row r="81" spans="1:23">
      <c r="A81" s="356">
        <v>76</v>
      </c>
      <c r="B81" s="316" t="s">
        <v>39</v>
      </c>
      <c r="C81" s="317">
        <v>12456.09375</v>
      </c>
      <c r="D81" s="129">
        <f t="shared" si="4"/>
        <v>33.264772214403408</v>
      </c>
      <c r="E81" s="319">
        <v>58.7</v>
      </c>
      <c r="G81" s="356">
        <v>76</v>
      </c>
      <c r="H81" s="316" t="s">
        <v>42</v>
      </c>
      <c r="I81" s="317">
        <v>13538.624819532908</v>
      </c>
      <c r="J81" s="129">
        <f t="shared" si="5"/>
        <v>35.006411994231136</v>
      </c>
      <c r="K81" s="319">
        <v>59.3</v>
      </c>
      <c r="M81" s="706">
        <v>76</v>
      </c>
      <c r="N81" s="316" t="s">
        <v>38</v>
      </c>
      <c r="O81" s="317">
        <v>12569.452131621367</v>
      </c>
      <c r="P81" s="486">
        <f t="shared" si="6"/>
        <v>33.072979833342195</v>
      </c>
      <c r="Q81" s="319">
        <v>59.6</v>
      </c>
      <c r="S81" s="356">
        <v>76</v>
      </c>
      <c r="T81" s="316" t="s">
        <v>38</v>
      </c>
      <c r="U81" s="317">
        <v>12295.816982802226</v>
      </c>
      <c r="V81" s="486">
        <f t="shared" si="7"/>
        <v>31.411352764250982</v>
      </c>
      <c r="W81" s="319">
        <v>55.3</v>
      </c>
    </row>
    <row r="82" spans="1:23">
      <c r="A82" s="356">
        <v>77</v>
      </c>
      <c r="B82" s="316" t="s">
        <v>38</v>
      </c>
      <c r="C82" s="317">
        <v>12038.729753707627</v>
      </c>
      <c r="D82" s="129">
        <f t="shared" si="4"/>
        <v>32.150175732889373</v>
      </c>
      <c r="E82" s="319">
        <v>58.8</v>
      </c>
      <c r="G82" s="356">
        <v>77</v>
      </c>
      <c r="H82" s="316" t="s">
        <v>45</v>
      </c>
      <c r="I82" s="317">
        <v>12330.717143001926</v>
      </c>
      <c r="J82" s="129">
        <f t="shared" si="5"/>
        <v>31.883161712959446</v>
      </c>
      <c r="K82" s="319">
        <v>43.6</v>
      </c>
      <c r="M82" s="706">
        <v>77</v>
      </c>
      <c r="N82" s="316" t="s">
        <v>39</v>
      </c>
      <c r="O82" s="317">
        <v>12368.257891012032</v>
      </c>
      <c r="P82" s="486">
        <f t="shared" si="6"/>
        <v>32.543593747729346</v>
      </c>
      <c r="Q82" s="319">
        <v>55.3</v>
      </c>
      <c r="S82" s="321">
        <v>77</v>
      </c>
      <c r="T82" s="322" t="s">
        <v>39</v>
      </c>
      <c r="U82" s="323">
        <v>11691.946541950114</v>
      </c>
      <c r="V82" s="487">
        <f t="shared" si="7"/>
        <v>29.868682808440809</v>
      </c>
      <c r="W82" s="324">
        <v>50.7</v>
      </c>
    </row>
    <row r="83" spans="1:23" ht="14.95" customHeight="1">
      <c r="A83" s="356">
        <v>78</v>
      </c>
      <c r="B83" s="316" t="s">
        <v>45</v>
      </c>
      <c r="C83" s="317">
        <v>11910.129077958672</v>
      </c>
      <c r="D83" s="129">
        <f t="shared" si="4"/>
        <v>31.806739638776222</v>
      </c>
      <c r="E83" s="319">
        <v>43.6</v>
      </c>
      <c r="G83" s="356">
        <v>78</v>
      </c>
      <c r="H83" s="316" t="s">
        <v>38</v>
      </c>
      <c r="I83" s="317">
        <v>12269.162482674983</v>
      </c>
      <c r="J83" s="129">
        <f t="shared" si="5"/>
        <v>31.724001692773268</v>
      </c>
      <c r="K83" s="319">
        <v>58.7</v>
      </c>
      <c r="M83" s="697">
        <v>78</v>
      </c>
      <c r="N83" s="322" t="s">
        <v>42</v>
      </c>
      <c r="O83" s="323">
        <v>11198.362881642512</v>
      </c>
      <c r="P83" s="487">
        <f t="shared" si="6"/>
        <v>29.465343904630188</v>
      </c>
      <c r="Q83" s="324">
        <v>49.4</v>
      </c>
      <c r="S83" s="321">
        <v>78</v>
      </c>
      <c r="T83" s="322" t="s">
        <v>135</v>
      </c>
      <c r="U83" s="323">
        <v>10717.157360707364</v>
      </c>
      <c r="V83" s="487">
        <f t="shared" si="7"/>
        <v>27.378450001168396</v>
      </c>
      <c r="W83" s="324">
        <v>44.4</v>
      </c>
    </row>
    <row r="84" spans="1:23" ht="14.95" customHeight="1">
      <c r="A84" s="321">
        <v>79</v>
      </c>
      <c r="B84" s="322" t="s">
        <v>36</v>
      </c>
      <c r="C84" s="323">
        <v>8567.963152084194</v>
      </c>
      <c r="D84" s="324">
        <f t="shared" si="4"/>
        <v>22.881277896249177</v>
      </c>
      <c r="E84" s="324">
        <v>43.3</v>
      </c>
      <c r="G84" s="321">
        <v>79</v>
      </c>
      <c r="H84" s="322" t="s">
        <v>36</v>
      </c>
      <c r="I84" s="323">
        <v>8750.3775085603684</v>
      </c>
      <c r="J84" s="324">
        <f t="shared" si="5"/>
        <v>22.625585999530362</v>
      </c>
      <c r="K84" s="324">
        <v>41.4</v>
      </c>
      <c r="M84" s="697">
        <v>79</v>
      </c>
      <c r="N84" s="322" t="s">
        <v>135</v>
      </c>
      <c r="O84" s="323">
        <v>9569.9475108738625</v>
      </c>
      <c r="P84" s="487">
        <f t="shared" si="6"/>
        <v>25.180626627076986</v>
      </c>
      <c r="Q84" s="324">
        <v>41.9</v>
      </c>
      <c r="S84" s="321">
        <v>79</v>
      </c>
      <c r="T84" s="322" t="s">
        <v>42</v>
      </c>
      <c r="U84" s="323">
        <v>10188.715431211498</v>
      </c>
      <c r="V84" s="487">
        <f t="shared" si="7"/>
        <v>26.028472534357309</v>
      </c>
      <c r="W84" s="324">
        <v>44</v>
      </c>
    </row>
    <row r="85" spans="1:23" ht="14.95" customHeight="1">
      <c r="A85" s="321">
        <v>80</v>
      </c>
      <c r="B85" s="322" t="s">
        <v>71</v>
      </c>
      <c r="C85" s="323">
        <v>8178.9513674772033</v>
      </c>
      <c r="D85" s="324">
        <f t="shared" si="4"/>
        <v>21.842397757468103</v>
      </c>
      <c r="E85" s="324">
        <v>27.5</v>
      </c>
      <c r="G85" s="321">
        <v>80</v>
      </c>
      <c r="H85" s="322" t="s">
        <v>135</v>
      </c>
      <c r="I85" s="323">
        <v>8386.6426774847878</v>
      </c>
      <c r="J85" s="324">
        <f t="shared" si="5"/>
        <v>21.685087867481297</v>
      </c>
      <c r="K85" s="324">
        <v>36.299999999999997</v>
      </c>
      <c r="M85" s="697">
        <v>80</v>
      </c>
      <c r="N85" s="322" t="s">
        <v>36</v>
      </c>
      <c r="O85" s="323">
        <v>8723.5918808727511</v>
      </c>
      <c r="P85" s="487">
        <f t="shared" si="6"/>
        <v>22.953679709283868</v>
      </c>
      <c r="Q85" s="324">
        <v>40.799999999999997</v>
      </c>
      <c r="S85" s="321">
        <v>80</v>
      </c>
      <c r="T85" s="322" t="s">
        <v>36</v>
      </c>
      <c r="U85" s="323">
        <v>8844.337164701863</v>
      </c>
      <c r="V85" s="487">
        <f t="shared" si="7"/>
        <v>22.594073662205069</v>
      </c>
      <c r="W85" s="324">
        <v>40.6</v>
      </c>
    </row>
    <row r="86" spans="1:23" ht="14.95" customHeight="1">
      <c r="A86" s="321">
        <v>81</v>
      </c>
      <c r="B86" s="322" t="s">
        <v>135</v>
      </c>
      <c r="C86" s="323">
        <v>7581.777647601476</v>
      </c>
      <c r="D86" s="324">
        <f t="shared" si="4"/>
        <v>20.247608238153987</v>
      </c>
      <c r="E86" s="324">
        <v>35.700000000000003</v>
      </c>
      <c r="G86" s="321">
        <v>81</v>
      </c>
      <c r="H86" s="322" t="s">
        <v>71</v>
      </c>
      <c r="I86" s="323">
        <v>8095.30303</v>
      </c>
      <c r="J86" s="324">
        <f t="shared" si="5"/>
        <v>20.931779768168855</v>
      </c>
      <c r="K86" s="324">
        <v>25.7</v>
      </c>
      <c r="M86" s="697">
        <v>81</v>
      </c>
      <c r="N86" s="322" t="s">
        <v>71</v>
      </c>
      <c r="O86" s="323">
        <v>7437.4496261715603</v>
      </c>
      <c r="P86" s="487">
        <f t="shared" si="6"/>
        <v>19.569557918841529</v>
      </c>
      <c r="Q86" s="324">
        <v>25.4</v>
      </c>
      <c r="S86" s="321">
        <v>81</v>
      </c>
      <c r="T86" s="322" t="s">
        <v>71</v>
      </c>
      <c r="U86" s="323">
        <v>7657.656879481865</v>
      </c>
      <c r="V86" s="487">
        <f t="shared" si="7"/>
        <v>19.562535936036646</v>
      </c>
      <c r="W86" s="324">
        <v>24.9</v>
      </c>
    </row>
    <row r="87" spans="1:23" ht="14.95" customHeight="1">
      <c r="A87" s="321">
        <v>82</v>
      </c>
      <c r="B87" s="322" t="s">
        <v>37</v>
      </c>
      <c r="C87" s="323">
        <v>7037.5375375375379</v>
      </c>
      <c r="D87" s="324">
        <f t="shared" si="4"/>
        <v>18.794181212428629</v>
      </c>
      <c r="E87" s="324">
        <v>33.299999999999997</v>
      </c>
      <c r="G87" s="321">
        <v>82</v>
      </c>
      <c r="H87" s="322" t="s">
        <v>37</v>
      </c>
      <c r="I87" s="323">
        <v>7037.5375375375379</v>
      </c>
      <c r="J87" s="324">
        <f>I87/38674.7*100</f>
        <v>18.196747583142308</v>
      </c>
      <c r="K87" s="324">
        <v>31.9</v>
      </c>
      <c r="M87" s="697">
        <v>82</v>
      </c>
      <c r="N87" s="322" t="s">
        <v>37</v>
      </c>
      <c r="O87" s="323">
        <v>7037.5375375375379</v>
      </c>
      <c r="P87" s="487">
        <f>O87/38005.2*100</f>
        <v>18.517301678553299</v>
      </c>
      <c r="Q87" s="324">
        <v>32.200000000000003</v>
      </c>
      <c r="S87" s="321">
        <v>82</v>
      </c>
      <c r="T87" s="322" t="s">
        <v>37</v>
      </c>
      <c r="U87" s="323">
        <v>7037.5375375375379</v>
      </c>
      <c r="V87" s="487">
        <f t="shared" si="7"/>
        <v>17.978355931325058</v>
      </c>
      <c r="W87" s="324">
        <v>31.9</v>
      </c>
    </row>
  </sheetData>
  <mergeCells count="8">
    <mergeCell ref="S1:W2"/>
    <mergeCell ref="S3:W3"/>
    <mergeCell ref="A1:E2"/>
    <mergeCell ref="A3:E3"/>
    <mergeCell ref="G1:K2"/>
    <mergeCell ref="G3:K3"/>
    <mergeCell ref="M1:Q2"/>
    <mergeCell ref="M3:Q3"/>
  </mergeCells>
  <pageMargins left="0.94488188976377963" right="0.70866141732283472" top="0.74803149606299213" bottom="0.74803149606299213" header="0.31496062992125984" footer="0.31496062992125984"/>
  <pageSetup paperSize="9" fitToHeight="2" orientation="portrait" r:id="rId1"/>
  <headerFooter differentFirst="1">
    <oddHeader>&amp;R&amp;P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401"/>
  <sheetViews>
    <sheetView topLeftCell="A64" workbookViewId="0">
      <selection activeCell="J80" sqref="J80"/>
    </sheetView>
  </sheetViews>
  <sheetFormatPr defaultRowHeight="14.3"/>
  <cols>
    <col min="1" max="1" width="21.125" style="357" customWidth="1"/>
    <col min="2" max="2" width="17.125" style="357" customWidth="1"/>
    <col min="3" max="3" width="15" style="357" customWidth="1"/>
    <col min="4" max="5" width="12.625" style="357" customWidth="1"/>
    <col min="6" max="6" width="12.875" style="357" customWidth="1"/>
  </cols>
  <sheetData>
    <row r="1" spans="1:8" ht="47.25" customHeight="1">
      <c r="A1" s="837" t="s">
        <v>501</v>
      </c>
      <c r="B1" s="837"/>
      <c r="C1" s="837"/>
      <c r="D1" s="783"/>
      <c r="E1" s="783"/>
      <c r="F1" s="783"/>
    </row>
    <row r="2" spans="1:8" ht="12.1" customHeight="1">
      <c r="B2" s="358"/>
      <c r="F2" s="358" t="s">
        <v>230</v>
      </c>
    </row>
    <row r="3" spans="1:8" ht="53.35" customHeight="1">
      <c r="A3" s="359"/>
      <c r="B3" s="362" t="s">
        <v>232</v>
      </c>
      <c r="C3" s="361" t="s">
        <v>231</v>
      </c>
      <c r="D3" s="363" t="s">
        <v>187</v>
      </c>
      <c r="E3" s="363" t="s">
        <v>188</v>
      </c>
      <c r="F3" s="363" t="s">
        <v>189</v>
      </c>
    </row>
    <row r="4" spans="1:8">
      <c r="A4" s="364" t="s">
        <v>139</v>
      </c>
      <c r="B4" s="365">
        <v>1274691.232325918</v>
      </c>
      <c r="C4" s="365">
        <v>1601141.5923148848</v>
      </c>
      <c r="D4" s="365">
        <v>1000970.277010516</v>
      </c>
      <c r="E4" s="365">
        <v>133850.52890905598</v>
      </c>
      <c r="F4" s="365">
        <v>7078.3279305585829</v>
      </c>
    </row>
    <row r="5" spans="1:8">
      <c r="A5" s="364" t="s">
        <v>190</v>
      </c>
      <c r="B5" s="365">
        <v>323728.41832132603</v>
      </c>
      <c r="C5" s="365">
        <v>369109.47280667018</v>
      </c>
      <c r="D5" s="365">
        <v>332362.07697149127</v>
      </c>
      <c r="E5" s="365">
        <v>30140.397661784165</v>
      </c>
      <c r="F5" s="365">
        <v>839.1002055585833</v>
      </c>
      <c r="H5" s="402"/>
    </row>
    <row r="6" spans="1:8" ht="13.1" customHeight="1">
      <c r="A6" s="366" t="s">
        <v>4</v>
      </c>
      <c r="B6" s="367">
        <v>46944.393421341265</v>
      </c>
      <c r="C6" s="367">
        <v>49358.693916439173</v>
      </c>
      <c r="D6" s="367">
        <v>39234.910548688793</v>
      </c>
      <c r="E6" s="367">
        <v>1321.6315166617417</v>
      </c>
      <c r="F6" s="367">
        <v>1.00437222525</v>
      </c>
    </row>
    <row r="7" spans="1:8" ht="13.1" customHeight="1">
      <c r="A7" s="366" t="s">
        <v>5</v>
      </c>
      <c r="B7" s="367">
        <v>18604.237780191666</v>
      </c>
      <c r="C7" s="367">
        <v>20381.201399133333</v>
      </c>
      <c r="D7" s="367">
        <v>11713.237256608334</v>
      </c>
      <c r="E7" s="367">
        <v>937.46130975000005</v>
      </c>
      <c r="F7" s="367">
        <v>270.91666666666669</v>
      </c>
    </row>
    <row r="8" spans="1:8" ht="13.1" customHeight="1">
      <c r="A8" s="366" t="s">
        <v>6</v>
      </c>
      <c r="B8" s="367">
        <v>13950.152666666667</v>
      </c>
      <c r="C8" s="367">
        <v>16917.626899999999</v>
      </c>
      <c r="D8" s="367">
        <v>13948.600166666667</v>
      </c>
      <c r="E8" s="367">
        <v>805.33333333333337</v>
      </c>
      <c r="F8" s="367"/>
    </row>
    <row r="9" spans="1:8" ht="13.1" customHeight="1">
      <c r="A9" s="366" t="s">
        <v>8</v>
      </c>
      <c r="B9" s="367">
        <v>44919.109875000002</v>
      </c>
      <c r="C9" s="367">
        <v>50600.973926666666</v>
      </c>
      <c r="D9" s="367">
        <v>31900.950693333332</v>
      </c>
      <c r="E9" s="367">
        <v>1840.1029249999999</v>
      </c>
      <c r="F9" s="367"/>
    </row>
    <row r="10" spans="1:8" ht="13.1" customHeight="1">
      <c r="A10" s="366" t="s">
        <v>9</v>
      </c>
      <c r="B10" s="367">
        <v>5353.3441022443503</v>
      </c>
      <c r="C10" s="367">
        <v>6770.0906637056169</v>
      </c>
      <c r="D10" s="367">
        <v>4394.3612402442504</v>
      </c>
      <c r="E10" s="367">
        <v>480.93684211649997</v>
      </c>
      <c r="F10" s="367"/>
    </row>
    <row r="11" spans="1:8" ht="13.1" customHeight="1">
      <c r="A11" s="366" t="s">
        <v>10</v>
      </c>
      <c r="B11" s="367">
        <v>9811.0841055000001</v>
      </c>
      <c r="C11" s="367">
        <v>10934.03596775</v>
      </c>
      <c r="D11" s="367">
        <v>10430.483387416667</v>
      </c>
      <c r="E11" s="367">
        <v>989.49328958333331</v>
      </c>
      <c r="F11" s="367">
        <v>91.49166666666666</v>
      </c>
    </row>
    <row r="12" spans="1:8" ht="13.1" customHeight="1">
      <c r="A12" s="366" t="s">
        <v>11</v>
      </c>
      <c r="B12" s="367">
        <v>5527.377500708667</v>
      </c>
      <c r="C12" s="367">
        <v>7623.987144552375</v>
      </c>
      <c r="D12" s="367">
        <v>3293.8266484689166</v>
      </c>
      <c r="E12" s="367">
        <v>325.71721362224997</v>
      </c>
      <c r="F12" s="367"/>
    </row>
    <row r="13" spans="1:8" ht="13.1" customHeight="1">
      <c r="A13" s="366" t="s">
        <v>12</v>
      </c>
      <c r="B13" s="367">
        <v>24498.349741666665</v>
      </c>
      <c r="C13" s="367">
        <v>26217.110816666667</v>
      </c>
      <c r="D13" s="367">
        <v>18976.366099999999</v>
      </c>
      <c r="E13" s="367">
        <v>884.97381666666672</v>
      </c>
      <c r="F13" s="367"/>
    </row>
    <row r="14" spans="1:8" ht="13.1" customHeight="1">
      <c r="A14" s="366" t="s">
        <v>13</v>
      </c>
      <c r="B14" s="367">
        <v>26413.223112390086</v>
      </c>
      <c r="C14" s="367">
        <v>28267.278726872999</v>
      </c>
      <c r="D14" s="367">
        <v>17126.569800222653</v>
      </c>
      <c r="E14" s="367">
        <v>2410.1994604003398</v>
      </c>
      <c r="F14" s="367">
        <v>303.33333333333331</v>
      </c>
    </row>
    <row r="15" spans="1:8" ht="13.1" customHeight="1">
      <c r="A15" s="366" t="s">
        <v>14</v>
      </c>
      <c r="B15" s="367">
        <v>26389.857185833334</v>
      </c>
      <c r="C15" s="367">
        <v>33493.529835833331</v>
      </c>
      <c r="D15" s="367">
        <v>60013.794300000001</v>
      </c>
      <c r="E15" s="367">
        <v>7383.3416666666662</v>
      </c>
      <c r="F15" s="367"/>
    </row>
    <row r="16" spans="1:8" ht="13.1" customHeight="1">
      <c r="A16" s="366" t="s">
        <v>15</v>
      </c>
      <c r="B16" s="367">
        <v>16105.449245833333</v>
      </c>
      <c r="C16" s="367">
        <v>17133.972762500001</v>
      </c>
      <c r="D16" s="367">
        <v>9399.883149166666</v>
      </c>
      <c r="E16" s="367">
        <v>385.05385666666666</v>
      </c>
      <c r="F16" s="367">
        <v>1</v>
      </c>
    </row>
    <row r="17" spans="1:6" ht="13.1" customHeight="1">
      <c r="A17" s="366" t="s">
        <v>16</v>
      </c>
      <c r="B17" s="367">
        <v>13557.73525</v>
      </c>
      <c r="C17" s="367">
        <v>15441.685141666667</v>
      </c>
      <c r="D17" s="367">
        <v>9757.6323666666667</v>
      </c>
      <c r="E17" s="367">
        <v>685.79967499999998</v>
      </c>
      <c r="F17" s="367"/>
    </row>
    <row r="18" spans="1:6" ht="13.1" customHeight="1">
      <c r="A18" s="366" t="s">
        <v>17</v>
      </c>
      <c r="B18" s="367">
        <v>10107.798066666666</v>
      </c>
      <c r="C18" s="367">
        <v>11817.411676666667</v>
      </c>
      <c r="D18" s="367">
        <v>7320.917816666667</v>
      </c>
      <c r="E18" s="367">
        <v>621.53524749999997</v>
      </c>
      <c r="F18" s="367"/>
    </row>
    <row r="19" spans="1:6" ht="13.1" customHeight="1">
      <c r="A19" s="366" t="s">
        <v>18</v>
      </c>
      <c r="B19" s="367">
        <v>21314.981520000001</v>
      </c>
      <c r="C19" s="367">
        <v>23386.478244166668</v>
      </c>
      <c r="D19" s="367">
        <v>11345.794118333333</v>
      </c>
      <c r="E19" s="367">
        <v>873.14512500000001</v>
      </c>
      <c r="F19" s="367"/>
    </row>
    <row r="20" spans="1:6" ht="13.1" customHeight="1">
      <c r="A20" s="366" t="s">
        <v>19</v>
      </c>
      <c r="B20" s="367">
        <v>10920.482128333333</v>
      </c>
      <c r="C20" s="367">
        <v>13585.896655833334</v>
      </c>
      <c r="D20" s="367">
        <v>8899.4112808333339</v>
      </c>
      <c r="E20" s="367">
        <v>1282.723115</v>
      </c>
      <c r="F20" s="367"/>
    </row>
    <row r="21" spans="1:6" ht="13.1" customHeight="1">
      <c r="A21" s="366" t="s">
        <v>20</v>
      </c>
      <c r="B21" s="367">
        <v>12932.109771449999</v>
      </c>
      <c r="C21" s="367">
        <v>13644.809799883333</v>
      </c>
      <c r="D21" s="367">
        <v>12532.139831508333</v>
      </c>
      <c r="E21" s="367">
        <v>1890.9496854833333</v>
      </c>
      <c r="F21" s="367"/>
    </row>
    <row r="22" spans="1:6" ht="13.1" customHeight="1">
      <c r="A22" s="366" t="s">
        <v>21</v>
      </c>
      <c r="B22" s="367">
        <v>10864.457308333333</v>
      </c>
      <c r="C22" s="367">
        <v>12613.219016666666</v>
      </c>
      <c r="D22" s="367">
        <v>8367.9597416666675</v>
      </c>
      <c r="E22" s="367">
        <v>777.47158333333334</v>
      </c>
      <c r="F22" s="367">
        <v>171.35416666666666</v>
      </c>
    </row>
    <row r="23" spans="1:6" ht="13.1" customHeight="1">
      <c r="A23" s="366" t="s">
        <v>233</v>
      </c>
      <c r="B23" s="367">
        <v>5514.2755391666669</v>
      </c>
      <c r="C23" s="367">
        <v>10921.470211666667</v>
      </c>
      <c r="D23" s="367">
        <v>53705.238525000001</v>
      </c>
      <c r="E23" s="367">
        <v>6244.5280000000002</v>
      </c>
      <c r="F23" s="367"/>
    </row>
    <row r="24" spans="1:6">
      <c r="A24" s="364" t="s">
        <v>192</v>
      </c>
      <c r="B24" s="365">
        <v>65385.965747499999</v>
      </c>
      <c r="C24" s="365">
        <v>120978.89035731666</v>
      </c>
      <c r="D24" s="365">
        <v>86291.238199025</v>
      </c>
      <c r="E24" s="365">
        <v>11226.723947333334</v>
      </c>
      <c r="F24" s="365">
        <v>3729.3424916666668</v>
      </c>
    </row>
    <row r="25" spans="1:6" ht="13.1" customHeight="1">
      <c r="A25" s="366" t="s">
        <v>24</v>
      </c>
      <c r="B25" s="367">
        <v>1418.1564333333333</v>
      </c>
      <c r="C25" s="367">
        <v>6433.9179916666662</v>
      </c>
      <c r="D25" s="367">
        <v>2596.8798333333334</v>
      </c>
      <c r="E25" s="367">
        <v>148.77791666666667</v>
      </c>
      <c r="F25" s="367"/>
    </row>
    <row r="26" spans="1:6" ht="13.1" customHeight="1">
      <c r="A26" s="366" t="s">
        <v>25</v>
      </c>
      <c r="B26" s="367">
        <v>4111.8886750000001</v>
      </c>
      <c r="C26" s="367">
        <v>8755.014425833333</v>
      </c>
      <c r="D26" s="367">
        <v>2499.7559233333332</v>
      </c>
      <c r="E26" s="367">
        <v>852.12712499999998</v>
      </c>
      <c r="F26" s="367"/>
    </row>
    <row r="27" spans="1:6" ht="13.1" customHeight="1">
      <c r="A27" s="366" t="s">
        <v>26</v>
      </c>
      <c r="B27" s="367">
        <v>3369.7513216666666</v>
      </c>
      <c r="C27" s="367">
        <v>13207.193953333333</v>
      </c>
      <c r="D27" s="367">
        <v>4083.7955833333335</v>
      </c>
      <c r="E27" s="367">
        <v>754.98082499999998</v>
      </c>
      <c r="F27" s="367"/>
    </row>
    <row r="28" spans="1:6" ht="13.1" customHeight="1">
      <c r="A28" s="366" t="s">
        <v>27</v>
      </c>
      <c r="B28" s="367">
        <v>12518.984906666667</v>
      </c>
      <c r="C28" s="367">
        <v>18509.006399816666</v>
      </c>
      <c r="D28" s="367">
        <v>10441.005887358333</v>
      </c>
      <c r="E28" s="367">
        <v>980.15459899999996</v>
      </c>
      <c r="F28" s="367"/>
    </row>
    <row r="29" spans="1:6" ht="13.1" customHeight="1">
      <c r="A29" s="366" t="s">
        <v>28</v>
      </c>
      <c r="B29" s="367">
        <v>5281.8799875000004</v>
      </c>
      <c r="C29" s="367">
        <v>8000.0784658333332</v>
      </c>
      <c r="D29" s="367">
        <v>13130.97136</v>
      </c>
      <c r="E29" s="367">
        <v>715.92507166666667</v>
      </c>
      <c r="F29" s="367">
        <v>385.5136</v>
      </c>
    </row>
    <row r="30" spans="1:6" ht="13.1" customHeight="1">
      <c r="A30" s="366" t="s">
        <v>29</v>
      </c>
      <c r="B30" s="367">
        <v>21277.100374166668</v>
      </c>
      <c r="C30" s="367">
        <v>32665.237207499998</v>
      </c>
      <c r="D30" s="367">
        <v>10811.646950833334</v>
      </c>
      <c r="E30" s="367">
        <v>1294.03612</v>
      </c>
      <c r="F30" s="367">
        <v>1420.3288916666668</v>
      </c>
    </row>
    <row r="31" spans="1:6" ht="13.1" customHeight="1">
      <c r="A31" s="366" t="s">
        <v>30</v>
      </c>
      <c r="B31" s="367">
        <v>819.94362249999995</v>
      </c>
      <c r="C31" s="367">
        <v>6997.8182500000003</v>
      </c>
      <c r="D31" s="367">
        <v>2882.1682249999999</v>
      </c>
      <c r="E31" s="367">
        <v>187.24992499999999</v>
      </c>
      <c r="F31" s="367"/>
    </row>
    <row r="32" spans="1:6" ht="13.1" customHeight="1">
      <c r="A32" s="366" t="s">
        <v>31</v>
      </c>
      <c r="B32" s="367">
        <v>5779.9607100000003</v>
      </c>
      <c r="C32" s="367">
        <v>9520.2647625000009</v>
      </c>
      <c r="D32" s="367">
        <v>8102.4649399999998</v>
      </c>
      <c r="E32" s="367">
        <v>1104.2446116666667</v>
      </c>
      <c r="F32" s="368" t="s">
        <v>191</v>
      </c>
    </row>
    <row r="33" spans="1:6" ht="13.1" customHeight="1">
      <c r="A33" s="366" t="s">
        <v>32</v>
      </c>
      <c r="B33" s="367">
        <v>9723.1287666666667</v>
      </c>
      <c r="C33" s="367">
        <v>11979.764141666667</v>
      </c>
      <c r="D33" s="367">
        <v>10205.027633333333</v>
      </c>
      <c r="E33" s="367">
        <v>87.36666666666666</v>
      </c>
      <c r="F33" s="367"/>
    </row>
    <row r="34" spans="1:6" ht="13.1" customHeight="1">
      <c r="A34" s="366" t="s">
        <v>234</v>
      </c>
      <c r="B34" s="367">
        <v>1085.1709499999999</v>
      </c>
      <c r="C34" s="367">
        <v>4910.5947591666663</v>
      </c>
      <c r="D34" s="367">
        <v>21537.521862500002</v>
      </c>
      <c r="E34" s="367">
        <v>5101.8610866666668</v>
      </c>
      <c r="F34" s="367">
        <v>1923.5</v>
      </c>
    </row>
    <row r="35" spans="1:6">
      <c r="A35" s="364" t="s">
        <v>194</v>
      </c>
      <c r="B35" s="365">
        <v>187205.14060333333</v>
      </c>
      <c r="C35" s="365">
        <v>220316.63608083333</v>
      </c>
      <c r="D35" s="365">
        <v>116358.73849083333</v>
      </c>
      <c r="E35" s="365">
        <v>21584.231357500001</v>
      </c>
      <c r="F35" s="365">
        <v>2038.3018999999999</v>
      </c>
    </row>
    <row r="36" spans="1:6" ht="13.1" customHeight="1">
      <c r="A36" s="366" t="s">
        <v>35</v>
      </c>
      <c r="B36" s="367">
        <v>2624.8249999999998</v>
      </c>
      <c r="C36" s="367">
        <v>3454.5083333333332</v>
      </c>
      <c r="D36" s="367">
        <v>4782.3</v>
      </c>
      <c r="E36" s="367">
        <v>910.68333333333328</v>
      </c>
      <c r="F36" s="367">
        <v>8</v>
      </c>
    </row>
    <row r="37" spans="1:6" ht="13.1" customHeight="1">
      <c r="A37" s="366" t="s">
        <v>39</v>
      </c>
      <c r="B37" s="367">
        <v>3382.7243749999998</v>
      </c>
      <c r="C37" s="367">
        <v>4208.2796250000001</v>
      </c>
      <c r="D37" s="367">
        <v>146.86658333333332</v>
      </c>
      <c r="E37" s="367">
        <v>22.457583333333332</v>
      </c>
      <c r="F37" s="367"/>
    </row>
    <row r="38" spans="1:6" ht="13.1" customHeight="1">
      <c r="A38" s="366" t="s">
        <v>107</v>
      </c>
      <c r="B38" s="367">
        <v>14203.096833333333</v>
      </c>
      <c r="C38" s="367">
        <v>19608.42985</v>
      </c>
      <c r="D38" s="367">
        <v>7427.0949666666666</v>
      </c>
      <c r="E38" s="367">
        <v>6081.2855166666668</v>
      </c>
      <c r="F38" s="367">
        <v>75.333333333333329</v>
      </c>
    </row>
    <row r="39" spans="1:6" ht="13.1" customHeight="1">
      <c r="A39" s="366" t="s">
        <v>43</v>
      </c>
      <c r="B39" s="367">
        <v>89975.998393333328</v>
      </c>
      <c r="C39" s="367">
        <v>99558.340982499998</v>
      </c>
      <c r="D39" s="367">
        <v>64392.994365833336</v>
      </c>
      <c r="E39" s="367">
        <v>9938.4774708333334</v>
      </c>
      <c r="F39" s="367">
        <v>596.6352333333333</v>
      </c>
    </row>
    <row r="40" spans="1:6" ht="13.1" customHeight="1">
      <c r="A40" s="366" t="s">
        <v>45</v>
      </c>
      <c r="B40" s="367">
        <v>1508.0497499999999</v>
      </c>
      <c r="C40" s="367">
        <v>5863.6551416666671</v>
      </c>
      <c r="D40" s="367">
        <v>3222.0143333333335</v>
      </c>
      <c r="E40" s="367">
        <v>179.25941666666668</v>
      </c>
      <c r="F40" s="367"/>
    </row>
    <row r="41" spans="1:6" ht="13.1" customHeight="1">
      <c r="A41" s="366" t="s">
        <v>46</v>
      </c>
      <c r="B41" s="367">
        <v>23743.406866666668</v>
      </c>
      <c r="C41" s="367">
        <v>28522.433108333335</v>
      </c>
      <c r="D41" s="367">
        <v>13146.954508333334</v>
      </c>
      <c r="E41" s="367">
        <v>895.92141666666669</v>
      </c>
      <c r="F41" s="367">
        <v>436</v>
      </c>
    </row>
    <row r="42" spans="1:6" ht="13.1" customHeight="1">
      <c r="A42" s="366" t="s">
        <v>47</v>
      </c>
      <c r="B42" s="367">
        <v>50072.64166666667</v>
      </c>
      <c r="C42" s="367">
        <v>56694.933333333334</v>
      </c>
      <c r="D42" s="367">
        <v>21673.941666666666</v>
      </c>
      <c r="E42" s="367">
        <v>2599.7333333333331</v>
      </c>
      <c r="F42" s="367">
        <v>922.33333333333337</v>
      </c>
    </row>
    <row r="43" spans="1:6" ht="13.1" customHeight="1">
      <c r="A43" s="366" t="s">
        <v>235</v>
      </c>
      <c r="B43" s="367">
        <v>1694.3977183333334</v>
      </c>
      <c r="C43" s="367">
        <v>2406.0557066666665</v>
      </c>
      <c r="D43" s="367">
        <v>1566.5720666666666</v>
      </c>
      <c r="E43" s="367">
        <v>956.41328666666664</v>
      </c>
      <c r="F43" s="367"/>
    </row>
    <row r="44" spans="1:6">
      <c r="A44" s="364" t="s">
        <v>195</v>
      </c>
      <c r="B44" s="365">
        <v>82212.903954083333</v>
      </c>
      <c r="C44" s="365">
        <v>95807.247718966668</v>
      </c>
      <c r="D44" s="365">
        <v>23422.473642741668</v>
      </c>
      <c r="E44" s="365">
        <v>13488.071512333334</v>
      </c>
      <c r="F44" s="365">
        <v>14.666666666666666</v>
      </c>
    </row>
    <row r="45" spans="1:6" ht="13.1" customHeight="1">
      <c r="A45" s="366" t="s">
        <v>36</v>
      </c>
      <c r="B45" s="367">
        <v>16134.791375000001</v>
      </c>
      <c r="C45" s="367">
        <v>19798.829216666665</v>
      </c>
      <c r="D45" s="367">
        <v>1951.3472858333334</v>
      </c>
      <c r="E45" s="367">
        <v>2572.6897333333332</v>
      </c>
      <c r="F45" s="367"/>
    </row>
    <row r="46" spans="1:6" ht="13.1" customHeight="1">
      <c r="A46" s="366" t="s">
        <v>37</v>
      </c>
      <c r="B46" s="367">
        <v>467.58333333333331</v>
      </c>
      <c r="C46" s="367">
        <v>984.16666666666663</v>
      </c>
      <c r="D46" s="367">
        <v>333</v>
      </c>
      <c r="E46" s="367">
        <v>89</v>
      </c>
      <c r="F46" s="367"/>
    </row>
    <row r="47" spans="1:6" ht="27" customHeight="1">
      <c r="A47" s="366" t="s">
        <v>38</v>
      </c>
      <c r="B47" s="367">
        <v>3223.2797500000001</v>
      </c>
      <c r="C47" s="367">
        <v>4410.395583333333</v>
      </c>
      <c r="D47" s="367">
        <v>1976.5008333333333</v>
      </c>
      <c r="E47" s="367">
        <v>2071.9975833333333</v>
      </c>
      <c r="F47" s="367"/>
    </row>
    <row r="48" spans="1:6" ht="27" customHeight="1">
      <c r="A48" s="366" t="s">
        <v>40</v>
      </c>
      <c r="B48" s="367">
        <v>3161.5894682500002</v>
      </c>
      <c r="C48" s="367">
        <v>4014.3749756333332</v>
      </c>
      <c r="D48" s="367">
        <v>1561.0218485749999</v>
      </c>
      <c r="E48" s="367">
        <v>1915.1067181666667</v>
      </c>
      <c r="F48" s="367">
        <v>4.166666666666667</v>
      </c>
    </row>
    <row r="49" spans="1:8" ht="27" customHeight="1">
      <c r="A49" s="366" t="s">
        <v>135</v>
      </c>
      <c r="B49" s="367">
        <v>807.141975</v>
      </c>
      <c r="C49" s="367">
        <v>2172.0657249999999</v>
      </c>
      <c r="D49" s="367">
        <v>688.02802499999996</v>
      </c>
      <c r="E49" s="367">
        <v>1607.4750916666667</v>
      </c>
      <c r="F49" s="367">
        <v>2</v>
      </c>
    </row>
    <row r="50" spans="1:8" ht="13.1" customHeight="1">
      <c r="A50" s="366" t="s">
        <v>42</v>
      </c>
      <c r="B50" s="367">
        <v>1042.2319083333334</v>
      </c>
      <c r="C50" s="367">
        <v>2063.8034083333332</v>
      </c>
      <c r="D50" s="367">
        <v>973.5925666666667</v>
      </c>
      <c r="E50" s="367">
        <v>415.73738333333336</v>
      </c>
      <c r="F50" s="367">
        <v>8.5</v>
      </c>
    </row>
    <row r="51" spans="1:8" ht="13.1" customHeight="1">
      <c r="A51" s="366" t="s">
        <v>44</v>
      </c>
      <c r="B51" s="367">
        <v>57376.286144166668</v>
      </c>
      <c r="C51" s="367">
        <v>62363.612143333332</v>
      </c>
      <c r="D51" s="367">
        <v>15938.983083333333</v>
      </c>
      <c r="E51" s="367">
        <v>4816.0650025000004</v>
      </c>
      <c r="F51" s="367"/>
    </row>
    <row r="52" spans="1:8">
      <c r="A52" s="364" t="s">
        <v>196</v>
      </c>
      <c r="B52" s="365">
        <v>337257.35168058146</v>
      </c>
      <c r="C52" s="365">
        <v>391591.82864870969</v>
      </c>
      <c r="D52" s="365">
        <v>211053.56359505726</v>
      </c>
      <c r="E52" s="365">
        <v>29775.618447181747</v>
      </c>
      <c r="F52" s="365">
        <v>435.91666666666669</v>
      </c>
    </row>
    <row r="53" spans="1:8" ht="13.1" customHeight="1">
      <c r="A53" s="366" t="s">
        <v>49</v>
      </c>
      <c r="B53" s="367">
        <v>44351.583966585669</v>
      </c>
      <c r="C53" s="367">
        <v>50899.309373571377</v>
      </c>
      <c r="D53" s="367">
        <v>16330.799271107233</v>
      </c>
      <c r="E53" s="367">
        <v>4091.160187472</v>
      </c>
      <c r="F53" s="367"/>
    </row>
    <row r="54" spans="1:8" ht="13.1" customHeight="1">
      <c r="A54" s="366" t="s">
        <v>50</v>
      </c>
      <c r="B54" s="367">
        <v>11019.51735</v>
      </c>
      <c r="C54" s="367">
        <v>12311.272859166667</v>
      </c>
      <c r="D54" s="367">
        <v>6253.3188</v>
      </c>
      <c r="E54" s="367">
        <v>193.06540000000001</v>
      </c>
      <c r="F54" s="367"/>
    </row>
    <row r="55" spans="1:8" ht="13.1" customHeight="1">
      <c r="A55" s="366" t="s">
        <v>51</v>
      </c>
      <c r="B55" s="367">
        <v>15004.868609166666</v>
      </c>
      <c r="C55" s="367">
        <v>17002.237511666666</v>
      </c>
      <c r="D55" s="367">
        <v>10057.421386666667</v>
      </c>
      <c r="E55" s="367">
        <v>1691.0296666666666</v>
      </c>
      <c r="F55" s="367"/>
    </row>
    <row r="56" spans="1:8" ht="13.1" customHeight="1">
      <c r="A56" s="366" t="s">
        <v>52</v>
      </c>
      <c r="B56" s="367">
        <v>39202.270831106187</v>
      </c>
      <c r="C56" s="367">
        <v>46575.514950189536</v>
      </c>
      <c r="D56" s="367">
        <v>31174.307749259708</v>
      </c>
      <c r="E56" s="367">
        <v>4328.7448480185249</v>
      </c>
      <c r="F56" s="367"/>
    </row>
    <row r="57" spans="1:8" ht="13.1" customHeight="1">
      <c r="A57" s="366" t="s">
        <v>53</v>
      </c>
      <c r="B57" s="367">
        <v>26017.309986666667</v>
      </c>
      <c r="C57" s="367">
        <v>29065.171580833332</v>
      </c>
      <c r="D57" s="367">
        <v>11290.411545000001</v>
      </c>
      <c r="E57" s="367">
        <v>2018.185285</v>
      </c>
      <c r="F57" s="367"/>
    </row>
    <row r="58" spans="1:8" ht="13.1" customHeight="1">
      <c r="A58" s="366" t="s">
        <v>236</v>
      </c>
      <c r="B58" s="367">
        <v>9833.7540341666663</v>
      </c>
      <c r="C58" s="367">
        <v>10892.169030833333</v>
      </c>
      <c r="D58" s="367">
        <v>9958.3754441666661</v>
      </c>
      <c r="E58" s="367">
        <v>859.18164999999999</v>
      </c>
      <c r="F58" s="367"/>
    </row>
    <row r="59" spans="1:8" ht="13.1" customHeight="1">
      <c r="A59" s="366" t="s">
        <v>55</v>
      </c>
      <c r="B59" s="367">
        <v>19434.227800000001</v>
      </c>
      <c r="C59" s="367">
        <v>24260.102940000001</v>
      </c>
      <c r="D59" s="367">
        <v>13624.133830833332</v>
      </c>
      <c r="E59" s="367">
        <v>1281.6754424999999</v>
      </c>
      <c r="F59" s="367"/>
    </row>
    <row r="60" spans="1:8" ht="13.1" customHeight="1">
      <c r="A60" s="366" t="s">
        <v>56</v>
      </c>
      <c r="B60" s="367">
        <v>20494.3968575</v>
      </c>
      <c r="C60" s="367">
        <v>25569.635849999999</v>
      </c>
      <c r="D60" s="367">
        <v>11504.178450833333</v>
      </c>
      <c r="E60" s="367">
        <v>1016.1519591666666</v>
      </c>
      <c r="F60" s="367"/>
    </row>
    <row r="61" spans="1:8" ht="13.1" customHeight="1">
      <c r="A61" s="366" t="s">
        <v>57</v>
      </c>
      <c r="B61" s="367">
        <v>23746.498536666666</v>
      </c>
      <c r="C61" s="367">
        <v>29464.681640833332</v>
      </c>
      <c r="D61" s="367">
        <v>23839.377999166667</v>
      </c>
      <c r="E61" s="367">
        <v>3806.3669541666668</v>
      </c>
      <c r="F61" s="367">
        <v>12.416666666666666</v>
      </c>
      <c r="H61" s="402"/>
    </row>
    <row r="62" spans="1:8" ht="13.1" customHeight="1">
      <c r="A62" s="366" t="s">
        <v>58</v>
      </c>
      <c r="B62" s="367">
        <v>49090.312255833334</v>
      </c>
      <c r="C62" s="367">
        <v>51332.136214999999</v>
      </c>
      <c r="D62" s="367">
        <v>13673.8199575</v>
      </c>
      <c r="E62" s="367">
        <v>1047.1604083333334</v>
      </c>
      <c r="F62" s="367"/>
    </row>
    <row r="63" spans="1:8" ht="13.1" customHeight="1">
      <c r="A63" s="366" t="s">
        <v>59</v>
      </c>
      <c r="B63" s="367">
        <v>36278.692716666665</v>
      </c>
      <c r="C63" s="367">
        <v>39248.379574166669</v>
      </c>
      <c r="D63" s="367">
        <v>15565.095854166666</v>
      </c>
      <c r="E63" s="367">
        <v>3180.5887825</v>
      </c>
      <c r="F63" s="367">
        <v>2.0833333333333335</v>
      </c>
    </row>
    <row r="64" spans="1:8" ht="13.1" customHeight="1">
      <c r="A64" s="366" t="s">
        <v>60</v>
      </c>
      <c r="B64" s="367">
        <v>16548.016129166666</v>
      </c>
      <c r="C64" s="367">
        <v>19860.658703333334</v>
      </c>
      <c r="D64" s="367">
        <v>20327.206259999999</v>
      </c>
      <c r="E64" s="367">
        <v>3931.0256016666667</v>
      </c>
      <c r="F64" s="367"/>
    </row>
    <row r="65" spans="1:6" ht="13.1" customHeight="1">
      <c r="A65" s="366" t="s">
        <v>61</v>
      </c>
      <c r="B65" s="367">
        <v>18222.531645833333</v>
      </c>
      <c r="C65" s="367">
        <v>24861.787833333332</v>
      </c>
      <c r="D65" s="367">
        <v>18157.531445000001</v>
      </c>
      <c r="E65" s="367">
        <v>583.72190000000001</v>
      </c>
      <c r="F65" s="367">
        <v>421.41666666666669</v>
      </c>
    </row>
    <row r="66" spans="1:6" ht="13.1" customHeight="1">
      <c r="A66" s="366" t="s">
        <v>62</v>
      </c>
      <c r="B66" s="367">
        <v>8013.370961222915</v>
      </c>
      <c r="C66" s="367">
        <v>10248.770585782098</v>
      </c>
      <c r="D66" s="367">
        <v>9297.5856013569937</v>
      </c>
      <c r="E66" s="367">
        <v>1747.5603616912213</v>
      </c>
      <c r="F66" s="367"/>
    </row>
    <row r="67" spans="1:6">
      <c r="A67" s="364" t="s">
        <v>197</v>
      </c>
      <c r="B67" s="365">
        <v>79233.830915833329</v>
      </c>
      <c r="C67" s="365">
        <v>96052.561930833326</v>
      </c>
      <c r="D67" s="365">
        <v>63851.223569166665</v>
      </c>
      <c r="E67" s="365">
        <v>6470.3041174999998</v>
      </c>
      <c r="F67" s="365"/>
    </row>
    <row r="68" spans="1:6">
      <c r="A68" s="366" t="s">
        <v>64</v>
      </c>
      <c r="B68" s="367">
        <v>7060.3384283333335</v>
      </c>
      <c r="C68" s="367">
        <v>8713.7709708333332</v>
      </c>
      <c r="D68" s="367">
        <v>5886.9845958333335</v>
      </c>
      <c r="E68" s="367">
        <v>640.47572500000001</v>
      </c>
      <c r="F68" s="367"/>
    </row>
    <row r="69" spans="1:6">
      <c r="A69" s="366" t="s">
        <v>65</v>
      </c>
      <c r="B69" s="367">
        <v>27414.137545833335</v>
      </c>
      <c r="C69" s="367">
        <v>33562.827080833333</v>
      </c>
      <c r="D69" s="367">
        <v>18713.836995000001</v>
      </c>
      <c r="E69" s="367">
        <v>2638.6124333333332</v>
      </c>
      <c r="F69" s="367"/>
    </row>
    <row r="70" spans="1:6">
      <c r="A70" s="366" t="s">
        <v>66</v>
      </c>
      <c r="B70" s="367">
        <v>20709.475358333333</v>
      </c>
      <c r="C70" s="367">
        <v>27290.826885833332</v>
      </c>
      <c r="D70" s="367">
        <v>12015.831083333333</v>
      </c>
      <c r="E70" s="367">
        <v>1487.5883008333333</v>
      </c>
      <c r="F70" s="367"/>
    </row>
    <row r="71" spans="1:6">
      <c r="A71" s="366" t="s">
        <v>67</v>
      </c>
      <c r="B71" s="367">
        <v>24049.879583333332</v>
      </c>
      <c r="C71" s="367">
        <v>26485.136993333334</v>
      </c>
      <c r="D71" s="367">
        <v>27234.570895000001</v>
      </c>
      <c r="E71" s="367">
        <v>1703.6276583333333</v>
      </c>
      <c r="F71" s="367"/>
    </row>
    <row r="72" spans="1:6">
      <c r="A72" s="364" t="s">
        <v>198</v>
      </c>
      <c r="B72" s="365">
        <v>174653.94460703334</v>
      </c>
      <c r="C72" s="365">
        <v>224782.47958361666</v>
      </c>
      <c r="D72" s="365">
        <v>122021.61441594167</v>
      </c>
      <c r="E72" s="365">
        <v>16757.818805083334</v>
      </c>
      <c r="F72" s="365">
        <v>19.833333333333332</v>
      </c>
    </row>
    <row r="73" spans="1:6">
      <c r="A73" s="366" t="s">
        <v>69</v>
      </c>
      <c r="B73" s="367">
        <v>2326.1</v>
      </c>
      <c r="C73" s="367">
        <v>3301.7416666666668</v>
      </c>
      <c r="D73" s="367">
        <v>671.98333333333335</v>
      </c>
      <c r="E73" s="367">
        <v>56.083333333333336</v>
      </c>
      <c r="F73" s="367"/>
    </row>
    <row r="74" spans="1:6">
      <c r="A74" s="366" t="s">
        <v>70</v>
      </c>
      <c r="B74" s="367">
        <v>2150.6149175</v>
      </c>
      <c r="C74" s="367">
        <v>5201.0338524999997</v>
      </c>
      <c r="D74" s="367">
        <v>3854.5314583333334</v>
      </c>
      <c r="E74" s="367">
        <v>331.86133000000001</v>
      </c>
      <c r="F74" s="367"/>
    </row>
    <row r="75" spans="1:6">
      <c r="A75" s="366" t="s">
        <v>71</v>
      </c>
      <c r="B75" s="367">
        <v>1106.6166666666666</v>
      </c>
      <c r="C75" s="367">
        <v>1465.7416666666666</v>
      </c>
      <c r="D75" s="367">
        <v>193.16666666666666</v>
      </c>
      <c r="E75" s="367">
        <v>17</v>
      </c>
      <c r="F75" s="367"/>
    </row>
    <row r="76" spans="1:6" ht="14.95" customHeight="1">
      <c r="A76" s="366" t="s">
        <v>72</v>
      </c>
      <c r="B76" s="367">
        <v>1262.1666666666667</v>
      </c>
      <c r="C76" s="367">
        <v>2338.5916666666667</v>
      </c>
      <c r="D76" s="367">
        <v>2221.8333333333335</v>
      </c>
      <c r="E76" s="367">
        <v>815.95</v>
      </c>
      <c r="F76" s="774" t="s">
        <v>502</v>
      </c>
    </row>
    <row r="77" spans="1:6">
      <c r="A77" s="366" t="s">
        <v>73</v>
      </c>
      <c r="B77" s="367">
        <v>49122.926675000002</v>
      </c>
      <c r="C77" s="367">
        <v>56155.230458333332</v>
      </c>
      <c r="D77" s="367">
        <v>26721.041174999998</v>
      </c>
      <c r="E77" s="367">
        <v>4233.1244999999999</v>
      </c>
      <c r="F77" s="367"/>
    </row>
    <row r="78" spans="1:6">
      <c r="A78" s="366" t="s">
        <v>90</v>
      </c>
      <c r="B78" s="367">
        <v>3329.1666666666665</v>
      </c>
      <c r="C78" s="367">
        <v>6411.8416666666662</v>
      </c>
      <c r="D78" s="367">
        <v>2462.9166666666665</v>
      </c>
      <c r="E78" s="367">
        <v>315.79166666666669</v>
      </c>
      <c r="F78" s="367"/>
    </row>
    <row r="79" spans="1:6">
      <c r="A79" s="366" t="s">
        <v>74</v>
      </c>
      <c r="B79" s="367">
        <v>25925.091666666667</v>
      </c>
      <c r="C79" s="367">
        <v>37232.066666666666</v>
      </c>
      <c r="D79" s="367">
        <v>9855.5083333333332</v>
      </c>
      <c r="E79" s="367">
        <v>1398.8333333333333</v>
      </c>
      <c r="F79" s="367"/>
    </row>
    <row r="80" spans="1:6">
      <c r="A80" s="366" t="s">
        <v>75</v>
      </c>
      <c r="B80" s="367">
        <v>11320.583333333334</v>
      </c>
      <c r="C80" s="367">
        <v>25209.041666666668</v>
      </c>
      <c r="D80" s="367">
        <v>8001.1333333333332</v>
      </c>
      <c r="E80" s="367">
        <v>1044.4833333333333</v>
      </c>
      <c r="F80" s="367"/>
    </row>
    <row r="81" spans="1:6">
      <c r="A81" s="366" t="s">
        <v>76</v>
      </c>
      <c r="B81" s="367">
        <v>10690.932158333333</v>
      </c>
      <c r="C81" s="367">
        <v>11887.607208333333</v>
      </c>
      <c r="D81" s="367">
        <v>12274.375683333334</v>
      </c>
      <c r="E81" s="367">
        <v>1803.71425</v>
      </c>
      <c r="F81" s="367">
        <v>0.5</v>
      </c>
    </row>
    <row r="82" spans="1:6">
      <c r="A82" s="366" t="s">
        <v>77</v>
      </c>
      <c r="B82" s="367">
        <v>32005.156982866665</v>
      </c>
      <c r="C82" s="367">
        <v>35249.278461116664</v>
      </c>
      <c r="D82" s="367">
        <v>30332.324000941666</v>
      </c>
      <c r="E82" s="367">
        <v>3217.9237584166667</v>
      </c>
      <c r="F82" s="367">
        <v>8</v>
      </c>
    </row>
    <row r="83" spans="1:6">
      <c r="A83" s="366" t="s">
        <v>78</v>
      </c>
      <c r="B83" s="367">
        <v>28252.193691666667</v>
      </c>
      <c r="C83" s="367">
        <v>30320.608208333335</v>
      </c>
      <c r="D83" s="367">
        <v>17754.389116666665</v>
      </c>
      <c r="E83" s="367">
        <v>2100.3489166666668</v>
      </c>
      <c r="F83" s="367">
        <v>9.3333333333333339</v>
      </c>
    </row>
    <row r="84" spans="1:6">
      <c r="A84" s="366" t="s">
        <v>79</v>
      </c>
      <c r="B84" s="367">
        <v>7162.3951816666668</v>
      </c>
      <c r="C84" s="367">
        <v>10009.696395000001</v>
      </c>
      <c r="D84" s="367">
        <v>7678.4113150000003</v>
      </c>
      <c r="E84" s="367">
        <v>1422.7043833333332</v>
      </c>
      <c r="F84" s="367"/>
    </row>
    <row r="85" spans="1:6">
      <c r="A85" s="364" t="s">
        <v>199</v>
      </c>
      <c r="B85" s="365">
        <v>25013.676496227275</v>
      </c>
      <c r="C85" s="365">
        <v>82502.475187938311</v>
      </c>
      <c r="D85" s="365">
        <v>45609.348126259203</v>
      </c>
      <c r="E85" s="365">
        <v>4407.3630603400834</v>
      </c>
      <c r="F85" s="365">
        <v>1.1666666666666667</v>
      </c>
    </row>
    <row r="86" spans="1:6" ht="13.1" customHeight="1">
      <c r="A86" s="366" t="s">
        <v>81</v>
      </c>
      <c r="B86" s="367">
        <v>5125.0291374772751</v>
      </c>
      <c r="C86" s="367">
        <v>7356.604119438317</v>
      </c>
      <c r="D86" s="367">
        <v>3792.7648412591998</v>
      </c>
      <c r="E86" s="367">
        <v>264.00001617341667</v>
      </c>
      <c r="F86" s="367"/>
    </row>
    <row r="87" spans="1:6" ht="13.1" customHeight="1">
      <c r="A87" s="366" t="s">
        <v>82</v>
      </c>
      <c r="B87" s="367">
        <v>1001.40982</v>
      </c>
      <c r="C87" s="367">
        <v>10178.185575</v>
      </c>
      <c r="D87" s="367">
        <v>8261.8714083333325</v>
      </c>
      <c r="E87" s="367">
        <v>272.34750000000003</v>
      </c>
      <c r="F87" s="367"/>
    </row>
    <row r="88" spans="1:6" ht="13.1" customHeight="1">
      <c r="A88" s="366" t="s">
        <v>83</v>
      </c>
      <c r="B88" s="367">
        <v>6154.6202166666662</v>
      </c>
      <c r="C88" s="367">
        <v>24070.030816666665</v>
      </c>
      <c r="D88" s="367">
        <v>14265.019606666667</v>
      </c>
      <c r="E88" s="367">
        <v>2299.743375</v>
      </c>
      <c r="F88" s="367"/>
    </row>
    <row r="89" spans="1:6" ht="13.1" customHeight="1">
      <c r="A89" s="366" t="s">
        <v>84</v>
      </c>
      <c r="B89" s="367">
        <v>1943.6178695833332</v>
      </c>
      <c r="C89" s="367">
        <v>18101.5027085</v>
      </c>
      <c r="D89" s="367">
        <v>8145.8780983333336</v>
      </c>
      <c r="E89" s="367">
        <v>826.78602750000005</v>
      </c>
      <c r="F89" s="367"/>
    </row>
    <row r="90" spans="1:6" ht="13.1" customHeight="1">
      <c r="A90" s="366" t="s">
        <v>85</v>
      </c>
      <c r="B90" s="367">
        <v>6722.0491650000004</v>
      </c>
      <c r="C90" s="367">
        <v>10354.087294166668</v>
      </c>
      <c r="D90" s="367">
        <v>4431.0046033333338</v>
      </c>
      <c r="E90" s="367">
        <v>195.53718333333333</v>
      </c>
      <c r="F90" s="367">
        <v>1</v>
      </c>
    </row>
    <row r="91" spans="1:6" ht="13.1" customHeight="1">
      <c r="A91" s="366" t="s">
        <v>86</v>
      </c>
      <c r="B91" s="367">
        <v>445.44561833333336</v>
      </c>
      <c r="C91" s="367">
        <v>1784.1676866666667</v>
      </c>
      <c r="D91" s="367">
        <v>434.709225</v>
      </c>
      <c r="E91" s="367">
        <v>3.4249999999999998</v>
      </c>
      <c r="F91" s="367"/>
    </row>
    <row r="92" spans="1:6" ht="13.1" customHeight="1">
      <c r="A92" s="366" t="s">
        <v>87</v>
      </c>
      <c r="B92" s="367">
        <v>2195.632775</v>
      </c>
      <c r="C92" s="367">
        <v>8365.6584933333324</v>
      </c>
      <c r="D92" s="367">
        <v>5769.9748099999997</v>
      </c>
      <c r="E92" s="367">
        <v>516.02395833333333</v>
      </c>
      <c r="F92" s="367"/>
    </row>
    <row r="93" spans="1:6" ht="13.1" customHeight="1">
      <c r="A93" s="366" t="s">
        <v>88</v>
      </c>
      <c r="B93" s="367">
        <v>364.70883333333336</v>
      </c>
      <c r="C93" s="367">
        <v>962.83583333333331</v>
      </c>
      <c r="D93" s="367">
        <v>366.32299999999998</v>
      </c>
      <c r="E93" s="367">
        <v>29.5</v>
      </c>
      <c r="F93" s="367"/>
    </row>
    <row r="94" spans="1:6" ht="13.1" customHeight="1">
      <c r="A94" s="366" t="s">
        <v>89</v>
      </c>
      <c r="B94" s="367">
        <v>1061.1630608333332</v>
      </c>
      <c r="C94" s="367">
        <v>1329.4026608333334</v>
      </c>
      <c r="D94" s="367">
        <v>141.80253333333334</v>
      </c>
      <c r="E94" s="369"/>
      <c r="F94" s="367"/>
    </row>
    <row r="95" spans="1:6">
      <c r="B95" s="360"/>
    </row>
    <row r="96" spans="1:6">
      <c r="B96" s="360"/>
    </row>
    <row r="97" spans="2:2">
      <c r="B97" s="360"/>
    </row>
    <row r="98" spans="2:2">
      <c r="B98" s="360"/>
    </row>
    <row r="99" spans="2:2">
      <c r="B99" s="360"/>
    </row>
    <row r="100" spans="2:2">
      <c r="B100" s="360"/>
    </row>
    <row r="101" spans="2:2">
      <c r="B101" s="360"/>
    </row>
    <row r="102" spans="2:2">
      <c r="B102" s="360"/>
    </row>
    <row r="103" spans="2:2">
      <c r="B103" s="360"/>
    </row>
    <row r="104" spans="2:2">
      <c r="B104" s="360"/>
    </row>
    <row r="105" spans="2:2">
      <c r="B105" s="360"/>
    </row>
    <row r="106" spans="2:2">
      <c r="B106" s="360"/>
    </row>
    <row r="107" spans="2:2">
      <c r="B107" s="360"/>
    </row>
    <row r="108" spans="2:2">
      <c r="B108" s="360"/>
    </row>
    <row r="109" spans="2:2">
      <c r="B109" s="360"/>
    </row>
    <row r="110" spans="2:2">
      <c r="B110" s="360"/>
    </row>
    <row r="111" spans="2:2">
      <c r="B111" s="360"/>
    </row>
    <row r="112" spans="2:2">
      <c r="B112" s="360"/>
    </row>
    <row r="113" spans="2:2">
      <c r="B113" s="360"/>
    </row>
    <row r="114" spans="2:2">
      <c r="B114" s="360"/>
    </row>
    <row r="115" spans="2:2">
      <c r="B115" s="360"/>
    </row>
    <row r="116" spans="2:2">
      <c r="B116" s="360"/>
    </row>
    <row r="117" spans="2:2">
      <c r="B117" s="360"/>
    </row>
    <row r="118" spans="2:2">
      <c r="B118" s="360"/>
    </row>
    <row r="119" spans="2:2">
      <c r="B119" s="360"/>
    </row>
    <row r="120" spans="2:2">
      <c r="B120" s="360"/>
    </row>
    <row r="121" spans="2:2">
      <c r="B121" s="360"/>
    </row>
    <row r="122" spans="2:2">
      <c r="B122" s="360"/>
    </row>
    <row r="123" spans="2:2">
      <c r="B123" s="360"/>
    </row>
    <row r="124" spans="2:2">
      <c r="B124" s="360"/>
    </row>
    <row r="125" spans="2:2">
      <c r="B125" s="360"/>
    </row>
    <row r="126" spans="2:2">
      <c r="B126" s="360"/>
    </row>
    <row r="127" spans="2:2">
      <c r="B127" s="360"/>
    </row>
    <row r="128" spans="2:2">
      <c r="B128" s="360"/>
    </row>
    <row r="129" spans="2:2">
      <c r="B129" s="360"/>
    </row>
    <row r="130" spans="2:2">
      <c r="B130" s="360"/>
    </row>
    <row r="131" spans="2:2">
      <c r="B131" s="360"/>
    </row>
    <row r="132" spans="2:2">
      <c r="B132" s="360"/>
    </row>
    <row r="133" spans="2:2">
      <c r="B133" s="360"/>
    </row>
    <row r="134" spans="2:2">
      <c r="B134" s="360"/>
    </row>
    <row r="135" spans="2:2">
      <c r="B135" s="360"/>
    </row>
    <row r="136" spans="2:2">
      <c r="B136" s="360"/>
    </row>
    <row r="137" spans="2:2">
      <c r="B137" s="360"/>
    </row>
    <row r="138" spans="2:2">
      <c r="B138" s="360"/>
    </row>
    <row r="139" spans="2:2">
      <c r="B139" s="360"/>
    </row>
    <row r="140" spans="2:2">
      <c r="B140" s="360"/>
    </row>
    <row r="141" spans="2:2">
      <c r="B141" s="360"/>
    </row>
    <row r="142" spans="2:2">
      <c r="B142" s="360"/>
    </row>
    <row r="143" spans="2:2">
      <c r="B143" s="360"/>
    </row>
    <row r="144" spans="2:2">
      <c r="B144" s="360"/>
    </row>
    <row r="145" spans="2:2">
      <c r="B145" s="360"/>
    </row>
    <row r="146" spans="2:2">
      <c r="B146" s="360"/>
    </row>
    <row r="147" spans="2:2">
      <c r="B147" s="360"/>
    </row>
    <row r="148" spans="2:2">
      <c r="B148" s="360"/>
    </row>
    <row r="149" spans="2:2">
      <c r="B149" s="360"/>
    </row>
    <row r="150" spans="2:2">
      <c r="B150" s="360"/>
    </row>
    <row r="151" spans="2:2">
      <c r="B151" s="360"/>
    </row>
    <row r="152" spans="2:2">
      <c r="B152" s="360"/>
    </row>
    <row r="153" spans="2:2">
      <c r="B153" s="360"/>
    </row>
    <row r="154" spans="2:2">
      <c r="B154" s="360"/>
    </row>
    <row r="155" spans="2:2">
      <c r="B155" s="360"/>
    </row>
    <row r="156" spans="2:2">
      <c r="B156" s="360"/>
    </row>
    <row r="157" spans="2:2">
      <c r="B157" s="360"/>
    </row>
    <row r="158" spans="2:2">
      <c r="B158" s="360"/>
    </row>
    <row r="159" spans="2:2">
      <c r="B159" s="360"/>
    </row>
    <row r="160" spans="2:2">
      <c r="B160" s="360"/>
    </row>
    <row r="161" spans="2:2">
      <c r="B161" s="360"/>
    </row>
    <row r="162" spans="2:2">
      <c r="B162" s="360"/>
    </row>
    <row r="163" spans="2:2">
      <c r="B163" s="360"/>
    </row>
    <row r="164" spans="2:2">
      <c r="B164" s="360"/>
    </row>
    <row r="165" spans="2:2">
      <c r="B165" s="360"/>
    </row>
    <row r="166" spans="2:2">
      <c r="B166" s="360"/>
    </row>
    <row r="167" spans="2:2">
      <c r="B167" s="360"/>
    </row>
    <row r="168" spans="2:2">
      <c r="B168" s="360"/>
    </row>
    <row r="169" spans="2:2">
      <c r="B169" s="360"/>
    </row>
    <row r="170" spans="2:2">
      <c r="B170" s="360"/>
    </row>
    <row r="171" spans="2:2">
      <c r="B171" s="360"/>
    </row>
    <row r="172" spans="2:2">
      <c r="B172" s="360"/>
    </row>
    <row r="173" spans="2:2">
      <c r="B173" s="360"/>
    </row>
    <row r="174" spans="2:2">
      <c r="B174" s="360"/>
    </row>
    <row r="175" spans="2:2">
      <c r="B175" s="360"/>
    </row>
    <row r="176" spans="2:2">
      <c r="B176" s="360"/>
    </row>
    <row r="177" spans="2:2">
      <c r="B177" s="360"/>
    </row>
    <row r="178" spans="2:2">
      <c r="B178" s="360"/>
    </row>
    <row r="179" spans="2:2">
      <c r="B179" s="360"/>
    </row>
    <row r="180" spans="2:2">
      <c r="B180" s="360"/>
    </row>
    <row r="181" spans="2:2">
      <c r="B181" s="360"/>
    </row>
    <row r="182" spans="2:2">
      <c r="B182" s="360"/>
    </row>
    <row r="183" spans="2:2">
      <c r="B183" s="360"/>
    </row>
    <row r="184" spans="2:2">
      <c r="B184" s="360"/>
    </row>
    <row r="185" spans="2:2">
      <c r="B185" s="360"/>
    </row>
    <row r="186" spans="2:2">
      <c r="B186" s="360"/>
    </row>
    <row r="187" spans="2:2">
      <c r="B187" s="360"/>
    </row>
    <row r="188" spans="2:2">
      <c r="B188" s="360"/>
    </row>
    <row r="189" spans="2:2">
      <c r="B189" s="360"/>
    </row>
    <row r="190" spans="2:2">
      <c r="B190" s="360"/>
    </row>
    <row r="191" spans="2:2">
      <c r="B191" s="360"/>
    </row>
    <row r="192" spans="2:2">
      <c r="B192" s="360"/>
    </row>
    <row r="193" spans="2:2">
      <c r="B193" s="360"/>
    </row>
    <row r="194" spans="2:2">
      <c r="B194" s="360"/>
    </row>
    <row r="195" spans="2:2">
      <c r="B195" s="360"/>
    </row>
    <row r="196" spans="2:2">
      <c r="B196" s="360"/>
    </row>
    <row r="197" spans="2:2">
      <c r="B197" s="360"/>
    </row>
    <row r="198" spans="2:2">
      <c r="B198" s="360"/>
    </row>
    <row r="199" spans="2:2">
      <c r="B199" s="360"/>
    </row>
    <row r="200" spans="2:2">
      <c r="B200" s="360"/>
    </row>
    <row r="201" spans="2:2">
      <c r="B201" s="360"/>
    </row>
    <row r="202" spans="2:2">
      <c r="B202" s="360"/>
    </row>
    <row r="203" spans="2:2">
      <c r="B203" s="360"/>
    </row>
    <row r="204" spans="2:2">
      <c r="B204" s="360"/>
    </row>
    <row r="205" spans="2:2">
      <c r="B205" s="360"/>
    </row>
    <row r="206" spans="2:2">
      <c r="B206" s="360"/>
    </row>
    <row r="207" spans="2:2">
      <c r="B207" s="360"/>
    </row>
    <row r="208" spans="2:2">
      <c r="B208" s="360"/>
    </row>
    <row r="209" spans="2:2">
      <c r="B209" s="360"/>
    </row>
    <row r="210" spans="2:2">
      <c r="B210" s="360"/>
    </row>
    <row r="211" spans="2:2">
      <c r="B211" s="360"/>
    </row>
    <row r="212" spans="2:2">
      <c r="B212" s="360"/>
    </row>
    <row r="213" spans="2:2">
      <c r="B213" s="360"/>
    </row>
    <row r="214" spans="2:2">
      <c r="B214" s="360"/>
    </row>
    <row r="215" spans="2:2">
      <c r="B215" s="360"/>
    </row>
    <row r="216" spans="2:2">
      <c r="B216" s="360"/>
    </row>
    <row r="217" spans="2:2">
      <c r="B217" s="360"/>
    </row>
    <row r="218" spans="2:2">
      <c r="B218" s="360"/>
    </row>
    <row r="219" spans="2:2">
      <c r="B219" s="360"/>
    </row>
    <row r="220" spans="2:2">
      <c r="B220" s="360"/>
    </row>
    <row r="221" spans="2:2">
      <c r="B221" s="360"/>
    </row>
    <row r="222" spans="2:2">
      <c r="B222" s="360"/>
    </row>
    <row r="223" spans="2:2">
      <c r="B223" s="360"/>
    </row>
    <row r="224" spans="2:2">
      <c r="B224" s="360"/>
    </row>
    <row r="225" spans="2:2">
      <c r="B225" s="360"/>
    </row>
    <row r="226" spans="2:2">
      <c r="B226" s="360"/>
    </row>
    <row r="227" spans="2:2">
      <c r="B227" s="360"/>
    </row>
    <row r="228" spans="2:2">
      <c r="B228" s="360"/>
    </row>
    <row r="229" spans="2:2">
      <c r="B229" s="360"/>
    </row>
    <row r="230" spans="2:2">
      <c r="B230" s="360"/>
    </row>
    <row r="231" spans="2:2">
      <c r="B231" s="360"/>
    </row>
    <row r="232" spans="2:2">
      <c r="B232" s="360"/>
    </row>
    <row r="233" spans="2:2">
      <c r="B233" s="360"/>
    </row>
    <row r="234" spans="2:2">
      <c r="B234" s="360"/>
    </row>
    <row r="235" spans="2:2">
      <c r="B235" s="360"/>
    </row>
    <row r="236" spans="2:2">
      <c r="B236" s="360"/>
    </row>
    <row r="237" spans="2:2">
      <c r="B237" s="360"/>
    </row>
    <row r="238" spans="2:2">
      <c r="B238" s="360"/>
    </row>
    <row r="239" spans="2:2">
      <c r="B239" s="360"/>
    </row>
    <row r="240" spans="2:2">
      <c r="B240" s="360"/>
    </row>
    <row r="241" spans="2:2">
      <c r="B241" s="360"/>
    </row>
    <row r="242" spans="2:2">
      <c r="B242" s="360"/>
    </row>
    <row r="243" spans="2:2">
      <c r="B243" s="360"/>
    </row>
    <row r="244" spans="2:2">
      <c r="B244" s="360"/>
    </row>
    <row r="245" spans="2:2">
      <c r="B245" s="360"/>
    </row>
    <row r="246" spans="2:2">
      <c r="B246" s="360"/>
    </row>
    <row r="247" spans="2:2">
      <c r="B247" s="360"/>
    </row>
    <row r="248" spans="2:2">
      <c r="B248" s="360"/>
    </row>
    <row r="249" spans="2:2">
      <c r="B249" s="360"/>
    </row>
    <row r="250" spans="2:2">
      <c r="B250" s="360"/>
    </row>
    <row r="251" spans="2:2">
      <c r="B251" s="360"/>
    </row>
    <row r="252" spans="2:2">
      <c r="B252" s="360"/>
    </row>
    <row r="253" spans="2:2">
      <c r="B253" s="360"/>
    </row>
    <row r="254" spans="2:2">
      <c r="B254" s="360"/>
    </row>
    <row r="255" spans="2:2">
      <c r="B255" s="360"/>
    </row>
    <row r="256" spans="2:2">
      <c r="B256" s="360"/>
    </row>
    <row r="257" spans="2:2">
      <c r="B257" s="360"/>
    </row>
    <row r="258" spans="2:2">
      <c r="B258" s="360"/>
    </row>
    <row r="259" spans="2:2">
      <c r="B259" s="360"/>
    </row>
    <row r="260" spans="2:2">
      <c r="B260" s="360"/>
    </row>
    <row r="261" spans="2:2">
      <c r="B261" s="360"/>
    </row>
    <row r="262" spans="2:2">
      <c r="B262" s="360"/>
    </row>
    <row r="263" spans="2:2">
      <c r="B263" s="360"/>
    </row>
    <row r="264" spans="2:2">
      <c r="B264" s="360"/>
    </row>
    <row r="265" spans="2:2">
      <c r="B265" s="360"/>
    </row>
    <row r="266" spans="2:2">
      <c r="B266" s="360"/>
    </row>
    <row r="267" spans="2:2">
      <c r="B267" s="360"/>
    </row>
    <row r="268" spans="2:2">
      <c r="B268" s="360"/>
    </row>
    <row r="269" spans="2:2">
      <c r="B269" s="360"/>
    </row>
    <row r="270" spans="2:2">
      <c r="B270" s="360"/>
    </row>
    <row r="271" spans="2:2">
      <c r="B271" s="360"/>
    </row>
    <row r="272" spans="2:2">
      <c r="B272" s="360"/>
    </row>
    <row r="273" spans="2:2">
      <c r="B273" s="360"/>
    </row>
    <row r="274" spans="2:2">
      <c r="B274" s="360"/>
    </row>
    <row r="275" spans="2:2">
      <c r="B275" s="360"/>
    </row>
    <row r="276" spans="2:2">
      <c r="B276" s="360"/>
    </row>
    <row r="277" spans="2:2">
      <c r="B277" s="360"/>
    </row>
    <row r="278" spans="2:2">
      <c r="B278" s="360"/>
    </row>
    <row r="279" spans="2:2">
      <c r="B279" s="360"/>
    </row>
    <row r="280" spans="2:2">
      <c r="B280" s="360"/>
    </row>
    <row r="281" spans="2:2">
      <c r="B281" s="360"/>
    </row>
    <row r="282" spans="2:2">
      <c r="B282" s="360"/>
    </row>
    <row r="283" spans="2:2">
      <c r="B283" s="360"/>
    </row>
    <row r="284" spans="2:2">
      <c r="B284" s="360"/>
    </row>
    <row r="285" spans="2:2">
      <c r="B285" s="360"/>
    </row>
    <row r="286" spans="2:2">
      <c r="B286" s="360"/>
    </row>
    <row r="287" spans="2:2">
      <c r="B287" s="360"/>
    </row>
    <row r="288" spans="2:2">
      <c r="B288" s="360"/>
    </row>
    <row r="289" spans="2:2">
      <c r="B289" s="360"/>
    </row>
    <row r="290" spans="2:2">
      <c r="B290" s="360"/>
    </row>
    <row r="291" spans="2:2">
      <c r="B291" s="360"/>
    </row>
    <row r="292" spans="2:2">
      <c r="B292" s="360"/>
    </row>
    <row r="293" spans="2:2">
      <c r="B293" s="360"/>
    </row>
    <row r="294" spans="2:2">
      <c r="B294" s="360"/>
    </row>
    <row r="295" spans="2:2">
      <c r="B295" s="360"/>
    </row>
    <row r="296" spans="2:2">
      <c r="B296" s="360"/>
    </row>
    <row r="297" spans="2:2">
      <c r="B297" s="360"/>
    </row>
    <row r="298" spans="2:2">
      <c r="B298" s="360"/>
    </row>
    <row r="299" spans="2:2">
      <c r="B299" s="360"/>
    </row>
    <row r="300" spans="2:2">
      <c r="B300" s="360"/>
    </row>
    <row r="301" spans="2:2">
      <c r="B301" s="360"/>
    </row>
    <row r="302" spans="2:2">
      <c r="B302" s="360"/>
    </row>
    <row r="303" spans="2:2">
      <c r="B303" s="360"/>
    </row>
    <row r="304" spans="2:2">
      <c r="B304" s="360"/>
    </row>
    <row r="305" spans="2:2">
      <c r="B305" s="360"/>
    </row>
    <row r="306" spans="2:2">
      <c r="B306" s="360"/>
    </row>
    <row r="307" spans="2:2">
      <c r="B307" s="360"/>
    </row>
    <row r="308" spans="2:2">
      <c r="B308" s="360"/>
    </row>
    <row r="309" spans="2:2">
      <c r="B309" s="360"/>
    </row>
    <row r="310" spans="2:2">
      <c r="B310" s="360"/>
    </row>
    <row r="311" spans="2:2">
      <c r="B311" s="360"/>
    </row>
    <row r="312" spans="2:2">
      <c r="B312" s="360"/>
    </row>
    <row r="313" spans="2:2">
      <c r="B313" s="360"/>
    </row>
    <row r="314" spans="2:2">
      <c r="B314" s="360"/>
    </row>
    <row r="315" spans="2:2">
      <c r="B315" s="360"/>
    </row>
    <row r="316" spans="2:2">
      <c r="B316" s="360"/>
    </row>
    <row r="317" spans="2:2">
      <c r="B317" s="360"/>
    </row>
    <row r="318" spans="2:2">
      <c r="B318" s="360"/>
    </row>
    <row r="319" spans="2:2">
      <c r="B319" s="360"/>
    </row>
    <row r="320" spans="2:2">
      <c r="B320" s="360"/>
    </row>
    <row r="321" spans="2:2">
      <c r="B321" s="360"/>
    </row>
    <row r="322" spans="2:2">
      <c r="B322" s="360"/>
    </row>
    <row r="323" spans="2:2">
      <c r="B323" s="360"/>
    </row>
    <row r="324" spans="2:2">
      <c r="B324" s="360"/>
    </row>
    <row r="325" spans="2:2">
      <c r="B325" s="360"/>
    </row>
    <row r="326" spans="2:2">
      <c r="B326" s="360"/>
    </row>
    <row r="327" spans="2:2">
      <c r="B327" s="360"/>
    </row>
    <row r="328" spans="2:2">
      <c r="B328" s="360"/>
    </row>
    <row r="329" spans="2:2">
      <c r="B329" s="360"/>
    </row>
    <row r="330" spans="2:2">
      <c r="B330" s="360"/>
    </row>
    <row r="331" spans="2:2">
      <c r="B331" s="360"/>
    </row>
    <row r="332" spans="2:2">
      <c r="B332" s="360"/>
    </row>
    <row r="333" spans="2:2">
      <c r="B333" s="360"/>
    </row>
    <row r="334" spans="2:2">
      <c r="B334" s="360"/>
    </row>
    <row r="335" spans="2:2">
      <c r="B335" s="360"/>
    </row>
    <row r="336" spans="2:2">
      <c r="B336" s="360"/>
    </row>
    <row r="337" spans="2:2">
      <c r="B337" s="360"/>
    </row>
    <row r="338" spans="2:2">
      <c r="B338" s="360"/>
    </row>
    <row r="339" spans="2:2">
      <c r="B339" s="360"/>
    </row>
    <row r="340" spans="2:2">
      <c r="B340" s="360"/>
    </row>
    <row r="341" spans="2:2">
      <c r="B341" s="360"/>
    </row>
    <row r="342" spans="2:2">
      <c r="B342" s="360"/>
    </row>
    <row r="343" spans="2:2">
      <c r="B343" s="360"/>
    </row>
    <row r="344" spans="2:2">
      <c r="B344" s="360"/>
    </row>
    <row r="345" spans="2:2">
      <c r="B345" s="360"/>
    </row>
    <row r="346" spans="2:2">
      <c r="B346" s="360"/>
    </row>
    <row r="347" spans="2:2">
      <c r="B347" s="360"/>
    </row>
    <row r="348" spans="2:2">
      <c r="B348" s="360"/>
    </row>
    <row r="349" spans="2:2">
      <c r="B349" s="360"/>
    </row>
    <row r="350" spans="2:2">
      <c r="B350" s="360"/>
    </row>
    <row r="351" spans="2:2">
      <c r="B351" s="360"/>
    </row>
    <row r="352" spans="2:2">
      <c r="B352" s="360"/>
    </row>
    <row r="353" spans="2:2">
      <c r="B353" s="360"/>
    </row>
    <row r="354" spans="2:2">
      <c r="B354" s="360"/>
    </row>
    <row r="355" spans="2:2">
      <c r="B355" s="360"/>
    </row>
    <row r="356" spans="2:2">
      <c r="B356" s="360"/>
    </row>
    <row r="357" spans="2:2">
      <c r="B357" s="360"/>
    </row>
    <row r="358" spans="2:2">
      <c r="B358" s="360"/>
    </row>
    <row r="359" spans="2:2">
      <c r="B359" s="360"/>
    </row>
    <row r="360" spans="2:2">
      <c r="B360" s="360"/>
    </row>
    <row r="361" spans="2:2">
      <c r="B361" s="360"/>
    </row>
    <row r="362" spans="2:2">
      <c r="B362" s="360"/>
    </row>
    <row r="363" spans="2:2">
      <c r="B363" s="360"/>
    </row>
    <row r="364" spans="2:2">
      <c r="B364" s="360"/>
    </row>
    <row r="365" spans="2:2">
      <c r="B365" s="360"/>
    </row>
    <row r="366" spans="2:2">
      <c r="B366" s="360"/>
    </row>
    <row r="367" spans="2:2">
      <c r="B367" s="360"/>
    </row>
    <row r="368" spans="2:2">
      <c r="B368" s="360"/>
    </row>
    <row r="369" spans="2:2">
      <c r="B369" s="360"/>
    </row>
    <row r="370" spans="2:2">
      <c r="B370" s="360"/>
    </row>
    <row r="371" spans="2:2">
      <c r="B371" s="360"/>
    </row>
    <row r="372" spans="2:2">
      <c r="B372" s="360"/>
    </row>
    <row r="373" spans="2:2">
      <c r="B373" s="360"/>
    </row>
    <row r="374" spans="2:2">
      <c r="B374" s="360"/>
    </row>
    <row r="375" spans="2:2">
      <c r="B375" s="360"/>
    </row>
    <row r="376" spans="2:2">
      <c r="B376" s="360"/>
    </row>
    <row r="377" spans="2:2">
      <c r="B377" s="360"/>
    </row>
    <row r="378" spans="2:2">
      <c r="B378" s="360"/>
    </row>
    <row r="379" spans="2:2">
      <c r="B379" s="360"/>
    </row>
    <row r="380" spans="2:2">
      <c r="B380" s="360"/>
    </row>
    <row r="381" spans="2:2">
      <c r="B381" s="360"/>
    </row>
    <row r="382" spans="2:2">
      <c r="B382" s="360"/>
    </row>
    <row r="383" spans="2:2">
      <c r="B383" s="360"/>
    </row>
    <row r="384" spans="2:2">
      <c r="B384" s="360"/>
    </row>
    <row r="385" spans="2:2">
      <c r="B385" s="360"/>
    </row>
    <row r="386" spans="2:2">
      <c r="B386" s="360"/>
    </row>
    <row r="387" spans="2:2">
      <c r="B387" s="360"/>
    </row>
    <row r="388" spans="2:2">
      <c r="B388" s="360"/>
    </row>
    <row r="389" spans="2:2">
      <c r="B389" s="360"/>
    </row>
    <row r="390" spans="2:2">
      <c r="B390" s="360"/>
    </row>
    <row r="391" spans="2:2">
      <c r="B391" s="360"/>
    </row>
    <row r="392" spans="2:2">
      <c r="B392" s="360"/>
    </row>
    <row r="393" spans="2:2">
      <c r="B393" s="360"/>
    </row>
    <row r="394" spans="2:2">
      <c r="B394" s="360"/>
    </row>
    <row r="395" spans="2:2">
      <c r="B395" s="360"/>
    </row>
    <row r="396" spans="2:2">
      <c r="B396" s="360"/>
    </row>
    <row r="397" spans="2:2">
      <c r="B397" s="360"/>
    </row>
    <row r="398" spans="2:2">
      <c r="B398" s="360"/>
    </row>
    <row r="399" spans="2:2">
      <c r="B399" s="360"/>
    </row>
    <row r="400" spans="2:2">
      <c r="B400" s="360"/>
    </row>
    <row r="401" spans="2:2">
      <c r="B401" s="360"/>
    </row>
  </sheetData>
  <mergeCells count="1">
    <mergeCell ref="A1:F1"/>
  </mergeCells>
  <pageMargins left="0.98425196850393704" right="0.70866141732283472" top="0.94488188976377963" bottom="0.74803149606299213" header="0.31496062992125984" footer="0.31496062992125984"/>
  <pageSetup paperSize="9" scale="91" fitToHeight="2" orientation="portrait" r:id="rId1"/>
  <headerFooter differentFirst="1">
    <oddHeader>&amp;R&amp;P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N103"/>
  <sheetViews>
    <sheetView workbookViewId="0">
      <pane xSplit="1" ySplit="7" topLeftCell="L78" activePane="bottomRight" state="frozen"/>
      <selection pane="topRight" activeCell="D1" sqref="D1"/>
      <selection pane="bottomLeft" activeCell="A8" sqref="A8"/>
      <selection pane="bottomRight" activeCell="Q79" sqref="Q79"/>
    </sheetView>
  </sheetViews>
  <sheetFormatPr defaultColWidth="9.125" defaultRowHeight="12.9"/>
  <cols>
    <col min="1" max="1" width="39.75" style="3" customWidth="1"/>
    <col min="2" max="2" width="10.25" style="1" customWidth="1"/>
    <col min="3" max="3" width="9.125" style="1"/>
    <col min="4" max="4" width="9.125" style="67"/>
    <col min="5" max="6" width="9.125" style="1" hidden="1" customWidth="1"/>
    <col min="7" max="7" width="9.125" style="1" customWidth="1"/>
    <col min="8" max="8" width="8.25" style="1" customWidth="1"/>
    <col min="9" max="9" width="9.125" style="1"/>
    <col min="10" max="10" width="0" style="1" hidden="1" customWidth="1"/>
    <col min="11" max="11" width="9.25" style="1" hidden="1" customWidth="1"/>
    <col min="12" max="12" width="9.125" style="1"/>
    <col min="13" max="16" width="0" style="1" hidden="1" customWidth="1"/>
    <col min="17" max="17" width="9.125" style="1"/>
    <col min="18" max="20" width="0" style="1" hidden="1" customWidth="1"/>
    <col min="21" max="21" width="9.25" style="1" hidden="1" customWidth="1"/>
    <col min="22" max="22" width="9.125" style="1"/>
    <col min="23" max="25" width="0" style="1" hidden="1" customWidth="1"/>
    <col min="26" max="26" width="9.25" style="1" hidden="1" customWidth="1"/>
    <col min="27" max="27" width="9.125" style="1"/>
    <col min="28" max="31" width="0" style="1" hidden="1" customWidth="1"/>
    <col min="32" max="32" width="9.125" style="1"/>
    <col min="33" max="35" width="0" style="1" hidden="1" customWidth="1"/>
    <col min="36" max="36" width="9.25" style="1" hidden="1" customWidth="1"/>
    <col min="37" max="37" width="9.125" style="1"/>
    <col min="38" max="38" width="0" style="1" hidden="1" customWidth="1"/>
    <col min="39" max="39" width="7.875" style="1" hidden="1" customWidth="1"/>
    <col min="40" max="40" width="0" style="1" hidden="1" customWidth="1"/>
    <col min="41" max="41" width="8.125" style="1" hidden="1" customWidth="1"/>
    <col min="42" max="42" width="9.125" style="1"/>
    <col min="43" max="43" width="0" style="1" hidden="1" customWidth="1"/>
    <col min="44" max="44" width="7.875" style="1" hidden="1" customWidth="1"/>
    <col min="45" max="45" width="0" style="1" hidden="1" customWidth="1"/>
    <col min="46" max="46" width="7.875" style="1" hidden="1" customWidth="1"/>
    <col min="47" max="47" width="9.125" style="1"/>
    <col min="48" max="48" width="0" style="1" hidden="1" customWidth="1"/>
    <col min="49" max="49" width="7.875" style="1" hidden="1" customWidth="1"/>
    <col min="50" max="50" width="0" style="1" hidden="1" customWidth="1"/>
    <col min="51" max="51" width="7.875" style="1" hidden="1" customWidth="1"/>
    <col min="52" max="52" width="9.125" style="1"/>
    <col min="53" max="53" width="0" style="1" hidden="1" customWidth="1"/>
    <col min="54" max="54" width="7.875" style="1" hidden="1" customWidth="1"/>
    <col min="55" max="55" width="0" style="1" hidden="1" customWidth="1"/>
    <col min="56" max="56" width="7.875" style="1" hidden="1" customWidth="1"/>
    <col min="57" max="57" width="9.125" style="1"/>
    <col min="58" max="58" width="0" style="1" hidden="1" customWidth="1"/>
    <col min="59" max="59" width="7.875" style="1" hidden="1" customWidth="1"/>
    <col min="60" max="60" width="0" style="1" hidden="1" customWidth="1"/>
    <col min="61" max="61" width="7.875" style="1" hidden="1" customWidth="1"/>
    <col min="62" max="63" width="9.125" style="1"/>
    <col min="64" max="64" width="7.875" style="1" customWidth="1"/>
    <col min="65" max="65" width="9.125" style="1"/>
    <col min="66" max="66" width="7.875" style="1" customWidth="1"/>
    <col min="67" max="16384" width="9.125" style="1"/>
  </cols>
  <sheetData>
    <row r="1" spans="1:66" ht="13.6">
      <c r="A1" s="16"/>
    </row>
    <row r="2" spans="1:66" ht="14.3">
      <c r="A2" s="13" t="s">
        <v>0</v>
      </c>
    </row>
    <row r="3" spans="1:66" ht="14.3">
      <c r="A3" s="9" t="s">
        <v>133</v>
      </c>
    </row>
    <row r="4" spans="1:66" ht="14.95" hidden="1" customHeight="1">
      <c r="A4" s="4"/>
    </row>
    <row r="5" spans="1:66" ht="18" customHeight="1">
      <c r="A5" s="849"/>
      <c r="B5" s="853">
        <v>2016</v>
      </c>
      <c r="C5" s="854"/>
      <c r="D5" s="847">
        <v>2017</v>
      </c>
      <c r="E5" s="847"/>
      <c r="F5" s="847"/>
      <c r="G5" s="847"/>
      <c r="H5" s="847"/>
      <c r="I5" s="785"/>
      <c r="J5" s="785"/>
      <c r="K5" s="785"/>
      <c r="L5" s="848"/>
      <c r="M5" s="848"/>
      <c r="N5" s="848"/>
      <c r="O5" s="848"/>
      <c r="P5" s="848"/>
      <c r="Q5" s="848"/>
      <c r="R5" s="848"/>
      <c r="S5" s="848"/>
      <c r="T5" s="848"/>
      <c r="U5" s="848"/>
      <c r="V5" s="848"/>
      <c r="W5" s="848"/>
      <c r="X5" s="848"/>
      <c r="Y5" s="848"/>
      <c r="Z5" s="848"/>
      <c r="AA5" s="848"/>
      <c r="AB5" s="848"/>
      <c r="AC5" s="848"/>
      <c r="AD5" s="848"/>
      <c r="AE5" s="848"/>
      <c r="AF5" s="848"/>
      <c r="AG5" s="848"/>
      <c r="AH5" s="848"/>
      <c r="AI5" s="848"/>
      <c r="AJ5" s="848"/>
      <c r="AK5" s="848"/>
      <c r="AL5" s="848"/>
      <c r="AM5" s="848"/>
      <c r="AN5" s="848"/>
      <c r="AO5" s="848"/>
      <c r="AP5" s="848"/>
      <c r="AQ5" s="848"/>
      <c r="AR5" s="848"/>
      <c r="AS5" s="848"/>
      <c r="AT5" s="848"/>
      <c r="AU5" s="848"/>
      <c r="AV5" s="848"/>
      <c r="AW5" s="848"/>
      <c r="AX5" s="848"/>
      <c r="AY5" s="848"/>
      <c r="AZ5" s="848"/>
      <c r="BA5" s="848"/>
      <c r="BB5" s="848"/>
      <c r="BC5" s="848"/>
      <c r="BD5" s="848"/>
      <c r="BE5" s="848"/>
      <c r="BF5" s="848"/>
      <c r="BG5" s="848"/>
      <c r="BH5" s="848"/>
      <c r="BI5" s="848"/>
      <c r="BJ5" s="838">
        <v>2018</v>
      </c>
      <c r="BK5" s="839"/>
      <c r="BL5" s="839"/>
      <c r="BM5" s="839"/>
      <c r="BN5" s="840"/>
    </row>
    <row r="6" spans="1:66" ht="41.95" customHeight="1">
      <c r="A6" s="850"/>
      <c r="B6" s="852" t="s">
        <v>111</v>
      </c>
      <c r="C6" s="852" t="s">
        <v>91</v>
      </c>
      <c r="D6" s="845" t="s">
        <v>115</v>
      </c>
      <c r="E6" s="843" t="s">
        <v>112</v>
      </c>
      <c r="F6" s="844"/>
      <c r="G6" s="843" t="s">
        <v>95</v>
      </c>
      <c r="H6" s="844"/>
      <c r="I6" s="845" t="s">
        <v>119</v>
      </c>
      <c r="J6" s="843" t="s">
        <v>95</v>
      </c>
      <c r="K6" s="844"/>
      <c r="L6" s="845" t="s">
        <v>124</v>
      </c>
      <c r="M6" s="843" t="s">
        <v>120</v>
      </c>
      <c r="N6" s="844"/>
      <c r="O6" s="843" t="s">
        <v>95</v>
      </c>
      <c r="P6" s="844"/>
      <c r="Q6" s="845" t="s">
        <v>126</v>
      </c>
      <c r="R6" s="843" t="s">
        <v>120</v>
      </c>
      <c r="S6" s="844"/>
      <c r="T6" s="843" t="s">
        <v>95</v>
      </c>
      <c r="U6" s="844"/>
      <c r="V6" s="845" t="s">
        <v>128</v>
      </c>
      <c r="W6" s="843" t="s">
        <v>120</v>
      </c>
      <c r="X6" s="844"/>
      <c r="Y6" s="843" t="s">
        <v>95</v>
      </c>
      <c r="Z6" s="844"/>
      <c r="AA6" s="845" t="s">
        <v>129</v>
      </c>
      <c r="AB6" s="843" t="s">
        <v>120</v>
      </c>
      <c r="AC6" s="844"/>
      <c r="AD6" s="843" t="s">
        <v>95</v>
      </c>
      <c r="AE6" s="844"/>
      <c r="AF6" s="845" t="s">
        <v>307</v>
      </c>
      <c r="AG6" s="843" t="s">
        <v>120</v>
      </c>
      <c r="AH6" s="844"/>
      <c r="AI6" s="843" t="s">
        <v>95</v>
      </c>
      <c r="AJ6" s="844"/>
      <c r="AK6" s="845" t="s">
        <v>330</v>
      </c>
      <c r="AL6" s="843" t="s">
        <v>120</v>
      </c>
      <c r="AM6" s="844"/>
      <c r="AN6" s="843" t="s">
        <v>95</v>
      </c>
      <c r="AO6" s="844"/>
      <c r="AP6" s="845" t="s">
        <v>334</v>
      </c>
      <c r="AQ6" s="843" t="s">
        <v>120</v>
      </c>
      <c r="AR6" s="844"/>
      <c r="AS6" s="843" t="s">
        <v>95</v>
      </c>
      <c r="AT6" s="844"/>
      <c r="AU6" s="845" t="s">
        <v>336</v>
      </c>
      <c r="AV6" s="843" t="s">
        <v>120</v>
      </c>
      <c r="AW6" s="844"/>
      <c r="AX6" s="843" t="s">
        <v>95</v>
      </c>
      <c r="AY6" s="844"/>
      <c r="AZ6" s="845" t="s">
        <v>356</v>
      </c>
      <c r="BA6" s="843" t="s">
        <v>120</v>
      </c>
      <c r="BB6" s="844"/>
      <c r="BC6" s="843" t="s">
        <v>95</v>
      </c>
      <c r="BD6" s="844"/>
      <c r="BE6" s="845" t="s">
        <v>469</v>
      </c>
      <c r="BF6" s="843" t="s">
        <v>120</v>
      </c>
      <c r="BG6" s="844"/>
      <c r="BH6" s="843" t="s">
        <v>95</v>
      </c>
      <c r="BI6" s="844"/>
      <c r="BJ6" s="841" t="s">
        <v>474</v>
      </c>
      <c r="BK6" s="843" t="s">
        <v>120</v>
      </c>
      <c r="BL6" s="844"/>
      <c r="BM6" s="843" t="s">
        <v>95</v>
      </c>
      <c r="BN6" s="844"/>
    </row>
    <row r="7" spans="1:66" ht="20.25" customHeight="1">
      <c r="A7" s="851"/>
      <c r="B7" s="852"/>
      <c r="C7" s="852"/>
      <c r="D7" s="846"/>
      <c r="E7" s="100" t="s">
        <v>1</v>
      </c>
      <c r="F7" s="5" t="s">
        <v>2</v>
      </c>
      <c r="G7" s="99" t="s">
        <v>1</v>
      </c>
      <c r="H7" s="5" t="s">
        <v>2</v>
      </c>
      <c r="I7" s="846"/>
      <c r="J7" s="99" t="s">
        <v>1</v>
      </c>
      <c r="K7" s="5" t="s">
        <v>2</v>
      </c>
      <c r="L7" s="846"/>
      <c r="M7" s="100" t="s">
        <v>1</v>
      </c>
      <c r="N7" s="5" t="s">
        <v>2</v>
      </c>
      <c r="O7" s="99" t="s">
        <v>1</v>
      </c>
      <c r="P7" s="5" t="s">
        <v>2</v>
      </c>
      <c r="Q7" s="846"/>
      <c r="R7" s="100" t="s">
        <v>1</v>
      </c>
      <c r="S7" s="5" t="s">
        <v>2</v>
      </c>
      <c r="T7" s="99" t="s">
        <v>1</v>
      </c>
      <c r="U7" s="5" t="s">
        <v>2</v>
      </c>
      <c r="V7" s="846"/>
      <c r="W7" s="100" t="s">
        <v>1</v>
      </c>
      <c r="X7" s="5" t="s">
        <v>2</v>
      </c>
      <c r="Y7" s="99" t="s">
        <v>1</v>
      </c>
      <c r="Z7" s="5" t="s">
        <v>2</v>
      </c>
      <c r="AA7" s="846"/>
      <c r="AB7" s="99" t="s">
        <v>1</v>
      </c>
      <c r="AC7" s="5" t="s">
        <v>2</v>
      </c>
      <c r="AD7" s="99" t="s">
        <v>1</v>
      </c>
      <c r="AE7" s="5" t="s">
        <v>2</v>
      </c>
      <c r="AF7" s="846"/>
      <c r="AG7" s="100" t="s">
        <v>1</v>
      </c>
      <c r="AH7" s="5" t="s">
        <v>2</v>
      </c>
      <c r="AI7" s="99" t="s">
        <v>1</v>
      </c>
      <c r="AJ7" s="5" t="s">
        <v>2</v>
      </c>
      <c r="AK7" s="846"/>
      <c r="AL7" s="100" t="s">
        <v>1</v>
      </c>
      <c r="AM7" s="5" t="s">
        <v>2</v>
      </c>
      <c r="AN7" s="99" t="s">
        <v>1</v>
      </c>
      <c r="AO7" s="5" t="s">
        <v>2</v>
      </c>
      <c r="AP7" s="846"/>
      <c r="AQ7" s="100" t="s">
        <v>1</v>
      </c>
      <c r="AR7" s="5" t="s">
        <v>2</v>
      </c>
      <c r="AS7" s="99" t="s">
        <v>1</v>
      </c>
      <c r="AT7" s="5" t="s">
        <v>2</v>
      </c>
      <c r="AU7" s="846"/>
      <c r="AV7" s="100" t="s">
        <v>1</v>
      </c>
      <c r="AW7" s="5" t="s">
        <v>2</v>
      </c>
      <c r="AX7" s="99" t="s">
        <v>1</v>
      </c>
      <c r="AY7" s="5" t="s">
        <v>2</v>
      </c>
      <c r="AZ7" s="846"/>
      <c r="BA7" s="100" t="s">
        <v>1</v>
      </c>
      <c r="BB7" s="5" t="s">
        <v>2</v>
      </c>
      <c r="BC7" s="99" t="s">
        <v>1</v>
      </c>
      <c r="BD7" s="5" t="s">
        <v>2</v>
      </c>
      <c r="BE7" s="846"/>
      <c r="BF7" s="100" t="s">
        <v>1</v>
      </c>
      <c r="BG7" s="5" t="s">
        <v>2</v>
      </c>
      <c r="BH7" s="99" t="s">
        <v>1</v>
      </c>
      <c r="BI7" s="5" t="s">
        <v>2</v>
      </c>
      <c r="BJ7" s="842"/>
      <c r="BK7" s="100" t="s">
        <v>1</v>
      </c>
      <c r="BL7" s="5" t="s">
        <v>2</v>
      </c>
      <c r="BM7" s="99" t="s">
        <v>1</v>
      </c>
      <c r="BN7" s="5" t="s">
        <v>2</v>
      </c>
    </row>
    <row r="8" spans="1:66" ht="14.3">
      <c r="A8" s="17" t="s">
        <v>93</v>
      </c>
      <c r="B8" s="19">
        <v>3572</v>
      </c>
      <c r="C8" s="19">
        <v>3850</v>
      </c>
      <c r="D8" s="103">
        <v>2725</v>
      </c>
      <c r="E8" s="20">
        <f>D8-B8</f>
        <v>-847</v>
      </c>
      <c r="F8" s="6">
        <f>D8/B8*100-100</f>
        <v>-23.712206047032481</v>
      </c>
      <c r="G8" s="20">
        <f>D8-C8</f>
        <v>-1125</v>
      </c>
      <c r="H8" s="6">
        <f>D8/C8*100-100</f>
        <v>-29.220779220779221</v>
      </c>
      <c r="I8" s="103">
        <v>3232</v>
      </c>
      <c r="J8" s="20">
        <f>I8-D8</f>
        <v>507</v>
      </c>
      <c r="K8" s="6">
        <f>I8/D8*100-100</f>
        <v>18.605504587155977</v>
      </c>
      <c r="L8" s="103">
        <v>3613</v>
      </c>
      <c r="M8" s="20">
        <f>L8-D8</f>
        <v>888</v>
      </c>
      <c r="N8" s="6">
        <f>L8/D8*100-100</f>
        <v>32.587155963302763</v>
      </c>
      <c r="O8" s="20">
        <f>L8-I8</f>
        <v>381</v>
      </c>
      <c r="P8" s="6">
        <f>L8/I8*100-100</f>
        <v>11.788366336633672</v>
      </c>
      <c r="Q8" s="103">
        <v>3635</v>
      </c>
      <c r="R8" s="20">
        <f>Q8-D8</f>
        <v>910</v>
      </c>
      <c r="S8" s="6">
        <f>Q8/D8*100-100</f>
        <v>33.394495412844037</v>
      </c>
      <c r="T8" s="20">
        <f>Q8-L8</f>
        <v>22</v>
      </c>
      <c r="U8" s="6">
        <f>Q8/L8*100-100</f>
        <v>0.6089122612787321</v>
      </c>
      <c r="V8" s="103">
        <v>3848</v>
      </c>
      <c r="W8" s="20">
        <f>V8-D8</f>
        <v>1123</v>
      </c>
      <c r="X8" s="6">
        <f>V8/D8*100-100</f>
        <v>41.211009174311926</v>
      </c>
      <c r="Y8" s="20">
        <f>V8-Q8</f>
        <v>213</v>
      </c>
      <c r="Z8" s="6">
        <f>V8/Q8*100-100</f>
        <v>5.8596973865199402</v>
      </c>
      <c r="AA8" s="103">
        <v>3331</v>
      </c>
      <c r="AB8" s="20">
        <f>AA8-D8</f>
        <v>606</v>
      </c>
      <c r="AC8" s="6">
        <f>AA8/D8*100-100</f>
        <v>22.238532110091739</v>
      </c>
      <c r="AD8" s="20">
        <f>AA8-V8</f>
        <v>-517</v>
      </c>
      <c r="AE8" s="6">
        <f>AA8/V8*100-100</f>
        <v>-13.435550935550935</v>
      </c>
      <c r="AF8" s="103">
        <v>3208</v>
      </c>
      <c r="AG8" s="20">
        <f>AF8-D8</f>
        <v>483</v>
      </c>
      <c r="AH8" s="6">
        <f>AF8/D8*100-100</f>
        <v>17.724770642201833</v>
      </c>
      <c r="AI8" s="20">
        <f>AF8-AA8</f>
        <v>-123</v>
      </c>
      <c r="AJ8" s="6">
        <f>AF8/AA8*100-100</f>
        <v>-3.692584809366565</v>
      </c>
      <c r="AK8" s="103">
        <v>3456</v>
      </c>
      <c r="AL8" s="20">
        <f>AK8-D8</f>
        <v>731</v>
      </c>
      <c r="AM8" s="6">
        <f>AK8/D8*100-100</f>
        <v>26.825688073394488</v>
      </c>
      <c r="AN8" s="20">
        <f>AK8-AF8</f>
        <v>248</v>
      </c>
      <c r="AO8" s="6">
        <f>AK8/AF8*100-100</f>
        <v>7.73067331670822</v>
      </c>
      <c r="AP8" s="103">
        <v>3354</v>
      </c>
      <c r="AQ8" s="20">
        <f>AP8-D8</f>
        <v>629</v>
      </c>
      <c r="AR8" s="6">
        <f>AP8/D8*100-100</f>
        <v>23.082568807339456</v>
      </c>
      <c r="AS8" s="20">
        <f>AP8-AK8</f>
        <v>-102</v>
      </c>
      <c r="AT8" s="6">
        <f>AP8/AK8*100-100</f>
        <v>-2.9513888888888857</v>
      </c>
      <c r="AU8" s="103">
        <v>3387</v>
      </c>
      <c r="AV8" s="20">
        <f>AU8-D8</f>
        <v>662</v>
      </c>
      <c r="AW8" s="6">
        <f>AU8/D8*100-100</f>
        <v>24.293577981651367</v>
      </c>
      <c r="AX8" s="20">
        <f>AU8-AP8</f>
        <v>33</v>
      </c>
      <c r="AY8" s="6">
        <f>AU8/AP8*100-100</f>
        <v>0.98389982110911944</v>
      </c>
      <c r="AZ8" s="103">
        <v>3505</v>
      </c>
      <c r="BA8" s="20">
        <f>AZ8-D8</f>
        <v>780</v>
      </c>
      <c r="BB8" s="6">
        <f>AZ8/D8*100-100</f>
        <v>28.623853211009163</v>
      </c>
      <c r="BC8" s="20">
        <f>AZ8-AU8</f>
        <v>118</v>
      </c>
      <c r="BD8" s="6">
        <f>AZ8/AU8*100-100</f>
        <v>3.4839090640684987</v>
      </c>
      <c r="BE8" s="103">
        <v>3123</v>
      </c>
      <c r="BF8" s="20">
        <f>BE8-D8</f>
        <v>398</v>
      </c>
      <c r="BG8" s="6">
        <f>BE8/D8*100-100</f>
        <v>14.605504587155977</v>
      </c>
      <c r="BH8" s="20">
        <f>BE8-AZ8</f>
        <v>-382</v>
      </c>
      <c r="BI8" s="6">
        <f>BE8/AZ8*100-100</f>
        <v>-10.898716119828805</v>
      </c>
      <c r="BJ8" s="724">
        <v>2487</v>
      </c>
      <c r="BK8" s="20">
        <f>BJ8-D8</f>
        <v>-238</v>
      </c>
      <c r="BL8" s="6">
        <f>BJ8/D8*100-100</f>
        <v>-8.7339449541284324</v>
      </c>
      <c r="BM8" s="20">
        <f>BJ8-BE8</f>
        <v>-636</v>
      </c>
      <c r="BN8" s="6">
        <f>BJ8/BE8*100-100</f>
        <v>-20.365033621517767</v>
      </c>
    </row>
    <row r="9" spans="1:66" s="2" customFormat="1" ht="43.5" customHeight="1">
      <c r="A9" s="30" t="s">
        <v>134</v>
      </c>
      <c r="B9" s="32">
        <f>B11+B30+B41+B50+B58+B73+B78+B91+B101</f>
        <v>189.19999999999996</v>
      </c>
      <c r="C9" s="32">
        <f>C11+C30+C41+C50+C58+C73+C78+C91+C101</f>
        <v>216.70000000000002</v>
      </c>
      <c r="D9" s="32">
        <f>D11+D30+D41+D50+D58+D73+D78+D91+D101</f>
        <v>182.49999999999997</v>
      </c>
      <c r="E9" s="33">
        <f>D9-B9</f>
        <v>-6.6999999999999886</v>
      </c>
      <c r="F9" s="31">
        <f>D9/B9*100-100</f>
        <v>-3.5412262156448122</v>
      </c>
      <c r="G9" s="33">
        <f>D9-C9</f>
        <v>-34.200000000000045</v>
      </c>
      <c r="H9" s="31">
        <f>D9/C9*100-100</f>
        <v>-15.782187355791436</v>
      </c>
      <c r="I9" s="32">
        <f>I11+I30+I41+I50+I58+I73+I78+I91</f>
        <v>193.5</v>
      </c>
      <c r="J9" s="33">
        <f>I9-D9</f>
        <v>11.000000000000028</v>
      </c>
      <c r="K9" s="31">
        <f>I9/D9*100-100</f>
        <v>6.027397260273986</v>
      </c>
      <c r="L9" s="32">
        <f>L11+L30+L41+L50+L58+L73+L78+L91</f>
        <v>216.60000000000002</v>
      </c>
      <c r="M9" s="33">
        <f>L9-D9</f>
        <v>34.100000000000051</v>
      </c>
      <c r="N9" s="31">
        <f>L9/D9*100-100</f>
        <v>18.684931506849352</v>
      </c>
      <c r="O9" s="33">
        <f>L9-I9</f>
        <v>23.100000000000023</v>
      </c>
      <c r="P9" s="31">
        <f>L9/I9*100-100</f>
        <v>11.937984496124045</v>
      </c>
      <c r="Q9" s="32">
        <f>Q11+Q30+Q41+Q50+Q58+Q73+Q78+Q91</f>
        <v>223.50000000000003</v>
      </c>
      <c r="R9" s="33">
        <f>Q9-D9</f>
        <v>41.000000000000057</v>
      </c>
      <c r="S9" s="31">
        <f>Q9/D9*100-100</f>
        <v>22.465753424657578</v>
      </c>
      <c r="T9" s="33">
        <f>Q9-L9</f>
        <v>6.9000000000000057</v>
      </c>
      <c r="U9" s="31">
        <f>Q9/L9*100-100</f>
        <v>3.1855955678670398</v>
      </c>
      <c r="V9" s="32">
        <f>V11+V30+V41+V50+V58+V73+V78+V91</f>
        <v>181.3</v>
      </c>
      <c r="W9" s="33">
        <f>V9-D9</f>
        <v>-1.1999999999999602</v>
      </c>
      <c r="X9" s="31">
        <f>V9/D9*100-100</f>
        <v>-0.65753424657532378</v>
      </c>
      <c r="Y9" s="33">
        <f>V9-Q9</f>
        <v>-42.200000000000017</v>
      </c>
      <c r="Z9" s="31">
        <f>V9/Q9*100-100</f>
        <v>-18.881431767337801</v>
      </c>
      <c r="AA9" s="32">
        <f>AA11+AA30+AA41+AA50+AA58+AA73+AA78+AA91</f>
        <v>186.2</v>
      </c>
      <c r="AB9" s="33">
        <f>AA9-D9</f>
        <v>3.7000000000000171</v>
      </c>
      <c r="AC9" s="31">
        <f>AA9/D9*100-100</f>
        <v>2.027397260273986</v>
      </c>
      <c r="AD9" s="33">
        <f>AA9-V9</f>
        <v>4.8999999999999773</v>
      </c>
      <c r="AE9" s="31">
        <f>AA9/V9*100-100</f>
        <v>2.7027027027026946</v>
      </c>
      <c r="AF9" s="32">
        <f>AF11+AF30+AF41+AF50+AF58+AF73+AF78+AF91</f>
        <v>209.6</v>
      </c>
      <c r="AG9" s="33">
        <f>AF9-D9</f>
        <v>27.100000000000023</v>
      </c>
      <c r="AH9" s="31">
        <f>AF9/D9*100-100</f>
        <v>14.849315068493169</v>
      </c>
      <c r="AI9" s="33">
        <f>AF9-AA9</f>
        <v>23.400000000000006</v>
      </c>
      <c r="AJ9" s="31">
        <f>AF9/AA9*100-100</f>
        <v>12.567132116004302</v>
      </c>
      <c r="AK9" s="32">
        <f>AK11+AK30+AK41+AK50+AK58+AK73+AK78+AK91</f>
        <v>203.29999999999998</v>
      </c>
      <c r="AL9" s="33">
        <f>AK9-D9</f>
        <v>20.800000000000011</v>
      </c>
      <c r="AM9" s="31">
        <f>AK9/D9*100-100</f>
        <v>11.397260273972606</v>
      </c>
      <c r="AN9" s="33">
        <f>AK9-AF9</f>
        <v>-6.3000000000000114</v>
      </c>
      <c r="AO9" s="31">
        <f>AK9/AF9*100-100</f>
        <v>-3.0057251908396978</v>
      </c>
      <c r="AP9" s="32">
        <f>AP11+AP30+AP41+AP50+AP58+AP73+AP78+AP91</f>
        <v>185.5</v>
      </c>
      <c r="AQ9" s="33">
        <f>AP9-D9</f>
        <v>3.0000000000000284</v>
      </c>
      <c r="AR9" s="31">
        <f>AP9/D9*100-100</f>
        <v>1.6438356164383663</v>
      </c>
      <c r="AS9" s="33">
        <f>AP9-AK9</f>
        <v>-17.799999999999983</v>
      </c>
      <c r="AT9" s="31">
        <f>AP9/AK9*100-100</f>
        <v>-8.7555336940481965</v>
      </c>
      <c r="AU9" s="32">
        <f>AU11+AU30+AU41+AU50+AU58+AU73+AU78+AU91</f>
        <v>195.2</v>
      </c>
      <c r="AV9" s="33">
        <f>AU9-D9</f>
        <v>12.700000000000017</v>
      </c>
      <c r="AW9" s="31">
        <f>AU9/D9*100-100</f>
        <v>6.9589041095890565</v>
      </c>
      <c r="AX9" s="33">
        <f>AU9-AP9</f>
        <v>9.6999999999999886</v>
      </c>
      <c r="AY9" s="31">
        <f>AU9/AP9*100-100</f>
        <v>5.229110512129381</v>
      </c>
      <c r="AZ9" s="32">
        <f>AZ11+AZ30+AZ41+AZ50+AZ58+AZ73+AZ78+AZ91</f>
        <v>209.49999999999997</v>
      </c>
      <c r="BA9" s="33">
        <f>AZ9-D9</f>
        <v>27</v>
      </c>
      <c r="BB9" s="31">
        <f>AZ9/D9*100-100</f>
        <v>14.794520547945211</v>
      </c>
      <c r="BC9" s="33">
        <f>AZ9-AU9</f>
        <v>14.299999999999983</v>
      </c>
      <c r="BD9" s="31">
        <f>AZ9/AU9*100-100</f>
        <v>7.3258196721311322</v>
      </c>
      <c r="BE9" s="32">
        <f>BE11+BE30+BE41+BE50+BE58+BE73+BE78+BE91</f>
        <v>212</v>
      </c>
      <c r="BF9" s="33">
        <f>BE9-D9</f>
        <v>29.500000000000028</v>
      </c>
      <c r="BG9" s="31">
        <f>BE9/D9*100-100</f>
        <v>16.164383561643845</v>
      </c>
      <c r="BH9" s="33">
        <f>BE9-AZ9</f>
        <v>2.5000000000000284</v>
      </c>
      <c r="BI9" s="31">
        <f>BE9/AZ9*100-100</f>
        <v>1.1933174224343759</v>
      </c>
      <c r="BJ9" s="724">
        <f>BJ11+BJ30+BJ41+BJ50+BJ58+BJ73+BJ78+BJ91</f>
        <v>158.10000000000002</v>
      </c>
      <c r="BK9" s="33">
        <f>BJ9-D9</f>
        <v>-24.399999999999949</v>
      </c>
      <c r="BL9" s="31">
        <f>BJ9/D9*100-100</f>
        <v>-13.369863013698605</v>
      </c>
      <c r="BM9" s="33">
        <f>BJ9-BE9</f>
        <v>-53.899999999999977</v>
      </c>
      <c r="BN9" s="31">
        <f>BJ9/BE9*100-100</f>
        <v>-25.424528301886781</v>
      </c>
    </row>
    <row r="10" spans="1:66" s="2" customFormat="1" ht="28.55">
      <c r="A10" s="34" t="s">
        <v>94</v>
      </c>
      <c r="B10" s="35">
        <f>B9/B8*100</f>
        <v>5.296752519596863</v>
      </c>
      <c r="C10" s="35">
        <f>C9/C8*100</f>
        <v>5.628571428571429</v>
      </c>
      <c r="D10" s="83">
        <f>D9/D8*100</f>
        <v>6.6972477064220177</v>
      </c>
      <c r="E10" s="35"/>
      <c r="F10" s="6"/>
      <c r="G10" s="35"/>
      <c r="H10" s="6"/>
      <c r="I10" s="83">
        <f>I9/I8*100</f>
        <v>5.9870049504950495</v>
      </c>
      <c r="J10" s="35"/>
      <c r="K10" s="6"/>
      <c r="L10" s="83">
        <f>L9/L8*100</f>
        <v>5.9950179905895382</v>
      </c>
      <c r="M10" s="35"/>
      <c r="N10" s="6"/>
      <c r="O10" s="35"/>
      <c r="P10" s="6"/>
      <c r="Q10" s="83">
        <f>Q9/Q8*100</f>
        <v>6.1485557083906475</v>
      </c>
      <c r="R10" s="35"/>
      <c r="S10" s="6"/>
      <c r="T10" s="35"/>
      <c r="U10" s="6"/>
      <c r="V10" s="83">
        <f>V9/V8*100</f>
        <v>4.7115384615384626</v>
      </c>
      <c r="W10" s="35"/>
      <c r="X10" s="6"/>
      <c r="Y10" s="35"/>
      <c r="Z10" s="6"/>
      <c r="AA10" s="83">
        <f>AA9/AA8*100</f>
        <v>5.5899129390573403</v>
      </c>
      <c r="AB10" s="35"/>
      <c r="AC10" s="6"/>
      <c r="AD10" s="35"/>
      <c r="AE10" s="6"/>
      <c r="AF10" s="83">
        <f>AF9/AF8*100</f>
        <v>6.5336658354114716</v>
      </c>
      <c r="AG10" s="35"/>
      <c r="AH10" s="6"/>
      <c r="AI10" s="35"/>
      <c r="AJ10" s="6"/>
      <c r="AK10" s="83">
        <f>AK9/AK8*100</f>
        <v>5.8825231481481479</v>
      </c>
      <c r="AL10" s="35"/>
      <c r="AM10" s="6"/>
      <c r="AN10" s="35"/>
      <c r="AO10" s="6"/>
      <c r="AP10" s="83">
        <f>AP9/AP8*100</f>
        <v>5.5307096004770422</v>
      </c>
      <c r="AQ10" s="35"/>
      <c r="AR10" s="6"/>
      <c r="AS10" s="35"/>
      <c r="AT10" s="6"/>
      <c r="AU10" s="83">
        <f>AU9/AU8*100</f>
        <v>5.763212282255683</v>
      </c>
      <c r="AV10" s="35"/>
      <c r="AW10" s="6"/>
      <c r="AX10" s="35"/>
      <c r="AY10" s="6"/>
      <c r="AZ10" s="83">
        <f>AZ9/AZ8*100</f>
        <v>5.9771754636233947</v>
      </c>
      <c r="BA10" s="35"/>
      <c r="BB10" s="6"/>
      <c r="BC10" s="35"/>
      <c r="BD10" s="6"/>
      <c r="BE10" s="83">
        <f>BE9/BE8*100</f>
        <v>6.788344540505924</v>
      </c>
      <c r="BF10" s="35"/>
      <c r="BG10" s="6"/>
      <c r="BH10" s="35"/>
      <c r="BI10" s="6"/>
      <c r="BJ10" s="725">
        <f>BJ9/BJ8*100</f>
        <v>6.3570566948130294</v>
      </c>
      <c r="BK10" s="35"/>
      <c r="BL10" s="6"/>
      <c r="BM10" s="35"/>
      <c r="BN10" s="6"/>
    </row>
    <row r="11" spans="1:66" s="40" customFormat="1" ht="15.8" customHeight="1">
      <c r="A11" s="36" t="s">
        <v>3</v>
      </c>
      <c r="B11" s="37">
        <f>SUM(B12:B29)</f>
        <v>9.9</v>
      </c>
      <c r="C11" s="37">
        <f>SUM(C12:C29)</f>
        <v>57.300000000000004</v>
      </c>
      <c r="D11" s="37">
        <f>SUM(D12:D29)</f>
        <v>57.4</v>
      </c>
      <c r="E11" s="38">
        <f>D11-B11</f>
        <v>47.5</v>
      </c>
      <c r="F11" s="39" t="s">
        <v>114</v>
      </c>
      <c r="G11" s="38">
        <f>D11-C11</f>
        <v>9.9999999999994316E-2</v>
      </c>
      <c r="H11" s="39">
        <f>D11/C11*100-100</f>
        <v>0.17452006980802537</v>
      </c>
      <c r="I11" s="37">
        <f>SUM(I12:I29)</f>
        <v>52.4</v>
      </c>
      <c r="J11" s="38">
        <f>I11-D11</f>
        <v>-5</v>
      </c>
      <c r="K11" s="39">
        <f>I11/D11*100-100</f>
        <v>-8.710801393728218</v>
      </c>
      <c r="L11" s="37">
        <f>SUM(L12:L29)</f>
        <v>52.1</v>
      </c>
      <c r="M11" s="38">
        <f>L11-D11</f>
        <v>-5.2999999999999972</v>
      </c>
      <c r="N11" s="39">
        <f>L11/D11*100-100</f>
        <v>-9.2334494773519111</v>
      </c>
      <c r="O11" s="38">
        <f>L11-I11</f>
        <v>-0.29999999999999716</v>
      </c>
      <c r="P11" s="39">
        <f>L11/I11*100-100</f>
        <v>-0.57251908396945339</v>
      </c>
      <c r="Q11" s="37">
        <f>SUM(Q12:Q29)</f>
        <v>55.7</v>
      </c>
      <c r="R11" s="38">
        <f>Q11-D11</f>
        <v>-1.6999999999999957</v>
      </c>
      <c r="S11" s="39">
        <f>Q11/D11*100-100</f>
        <v>-2.9616724738675941</v>
      </c>
      <c r="T11" s="38">
        <f>Q11-L11</f>
        <v>3.6000000000000014</v>
      </c>
      <c r="U11" s="39">
        <f>Q11/L11*100-100</f>
        <v>6.9097888675623693</v>
      </c>
      <c r="V11" s="37">
        <f>SUM(V12:V29)</f>
        <v>52.8</v>
      </c>
      <c r="W11" s="38">
        <f>V11-D11</f>
        <v>-4.6000000000000014</v>
      </c>
      <c r="X11" s="39">
        <f>V11/D11*100-100</f>
        <v>-8.0139372822299606</v>
      </c>
      <c r="Y11" s="38">
        <f>V11-Q11</f>
        <v>-2.9000000000000057</v>
      </c>
      <c r="Z11" s="39">
        <f>V11/Q11*100-100</f>
        <v>-5.2064631956912137</v>
      </c>
      <c r="AA11" s="37">
        <f>SUM(AA12:AA29)</f>
        <v>51.900000000000006</v>
      </c>
      <c r="AB11" s="38">
        <f>AA11-D11</f>
        <v>-5.4999999999999929</v>
      </c>
      <c r="AC11" s="39">
        <f>AA11/D11*100-100</f>
        <v>-9.5818815331010398</v>
      </c>
      <c r="AD11" s="38">
        <f>AA11-V11</f>
        <v>-0.89999999999999147</v>
      </c>
      <c r="AE11" s="39">
        <f>AA11/V11*100-100</f>
        <v>-1.704545454545439</v>
      </c>
      <c r="AF11" s="37">
        <f>SUM(AF12:AF29)</f>
        <v>50.6</v>
      </c>
      <c r="AG11" s="38">
        <f>AF11-D11</f>
        <v>-6.7999999999999972</v>
      </c>
      <c r="AH11" s="39">
        <f>AF11/D11*100-100</f>
        <v>-11.846689895470377</v>
      </c>
      <c r="AI11" s="38">
        <f>AF11-AA11</f>
        <v>-1.3000000000000043</v>
      </c>
      <c r="AJ11" s="39">
        <f>AF11/AA11*100-100</f>
        <v>-2.5048169556840207</v>
      </c>
      <c r="AK11" s="37">
        <f>SUM(AK12:AK29)</f>
        <v>42.4</v>
      </c>
      <c r="AL11" s="38">
        <f>AK11-D11</f>
        <v>-15</v>
      </c>
      <c r="AM11" s="39">
        <f>AK11/D11*100-100</f>
        <v>-26.132404181184668</v>
      </c>
      <c r="AN11" s="38">
        <f>AK11-AF11</f>
        <v>-8.2000000000000028</v>
      </c>
      <c r="AO11" s="39">
        <f>AK11/AF11*100-100</f>
        <v>-16.205533596837952</v>
      </c>
      <c r="AP11" s="37">
        <f>SUM(AP12:AP29)</f>
        <v>38.899999999999991</v>
      </c>
      <c r="AQ11" s="38">
        <f>AP11-D11</f>
        <v>-18.500000000000007</v>
      </c>
      <c r="AR11" s="39">
        <f>AP11/D11*100-100</f>
        <v>-32.229965156794435</v>
      </c>
      <c r="AS11" s="38">
        <f>AP11-AK11</f>
        <v>-3.5000000000000071</v>
      </c>
      <c r="AT11" s="39">
        <f>AP11/AK11*100-100</f>
        <v>-8.2547169811320913</v>
      </c>
      <c r="AU11" s="37">
        <f>SUM(AU12:AU29)</f>
        <v>38.300000000000004</v>
      </c>
      <c r="AV11" s="38">
        <f>AU11-D11</f>
        <v>-19.099999999999994</v>
      </c>
      <c r="AW11" s="39">
        <f>AU11/D11*100-100</f>
        <v>-33.275261324041807</v>
      </c>
      <c r="AX11" s="38">
        <f>AU11-AP11</f>
        <v>-0.59999999999998721</v>
      </c>
      <c r="AY11" s="39">
        <f>AU11/AP11*100-100</f>
        <v>-1.5424164524421258</v>
      </c>
      <c r="AZ11" s="37">
        <f>SUM(AZ12:AZ29)</f>
        <v>43.8</v>
      </c>
      <c r="BA11" s="38">
        <f>AZ11-D11</f>
        <v>-13.600000000000001</v>
      </c>
      <c r="BB11" s="39">
        <f>AZ11/D11*100-100</f>
        <v>-23.693379790940767</v>
      </c>
      <c r="BC11" s="38">
        <f>AZ11-AU11</f>
        <v>5.4999999999999929</v>
      </c>
      <c r="BD11" s="39">
        <f>AZ11/AU11*100-100</f>
        <v>14.360313315926859</v>
      </c>
      <c r="BE11" s="37">
        <f>SUM(BE12:BE29)</f>
        <v>38.4</v>
      </c>
      <c r="BF11" s="38">
        <f>BE11-D11</f>
        <v>-19</v>
      </c>
      <c r="BG11" s="39">
        <f>BE11/D11*100-100</f>
        <v>-33.101045296167257</v>
      </c>
      <c r="BH11" s="38">
        <f>BE11-AZ11</f>
        <v>-5.3999999999999986</v>
      </c>
      <c r="BI11" s="39">
        <f>BE11/AZ11*100-100</f>
        <v>-12.328767123287662</v>
      </c>
      <c r="BJ11" s="724">
        <f>SUM(BJ12:BJ29)</f>
        <v>35.799999999999997</v>
      </c>
      <c r="BK11" s="38">
        <f>BJ11-D11</f>
        <v>-21.6</v>
      </c>
      <c r="BL11" s="39">
        <f>BJ11/D11*100-100</f>
        <v>-37.630662020905923</v>
      </c>
      <c r="BM11" s="38">
        <f>BJ11-BE11</f>
        <v>-2.6000000000000014</v>
      </c>
      <c r="BN11" s="39">
        <f>BJ11/BE11*100-100</f>
        <v>-6.7708333333333428</v>
      </c>
    </row>
    <row r="12" spans="1:66" ht="14.95" customHeight="1">
      <c r="A12" s="7" t="s">
        <v>4</v>
      </c>
      <c r="B12" s="27">
        <v>0</v>
      </c>
      <c r="C12" s="27">
        <v>0</v>
      </c>
      <c r="D12" s="76">
        <v>0</v>
      </c>
      <c r="E12" s="8" t="s">
        <v>7</v>
      </c>
      <c r="F12" s="8" t="s">
        <v>7</v>
      </c>
      <c r="G12" s="21" t="s">
        <v>7</v>
      </c>
      <c r="H12" s="8" t="s">
        <v>7</v>
      </c>
      <c r="I12" s="76">
        <v>0</v>
      </c>
      <c r="J12" s="21" t="s">
        <v>7</v>
      </c>
      <c r="K12" s="8" t="s">
        <v>7</v>
      </c>
      <c r="L12" s="76">
        <v>0</v>
      </c>
      <c r="M12" s="8" t="s">
        <v>7</v>
      </c>
      <c r="N12" s="8" t="s">
        <v>7</v>
      </c>
      <c r="O12" s="21" t="s">
        <v>7</v>
      </c>
      <c r="P12" s="8" t="s">
        <v>7</v>
      </c>
      <c r="Q12" s="76">
        <v>0</v>
      </c>
      <c r="R12" s="8" t="s">
        <v>7</v>
      </c>
      <c r="S12" s="8" t="s">
        <v>7</v>
      </c>
      <c r="T12" s="21" t="s">
        <v>7</v>
      </c>
      <c r="U12" s="8" t="s">
        <v>7</v>
      </c>
      <c r="V12" s="76">
        <v>0</v>
      </c>
      <c r="W12" s="8" t="s">
        <v>7</v>
      </c>
      <c r="X12" s="8" t="s">
        <v>7</v>
      </c>
      <c r="Y12" s="21" t="s">
        <v>7</v>
      </c>
      <c r="Z12" s="8" t="s">
        <v>7</v>
      </c>
      <c r="AA12" s="76">
        <v>0</v>
      </c>
      <c r="AB12" s="8" t="s">
        <v>7</v>
      </c>
      <c r="AC12" s="8" t="s">
        <v>7</v>
      </c>
      <c r="AD12" s="21" t="s">
        <v>7</v>
      </c>
      <c r="AE12" s="8" t="s">
        <v>7</v>
      </c>
      <c r="AF12" s="76">
        <v>0</v>
      </c>
      <c r="AG12" s="8" t="s">
        <v>7</v>
      </c>
      <c r="AH12" s="8" t="s">
        <v>7</v>
      </c>
      <c r="AI12" s="21" t="s">
        <v>7</v>
      </c>
      <c r="AJ12" s="8" t="s">
        <v>7</v>
      </c>
      <c r="AK12" s="76">
        <v>0</v>
      </c>
      <c r="AL12" s="8" t="s">
        <v>7</v>
      </c>
      <c r="AM12" s="8" t="s">
        <v>7</v>
      </c>
      <c r="AN12" s="21" t="s">
        <v>7</v>
      </c>
      <c r="AO12" s="8" t="s">
        <v>7</v>
      </c>
      <c r="AP12" s="76">
        <v>0</v>
      </c>
      <c r="AQ12" s="8" t="s">
        <v>7</v>
      </c>
      <c r="AR12" s="8" t="s">
        <v>7</v>
      </c>
      <c r="AS12" s="21" t="s">
        <v>7</v>
      </c>
      <c r="AT12" s="8" t="s">
        <v>7</v>
      </c>
      <c r="AU12" s="76">
        <v>0</v>
      </c>
      <c r="AV12" s="8" t="s">
        <v>7</v>
      </c>
      <c r="AW12" s="8" t="s">
        <v>7</v>
      </c>
      <c r="AX12" s="21" t="s">
        <v>7</v>
      </c>
      <c r="AY12" s="8" t="s">
        <v>7</v>
      </c>
      <c r="AZ12" s="76">
        <v>0</v>
      </c>
      <c r="BA12" s="8" t="s">
        <v>7</v>
      </c>
      <c r="BB12" s="8" t="s">
        <v>7</v>
      </c>
      <c r="BC12" s="21" t="s">
        <v>7</v>
      </c>
      <c r="BD12" s="8" t="s">
        <v>7</v>
      </c>
      <c r="BE12" s="76">
        <v>0</v>
      </c>
      <c r="BF12" s="8" t="s">
        <v>7</v>
      </c>
      <c r="BG12" s="8" t="s">
        <v>7</v>
      </c>
      <c r="BH12" s="21" t="s">
        <v>7</v>
      </c>
      <c r="BI12" s="8" t="s">
        <v>7</v>
      </c>
      <c r="BJ12" s="726">
        <v>0</v>
      </c>
      <c r="BK12" s="8" t="s">
        <v>7</v>
      </c>
      <c r="BL12" s="8" t="s">
        <v>7</v>
      </c>
      <c r="BM12" s="21" t="s">
        <v>7</v>
      </c>
      <c r="BN12" s="8" t="s">
        <v>7</v>
      </c>
    </row>
    <row r="13" spans="1:66" ht="13.6">
      <c r="A13" s="7" t="s">
        <v>5</v>
      </c>
      <c r="B13" s="26">
        <v>0.8</v>
      </c>
      <c r="C13" s="27">
        <v>0</v>
      </c>
      <c r="D13" s="76">
        <v>0</v>
      </c>
      <c r="E13" s="21">
        <f>D13-B13</f>
        <v>-0.8</v>
      </c>
      <c r="F13" s="8">
        <f>D13/B13*100-100</f>
        <v>-100</v>
      </c>
      <c r="G13" s="21" t="s">
        <v>7</v>
      </c>
      <c r="H13" s="8" t="s">
        <v>7</v>
      </c>
      <c r="I13" s="76">
        <v>0</v>
      </c>
      <c r="J13" s="21" t="s">
        <v>7</v>
      </c>
      <c r="K13" s="8" t="s">
        <v>7</v>
      </c>
      <c r="L13" s="76">
        <v>0</v>
      </c>
      <c r="M13" s="8" t="s">
        <v>7</v>
      </c>
      <c r="N13" s="8" t="s">
        <v>7</v>
      </c>
      <c r="O13" s="21" t="s">
        <v>7</v>
      </c>
      <c r="P13" s="8" t="s">
        <v>7</v>
      </c>
      <c r="Q13" s="76">
        <v>0</v>
      </c>
      <c r="R13" s="8" t="s">
        <v>7</v>
      </c>
      <c r="S13" s="8" t="s">
        <v>7</v>
      </c>
      <c r="T13" s="21" t="s">
        <v>7</v>
      </c>
      <c r="U13" s="8" t="s">
        <v>7</v>
      </c>
      <c r="V13" s="76">
        <v>0</v>
      </c>
      <c r="W13" s="8" t="s">
        <v>7</v>
      </c>
      <c r="X13" s="8" t="s">
        <v>7</v>
      </c>
      <c r="Y13" s="21" t="s">
        <v>7</v>
      </c>
      <c r="Z13" s="8" t="s">
        <v>7</v>
      </c>
      <c r="AA13" s="76">
        <v>0</v>
      </c>
      <c r="AB13" s="8" t="s">
        <v>7</v>
      </c>
      <c r="AC13" s="8" t="s">
        <v>7</v>
      </c>
      <c r="AD13" s="21" t="s">
        <v>7</v>
      </c>
      <c r="AE13" s="8" t="s">
        <v>7</v>
      </c>
      <c r="AF13" s="76">
        <v>0</v>
      </c>
      <c r="AG13" s="8" t="s">
        <v>7</v>
      </c>
      <c r="AH13" s="8" t="s">
        <v>7</v>
      </c>
      <c r="AI13" s="21" t="s">
        <v>7</v>
      </c>
      <c r="AJ13" s="8" t="s">
        <v>7</v>
      </c>
      <c r="AK13" s="76">
        <v>0</v>
      </c>
      <c r="AL13" s="8" t="s">
        <v>7</v>
      </c>
      <c r="AM13" s="8" t="s">
        <v>7</v>
      </c>
      <c r="AN13" s="21" t="s">
        <v>7</v>
      </c>
      <c r="AO13" s="8" t="s">
        <v>7</v>
      </c>
      <c r="AP13" s="76">
        <v>0</v>
      </c>
      <c r="AQ13" s="8" t="s">
        <v>7</v>
      </c>
      <c r="AR13" s="8" t="s">
        <v>7</v>
      </c>
      <c r="AS13" s="21" t="s">
        <v>7</v>
      </c>
      <c r="AT13" s="8" t="s">
        <v>7</v>
      </c>
      <c r="AU13" s="76">
        <v>0</v>
      </c>
      <c r="AV13" s="8" t="s">
        <v>7</v>
      </c>
      <c r="AW13" s="8" t="s">
        <v>7</v>
      </c>
      <c r="AX13" s="21" t="s">
        <v>7</v>
      </c>
      <c r="AY13" s="8" t="s">
        <v>7</v>
      </c>
      <c r="AZ13" s="76">
        <v>0</v>
      </c>
      <c r="BA13" s="8" t="s">
        <v>7</v>
      </c>
      <c r="BB13" s="8" t="s">
        <v>7</v>
      </c>
      <c r="BC13" s="21" t="s">
        <v>7</v>
      </c>
      <c r="BD13" s="8" t="s">
        <v>7</v>
      </c>
      <c r="BE13" s="76">
        <v>0</v>
      </c>
      <c r="BF13" s="8" t="s">
        <v>7</v>
      </c>
      <c r="BG13" s="8" t="s">
        <v>7</v>
      </c>
      <c r="BH13" s="21" t="s">
        <v>7</v>
      </c>
      <c r="BI13" s="8" t="s">
        <v>7</v>
      </c>
      <c r="BJ13" s="726">
        <v>0</v>
      </c>
      <c r="BK13" s="8" t="s">
        <v>7</v>
      </c>
      <c r="BL13" s="8" t="s">
        <v>7</v>
      </c>
      <c r="BM13" s="21" t="s">
        <v>7</v>
      </c>
      <c r="BN13" s="8" t="s">
        <v>7</v>
      </c>
    </row>
    <row r="14" spans="1:66" ht="13.6">
      <c r="A14" s="7" t="s">
        <v>6</v>
      </c>
      <c r="B14" s="26">
        <v>0</v>
      </c>
      <c r="C14" s="26">
        <v>0</v>
      </c>
      <c r="D14" s="71">
        <v>0</v>
      </c>
      <c r="E14" s="21" t="s">
        <v>7</v>
      </c>
      <c r="F14" s="8" t="s">
        <v>7</v>
      </c>
      <c r="G14" s="21" t="s">
        <v>7</v>
      </c>
      <c r="H14" s="8" t="s">
        <v>7</v>
      </c>
      <c r="I14" s="71">
        <v>0</v>
      </c>
      <c r="J14" s="21" t="s">
        <v>7</v>
      </c>
      <c r="K14" s="8" t="s">
        <v>7</v>
      </c>
      <c r="L14" s="71">
        <v>0</v>
      </c>
      <c r="M14" s="21" t="s">
        <v>7</v>
      </c>
      <c r="N14" s="8" t="s">
        <v>7</v>
      </c>
      <c r="O14" s="21" t="s">
        <v>7</v>
      </c>
      <c r="P14" s="8" t="s">
        <v>7</v>
      </c>
      <c r="Q14" s="71">
        <v>0</v>
      </c>
      <c r="R14" s="21" t="s">
        <v>7</v>
      </c>
      <c r="S14" s="8" t="s">
        <v>7</v>
      </c>
      <c r="T14" s="21" t="s">
        <v>7</v>
      </c>
      <c r="U14" s="8" t="s">
        <v>7</v>
      </c>
      <c r="V14" s="71">
        <v>0</v>
      </c>
      <c r="W14" s="21" t="s">
        <v>7</v>
      </c>
      <c r="X14" s="8" t="s">
        <v>7</v>
      </c>
      <c r="Y14" s="21" t="s">
        <v>7</v>
      </c>
      <c r="Z14" s="8" t="s">
        <v>7</v>
      </c>
      <c r="AA14" s="71">
        <v>0</v>
      </c>
      <c r="AB14" s="21" t="s">
        <v>7</v>
      </c>
      <c r="AC14" s="8" t="s">
        <v>7</v>
      </c>
      <c r="AD14" s="21" t="s">
        <v>7</v>
      </c>
      <c r="AE14" s="8" t="s">
        <v>7</v>
      </c>
      <c r="AF14" s="71">
        <v>0</v>
      </c>
      <c r="AG14" s="21" t="s">
        <v>7</v>
      </c>
      <c r="AH14" s="8" t="s">
        <v>7</v>
      </c>
      <c r="AI14" s="21" t="s">
        <v>7</v>
      </c>
      <c r="AJ14" s="8" t="s">
        <v>7</v>
      </c>
      <c r="AK14" s="71">
        <v>0</v>
      </c>
      <c r="AL14" s="21" t="s">
        <v>7</v>
      </c>
      <c r="AM14" s="8" t="s">
        <v>7</v>
      </c>
      <c r="AN14" s="21" t="s">
        <v>7</v>
      </c>
      <c r="AO14" s="8" t="s">
        <v>7</v>
      </c>
      <c r="AP14" s="71">
        <v>0</v>
      </c>
      <c r="AQ14" s="21" t="s">
        <v>7</v>
      </c>
      <c r="AR14" s="8" t="s">
        <v>7</v>
      </c>
      <c r="AS14" s="21" t="s">
        <v>7</v>
      </c>
      <c r="AT14" s="8" t="s">
        <v>7</v>
      </c>
      <c r="AU14" s="71">
        <v>0</v>
      </c>
      <c r="AV14" s="21" t="s">
        <v>7</v>
      </c>
      <c r="AW14" s="8" t="s">
        <v>7</v>
      </c>
      <c r="AX14" s="21" t="s">
        <v>7</v>
      </c>
      <c r="AY14" s="8" t="s">
        <v>7</v>
      </c>
      <c r="AZ14" s="71">
        <v>0</v>
      </c>
      <c r="BA14" s="21" t="s">
        <v>7</v>
      </c>
      <c r="BB14" s="8" t="s">
        <v>7</v>
      </c>
      <c r="BC14" s="21" t="s">
        <v>7</v>
      </c>
      <c r="BD14" s="8" t="s">
        <v>7</v>
      </c>
      <c r="BE14" s="71">
        <v>0</v>
      </c>
      <c r="BF14" s="21" t="s">
        <v>7</v>
      </c>
      <c r="BG14" s="8" t="s">
        <v>7</v>
      </c>
      <c r="BH14" s="21" t="s">
        <v>7</v>
      </c>
      <c r="BI14" s="8" t="s">
        <v>7</v>
      </c>
      <c r="BJ14" s="727">
        <v>0</v>
      </c>
      <c r="BK14" s="21" t="s">
        <v>7</v>
      </c>
      <c r="BL14" s="8" t="s">
        <v>7</v>
      </c>
      <c r="BM14" s="21" t="s">
        <v>7</v>
      </c>
      <c r="BN14" s="8" t="s">
        <v>7</v>
      </c>
    </row>
    <row r="15" spans="1:66" s="11" customFormat="1" ht="13.6">
      <c r="A15" s="10" t="s">
        <v>8</v>
      </c>
      <c r="B15" s="26">
        <v>0</v>
      </c>
      <c r="C15" s="26">
        <v>0</v>
      </c>
      <c r="D15" s="71">
        <v>0</v>
      </c>
      <c r="E15" s="21" t="s">
        <v>7</v>
      </c>
      <c r="F15" s="8" t="s">
        <v>7</v>
      </c>
      <c r="G15" s="21" t="s">
        <v>7</v>
      </c>
      <c r="H15" s="8" t="s">
        <v>7</v>
      </c>
      <c r="I15" s="71">
        <v>0</v>
      </c>
      <c r="J15" s="21" t="s">
        <v>7</v>
      </c>
      <c r="K15" s="8" t="s">
        <v>7</v>
      </c>
      <c r="L15" s="71">
        <v>0</v>
      </c>
      <c r="M15" s="21" t="s">
        <v>7</v>
      </c>
      <c r="N15" s="8" t="s">
        <v>7</v>
      </c>
      <c r="O15" s="21" t="s">
        <v>7</v>
      </c>
      <c r="P15" s="8" t="s">
        <v>7</v>
      </c>
      <c r="Q15" s="71">
        <v>0</v>
      </c>
      <c r="R15" s="21" t="s">
        <v>7</v>
      </c>
      <c r="S15" s="8" t="s">
        <v>7</v>
      </c>
      <c r="T15" s="21" t="s">
        <v>7</v>
      </c>
      <c r="U15" s="8" t="s">
        <v>7</v>
      </c>
      <c r="V15" s="71">
        <v>0</v>
      </c>
      <c r="W15" s="21" t="s">
        <v>7</v>
      </c>
      <c r="X15" s="8" t="s">
        <v>7</v>
      </c>
      <c r="Y15" s="21" t="s">
        <v>7</v>
      </c>
      <c r="Z15" s="8" t="s">
        <v>7</v>
      </c>
      <c r="AA15" s="71">
        <v>0</v>
      </c>
      <c r="AB15" s="21" t="s">
        <v>7</v>
      </c>
      <c r="AC15" s="8" t="s">
        <v>7</v>
      </c>
      <c r="AD15" s="21" t="s">
        <v>7</v>
      </c>
      <c r="AE15" s="8" t="s">
        <v>7</v>
      </c>
      <c r="AF15" s="71">
        <v>0</v>
      </c>
      <c r="AG15" s="21" t="s">
        <v>7</v>
      </c>
      <c r="AH15" s="8" t="s">
        <v>7</v>
      </c>
      <c r="AI15" s="21" t="s">
        <v>7</v>
      </c>
      <c r="AJ15" s="8" t="s">
        <v>7</v>
      </c>
      <c r="AK15" s="71">
        <v>0</v>
      </c>
      <c r="AL15" s="21" t="s">
        <v>7</v>
      </c>
      <c r="AM15" s="8" t="s">
        <v>7</v>
      </c>
      <c r="AN15" s="21" t="s">
        <v>7</v>
      </c>
      <c r="AO15" s="8" t="s">
        <v>7</v>
      </c>
      <c r="AP15" s="71">
        <v>0</v>
      </c>
      <c r="AQ15" s="21" t="s">
        <v>7</v>
      </c>
      <c r="AR15" s="8" t="s">
        <v>7</v>
      </c>
      <c r="AS15" s="21" t="s">
        <v>7</v>
      </c>
      <c r="AT15" s="8" t="s">
        <v>7</v>
      </c>
      <c r="AU15" s="71">
        <v>0</v>
      </c>
      <c r="AV15" s="21" t="s">
        <v>7</v>
      </c>
      <c r="AW15" s="8" t="s">
        <v>7</v>
      </c>
      <c r="AX15" s="21" t="s">
        <v>7</v>
      </c>
      <c r="AY15" s="8" t="s">
        <v>7</v>
      </c>
      <c r="AZ15" s="71">
        <v>0</v>
      </c>
      <c r="BA15" s="21" t="s">
        <v>7</v>
      </c>
      <c r="BB15" s="8" t="s">
        <v>7</v>
      </c>
      <c r="BC15" s="21" t="s">
        <v>7</v>
      </c>
      <c r="BD15" s="8" t="s">
        <v>7</v>
      </c>
      <c r="BE15" s="71">
        <v>0</v>
      </c>
      <c r="BF15" s="21" t="s">
        <v>7</v>
      </c>
      <c r="BG15" s="8" t="s">
        <v>7</v>
      </c>
      <c r="BH15" s="21" t="s">
        <v>7</v>
      </c>
      <c r="BI15" s="8" t="s">
        <v>7</v>
      </c>
      <c r="BJ15" s="727">
        <v>0</v>
      </c>
      <c r="BK15" s="21" t="s">
        <v>7</v>
      </c>
      <c r="BL15" s="8" t="s">
        <v>7</v>
      </c>
      <c r="BM15" s="21" t="s">
        <v>7</v>
      </c>
      <c r="BN15" s="8" t="s">
        <v>7</v>
      </c>
    </row>
    <row r="16" spans="1:66" ht="14.3">
      <c r="A16" s="7" t="s">
        <v>9</v>
      </c>
      <c r="B16" s="26">
        <v>0</v>
      </c>
      <c r="C16" s="26">
        <v>0</v>
      </c>
      <c r="D16" s="104">
        <v>2</v>
      </c>
      <c r="E16" s="20">
        <f>D16-B16</f>
        <v>2</v>
      </c>
      <c r="F16" s="8" t="s">
        <v>7</v>
      </c>
      <c r="G16" s="20">
        <f>D16-C16</f>
        <v>2</v>
      </c>
      <c r="H16" s="8" t="s">
        <v>7</v>
      </c>
      <c r="I16" s="71">
        <v>0</v>
      </c>
      <c r="J16" s="21">
        <f>I16-D16</f>
        <v>-2</v>
      </c>
      <c r="K16" s="8">
        <f>I16/D16*100-100</f>
        <v>-100</v>
      </c>
      <c r="L16" s="71">
        <v>0</v>
      </c>
      <c r="M16" s="21">
        <f>L16-D16</f>
        <v>-2</v>
      </c>
      <c r="N16" s="8">
        <f>L16/D16*100-100</f>
        <v>-100</v>
      </c>
      <c r="O16" s="21" t="s">
        <v>7</v>
      </c>
      <c r="P16" s="8" t="s">
        <v>7</v>
      </c>
      <c r="Q16" s="71">
        <v>0</v>
      </c>
      <c r="R16" s="21">
        <f>Q16-D16</f>
        <v>-2</v>
      </c>
      <c r="S16" s="8">
        <f>Q16/D16*100-100</f>
        <v>-100</v>
      </c>
      <c r="T16" s="21" t="s">
        <v>7</v>
      </c>
      <c r="U16" s="8" t="s">
        <v>7</v>
      </c>
      <c r="V16" s="71">
        <v>0</v>
      </c>
      <c r="W16" s="21">
        <f>V16-D16</f>
        <v>-2</v>
      </c>
      <c r="X16" s="8">
        <f>V16/D16*100-100</f>
        <v>-100</v>
      </c>
      <c r="Y16" s="21" t="s">
        <v>7</v>
      </c>
      <c r="Z16" s="8" t="s">
        <v>7</v>
      </c>
      <c r="AA16" s="71">
        <v>0</v>
      </c>
      <c r="AB16" s="21">
        <f>AA16-D16</f>
        <v>-2</v>
      </c>
      <c r="AC16" s="8">
        <f>AA16/D16*100-100</f>
        <v>-100</v>
      </c>
      <c r="AD16" s="21" t="s">
        <v>7</v>
      </c>
      <c r="AE16" s="8" t="s">
        <v>7</v>
      </c>
      <c r="AF16" s="71">
        <v>0</v>
      </c>
      <c r="AG16" s="21">
        <f>AF16-D16</f>
        <v>-2</v>
      </c>
      <c r="AH16" s="8">
        <f>AF16/D16*100-100</f>
        <v>-100</v>
      </c>
      <c r="AI16" s="21" t="s">
        <v>7</v>
      </c>
      <c r="AJ16" s="8" t="s">
        <v>7</v>
      </c>
      <c r="AK16" s="71">
        <v>0</v>
      </c>
      <c r="AL16" s="21">
        <f>AK16-D16</f>
        <v>-2</v>
      </c>
      <c r="AM16" s="8">
        <f>AK16/D16*100-100</f>
        <v>-100</v>
      </c>
      <c r="AN16" s="21" t="s">
        <v>7</v>
      </c>
      <c r="AO16" s="8" t="s">
        <v>7</v>
      </c>
      <c r="AP16" s="71">
        <v>0</v>
      </c>
      <c r="AQ16" s="21">
        <f>AP16-D16</f>
        <v>-2</v>
      </c>
      <c r="AR16" s="8">
        <f>AP16/D16*100-100</f>
        <v>-100</v>
      </c>
      <c r="AS16" s="21" t="s">
        <v>7</v>
      </c>
      <c r="AT16" s="8" t="s">
        <v>7</v>
      </c>
      <c r="AU16" s="71">
        <v>0</v>
      </c>
      <c r="AV16" s="21">
        <f>AU16-D16</f>
        <v>-2</v>
      </c>
      <c r="AW16" s="8">
        <f>AU16/D16*100-100</f>
        <v>-100</v>
      </c>
      <c r="AX16" s="21" t="s">
        <v>7</v>
      </c>
      <c r="AY16" s="8" t="s">
        <v>7</v>
      </c>
      <c r="AZ16" s="71">
        <v>0</v>
      </c>
      <c r="BA16" s="21">
        <f>AZ16-D16</f>
        <v>-2</v>
      </c>
      <c r="BB16" s="8">
        <f>AZ16/D16*100-100</f>
        <v>-100</v>
      </c>
      <c r="BC16" s="21" t="s">
        <v>7</v>
      </c>
      <c r="BD16" s="8" t="s">
        <v>7</v>
      </c>
      <c r="BE16" s="71">
        <v>0</v>
      </c>
      <c r="BF16" s="21">
        <f>BE16-D16</f>
        <v>-2</v>
      </c>
      <c r="BG16" s="8">
        <f>BE16/D16*100-100</f>
        <v>-100</v>
      </c>
      <c r="BH16" s="21" t="s">
        <v>7</v>
      </c>
      <c r="BI16" s="8" t="s">
        <v>7</v>
      </c>
      <c r="BJ16" s="727">
        <v>0</v>
      </c>
      <c r="BK16" s="21">
        <f>BJ16-D16</f>
        <v>-2</v>
      </c>
      <c r="BL16" s="8">
        <f>BJ16/D16*100-100</f>
        <v>-100</v>
      </c>
      <c r="BM16" s="21" t="s">
        <v>7</v>
      </c>
      <c r="BN16" s="8" t="s">
        <v>7</v>
      </c>
    </row>
    <row r="17" spans="1:66" ht="14.3">
      <c r="A17" s="7" t="s">
        <v>10</v>
      </c>
      <c r="B17" s="26">
        <v>0</v>
      </c>
      <c r="C17" s="53">
        <v>45.7</v>
      </c>
      <c r="D17" s="83">
        <v>46</v>
      </c>
      <c r="E17" s="20">
        <f>D17-B17</f>
        <v>46</v>
      </c>
      <c r="F17" s="8" t="s">
        <v>7</v>
      </c>
      <c r="G17" s="20">
        <f>D17-C17</f>
        <v>0.29999999999999716</v>
      </c>
      <c r="H17" s="6">
        <f>D17/C17*100-100</f>
        <v>0.65645514223193402</v>
      </c>
      <c r="I17" s="83">
        <v>46.5</v>
      </c>
      <c r="J17" s="20">
        <f>I17-D17</f>
        <v>0.5</v>
      </c>
      <c r="K17" s="6">
        <f>I17/D17*100-100</f>
        <v>1.0869565217391397</v>
      </c>
      <c r="L17" s="83">
        <v>47</v>
      </c>
      <c r="M17" s="20">
        <f>L17-D17</f>
        <v>1</v>
      </c>
      <c r="N17" s="6">
        <f>L17/D17*100-100</f>
        <v>2.1739130434782652</v>
      </c>
      <c r="O17" s="20">
        <f>L17-I17</f>
        <v>0.5</v>
      </c>
      <c r="P17" s="6">
        <f>L17/I17*100-100</f>
        <v>1.0752688172043037</v>
      </c>
      <c r="Q17" s="83">
        <v>47.5</v>
      </c>
      <c r="R17" s="20">
        <f>Q17-D17</f>
        <v>1.5</v>
      </c>
      <c r="S17" s="6">
        <f>Q17/D17*100-100</f>
        <v>3.2608695652173765</v>
      </c>
      <c r="T17" s="20">
        <f>Q17-L17</f>
        <v>0.5</v>
      </c>
      <c r="U17" s="6">
        <f>Q17/L17*100-100</f>
        <v>1.0638297872340559</v>
      </c>
      <c r="V17" s="83">
        <v>48</v>
      </c>
      <c r="W17" s="20">
        <f>V17-D17</f>
        <v>2</v>
      </c>
      <c r="X17" s="6">
        <f>V17/D17*100-100</f>
        <v>4.3478260869565162</v>
      </c>
      <c r="Y17" s="20">
        <f>V17-Q17</f>
        <v>0.5</v>
      </c>
      <c r="Z17" s="6">
        <f>V17/Q17*100-100</f>
        <v>1.0526315789473699</v>
      </c>
      <c r="AA17" s="83">
        <v>48.5</v>
      </c>
      <c r="AB17" s="20">
        <f>AA17-D17</f>
        <v>2.5</v>
      </c>
      <c r="AC17" s="6">
        <f>AA17/D17*100-100</f>
        <v>5.4347826086956559</v>
      </c>
      <c r="AD17" s="20">
        <f>AA17-V17</f>
        <v>0.5</v>
      </c>
      <c r="AE17" s="6">
        <f>AA17/V17*100-100</f>
        <v>1.0416666666666714</v>
      </c>
      <c r="AF17" s="83">
        <v>45.1</v>
      </c>
      <c r="AG17" s="21">
        <f>AF17-D17</f>
        <v>-0.89999999999999858</v>
      </c>
      <c r="AH17" s="8">
        <f>AF17/D17*100-100</f>
        <v>-1.9565217391304373</v>
      </c>
      <c r="AI17" s="21">
        <f>AF17-AA17</f>
        <v>-3.3999999999999986</v>
      </c>
      <c r="AJ17" s="8">
        <f>AF17/AA17*100-100</f>
        <v>-7.010309278350519</v>
      </c>
      <c r="AK17" s="83">
        <v>39.299999999999997</v>
      </c>
      <c r="AL17" s="21">
        <f>AK17-D17</f>
        <v>-6.7000000000000028</v>
      </c>
      <c r="AM17" s="8">
        <f>AK17/D17*100-100</f>
        <v>-14.565217391304358</v>
      </c>
      <c r="AN17" s="21">
        <f>AK17-AF17</f>
        <v>-5.8000000000000043</v>
      </c>
      <c r="AO17" s="8">
        <f>AK17/AF17*100-100</f>
        <v>-12.86031042128603</v>
      </c>
      <c r="AP17" s="83">
        <v>36.299999999999997</v>
      </c>
      <c r="AQ17" s="21">
        <f>AP17-D17</f>
        <v>-9.7000000000000028</v>
      </c>
      <c r="AR17" s="8">
        <f>AP17/D17*100-100</f>
        <v>-21.08695652173914</v>
      </c>
      <c r="AS17" s="21">
        <f>AP17-AK17</f>
        <v>-3</v>
      </c>
      <c r="AT17" s="8">
        <f>AP17/AK17*100-100</f>
        <v>-7.6335877862595396</v>
      </c>
      <c r="AU17" s="83">
        <v>36</v>
      </c>
      <c r="AV17" s="21">
        <f>AU17-D17</f>
        <v>-10</v>
      </c>
      <c r="AW17" s="8">
        <f>AU17/D17*100-100</f>
        <v>-21.739130434782609</v>
      </c>
      <c r="AX17" s="21">
        <f>AU17-AP17</f>
        <v>-0.29999999999999716</v>
      </c>
      <c r="AY17" s="8">
        <f>AU17/AP17*100-100</f>
        <v>-0.8264462809917319</v>
      </c>
      <c r="AZ17" s="83">
        <v>36</v>
      </c>
      <c r="BA17" s="21">
        <f>AZ17-D17</f>
        <v>-10</v>
      </c>
      <c r="BB17" s="8">
        <f>AZ17/D17*100-100</f>
        <v>-21.739130434782609</v>
      </c>
      <c r="BC17" s="20">
        <f>AZ17-AU17</f>
        <v>0</v>
      </c>
      <c r="BD17" s="6">
        <f>AZ17/AU17*100-100</f>
        <v>0</v>
      </c>
      <c r="BE17" s="83">
        <v>35.299999999999997</v>
      </c>
      <c r="BF17" s="21">
        <f>BE17-D17</f>
        <v>-10.700000000000003</v>
      </c>
      <c r="BG17" s="8">
        <f>BE17/D17*100-100</f>
        <v>-23.260869565217405</v>
      </c>
      <c r="BH17" s="21">
        <f>BE17-AZ17</f>
        <v>-0.70000000000000284</v>
      </c>
      <c r="BI17" s="8">
        <f>BE17/AZ17*100-100</f>
        <v>-1.9444444444444429</v>
      </c>
      <c r="BJ17" s="725">
        <v>35.299999999999997</v>
      </c>
      <c r="BK17" s="21">
        <f>BJ17-D17</f>
        <v>-10.700000000000003</v>
      </c>
      <c r="BL17" s="8">
        <f>BJ17/D17*100-100</f>
        <v>-23.260869565217405</v>
      </c>
      <c r="BM17" s="20">
        <f>BJ17-BE17</f>
        <v>0</v>
      </c>
      <c r="BN17" s="6">
        <f>BJ17/BE17*100-100</f>
        <v>0</v>
      </c>
    </row>
    <row r="18" spans="1:66" ht="14.3">
      <c r="A18" s="7" t="s">
        <v>11</v>
      </c>
      <c r="B18" s="27">
        <v>0</v>
      </c>
      <c r="C18" s="27">
        <v>0</v>
      </c>
      <c r="D18" s="76">
        <v>0</v>
      </c>
      <c r="E18" s="21" t="s">
        <v>7</v>
      </c>
      <c r="F18" s="8" t="s">
        <v>7</v>
      </c>
      <c r="G18" s="21" t="s">
        <v>7</v>
      </c>
      <c r="H18" s="8" t="s">
        <v>7</v>
      </c>
      <c r="I18" s="76">
        <v>0</v>
      </c>
      <c r="J18" s="21" t="s">
        <v>7</v>
      </c>
      <c r="K18" s="8" t="s">
        <v>7</v>
      </c>
      <c r="L18" s="76">
        <v>0</v>
      </c>
      <c r="M18" s="21" t="s">
        <v>7</v>
      </c>
      <c r="N18" s="8" t="s">
        <v>7</v>
      </c>
      <c r="O18" s="21" t="s">
        <v>7</v>
      </c>
      <c r="P18" s="8" t="s">
        <v>7</v>
      </c>
      <c r="Q18" s="76">
        <v>0</v>
      </c>
      <c r="R18" s="21" t="s">
        <v>7</v>
      </c>
      <c r="S18" s="8" t="s">
        <v>7</v>
      </c>
      <c r="T18" s="21" t="s">
        <v>7</v>
      </c>
      <c r="U18" s="8" t="s">
        <v>7</v>
      </c>
      <c r="V18" s="76">
        <v>0</v>
      </c>
      <c r="W18" s="21" t="s">
        <v>7</v>
      </c>
      <c r="X18" s="8" t="s">
        <v>7</v>
      </c>
      <c r="Y18" s="21" t="s">
        <v>7</v>
      </c>
      <c r="Z18" s="8" t="s">
        <v>7</v>
      </c>
      <c r="AA18" s="76">
        <v>0</v>
      </c>
      <c r="AB18" s="21" t="s">
        <v>7</v>
      </c>
      <c r="AC18" s="8" t="s">
        <v>7</v>
      </c>
      <c r="AD18" s="21" t="s">
        <v>7</v>
      </c>
      <c r="AE18" s="8" t="s">
        <v>7</v>
      </c>
      <c r="AF18" s="76">
        <v>0</v>
      </c>
      <c r="AG18" s="21" t="s">
        <v>7</v>
      </c>
      <c r="AH18" s="8" t="s">
        <v>7</v>
      </c>
      <c r="AI18" s="21" t="s">
        <v>7</v>
      </c>
      <c r="AJ18" s="8" t="s">
        <v>7</v>
      </c>
      <c r="AK18" s="76">
        <v>0</v>
      </c>
      <c r="AL18" s="21" t="s">
        <v>7</v>
      </c>
      <c r="AM18" s="8" t="s">
        <v>7</v>
      </c>
      <c r="AN18" s="21" t="s">
        <v>7</v>
      </c>
      <c r="AO18" s="8" t="s">
        <v>7</v>
      </c>
      <c r="AP18" s="76">
        <v>0</v>
      </c>
      <c r="AQ18" s="21" t="s">
        <v>7</v>
      </c>
      <c r="AR18" s="8" t="s">
        <v>7</v>
      </c>
      <c r="AS18" s="21" t="s">
        <v>7</v>
      </c>
      <c r="AT18" s="8" t="s">
        <v>7</v>
      </c>
      <c r="AU18" s="76">
        <v>0</v>
      </c>
      <c r="AV18" s="21" t="s">
        <v>7</v>
      </c>
      <c r="AW18" s="8" t="s">
        <v>7</v>
      </c>
      <c r="AX18" s="21" t="s">
        <v>7</v>
      </c>
      <c r="AY18" s="8" t="s">
        <v>7</v>
      </c>
      <c r="AZ18" s="109">
        <v>0.5</v>
      </c>
      <c r="BA18" s="20">
        <f>AZ18-D18</f>
        <v>0.5</v>
      </c>
      <c r="BB18" s="8" t="s">
        <v>7</v>
      </c>
      <c r="BC18" s="20">
        <f>AZ18-AU18</f>
        <v>0.5</v>
      </c>
      <c r="BD18" s="8" t="s">
        <v>7</v>
      </c>
      <c r="BE18" s="109">
        <v>0.5</v>
      </c>
      <c r="BF18" s="20">
        <f>BE18-D18</f>
        <v>0.5</v>
      </c>
      <c r="BG18" s="8" t="s">
        <v>7</v>
      </c>
      <c r="BH18" s="20">
        <f>BE18-AZ18</f>
        <v>0</v>
      </c>
      <c r="BI18" s="6">
        <f>BE18/AZ18*100-100</f>
        <v>0</v>
      </c>
      <c r="BJ18" s="728">
        <v>0.5</v>
      </c>
      <c r="BK18" s="20">
        <f>BJ18-D18</f>
        <v>0.5</v>
      </c>
      <c r="BL18" s="8" t="s">
        <v>7</v>
      </c>
      <c r="BM18" s="20">
        <f>BJ18-BE18</f>
        <v>0</v>
      </c>
      <c r="BN18" s="6">
        <f>BJ18/BE18*100-100</f>
        <v>0</v>
      </c>
    </row>
    <row r="19" spans="1:66" ht="14.3">
      <c r="A19" s="7" t="s">
        <v>12</v>
      </c>
      <c r="B19" s="27">
        <v>0</v>
      </c>
      <c r="C19" s="27">
        <v>0</v>
      </c>
      <c r="D19" s="76">
        <v>0</v>
      </c>
      <c r="E19" s="21" t="s">
        <v>7</v>
      </c>
      <c r="F19" s="8" t="s">
        <v>7</v>
      </c>
      <c r="G19" s="21" t="s">
        <v>7</v>
      </c>
      <c r="H19" s="8" t="s">
        <v>7</v>
      </c>
      <c r="I19" s="76">
        <v>0</v>
      </c>
      <c r="J19" s="21" t="s">
        <v>7</v>
      </c>
      <c r="K19" s="8" t="s">
        <v>7</v>
      </c>
      <c r="L19" s="76">
        <v>0</v>
      </c>
      <c r="M19" s="21" t="s">
        <v>7</v>
      </c>
      <c r="N19" s="8" t="s">
        <v>7</v>
      </c>
      <c r="O19" s="21" t="s">
        <v>7</v>
      </c>
      <c r="P19" s="8" t="s">
        <v>7</v>
      </c>
      <c r="Q19" s="76">
        <v>0</v>
      </c>
      <c r="R19" s="21" t="s">
        <v>7</v>
      </c>
      <c r="S19" s="8" t="s">
        <v>7</v>
      </c>
      <c r="T19" s="21" t="s">
        <v>7</v>
      </c>
      <c r="U19" s="8" t="s">
        <v>7</v>
      </c>
      <c r="V19" s="76">
        <v>0</v>
      </c>
      <c r="W19" s="21" t="s">
        <v>7</v>
      </c>
      <c r="X19" s="8" t="s">
        <v>7</v>
      </c>
      <c r="Y19" s="21" t="s">
        <v>7</v>
      </c>
      <c r="Z19" s="8" t="s">
        <v>7</v>
      </c>
      <c r="AA19" s="109">
        <v>0.7</v>
      </c>
      <c r="AB19" s="20">
        <f>AA19-D19</f>
        <v>0.7</v>
      </c>
      <c r="AC19" s="6" t="s">
        <v>7</v>
      </c>
      <c r="AD19" s="20">
        <f>AA19-V19</f>
        <v>0.7</v>
      </c>
      <c r="AE19" s="6" t="s">
        <v>7</v>
      </c>
      <c r="AF19" s="76">
        <v>0</v>
      </c>
      <c r="AG19" s="21">
        <f>AF19-D19</f>
        <v>0</v>
      </c>
      <c r="AH19" s="8" t="s">
        <v>7</v>
      </c>
      <c r="AI19" s="21">
        <f>AF19-AA19</f>
        <v>-0.7</v>
      </c>
      <c r="AJ19" s="8">
        <f>AF19/AA19*100-100</f>
        <v>-100</v>
      </c>
      <c r="AK19" s="76">
        <v>0</v>
      </c>
      <c r="AL19" s="21" t="s">
        <v>7</v>
      </c>
      <c r="AM19" s="8" t="s">
        <v>7</v>
      </c>
      <c r="AN19" s="21" t="s">
        <v>7</v>
      </c>
      <c r="AO19" s="8" t="s">
        <v>7</v>
      </c>
      <c r="AP19" s="76">
        <v>0</v>
      </c>
      <c r="AQ19" s="21" t="s">
        <v>7</v>
      </c>
      <c r="AR19" s="8" t="s">
        <v>7</v>
      </c>
      <c r="AS19" s="21" t="s">
        <v>7</v>
      </c>
      <c r="AT19" s="8" t="s">
        <v>7</v>
      </c>
      <c r="AU19" s="76">
        <v>0</v>
      </c>
      <c r="AV19" s="21" t="s">
        <v>7</v>
      </c>
      <c r="AW19" s="8" t="s">
        <v>7</v>
      </c>
      <c r="AX19" s="21" t="s">
        <v>7</v>
      </c>
      <c r="AY19" s="8" t="s">
        <v>7</v>
      </c>
      <c r="AZ19" s="76">
        <v>0</v>
      </c>
      <c r="BA19" s="21" t="s">
        <v>7</v>
      </c>
      <c r="BB19" s="8" t="s">
        <v>7</v>
      </c>
      <c r="BC19" s="21" t="s">
        <v>7</v>
      </c>
      <c r="BD19" s="8" t="s">
        <v>7</v>
      </c>
      <c r="BE19" s="76">
        <v>0</v>
      </c>
      <c r="BF19" s="21" t="s">
        <v>7</v>
      </c>
      <c r="BG19" s="8" t="s">
        <v>7</v>
      </c>
      <c r="BH19" s="21" t="s">
        <v>7</v>
      </c>
      <c r="BI19" s="8" t="s">
        <v>7</v>
      </c>
      <c r="BJ19" s="726">
        <v>0</v>
      </c>
      <c r="BK19" s="21" t="s">
        <v>7</v>
      </c>
      <c r="BL19" s="8" t="s">
        <v>7</v>
      </c>
      <c r="BM19" s="21" t="s">
        <v>7</v>
      </c>
      <c r="BN19" s="8" t="s">
        <v>7</v>
      </c>
    </row>
    <row r="20" spans="1:66" ht="14.3">
      <c r="A20" s="7" t="s">
        <v>13</v>
      </c>
      <c r="B20" s="25">
        <v>0.3</v>
      </c>
      <c r="C20" s="26">
        <v>0</v>
      </c>
      <c r="D20" s="71">
        <v>0</v>
      </c>
      <c r="E20" s="21">
        <f>D20-B20</f>
        <v>-0.3</v>
      </c>
      <c r="F20" s="8">
        <f>D20/B20*100-100</f>
        <v>-100</v>
      </c>
      <c r="G20" s="21" t="s">
        <v>7</v>
      </c>
      <c r="H20" s="8" t="s">
        <v>7</v>
      </c>
      <c r="I20" s="71">
        <v>0</v>
      </c>
      <c r="J20" s="21" t="s">
        <v>7</v>
      </c>
      <c r="K20" s="8" t="s">
        <v>7</v>
      </c>
      <c r="L20" s="71">
        <v>0</v>
      </c>
      <c r="M20" s="21" t="s">
        <v>7</v>
      </c>
      <c r="N20" s="8" t="s">
        <v>7</v>
      </c>
      <c r="O20" s="21" t="s">
        <v>7</v>
      </c>
      <c r="P20" s="8" t="s">
        <v>7</v>
      </c>
      <c r="Q20" s="71">
        <v>0</v>
      </c>
      <c r="R20" s="21" t="s">
        <v>7</v>
      </c>
      <c r="S20" s="8" t="s">
        <v>7</v>
      </c>
      <c r="T20" s="21" t="s">
        <v>7</v>
      </c>
      <c r="U20" s="8" t="s">
        <v>7</v>
      </c>
      <c r="V20" s="71">
        <v>0</v>
      </c>
      <c r="W20" s="21" t="s">
        <v>7</v>
      </c>
      <c r="X20" s="8" t="s">
        <v>7</v>
      </c>
      <c r="Y20" s="21" t="s">
        <v>7</v>
      </c>
      <c r="Z20" s="8" t="s">
        <v>7</v>
      </c>
      <c r="AA20" s="71">
        <v>0</v>
      </c>
      <c r="AB20" s="21" t="s">
        <v>7</v>
      </c>
      <c r="AC20" s="8" t="s">
        <v>7</v>
      </c>
      <c r="AD20" s="21" t="s">
        <v>7</v>
      </c>
      <c r="AE20" s="8" t="s">
        <v>7</v>
      </c>
      <c r="AF20" s="71">
        <v>0</v>
      </c>
      <c r="AG20" s="21" t="s">
        <v>7</v>
      </c>
      <c r="AH20" s="8" t="s">
        <v>7</v>
      </c>
      <c r="AI20" s="21" t="s">
        <v>7</v>
      </c>
      <c r="AJ20" s="8" t="s">
        <v>7</v>
      </c>
      <c r="AK20" s="71">
        <v>0</v>
      </c>
      <c r="AL20" s="21" t="s">
        <v>7</v>
      </c>
      <c r="AM20" s="8" t="s">
        <v>7</v>
      </c>
      <c r="AN20" s="21" t="s">
        <v>7</v>
      </c>
      <c r="AO20" s="8" t="s">
        <v>7</v>
      </c>
      <c r="AP20" s="71">
        <v>0</v>
      </c>
      <c r="AQ20" s="21" t="s">
        <v>7</v>
      </c>
      <c r="AR20" s="8" t="s">
        <v>7</v>
      </c>
      <c r="AS20" s="21" t="s">
        <v>7</v>
      </c>
      <c r="AT20" s="8" t="s">
        <v>7</v>
      </c>
      <c r="AU20" s="71">
        <v>0</v>
      </c>
      <c r="AV20" s="21" t="s">
        <v>7</v>
      </c>
      <c r="AW20" s="8" t="s">
        <v>7</v>
      </c>
      <c r="AX20" s="21" t="s">
        <v>7</v>
      </c>
      <c r="AY20" s="8" t="s">
        <v>7</v>
      </c>
      <c r="AZ20" s="71">
        <v>0</v>
      </c>
      <c r="BA20" s="21" t="s">
        <v>7</v>
      </c>
      <c r="BB20" s="8" t="s">
        <v>7</v>
      </c>
      <c r="BC20" s="21" t="s">
        <v>7</v>
      </c>
      <c r="BD20" s="8" t="s">
        <v>7</v>
      </c>
      <c r="BE20" s="71">
        <v>0</v>
      </c>
      <c r="BF20" s="21" t="s">
        <v>7</v>
      </c>
      <c r="BG20" s="8" t="s">
        <v>7</v>
      </c>
      <c r="BH20" s="21" t="s">
        <v>7</v>
      </c>
      <c r="BI20" s="8" t="s">
        <v>7</v>
      </c>
      <c r="BJ20" s="727">
        <v>0</v>
      </c>
      <c r="BK20" s="21" t="s">
        <v>7</v>
      </c>
      <c r="BL20" s="8" t="s">
        <v>7</v>
      </c>
      <c r="BM20" s="21" t="s">
        <v>7</v>
      </c>
      <c r="BN20" s="8" t="s">
        <v>7</v>
      </c>
    </row>
    <row r="21" spans="1:66" ht="14.3">
      <c r="A21" s="7" t="s">
        <v>14</v>
      </c>
      <c r="B21" s="27">
        <v>0</v>
      </c>
      <c r="C21" s="26">
        <v>0</v>
      </c>
      <c r="D21" s="71">
        <v>0</v>
      </c>
      <c r="E21" s="52" t="s">
        <v>7</v>
      </c>
      <c r="F21" s="8" t="s">
        <v>7</v>
      </c>
      <c r="G21" s="21" t="s">
        <v>7</v>
      </c>
      <c r="H21" s="8" t="s">
        <v>7</v>
      </c>
      <c r="I21" s="71">
        <v>0</v>
      </c>
      <c r="J21" s="21" t="s">
        <v>7</v>
      </c>
      <c r="K21" s="8" t="s">
        <v>7</v>
      </c>
      <c r="L21" s="71">
        <v>0</v>
      </c>
      <c r="M21" s="52" t="s">
        <v>7</v>
      </c>
      <c r="N21" s="8" t="s">
        <v>7</v>
      </c>
      <c r="O21" s="21" t="s">
        <v>7</v>
      </c>
      <c r="P21" s="8" t="s">
        <v>7</v>
      </c>
      <c r="Q21" s="71">
        <v>0</v>
      </c>
      <c r="R21" s="52" t="s">
        <v>7</v>
      </c>
      <c r="S21" s="8" t="s">
        <v>7</v>
      </c>
      <c r="T21" s="21" t="s">
        <v>7</v>
      </c>
      <c r="U21" s="8" t="s">
        <v>7</v>
      </c>
      <c r="V21" s="71">
        <v>0</v>
      </c>
      <c r="W21" s="52" t="s">
        <v>7</v>
      </c>
      <c r="X21" s="8" t="s">
        <v>7</v>
      </c>
      <c r="Y21" s="21" t="s">
        <v>7</v>
      </c>
      <c r="Z21" s="8" t="s">
        <v>7</v>
      </c>
      <c r="AA21" s="71">
        <v>0</v>
      </c>
      <c r="AB21" s="52" t="s">
        <v>7</v>
      </c>
      <c r="AC21" s="8" t="s">
        <v>7</v>
      </c>
      <c r="AD21" s="21" t="s">
        <v>7</v>
      </c>
      <c r="AE21" s="8" t="s">
        <v>7</v>
      </c>
      <c r="AF21" s="71">
        <v>0</v>
      </c>
      <c r="AG21" s="52" t="s">
        <v>7</v>
      </c>
      <c r="AH21" s="8" t="s">
        <v>7</v>
      </c>
      <c r="AI21" s="21" t="s">
        <v>7</v>
      </c>
      <c r="AJ21" s="8" t="s">
        <v>7</v>
      </c>
      <c r="AK21" s="71">
        <v>0</v>
      </c>
      <c r="AL21" s="52" t="s">
        <v>7</v>
      </c>
      <c r="AM21" s="8" t="s">
        <v>7</v>
      </c>
      <c r="AN21" s="21" t="s">
        <v>7</v>
      </c>
      <c r="AO21" s="8" t="s">
        <v>7</v>
      </c>
      <c r="AP21" s="71">
        <v>0</v>
      </c>
      <c r="AQ21" s="52" t="s">
        <v>7</v>
      </c>
      <c r="AR21" s="8" t="s">
        <v>7</v>
      </c>
      <c r="AS21" s="21" t="s">
        <v>7</v>
      </c>
      <c r="AT21" s="8" t="s">
        <v>7</v>
      </c>
      <c r="AU21" s="71">
        <v>0</v>
      </c>
      <c r="AV21" s="52" t="s">
        <v>7</v>
      </c>
      <c r="AW21" s="8" t="s">
        <v>7</v>
      </c>
      <c r="AX21" s="21" t="s">
        <v>7</v>
      </c>
      <c r="AY21" s="8" t="s">
        <v>7</v>
      </c>
      <c r="AZ21" s="104">
        <v>1.5</v>
      </c>
      <c r="BA21" s="20">
        <f>AZ21-D21</f>
        <v>1.5</v>
      </c>
      <c r="BB21" s="8" t="s">
        <v>7</v>
      </c>
      <c r="BC21" s="20">
        <f>AZ21-AU21</f>
        <v>1.5</v>
      </c>
      <c r="BD21" s="8" t="s">
        <v>7</v>
      </c>
      <c r="BE21" s="71">
        <v>0</v>
      </c>
      <c r="BF21" s="21">
        <f>BE21-D21</f>
        <v>0</v>
      </c>
      <c r="BG21" s="8" t="s">
        <v>7</v>
      </c>
      <c r="BH21" s="21">
        <f>BE21-AZ21</f>
        <v>-1.5</v>
      </c>
      <c r="BI21" s="8">
        <f>BE21/AZ21*100-100</f>
        <v>-100</v>
      </c>
      <c r="BJ21" s="727">
        <v>0</v>
      </c>
      <c r="BK21" s="21" t="s">
        <v>7</v>
      </c>
      <c r="BL21" s="8" t="s">
        <v>7</v>
      </c>
      <c r="BM21" s="21" t="s">
        <v>7</v>
      </c>
      <c r="BN21" s="8" t="s">
        <v>7</v>
      </c>
    </row>
    <row r="22" spans="1:66" ht="13.95" customHeight="1">
      <c r="A22" s="7" t="s">
        <v>15</v>
      </c>
      <c r="B22" s="27">
        <v>0</v>
      </c>
      <c r="C22" s="26">
        <v>0</v>
      </c>
      <c r="D22" s="71">
        <v>0</v>
      </c>
      <c r="E22" s="52" t="s">
        <v>7</v>
      </c>
      <c r="F22" s="52" t="s">
        <v>7</v>
      </c>
      <c r="G22" s="51" t="s">
        <v>7</v>
      </c>
      <c r="H22" s="8" t="s">
        <v>7</v>
      </c>
      <c r="I22" s="71">
        <v>0</v>
      </c>
      <c r="J22" s="51" t="s">
        <v>7</v>
      </c>
      <c r="K22" s="8" t="s">
        <v>7</v>
      </c>
      <c r="L22" s="71">
        <v>0</v>
      </c>
      <c r="M22" s="52" t="s">
        <v>7</v>
      </c>
      <c r="N22" s="52" t="s">
        <v>7</v>
      </c>
      <c r="O22" s="51" t="s">
        <v>7</v>
      </c>
      <c r="P22" s="8" t="s">
        <v>7</v>
      </c>
      <c r="Q22" s="104">
        <v>5</v>
      </c>
      <c r="R22" s="20">
        <f>Q22-D22</f>
        <v>5</v>
      </c>
      <c r="S22" s="8" t="s">
        <v>7</v>
      </c>
      <c r="T22" s="20">
        <f>Q22-L22</f>
        <v>5</v>
      </c>
      <c r="U22" s="8" t="s">
        <v>7</v>
      </c>
      <c r="V22" s="104">
        <v>2.9</v>
      </c>
      <c r="W22" s="20">
        <f>V22-D22</f>
        <v>2.9</v>
      </c>
      <c r="X22" s="8" t="s">
        <v>7</v>
      </c>
      <c r="Y22" s="21">
        <f>V22-Q22</f>
        <v>-2.1</v>
      </c>
      <c r="Z22" s="8">
        <f>V22/Q22*100-100</f>
        <v>-42.000000000000007</v>
      </c>
      <c r="AA22" s="104">
        <v>1.5</v>
      </c>
      <c r="AB22" s="20">
        <f>AA22-D22</f>
        <v>1.5</v>
      </c>
      <c r="AC22" s="8" t="s">
        <v>7</v>
      </c>
      <c r="AD22" s="21">
        <f>AA22-V22</f>
        <v>-1.4</v>
      </c>
      <c r="AE22" s="8">
        <f>AA22/V22*100-100</f>
        <v>-48.275862068965516</v>
      </c>
      <c r="AF22" s="104">
        <v>3.6</v>
      </c>
      <c r="AG22" s="20">
        <f>AF22-D22</f>
        <v>3.6</v>
      </c>
      <c r="AH22" s="8" t="s">
        <v>7</v>
      </c>
      <c r="AI22" s="20">
        <f>AF22-AA22</f>
        <v>2.1</v>
      </c>
      <c r="AJ22" s="6" t="s">
        <v>308</v>
      </c>
      <c r="AK22" s="104">
        <v>1.5</v>
      </c>
      <c r="AL22" s="20">
        <f>AK22-D22</f>
        <v>1.5</v>
      </c>
      <c r="AM22" s="8" t="s">
        <v>7</v>
      </c>
      <c r="AN22" s="21">
        <f>AK22-AF22</f>
        <v>-2.1</v>
      </c>
      <c r="AO22" s="8">
        <f>AK22/AF22*100-100</f>
        <v>-58.333333333333336</v>
      </c>
      <c r="AP22" s="104">
        <v>0.3</v>
      </c>
      <c r="AQ22" s="20">
        <f>AP22-D22</f>
        <v>0.3</v>
      </c>
      <c r="AR22" s="8" t="s">
        <v>7</v>
      </c>
      <c r="AS22" s="21">
        <f>AP22-AK22</f>
        <v>-1.2</v>
      </c>
      <c r="AT22" s="8">
        <f>AP22/AK22*100-100</f>
        <v>-80</v>
      </c>
      <c r="AU22" s="104">
        <v>0.6</v>
      </c>
      <c r="AV22" s="20">
        <f>AU22-D22</f>
        <v>0.6</v>
      </c>
      <c r="AW22" s="8" t="s">
        <v>7</v>
      </c>
      <c r="AX22" s="20">
        <f>AU22-AP22</f>
        <v>0.3</v>
      </c>
      <c r="AY22" s="6">
        <f>AU22/AP22*100-100</f>
        <v>100</v>
      </c>
      <c r="AZ22" s="104">
        <v>0.4</v>
      </c>
      <c r="BA22" s="20">
        <f>AZ22-D22</f>
        <v>0.4</v>
      </c>
      <c r="BB22" s="8" t="s">
        <v>7</v>
      </c>
      <c r="BC22" s="21">
        <f>AZ22-AU22</f>
        <v>-0.19999999999999996</v>
      </c>
      <c r="BD22" s="8">
        <f>AZ22/AU22*100-100</f>
        <v>-33.333333333333329</v>
      </c>
      <c r="BE22" s="104">
        <v>0.4</v>
      </c>
      <c r="BF22" s="20">
        <f>BE22-D22</f>
        <v>0.4</v>
      </c>
      <c r="BG22" s="8" t="s">
        <v>7</v>
      </c>
      <c r="BH22" s="20">
        <f>BE22-AZ22</f>
        <v>0</v>
      </c>
      <c r="BI22" s="6">
        <f>BE22/AZ22*100-100</f>
        <v>0</v>
      </c>
      <c r="BJ22" s="727">
        <v>0</v>
      </c>
      <c r="BK22" s="21" t="s">
        <v>7</v>
      </c>
      <c r="BL22" s="8" t="s">
        <v>7</v>
      </c>
      <c r="BM22" s="21">
        <f>BJ22-BE22</f>
        <v>-0.4</v>
      </c>
      <c r="BN22" s="8">
        <f>BJ22/BE22*100-100</f>
        <v>-100</v>
      </c>
    </row>
    <row r="23" spans="1:66" ht="13.6">
      <c r="A23" s="7" t="s">
        <v>16</v>
      </c>
      <c r="B23" s="27">
        <v>7.3</v>
      </c>
      <c r="C23" s="26">
        <v>0</v>
      </c>
      <c r="D23" s="71">
        <v>0</v>
      </c>
      <c r="E23" s="21">
        <f>D23-B23</f>
        <v>-7.3</v>
      </c>
      <c r="F23" s="8">
        <f>D23/B23*100-100</f>
        <v>-100</v>
      </c>
      <c r="G23" s="51" t="s">
        <v>7</v>
      </c>
      <c r="H23" s="8" t="s">
        <v>7</v>
      </c>
      <c r="I23" s="71">
        <v>0</v>
      </c>
      <c r="J23" s="51" t="s">
        <v>7</v>
      </c>
      <c r="K23" s="8" t="s">
        <v>7</v>
      </c>
      <c r="L23" s="71">
        <v>0</v>
      </c>
      <c r="M23" s="52" t="s">
        <v>7</v>
      </c>
      <c r="N23" s="52" t="s">
        <v>7</v>
      </c>
      <c r="O23" s="51" t="s">
        <v>7</v>
      </c>
      <c r="P23" s="8" t="s">
        <v>7</v>
      </c>
      <c r="Q23" s="71">
        <v>0</v>
      </c>
      <c r="R23" s="52" t="s">
        <v>7</v>
      </c>
      <c r="S23" s="52" t="s">
        <v>7</v>
      </c>
      <c r="T23" s="51" t="s">
        <v>7</v>
      </c>
      <c r="U23" s="8" t="s">
        <v>7</v>
      </c>
      <c r="V23" s="71">
        <v>0</v>
      </c>
      <c r="W23" s="52" t="s">
        <v>7</v>
      </c>
      <c r="X23" s="52" t="s">
        <v>7</v>
      </c>
      <c r="Y23" s="51" t="s">
        <v>7</v>
      </c>
      <c r="Z23" s="8" t="s">
        <v>7</v>
      </c>
      <c r="AA23" s="71">
        <v>0</v>
      </c>
      <c r="AB23" s="52" t="s">
        <v>7</v>
      </c>
      <c r="AC23" s="52" t="s">
        <v>7</v>
      </c>
      <c r="AD23" s="51" t="s">
        <v>7</v>
      </c>
      <c r="AE23" s="8" t="s">
        <v>7</v>
      </c>
      <c r="AF23" s="71">
        <v>0</v>
      </c>
      <c r="AG23" s="52" t="s">
        <v>7</v>
      </c>
      <c r="AH23" s="52" t="s">
        <v>7</v>
      </c>
      <c r="AI23" s="51" t="s">
        <v>7</v>
      </c>
      <c r="AJ23" s="8" t="s">
        <v>7</v>
      </c>
      <c r="AK23" s="71">
        <v>0</v>
      </c>
      <c r="AL23" s="52" t="s">
        <v>7</v>
      </c>
      <c r="AM23" s="52" t="s">
        <v>7</v>
      </c>
      <c r="AN23" s="51" t="s">
        <v>7</v>
      </c>
      <c r="AO23" s="8" t="s">
        <v>7</v>
      </c>
      <c r="AP23" s="71">
        <v>0</v>
      </c>
      <c r="AQ23" s="52" t="s">
        <v>7</v>
      </c>
      <c r="AR23" s="52" t="s">
        <v>7</v>
      </c>
      <c r="AS23" s="51" t="s">
        <v>7</v>
      </c>
      <c r="AT23" s="8" t="s">
        <v>7</v>
      </c>
      <c r="AU23" s="71">
        <v>0</v>
      </c>
      <c r="AV23" s="52" t="s">
        <v>7</v>
      </c>
      <c r="AW23" s="52" t="s">
        <v>7</v>
      </c>
      <c r="AX23" s="51" t="s">
        <v>7</v>
      </c>
      <c r="AY23" s="8" t="s">
        <v>7</v>
      </c>
      <c r="AZ23" s="71">
        <v>0</v>
      </c>
      <c r="BA23" s="52" t="s">
        <v>7</v>
      </c>
      <c r="BB23" s="52" t="s">
        <v>7</v>
      </c>
      <c r="BC23" s="51" t="s">
        <v>7</v>
      </c>
      <c r="BD23" s="8" t="s">
        <v>7</v>
      </c>
      <c r="BE23" s="71">
        <v>0</v>
      </c>
      <c r="BF23" s="52" t="s">
        <v>7</v>
      </c>
      <c r="BG23" s="52" t="s">
        <v>7</v>
      </c>
      <c r="BH23" s="51" t="s">
        <v>7</v>
      </c>
      <c r="BI23" s="8" t="s">
        <v>7</v>
      </c>
      <c r="BJ23" s="727">
        <v>0</v>
      </c>
      <c r="BK23" s="52" t="s">
        <v>7</v>
      </c>
      <c r="BL23" s="52" t="s">
        <v>7</v>
      </c>
      <c r="BM23" s="51" t="s">
        <v>7</v>
      </c>
      <c r="BN23" s="8" t="s">
        <v>7</v>
      </c>
    </row>
    <row r="24" spans="1:66" ht="13.6">
      <c r="A24" s="7" t="s">
        <v>17</v>
      </c>
      <c r="B24" s="27">
        <v>0.3</v>
      </c>
      <c r="C24" s="27">
        <v>0</v>
      </c>
      <c r="D24" s="76">
        <v>0</v>
      </c>
      <c r="E24" s="21">
        <f>D24-B24</f>
        <v>-0.3</v>
      </c>
      <c r="F24" s="8">
        <f>D24/B24*100-100</f>
        <v>-100</v>
      </c>
      <c r="G24" s="51" t="s">
        <v>7</v>
      </c>
      <c r="H24" s="8" t="s">
        <v>7</v>
      </c>
      <c r="I24" s="76">
        <v>0</v>
      </c>
      <c r="J24" s="51" t="s">
        <v>7</v>
      </c>
      <c r="K24" s="8" t="s">
        <v>7</v>
      </c>
      <c r="L24" s="76">
        <v>0</v>
      </c>
      <c r="M24" s="52" t="s">
        <v>7</v>
      </c>
      <c r="N24" s="52" t="s">
        <v>7</v>
      </c>
      <c r="O24" s="51" t="s">
        <v>7</v>
      </c>
      <c r="P24" s="8" t="s">
        <v>7</v>
      </c>
      <c r="Q24" s="76">
        <v>0</v>
      </c>
      <c r="R24" s="52" t="s">
        <v>7</v>
      </c>
      <c r="S24" s="52" t="s">
        <v>7</v>
      </c>
      <c r="T24" s="51" t="s">
        <v>7</v>
      </c>
      <c r="U24" s="8" t="s">
        <v>7</v>
      </c>
      <c r="V24" s="76">
        <v>0</v>
      </c>
      <c r="W24" s="52" t="s">
        <v>7</v>
      </c>
      <c r="X24" s="52" t="s">
        <v>7</v>
      </c>
      <c r="Y24" s="51" t="s">
        <v>7</v>
      </c>
      <c r="Z24" s="8" t="s">
        <v>7</v>
      </c>
      <c r="AA24" s="76">
        <v>0</v>
      </c>
      <c r="AB24" s="52" t="s">
        <v>7</v>
      </c>
      <c r="AC24" s="52" t="s">
        <v>7</v>
      </c>
      <c r="AD24" s="51" t="s">
        <v>7</v>
      </c>
      <c r="AE24" s="8" t="s">
        <v>7</v>
      </c>
      <c r="AF24" s="76">
        <v>0</v>
      </c>
      <c r="AG24" s="52" t="s">
        <v>7</v>
      </c>
      <c r="AH24" s="52" t="s">
        <v>7</v>
      </c>
      <c r="AI24" s="51" t="s">
        <v>7</v>
      </c>
      <c r="AJ24" s="8" t="s">
        <v>7</v>
      </c>
      <c r="AK24" s="76">
        <v>0</v>
      </c>
      <c r="AL24" s="52" t="s">
        <v>7</v>
      </c>
      <c r="AM24" s="52" t="s">
        <v>7</v>
      </c>
      <c r="AN24" s="51" t="s">
        <v>7</v>
      </c>
      <c r="AO24" s="8" t="s">
        <v>7</v>
      </c>
      <c r="AP24" s="76">
        <v>0</v>
      </c>
      <c r="AQ24" s="52" t="s">
        <v>7</v>
      </c>
      <c r="AR24" s="52" t="s">
        <v>7</v>
      </c>
      <c r="AS24" s="51" t="s">
        <v>7</v>
      </c>
      <c r="AT24" s="8" t="s">
        <v>7</v>
      </c>
      <c r="AU24" s="76">
        <v>0</v>
      </c>
      <c r="AV24" s="52" t="s">
        <v>7</v>
      </c>
      <c r="AW24" s="52" t="s">
        <v>7</v>
      </c>
      <c r="AX24" s="51" t="s">
        <v>7</v>
      </c>
      <c r="AY24" s="8" t="s">
        <v>7</v>
      </c>
      <c r="AZ24" s="76">
        <v>0</v>
      </c>
      <c r="BA24" s="52" t="s">
        <v>7</v>
      </c>
      <c r="BB24" s="52" t="s">
        <v>7</v>
      </c>
      <c r="BC24" s="51" t="s">
        <v>7</v>
      </c>
      <c r="BD24" s="8" t="s">
        <v>7</v>
      </c>
      <c r="BE24" s="76">
        <v>0</v>
      </c>
      <c r="BF24" s="52" t="s">
        <v>7</v>
      </c>
      <c r="BG24" s="52" t="s">
        <v>7</v>
      </c>
      <c r="BH24" s="51" t="s">
        <v>7</v>
      </c>
      <c r="BI24" s="8" t="s">
        <v>7</v>
      </c>
      <c r="BJ24" s="726">
        <v>0</v>
      </c>
      <c r="BK24" s="52" t="s">
        <v>7</v>
      </c>
      <c r="BL24" s="52" t="s">
        <v>7</v>
      </c>
      <c r="BM24" s="51" t="s">
        <v>7</v>
      </c>
      <c r="BN24" s="8" t="s">
        <v>7</v>
      </c>
    </row>
    <row r="25" spans="1:66" ht="13.6">
      <c r="A25" s="7" t="s">
        <v>18</v>
      </c>
      <c r="B25" s="26">
        <v>1.2</v>
      </c>
      <c r="C25" s="26">
        <v>0</v>
      </c>
      <c r="D25" s="71">
        <v>0</v>
      </c>
      <c r="E25" s="21">
        <f>D25-B25</f>
        <v>-1.2</v>
      </c>
      <c r="F25" s="8">
        <f>D25/B25*100-100</f>
        <v>-100</v>
      </c>
      <c r="G25" s="51" t="s">
        <v>7</v>
      </c>
      <c r="H25" s="8" t="s">
        <v>7</v>
      </c>
      <c r="I25" s="71">
        <v>0</v>
      </c>
      <c r="J25" s="51" t="s">
        <v>7</v>
      </c>
      <c r="K25" s="8" t="s">
        <v>7</v>
      </c>
      <c r="L25" s="71">
        <v>0</v>
      </c>
      <c r="M25" s="52" t="s">
        <v>7</v>
      </c>
      <c r="N25" s="52" t="s">
        <v>7</v>
      </c>
      <c r="O25" s="51" t="s">
        <v>7</v>
      </c>
      <c r="P25" s="8" t="s">
        <v>7</v>
      </c>
      <c r="Q25" s="71">
        <v>0</v>
      </c>
      <c r="R25" s="52" t="s">
        <v>7</v>
      </c>
      <c r="S25" s="52" t="s">
        <v>7</v>
      </c>
      <c r="T25" s="51" t="s">
        <v>7</v>
      </c>
      <c r="U25" s="8" t="s">
        <v>7</v>
      </c>
      <c r="V25" s="71">
        <v>0</v>
      </c>
      <c r="W25" s="52" t="s">
        <v>7</v>
      </c>
      <c r="X25" s="52" t="s">
        <v>7</v>
      </c>
      <c r="Y25" s="51" t="s">
        <v>7</v>
      </c>
      <c r="Z25" s="8" t="s">
        <v>7</v>
      </c>
      <c r="AA25" s="71">
        <v>0</v>
      </c>
      <c r="AB25" s="52" t="s">
        <v>7</v>
      </c>
      <c r="AC25" s="52" t="s">
        <v>7</v>
      </c>
      <c r="AD25" s="51" t="s">
        <v>7</v>
      </c>
      <c r="AE25" s="8" t="s">
        <v>7</v>
      </c>
      <c r="AF25" s="71">
        <v>0</v>
      </c>
      <c r="AG25" s="52" t="s">
        <v>7</v>
      </c>
      <c r="AH25" s="52" t="s">
        <v>7</v>
      </c>
      <c r="AI25" s="51" t="s">
        <v>7</v>
      </c>
      <c r="AJ25" s="8" t="s">
        <v>7</v>
      </c>
      <c r="AK25" s="71">
        <v>0</v>
      </c>
      <c r="AL25" s="52" t="s">
        <v>7</v>
      </c>
      <c r="AM25" s="52" t="s">
        <v>7</v>
      </c>
      <c r="AN25" s="51" t="s">
        <v>7</v>
      </c>
      <c r="AO25" s="8" t="s">
        <v>7</v>
      </c>
      <c r="AP25" s="71">
        <v>0</v>
      </c>
      <c r="AQ25" s="52" t="s">
        <v>7</v>
      </c>
      <c r="AR25" s="52" t="s">
        <v>7</v>
      </c>
      <c r="AS25" s="51" t="s">
        <v>7</v>
      </c>
      <c r="AT25" s="8" t="s">
        <v>7</v>
      </c>
      <c r="AU25" s="71">
        <v>0</v>
      </c>
      <c r="AV25" s="52" t="s">
        <v>7</v>
      </c>
      <c r="AW25" s="52" t="s">
        <v>7</v>
      </c>
      <c r="AX25" s="51" t="s">
        <v>7</v>
      </c>
      <c r="AY25" s="8" t="s">
        <v>7</v>
      </c>
      <c r="AZ25" s="71">
        <v>0</v>
      </c>
      <c r="BA25" s="52" t="s">
        <v>7</v>
      </c>
      <c r="BB25" s="52" t="s">
        <v>7</v>
      </c>
      <c r="BC25" s="51" t="s">
        <v>7</v>
      </c>
      <c r="BD25" s="8" t="s">
        <v>7</v>
      </c>
      <c r="BE25" s="71">
        <v>0</v>
      </c>
      <c r="BF25" s="52" t="s">
        <v>7</v>
      </c>
      <c r="BG25" s="52" t="s">
        <v>7</v>
      </c>
      <c r="BH25" s="51" t="s">
        <v>7</v>
      </c>
      <c r="BI25" s="8" t="s">
        <v>7</v>
      </c>
      <c r="BJ25" s="727">
        <v>0</v>
      </c>
      <c r="BK25" s="52" t="s">
        <v>7</v>
      </c>
      <c r="BL25" s="52" t="s">
        <v>7</v>
      </c>
      <c r="BM25" s="51" t="s">
        <v>7</v>
      </c>
      <c r="BN25" s="8" t="s">
        <v>7</v>
      </c>
    </row>
    <row r="26" spans="1:66" ht="13.6">
      <c r="A26" s="7" t="s">
        <v>19</v>
      </c>
      <c r="B26" s="26">
        <v>0</v>
      </c>
      <c r="C26" s="26">
        <v>0</v>
      </c>
      <c r="D26" s="71">
        <v>0</v>
      </c>
      <c r="E26" s="51" t="s">
        <v>7</v>
      </c>
      <c r="F26" s="8" t="s">
        <v>7</v>
      </c>
      <c r="G26" s="51" t="s">
        <v>7</v>
      </c>
      <c r="H26" s="8" t="s">
        <v>7</v>
      </c>
      <c r="I26" s="71">
        <v>0</v>
      </c>
      <c r="J26" s="51" t="s">
        <v>7</v>
      </c>
      <c r="K26" s="8" t="s">
        <v>7</v>
      </c>
      <c r="L26" s="71">
        <v>0</v>
      </c>
      <c r="M26" s="51" t="s">
        <v>7</v>
      </c>
      <c r="N26" s="8" t="s">
        <v>7</v>
      </c>
      <c r="O26" s="51" t="s">
        <v>7</v>
      </c>
      <c r="P26" s="8" t="s">
        <v>7</v>
      </c>
      <c r="Q26" s="71">
        <v>0</v>
      </c>
      <c r="R26" s="51" t="s">
        <v>7</v>
      </c>
      <c r="S26" s="8" t="s">
        <v>7</v>
      </c>
      <c r="T26" s="51" t="s">
        <v>7</v>
      </c>
      <c r="U26" s="8" t="s">
        <v>7</v>
      </c>
      <c r="V26" s="71">
        <v>0</v>
      </c>
      <c r="W26" s="51" t="s">
        <v>7</v>
      </c>
      <c r="X26" s="8" t="s">
        <v>7</v>
      </c>
      <c r="Y26" s="51" t="s">
        <v>7</v>
      </c>
      <c r="Z26" s="8" t="s">
        <v>7</v>
      </c>
      <c r="AA26" s="71">
        <v>0</v>
      </c>
      <c r="AB26" s="51" t="s">
        <v>7</v>
      </c>
      <c r="AC26" s="8" t="s">
        <v>7</v>
      </c>
      <c r="AD26" s="51" t="s">
        <v>7</v>
      </c>
      <c r="AE26" s="8" t="s">
        <v>7</v>
      </c>
      <c r="AF26" s="71">
        <v>0</v>
      </c>
      <c r="AG26" s="51" t="s">
        <v>7</v>
      </c>
      <c r="AH26" s="8" t="s">
        <v>7</v>
      </c>
      <c r="AI26" s="51" t="s">
        <v>7</v>
      </c>
      <c r="AJ26" s="8" t="s">
        <v>7</v>
      </c>
      <c r="AK26" s="71">
        <v>0</v>
      </c>
      <c r="AL26" s="51" t="s">
        <v>7</v>
      </c>
      <c r="AM26" s="8" t="s">
        <v>7</v>
      </c>
      <c r="AN26" s="51" t="s">
        <v>7</v>
      </c>
      <c r="AO26" s="8" t="s">
        <v>7</v>
      </c>
      <c r="AP26" s="71">
        <v>0</v>
      </c>
      <c r="AQ26" s="51" t="s">
        <v>7</v>
      </c>
      <c r="AR26" s="8" t="s">
        <v>7</v>
      </c>
      <c r="AS26" s="51" t="s">
        <v>7</v>
      </c>
      <c r="AT26" s="8" t="s">
        <v>7</v>
      </c>
      <c r="AU26" s="71">
        <v>0</v>
      </c>
      <c r="AV26" s="51" t="s">
        <v>7</v>
      </c>
      <c r="AW26" s="8" t="s">
        <v>7</v>
      </c>
      <c r="AX26" s="51" t="s">
        <v>7</v>
      </c>
      <c r="AY26" s="8" t="s">
        <v>7</v>
      </c>
      <c r="AZ26" s="71">
        <v>0</v>
      </c>
      <c r="BA26" s="51" t="s">
        <v>7</v>
      </c>
      <c r="BB26" s="8" t="s">
        <v>7</v>
      </c>
      <c r="BC26" s="51" t="s">
        <v>7</v>
      </c>
      <c r="BD26" s="8" t="s">
        <v>7</v>
      </c>
      <c r="BE26" s="71">
        <v>0</v>
      </c>
      <c r="BF26" s="51" t="s">
        <v>7</v>
      </c>
      <c r="BG26" s="8" t="s">
        <v>7</v>
      </c>
      <c r="BH26" s="51" t="s">
        <v>7</v>
      </c>
      <c r="BI26" s="8" t="s">
        <v>7</v>
      </c>
      <c r="BJ26" s="727">
        <v>0</v>
      </c>
      <c r="BK26" s="51" t="s">
        <v>7</v>
      </c>
      <c r="BL26" s="8" t="s">
        <v>7</v>
      </c>
      <c r="BM26" s="51" t="s">
        <v>7</v>
      </c>
      <c r="BN26" s="8" t="s">
        <v>7</v>
      </c>
    </row>
    <row r="27" spans="1:66" s="3" customFormat="1" ht="13.6">
      <c r="A27" s="7" t="s">
        <v>20</v>
      </c>
      <c r="B27" s="26">
        <v>0</v>
      </c>
      <c r="C27" s="26">
        <v>0</v>
      </c>
      <c r="D27" s="71">
        <v>0</v>
      </c>
      <c r="E27" s="51" t="s">
        <v>7</v>
      </c>
      <c r="F27" s="8" t="s">
        <v>7</v>
      </c>
      <c r="G27" s="51" t="s">
        <v>7</v>
      </c>
      <c r="H27" s="8" t="s">
        <v>7</v>
      </c>
      <c r="I27" s="71">
        <v>0</v>
      </c>
      <c r="J27" s="51" t="s">
        <v>7</v>
      </c>
      <c r="K27" s="8" t="s">
        <v>7</v>
      </c>
      <c r="L27" s="71">
        <v>0</v>
      </c>
      <c r="M27" s="51" t="s">
        <v>7</v>
      </c>
      <c r="N27" s="8" t="s">
        <v>7</v>
      </c>
      <c r="O27" s="51" t="s">
        <v>7</v>
      </c>
      <c r="P27" s="8" t="s">
        <v>7</v>
      </c>
      <c r="Q27" s="71">
        <v>0</v>
      </c>
      <c r="R27" s="51" t="s">
        <v>7</v>
      </c>
      <c r="S27" s="8" t="s">
        <v>7</v>
      </c>
      <c r="T27" s="51" t="s">
        <v>7</v>
      </c>
      <c r="U27" s="8" t="s">
        <v>7</v>
      </c>
      <c r="V27" s="71">
        <v>0</v>
      </c>
      <c r="W27" s="51" t="s">
        <v>7</v>
      </c>
      <c r="X27" s="8" t="s">
        <v>7</v>
      </c>
      <c r="Y27" s="51" t="s">
        <v>7</v>
      </c>
      <c r="Z27" s="8" t="s">
        <v>7</v>
      </c>
      <c r="AA27" s="71">
        <v>0</v>
      </c>
      <c r="AB27" s="51" t="s">
        <v>7</v>
      </c>
      <c r="AC27" s="8" t="s">
        <v>7</v>
      </c>
      <c r="AD27" s="51" t="s">
        <v>7</v>
      </c>
      <c r="AE27" s="8" t="s">
        <v>7</v>
      </c>
      <c r="AF27" s="71">
        <v>0</v>
      </c>
      <c r="AG27" s="51" t="s">
        <v>7</v>
      </c>
      <c r="AH27" s="8" t="s">
        <v>7</v>
      </c>
      <c r="AI27" s="51" t="s">
        <v>7</v>
      </c>
      <c r="AJ27" s="8" t="s">
        <v>7</v>
      </c>
      <c r="AK27" s="71">
        <v>0</v>
      </c>
      <c r="AL27" s="51" t="s">
        <v>7</v>
      </c>
      <c r="AM27" s="8" t="s">
        <v>7</v>
      </c>
      <c r="AN27" s="51" t="s">
        <v>7</v>
      </c>
      <c r="AO27" s="8" t="s">
        <v>7</v>
      </c>
      <c r="AP27" s="71">
        <v>0</v>
      </c>
      <c r="AQ27" s="51" t="s">
        <v>7</v>
      </c>
      <c r="AR27" s="8" t="s">
        <v>7</v>
      </c>
      <c r="AS27" s="51" t="s">
        <v>7</v>
      </c>
      <c r="AT27" s="8" t="s">
        <v>7</v>
      </c>
      <c r="AU27" s="71">
        <v>0</v>
      </c>
      <c r="AV27" s="51" t="s">
        <v>7</v>
      </c>
      <c r="AW27" s="8" t="s">
        <v>7</v>
      </c>
      <c r="AX27" s="51" t="s">
        <v>7</v>
      </c>
      <c r="AY27" s="8" t="s">
        <v>7</v>
      </c>
      <c r="AZ27" s="71">
        <v>0</v>
      </c>
      <c r="BA27" s="51" t="s">
        <v>7</v>
      </c>
      <c r="BB27" s="8" t="s">
        <v>7</v>
      </c>
      <c r="BC27" s="51" t="s">
        <v>7</v>
      </c>
      <c r="BD27" s="8" t="s">
        <v>7</v>
      </c>
      <c r="BE27" s="71">
        <v>0</v>
      </c>
      <c r="BF27" s="51" t="s">
        <v>7</v>
      </c>
      <c r="BG27" s="8" t="s">
        <v>7</v>
      </c>
      <c r="BH27" s="51" t="s">
        <v>7</v>
      </c>
      <c r="BI27" s="8" t="s">
        <v>7</v>
      </c>
      <c r="BJ27" s="727">
        <v>0</v>
      </c>
      <c r="BK27" s="51" t="s">
        <v>7</v>
      </c>
      <c r="BL27" s="8" t="s">
        <v>7</v>
      </c>
      <c r="BM27" s="51" t="s">
        <v>7</v>
      </c>
      <c r="BN27" s="8" t="s">
        <v>7</v>
      </c>
    </row>
    <row r="28" spans="1:66" ht="14.3">
      <c r="A28" s="7" t="s">
        <v>21</v>
      </c>
      <c r="B28" s="27">
        <v>0</v>
      </c>
      <c r="C28" s="53">
        <v>11.6</v>
      </c>
      <c r="D28" s="104">
        <v>9.4</v>
      </c>
      <c r="E28" s="20">
        <f>D28-B28</f>
        <v>9.4</v>
      </c>
      <c r="F28" s="8" t="s">
        <v>7</v>
      </c>
      <c r="G28" s="21">
        <f>D28-C28</f>
        <v>-2.1999999999999993</v>
      </c>
      <c r="H28" s="8">
        <f>D28/C28*100-100</f>
        <v>-18.965517241379303</v>
      </c>
      <c r="I28" s="104">
        <v>5.9</v>
      </c>
      <c r="J28" s="21">
        <f>I28-D28</f>
        <v>-3.5</v>
      </c>
      <c r="K28" s="8">
        <f>I28/D28*100-100</f>
        <v>-37.234042553191493</v>
      </c>
      <c r="L28" s="104">
        <v>5.0999999999999996</v>
      </c>
      <c r="M28" s="21">
        <f>L28-D28</f>
        <v>-4.3000000000000007</v>
      </c>
      <c r="N28" s="8">
        <f>L28/D28*100-100</f>
        <v>-45.744680851063833</v>
      </c>
      <c r="O28" s="21">
        <f>L28-I28</f>
        <v>-0.80000000000000071</v>
      </c>
      <c r="P28" s="8">
        <f>L28/I28*100-100</f>
        <v>-13.559322033898312</v>
      </c>
      <c r="Q28" s="104">
        <v>3.2</v>
      </c>
      <c r="R28" s="21">
        <f>Q28-D28</f>
        <v>-6.2</v>
      </c>
      <c r="S28" s="8">
        <f>Q28/D28*100-100</f>
        <v>-65.957446808510639</v>
      </c>
      <c r="T28" s="21">
        <f>Q28-L28</f>
        <v>-1.8999999999999995</v>
      </c>
      <c r="U28" s="8">
        <f>Q28/L28*100-100</f>
        <v>-37.254901960784302</v>
      </c>
      <c r="V28" s="104">
        <v>1.9</v>
      </c>
      <c r="W28" s="21">
        <f>V28-D28</f>
        <v>-7.5</v>
      </c>
      <c r="X28" s="8">
        <f>V28/D28*100-100</f>
        <v>-79.787234042553195</v>
      </c>
      <c r="Y28" s="21">
        <f>V28-Q28</f>
        <v>-1.3000000000000003</v>
      </c>
      <c r="Z28" s="8">
        <f>V28/Q28*100-100</f>
        <v>-40.625000000000014</v>
      </c>
      <c r="AA28" s="104">
        <v>1.2</v>
      </c>
      <c r="AB28" s="21">
        <f>AA28-D28</f>
        <v>-8.2000000000000011</v>
      </c>
      <c r="AC28" s="8">
        <f>AA28/D28*100-100</f>
        <v>-87.234042553191486</v>
      </c>
      <c r="AD28" s="21">
        <f>AA28-V28</f>
        <v>-0.7</v>
      </c>
      <c r="AE28" s="8">
        <f>AA28/V28*100-100</f>
        <v>-36.842105263157897</v>
      </c>
      <c r="AF28" s="104">
        <v>1.9</v>
      </c>
      <c r="AG28" s="21">
        <f>AF28-D28</f>
        <v>-7.5</v>
      </c>
      <c r="AH28" s="8">
        <f>AF28/D28*100-100</f>
        <v>-79.787234042553195</v>
      </c>
      <c r="AI28" s="20">
        <f>AF28-AA28</f>
        <v>0.7</v>
      </c>
      <c r="AJ28" s="82">
        <f>AF28/AA28*100-100</f>
        <v>58.333333333333314</v>
      </c>
      <c r="AK28" s="104">
        <v>1.6</v>
      </c>
      <c r="AL28" s="21">
        <f>AK28-D28</f>
        <v>-7.8000000000000007</v>
      </c>
      <c r="AM28" s="8">
        <f>AK28/D28*100-100</f>
        <v>-82.978723404255319</v>
      </c>
      <c r="AN28" s="21">
        <f>AK28-AF28</f>
        <v>-0.29999999999999982</v>
      </c>
      <c r="AO28" s="8">
        <f>AK28/AF28*100-100</f>
        <v>-15.78947368421052</v>
      </c>
      <c r="AP28" s="104">
        <v>2.2999999999999998</v>
      </c>
      <c r="AQ28" s="21">
        <f>AP28-D28</f>
        <v>-7.1000000000000005</v>
      </c>
      <c r="AR28" s="8">
        <f>AP28/D28*100-100</f>
        <v>-75.531914893617028</v>
      </c>
      <c r="AS28" s="20">
        <f>AP28-AK28</f>
        <v>0.69999999999999973</v>
      </c>
      <c r="AT28" s="6">
        <f>AP28/AK28*100-100</f>
        <v>43.749999999999972</v>
      </c>
      <c r="AU28" s="104">
        <v>1.7</v>
      </c>
      <c r="AV28" s="21">
        <f>AU28-D28</f>
        <v>-7.7</v>
      </c>
      <c r="AW28" s="8">
        <f>AU28/D28*100-100</f>
        <v>-81.914893617021278</v>
      </c>
      <c r="AX28" s="21">
        <f>AU28-AP28</f>
        <v>-0.59999999999999987</v>
      </c>
      <c r="AY28" s="8">
        <f>AU28/AP28*100-100</f>
        <v>-26.086956521739125</v>
      </c>
      <c r="AZ28" s="104">
        <v>5.4</v>
      </c>
      <c r="BA28" s="21">
        <f>AZ28-D28</f>
        <v>-4</v>
      </c>
      <c r="BB28" s="8">
        <f>AZ28/D28*100-100</f>
        <v>-42.553191489361694</v>
      </c>
      <c r="BC28" s="20">
        <f>AZ28-AU28</f>
        <v>3.7</v>
      </c>
      <c r="BD28" s="6" t="s">
        <v>357</v>
      </c>
      <c r="BE28" s="104">
        <v>2.2000000000000002</v>
      </c>
      <c r="BF28" s="21">
        <f>BE28-D28</f>
        <v>-7.2</v>
      </c>
      <c r="BG28" s="8">
        <f>BE28/D28*100-100</f>
        <v>-76.595744680851055</v>
      </c>
      <c r="BH28" s="21">
        <f>BE28-AZ28</f>
        <v>-3.2</v>
      </c>
      <c r="BI28" s="8">
        <f>BE28/AZ28*100-100</f>
        <v>-59.259259259259252</v>
      </c>
      <c r="BJ28" s="727">
        <v>0</v>
      </c>
      <c r="BK28" s="21">
        <f>BJ28-D28</f>
        <v>-9.4</v>
      </c>
      <c r="BL28" s="8">
        <f>BJ28/D28*100-100</f>
        <v>-100</v>
      </c>
      <c r="BM28" s="21">
        <f>BJ28-BE28</f>
        <v>-2.2000000000000002</v>
      </c>
      <c r="BN28" s="8">
        <f>BJ28/BE28*100-100</f>
        <v>-100</v>
      </c>
    </row>
    <row r="29" spans="1:66" ht="13.6">
      <c r="A29" s="7" t="s">
        <v>22</v>
      </c>
      <c r="B29" s="28">
        <v>0</v>
      </c>
      <c r="C29" s="26">
        <v>0</v>
      </c>
      <c r="D29" s="71">
        <v>0</v>
      </c>
      <c r="E29" s="51" t="s">
        <v>7</v>
      </c>
      <c r="F29" s="8" t="s">
        <v>7</v>
      </c>
      <c r="G29" s="21" t="s">
        <v>7</v>
      </c>
      <c r="H29" s="8" t="s">
        <v>7</v>
      </c>
      <c r="I29" s="71">
        <v>0</v>
      </c>
      <c r="J29" s="21" t="s">
        <v>7</v>
      </c>
      <c r="K29" s="8" t="s">
        <v>7</v>
      </c>
      <c r="L29" s="71">
        <v>0</v>
      </c>
      <c r="M29" s="51" t="s">
        <v>7</v>
      </c>
      <c r="N29" s="8" t="s">
        <v>7</v>
      </c>
      <c r="O29" s="21" t="s">
        <v>7</v>
      </c>
      <c r="P29" s="8" t="s">
        <v>7</v>
      </c>
      <c r="Q29" s="71">
        <v>0</v>
      </c>
      <c r="R29" s="51" t="s">
        <v>7</v>
      </c>
      <c r="S29" s="8" t="s">
        <v>7</v>
      </c>
      <c r="T29" s="21" t="s">
        <v>7</v>
      </c>
      <c r="U29" s="8" t="s">
        <v>7</v>
      </c>
      <c r="V29" s="71">
        <v>0</v>
      </c>
      <c r="W29" s="51" t="s">
        <v>7</v>
      </c>
      <c r="X29" s="8" t="s">
        <v>7</v>
      </c>
      <c r="Y29" s="21" t="s">
        <v>7</v>
      </c>
      <c r="Z29" s="8" t="s">
        <v>7</v>
      </c>
      <c r="AA29" s="71">
        <v>0</v>
      </c>
      <c r="AB29" s="51" t="s">
        <v>7</v>
      </c>
      <c r="AC29" s="8" t="s">
        <v>7</v>
      </c>
      <c r="AD29" s="21" t="s">
        <v>7</v>
      </c>
      <c r="AE29" s="8" t="s">
        <v>7</v>
      </c>
      <c r="AF29" s="71">
        <v>0</v>
      </c>
      <c r="AG29" s="51" t="s">
        <v>7</v>
      </c>
      <c r="AH29" s="8" t="s">
        <v>7</v>
      </c>
      <c r="AI29" s="21" t="s">
        <v>7</v>
      </c>
      <c r="AJ29" s="8" t="s">
        <v>7</v>
      </c>
      <c r="AK29" s="71">
        <v>0</v>
      </c>
      <c r="AL29" s="51" t="s">
        <v>7</v>
      </c>
      <c r="AM29" s="8" t="s">
        <v>7</v>
      </c>
      <c r="AN29" s="21" t="s">
        <v>7</v>
      </c>
      <c r="AO29" s="8" t="s">
        <v>7</v>
      </c>
      <c r="AP29" s="71">
        <v>0</v>
      </c>
      <c r="AQ29" s="51" t="s">
        <v>7</v>
      </c>
      <c r="AR29" s="8" t="s">
        <v>7</v>
      </c>
      <c r="AS29" s="21" t="s">
        <v>7</v>
      </c>
      <c r="AT29" s="8" t="s">
        <v>7</v>
      </c>
      <c r="AU29" s="71">
        <v>0</v>
      </c>
      <c r="AV29" s="51" t="s">
        <v>7</v>
      </c>
      <c r="AW29" s="8" t="s">
        <v>7</v>
      </c>
      <c r="AX29" s="21" t="s">
        <v>7</v>
      </c>
      <c r="AY29" s="8" t="s">
        <v>7</v>
      </c>
      <c r="AZ29" s="71">
        <v>0</v>
      </c>
      <c r="BA29" s="51" t="s">
        <v>7</v>
      </c>
      <c r="BB29" s="8" t="s">
        <v>7</v>
      </c>
      <c r="BC29" s="21" t="s">
        <v>7</v>
      </c>
      <c r="BD29" s="8" t="s">
        <v>7</v>
      </c>
      <c r="BE29" s="71">
        <v>0</v>
      </c>
      <c r="BF29" s="51" t="s">
        <v>7</v>
      </c>
      <c r="BG29" s="8" t="s">
        <v>7</v>
      </c>
      <c r="BH29" s="21" t="s">
        <v>7</v>
      </c>
      <c r="BI29" s="8" t="s">
        <v>7</v>
      </c>
      <c r="BJ29" s="727">
        <v>0</v>
      </c>
      <c r="BK29" s="51" t="s">
        <v>7</v>
      </c>
      <c r="BL29" s="8" t="s">
        <v>7</v>
      </c>
      <c r="BM29" s="21" t="s">
        <v>7</v>
      </c>
      <c r="BN29" s="8" t="s">
        <v>7</v>
      </c>
    </row>
    <row r="30" spans="1:66" s="12" customFormat="1" ht="28.55">
      <c r="A30" s="36" t="s">
        <v>23</v>
      </c>
      <c r="B30" s="37">
        <f>SUM(B31:B40)</f>
        <v>54.099999999999994</v>
      </c>
      <c r="C30" s="37">
        <f>SUM(C31:C40)</f>
        <v>55.400000000000006</v>
      </c>
      <c r="D30" s="37">
        <f>SUM(D31:D40)</f>
        <v>35.199999999999996</v>
      </c>
      <c r="E30" s="38">
        <f t="shared" ref="E30:E37" si="0">D30-B30</f>
        <v>-18.899999999999999</v>
      </c>
      <c r="F30" s="39">
        <f>D30/B30*100-100</f>
        <v>-34.935304990757857</v>
      </c>
      <c r="G30" s="38">
        <f>D30-C30</f>
        <v>-20.20000000000001</v>
      </c>
      <c r="H30" s="39">
        <f>D30/C30*100-100</f>
        <v>-36.462093862815905</v>
      </c>
      <c r="I30" s="37">
        <f>SUM(I31:I40)</f>
        <v>29.5</v>
      </c>
      <c r="J30" s="38">
        <f>I30-D30</f>
        <v>-5.6999999999999957</v>
      </c>
      <c r="K30" s="39">
        <f>I30/D30*100-100</f>
        <v>-16.193181818181813</v>
      </c>
      <c r="L30" s="37">
        <f>SUM(L31:L40)</f>
        <v>47.300000000000004</v>
      </c>
      <c r="M30" s="38">
        <f>L30-D30</f>
        <v>12.100000000000009</v>
      </c>
      <c r="N30" s="39">
        <f>L30/D30*100-100</f>
        <v>34.375000000000028</v>
      </c>
      <c r="O30" s="38">
        <f>L30-I30</f>
        <v>17.800000000000004</v>
      </c>
      <c r="P30" s="39">
        <f>L30/I30*100-100</f>
        <v>60.338983050847474</v>
      </c>
      <c r="Q30" s="37">
        <f>SUM(Q31:Q40)</f>
        <v>46.6</v>
      </c>
      <c r="R30" s="38">
        <f>Q30-D30</f>
        <v>11.400000000000006</v>
      </c>
      <c r="S30" s="39">
        <f>Q30/D30*100-100</f>
        <v>32.386363636363654</v>
      </c>
      <c r="T30" s="38">
        <f>Q30-L30</f>
        <v>-0.70000000000000284</v>
      </c>
      <c r="U30" s="39">
        <f>Q30/L30*100-100</f>
        <v>-1.4799154334038178</v>
      </c>
      <c r="V30" s="37">
        <f>SUM(V31:V40)</f>
        <v>44.1</v>
      </c>
      <c r="W30" s="38">
        <f>V30-D30</f>
        <v>8.9000000000000057</v>
      </c>
      <c r="X30" s="39">
        <f>V30/D30*100-100</f>
        <v>25.284090909090935</v>
      </c>
      <c r="Y30" s="38">
        <f>V30-Q30</f>
        <v>-2.5</v>
      </c>
      <c r="Z30" s="39">
        <f>V30/Q30*100-100</f>
        <v>-5.3648068669527902</v>
      </c>
      <c r="AA30" s="37">
        <f>SUM(AA31:AA40)</f>
        <v>45.6</v>
      </c>
      <c r="AB30" s="38">
        <f>AA30-D30</f>
        <v>10.400000000000006</v>
      </c>
      <c r="AC30" s="39">
        <f>AA30/D30*100-100</f>
        <v>29.545454545454561</v>
      </c>
      <c r="AD30" s="38">
        <f>AA30-V30</f>
        <v>1.5</v>
      </c>
      <c r="AE30" s="39">
        <f>AA30/V30*100-100</f>
        <v>3.4013605442176953</v>
      </c>
      <c r="AF30" s="37">
        <f>SUM(AF31:AF40)</f>
        <v>46.2</v>
      </c>
      <c r="AG30" s="38">
        <f>AF30-D30</f>
        <v>11.000000000000007</v>
      </c>
      <c r="AH30" s="39">
        <f>AF30/D30*100-100</f>
        <v>31.250000000000028</v>
      </c>
      <c r="AI30" s="38">
        <f>AF30-AA30</f>
        <v>0.60000000000000142</v>
      </c>
      <c r="AJ30" s="39">
        <f>AF30/AA30*100-100</f>
        <v>1.3157894736842053</v>
      </c>
      <c r="AK30" s="37">
        <f>SUM(AK31:AK40)</f>
        <v>48.400000000000006</v>
      </c>
      <c r="AL30" s="38">
        <f>AK30-D30</f>
        <v>13.20000000000001</v>
      </c>
      <c r="AM30" s="39">
        <f>AK30/D30*100-100</f>
        <v>37.500000000000028</v>
      </c>
      <c r="AN30" s="38">
        <f>AK30-AF30</f>
        <v>2.2000000000000028</v>
      </c>
      <c r="AO30" s="39">
        <f>AK30/AF30*100-100</f>
        <v>4.7619047619047734</v>
      </c>
      <c r="AP30" s="37">
        <f>SUM(AP31:AP40)</f>
        <v>39.300000000000004</v>
      </c>
      <c r="AQ30" s="38">
        <f>AP30-D30</f>
        <v>4.1000000000000085</v>
      </c>
      <c r="AR30" s="39">
        <f>AP30/D30*100-100</f>
        <v>11.647727272727295</v>
      </c>
      <c r="AS30" s="38">
        <f>AP30-AK30</f>
        <v>-9.1000000000000014</v>
      </c>
      <c r="AT30" s="39">
        <f>AP30/AK30*100-100</f>
        <v>-18.801652892561975</v>
      </c>
      <c r="AU30" s="37">
        <f>SUM(AU31:AU40)</f>
        <v>38.200000000000003</v>
      </c>
      <c r="AV30" s="38">
        <f>AU30-D30</f>
        <v>3.0000000000000071</v>
      </c>
      <c r="AW30" s="39">
        <f>AU30/D30*100-100</f>
        <v>8.5227272727272947</v>
      </c>
      <c r="AX30" s="38">
        <f>AU30-AP30</f>
        <v>-1.1000000000000014</v>
      </c>
      <c r="AY30" s="39">
        <f>AU30/AP30*100-100</f>
        <v>-2.7989821882951702</v>
      </c>
      <c r="AZ30" s="37">
        <f>SUM(AZ31:AZ40)</f>
        <v>43.4</v>
      </c>
      <c r="BA30" s="38">
        <f>AZ30-D30</f>
        <v>8.2000000000000028</v>
      </c>
      <c r="BB30" s="39">
        <f>AZ30/D30*100-100</f>
        <v>23.295454545454561</v>
      </c>
      <c r="BC30" s="38">
        <f>AZ30-AU30</f>
        <v>5.1999999999999957</v>
      </c>
      <c r="BD30" s="39">
        <f>AZ30/AU30*100-100</f>
        <v>13.612565445026164</v>
      </c>
      <c r="BE30" s="37">
        <f>SUM(BE31:BE40)</f>
        <v>47.599999999999994</v>
      </c>
      <c r="BF30" s="38">
        <f>BE30-D30</f>
        <v>12.399999999999999</v>
      </c>
      <c r="BG30" s="39">
        <f>BE30/D30*100-100</f>
        <v>35.22727272727272</v>
      </c>
      <c r="BH30" s="38">
        <f>BE30-AZ30</f>
        <v>4.1999999999999957</v>
      </c>
      <c r="BI30" s="39">
        <f>BE30/AZ30*100-100</f>
        <v>9.6774193548387046</v>
      </c>
      <c r="BJ30" s="724">
        <f>SUM(BJ31:BJ40)</f>
        <v>34.6</v>
      </c>
      <c r="BK30" s="38">
        <f>BJ30-D30</f>
        <v>-0.59999999999999432</v>
      </c>
      <c r="BL30" s="39">
        <f>BJ30/D30*100-100</f>
        <v>-1.704545454545439</v>
      </c>
      <c r="BM30" s="38">
        <f>BJ30-BE30</f>
        <v>-12.999999999999993</v>
      </c>
      <c r="BN30" s="39">
        <f>BJ30/BE30*100-100</f>
        <v>-27.310924369747895</v>
      </c>
    </row>
    <row r="31" spans="1:66" ht="14.95" customHeight="1">
      <c r="A31" s="7" t="s">
        <v>24</v>
      </c>
      <c r="B31" s="24">
        <v>4.8</v>
      </c>
      <c r="C31" s="102">
        <v>15.4</v>
      </c>
      <c r="D31" s="84">
        <v>12.7</v>
      </c>
      <c r="E31" s="20">
        <f t="shared" si="0"/>
        <v>7.8999999999999995</v>
      </c>
      <c r="F31" s="6" t="s">
        <v>118</v>
      </c>
      <c r="G31" s="21">
        <f>D31-C31</f>
        <v>-2.7000000000000011</v>
      </c>
      <c r="H31" s="8">
        <f>D31/C31*100-100</f>
        <v>-17.53246753246755</v>
      </c>
      <c r="I31" s="84">
        <v>13.5</v>
      </c>
      <c r="J31" s="20">
        <f>I31-D31</f>
        <v>0.80000000000000071</v>
      </c>
      <c r="K31" s="6">
        <f>I31/D31*100-100</f>
        <v>6.2992125984252141</v>
      </c>
      <c r="L31" s="84">
        <v>13.9</v>
      </c>
      <c r="M31" s="20">
        <f>L31-D31</f>
        <v>1.2000000000000011</v>
      </c>
      <c r="N31" s="6">
        <f>L31/D31*100-100</f>
        <v>9.4488188976378069</v>
      </c>
      <c r="O31" s="20">
        <f>L31-I31</f>
        <v>0.40000000000000036</v>
      </c>
      <c r="P31" s="6">
        <f>L31/I31*100-100</f>
        <v>2.9629629629629619</v>
      </c>
      <c r="Q31" s="84">
        <v>16.2</v>
      </c>
      <c r="R31" s="20">
        <f>Q31-D31</f>
        <v>3.5</v>
      </c>
      <c r="S31" s="6">
        <f>Q31/D31*100-100</f>
        <v>27.559055118110237</v>
      </c>
      <c r="T31" s="20">
        <f>Q31-L31</f>
        <v>2.2999999999999989</v>
      </c>
      <c r="U31" s="6">
        <f>Q31/L31*100-100</f>
        <v>16.546762589928051</v>
      </c>
      <c r="V31" s="84">
        <v>13.9</v>
      </c>
      <c r="W31" s="20">
        <f>V31-D31</f>
        <v>1.2000000000000011</v>
      </c>
      <c r="X31" s="6">
        <f>V31/D31*100-100</f>
        <v>9.4488188976378069</v>
      </c>
      <c r="Y31" s="21">
        <f>V31-Q31</f>
        <v>-2.2999999999999989</v>
      </c>
      <c r="Z31" s="8">
        <f>V31/Q31*100-100</f>
        <v>-14.197530864197532</v>
      </c>
      <c r="AA31" s="84">
        <v>15.6</v>
      </c>
      <c r="AB31" s="20">
        <f>AA31-D31</f>
        <v>2.9000000000000004</v>
      </c>
      <c r="AC31" s="6">
        <f>AA31/D31*100-100</f>
        <v>22.834645669291348</v>
      </c>
      <c r="AD31" s="20">
        <f>AA31-V31</f>
        <v>1.6999999999999993</v>
      </c>
      <c r="AE31" s="6">
        <f>AA31/V31*100-100</f>
        <v>12.230215827338114</v>
      </c>
      <c r="AF31" s="84">
        <v>15.3</v>
      </c>
      <c r="AG31" s="20">
        <f>AF31-D31</f>
        <v>2.6000000000000014</v>
      </c>
      <c r="AH31" s="6">
        <f>AF31/D31*100-100</f>
        <v>20.472440944881896</v>
      </c>
      <c r="AI31" s="21">
        <f>AF31-AA31</f>
        <v>-0.29999999999999893</v>
      </c>
      <c r="AJ31" s="8">
        <f>AF31/AA31*100-100</f>
        <v>-1.9230769230769198</v>
      </c>
      <c r="AK31" s="84">
        <v>17</v>
      </c>
      <c r="AL31" s="20">
        <f>AK31-D31</f>
        <v>4.3000000000000007</v>
      </c>
      <c r="AM31" s="6">
        <f>AK31/D31*100-100</f>
        <v>33.858267716535437</v>
      </c>
      <c r="AN31" s="20">
        <f>AK31-AF31</f>
        <v>1.6999999999999993</v>
      </c>
      <c r="AO31" s="6">
        <f>AK31/AF31*100-100</f>
        <v>11.111111111111114</v>
      </c>
      <c r="AP31" s="84">
        <v>12.9</v>
      </c>
      <c r="AQ31" s="20">
        <f>AP31-D31</f>
        <v>0.20000000000000107</v>
      </c>
      <c r="AR31" s="6">
        <f>AP31/D31*100-100</f>
        <v>1.5748031496063248</v>
      </c>
      <c r="AS31" s="21">
        <f>AP31-AK31</f>
        <v>-4.0999999999999996</v>
      </c>
      <c r="AT31" s="8">
        <f>AP31/AK31*100-100</f>
        <v>-24.117647058823536</v>
      </c>
      <c r="AU31" s="84">
        <v>11.1</v>
      </c>
      <c r="AV31" s="21">
        <f>AU31-D31</f>
        <v>-1.5999999999999996</v>
      </c>
      <c r="AW31" s="8">
        <f>AU31/D31*100-100</f>
        <v>-12.5984251968504</v>
      </c>
      <c r="AX31" s="21">
        <f>AU31-AP31</f>
        <v>-1.8000000000000007</v>
      </c>
      <c r="AY31" s="8">
        <f>AU31/AP31*100-100</f>
        <v>-13.95348837209302</v>
      </c>
      <c r="AZ31" s="84">
        <v>10.3</v>
      </c>
      <c r="BA31" s="21">
        <f>AZ31-D31</f>
        <v>-2.3999999999999986</v>
      </c>
      <c r="BB31" s="8">
        <f>AZ31/D31*100-100</f>
        <v>-18.897637795275585</v>
      </c>
      <c r="BC31" s="21">
        <f>AZ31-AU31</f>
        <v>-0.79999999999999893</v>
      </c>
      <c r="BD31" s="8">
        <f>AZ31/AU31*100-100</f>
        <v>-7.2072072072072046</v>
      </c>
      <c r="BE31" s="84">
        <v>11.2</v>
      </c>
      <c r="BF31" s="21">
        <f>BE31-D31</f>
        <v>-1.5</v>
      </c>
      <c r="BG31" s="8">
        <f>BE31/D31*100-100</f>
        <v>-11.811023622047244</v>
      </c>
      <c r="BH31" s="20">
        <f>BE31-AZ31</f>
        <v>0.89999999999999858</v>
      </c>
      <c r="BI31" s="6">
        <f>BE31/AZ31*100-100</f>
        <v>8.7378640776698973</v>
      </c>
      <c r="BJ31" s="728">
        <v>8.1999999999999993</v>
      </c>
      <c r="BK31" s="21">
        <f>BJ31-D31</f>
        <v>-4.5</v>
      </c>
      <c r="BL31" s="8">
        <f>BJ31/D31*100-100</f>
        <v>-35.433070866141733</v>
      </c>
      <c r="BM31" s="21">
        <f>BJ31-BE31</f>
        <v>-3</v>
      </c>
      <c r="BN31" s="8">
        <f>BJ31/BE31*100-100</f>
        <v>-26.785714285714292</v>
      </c>
    </row>
    <row r="32" spans="1:66" ht="14.3">
      <c r="A32" s="7" t="s">
        <v>25</v>
      </c>
      <c r="B32" s="19">
        <v>4.3</v>
      </c>
      <c r="C32" s="19">
        <v>3.1</v>
      </c>
      <c r="D32" s="103">
        <v>3.1</v>
      </c>
      <c r="E32" s="21">
        <f t="shared" si="0"/>
        <v>-1.1999999999999997</v>
      </c>
      <c r="F32" s="8">
        <f t="shared" ref="F32:F37" si="1">D32/B32*100-100</f>
        <v>-27.906976744186039</v>
      </c>
      <c r="G32" s="20">
        <f>D32-C32</f>
        <v>0</v>
      </c>
      <c r="H32" s="6">
        <f>D32/C32*100-100</f>
        <v>0</v>
      </c>
      <c r="I32" s="103">
        <v>3.1</v>
      </c>
      <c r="J32" s="20">
        <f>I32-D32</f>
        <v>0</v>
      </c>
      <c r="K32" s="6">
        <f>I32/D32*100-100</f>
        <v>0</v>
      </c>
      <c r="L32" s="103">
        <v>3.1</v>
      </c>
      <c r="M32" s="20">
        <f>L32-D32</f>
        <v>0</v>
      </c>
      <c r="N32" s="6">
        <f>L32/D32*100-100</f>
        <v>0</v>
      </c>
      <c r="O32" s="20">
        <f>L32-I32</f>
        <v>0</v>
      </c>
      <c r="P32" s="6">
        <f>L32/I32*100-100</f>
        <v>0</v>
      </c>
      <c r="Q32" s="103">
        <v>3.8</v>
      </c>
      <c r="R32" s="20">
        <f>Q32-D32</f>
        <v>0.69999999999999973</v>
      </c>
      <c r="S32" s="6">
        <f>Q32/D32*100-100</f>
        <v>22.580645161290306</v>
      </c>
      <c r="T32" s="20">
        <f>Q32-L32</f>
        <v>0.69999999999999973</v>
      </c>
      <c r="U32" s="6">
        <f>Q32/L32*100-100</f>
        <v>22.580645161290306</v>
      </c>
      <c r="V32" s="103">
        <v>3.9</v>
      </c>
      <c r="W32" s="20">
        <f>V32-D32</f>
        <v>0.79999999999999982</v>
      </c>
      <c r="X32" s="6">
        <f>V32/D32*100-100</f>
        <v>25.806451612903231</v>
      </c>
      <c r="Y32" s="20">
        <f>V32-Q32</f>
        <v>0.10000000000000009</v>
      </c>
      <c r="Z32" s="6">
        <f>V32/Q32*100-100</f>
        <v>2.6315789473684248</v>
      </c>
      <c r="AA32" s="103">
        <v>3.9</v>
      </c>
      <c r="AB32" s="20">
        <f>AA32-D32</f>
        <v>0.79999999999999982</v>
      </c>
      <c r="AC32" s="6">
        <f>AA32/D32*100-100</f>
        <v>25.806451612903231</v>
      </c>
      <c r="AD32" s="20">
        <f>AA32-V32</f>
        <v>0</v>
      </c>
      <c r="AE32" s="6">
        <f>AA32/V32*100-100</f>
        <v>0</v>
      </c>
      <c r="AF32" s="103">
        <v>3.9</v>
      </c>
      <c r="AG32" s="20">
        <f>AF32-D32</f>
        <v>0.79999999999999982</v>
      </c>
      <c r="AH32" s="6">
        <f>AF32/D32*100-100</f>
        <v>25.806451612903231</v>
      </c>
      <c r="AI32" s="20">
        <f>AF32-AA32</f>
        <v>0</v>
      </c>
      <c r="AJ32" s="6">
        <f>AF32/AA32*100-100</f>
        <v>0</v>
      </c>
      <c r="AK32" s="103">
        <v>3.8</v>
      </c>
      <c r="AL32" s="20">
        <f>AK32-D32</f>
        <v>0.69999999999999973</v>
      </c>
      <c r="AM32" s="6">
        <f>AK32/D32*100-100</f>
        <v>22.580645161290306</v>
      </c>
      <c r="AN32" s="21">
        <f>AK32-AF32</f>
        <v>-0.10000000000000009</v>
      </c>
      <c r="AO32" s="8">
        <f>AK32/AF32*100-100</f>
        <v>-2.5641025641025692</v>
      </c>
      <c r="AP32" s="103">
        <v>3.8</v>
      </c>
      <c r="AQ32" s="20">
        <f>AP32-D32</f>
        <v>0.69999999999999973</v>
      </c>
      <c r="AR32" s="6">
        <f>AP32/D32*100-100</f>
        <v>22.580645161290306</v>
      </c>
      <c r="AS32" s="20">
        <f>AP32-AK32</f>
        <v>0</v>
      </c>
      <c r="AT32" s="6">
        <f>AP32/AK32*100-100</f>
        <v>0</v>
      </c>
      <c r="AU32" s="103">
        <v>4</v>
      </c>
      <c r="AV32" s="20">
        <f>AU32-D32</f>
        <v>0.89999999999999991</v>
      </c>
      <c r="AW32" s="6">
        <f>AU32/D32*100-100</f>
        <v>29.032258064516128</v>
      </c>
      <c r="AX32" s="20">
        <f>AU32-AP32</f>
        <v>0.20000000000000018</v>
      </c>
      <c r="AY32" s="6">
        <f>AU32/AP32*100-100</f>
        <v>5.2631578947368354</v>
      </c>
      <c r="AZ32" s="103">
        <v>6.1</v>
      </c>
      <c r="BA32" s="20">
        <f>AZ32-D32</f>
        <v>2.9999999999999996</v>
      </c>
      <c r="BB32" s="6">
        <f>AZ32/D32*100-100</f>
        <v>96.774193548387075</v>
      </c>
      <c r="BC32" s="20">
        <f>AZ32-AU32</f>
        <v>2.0999999999999996</v>
      </c>
      <c r="BD32" s="6">
        <f>AZ32/AU32*100-100</f>
        <v>52.5</v>
      </c>
      <c r="BE32" s="103">
        <v>6.5</v>
      </c>
      <c r="BF32" s="20">
        <f>BE32-D32</f>
        <v>3.4</v>
      </c>
      <c r="BG32" s="6" t="s">
        <v>388</v>
      </c>
      <c r="BH32" s="20">
        <f>BE32-AZ32</f>
        <v>0.40000000000000036</v>
      </c>
      <c r="BI32" s="6">
        <f>BE32/AZ32*100-100</f>
        <v>6.5573770491803316</v>
      </c>
      <c r="BJ32" s="724">
        <v>3</v>
      </c>
      <c r="BK32" s="21">
        <f>BJ32-D32</f>
        <v>-0.10000000000000009</v>
      </c>
      <c r="BL32" s="8">
        <f>BJ32/D32*100-100</f>
        <v>-3.225806451612911</v>
      </c>
      <c r="BM32" s="21">
        <f>BJ32-BE32</f>
        <v>-3.5</v>
      </c>
      <c r="BN32" s="8">
        <f>BJ32/BE32*100-100</f>
        <v>-53.846153846153847</v>
      </c>
    </row>
    <row r="33" spans="1:66" ht="14.3">
      <c r="A33" s="7" t="s">
        <v>26</v>
      </c>
      <c r="B33" s="29">
        <v>7.2</v>
      </c>
      <c r="C33" s="29">
        <v>6.6</v>
      </c>
      <c r="D33" s="103">
        <v>5</v>
      </c>
      <c r="E33" s="21">
        <f t="shared" si="0"/>
        <v>-2.2000000000000002</v>
      </c>
      <c r="F33" s="8">
        <f t="shared" si="1"/>
        <v>-30.555555555555557</v>
      </c>
      <c r="G33" s="21">
        <f>D33-C33</f>
        <v>-1.5999999999999996</v>
      </c>
      <c r="H33" s="8">
        <f>D33/C33*100-100</f>
        <v>-24.242424242424249</v>
      </c>
      <c r="I33" s="103">
        <v>4.8</v>
      </c>
      <c r="J33" s="21">
        <f>I33-D33</f>
        <v>-0.20000000000000018</v>
      </c>
      <c r="K33" s="8">
        <f>I33/D33*100-100</f>
        <v>-4</v>
      </c>
      <c r="L33" s="103">
        <v>8</v>
      </c>
      <c r="M33" s="20">
        <f>L33-D33</f>
        <v>3</v>
      </c>
      <c r="N33" s="6">
        <f>L33/D33*100-100</f>
        <v>60</v>
      </c>
      <c r="O33" s="20">
        <f>L33-I33</f>
        <v>3.2</v>
      </c>
      <c r="P33" s="6">
        <f>L33/I33*100-100</f>
        <v>66.666666666666686</v>
      </c>
      <c r="Q33" s="103">
        <v>4.3</v>
      </c>
      <c r="R33" s="21">
        <f>Q33-D33</f>
        <v>-0.70000000000000018</v>
      </c>
      <c r="S33" s="8">
        <f>Q33/D33*100-100</f>
        <v>-14</v>
      </c>
      <c r="T33" s="21">
        <f>Q33-L33</f>
        <v>-3.7</v>
      </c>
      <c r="U33" s="8">
        <f>Q33/L33*100-100</f>
        <v>-46.25</v>
      </c>
      <c r="V33" s="103">
        <v>5.6</v>
      </c>
      <c r="W33" s="20">
        <f>V33-D33</f>
        <v>0.59999999999999964</v>
      </c>
      <c r="X33" s="6">
        <f>V33/D33*100-100</f>
        <v>11.999999999999986</v>
      </c>
      <c r="Y33" s="20">
        <f>V33-Q33</f>
        <v>1.2999999999999998</v>
      </c>
      <c r="Z33" s="6">
        <f>V33/Q33*100-100</f>
        <v>30.232558139534859</v>
      </c>
      <c r="AA33" s="103">
        <v>5.6</v>
      </c>
      <c r="AB33" s="20">
        <f>AA33-D33</f>
        <v>0.59999999999999964</v>
      </c>
      <c r="AC33" s="6">
        <f>AA33/D33*100-100</f>
        <v>11.999999999999986</v>
      </c>
      <c r="AD33" s="20">
        <f>AA33-V33</f>
        <v>0</v>
      </c>
      <c r="AE33" s="6">
        <f>AA33/V33*100-100</f>
        <v>0</v>
      </c>
      <c r="AF33" s="103">
        <v>5.4</v>
      </c>
      <c r="AG33" s="20">
        <f>AF33-D33</f>
        <v>0.40000000000000036</v>
      </c>
      <c r="AH33" s="6">
        <f>AF33/D33*100-100</f>
        <v>8</v>
      </c>
      <c r="AI33" s="21">
        <f>AF33-AA33</f>
        <v>-0.19999999999999929</v>
      </c>
      <c r="AJ33" s="8">
        <f>AF33/AA33*100-100</f>
        <v>-3.5714285714285552</v>
      </c>
      <c r="AK33" s="103">
        <v>5.9</v>
      </c>
      <c r="AL33" s="20">
        <f>AK33-D33</f>
        <v>0.90000000000000036</v>
      </c>
      <c r="AM33" s="6">
        <f>AK33/D33*100-100</f>
        <v>18.000000000000014</v>
      </c>
      <c r="AN33" s="20">
        <f>AK33-AF33</f>
        <v>0.5</v>
      </c>
      <c r="AO33" s="6">
        <f>AK33/AF33*100-100</f>
        <v>9.2592592592592524</v>
      </c>
      <c r="AP33" s="103">
        <v>0.7</v>
      </c>
      <c r="AQ33" s="21">
        <f>AP33-D33</f>
        <v>-4.3</v>
      </c>
      <c r="AR33" s="8">
        <f>AP33/D33*100-100</f>
        <v>-86</v>
      </c>
      <c r="AS33" s="21">
        <f>AP33-AK33</f>
        <v>-5.2</v>
      </c>
      <c r="AT33" s="8">
        <f>AP33/AK33*100-100</f>
        <v>-88.13559322033899</v>
      </c>
      <c r="AU33" s="103">
        <v>1.2</v>
      </c>
      <c r="AV33" s="21">
        <f>AU33-D33</f>
        <v>-3.8</v>
      </c>
      <c r="AW33" s="8">
        <f>AU33/D33*100-100</f>
        <v>-76</v>
      </c>
      <c r="AX33" s="20">
        <f>AU33-AP33</f>
        <v>0.5</v>
      </c>
      <c r="AY33" s="6">
        <f>AU33/AP33*100-100</f>
        <v>71.428571428571445</v>
      </c>
      <c r="AZ33" s="74">
        <v>0</v>
      </c>
      <c r="BA33" s="21">
        <f>AZ33-D33</f>
        <v>-5</v>
      </c>
      <c r="BB33" s="8">
        <f>AZ33/D33*100-100</f>
        <v>-100</v>
      </c>
      <c r="BC33" s="21">
        <f>AZ33-AU33</f>
        <v>-1.2</v>
      </c>
      <c r="BD33" s="8">
        <f>AZ33/AU33*100-100</f>
        <v>-100</v>
      </c>
      <c r="BE33" s="74">
        <v>0</v>
      </c>
      <c r="BF33" s="21">
        <f>BE33-D33</f>
        <v>-5</v>
      </c>
      <c r="BG33" s="8">
        <f>BE33/D33*100-100</f>
        <v>-100</v>
      </c>
      <c r="BH33" s="8" t="s">
        <v>7</v>
      </c>
      <c r="BI33" s="8" t="s">
        <v>7</v>
      </c>
      <c r="BJ33" s="724">
        <v>1.9</v>
      </c>
      <c r="BK33" s="21">
        <f>BJ33-D33</f>
        <v>-3.1</v>
      </c>
      <c r="BL33" s="8">
        <f>BJ33/D33*100-100</f>
        <v>-62</v>
      </c>
      <c r="BM33" s="20">
        <f>BJ33-BE33</f>
        <v>1.9</v>
      </c>
      <c r="BN33" s="6" t="s">
        <v>7</v>
      </c>
    </row>
    <row r="34" spans="1:66" ht="14.3">
      <c r="A34" s="7" t="s">
        <v>27</v>
      </c>
      <c r="B34" s="35">
        <v>19</v>
      </c>
      <c r="C34" s="29">
        <v>5.5</v>
      </c>
      <c r="D34" s="103">
        <v>5.3</v>
      </c>
      <c r="E34" s="21">
        <f t="shared" si="0"/>
        <v>-13.7</v>
      </c>
      <c r="F34" s="8">
        <f t="shared" si="1"/>
        <v>-72.10526315789474</v>
      </c>
      <c r="G34" s="21">
        <f>D34-C34</f>
        <v>-0.20000000000000018</v>
      </c>
      <c r="H34" s="8">
        <f>D34/C34*100-100</f>
        <v>-3.6363636363636402</v>
      </c>
      <c r="I34" s="74">
        <v>0</v>
      </c>
      <c r="J34" s="21">
        <f>I34-D34</f>
        <v>-5.3</v>
      </c>
      <c r="K34" s="8">
        <f>I34/D34*100-100</f>
        <v>-100</v>
      </c>
      <c r="L34" s="74">
        <v>0</v>
      </c>
      <c r="M34" s="21">
        <f>L34-D34</f>
        <v>-5.3</v>
      </c>
      <c r="N34" s="8">
        <f>L34/D34*100-100</f>
        <v>-100</v>
      </c>
      <c r="O34" s="51" t="s">
        <v>7</v>
      </c>
      <c r="P34" s="8" t="s">
        <v>7</v>
      </c>
      <c r="Q34" s="74">
        <v>0</v>
      </c>
      <c r="R34" s="21">
        <f>Q34-D34</f>
        <v>-5.3</v>
      </c>
      <c r="S34" s="8">
        <f>Q34/D34*100-100</f>
        <v>-100</v>
      </c>
      <c r="T34" s="51" t="s">
        <v>7</v>
      </c>
      <c r="U34" s="8" t="s">
        <v>7</v>
      </c>
      <c r="V34" s="74">
        <v>0</v>
      </c>
      <c r="W34" s="21">
        <f>V34-D34</f>
        <v>-5.3</v>
      </c>
      <c r="X34" s="8">
        <f>V34/D34*100-100</f>
        <v>-100</v>
      </c>
      <c r="Y34" s="51" t="s">
        <v>7</v>
      </c>
      <c r="Z34" s="8" t="s">
        <v>7</v>
      </c>
      <c r="AA34" s="74">
        <v>0</v>
      </c>
      <c r="AB34" s="21">
        <f>AA34-D34</f>
        <v>-5.3</v>
      </c>
      <c r="AC34" s="8">
        <f>AA34/D34*100-100</f>
        <v>-100</v>
      </c>
      <c r="AD34" s="51" t="s">
        <v>7</v>
      </c>
      <c r="AE34" s="8" t="s">
        <v>7</v>
      </c>
      <c r="AF34" s="74">
        <v>0</v>
      </c>
      <c r="AG34" s="21">
        <f>AF34-D34</f>
        <v>-5.3</v>
      </c>
      <c r="AH34" s="8">
        <f>AF34/D34*100-100</f>
        <v>-100</v>
      </c>
      <c r="AI34" s="51" t="s">
        <v>7</v>
      </c>
      <c r="AJ34" s="8" t="s">
        <v>7</v>
      </c>
      <c r="AK34" s="74">
        <v>0</v>
      </c>
      <c r="AL34" s="21">
        <f>AK34-D34</f>
        <v>-5.3</v>
      </c>
      <c r="AM34" s="8">
        <f>AK34/D34*100-100</f>
        <v>-100</v>
      </c>
      <c r="AN34" s="51" t="s">
        <v>7</v>
      </c>
      <c r="AO34" s="8" t="s">
        <v>7</v>
      </c>
      <c r="AP34" s="74">
        <v>0</v>
      </c>
      <c r="AQ34" s="21">
        <f>AP34-D34</f>
        <v>-5.3</v>
      </c>
      <c r="AR34" s="8">
        <f>AP34/D34*100-100</f>
        <v>-100</v>
      </c>
      <c r="AS34" s="51" t="s">
        <v>7</v>
      </c>
      <c r="AT34" s="8" t="s">
        <v>7</v>
      </c>
      <c r="AU34" s="74">
        <v>0</v>
      </c>
      <c r="AV34" s="21">
        <f>AU34-D34</f>
        <v>-5.3</v>
      </c>
      <c r="AW34" s="8">
        <f>AU34/D34*100-100</f>
        <v>-100</v>
      </c>
      <c r="AX34" s="51" t="s">
        <v>7</v>
      </c>
      <c r="AY34" s="8" t="s">
        <v>7</v>
      </c>
      <c r="AZ34" s="103">
        <v>5</v>
      </c>
      <c r="BA34" s="21">
        <f>AZ34-D34</f>
        <v>-0.29999999999999982</v>
      </c>
      <c r="BB34" s="8">
        <f>AZ34/D34*100-100</f>
        <v>-5.6603773584905639</v>
      </c>
      <c r="BC34" s="20">
        <f>AZ34-AU34</f>
        <v>5</v>
      </c>
      <c r="BD34" s="8" t="s">
        <v>7</v>
      </c>
      <c r="BE34" s="74">
        <v>0</v>
      </c>
      <c r="BF34" s="21">
        <f>BE34-D34</f>
        <v>-5.3</v>
      </c>
      <c r="BG34" s="8">
        <f>BE34/D34*100-100</f>
        <v>-100</v>
      </c>
      <c r="BH34" s="21">
        <f>BE34-AZ34</f>
        <v>-5</v>
      </c>
      <c r="BI34" s="8">
        <f>BE34/AZ34*100-100</f>
        <v>-100</v>
      </c>
      <c r="BJ34" s="729">
        <v>0</v>
      </c>
      <c r="BK34" s="21">
        <f>BJ34-D34</f>
        <v>-5.3</v>
      </c>
      <c r="BL34" s="8">
        <f>BJ34/D34*100-100</f>
        <v>-100</v>
      </c>
      <c r="BM34" s="51" t="s">
        <v>7</v>
      </c>
      <c r="BN34" s="8" t="s">
        <v>7</v>
      </c>
    </row>
    <row r="35" spans="1:66" ht="14.3">
      <c r="A35" s="7" t="s">
        <v>28</v>
      </c>
      <c r="B35" s="19">
        <v>0.5</v>
      </c>
      <c r="C35" s="22">
        <v>0</v>
      </c>
      <c r="D35" s="74">
        <v>0</v>
      </c>
      <c r="E35" s="21">
        <f t="shared" si="0"/>
        <v>-0.5</v>
      </c>
      <c r="F35" s="8">
        <f t="shared" si="1"/>
        <v>-100</v>
      </c>
      <c r="G35" s="79" t="s">
        <v>7</v>
      </c>
      <c r="H35" s="85" t="s">
        <v>7</v>
      </c>
      <c r="I35" s="74">
        <v>0</v>
      </c>
      <c r="J35" s="79" t="s">
        <v>7</v>
      </c>
      <c r="K35" s="85" t="s">
        <v>7</v>
      </c>
      <c r="L35" s="74">
        <v>0</v>
      </c>
      <c r="M35" s="51" t="s">
        <v>7</v>
      </c>
      <c r="N35" s="8" t="s">
        <v>7</v>
      </c>
      <c r="O35" s="51" t="s">
        <v>7</v>
      </c>
      <c r="P35" s="8" t="s">
        <v>7</v>
      </c>
      <c r="Q35" s="74">
        <v>0</v>
      </c>
      <c r="R35" s="51" t="s">
        <v>7</v>
      </c>
      <c r="S35" s="8" t="s">
        <v>7</v>
      </c>
      <c r="T35" s="51" t="s">
        <v>7</v>
      </c>
      <c r="U35" s="8" t="s">
        <v>7</v>
      </c>
      <c r="V35" s="74">
        <v>0</v>
      </c>
      <c r="W35" s="51" t="s">
        <v>7</v>
      </c>
      <c r="X35" s="8" t="s">
        <v>7</v>
      </c>
      <c r="Y35" s="51" t="s">
        <v>7</v>
      </c>
      <c r="Z35" s="8" t="s">
        <v>7</v>
      </c>
      <c r="AA35" s="74">
        <v>0</v>
      </c>
      <c r="AB35" s="51" t="s">
        <v>7</v>
      </c>
      <c r="AC35" s="8" t="s">
        <v>7</v>
      </c>
      <c r="AD35" s="51" t="s">
        <v>7</v>
      </c>
      <c r="AE35" s="8" t="s">
        <v>7</v>
      </c>
      <c r="AF35" s="74">
        <v>0</v>
      </c>
      <c r="AG35" s="51" t="s">
        <v>7</v>
      </c>
      <c r="AH35" s="8" t="s">
        <v>7</v>
      </c>
      <c r="AI35" s="51" t="s">
        <v>7</v>
      </c>
      <c r="AJ35" s="8" t="s">
        <v>7</v>
      </c>
      <c r="AK35" s="74">
        <v>0</v>
      </c>
      <c r="AL35" s="51" t="s">
        <v>7</v>
      </c>
      <c r="AM35" s="8" t="s">
        <v>7</v>
      </c>
      <c r="AN35" s="51" t="s">
        <v>7</v>
      </c>
      <c r="AO35" s="8" t="s">
        <v>7</v>
      </c>
      <c r="AP35" s="74">
        <v>0</v>
      </c>
      <c r="AQ35" s="51" t="s">
        <v>7</v>
      </c>
      <c r="AR35" s="8" t="s">
        <v>7</v>
      </c>
      <c r="AS35" s="51" t="s">
        <v>7</v>
      </c>
      <c r="AT35" s="8" t="s">
        <v>7</v>
      </c>
      <c r="AU35" s="74">
        <v>0</v>
      </c>
      <c r="AV35" s="51" t="s">
        <v>7</v>
      </c>
      <c r="AW35" s="8" t="s">
        <v>7</v>
      </c>
      <c r="AX35" s="51" t="s">
        <v>7</v>
      </c>
      <c r="AY35" s="8" t="s">
        <v>7</v>
      </c>
      <c r="AZ35" s="74">
        <v>0</v>
      </c>
      <c r="BA35" s="51" t="s">
        <v>7</v>
      </c>
      <c r="BB35" s="8" t="s">
        <v>7</v>
      </c>
      <c r="BC35" s="51" t="s">
        <v>7</v>
      </c>
      <c r="BD35" s="8" t="s">
        <v>7</v>
      </c>
      <c r="BE35" s="74">
        <v>0</v>
      </c>
      <c r="BF35" s="51" t="s">
        <v>7</v>
      </c>
      <c r="BG35" s="8" t="s">
        <v>7</v>
      </c>
      <c r="BH35" s="51" t="s">
        <v>7</v>
      </c>
      <c r="BI35" s="8" t="s">
        <v>7</v>
      </c>
      <c r="BJ35" s="729">
        <v>0</v>
      </c>
      <c r="BK35" s="51" t="s">
        <v>7</v>
      </c>
      <c r="BL35" s="8" t="s">
        <v>7</v>
      </c>
      <c r="BM35" s="51" t="s">
        <v>7</v>
      </c>
      <c r="BN35" s="8" t="s">
        <v>7</v>
      </c>
    </row>
    <row r="36" spans="1:66" ht="14.3">
      <c r="A36" s="7" t="s">
        <v>29</v>
      </c>
      <c r="B36" s="29">
        <v>6.3</v>
      </c>
      <c r="C36" s="53">
        <v>15.8</v>
      </c>
      <c r="D36" s="74">
        <v>0</v>
      </c>
      <c r="E36" s="21">
        <f t="shared" si="0"/>
        <v>-6.3</v>
      </c>
      <c r="F36" s="8">
        <f t="shared" si="1"/>
        <v>-100</v>
      </c>
      <c r="G36" s="21">
        <f>D36-C36</f>
        <v>-15.8</v>
      </c>
      <c r="H36" s="8">
        <f>D36/C36*100-100</f>
        <v>-100</v>
      </c>
      <c r="I36" s="74">
        <v>0</v>
      </c>
      <c r="J36" s="79" t="s">
        <v>7</v>
      </c>
      <c r="K36" s="85" t="s">
        <v>7</v>
      </c>
      <c r="L36" s="83">
        <v>14.2</v>
      </c>
      <c r="M36" s="20">
        <f>L36-D36</f>
        <v>14.2</v>
      </c>
      <c r="N36" s="6" t="s">
        <v>7</v>
      </c>
      <c r="O36" s="20">
        <f>L36-I36</f>
        <v>14.2</v>
      </c>
      <c r="P36" s="6" t="s">
        <v>7</v>
      </c>
      <c r="Q36" s="83">
        <v>14.3</v>
      </c>
      <c r="R36" s="20">
        <f>Q36-D36</f>
        <v>14.3</v>
      </c>
      <c r="S36" s="8" t="s">
        <v>7</v>
      </c>
      <c r="T36" s="20">
        <f>Q36-L36</f>
        <v>0.10000000000000142</v>
      </c>
      <c r="U36" s="6">
        <f>Q36/L36*100-100</f>
        <v>0.70422535211267245</v>
      </c>
      <c r="V36" s="83">
        <v>14</v>
      </c>
      <c r="W36" s="20">
        <f>V36-D36</f>
        <v>14</v>
      </c>
      <c r="X36" s="8" t="s">
        <v>7</v>
      </c>
      <c r="Y36" s="21">
        <f>V36-Q36</f>
        <v>-0.30000000000000071</v>
      </c>
      <c r="Z36" s="8">
        <f>V36/Q36*100-100</f>
        <v>-2.0979020979021072</v>
      </c>
      <c r="AA36" s="83">
        <v>14</v>
      </c>
      <c r="AB36" s="20">
        <f>AA36-D36</f>
        <v>14</v>
      </c>
      <c r="AC36" s="6" t="s">
        <v>7</v>
      </c>
      <c r="AD36" s="20">
        <f>AA36-V36</f>
        <v>0</v>
      </c>
      <c r="AE36" s="6">
        <f>AA36/V36*100-100</f>
        <v>0</v>
      </c>
      <c r="AF36" s="83">
        <v>15</v>
      </c>
      <c r="AG36" s="20">
        <f>AF36-D36</f>
        <v>15</v>
      </c>
      <c r="AH36" s="8" t="s">
        <v>7</v>
      </c>
      <c r="AI36" s="20">
        <f>AF36-AA36</f>
        <v>1</v>
      </c>
      <c r="AJ36" s="6">
        <f>AF36/AA36*100-100</f>
        <v>7.1428571428571388</v>
      </c>
      <c r="AK36" s="83">
        <v>15.1</v>
      </c>
      <c r="AL36" s="20">
        <f>AK36-D36</f>
        <v>15.1</v>
      </c>
      <c r="AM36" s="8" t="s">
        <v>7</v>
      </c>
      <c r="AN36" s="20">
        <f>AK36-AF36</f>
        <v>9.9999999999999645E-2</v>
      </c>
      <c r="AO36" s="6">
        <f>AK36/AF36*100-100</f>
        <v>0.66666666666665719</v>
      </c>
      <c r="AP36" s="83">
        <v>15.3</v>
      </c>
      <c r="AQ36" s="20">
        <f>AP36-D36</f>
        <v>15.3</v>
      </c>
      <c r="AR36" s="8" t="s">
        <v>7</v>
      </c>
      <c r="AS36" s="20">
        <f>AP36-AK36</f>
        <v>0.20000000000000107</v>
      </c>
      <c r="AT36" s="6">
        <f>AP36/AK36*100-100</f>
        <v>1.3245033112582831</v>
      </c>
      <c r="AU36" s="83">
        <v>15.4</v>
      </c>
      <c r="AV36" s="20">
        <f>AU36-D36</f>
        <v>15.4</v>
      </c>
      <c r="AW36" s="8" t="s">
        <v>7</v>
      </c>
      <c r="AX36" s="20">
        <f>AU36-AP36</f>
        <v>9.9999999999999645E-2</v>
      </c>
      <c r="AY36" s="6">
        <f>AU36/AP36*100-100</f>
        <v>0.65359477124182774</v>
      </c>
      <c r="AZ36" s="83">
        <v>15.5</v>
      </c>
      <c r="BA36" s="21">
        <f>AZ36-D36</f>
        <v>15.5</v>
      </c>
      <c r="BB36" s="8" t="s">
        <v>7</v>
      </c>
      <c r="BC36" s="20">
        <f>AZ36-AU36</f>
        <v>9.9999999999999645E-2</v>
      </c>
      <c r="BD36" s="6">
        <f>AZ36/AU36*100-100</f>
        <v>0.64935064935065157</v>
      </c>
      <c r="BE36" s="83">
        <v>23.4</v>
      </c>
      <c r="BF36" s="20">
        <f>BE36-D36</f>
        <v>23.4</v>
      </c>
      <c r="BG36" s="8" t="s">
        <v>7</v>
      </c>
      <c r="BH36" s="20">
        <f>BE36-AZ36</f>
        <v>7.8999999999999986</v>
      </c>
      <c r="BI36" s="6">
        <f>BE36/AZ36*100-100</f>
        <v>50.967741935483843</v>
      </c>
      <c r="BJ36" s="725">
        <v>15</v>
      </c>
      <c r="BK36" s="20">
        <f>BJ36-D36</f>
        <v>15</v>
      </c>
      <c r="BL36" s="8" t="s">
        <v>7</v>
      </c>
      <c r="BM36" s="21">
        <f>BJ36-BE36</f>
        <v>-8.3999999999999986</v>
      </c>
      <c r="BN36" s="8">
        <f>BJ36/BE36*100-100</f>
        <v>-35.897435897435898</v>
      </c>
    </row>
    <row r="37" spans="1:66" ht="14.3">
      <c r="A37" s="7" t="s">
        <v>30</v>
      </c>
      <c r="B37" s="29">
        <v>8.5</v>
      </c>
      <c r="C37" s="25">
        <v>7.5</v>
      </c>
      <c r="D37" s="104">
        <v>7.7</v>
      </c>
      <c r="E37" s="21">
        <f t="shared" si="0"/>
        <v>-0.79999999999999982</v>
      </c>
      <c r="F37" s="8">
        <f t="shared" si="1"/>
        <v>-9.4117647058823479</v>
      </c>
      <c r="G37" s="20">
        <f>D37-C37</f>
        <v>0.20000000000000018</v>
      </c>
      <c r="H37" s="6">
        <f>D37/C37*100-100</f>
        <v>2.6666666666666572</v>
      </c>
      <c r="I37" s="104">
        <v>7.6</v>
      </c>
      <c r="J37" s="21">
        <f>I37-D37</f>
        <v>-0.10000000000000053</v>
      </c>
      <c r="K37" s="8">
        <f>I37/D37*100-100</f>
        <v>-1.2987012987013031</v>
      </c>
      <c r="L37" s="104">
        <v>7.6</v>
      </c>
      <c r="M37" s="21">
        <f>L37-D37</f>
        <v>-0.10000000000000053</v>
      </c>
      <c r="N37" s="8">
        <f>L37/D37*100-100</f>
        <v>-1.2987012987013031</v>
      </c>
      <c r="O37" s="20">
        <f>L37-I37</f>
        <v>0</v>
      </c>
      <c r="P37" s="6">
        <f>L37/I37*100-100</f>
        <v>0</v>
      </c>
      <c r="Q37" s="104">
        <v>7.5</v>
      </c>
      <c r="R37" s="21">
        <f>Q37-D37</f>
        <v>-0.20000000000000018</v>
      </c>
      <c r="S37" s="8">
        <f>Q37/D37*100-100</f>
        <v>-2.5974025974025921</v>
      </c>
      <c r="T37" s="21">
        <f>Q37-L37</f>
        <v>-9.9999999999999645E-2</v>
      </c>
      <c r="U37" s="8">
        <f>Q37/L37*100-100</f>
        <v>-1.3157894736842053</v>
      </c>
      <c r="V37" s="104">
        <v>6.2</v>
      </c>
      <c r="W37" s="21">
        <f>V37-D37</f>
        <v>-1.5</v>
      </c>
      <c r="X37" s="8">
        <f>V37/D37*100-100</f>
        <v>-19.480519480519476</v>
      </c>
      <c r="Y37" s="21">
        <f>V37-Q37</f>
        <v>-1.2999999999999998</v>
      </c>
      <c r="Z37" s="8">
        <f>V37/Q37*100-100</f>
        <v>-17.333333333333329</v>
      </c>
      <c r="AA37" s="104">
        <v>6</v>
      </c>
      <c r="AB37" s="21">
        <f>AA37-D37</f>
        <v>-1.7000000000000002</v>
      </c>
      <c r="AC37" s="8">
        <f>AA37/D37*100-100</f>
        <v>-22.077922077922068</v>
      </c>
      <c r="AD37" s="21">
        <f>AA37-V37</f>
        <v>-0.20000000000000018</v>
      </c>
      <c r="AE37" s="8">
        <f>AA37/V37*100-100</f>
        <v>-3.225806451612911</v>
      </c>
      <c r="AF37" s="104">
        <v>6.1</v>
      </c>
      <c r="AG37" s="21">
        <f>AF37-D37</f>
        <v>-1.6000000000000005</v>
      </c>
      <c r="AH37" s="8">
        <f>AF37/D37*100-100</f>
        <v>-20.779220779220793</v>
      </c>
      <c r="AI37" s="20">
        <f>AF37-AA37</f>
        <v>9.9999999999999645E-2</v>
      </c>
      <c r="AJ37" s="6">
        <f>AF37/AA37*100-100</f>
        <v>1.6666666666666572</v>
      </c>
      <c r="AK37" s="104">
        <v>6.1</v>
      </c>
      <c r="AL37" s="21">
        <f>AK37-D37</f>
        <v>-1.6000000000000005</v>
      </c>
      <c r="AM37" s="8">
        <f>AK37/D37*100-100</f>
        <v>-20.779220779220793</v>
      </c>
      <c r="AN37" s="20">
        <f>AK37-AF37</f>
        <v>0</v>
      </c>
      <c r="AO37" s="6">
        <f>AK37/AF37*100-100</f>
        <v>0</v>
      </c>
      <c r="AP37" s="104">
        <v>6.1</v>
      </c>
      <c r="AQ37" s="21">
        <f>AP37-D37</f>
        <v>-1.6000000000000005</v>
      </c>
      <c r="AR37" s="8">
        <f>AP37/D37*100-100</f>
        <v>-20.779220779220793</v>
      </c>
      <c r="AS37" s="20">
        <f>AP37-AK37</f>
        <v>0</v>
      </c>
      <c r="AT37" s="6">
        <f>AP37/AK37*100-100</f>
        <v>0</v>
      </c>
      <c r="AU37" s="104">
        <v>6</v>
      </c>
      <c r="AV37" s="21">
        <f>AU37-D37</f>
        <v>-1.7000000000000002</v>
      </c>
      <c r="AW37" s="8">
        <f>AU37/D37*100-100</f>
        <v>-22.077922077922068</v>
      </c>
      <c r="AX37" s="21">
        <f>AU37-AP37</f>
        <v>-9.9999999999999645E-2</v>
      </c>
      <c r="AY37" s="8">
        <f>AU37/AP37*100-100</f>
        <v>-1.6393442622950687</v>
      </c>
      <c r="AZ37" s="104">
        <v>6</v>
      </c>
      <c r="BA37" s="21">
        <f>AZ37-D37</f>
        <v>-1.7000000000000002</v>
      </c>
      <c r="BB37" s="8">
        <f>AZ37/D37*100-100</f>
        <v>-22.077922077922068</v>
      </c>
      <c r="BC37" s="20">
        <f>AZ37-AU37</f>
        <v>0</v>
      </c>
      <c r="BD37" s="6">
        <f>AZ37/AU37*100-100</f>
        <v>0</v>
      </c>
      <c r="BE37" s="104">
        <v>6</v>
      </c>
      <c r="BF37" s="21">
        <f>BE37-D37</f>
        <v>-1.7000000000000002</v>
      </c>
      <c r="BG37" s="8">
        <f>BE37/D37*100-100</f>
        <v>-22.077922077922068</v>
      </c>
      <c r="BH37" s="20">
        <f>BE37-AZ37</f>
        <v>0</v>
      </c>
      <c r="BI37" s="6">
        <f>BE37/AZ37*100-100</f>
        <v>0</v>
      </c>
      <c r="BJ37" s="730">
        <v>6</v>
      </c>
      <c r="BK37" s="21">
        <f>BJ37-D37</f>
        <v>-1.7000000000000002</v>
      </c>
      <c r="BL37" s="8">
        <f>BJ37/D37*100-100</f>
        <v>-22.077922077922068</v>
      </c>
      <c r="BM37" s="20">
        <f>BJ37-BE37</f>
        <v>0</v>
      </c>
      <c r="BN37" s="6">
        <f>BJ37/BE37*100-100</f>
        <v>0</v>
      </c>
    </row>
    <row r="38" spans="1:66" ht="13.6">
      <c r="A38" s="7" t="s">
        <v>31</v>
      </c>
      <c r="B38" s="28">
        <v>0</v>
      </c>
      <c r="C38" s="28">
        <v>0</v>
      </c>
      <c r="D38" s="74">
        <v>0</v>
      </c>
      <c r="E38" s="79" t="s">
        <v>7</v>
      </c>
      <c r="F38" s="85" t="s">
        <v>7</v>
      </c>
      <c r="G38" s="79" t="s">
        <v>7</v>
      </c>
      <c r="H38" s="85" t="s">
        <v>7</v>
      </c>
      <c r="I38" s="74">
        <v>0</v>
      </c>
      <c r="J38" s="79" t="s">
        <v>7</v>
      </c>
      <c r="K38" s="85" t="s">
        <v>7</v>
      </c>
      <c r="L38" s="74">
        <v>0</v>
      </c>
      <c r="M38" s="51" t="s">
        <v>7</v>
      </c>
      <c r="N38" s="8" t="s">
        <v>7</v>
      </c>
      <c r="O38" s="51" t="s">
        <v>7</v>
      </c>
      <c r="P38" s="8" t="s">
        <v>7</v>
      </c>
      <c r="Q38" s="74">
        <v>0</v>
      </c>
      <c r="R38" s="51" t="s">
        <v>7</v>
      </c>
      <c r="S38" s="8" t="s">
        <v>7</v>
      </c>
      <c r="T38" s="51" t="s">
        <v>7</v>
      </c>
      <c r="U38" s="8" t="s">
        <v>7</v>
      </c>
      <c r="V38" s="74">
        <v>0</v>
      </c>
      <c r="W38" s="51" t="s">
        <v>7</v>
      </c>
      <c r="X38" s="8" t="s">
        <v>7</v>
      </c>
      <c r="Y38" s="51" t="s">
        <v>7</v>
      </c>
      <c r="Z38" s="8" t="s">
        <v>7</v>
      </c>
      <c r="AA38" s="74">
        <v>0</v>
      </c>
      <c r="AB38" s="51" t="s">
        <v>7</v>
      </c>
      <c r="AC38" s="8" t="s">
        <v>7</v>
      </c>
      <c r="AD38" s="51" t="s">
        <v>7</v>
      </c>
      <c r="AE38" s="8" t="s">
        <v>7</v>
      </c>
      <c r="AF38" s="74">
        <v>0</v>
      </c>
      <c r="AG38" s="51" t="s">
        <v>7</v>
      </c>
      <c r="AH38" s="8" t="s">
        <v>7</v>
      </c>
      <c r="AI38" s="51" t="s">
        <v>7</v>
      </c>
      <c r="AJ38" s="8" t="s">
        <v>7</v>
      </c>
      <c r="AK38" s="74">
        <v>0</v>
      </c>
      <c r="AL38" s="51" t="s">
        <v>7</v>
      </c>
      <c r="AM38" s="8" t="s">
        <v>7</v>
      </c>
      <c r="AN38" s="51" t="s">
        <v>7</v>
      </c>
      <c r="AO38" s="8" t="s">
        <v>7</v>
      </c>
      <c r="AP38" s="74">
        <v>0</v>
      </c>
      <c r="AQ38" s="51" t="s">
        <v>7</v>
      </c>
      <c r="AR38" s="8" t="s">
        <v>7</v>
      </c>
      <c r="AS38" s="51" t="s">
        <v>7</v>
      </c>
      <c r="AT38" s="8" t="s">
        <v>7</v>
      </c>
      <c r="AU38" s="74">
        <v>0</v>
      </c>
      <c r="AV38" s="51" t="s">
        <v>7</v>
      </c>
      <c r="AW38" s="8" t="s">
        <v>7</v>
      </c>
      <c r="AX38" s="51" t="s">
        <v>7</v>
      </c>
      <c r="AY38" s="8" t="s">
        <v>7</v>
      </c>
      <c r="AZ38" s="74">
        <v>0</v>
      </c>
      <c r="BA38" s="51" t="s">
        <v>7</v>
      </c>
      <c r="BB38" s="8" t="s">
        <v>7</v>
      </c>
      <c r="BC38" s="51" t="s">
        <v>7</v>
      </c>
      <c r="BD38" s="8" t="s">
        <v>7</v>
      </c>
      <c r="BE38" s="74">
        <v>0</v>
      </c>
      <c r="BF38" s="51" t="s">
        <v>7</v>
      </c>
      <c r="BG38" s="8" t="s">
        <v>7</v>
      </c>
      <c r="BH38" s="51" t="s">
        <v>7</v>
      </c>
      <c r="BI38" s="8" t="s">
        <v>7</v>
      </c>
      <c r="BJ38" s="729">
        <v>0</v>
      </c>
      <c r="BK38" s="51" t="s">
        <v>7</v>
      </c>
      <c r="BL38" s="8" t="s">
        <v>7</v>
      </c>
      <c r="BM38" s="51" t="s">
        <v>7</v>
      </c>
      <c r="BN38" s="8" t="s">
        <v>7</v>
      </c>
    </row>
    <row r="39" spans="1:66" ht="14.3">
      <c r="A39" s="7" t="s">
        <v>32</v>
      </c>
      <c r="B39" s="19">
        <v>3.5</v>
      </c>
      <c r="C39" s="19">
        <v>1.5</v>
      </c>
      <c r="D39" s="103">
        <v>1.4</v>
      </c>
      <c r="E39" s="21">
        <f>D39-B39</f>
        <v>-2.1</v>
      </c>
      <c r="F39" s="8">
        <f>D39/B39*100-100</f>
        <v>-60</v>
      </c>
      <c r="G39" s="21">
        <f>D39-C39</f>
        <v>-0.10000000000000009</v>
      </c>
      <c r="H39" s="8">
        <f>D39/C39*100-100</f>
        <v>-6.6666666666666714</v>
      </c>
      <c r="I39" s="103">
        <v>0.5</v>
      </c>
      <c r="J39" s="21">
        <f>I39-D39</f>
        <v>-0.89999999999999991</v>
      </c>
      <c r="K39" s="8">
        <f>I39/D39*100-100</f>
        <v>-64.285714285714278</v>
      </c>
      <c r="L39" s="103">
        <v>0.5</v>
      </c>
      <c r="M39" s="20">
        <f>L39-D39</f>
        <v>-0.89999999999999991</v>
      </c>
      <c r="N39" s="6">
        <f>L39/D39*100-100</f>
        <v>-64.285714285714278</v>
      </c>
      <c r="O39" s="20">
        <f>L39-I39</f>
        <v>0</v>
      </c>
      <c r="P39" s="6">
        <f>L39/I39*100-100</f>
        <v>0</v>
      </c>
      <c r="Q39" s="103">
        <v>0.5</v>
      </c>
      <c r="R39" s="21">
        <f>Q39-D39</f>
        <v>-0.89999999999999991</v>
      </c>
      <c r="S39" s="8">
        <f>Q39/D39*100-100</f>
        <v>-64.285714285714278</v>
      </c>
      <c r="T39" s="20">
        <f>Q39-L39</f>
        <v>0</v>
      </c>
      <c r="U39" s="6">
        <f>Q39/L39*100-100</f>
        <v>0</v>
      </c>
      <c r="V39" s="103">
        <v>0.5</v>
      </c>
      <c r="W39" s="21">
        <f>V39-D39</f>
        <v>-0.89999999999999991</v>
      </c>
      <c r="X39" s="8">
        <f>V39/D39*100-100</f>
        <v>-64.285714285714278</v>
      </c>
      <c r="Y39" s="20">
        <f>V39-Q39</f>
        <v>0</v>
      </c>
      <c r="Z39" s="6">
        <f>V39/Q39*100-100</f>
        <v>0</v>
      </c>
      <c r="AA39" s="103">
        <v>0.5</v>
      </c>
      <c r="AB39" s="21">
        <f>AA39-D39</f>
        <v>-0.89999999999999991</v>
      </c>
      <c r="AC39" s="8">
        <f>AA39/D39*100-100</f>
        <v>-64.285714285714278</v>
      </c>
      <c r="AD39" s="20">
        <f>AA39-V39</f>
        <v>0</v>
      </c>
      <c r="AE39" s="6">
        <f>AA39/V39*100-100</f>
        <v>0</v>
      </c>
      <c r="AF39" s="103">
        <v>0.5</v>
      </c>
      <c r="AG39" s="21">
        <f>AF39-D39</f>
        <v>-0.89999999999999991</v>
      </c>
      <c r="AH39" s="8">
        <f>AF39/D39*100-100</f>
        <v>-64.285714285714278</v>
      </c>
      <c r="AI39" s="20">
        <f>AF39-AA39</f>
        <v>0</v>
      </c>
      <c r="AJ39" s="6">
        <f>AF39/AA39*100-100</f>
        <v>0</v>
      </c>
      <c r="AK39" s="103">
        <v>0.5</v>
      </c>
      <c r="AL39" s="21">
        <f>AK39-D39</f>
        <v>-0.89999999999999991</v>
      </c>
      <c r="AM39" s="8">
        <f>AK39/D39*100-100</f>
        <v>-64.285714285714278</v>
      </c>
      <c r="AN39" s="20">
        <f>AK39-AF39</f>
        <v>0</v>
      </c>
      <c r="AO39" s="6">
        <f>AK39/AF39*100-100</f>
        <v>0</v>
      </c>
      <c r="AP39" s="103">
        <v>0.5</v>
      </c>
      <c r="AQ39" s="21">
        <f>AP39-D39</f>
        <v>-0.89999999999999991</v>
      </c>
      <c r="AR39" s="8">
        <f>AP39/D39*100-100</f>
        <v>-64.285714285714278</v>
      </c>
      <c r="AS39" s="20">
        <f>AP39-AK39</f>
        <v>0</v>
      </c>
      <c r="AT39" s="6">
        <f>AP39/AK39*100-100</f>
        <v>0</v>
      </c>
      <c r="AU39" s="103">
        <v>0.5</v>
      </c>
      <c r="AV39" s="21">
        <f>AU39-D39</f>
        <v>-0.89999999999999991</v>
      </c>
      <c r="AW39" s="8">
        <f>AU39/D39*100-100</f>
        <v>-64.285714285714278</v>
      </c>
      <c r="AX39" s="20">
        <f>AU39-AP39</f>
        <v>0</v>
      </c>
      <c r="AY39" s="6">
        <f>AU39/AP39*100-100</f>
        <v>0</v>
      </c>
      <c r="AZ39" s="103">
        <v>0.5</v>
      </c>
      <c r="BA39" s="21">
        <f>AZ39-D39</f>
        <v>-0.89999999999999991</v>
      </c>
      <c r="BB39" s="8">
        <f>AZ39/D39*100-100</f>
        <v>-64.285714285714278</v>
      </c>
      <c r="BC39" s="20">
        <f>AZ39-AU39</f>
        <v>0</v>
      </c>
      <c r="BD39" s="6">
        <f>AZ39/AU39*100-100</f>
        <v>0</v>
      </c>
      <c r="BE39" s="103">
        <v>0.5</v>
      </c>
      <c r="BF39" s="21">
        <f>BE39-D39</f>
        <v>-0.89999999999999991</v>
      </c>
      <c r="BG39" s="8">
        <f>BE39/D39*100-100</f>
        <v>-64.285714285714278</v>
      </c>
      <c r="BH39" s="20">
        <f>BE39-AZ39</f>
        <v>0</v>
      </c>
      <c r="BI39" s="6">
        <f>BE39/AZ39*100-100</f>
        <v>0</v>
      </c>
      <c r="BJ39" s="724">
        <v>0.5</v>
      </c>
      <c r="BK39" s="21">
        <f>BJ39-D39</f>
        <v>-0.89999999999999991</v>
      </c>
      <c r="BL39" s="8">
        <f>BJ39/D39*100-100</f>
        <v>-64.285714285714278</v>
      </c>
      <c r="BM39" s="20">
        <f>BJ39-BE39</f>
        <v>0</v>
      </c>
      <c r="BN39" s="6">
        <f>BJ39/BE39*100-100</f>
        <v>0</v>
      </c>
    </row>
    <row r="40" spans="1:66" ht="13.6">
      <c r="A40" s="7" t="s">
        <v>33</v>
      </c>
      <c r="B40" s="28">
        <v>0</v>
      </c>
      <c r="C40" s="28">
        <v>0</v>
      </c>
      <c r="D40" s="74">
        <v>0</v>
      </c>
      <c r="E40" s="79" t="s">
        <v>7</v>
      </c>
      <c r="F40" s="8" t="s">
        <v>7</v>
      </c>
      <c r="G40" s="51" t="s">
        <v>7</v>
      </c>
      <c r="H40" s="8" t="s">
        <v>7</v>
      </c>
      <c r="I40" s="74">
        <v>0</v>
      </c>
      <c r="J40" s="51" t="s">
        <v>7</v>
      </c>
      <c r="K40" s="8" t="s">
        <v>7</v>
      </c>
      <c r="L40" s="74">
        <v>0</v>
      </c>
      <c r="M40" s="79" t="s">
        <v>7</v>
      </c>
      <c r="N40" s="8" t="s">
        <v>7</v>
      </c>
      <c r="O40" s="51" t="s">
        <v>7</v>
      </c>
      <c r="P40" s="8" t="s">
        <v>7</v>
      </c>
      <c r="Q40" s="74">
        <v>0</v>
      </c>
      <c r="R40" s="79" t="s">
        <v>7</v>
      </c>
      <c r="S40" s="8" t="s">
        <v>7</v>
      </c>
      <c r="T40" s="51" t="s">
        <v>7</v>
      </c>
      <c r="U40" s="8" t="s">
        <v>7</v>
      </c>
      <c r="V40" s="74">
        <v>0</v>
      </c>
      <c r="W40" s="79" t="s">
        <v>7</v>
      </c>
      <c r="X40" s="8" t="s">
        <v>7</v>
      </c>
      <c r="Y40" s="51" t="s">
        <v>7</v>
      </c>
      <c r="Z40" s="8" t="s">
        <v>7</v>
      </c>
      <c r="AA40" s="74">
        <v>0</v>
      </c>
      <c r="AB40" s="79" t="s">
        <v>7</v>
      </c>
      <c r="AC40" s="8" t="s">
        <v>7</v>
      </c>
      <c r="AD40" s="51" t="s">
        <v>7</v>
      </c>
      <c r="AE40" s="8" t="s">
        <v>7</v>
      </c>
      <c r="AF40" s="74">
        <v>0</v>
      </c>
      <c r="AG40" s="79" t="s">
        <v>7</v>
      </c>
      <c r="AH40" s="8" t="s">
        <v>7</v>
      </c>
      <c r="AI40" s="51" t="s">
        <v>7</v>
      </c>
      <c r="AJ40" s="8" t="s">
        <v>7</v>
      </c>
      <c r="AK40" s="74">
        <v>0</v>
      </c>
      <c r="AL40" s="79" t="s">
        <v>7</v>
      </c>
      <c r="AM40" s="8" t="s">
        <v>7</v>
      </c>
      <c r="AN40" s="51" t="s">
        <v>7</v>
      </c>
      <c r="AO40" s="8" t="s">
        <v>7</v>
      </c>
      <c r="AP40" s="74">
        <v>0</v>
      </c>
      <c r="AQ40" s="79" t="s">
        <v>7</v>
      </c>
      <c r="AR40" s="8" t="s">
        <v>7</v>
      </c>
      <c r="AS40" s="51" t="s">
        <v>7</v>
      </c>
      <c r="AT40" s="8" t="s">
        <v>7</v>
      </c>
      <c r="AU40" s="74">
        <v>0</v>
      </c>
      <c r="AV40" s="79" t="s">
        <v>7</v>
      </c>
      <c r="AW40" s="8" t="s">
        <v>7</v>
      </c>
      <c r="AX40" s="51" t="s">
        <v>7</v>
      </c>
      <c r="AY40" s="8" t="s">
        <v>7</v>
      </c>
      <c r="AZ40" s="74">
        <v>0</v>
      </c>
      <c r="BA40" s="79" t="s">
        <v>7</v>
      </c>
      <c r="BB40" s="8" t="s">
        <v>7</v>
      </c>
      <c r="BC40" s="51" t="s">
        <v>7</v>
      </c>
      <c r="BD40" s="8" t="s">
        <v>7</v>
      </c>
      <c r="BE40" s="74">
        <v>0</v>
      </c>
      <c r="BF40" s="79" t="s">
        <v>7</v>
      </c>
      <c r="BG40" s="8" t="s">
        <v>7</v>
      </c>
      <c r="BH40" s="51" t="s">
        <v>7</v>
      </c>
      <c r="BI40" s="8" t="s">
        <v>7</v>
      </c>
      <c r="BJ40" s="729">
        <v>0</v>
      </c>
      <c r="BK40" s="79" t="s">
        <v>7</v>
      </c>
      <c r="BL40" s="8" t="s">
        <v>7</v>
      </c>
      <c r="BM40" s="51" t="s">
        <v>7</v>
      </c>
      <c r="BN40" s="8" t="s">
        <v>7</v>
      </c>
    </row>
    <row r="41" spans="1:66" s="12" customFormat="1" ht="14.95" customHeight="1">
      <c r="A41" s="36" t="s">
        <v>34</v>
      </c>
      <c r="B41" s="37">
        <f>SUM(B42:B48)</f>
        <v>21.9</v>
      </c>
      <c r="C41" s="37">
        <f>SUM(C42:C49)</f>
        <v>25.799999999999997</v>
      </c>
      <c r="D41" s="37">
        <f>SUM(D42:D49)</f>
        <v>26.5</v>
      </c>
      <c r="E41" s="38">
        <f>D41-(B41+B101)</f>
        <v>-5.5999999999999943</v>
      </c>
      <c r="F41" s="39">
        <f>D41/(B41+B101)*100-100</f>
        <v>-17.445482866043605</v>
      </c>
      <c r="G41" s="38">
        <f>D41-C41</f>
        <v>0.70000000000000284</v>
      </c>
      <c r="H41" s="39">
        <f>D41/C41*100-100</f>
        <v>2.7131782945736518</v>
      </c>
      <c r="I41" s="37">
        <f>SUM(I42:I49)</f>
        <v>24.200000000000003</v>
      </c>
      <c r="J41" s="38">
        <f>I41-D41</f>
        <v>-2.2999999999999972</v>
      </c>
      <c r="K41" s="39">
        <f>I41/D41*100-100</f>
        <v>-8.679245283018858</v>
      </c>
      <c r="L41" s="37">
        <f>SUM(L42:L49)</f>
        <v>28</v>
      </c>
      <c r="M41" s="38">
        <f>L41-D41</f>
        <v>1.5</v>
      </c>
      <c r="N41" s="39">
        <f>L41/D41*100-100</f>
        <v>5.6603773584905639</v>
      </c>
      <c r="O41" s="38">
        <f>L41-I41</f>
        <v>3.7999999999999972</v>
      </c>
      <c r="P41" s="39">
        <f>L41/I41*100-100</f>
        <v>15.702479338842963</v>
      </c>
      <c r="Q41" s="37">
        <f>SUM(Q42:Q49)</f>
        <v>26.1</v>
      </c>
      <c r="R41" s="38">
        <f>Q41-D41</f>
        <v>-0.39999999999999858</v>
      </c>
      <c r="S41" s="39">
        <f>Q41/D41*100-100</f>
        <v>-1.5094339622641542</v>
      </c>
      <c r="T41" s="38">
        <f>Q41-L41</f>
        <v>-1.8999999999999986</v>
      </c>
      <c r="U41" s="39">
        <f>Q41/L41*100-100</f>
        <v>-6.7857142857142776</v>
      </c>
      <c r="V41" s="37">
        <f>SUM(V42:V49)</f>
        <v>27.9</v>
      </c>
      <c r="W41" s="38">
        <f>V41-D41</f>
        <v>1.3999999999999986</v>
      </c>
      <c r="X41" s="39">
        <f>V41/D41*100-100</f>
        <v>5.2830188679245254</v>
      </c>
      <c r="Y41" s="38">
        <f>V41-Q41</f>
        <v>1.7999999999999972</v>
      </c>
      <c r="Z41" s="39">
        <f>V41/Q41*100-100</f>
        <v>6.8965517241379217</v>
      </c>
      <c r="AA41" s="37">
        <f>SUM(AA42:AA49)</f>
        <v>25.9</v>
      </c>
      <c r="AB41" s="38">
        <f>AA41-D41</f>
        <v>-0.60000000000000142</v>
      </c>
      <c r="AC41" s="39">
        <f>AA41/D41*100-100</f>
        <v>-2.2641509433962312</v>
      </c>
      <c r="AD41" s="38">
        <f>AA41-V41</f>
        <v>-2</v>
      </c>
      <c r="AE41" s="39">
        <f>AA41/V41*100-100</f>
        <v>-7.1684587813620055</v>
      </c>
      <c r="AF41" s="37">
        <f>SUM(AF42:AF49)</f>
        <v>25.1</v>
      </c>
      <c r="AG41" s="38">
        <f>AF41-D41</f>
        <v>-1.3999999999999986</v>
      </c>
      <c r="AH41" s="39">
        <f>AF41/D41*100-100</f>
        <v>-5.2830188679245254</v>
      </c>
      <c r="AI41" s="38">
        <f>AF41-AA41</f>
        <v>-0.79999999999999716</v>
      </c>
      <c r="AJ41" s="39">
        <f>AF41/AA41*100-100</f>
        <v>-3.0888030888030755</v>
      </c>
      <c r="AK41" s="37">
        <f>SUM(AK42:AK49)</f>
        <v>44.2</v>
      </c>
      <c r="AL41" s="38">
        <f>AK41-D41</f>
        <v>17.700000000000003</v>
      </c>
      <c r="AM41" s="39">
        <f>AK41/D41*100-100</f>
        <v>66.792452830188694</v>
      </c>
      <c r="AN41" s="38">
        <f>AK41-AF41</f>
        <v>19.100000000000001</v>
      </c>
      <c r="AO41" s="39">
        <f>AK41/AF41*100-100</f>
        <v>76.095617529880485</v>
      </c>
      <c r="AP41" s="37">
        <f>SUM(AP42:AP49)</f>
        <v>44.3</v>
      </c>
      <c r="AQ41" s="38">
        <f>AP41-D41</f>
        <v>17.799999999999997</v>
      </c>
      <c r="AR41" s="39">
        <f>AP41/D41*100-100</f>
        <v>67.16981132075469</v>
      </c>
      <c r="AS41" s="38">
        <f>AP41-AK41</f>
        <v>9.9999999999994316E-2</v>
      </c>
      <c r="AT41" s="39">
        <f>AP41/AK41*100-100</f>
        <v>0.22624434389138059</v>
      </c>
      <c r="AU41" s="37">
        <f>SUM(AU42:AU49)</f>
        <v>44.5</v>
      </c>
      <c r="AV41" s="38">
        <f>AU41-D41</f>
        <v>18</v>
      </c>
      <c r="AW41" s="39">
        <f>AU41/D41*100-100</f>
        <v>67.924528301886795</v>
      </c>
      <c r="AX41" s="38">
        <f>AU41-AP41</f>
        <v>0.20000000000000284</v>
      </c>
      <c r="AY41" s="39">
        <f>AU41/AP41*100-100</f>
        <v>0.4514672686230341</v>
      </c>
      <c r="AZ41" s="37">
        <f>SUM(AZ42:AZ49)</f>
        <v>43.6</v>
      </c>
      <c r="BA41" s="38">
        <f>AZ41-D41</f>
        <v>17.100000000000001</v>
      </c>
      <c r="BB41" s="39">
        <f>AZ41/D41*100-100</f>
        <v>64.528301886792462</v>
      </c>
      <c r="BC41" s="38">
        <f>AZ41-AU41</f>
        <v>-0.89999999999999858</v>
      </c>
      <c r="BD41" s="39">
        <f>AZ41/AU41*100-100</f>
        <v>-2.0224719101123583</v>
      </c>
      <c r="BE41" s="37">
        <f>SUM(BE42:BE49)</f>
        <v>40.199999999999996</v>
      </c>
      <c r="BF41" s="38">
        <f>BE41-D41</f>
        <v>13.699999999999996</v>
      </c>
      <c r="BG41" s="39">
        <f>BE41/D41*100-100</f>
        <v>51.698113207547152</v>
      </c>
      <c r="BH41" s="38">
        <f>BE41-AZ41</f>
        <v>-3.4000000000000057</v>
      </c>
      <c r="BI41" s="39">
        <f>BE41/AZ41*100-100</f>
        <v>-7.7981651376146885</v>
      </c>
      <c r="BJ41" s="724">
        <f>SUM(BJ42:BJ49)</f>
        <v>33.4</v>
      </c>
      <c r="BK41" s="38">
        <f>BJ41-D41</f>
        <v>6.8999999999999986</v>
      </c>
      <c r="BL41" s="39">
        <f>BJ41/D41*100-100</f>
        <v>26.037735849056602</v>
      </c>
      <c r="BM41" s="38">
        <f>BJ41-BE41</f>
        <v>-6.7999999999999972</v>
      </c>
      <c r="BN41" s="39">
        <f>BJ41/BE41*100-100</f>
        <v>-16.915422885572127</v>
      </c>
    </row>
    <row r="42" spans="1:66" ht="14.3" customHeight="1">
      <c r="A42" s="7" t="s">
        <v>35</v>
      </c>
      <c r="B42" s="28">
        <v>0</v>
      </c>
      <c r="C42" s="28">
        <v>0</v>
      </c>
      <c r="D42" s="74">
        <v>0</v>
      </c>
      <c r="E42" s="51" t="s">
        <v>7</v>
      </c>
      <c r="F42" s="8" t="s">
        <v>7</v>
      </c>
      <c r="G42" s="21" t="s">
        <v>7</v>
      </c>
      <c r="H42" s="8" t="s">
        <v>7</v>
      </c>
      <c r="I42" s="74">
        <v>0</v>
      </c>
      <c r="J42" s="21" t="s">
        <v>7</v>
      </c>
      <c r="K42" s="8" t="s">
        <v>7</v>
      </c>
      <c r="L42" s="74">
        <v>0</v>
      </c>
      <c r="M42" s="51" t="s">
        <v>7</v>
      </c>
      <c r="N42" s="8" t="s">
        <v>7</v>
      </c>
      <c r="O42" s="21" t="s">
        <v>7</v>
      </c>
      <c r="P42" s="8" t="s">
        <v>7</v>
      </c>
      <c r="Q42" s="74">
        <v>0</v>
      </c>
      <c r="R42" s="51" t="s">
        <v>7</v>
      </c>
      <c r="S42" s="8" t="s">
        <v>7</v>
      </c>
      <c r="T42" s="21" t="s">
        <v>7</v>
      </c>
      <c r="U42" s="8" t="s">
        <v>7</v>
      </c>
      <c r="V42" s="74">
        <v>0</v>
      </c>
      <c r="W42" s="51" t="s">
        <v>7</v>
      </c>
      <c r="X42" s="8" t="s">
        <v>7</v>
      </c>
      <c r="Y42" s="21" t="s">
        <v>7</v>
      </c>
      <c r="Z42" s="8" t="s">
        <v>7</v>
      </c>
      <c r="AA42" s="74">
        <v>0</v>
      </c>
      <c r="AB42" s="51" t="s">
        <v>7</v>
      </c>
      <c r="AC42" s="8" t="s">
        <v>7</v>
      </c>
      <c r="AD42" s="21" t="s">
        <v>7</v>
      </c>
      <c r="AE42" s="8" t="s">
        <v>7</v>
      </c>
      <c r="AF42" s="74">
        <v>0</v>
      </c>
      <c r="AG42" s="51" t="s">
        <v>7</v>
      </c>
      <c r="AH42" s="8" t="s">
        <v>7</v>
      </c>
      <c r="AI42" s="21" t="s">
        <v>7</v>
      </c>
      <c r="AJ42" s="8" t="s">
        <v>7</v>
      </c>
      <c r="AK42" s="74">
        <v>0</v>
      </c>
      <c r="AL42" s="51" t="s">
        <v>7</v>
      </c>
      <c r="AM42" s="8" t="s">
        <v>7</v>
      </c>
      <c r="AN42" s="21" t="s">
        <v>7</v>
      </c>
      <c r="AO42" s="8" t="s">
        <v>7</v>
      </c>
      <c r="AP42" s="74">
        <v>0</v>
      </c>
      <c r="AQ42" s="51" t="s">
        <v>7</v>
      </c>
      <c r="AR42" s="8" t="s">
        <v>7</v>
      </c>
      <c r="AS42" s="21" t="s">
        <v>7</v>
      </c>
      <c r="AT42" s="8" t="s">
        <v>7</v>
      </c>
      <c r="AU42" s="74">
        <v>0</v>
      </c>
      <c r="AV42" s="51" t="s">
        <v>7</v>
      </c>
      <c r="AW42" s="8" t="s">
        <v>7</v>
      </c>
      <c r="AX42" s="21" t="s">
        <v>7</v>
      </c>
      <c r="AY42" s="8" t="s">
        <v>7</v>
      </c>
      <c r="AZ42" s="74">
        <v>0</v>
      </c>
      <c r="BA42" s="51" t="s">
        <v>7</v>
      </c>
      <c r="BB42" s="8" t="s">
        <v>7</v>
      </c>
      <c r="BC42" s="21" t="s">
        <v>7</v>
      </c>
      <c r="BD42" s="8" t="s">
        <v>7</v>
      </c>
      <c r="BE42" s="74">
        <v>0</v>
      </c>
      <c r="BF42" s="51" t="s">
        <v>7</v>
      </c>
      <c r="BG42" s="8" t="s">
        <v>7</v>
      </c>
      <c r="BH42" s="21" t="s">
        <v>7</v>
      </c>
      <c r="BI42" s="8" t="s">
        <v>7</v>
      </c>
      <c r="BJ42" s="729">
        <v>0</v>
      </c>
      <c r="BK42" s="51" t="s">
        <v>7</v>
      </c>
      <c r="BL42" s="8" t="s">
        <v>7</v>
      </c>
      <c r="BM42" s="21" t="s">
        <v>7</v>
      </c>
      <c r="BN42" s="8" t="s">
        <v>7</v>
      </c>
    </row>
    <row r="43" spans="1:66" ht="14.3">
      <c r="A43" s="7" t="s">
        <v>39</v>
      </c>
      <c r="B43" s="29">
        <v>0.9</v>
      </c>
      <c r="C43" s="29">
        <v>1.2</v>
      </c>
      <c r="D43" s="103">
        <v>1.3</v>
      </c>
      <c r="E43" s="20">
        <f>D43-B43</f>
        <v>0.4</v>
      </c>
      <c r="F43" s="6">
        <f>D43/B43*100-100</f>
        <v>44.444444444444429</v>
      </c>
      <c r="G43" s="20">
        <f>D43-C43</f>
        <v>0.10000000000000009</v>
      </c>
      <c r="H43" s="6">
        <f>D43/C43*100-100</f>
        <v>8.3333333333333428</v>
      </c>
      <c r="I43" s="103">
        <v>1.3</v>
      </c>
      <c r="J43" s="20">
        <f>I43-D43</f>
        <v>0</v>
      </c>
      <c r="K43" s="6">
        <f>I43/D43*100-100</f>
        <v>0</v>
      </c>
      <c r="L43" s="103">
        <v>1.3</v>
      </c>
      <c r="M43" s="20">
        <f>L43-D43</f>
        <v>0</v>
      </c>
      <c r="N43" s="6">
        <f>L43/D43*100-100</f>
        <v>0</v>
      </c>
      <c r="O43" s="20">
        <f>L43-I43</f>
        <v>0</v>
      </c>
      <c r="P43" s="6">
        <f>L43/I43*100-100</f>
        <v>0</v>
      </c>
      <c r="Q43" s="103">
        <v>1.3</v>
      </c>
      <c r="R43" s="20">
        <f>Q43-D43</f>
        <v>0</v>
      </c>
      <c r="S43" s="6">
        <f>Q43/D43*100-100</f>
        <v>0</v>
      </c>
      <c r="T43" s="20">
        <f>Q43-L43</f>
        <v>0</v>
      </c>
      <c r="U43" s="6">
        <f>Q43/L43*100-100</f>
        <v>0</v>
      </c>
      <c r="V43" s="103">
        <v>1.3</v>
      </c>
      <c r="W43" s="20">
        <f>V43-D43</f>
        <v>0</v>
      </c>
      <c r="X43" s="6">
        <f>V43/D43*100-100</f>
        <v>0</v>
      </c>
      <c r="Y43" s="20">
        <f>V43-Q43</f>
        <v>0</v>
      </c>
      <c r="Z43" s="6">
        <f>V43/Q43*100-100</f>
        <v>0</v>
      </c>
      <c r="AA43" s="103">
        <v>1.3</v>
      </c>
      <c r="AB43" s="20">
        <f>AA43-D43</f>
        <v>0</v>
      </c>
      <c r="AC43" s="6">
        <f>AA43/D43*100-100</f>
        <v>0</v>
      </c>
      <c r="AD43" s="20">
        <f>AA43-V43</f>
        <v>0</v>
      </c>
      <c r="AE43" s="6">
        <f>AA43/V43*100-100</f>
        <v>0</v>
      </c>
      <c r="AF43" s="103">
        <v>1.3</v>
      </c>
      <c r="AG43" s="20">
        <f>AF43-D43</f>
        <v>0</v>
      </c>
      <c r="AH43" s="6">
        <f>AF43/D43*100-100</f>
        <v>0</v>
      </c>
      <c r="AI43" s="20">
        <f>AF43-AA43</f>
        <v>0</v>
      </c>
      <c r="AJ43" s="6">
        <f>AF43/AA43*100-100</f>
        <v>0</v>
      </c>
      <c r="AK43" s="103">
        <v>1.3</v>
      </c>
      <c r="AL43" s="20">
        <f>AK43-D43</f>
        <v>0</v>
      </c>
      <c r="AM43" s="6">
        <f>AK43/D43*100-100</f>
        <v>0</v>
      </c>
      <c r="AN43" s="20">
        <f>AK43-AF43</f>
        <v>0</v>
      </c>
      <c r="AO43" s="6">
        <f>AK43/AF43*100-100</f>
        <v>0</v>
      </c>
      <c r="AP43" s="103">
        <v>1.3</v>
      </c>
      <c r="AQ43" s="20">
        <f>AP43-D43</f>
        <v>0</v>
      </c>
      <c r="AR43" s="6">
        <f>AP43/D43*100-100</f>
        <v>0</v>
      </c>
      <c r="AS43" s="20">
        <f>AP43-AK43</f>
        <v>0</v>
      </c>
      <c r="AT43" s="6">
        <f>AP43/AK43*100-100</f>
        <v>0</v>
      </c>
      <c r="AU43" s="103">
        <v>1.3</v>
      </c>
      <c r="AV43" s="20">
        <f>AU43-D43</f>
        <v>0</v>
      </c>
      <c r="AW43" s="6">
        <f>AU43/D43*100-100</f>
        <v>0</v>
      </c>
      <c r="AX43" s="20">
        <f>AU43-AP43</f>
        <v>0</v>
      </c>
      <c r="AY43" s="6">
        <f>AU43/AP43*100-100</f>
        <v>0</v>
      </c>
      <c r="AZ43" s="103">
        <v>1.3</v>
      </c>
      <c r="BA43" s="20">
        <f>AZ43-D43</f>
        <v>0</v>
      </c>
      <c r="BB43" s="6">
        <f>AZ43/D43*100-100</f>
        <v>0</v>
      </c>
      <c r="BC43" s="20">
        <f>AZ43-AU43</f>
        <v>0</v>
      </c>
      <c r="BD43" s="6">
        <f>AZ43/AU43*100-100</f>
        <v>0</v>
      </c>
      <c r="BE43" s="103">
        <v>1.3</v>
      </c>
      <c r="BF43" s="20">
        <f>BE43-D43</f>
        <v>0</v>
      </c>
      <c r="BG43" s="6">
        <f>BE43/D43*100-100</f>
        <v>0</v>
      </c>
      <c r="BH43" s="20">
        <f>BE43-AZ43</f>
        <v>0</v>
      </c>
      <c r="BI43" s="6">
        <f>BE43/AZ43*100-100</f>
        <v>0</v>
      </c>
      <c r="BJ43" s="724">
        <v>0.1</v>
      </c>
      <c r="BK43" s="21">
        <f>BJ43-D43</f>
        <v>-1.2</v>
      </c>
      <c r="BL43" s="8">
        <f>BJ43/D43*100-100</f>
        <v>-92.307692307692307</v>
      </c>
      <c r="BM43" s="21">
        <f>BJ43-BE43</f>
        <v>-1.2</v>
      </c>
      <c r="BN43" s="8">
        <f>BJ43/BE43*100-100</f>
        <v>-92.307692307692307</v>
      </c>
    </row>
    <row r="44" spans="1:66" ht="14.3">
      <c r="A44" s="7" t="s">
        <v>107</v>
      </c>
      <c r="B44" s="29"/>
      <c r="C44" s="53">
        <v>10.199999999999999</v>
      </c>
      <c r="D44" s="83">
        <v>10.3</v>
      </c>
      <c r="E44" s="20">
        <f>D44-B102</f>
        <v>0.10000000000000142</v>
      </c>
      <c r="F44" s="6">
        <f>D44/B102*100-100</f>
        <v>0.98039215686276293</v>
      </c>
      <c r="G44" s="20">
        <f>D44-C44</f>
        <v>0.10000000000000142</v>
      </c>
      <c r="H44" s="6">
        <f>D44/C44*100-100</f>
        <v>0.98039215686276293</v>
      </c>
      <c r="I44" s="104">
        <v>8</v>
      </c>
      <c r="J44" s="21">
        <f>I44-D44</f>
        <v>-2.3000000000000007</v>
      </c>
      <c r="K44" s="8">
        <f>I44/D44*100-100</f>
        <v>-22.330097087378647</v>
      </c>
      <c r="L44" s="83">
        <v>11.8</v>
      </c>
      <c r="M44" s="20">
        <f>L44-D44</f>
        <v>1.5</v>
      </c>
      <c r="N44" s="6">
        <f>L44/D44*100-100</f>
        <v>14.5631067961165</v>
      </c>
      <c r="O44" s="20">
        <f>L44-I44</f>
        <v>3.8000000000000007</v>
      </c>
      <c r="P44" s="6">
        <f>L44/I44*100-100</f>
        <v>47.5</v>
      </c>
      <c r="Q44" s="83">
        <v>9.9</v>
      </c>
      <c r="R44" s="21">
        <f>Q44-D44</f>
        <v>-0.40000000000000036</v>
      </c>
      <c r="S44" s="8">
        <f>Q44/D44*100-100</f>
        <v>-3.8834951456310591</v>
      </c>
      <c r="T44" s="21">
        <f>Q44-L44</f>
        <v>-1.9000000000000004</v>
      </c>
      <c r="U44" s="8">
        <f>Q44/L44*100-100</f>
        <v>-16.101694915254242</v>
      </c>
      <c r="V44" s="83">
        <v>11.7</v>
      </c>
      <c r="W44" s="20">
        <f>V44-D44</f>
        <v>1.3999999999999986</v>
      </c>
      <c r="X44" s="6">
        <f>V44/D44*100-100</f>
        <v>13.592233009708735</v>
      </c>
      <c r="Y44" s="20">
        <f>V44-Q44</f>
        <v>1.7999999999999989</v>
      </c>
      <c r="Z44" s="6">
        <f>V44/Q44*100-100</f>
        <v>18.181818181818159</v>
      </c>
      <c r="AA44" s="83">
        <v>10.199999999999999</v>
      </c>
      <c r="AB44" s="21">
        <f>AA44-D44</f>
        <v>-0.10000000000000142</v>
      </c>
      <c r="AC44" s="8">
        <f>AA44/D44*100-100</f>
        <v>-0.97087378640777899</v>
      </c>
      <c r="AD44" s="21">
        <f>AA44-V44</f>
        <v>-1.5</v>
      </c>
      <c r="AE44" s="8">
        <f>AA44/V44*100-100</f>
        <v>-12.820512820512818</v>
      </c>
      <c r="AF44" s="104">
        <v>9.4</v>
      </c>
      <c r="AG44" s="21">
        <f>AF44-D44</f>
        <v>-0.90000000000000036</v>
      </c>
      <c r="AH44" s="8">
        <f>AF44/D44*100-100</f>
        <v>-8.7378640776699115</v>
      </c>
      <c r="AI44" s="21">
        <f>AF44-AA44</f>
        <v>-0.79999999999999893</v>
      </c>
      <c r="AJ44" s="8">
        <f>AF44/AA44*100-100</f>
        <v>-7.8431372549019613</v>
      </c>
      <c r="AK44" s="104">
        <v>9.5</v>
      </c>
      <c r="AL44" s="21">
        <f>AK44-D44</f>
        <v>-0.80000000000000071</v>
      </c>
      <c r="AM44" s="8">
        <f>AK44/D44*100-100</f>
        <v>-7.7669902912621467</v>
      </c>
      <c r="AN44" s="20">
        <f>AK44-AF44</f>
        <v>9.9999999999999645E-2</v>
      </c>
      <c r="AO44" s="6">
        <f>AK44/AF44*100-100</f>
        <v>1.0638297872340559</v>
      </c>
      <c r="AP44" s="104">
        <v>9.6</v>
      </c>
      <c r="AQ44" s="21">
        <f>AP44-D44</f>
        <v>-0.70000000000000107</v>
      </c>
      <c r="AR44" s="8">
        <f>AP44/D44*100-100</f>
        <v>-6.7961165048543819</v>
      </c>
      <c r="AS44" s="20">
        <f>AP44-AK44</f>
        <v>9.9999999999999645E-2</v>
      </c>
      <c r="AT44" s="6">
        <f>AP44/AK44*100-100</f>
        <v>1.0526315789473699</v>
      </c>
      <c r="AU44" s="104">
        <v>9.8000000000000007</v>
      </c>
      <c r="AV44" s="21">
        <f>AU44-D44</f>
        <v>-0.5</v>
      </c>
      <c r="AW44" s="8">
        <f>AU44/D44*100-100</f>
        <v>-4.8543689320388381</v>
      </c>
      <c r="AX44" s="20">
        <f>AU44-AP44</f>
        <v>0.20000000000000107</v>
      </c>
      <c r="AY44" s="6">
        <f>AU44/AP44*100-100</f>
        <v>2.0833333333333428</v>
      </c>
      <c r="AZ44" s="104">
        <v>8.9</v>
      </c>
      <c r="BA44" s="21">
        <f>AZ44-D44</f>
        <v>-1.4000000000000004</v>
      </c>
      <c r="BB44" s="8">
        <f>AZ44/D44*100-100</f>
        <v>-13.59223300970875</v>
      </c>
      <c r="BC44" s="21">
        <f>AZ44-AU44</f>
        <v>-0.90000000000000036</v>
      </c>
      <c r="BD44" s="8">
        <f>AZ44/AU44*100-100</f>
        <v>-9.183673469387756</v>
      </c>
      <c r="BE44" s="104">
        <v>5.5</v>
      </c>
      <c r="BF44" s="21">
        <f>BE44-D44</f>
        <v>-4.8000000000000007</v>
      </c>
      <c r="BG44" s="8">
        <f>BE44/D44*100-100</f>
        <v>-46.601941747572816</v>
      </c>
      <c r="BH44" s="21">
        <f>BE44-AZ44</f>
        <v>-3.4000000000000004</v>
      </c>
      <c r="BI44" s="8">
        <f>BE44/AZ44*100-100</f>
        <v>-38.202247191011239</v>
      </c>
      <c r="BJ44" s="730">
        <v>1.5</v>
      </c>
      <c r="BK44" s="21">
        <f>BJ44-D44</f>
        <v>-8.8000000000000007</v>
      </c>
      <c r="BL44" s="8">
        <f>BJ44/D44*100-100</f>
        <v>-85.4368932038835</v>
      </c>
      <c r="BM44" s="21">
        <f>BJ44-BE44</f>
        <v>-4</v>
      </c>
      <c r="BN44" s="8">
        <f>BJ44/BE44*100-100</f>
        <v>-72.727272727272734</v>
      </c>
    </row>
    <row r="45" spans="1:66" ht="14.3">
      <c r="A45" s="7" t="s">
        <v>43</v>
      </c>
      <c r="B45" s="19">
        <v>4.0999999999999996</v>
      </c>
      <c r="C45" s="28">
        <v>0</v>
      </c>
      <c r="D45" s="103">
        <v>0.5</v>
      </c>
      <c r="E45" s="21">
        <f>D45-B45</f>
        <v>-3.5999999999999996</v>
      </c>
      <c r="F45" s="8">
        <f>D45/B45*100-100</f>
        <v>-87.804878048780481</v>
      </c>
      <c r="G45" s="20">
        <f>D45-C45</f>
        <v>0.5</v>
      </c>
      <c r="H45" s="8" t="s">
        <v>7</v>
      </c>
      <c r="I45" s="103">
        <v>0.5</v>
      </c>
      <c r="J45" s="20">
        <f>I45-D45</f>
        <v>0</v>
      </c>
      <c r="K45" s="6">
        <f>I45/D45*100-100</f>
        <v>0</v>
      </c>
      <c r="L45" s="103">
        <v>0.5</v>
      </c>
      <c r="M45" s="20">
        <f>L45-D45</f>
        <v>0</v>
      </c>
      <c r="N45" s="6">
        <f>L45/D45*100-100</f>
        <v>0</v>
      </c>
      <c r="O45" s="20">
        <f>L45-I45</f>
        <v>0</v>
      </c>
      <c r="P45" s="6">
        <f>L45/I45*100-100</f>
        <v>0</v>
      </c>
      <c r="Q45" s="103">
        <v>0.5</v>
      </c>
      <c r="R45" s="20">
        <f>Q45-D45</f>
        <v>0</v>
      </c>
      <c r="S45" s="6">
        <f>Q45/D45*100-100</f>
        <v>0</v>
      </c>
      <c r="T45" s="20">
        <f>Q45-L45</f>
        <v>0</v>
      </c>
      <c r="U45" s="6">
        <f>Q45/L45*100-100</f>
        <v>0</v>
      </c>
      <c r="V45" s="103">
        <v>0.5</v>
      </c>
      <c r="W45" s="20">
        <f>V45-D45</f>
        <v>0</v>
      </c>
      <c r="X45" s="6">
        <f>V45/D45*100-100</f>
        <v>0</v>
      </c>
      <c r="Y45" s="20">
        <f>V45-Q45</f>
        <v>0</v>
      </c>
      <c r="Z45" s="6">
        <f>V45/Q45*100-100</f>
        <v>0</v>
      </c>
      <c r="AA45" s="74">
        <v>0</v>
      </c>
      <c r="AB45" s="21">
        <f>AA45-D45</f>
        <v>-0.5</v>
      </c>
      <c r="AC45" s="8">
        <f>AA45/D45*100-100</f>
        <v>-100</v>
      </c>
      <c r="AD45" s="21">
        <f>AA45-V45</f>
        <v>-0.5</v>
      </c>
      <c r="AE45" s="8">
        <f>AA45/V45*100-100</f>
        <v>-100</v>
      </c>
      <c r="AF45" s="74">
        <v>0</v>
      </c>
      <c r="AG45" s="21">
        <f>AF45-D45</f>
        <v>-0.5</v>
      </c>
      <c r="AH45" s="8">
        <f>AF45/D45*100-100</f>
        <v>-100</v>
      </c>
      <c r="AI45" s="21">
        <f>AF45-AA45</f>
        <v>0</v>
      </c>
      <c r="AJ45" s="8" t="s">
        <v>7</v>
      </c>
      <c r="AK45" s="74">
        <v>0</v>
      </c>
      <c r="AL45" s="21">
        <f>AK45-D45</f>
        <v>-0.5</v>
      </c>
      <c r="AM45" s="8">
        <f>AK45/D45*100-100</f>
        <v>-100</v>
      </c>
      <c r="AN45" s="8" t="s">
        <v>7</v>
      </c>
      <c r="AO45" s="8" t="s">
        <v>7</v>
      </c>
      <c r="AP45" s="74">
        <v>0</v>
      </c>
      <c r="AQ45" s="21">
        <f>AP45-D45</f>
        <v>-0.5</v>
      </c>
      <c r="AR45" s="8">
        <f>AP45/D45*100-100</f>
        <v>-100</v>
      </c>
      <c r="AS45" s="8" t="s">
        <v>7</v>
      </c>
      <c r="AT45" s="8" t="s">
        <v>7</v>
      </c>
      <c r="AU45" s="74">
        <v>0</v>
      </c>
      <c r="AV45" s="21">
        <f>AU45-D45</f>
        <v>-0.5</v>
      </c>
      <c r="AW45" s="8">
        <f>AU45/D45*100-100</f>
        <v>-100</v>
      </c>
      <c r="AX45" s="8" t="s">
        <v>7</v>
      </c>
      <c r="AY45" s="8" t="s">
        <v>7</v>
      </c>
      <c r="AZ45" s="74">
        <v>0</v>
      </c>
      <c r="BA45" s="21">
        <f>AZ45-D45</f>
        <v>-0.5</v>
      </c>
      <c r="BB45" s="8">
        <f>AZ45/D45*100-100</f>
        <v>-100</v>
      </c>
      <c r="BC45" s="8" t="s">
        <v>7</v>
      </c>
      <c r="BD45" s="8" t="s">
        <v>7</v>
      </c>
      <c r="BE45" s="74">
        <v>0</v>
      </c>
      <c r="BF45" s="21">
        <f>BE45-D45</f>
        <v>-0.5</v>
      </c>
      <c r="BG45" s="8">
        <f>BE45/D45*100-100</f>
        <v>-100</v>
      </c>
      <c r="BH45" s="8" t="s">
        <v>7</v>
      </c>
      <c r="BI45" s="8" t="s">
        <v>7</v>
      </c>
      <c r="BJ45" s="729">
        <v>0</v>
      </c>
      <c r="BK45" s="21">
        <f>BJ45-D45</f>
        <v>-0.5</v>
      </c>
      <c r="BL45" s="8">
        <f>BJ45/D45*100-100</f>
        <v>-100</v>
      </c>
      <c r="BM45" s="8" t="s">
        <v>7</v>
      </c>
      <c r="BN45" s="8" t="s">
        <v>7</v>
      </c>
    </row>
    <row r="46" spans="1:66" ht="14.3">
      <c r="A46" s="7" t="s">
        <v>45</v>
      </c>
      <c r="B46" s="29">
        <v>2.5</v>
      </c>
      <c r="C46" s="28">
        <v>0</v>
      </c>
      <c r="D46" s="74">
        <v>0</v>
      </c>
      <c r="E46" s="21">
        <f>D46-B46</f>
        <v>-2.5</v>
      </c>
      <c r="F46" s="8">
        <f>D46/B46*100-100</f>
        <v>-100</v>
      </c>
      <c r="G46" s="8" t="s">
        <v>7</v>
      </c>
      <c r="H46" s="8" t="s">
        <v>7</v>
      </c>
      <c r="I46" s="74">
        <v>0</v>
      </c>
      <c r="J46" s="8" t="s">
        <v>7</v>
      </c>
      <c r="K46" s="8" t="s">
        <v>7</v>
      </c>
      <c r="L46" s="74">
        <v>0</v>
      </c>
      <c r="M46" s="8" t="s">
        <v>7</v>
      </c>
      <c r="N46" s="8" t="s">
        <v>7</v>
      </c>
      <c r="O46" s="8" t="s">
        <v>7</v>
      </c>
      <c r="P46" s="8" t="s">
        <v>7</v>
      </c>
      <c r="Q46" s="74">
        <v>0</v>
      </c>
      <c r="R46" s="8" t="s">
        <v>7</v>
      </c>
      <c r="S46" s="8" t="s">
        <v>7</v>
      </c>
      <c r="T46" s="8" t="s">
        <v>7</v>
      </c>
      <c r="U46" s="8" t="s">
        <v>7</v>
      </c>
      <c r="V46" s="74">
        <v>0</v>
      </c>
      <c r="W46" s="8" t="s">
        <v>7</v>
      </c>
      <c r="X46" s="8" t="s">
        <v>7</v>
      </c>
      <c r="Y46" s="8" t="s">
        <v>7</v>
      </c>
      <c r="Z46" s="8" t="s">
        <v>7</v>
      </c>
      <c r="AA46" s="74">
        <v>0</v>
      </c>
      <c r="AB46" s="8" t="s">
        <v>7</v>
      </c>
      <c r="AC46" s="8" t="s">
        <v>7</v>
      </c>
      <c r="AD46" s="8" t="s">
        <v>7</v>
      </c>
      <c r="AE46" s="8" t="s">
        <v>7</v>
      </c>
      <c r="AF46" s="74">
        <v>0</v>
      </c>
      <c r="AG46" s="8" t="s">
        <v>7</v>
      </c>
      <c r="AH46" s="8" t="s">
        <v>7</v>
      </c>
      <c r="AI46" s="8" t="s">
        <v>7</v>
      </c>
      <c r="AJ46" s="8" t="s">
        <v>7</v>
      </c>
      <c r="AK46" s="74">
        <v>0</v>
      </c>
      <c r="AL46" s="8" t="s">
        <v>7</v>
      </c>
      <c r="AM46" s="8" t="s">
        <v>7</v>
      </c>
      <c r="AN46" s="8" t="s">
        <v>7</v>
      </c>
      <c r="AO46" s="8" t="s">
        <v>7</v>
      </c>
      <c r="AP46" s="74">
        <v>0</v>
      </c>
      <c r="AQ46" s="8" t="s">
        <v>7</v>
      </c>
      <c r="AR46" s="8" t="s">
        <v>7</v>
      </c>
      <c r="AS46" s="8" t="s">
        <v>7</v>
      </c>
      <c r="AT46" s="8" t="s">
        <v>7</v>
      </c>
      <c r="AU46" s="74">
        <v>0</v>
      </c>
      <c r="AV46" s="8" t="s">
        <v>7</v>
      </c>
      <c r="AW46" s="8" t="s">
        <v>7</v>
      </c>
      <c r="AX46" s="8" t="s">
        <v>7</v>
      </c>
      <c r="AY46" s="8" t="s">
        <v>7</v>
      </c>
      <c r="AZ46" s="74">
        <v>0</v>
      </c>
      <c r="BA46" s="8" t="s">
        <v>7</v>
      </c>
      <c r="BB46" s="8" t="s">
        <v>7</v>
      </c>
      <c r="BC46" s="8" t="s">
        <v>7</v>
      </c>
      <c r="BD46" s="8" t="s">
        <v>7</v>
      </c>
      <c r="BE46" s="74">
        <v>0</v>
      </c>
      <c r="BF46" s="8" t="s">
        <v>7</v>
      </c>
      <c r="BG46" s="8" t="s">
        <v>7</v>
      </c>
      <c r="BH46" s="8" t="s">
        <v>7</v>
      </c>
      <c r="BI46" s="8" t="s">
        <v>7</v>
      </c>
      <c r="BJ46" s="729">
        <v>0</v>
      </c>
      <c r="BK46" s="8" t="s">
        <v>7</v>
      </c>
      <c r="BL46" s="8" t="s">
        <v>7</v>
      </c>
      <c r="BM46" s="8" t="s">
        <v>7</v>
      </c>
      <c r="BN46" s="8" t="s">
        <v>7</v>
      </c>
    </row>
    <row r="47" spans="1:66" ht="14.3">
      <c r="A47" s="7" t="s">
        <v>46</v>
      </c>
      <c r="B47" s="35">
        <v>14.4</v>
      </c>
      <c r="C47" s="35">
        <v>14.4</v>
      </c>
      <c r="D47" s="83">
        <v>14.4</v>
      </c>
      <c r="E47" s="20">
        <f>D47-B47</f>
        <v>0</v>
      </c>
      <c r="F47" s="6">
        <f>D47/B47*100-100</f>
        <v>0</v>
      </c>
      <c r="G47" s="20">
        <f>D47-C47</f>
        <v>0</v>
      </c>
      <c r="H47" s="6">
        <f>D47/C47*100-100</f>
        <v>0</v>
      </c>
      <c r="I47" s="83">
        <v>14.4</v>
      </c>
      <c r="J47" s="20">
        <f>I47-D47</f>
        <v>0</v>
      </c>
      <c r="K47" s="6">
        <f>I47/D47*100-100</f>
        <v>0</v>
      </c>
      <c r="L47" s="83">
        <v>14.4</v>
      </c>
      <c r="M47" s="20">
        <f>L47-D47</f>
        <v>0</v>
      </c>
      <c r="N47" s="6">
        <f>L47/D47*100-100</f>
        <v>0</v>
      </c>
      <c r="O47" s="20">
        <f>L47-I47</f>
        <v>0</v>
      </c>
      <c r="P47" s="6">
        <f>L47/I47*100-100</f>
        <v>0</v>
      </c>
      <c r="Q47" s="83">
        <v>14.4</v>
      </c>
      <c r="R47" s="20">
        <f>Q47-D47</f>
        <v>0</v>
      </c>
      <c r="S47" s="6">
        <f>Q47/D47*100-100</f>
        <v>0</v>
      </c>
      <c r="T47" s="20">
        <f>Q47-L47</f>
        <v>0</v>
      </c>
      <c r="U47" s="6">
        <f>Q47/L47*100-100</f>
        <v>0</v>
      </c>
      <c r="V47" s="83">
        <v>14.4</v>
      </c>
      <c r="W47" s="20">
        <f>V47-D47</f>
        <v>0</v>
      </c>
      <c r="X47" s="6">
        <f>V47/D47*100-100</f>
        <v>0</v>
      </c>
      <c r="Y47" s="20">
        <f>V47-Q47</f>
        <v>0</v>
      </c>
      <c r="Z47" s="6">
        <f>V47/Q47*100-100</f>
        <v>0</v>
      </c>
      <c r="AA47" s="83">
        <v>14.4</v>
      </c>
      <c r="AB47" s="20">
        <f>AA47-D47</f>
        <v>0</v>
      </c>
      <c r="AC47" s="6">
        <f>AA47/D47*100-100</f>
        <v>0</v>
      </c>
      <c r="AD47" s="20">
        <f>AA47-V47</f>
        <v>0</v>
      </c>
      <c r="AE47" s="6">
        <f>AA47/V47*100-100</f>
        <v>0</v>
      </c>
      <c r="AF47" s="83">
        <v>14.4</v>
      </c>
      <c r="AG47" s="20">
        <f>AF47-D47</f>
        <v>0</v>
      </c>
      <c r="AH47" s="6">
        <f>AF47/D47*100-100</f>
        <v>0</v>
      </c>
      <c r="AI47" s="20">
        <f>AF47-AA47</f>
        <v>0</v>
      </c>
      <c r="AJ47" s="6">
        <f>AF47/AA47*100-100</f>
        <v>0</v>
      </c>
      <c r="AK47" s="83">
        <v>33.4</v>
      </c>
      <c r="AL47" s="20">
        <f>AK47-D47</f>
        <v>19</v>
      </c>
      <c r="AM47" s="6" t="s">
        <v>331</v>
      </c>
      <c r="AN47" s="20">
        <f>AK47-AF47</f>
        <v>19</v>
      </c>
      <c r="AO47" s="6" t="s">
        <v>331</v>
      </c>
      <c r="AP47" s="83">
        <v>33.4</v>
      </c>
      <c r="AQ47" s="20">
        <f>AP47-D47</f>
        <v>19</v>
      </c>
      <c r="AR47" s="6" t="s">
        <v>331</v>
      </c>
      <c r="AS47" s="20">
        <f>AP47-AK47</f>
        <v>0</v>
      </c>
      <c r="AT47" s="6">
        <f>AP47/AK47*100-100</f>
        <v>0</v>
      </c>
      <c r="AU47" s="83">
        <v>33.4</v>
      </c>
      <c r="AV47" s="20">
        <f>AU47-D47</f>
        <v>19</v>
      </c>
      <c r="AW47" s="6">
        <f>AU47/D47*100-100</f>
        <v>131.94444444444443</v>
      </c>
      <c r="AX47" s="20">
        <f>AU47-AP47</f>
        <v>0</v>
      </c>
      <c r="AY47" s="6">
        <f>AU47/AP47*100-100</f>
        <v>0</v>
      </c>
      <c r="AZ47" s="83">
        <v>33.4</v>
      </c>
      <c r="BA47" s="20">
        <f>AZ47-D47</f>
        <v>19</v>
      </c>
      <c r="BB47" s="6" t="s">
        <v>331</v>
      </c>
      <c r="BC47" s="20">
        <f>AZ47-AU47</f>
        <v>0</v>
      </c>
      <c r="BD47" s="6">
        <f>AZ47/AU47*100-100</f>
        <v>0</v>
      </c>
      <c r="BE47" s="83">
        <v>33.4</v>
      </c>
      <c r="BF47" s="20">
        <f>BE47-D47</f>
        <v>19</v>
      </c>
      <c r="BG47" s="6" t="s">
        <v>331</v>
      </c>
      <c r="BH47" s="20">
        <f>BE47-AZ47</f>
        <v>0</v>
      </c>
      <c r="BI47" s="6">
        <f>BE47/AZ47*100-100</f>
        <v>0</v>
      </c>
      <c r="BJ47" s="725">
        <v>31.8</v>
      </c>
      <c r="BK47" s="20">
        <f>BJ47-D47</f>
        <v>17.399999999999999</v>
      </c>
      <c r="BL47" s="6" t="s">
        <v>359</v>
      </c>
      <c r="BM47" s="21">
        <f>BJ47-BE47</f>
        <v>-1.5999999999999979</v>
      </c>
      <c r="BN47" s="8">
        <f>BJ47/BE47*100-100</f>
        <v>-4.7904191616766383</v>
      </c>
    </row>
    <row r="48" spans="1:66" ht="13.6">
      <c r="A48" s="7" t="s">
        <v>47</v>
      </c>
      <c r="B48" s="28">
        <v>0</v>
      </c>
      <c r="C48" s="28">
        <v>0</v>
      </c>
      <c r="D48" s="74">
        <v>0</v>
      </c>
      <c r="E48" s="21" t="s">
        <v>7</v>
      </c>
      <c r="F48" s="52" t="s">
        <v>7</v>
      </c>
      <c r="G48" s="21" t="s">
        <v>7</v>
      </c>
      <c r="H48" s="8" t="s">
        <v>7</v>
      </c>
      <c r="I48" s="74">
        <v>0</v>
      </c>
      <c r="J48" s="21" t="s">
        <v>7</v>
      </c>
      <c r="K48" s="8" t="s">
        <v>7</v>
      </c>
      <c r="L48" s="74">
        <v>0</v>
      </c>
      <c r="M48" s="21" t="s">
        <v>7</v>
      </c>
      <c r="N48" s="52" t="s">
        <v>7</v>
      </c>
      <c r="O48" s="21" t="s">
        <v>7</v>
      </c>
      <c r="P48" s="8" t="s">
        <v>7</v>
      </c>
      <c r="Q48" s="74">
        <v>0</v>
      </c>
      <c r="R48" s="21" t="s">
        <v>7</v>
      </c>
      <c r="S48" s="52" t="s">
        <v>7</v>
      </c>
      <c r="T48" s="21" t="s">
        <v>7</v>
      </c>
      <c r="U48" s="8" t="s">
        <v>7</v>
      </c>
      <c r="V48" s="74">
        <v>0</v>
      </c>
      <c r="W48" s="21" t="s">
        <v>7</v>
      </c>
      <c r="X48" s="52" t="s">
        <v>7</v>
      </c>
      <c r="Y48" s="21" t="s">
        <v>7</v>
      </c>
      <c r="Z48" s="8" t="s">
        <v>7</v>
      </c>
      <c r="AA48" s="74">
        <v>0</v>
      </c>
      <c r="AB48" s="21" t="s">
        <v>7</v>
      </c>
      <c r="AC48" s="52" t="s">
        <v>7</v>
      </c>
      <c r="AD48" s="21" t="s">
        <v>7</v>
      </c>
      <c r="AE48" s="8" t="s">
        <v>7</v>
      </c>
      <c r="AF48" s="74">
        <v>0</v>
      </c>
      <c r="AG48" s="21" t="s">
        <v>7</v>
      </c>
      <c r="AH48" s="52" t="s">
        <v>7</v>
      </c>
      <c r="AI48" s="21" t="s">
        <v>7</v>
      </c>
      <c r="AJ48" s="8" t="s">
        <v>7</v>
      </c>
      <c r="AK48" s="74">
        <v>0</v>
      </c>
      <c r="AL48" s="21" t="s">
        <v>7</v>
      </c>
      <c r="AM48" s="52" t="s">
        <v>7</v>
      </c>
      <c r="AN48" s="21" t="s">
        <v>7</v>
      </c>
      <c r="AO48" s="8" t="s">
        <v>7</v>
      </c>
      <c r="AP48" s="74">
        <v>0</v>
      </c>
      <c r="AQ48" s="21" t="s">
        <v>7</v>
      </c>
      <c r="AR48" s="52" t="s">
        <v>7</v>
      </c>
      <c r="AS48" s="21" t="s">
        <v>7</v>
      </c>
      <c r="AT48" s="8" t="s">
        <v>7</v>
      </c>
      <c r="AU48" s="74">
        <v>0</v>
      </c>
      <c r="AV48" s="21" t="s">
        <v>7</v>
      </c>
      <c r="AW48" s="52" t="s">
        <v>7</v>
      </c>
      <c r="AX48" s="21" t="s">
        <v>7</v>
      </c>
      <c r="AY48" s="8" t="s">
        <v>7</v>
      </c>
      <c r="AZ48" s="74">
        <v>0</v>
      </c>
      <c r="BA48" s="21" t="s">
        <v>7</v>
      </c>
      <c r="BB48" s="52" t="s">
        <v>7</v>
      </c>
      <c r="BC48" s="21" t="s">
        <v>7</v>
      </c>
      <c r="BD48" s="8" t="s">
        <v>7</v>
      </c>
      <c r="BE48" s="74">
        <v>0</v>
      </c>
      <c r="BF48" s="21" t="s">
        <v>7</v>
      </c>
      <c r="BG48" s="52" t="s">
        <v>7</v>
      </c>
      <c r="BH48" s="21" t="s">
        <v>7</v>
      </c>
      <c r="BI48" s="8" t="s">
        <v>7</v>
      </c>
      <c r="BJ48" s="729">
        <v>0</v>
      </c>
      <c r="BK48" s="21" t="s">
        <v>7</v>
      </c>
      <c r="BL48" s="52" t="s">
        <v>7</v>
      </c>
      <c r="BM48" s="21" t="s">
        <v>7</v>
      </c>
      <c r="BN48" s="8" t="s">
        <v>7</v>
      </c>
    </row>
    <row r="49" spans="1:66" ht="13.6">
      <c r="A49" s="7" t="s">
        <v>108</v>
      </c>
      <c r="B49" s="28"/>
      <c r="C49" s="28">
        <v>0</v>
      </c>
      <c r="D49" s="74">
        <v>0</v>
      </c>
      <c r="E49" s="21" t="s">
        <v>7</v>
      </c>
      <c r="F49" s="52" t="s">
        <v>7</v>
      </c>
      <c r="G49" s="21" t="s">
        <v>7</v>
      </c>
      <c r="H49" s="8" t="s">
        <v>7</v>
      </c>
      <c r="I49" s="74">
        <v>0</v>
      </c>
      <c r="J49" s="21" t="s">
        <v>7</v>
      </c>
      <c r="K49" s="8" t="s">
        <v>7</v>
      </c>
      <c r="L49" s="74">
        <v>0</v>
      </c>
      <c r="M49" s="21" t="s">
        <v>7</v>
      </c>
      <c r="N49" s="52" t="s">
        <v>7</v>
      </c>
      <c r="O49" s="21" t="s">
        <v>7</v>
      </c>
      <c r="P49" s="8" t="s">
        <v>7</v>
      </c>
      <c r="Q49" s="74">
        <v>0</v>
      </c>
      <c r="R49" s="21" t="s">
        <v>7</v>
      </c>
      <c r="S49" s="52" t="s">
        <v>7</v>
      </c>
      <c r="T49" s="21" t="s">
        <v>7</v>
      </c>
      <c r="U49" s="8" t="s">
        <v>7</v>
      </c>
      <c r="V49" s="74">
        <v>0</v>
      </c>
      <c r="W49" s="21" t="s">
        <v>7</v>
      </c>
      <c r="X49" s="52" t="s">
        <v>7</v>
      </c>
      <c r="Y49" s="21" t="s">
        <v>7</v>
      </c>
      <c r="Z49" s="8" t="s">
        <v>7</v>
      </c>
      <c r="AA49" s="74">
        <v>0</v>
      </c>
      <c r="AB49" s="21" t="s">
        <v>7</v>
      </c>
      <c r="AC49" s="52" t="s">
        <v>7</v>
      </c>
      <c r="AD49" s="21" t="s">
        <v>7</v>
      </c>
      <c r="AE49" s="8" t="s">
        <v>7</v>
      </c>
      <c r="AF49" s="74">
        <v>0</v>
      </c>
      <c r="AG49" s="21" t="s">
        <v>7</v>
      </c>
      <c r="AH49" s="52" t="s">
        <v>7</v>
      </c>
      <c r="AI49" s="21" t="s">
        <v>7</v>
      </c>
      <c r="AJ49" s="8" t="s">
        <v>7</v>
      </c>
      <c r="AK49" s="74">
        <v>0</v>
      </c>
      <c r="AL49" s="21" t="s">
        <v>7</v>
      </c>
      <c r="AM49" s="52" t="s">
        <v>7</v>
      </c>
      <c r="AN49" s="21" t="s">
        <v>7</v>
      </c>
      <c r="AO49" s="8" t="s">
        <v>7</v>
      </c>
      <c r="AP49" s="74">
        <v>0</v>
      </c>
      <c r="AQ49" s="21" t="s">
        <v>7</v>
      </c>
      <c r="AR49" s="52" t="s">
        <v>7</v>
      </c>
      <c r="AS49" s="21" t="s">
        <v>7</v>
      </c>
      <c r="AT49" s="8" t="s">
        <v>7</v>
      </c>
      <c r="AU49" s="74">
        <v>0</v>
      </c>
      <c r="AV49" s="21" t="s">
        <v>7</v>
      </c>
      <c r="AW49" s="52" t="s">
        <v>7</v>
      </c>
      <c r="AX49" s="21" t="s">
        <v>7</v>
      </c>
      <c r="AY49" s="8" t="s">
        <v>7</v>
      </c>
      <c r="AZ49" s="74">
        <v>0</v>
      </c>
      <c r="BA49" s="21" t="s">
        <v>7</v>
      </c>
      <c r="BB49" s="52" t="s">
        <v>7</v>
      </c>
      <c r="BC49" s="21" t="s">
        <v>7</v>
      </c>
      <c r="BD49" s="8" t="s">
        <v>7</v>
      </c>
      <c r="BE49" s="74">
        <v>0</v>
      </c>
      <c r="BF49" s="21" t="s">
        <v>7</v>
      </c>
      <c r="BG49" s="52" t="s">
        <v>7</v>
      </c>
      <c r="BH49" s="21" t="s">
        <v>7</v>
      </c>
      <c r="BI49" s="8" t="s">
        <v>7</v>
      </c>
      <c r="BJ49" s="729">
        <v>0</v>
      </c>
      <c r="BK49" s="21" t="s">
        <v>7</v>
      </c>
      <c r="BL49" s="52" t="s">
        <v>7</v>
      </c>
      <c r="BM49" s="21" t="s">
        <v>7</v>
      </c>
      <c r="BN49" s="8" t="s">
        <v>7</v>
      </c>
    </row>
    <row r="50" spans="1:66" ht="28.55">
      <c r="A50" s="36" t="s">
        <v>92</v>
      </c>
      <c r="B50" s="37">
        <f>SUM(B51:B57)</f>
        <v>12.8</v>
      </c>
      <c r="C50" s="37">
        <f>SUM(C51:C57)</f>
        <v>3.3</v>
      </c>
      <c r="D50" s="37">
        <f>SUM(D51:D57)</f>
        <v>3.3</v>
      </c>
      <c r="E50" s="38">
        <f>D50-B50</f>
        <v>-9.5</v>
      </c>
      <c r="F50" s="39">
        <f>D50/B50*100-100</f>
        <v>-74.21875</v>
      </c>
      <c r="G50" s="38">
        <f>D50-C50</f>
        <v>0</v>
      </c>
      <c r="H50" s="39">
        <f>D50/C50*100-100</f>
        <v>0</v>
      </c>
      <c r="I50" s="37">
        <f>SUM(I51:I57)</f>
        <v>3.3</v>
      </c>
      <c r="J50" s="38">
        <f>I50-D50</f>
        <v>0</v>
      </c>
      <c r="K50" s="39">
        <f>I50/D50*100-100</f>
        <v>0</v>
      </c>
      <c r="L50" s="37">
        <f>SUM(L51:L57)</f>
        <v>3.3</v>
      </c>
      <c r="M50" s="38">
        <f>L50-D50</f>
        <v>0</v>
      </c>
      <c r="N50" s="39">
        <f>L50/D50*100-100</f>
        <v>0</v>
      </c>
      <c r="O50" s="38">
        <f>L50-I50</f>
        <v>0</v>
      </c>
      <c r="P50" s="39">
        <f>L50/I50*100-100</f>
        <v>0</v>
      </c>
      <c r="Q50" s="37">
        <f>SUM(Q51:Q57)</f>
        <v>4.8</v>
      </c>
      <c r="R50" s="38">
        <f>Q50-D50</f>
        <v>1.5</v>
      </c>
      <c r="S50" s="39">
        <f>Q50/D50*100-100</f>
        <v>45.454545454545467</v>
      </c>
      <c r="T50" s="38">
        <f>Q50-L50</f>
        <v>1.5</v>
      </c>
      <c r="U50" s="39">
        <f>Q50/L50*100-100</f>
        <v>45.454545454545467</v>
      </c>
      <c r="V50" s="37">
        <f>SUM(V51:V57)</f>
        <v>3.5</v>
      </c>
      <c r="W50" s="38">
        <f>V50-D50</f>
        <v>0.20000000000000018</v>
      </c>
      <c r="X50" s="39">
        <f>V50/D50*100-100</f>
        <v>6.0606060606060623</v>
      </c>
      <c r="Y50" s="38">
        <f>V50-Q50</f>
        <v>-1.2999999999999998</v>
      </c>
      <c r="Z50" s="39">
        <f>V50/Q50*100-100</f>
        <v>-27.083333333333329</v>
      </c>
      <c r="AA50" s="37">
        <f>SUM(AA51:AA57)</f>
        <v>4.0999999999999996</v>
      </c>
      <c r="AB50" s="38">
        <f>AA50-D50</f>
        <v>0.79999999999999982</v>
      </c>
      <c r="AC50" s="39">
        <f>AA50/D50*100-100</f>
        <v>24.242424242424249</v>
      </c>
      <c r="AD50" s="38">
        <f>AA50-V50</f>
        <v>0.59999999999999964</v>
      </c>
      <c r="AE50" s="39">
        <f>AA50/V50*100-100</f>
        <v>17.142857142857125</v>
      </c>
      <c r="AF50" s="37">
        <f>SUM(AF51:AF57)</f>
        <v>15.2</v>
      </c>
      <c r="AG50" s="38">
        <f>AF50-D50</f>
        <v>11.899999999999999</v>
      </c>
      <c r="AH50" s="39" t="s">
        <v>309</v>
      </c>
      <c r="AI50" s="38">
        <f>AF50-AA50</f>
        <v>11.1</v>
      </c>
      <c r="AJ50" s="39" t="s">
        <v>310</v>
      </c>
      <c r="AK50" s="37">
        <f>SUM(AK51:AK57)</f>
        <v>15.399999999999999</v>
      </c>
      <c r="AL50" s="38">
        <f>AK50-D50</f>
        <v>12.099999999999998</v>
      </c>
      <c r="AM50" s="39" t="s">
        <v>332</v>
      </c>
      <c r="AN50" s="38">
        <f>AK50-AF50</f>
        <v>0.19999999999999929</v>
      </c>
      <c r="AO50" s="39">
        <f>AK50/AF50*100-100</f>
        <v>1.3157894736842053</v>
      </c>
      <c r="AP50" s="37">
        <f>SUM(AP51:AP57)</f>
        <v>15.4</v>
      </c>
      <c r="AQ50" s="38">
        <f>AP50-D50</f>
        <v>12.100000000000001</v>
      </c>
      <c r="AR50" s="39" t="s">
        <v>332</v>
      </c>
      <c r="AS50" s="38">
        <f>AP50-AK50</f>
        <v>0</v>
      </c>
      <c r="AT50" s="39">
        <f>AP50/AK50*100-100</f>
        <v>0</v>
      </c>
      <c r="AU50" s="37">
        <f>SUM(AU51:AU57)</f>
        <v>12.3</v>
      </c>
      <c r="AV50" s="38">
        <f>AU50-D50</f>
        <v>9</v>
      </c>
      <c r="AW50" s="39" t="s">
        <v>310</v>
      </c>
      <c r="AX50" s="38">
        <f>AU50-AP50</f>
        <v>-3.0999999999999996</v>
      </c>
      <c r="AY50" s="39">
        <f>AU50/AP50*100-100</f>
        <v>-20.129870129870127</v>
      </c>
      <c r="AZ50" s="37">
        <f>SUM(AZ51:AZ57)</f>
        <v>12.4</v>
      </c>
      <c r="BA50" s="38">
        <f>AZ50-D50</f>
        <v>9.1000000000000014</v>
      </c>
      <c r="BB50" s="39" t="s">
        <v>312</v>
      </c>
      <c r="BC50" s="38">
        <f>AZ50-AU50</f>
        <v>9.9999999999999645E-2</v>
      </c>
      <c r="BD50" s="39">
        <f>AZ50/AU50*100-100</f>
        <v>0.81300813008130035</v>
      </c>
      <c r="BE50" s="37">
        <f>SUM(BE51:BE57)</f>
        <v>12.5</v>
      </c>
      <c r="BF50" s="38">
        <f>BE50-D50</f>
        <v>9.1999999999999993</v>
      </c>
      <c r="BG50" s="39" t="s">
        <v>312</v>
      </c>
      <c r="BH50" s="38">
        <f>BE50-AZ50</f>
        <v>9.9999999999999645E-2</v>
      </c>
      <c r="BI50" s="39">
        <f>BE50/AZ50*100-100</f>
        <v>0.80645161290323131</v>
      </c>
      <c r="BJ50" s="724">
        <f>SUM(BJ51:BJ57)</f>
        <v>12.5</v>
      </c>
      <c r="BK50" s="38">
        <f>BJ50-D50</f>
        <v>9.1999999999999993</v>
      </c>
      <c r="BL50" s="39" t="s">
        <v>312</v>
      </c>
      <c r="BM50" s="38">
        <f>BJ50-BE50</f>
        <v>0</v>
      </c>
      <c r="BN50" s="39">
        <f>BJ50/BE50*100-100</f>
        <v>0</v>
      </c>
    </row>
    <row r="51" spans="1:66" ht="14.95" customHeight="1">
      <c r="A51" s="7" t="s">
        <v>36</v>
      </c>
      <c r="B51" s="53">
        <v>12.8</v>
      </c>
      <c r="C51" s="25">
        <v>3.3</v>
      </c>
      <c r="D51" s="104">
        <v>3.3</v>
      </c>
      <c r="E51" s="21">
        <f>D51-B51</f>
        <v>-9.5</v>
      </c>
      <c r="F51" s="8">
        <f>D51/B51*100-100</f>
        <v>-74.21875</v>
      </c>
      <c r="G51" s="20">
        <f>D51-C51</f>
        <v>0</v>
      </c>
      <c r="H51" s="6">
        <f>D51/C51*100-100</f>
        <v>0</v>
      </c>
      <c r="I51" s="104">
        <v>3.3</v>
      </c>
      <c r="J51" s="20">
        <f>I51-D51</f>
        <v>0</v>
      </c>
      <c r="K51" s="6">
        <f>I51/D51*100-100</f>
        <v>0</v>
      </c>
      <c r="L51" s="104">
        <v>3.3</v>
      </c>
      <c r="M51" s="20">
        <f>L51-D51</f>
        <v>0</v>
      </c>
      <c r="N51" s="6">
        <f>L51/D51*100-100</f>
        <v>0</v>
      </c>
      <c r="O51" s="20">
        <f>L51-I51</f>
        <v>0</v>
      </c>
      <c r="P51" s="6">
        <f>L51/I51*100-100</f>
        <v>0</v>
      </c>
      <c r="Q51" s="104">
        <v>3.3</v>
      </c>
      <c r="R51" s="20">
        <f>Q51-D51</f>
        <v>0</v>
      </c>
      <c r="S51" s="6">
        <f>Q51/D51*100-100</f>
        <v>0</v>
      </c>
      <c r="T51" s="20">
        <f>Q51-L51</f>
        <v>0</v>
      </c>
      <c r="U51" s="6">
        <f>Q51/L51*100-100</f>
        <v>0</v>
      </c>
      <c r="V51" s="104">
        <v>3.3</v>
      </c>
      <c r="W51" s="20">
        <f>V51-D51</f>
        <v>0</v>
      </c>
      <c r="X51" s="6">
        <f>V51/D51*100-100</f>
        <v>0</v>
      </c>
      <c r="Y51" s="20">
        <f>V51-Q51</f>
        <v>0</v>
      </c>
      <c r="Z51" s="6">
        <f>V51/Q51*100-100</f>
        <v>0</v>
      </c>
      <c r="AA51" s="104">
        <v>3.9</v>
      </c>
      <c r="AB51" s="20">
        <f>AA51-D51</f>
        <v>0.60000000000000009</v>
      </c>
      <c r="AC51" s="6">
        <f>AA51/D51*100-100</f>
        <v>18.181818181818187</v>
      </c>
      <c r="AD51" s="20">
        <f>AA51-V51</f>
        <v>0.60000000000000009</v>
      </c>
      <c r="AE51" s="6">
        <f>AA51/V51*100-100</f>
        <v>18.181818181818187</v>
      </c>
      <c r="AF51" s="83">
        <v>15</v>
      </c>
      <c r="AG51" s="20">
        <f>AF51-D51</f>
        <v>11.7</v>
      </c>
      <c r="AH51" s="6" t="s">
        <v>311</v>
      </c>
      <c r="AI51" s="20">
        <f>AF51-AA51</f>
        <v>11.1</v>
      </c>
      <c r="AJ51" s="6" t="s">
        <v>312</v>
      </c>
      <c r="AK51" s="83">
        <v>15.2</v>
      </c>
      <c r="AL51" s="20">
        <f>AK51-D51</f>
        <v>11.899999999999999</v>
      </c>
      <c r="AM51" s="6" t="s">
        <v>309</v>
      </c>
      <c r="AN51" s="20">
        <f>AK51-AF51</f>
        <v>0.19999999999999929</v>
      </c>
      <c r="AO51" s="6">
        <f>AK51/AF51*100-100</f>
        <v>1.3333333333333144</v>
      </c>
      <c r="AP51" s="83">
        <v>15.4</v>
      </c>
      <c r="AQ51" s="20">
        <f>AP51-D51</f>
        <v>12.100000000000001</v>
      </c>
      <c r="AR51" s="6" t="s">
        <v>332</v>
      </c>
      <c r="AS51" s="20">
        <f>AP51-AK51</f>
        <v>0.20000000000000107</v>
      </c>
      <c r="AT51" s="6">
        <f>AP51/AK51*100-100</f>
        <v>1.3157894736842195</v>
      </c>
      <c r="AU51" s="83">
        <v>12.3</v>
      </c>
      <c r="AV51" s="20">
        <f>AU51-D51</f>
        <v>9</v>
      </c>
      <c r="AW51" s="6" t="s">
        <v>310</v>
      </c>
      <c r="AX51" s="21">
        <f>AU51-AP51</f>
        <v>-3.0999999999999996</v>
      </c>
      <c r="AY51" s="8">
        <f>AU51/AP51*100-100</f>
        <v>-20.129870129870127</v>
      </c>
      <c r="AZ51" s="83">
        <v>12.4</v>
      </c>
      <c r="BA51" s="20">
        <f>AZ51-D51</f>
        <v>9.1000000000000014</v>
      </c>
      <c r="BB51" s="6" t="s">
        <v>312</v>
      </c>
      <c r="BC51" s="20">
        <f>AZ51-AU51</f>
        <v>9.9999999999999645E-2</v>
      </c>
      <c r="BD51" s="6">
        <f>AZ51/AU51*100-100</f>
        <v>0.81300813008130035</v>
      </c>
      <c r="BE51" s="83">
        <v>12.5</v>
      </c>
      <c r="BF51" s="20">
        <f>BE51-D51</f>
        <v>9.1999999999999993</v>
      </c>
      <c r="BG51" s="6" t="s">
        <v>312</v>
      </c>
      <c r="BH51" s="20">
        <f>BE51-AZ51</f>
        <v>9.9999999999999645E-2</v>
      </c>
      <c r="BI51" s="6">
        <f>BE51/AZ51*100-100</f>
        <v>0.80645161290323131</v>
      </c>
      <c r="BJ51" s="725">
        <v>12.5</v>
      </c>
      <c r="BK51" s="20">
        <f>BJ51-D51</f>
        <v>9.1999999999999993</v>
      </c>
      <c r="BL51" s="6" t="s">
        <v>312</v>
      </c>
      <c r="BM51" s="20">
        <f>BJ51-BE51</f>
        <v>0</v>
      </c>
      <c r="BN51" s="6">
        <f>BJ51/BE51*100-100</f>
        <v>0</v>
      </c>
    </row>
    <row r="52" spans="1:66" ht="14.3">
      <c r="A52" s="7" t="s">
        <v>37</v>
      </c>
      <c r="B52" s="28">
        <v>0</v>
      </c>
      <c r="C52" s="28">
        <v>0</v>
      </c>
      <c r="D52" s="74">
        <v>0</v>
      </c>
      <c r="E52" s="51" t="s">
        <v>7</v>
      </c>
      <c r="F52" s="8" t="s">
        <v>7</v>
      </c>
      <c r="G52" s="21" t="s">
        <v>7</v>
      </c>
      <c r="H52" s="8" t="s">
        <v>7</v>
      </c>
      <c r="I52" s="74">
        <v>0</v>
      </c>
      <c r="J52" s="21" t="s">
        <v>7</v>
      </c>
      <c r="K52" s="8" t="s">
        <v>7</v>
      </c>
      <c r="L52" s="74">
        <v>0</v>
      </c>
      <c r="M52" s="51" t="s">
        <v>7</v>
      </c>
      <c r="N52" s="8" t="s">
        <v>7</v>
      </c>
      <c r="O52" s="21" t="s">
        <v>7</v>
      </c>
      <c r="P52" s="8" t="s">
        <v>7</v>
      </c>
      <c r="Q52" s="103">
        <v>1.3</v>
      </c>
      <c r="R52" s="20">
        <f>Q52-D52</f>
        <v>1.3</v>
      </c>
      <c r="S52" s="8" t="s">
        <v>7</v>
      </c>
      <c r="T52" s="20">
        <f>Q52-L52</f>
        <v>1.3</v>
      </c>
      <c r="U52" s="8" t="s">
        <v>7</v>
      </c>
      <c r="V52" s="74">
        <v>0</v>
      </c>
      <c r="W52" s="21">
        <f>V52-D52</f>
        <v>0</v>
      </c>
      <c r="X52" s="8" t="s">
        <v>7</v>
      </c>
      <c r="Y52" s="21">
        <f>V52-Q52</f>
        <v>-1.3</v>
      </c>
      <c r="Z52" s="8">
        <f>V52/Q52*100-100</f>
        <v>-100</v>
      </c>
      <c r="AA52" s="74">
        <v>0</v>
      </c>
      <c r="AB52" s="51" t="s">
        <v>7</v>
      </c>
      <c r="AC52" s="8" t="s">
        <v>7</v>
      </c>
      <c r="AD52" s="21" t="s">
        <v>7</v>
      </c>
      <c r="AE52" s="8" t="s">
        <v>7</v>
      </c>
      <c r="AF52" s="74">
        <v>0</v>
      </c>
      <c r="AG52" s="51" t="s">
        <v>7</v>
      </c>
      <c r="AH52" s="8" t="s">
        <v>7</v>
      </c>
      <c r="AI52" s="21" t="s">
        <v>7</v>
      </c>
      <c r="AJ52" s="8" t="s">
        <v>7</v>
      </c>
      <c r="AK52" s="74">
        <v>0</v>
      </c>
      <c r="AL52" s="51" t="s">
        <v>7</v>
      </c>
      <c r="AM52" s="8" t="s">
        <v>7</v>
      </c>
      <c r="AN52" s="21" t="s">
        <v>7</v>
      </c>
      <c r="AO52" s="8" t="s">
        <v>7</v>
      </c>
      <c r="AP52" s="74">
        <v>0</v>
      </c>
      <c r="AQ52" s="51" t="s">
        <v>7</v>
      </c>
      <c r="AR52" s="8" t="s">
        <v>7</v>
      </c>
      <c r="AS52" s="21" t="s">
        <v>7</v>
      </c>
      <c r="AT52" s="8" t="s">
        <v>7</v>
      </c>
      <c r="AU52" s="74">
        <v>0</v>
      </c>
      <c r="AV52" s="51" t="s">
        <v>7</v>
      </c>
      <c r="AW52" s="8" t="s">
        <v>7</v>
      </c>
      <c r="AX52" s="21" t="s">
        <v>7</v>
      </c>
      <c r="AY52" s="8" t="s">
        <v>7</v>
      </c>
      <c r="AZ52" s="74">
        <v>0</v>
      </c>
      <c r="BA52" s="51" t="s">
        <v>7</v>
      </c>
      <c r="BB52" s="8" t="s">
        <v>7</v>
      </c>
      <c r="BC52" s="21" t="s">
        <v>7</v>
      </c>
      <c r="BD52" s="8" t="s">
        <v>7</v>
      </c>
      <c r="BE52" s="74">
        <v>0</v>
      </c>
      <c r="BF52" s="51" t="s">
        <v>7</v>
      </c>
      <c r="BG52" s="8" t="s">
        <v>7</v>
      </c>
      <c r="BH52" s="21" t="s">
        <v>7</v>
      </c>
      <c r="BI52" s="8" t="s">
        <v>7</v>
      </c>
      <c r="BJ52" s="729">
        <v>0</v>
      </c>
      <c r="BK52" s="51" t="s">
        <v>7</v>
      </c>
      <c r="BL52" s="8" t="s">
        <v>7</v>
      </c>
      <c r="BM52" s="21" t="s">
        <v>7</v>
      </c>
      <c r="BN52" s="8" t="s">
        <v>7</v>
      </c>
    </row>
    <row r="53" spans="1:66" ht="14.3" customHeight="1">
      <c r="A53" s="7" t="s">
        <v>38</v>
      </c>
      <c r="B53" s="28">
        <v>0</v>
      </c>
      <c r="C53" s="28">
        <v>0</v>
      </c>
      <c r="D53" s="74">
        <v>0</v>
      </c>
      <c r="E53" s="51" t="s">
        <v>7</v>
      </c>
      <c r="F53" s="8" t="s">
        <v>7</v>
      </c>
      <c r="G53" s="21" t="s">
        <v>7</v>
      </c>
      <c r="H53" s="8" t="s">
        <v>7</v>
      </c>
      <c r="I53" s="74">
        <v>0</v>
      </c>
      <c r="J53" s="21" t="s">
        <v>7</v>
      </c>
      <c r="K53" s="8" t="s">
        <v>7</v>
      </c>
      <c r="L53" s="74">
        <v>0</v>
      </c>
      <c r="M53" s="51" t="s">
        <v>7</v>
      </c>
      <c r="N53" s="8" t="s">
        <v>7</v>
      </c>
      <c r="O53" s="21" t="s">
        <v>7</v>
      </c>
      <c r="P53" s="8" t="s">
        <v>7</v>
      </c>
      <c r="Q53" s="103">
        <v>0.2</v>
      </c>
      <c r="R53" s="20">
        <f>Q53-D53</f>
        <v>0.2</v>
      </c>
      <c r="S53" s="8" t="s">
        <v>7</v>
      </c>
      <c r="T53" s="20">
        <f>Q53-L53</f>
        <v>0.2</v>
      </c>
      <c r="U53" s="8" t="s">
        <v>7</v>
      </c>
      <c r="V53" s="103">
        <v>0.2</v>
      </c>
      <c r="W53" s="20">
        <f>V53-D53</f>
        <v>0.2</v>
      </c>
      <c r="X53" s="8" t="s">
        <v>7</v>
      </c>
      <c r="Y53" s="20">
        <f>V53-Q53</f>
        <v>0</v>
      </c>
      <c r="Z53" s="6">
        <f>V53/Q53*100-100</f>
        <v>0</v>
      </c>
      <c r="AA53" s="103">
        <v>0.2</v>
      </c>
      <c r="AB53" s="20">
        <f>AA53-D53</f>
        <v>0.2</v>
      </c>
      <c r="AC53" s="8" t="s">
        <v>7</v>
      </c>
      <c r="AD53" s="20">
        <f>AA53-V53</f>
        <v>0</v>
      </c>
      <c r="AE53" s="6">
        <f>AA53/V53*100-100</f>
        <v>0</v>
      </c>
      <c r="AF53" s="103">
        <v>0.2</v>
      </c>
      <c r="AG53" s="20">
        <f>AF53-D53</f>
        <v>0.2</v>
      </c>
      <c r="AH53" s="8" t="s">
        <v>7</v>
      </c>
      <c r="AI53" s="20">
        <f>AF53-AA53</f>
        <v>0</v>
      </c>
      <c r="AJ53" s="6">
        <f>AF53/AA53*100-100</f>
        <v>0</v>
      </c>
      <c r="AK53" s="103">
        <v>0.2</v>
      </c>
      <c r="AL53" s="20">
        <f>AK53-D53</f>
        <v>0.2</v>
      </c>
      <c r="AM53" s="8" t="s">
        <v>7</v>
      </c>
      <c r="AN53" s="20">
        <f>AK53-AF53</f>
        <v>0</v>
      </c>
      <c r="AO53" s="6">
        <f>AK53/AF53*100-100</f>
        <v>0</v>
      </c>
      <c r="AP53" s="74">
        <v>0</v>
      </c>
      <c r="AQ53" s="51" t="s">
        <v>7</v>
      </c>
      <c r="AR53" s="8" t="s">
        <v>7</v>
      </c>
      <c r="AS53" s="21">
        <f>AP53-AK53</f>
        <v>-0.2</v>
      </c>
      <c r="AT53" s="8">
        <f>AP53/AK53*100-100</f>
        <v>-100</v>
      </c>
      <c r="AU53" s="74">
        <v>0</v>
      </c>
      <c r="AV53" s="51" t="s">
        <v>7</v>
      </c>
      <c r="AW53" s="8" t="s">
        <v>7</v>
      </c>
      <c r="AX53" s="21" t="s">
        <v>7</v>
      </c>
      <c r="AY53" s="8" t="s">
        <v>7</v>
      </c>
      <c r="AZ53" s="74">
        <v>0</v>
      </c>
      <c r="BA53" s="51" t="s">
        <v>7</v>
      </c>
      <c r="BB53" s="8" t="s">
        <v>7</v>
      </c>
      <c r="BC53" s="21" t="s">
        <v>7</v>
      </c>
      <c r="BD53" s="8" t="s">
        <v>7</v>
      </c>
      <c r="BE53" s="74">
        <v>0</v>
      </c>
      <c r="BF53" s="51" t="s">
        <v>7</v>
      </c>
      <c r="BG53" s="8" t="s">
        <v>7</v>
      </c>
      <c r="BH53" s="21" t="s">
        <v>7</v>
      </c>
      <c r="BI53" s="8" t="s">
        <v>7</v>
      </c>
      <c r="BJ53" s="729">
        <v>0</v>
      </c>
      <c r="BK53" s="51" t="s">
        <v>7</v>
      </c>
      <c r="BL53" s="8" t="s">
        <v>7</v>
      </c>
      <c r="BM53" s="21" t="s">
        <v>7</v>
      </c>
      <c r="BN53" s="8" t="s">
        <v>7</v>
      </c>
    </row>
    <row r="54" spans="1:66" ht="14.95" customHeight="1">
      <c r="A54" s="15" t="s">
        <v>40</v>
      </c>
      <c r="B54" s="28">
        <v>0</v>
      </c>
      <c r="C54" s="28">
        <v>0</v>
      </c>
      <c r="D54" s="74">
        <v>0</v>
      </c>
      <c r="E54" s="51" t="s">
        <v>7</v>
      </c>
      <c r="F54" s="8" t="s">
        <v>7</v>
      </c>
      <c r="G54" s="21" t="s">
        <v>7</v>
      </c>
      <c r="H54" s="8" t="s">
        <v>7</v>
      </c>
      <c r="I54" s="74">
        <v>0</v>
      </c>
      <c r="J54" s="21" t="s">
        <v>7</v>
      </c>
      <c r="K54" s="8" t="s">
        <v>7</v>
      </c>
      <c r="L54" s="74">
        <v>0</v>
      </c>
      <c r="M54" s="51" t="s">
        <v>7</v>
      </c>
      <c r="N54" s="8" t="s">
        <v>7</v>
      </c>
      <c r="O54" s="21" t="s">
        <v>7</v>
      </c>
      <c r="P54" s="8" t="s">
        <v>7</v>
      </c>
      <c r="Q54" s="74">
        <v>0</v>
      </c>
      <c r="R54" s="51" t="s">
        <v>7</v>
      </c>
      <c r="S54" s="8" t="s">
        <v>7</v>
      </c>
      <c r="T54" s="21" t="s">
        <v>7</v>
      </c>
      <c r="U54" s="8" t="s">
        <v>7</v>
      </c>
      <c r="V54" s="74">
        <v>0</v>
      </c>
      <c r="W54" s="51" t="s">
        <v>7</v>
      </c>
      <c r="X54" s="8" t="s">
        <v>7</v>
      </c>
      <c r="Y54" s="21" t="s">
        <v>7</v>
      </c>
      <c r="Z54" s="8" t="s">
        <v>7</v>
      </c>
      <c r="AA54" s="74">
        <v>0</v>
      </c>
      <c r="AB54" s="51" t="s">
        <v>7</v>
      </c>
      <c r="AC54" s="8" t="s">
        <v>7</v>
      </c>
      <c r="AD54" s="21" t="s">
        <v>7</v>
      </c>
      <c r="AE54" s="8" t="s">
        <v>7</v>
      </c>
      <c r="AF54" s="74">
        <v>0</v>
      </c>
      <c r="AG54" s="51" t="s">
        <v>7</v>
      </c>
      <c r="AH54" s="8" t="s">
        <v>7</v>
      </c>
      <c r="AI54" s="21" t="s">
        <v>7</v>
      </c>
      <c r="AJ54" s="8" t="s">
        <v>7</v>
      </c>
      <c r="AK54" s="74">
        <v>0</v>
      </c>
      <c r="AL54" s="51" t="s">
        <v>7</v>
      </c>
      <c r="AM54" s="8" t="s">
        <v>7</v>
      </c>
      <c r="AN54" s="21" t="s">
        <v>7</v>
      </c>
      <c r="AO54" s="8" t="s">
        <v>7</v>
      </c>
      <c r="AP54" s="74">
        <v>0</v>
      </c>
      <c r="AQ54" s="51" t="s">
        <v>7</v>
      </c>
      <c r="AR54" s="8" t="s">
        <v>7</v>
      </c>
      <c r="AS54" s="21" t="s">
        <v>7</v>
      </c>
      <c r="AT54" s="8" t="s">
        <v>7</v>
      </c>
      <c r="AU54" s="74">
        <v>0</v>
      </c>
      <c r="AV54" s="51" t="s">
        <v>7</v>
      </c>
      <c r="AW54" s="8" t="s">
        <v>7</v>
      </c>
      <c r="AX54" s="21" t="s">
        <v>7</v>
      </c>
      <c r="AY54" s="8" t="s">
        <v>7</v>
      </c>
      <c r="AZ54" s="74">
        <v>0</v>
      </c>
      <c r="BA54" s="51" t="s">
        <v>7</v>
      </c>
      <c r="BB54" s="8" t="s">
        <v>7</v>
      </c>
      <c r="BC54" s="21" t="s">
        <v>7</v>
      </c>
      <c r="BD54" s="8" t="s">
        <v>7</v>
      </c>
      <c r="BE54" s="74">
        <v>0</v>
      </c>
      <c r="BF54" s="51" t="s">
        <v>7</v>
      </c>
      <c r="BG54" s="8" t="s">
        <v>7</v>
      </c>
      <c r="BH54" s="21" t="s">
        <v>7</v>
      </c>
      <c r="BI54" s="8" t="s">
        <v>7</v>
      </c>
      <c r="BJ54" s="729">
        <v>0</v>
      </c>
      <c r="BK54" s="51" t="s">
        <v>7</v>
      </c>
      <c r="BL54" s="8" t="s">
        <v>7</v>
      </c>
      <c r="BM54" s="21" t="s">
        <v>7</v>
      </c>
      <c r="BN54" s="8" t="s">
        <v>7</v>
      </c>
    </row>
    <row r="55" spans="1:66" ht="13.6">
      <c r="A55" s="7" t="s">
        <v>41</v>
      </c>
      <c r="B55" s="28">
        <v>0</v>
      </c>
      <c r="C55" s="28">
        <v>0</v>
      </c>
      <c r="D55" s="74">
        <v>0</v>
      </c>
      <c r="E55" s="51" t="s">
        <v>7</v>
      </c>
      <c r="F55" s="8" t="s">
        <v>7</v>
      </c>
      <c r="G55" s="21" t="s">
        <v>7</v>
      </c>
      <c r="H55" s="8" t="s">
        <v>7</v>
      </c>
      <c r="I55" s="74">
        <v>0</v>
      </c>
      <c r="J55" s="21" t="s">
        <v>7</v>
      </c>
      <c r="K55" s="8" t="s">
        <v>7</v>
      </c>
      <c r="L55" s="74">
        <v>0</v>
      </c>
      <c r="M55" s="51" t="s">
        <v>7</v>
      </c>
      <c r="N55" s="8" t="s">
        <v>7</v>
      </c>
      <c r="O55" s="21" t="s">
        <v>7</v>
      </c>
      <c r="P55" s="8" t="s">
        <v>7</v>
      </c>
      <c r="Q55" s="74">
        <v>0</v>
      </c>
      <c r="R55" s="51" t="s">
        <v>7</v>
      </c>
      <c r="S55" s="8" t="s">
        <v>7</v>
      </c>
      <c r="T55" s="21" t="s">
        <v>7</v>
      </c>
      <c r="U55" s="8" t="s">
        <v>7</v>
      </c>
      <c r="V55" s="74">
        <v>0</v>
      </c>
      <c r="W55" s="51" t="s">
        <v>7</v>
      </c>
      <c r="X55" s="8" t="s">
        <v>7</v>
      </c>
      <c r="Y55" s="21" t="s">
        <v>7</v>
      </c>
      <c r="Z55" s="8" t="s">
        <v>7</v>
      </c>
      <c r="AA55" s="74">
        <v>0</v>
      </c>
      <c r="AB55" s="51" t="s">
        <v>7</v>
      </c>
      <c r="AC55" s="8" t="s">
        <v>7</v>
      </c>
      <c r="AD55" s="21" t="s">
        <v>7</v>
      </c>
      <c r="AE55" s="8" t="s">
        <v>7</v>
      </c>
      <c r="AF55" s="74">
        <v>0</v>
      </c>
      <c r="AG55" s="51" t="s">
        <v>7</v>
      </c>
      <c r="AH55" s="8" t="s">
        <v>7</v>
      </c>
      <c r="AI55" s="21" t="s">
        <v>7</v>
      </c>
      <c r="AJ55" s="8" t="s">
        <v>7</v>
      </c>
      <c r="AK55" s="74">
        <v>0</v>
      </c>
      <c r="AL55" s="51" t="s">
        <v>7</v>
      </c>
      <c r="AM55" s="8" t="s">
        <v>7</v>
      </c>
      <c r="AN55" s="21" t="s">
        <v>7</v>
      </c>
      <c r="AO55" s="8" t="s">
        <v>7</v>
      </c>
      <c r="AP55" s="74">
        <v>0</v>
      </c>
      <c r="AQ55" s="51" t="s">
        <v>7</v>
      </c>
      <c r="AR55" s="8" t="s">
        <v>7</v>
      </c>
      <c r="AS55" s="21" t="s">
        <v>7</v>
      </c>
      <c r="AT55" s="8" t="s">
        <v>7</v>
      </c>
      <c r="AU55" s="74">
        <v>0</v>
      </c>
      <c r="AV55" s="51" t="s">
        <v>7</v>
      </c>
      <c r="AW55" s="8" t="s">
        <v>7</v>
      </c>
      <c r="AX55" s="21" t="s">
        <v>7</v>
      </c>
      <c r="AY55" s="8" t="s">
        <v>7</v>
      </c>
      <c r="AZ55" s="74">
        <v>0</v>
      </c>
      <c r="BA55" s="51" t="s">
        <v>7</v>
      </c>
      <c r="BB55" s="8" t="s">
        <v>7</v>
      </c>
      <c r="BC55" s="21" t="s">
        <v>7</v>
      </c>
      <c r="BD55" s="8" t="s">
        <v>7</v>
      </c>
      <c r="BE55" s="74">
        <v>0</v>
      </c>
      <c r="BF55" s="51" t="s">
        <v>7</v>
      </c>
      <c r="BG55" s="8" t="s">
        <v>7</v>
      </c>
      <c r="BH55" s="21" t="s">
        <v>7</v>
      </c>
      <c r="BI55" s="8" t="s">
        <v>7</v>
      </c>
      <c r="BJ55" s="729">
        <v>0</v>
      </c>
      <c r="BK55" s="51" t="s">
        <v>7</v>
      </c>
      <c r="BL55" s="8" t="s">
        <v>7</v>
      </c>
      <c r="BM55" s="21" t="s">
        <v>7</v>
      </c>
      <c r="BN55" s="8" t="s">
        <v>7</v>
      </c>
    </row>
    <row r="56" spans="1:66" ht="14.3" customHeight="1">
      <c r="A56" s="7" t="s">
        <v>42</v>
      </c>
      <c r="B56" s="28">
        <v>0</v>
      </c>
      <c r="C56" s="28">
        <v>0</v>
      </c>
      <c r="D56" s="74">
        <v>0</v>
      </c>
      <c r="E56" s="51" t="s">
        <v>7</v>
      </c>
      <c r="F56" s="8" t="s">
        <v>7</v>
      </c>
      <c r="G56" s="21" t="s">
        <v>7</v>
      </c>
      <c r="H56" s="8" t="s">
        <v>7</v>
      </c>
      <c r="I56" s="74">
        <v>0</v>
      </c>
      <c r="J56" s="21" t="s">
        <v>7</v>
      </c>
      <c r="K56" s="8" t="s">
        <v>7</v>
      </c>
      <c r="L56" s="74">
        <v>0</v>
      </c>
      <c r="M56" s="51" t="s">
        <v>7</v>
      </c>
      <c r="N56" s="8" t="s">
        <v>7</v>
      </c>
      <c r="O56" s="21" t="s">
        <v>7</v>
      </c>
      <c r="P56" s="8" t="s">
        <v>7</v>
      </c>
      <c r="Q56" s="74">
        <v>0</v>
      </c>
      <c r="R56" s="51" t="s">
        <v>7</v>
      </c>
      <c r="S56" s="8" t="s">
        <v>7</v>
      </c>
      <c r="T56" s="21" t="s">
        <v>7</v>
      </c>
      <c r="U56" s="8" t="s">
        <v>7</v>
      </c>
      <c r="V56" s="74">
        <v>0</v>
      </c>
      <c r="W56" s="51" t="s">
        <v>7</v>
      </c>
      <c r="X56" s="8" t="s">
        <v>7</v>
      </c>
      <c r="Y56" s="21" t="s">
        <v>7</v>
      </c>
      <c r="Z56" s="8" t="s">
        <v>7</v>
      </c>
      <c r="AA56" s="74">
        <v>0</v>
      </c>
      <c r="AB56" s="51" t="s">
        <v>7</v>
      </c>
      <c r="AC56" s="8" t="s">
        <v>7</v>
      </c>
      <c r="AD56" s="21" t="s">
        <v>7</v>
      </c>
      <c r="AE56" s="8" t="s">
        <v>7</v>
      </c>
      <c r="AF56" s="74">
        <v>0</v>
      </c>
      <c r="AG56" s="51" t="s">
        <v>7</v>
      </c>
      <c r="AH56" s="8" t="s">
        <v>7</v>
      </c>
      <c r="AI56" s="21" t="s">
        <v>7</v>
      </c>
      <c r="AJ56" s="8" t="s">
        <v>7</v>
      </c>
      <c r="AK56" s="74">
        <v>0</v>
      </c>
      <c r="AL56" s="51" t="s">
        <v>7</v>
      </c>
      <c r="AM56" s="8" t="s">
        <v>7</v>
      </c>
      <c r="AN56" s="21" t="s">
        <v>7</v>
      </c>
      <c r="AO56" s="8" t="s">
        <v>7</v>
      </c>
      <c r="AP56" s="74">
        <v>0</v>
      </c>
      <c r="AQ56" s="51" t="s">
        <v>7</v>
      </c>
      <c r="AR56" s="8" t="s">
        <v>7</v>
      </c>
      <c r="AS56" s="21" t="s">
        <v>7</v>
      </c>
      <c r="AT56" s="8" t="s">
        <v>7</v>
      </c>
      <c r="AU56" s="74">
        <v>0</v>
      </c>
      <c r="AV56" s="51" t="s">
        <v>7</v>
      </c>
      <c r="AW56" s="8" t="s">
        <v>7</v>
      </c>
      <c r="AX56" s="21" t="s">
        <v>7</v>
      </c>
      <c r="AY56" s="8" t="s">
        <v>7</v>
      </c>
      <c r="AZ56" s="74">
        <v>0</v>
      </c>
      <c r="BA56" s="51" t="s">
        <v>7</v>
      </c>
      <c r="BB56" s="8" t="s">
        <v>7</v>
      </c>
      <c r="BC56" s="21" t="s">
        <v>7</v>
      </c>
      <c r="BD56" s="8" t="s">
        <v>7</v>
      </c>
      <c r="BE56" s="74">
        <v>0</v>
      </c>
      <c r="BF56" s="51" t="s">
        <v>7</v>
      </c>
      <c r="BG56" s="8" t="s">
        <v>7</v>
      </c>
      <c r="BH56" s="21" t="s">
        <v>7</v>
      </c>
      <c r="BI56" s="8" t="s">
        <v>7</v>
      </c>
      <c r="BJ56" s="729">
        <v>0</v>
      </c>
      <c r="BK56" s="51" t="s">
        <v>7</v>
      </c>
      <c r="BL56" s="8" t="s">
        <v>7</v>
      </c>
      <c r="BM56" s="21" t="s">
        <v>7</v>
      </c>
      <c r="BN56" s="8" t="s">
        <v>7</v>
      </c>
    </row>
    <row r="57" spans="1:66" ht="14.95" customHeight="1">
      <c r="A57" s="7" t="s">
        <v>44</v>
      </c>
      <c r="B57" s="28">
        <v>0</v>
      </c>
      <c r="C57" s="28">
        <v>0</v>
      </c>
      <c r="D57" s="74">
        <v>0</v>
      </c>
      <c r="E57" s="51" t="s">
        <v>7</v>
      </c>
      <c r="F57" s="8" t="s">
        <v>7</v>
      </c>
      <c r="G57" s="21" t="s">
        <v>7</v>
      </c>
      <c r="H57" s="8" t="s">
        <v>7</v>
      </c>
      <c r="I57" s="74">
        <v>0</v>
      </c>
      <c r="J57" s="21" t="s">
        <v>7</v>
      </c>
      <c r="K57" s="8" t="s">
        <v>7</v>
      </c>
      <c r="L57" s="74">
        <v>0</v>
      </c>
      <c r="M57" s="51" t="s">
        <v>7</v>
      </c>
      <c r="N57" s="8" t="s">
        <v>7</v>
      </c>
      <c r="O57" s="21" t="s">
        <v>7</v>
      </c>
      <c r="P57" s="8" t="s">
        <v>7</v>
      </c>
      <c r="Q57" s="74">
        <v>0</v>
      </c>
      <c r="R57" s="51" t="s">
        <v>7</v>
      </c>
      <c r="S57" s="8" t="s">
        <v>7</v>
      </c>
      <c r="T57" s="21" t="s">
        <v>7</v>
      </c>
      <c r="U57" s="8" t="s">
        <v>7</v>
      </c>
      <c r="V57" s="74">
        <v>0</v>
      </c>
      <c r="W57" s="51" t="s">
        <v>7</v>
      </c>
      <c r="X57" s="8" t="s">
        <v>7</v>
      </c>
      <c r="Y57" s="21" t="s">
        <v>7</v>
      </c>
      <c r="Z57" s="8" t="s">
        <v>7</v>
      </c>
      <c r="AA57" s="74">
        <v>0</v>
      </c>
      <c r="AB57" s="51" t="s">
        <v>7</v>
      </c>
      <c r="AC57" s="8" t="s">
        <v>7</v>
      </c>
      <c r="AD57" s="21" t="s">
        <v>7</v>
      </c>
      <c r="AE57" s="8" t="s">
        <v>7</v>
      </c>
      <c r="AF57" s="74">
        <v>0</v>
      </c>
      <c r="AG57" s="51" t="s">
        <v>7</v>
      </c>
      <c r="AH57" s="8" t="s">
        <v>7</v>
      </c>
      <c r="AI57" s="21" t="s">
        <v>7</v>
      </c>
      <c r="AJ57" s="8" t="s">
        <v>7</v>
      </c>
      <c r="AK57" s="74">
        <v>0</v>
      </c>
      <c r="AL57" s="51" t="s">
        <v>7</v>
      </c>
      <c r="AM57" s="8" t="s">
        <v>7</v>
      </c>
      <c r="AN57" s="21" t="s">
        <v>7</v>
      </c>
      <c r="AO57" s="8" t="s">
        <v>7</v>
      </c>
      <c r="AP57" s="74">
        <v>0</v>
      </c>
      <c r="AQ57" s="51" t="s">
        <v>7</v>
      </c>
      <c r="AR57" s="8" t="s">
        <v>7</v>
      </c>
      <c r="AS57" s="21" t="s">
        <v>7</v>
      </c>
      <c r="AT57" s="8" t="s">
        <v>7</v>
      </c>
      <c r="AU57" s="74">
        <v>0</v>
      </c>
      <c r="AV57" s="51" t="s">
        <v>7</v>
      </c>
      <c r="AW57" s="8" t="s">
        <v>7</v>
      </c>
      <c r="AX57" s="21" t="s">
        <v>7</v>
      </c>
      <c r="AY57" s="8" t="s">
        <v>7</v>
      </c>
      <c r="AZ57" s="74">
        <v>0</v>
      </c>
      <c r="BA57" s="51" t="s">
        <v>7</v>
      </c>
      <c r="BB57" s="8" t="s">
        <v>7</v>
      </c>
      <c r="BC57" s="21" t="s">
        <v>7</v>
      </c>
      <c r="BD57" s="8" t="s">
        <v>7</v>
      </c>
      <c r="BE57" s="74">
        <v>0</v>
      </c>
      <c r="BF57" s="51" t="s">
        <v>7</v>
      </c>
      <c r="BG57" s="8" t="s">
        <v>7</v>
      </c>
      <c r="BH57" s="21" t="s">
        <v>7</v>
      </c>
      <c r="BI57" s="8" t="s">
        <v>7</v>
      </c>
      <c r="BJ57" s="729">
        <v>0</v>
      </c>
      <c r="BK57" s="51" t="s">
        <v>7</v>
      </c>
      <c r="BL57" s="8" t="s">
        <v>7</v>
      </c>
      <c r="BM57" s="21" t="s">
        <v>7</v>
      </c>
      <c r="BN57" s="8" t="s">
        <v>7</v>
      </c>
    </row>
    <row r="58" spans="1:66" ht="18" customHeight="1">
      <c r="A58" s="36" t="s">
        <v>48</v>
      </c>
      <c r="B58" s="37">
        <f>SUM(B59:B72)</f>
        <v>26.899999999999995</v>
      </c>
      <c r="C58" s="37">
        <f>SUM(C59:C72)</f>
        <v>25.2</v>
      </c>
      <c r="D58" s="37">
        <f>SUM(D59:D72)</f>
        <v>23.5</v>
      </c>
      <c r="E58" s="38">
        <f>D58-B58</f>
        <v>-3.399999999999995</v>
      </c>
      <c r="F58" s="39">
        <f>D58/B58*100-100</f>
        <v>-12.639405204460957</v>
      </c>
      <c r="G58" s="38">
        <f>D58-C58</f>
        <v>-1.6999999999999993</v>
      </c>
      <c r="H58" s="39">
        <f>D58/C58*100-100</f>
        <v>-6.7460317460317469</v>
      </c>
      <c r="I58" s="37">
        <f>SUM(I59:I72)</f>
        <v>18.5</v>
      </c>
      <c r="J58" s="38">
        <f>I58-D58</f>
        <v>-5</v>
      </c>
      <c r="K58" s="39">
        <f>I58/D58*100-100</f>
        <v>-21.276595744680847</v>
      </c>
      <c r="L58" s="37">
        <f>SUM(L59:L72)</f>
        <v>19.8</v>
      </c>
      <c r="M58" s="38">
        <f>L58-D58</f>
        <v>-3.6999999999999993</v>
      </c>
      <c r="N58" s="39">
        <f>L58/D58*100-100</f>
        <v>-15.744680851063833</v>
      </c>
      <c r="O58" s="38">
        <f>L58-I58</f>
        <v>1.3000000000000007</v>
      </c>
      <c r="P58" s="39">
        <f>L58/I58*100-100</f>
        <v>7.0270270270270174</v>
      </c>
      <c r="Q58" s="37">
        <f>SUM(Q59:Q72)</f>
        <v>19.5</v>
      </c>
      <c r="R58" s="38">
        <f>Q58-D58</f>
        <v>-4</v>
      </c>
      <c r="S58" s="39">
        <f>Q58/D58*100-100</f>
        <v>-17.021276595744681</v>
      </c>
      <c r="T58" s="38">
        <f>Q58-L58</f>
        <v>-0.30000000000000071</v>
      </c>
      <c r="U58" s="39">
        <f>Q58/L58*100-100</f>
        <v>-1.5151515151515156</v>
      </c>
      <c r="V58" s="37">
        <f>SUM(V59:V72)</f>
        <v>21.9</v>
      </c>
      <c r="W58" s="38">
        <f>V58-D58</f>
        <v>-1.6000000000000014</v>
      </c>
      <c r="X58" s="39">
        <f>V58/D58*100-100</f>
        <v>-6.8085106382978893</v>
      </c>
      <c r="Y58" s="38">
        <f>V58-Q58</f>
        <v>2.3999999999999986</v>
      </c>
      <c r="Z58" s="39">
        <f>V58/Q58*100-100</f>
        <v>12.307692307692307</v>
      </c>
      <c r="AA58" s="37">
        <f>SUM(AA59:AA72)</f>
        <v>22.2</v>
      </c>
      <c r="AB58" s="38">
        <f>AA58-D58</f>
        <v>-1.3000000000000007</v>
      </c>
      <c r="AC58" s="39">
        <f>AA58/D58*100-100</f>
        <v>-5.5319148936170279</v>
      </c>
      <c r="AD58" s="38">
        <f>AA58-V58</f>
        <v>0.30000000000000071</v>
      </c>
      <c r="AE58" s="39">
        <f>AA58/V58*100-100</f>
        <v>1.3698630136986338</v>
      </c>
      <c r="AF58" s="37">
        <f>SUM(AF59:AF72)</f>
        <v>26.1</v>
      </c>
      <c r="AG58" s="38">
        <f>AF58-D58</f>
        <v>2.6000000000000014</v>
      </c>
      <c r="AH58" s="39">
        <f>AF58/D58*100-100</f>
        <v>11.063829787234056</v>
      </c>
      <c r="AI58" s="38">
        <f>AF58-AA58</f>
        <v>3.9000000000000021</v>
      </c>
      <c r="AJ58" s="39">
        <f>AF58/AA58*100-100</f>
        <v>17.567567567567593</v>
      </c>
      <c r="AK58" s="37">
        <f>SUM(AK59:AK72)</f>
        <v>23.5</v>
      </c>
      <c r="AL58" s="38">
        <f>AK58-D58</f>
        <v>0</v>
      </c>
      <c r="AM58" s="39">
        <f>AK58/D58*100-100</f>
        <v>0</v>
      </c>
      <c r="AN58" s="38">
        <f>AK58-AF58</f>
        <v>-2.6000000000000014</v>
      </c>
      <c r="AO58" s="39">
        <f>AK58/AF58*100-100</f>
        <v>-9.9616858237547916</v>
      </c>
      <c r="AP58" s="37">
        <f>SUM(AP59:AP72)</f>
        <v>19.900000000000002</v>
      </c>
      <c r="AQ58" s="38">
        <f>AP58-D58</f>
        <v>-3.5999999999999979</v>
      </c>
      <c r="AR58" s="39">
        <f>AP58/D58*100-100</f>
        <v>-15.319148936170208</v>
      </c>
      <c r="AS58" s="38">
        <f>AP58-AK58</f>
        <v>-3.5999999999999979</v>
      </c>
      <c r="AT58" s="39">
        <f>AP58/AK58*100-100</f>
        <v>-15.319148936170208</v>
      </c>
      <c r="AU58" s="37">
        <f>SUM(AU59:AU72)</f>
        <v>31.1</v>
      </c>
      <c r="AV58" s="38">
        <f>AU58-D58</f>
        <v>7.6000000000000014</v>
      </c>
      <c r="AW58" s="39">
        <f>AU58/D58*100-100</f>
        <v>32.340425531914889</v>
      </c>
      <c r="AX58" s="38">
        <f>AU58-AP58</f>
        <v>11.2</v>
      </c>
      <c r="AY58" s="39">
        <f>AU58/AP58*100-100</f>
        <v>56.281407035175874</v>
      </c>
      <c r="AZ58" s="37">
        <f>SUM(AZ59:AZ72)</f>
        <v>27.5</v>
      </c>
      <c r="BA58" s="38">
        <f>AZ58-D58</f>
        <v>4</v>
      </c>
      <c r="BB58" s="39">
        <f>AZ58/D58*100-100</f>
        <v>17.021276595744681</v>
      </c>
      <c r="BC58" s="38">
        <f>AZ58-AU58</f>
        <v>-3.6000000000000014</v>
      </c>
      <c r="BD58" s="39">
        <f>AZ58/AU58*100-100</f>
        <v>-11.575562700964639</v>
      </c>
      <c r="BE58" s="37">
        <f>SUM(BE59:BE72)</f>
        <v>37.299999999999997</v>
      </c>
      <c r="BF58" s="38">
        <f>BE58-D58</f>
        <v>13.799999999999997</v>
      </c>
      <c r="BG58" s="39">
        <f>BE58/D58*100-100</f>
        <v>58.723404255319139</v>
      </c>
      <c r="BH58" s="38">
        <f>BE58-AZ58</f>
        <v>9.7999999999999972</v>
      </c>
      <c r="BI58" s="39">
        <f>BE58/AZ58*100-100</f>
        <v>35.636363636363626</v>
      </c>
      <c r="BJ58" s="724">
        <f>SUM(BJ59:BJ72)</f>
        <v>12.3</v>
      </c>
      <c r="BK58" s="38">
        <f>BJ58-D58</f>
        <v>-11.2</v>
      </c>
      <c r="BL58" s="39">
        <f>BJ58/D58*100-100</f>
        <v>-47.659574468085111</v>
      </c>
      <c r="BM58" s="38">
        <f>BJ58-BE58</f>
        <v>-24.999999999999996</v>
      </c>
      <c r="BN58" s="39">
        <f>BJ58/BE58*100-100</f>
        <v>-67.024128686327074</v>
      </c>
    </row>
    <row r="59" spans="1:66" ht="14.95" customHeight="1">
      <c r="A59" s="7" t="s">
        <v>49</v>
      </c>
      <c r="B59" s="19">
        <v>0.7</v>
      </c>
      <c r="C59" s="19">
        <v>0.3</v>
      </c>
      <c r="D59" s="74">
        <v>0</v>
      </c>
      <c r="E59" s="21">
        <f>D59-B59</f>
        <v>-0.7</v>
      </c>
      <c r="F59" s="8">
        <f>D59/B59*100-100</f>
        <v>-100</v>
      </c>
      <c r="G59" s="21">
        <f>D59-C59</f>
        <v>-0.3</v>
      </c>
      <c r="H59" s="8">
        <f>D59/C59*100-100</f>
        <v>-100</v>
      </c>
      <c r="I59" s="74">
        <v>0</v>
      </c>
      <c r="J59" s="21" t="s">
        <v>7</v>
      </c>
      <c r="K59" s="8" t="s">
        <v>7</v>
      </c>
      <c r="L59" s="74">
        <v>0</v>
      </c>
      <c r="M59" s="51" t="s">
        <v>7</v>
      </c>
      <c r="N59" s="8" t="s">
        <v>7</v>
      </c>
      <c r="O59" s="21" t="s">
        <v>7</v>
      </c>
      <c r="P59" s="8" t="s">
        <v>7</v>
      </c>
      <c r="Q59" s="74">
        <v>0</v>
      </c>
      <c r="R59" s="51" t="s">
        <v>7</v>
      </c>
      <c r="S59" s="8" t="s">
        <v>7</v>
      </c>
      <c r="T59" s="21" t="s">
        <v>7</v>
      </c>
      <c r="U59" s="8" t="s">
        <v>7</v>
      </c>
      <c r="V59" s="103">
        <v>2.9</v>
      </c>
      <c r="W59" s="20">
        <f>V59-D59</f>
        <v>2.9</v>
      </c>
      <c r="X59" s="8" t="s">
        <v>7</v>
      </c>
      <c r="Y59" s="20">
        <f>V59-Q59</f>
        <v>2.9</v>
      </c>
      <c r="Z59" s="8" t="s">
        <v>7</v>
      </c>
      <c r="AA59" s="74">
        <v>0</v>
      </c>
      <c r="AB59" s="21">
        <f>AA59-D59</f>
        <v>0</v>
      </c>
      <c r="AC59" s="8" t="s">
        <v>7</v>
      </c>
      <c r="AD59" s="21">
        <f>AA59-V59</f>
        <v>-2.9</v>
      </c>
      <c r="AE59" s="8">
        <f>AA59/V59*100-100</f>
        <v>-100</v>
      </c>
      <c r="AF59" s="74">
        <v>0</v>
      </c>
      <c r="AG59" s="51" t="s">
        <v>7</v>
      </c>
      <c r="AH59" s="8" t="s">
        <v>7</v>
      </c>
      <c r="AI59" s="21" t="s">
        <v>7</v>
      </c>
      <c r="AJ59" s="8" t="s">
        <v>7</v>
      </c>
      <c r="AK59" s="74">
        <v>0</v>
      </c>
      <c r="AL59" s="51" t="s">
        <v>7</v>
      </c>
      <c r="AM59" s="8" t="s">
        <v>7</v>
      </c>
      <c r="AN59" s="21" t="s">
        <v>7</v>
      </c>
      <c r="AO59" s="8" t="s">
        <v>7</v>
      </c>
      <c r="AP59" s="74">
        <v>0</v>
      </c>
      <c r="AQ59" s="51" t="s">
        <v>7</v>
      </c>
      <c r="AR59" s="8" t="s">
        <v>7</v>
      </c>
      <c r="AS59" s="21" t="s">
        <v>7</v>
      </c>
      <c r="AT59" s="8" t="s">
        <v>7</v>
      </c>
      <c r="AU59" s="74">
        <v>0</v>
      </c>
      <c r="AV59" s="51" t="s">
        <v>7</v>
      </c>
      <c r="AW59" s="8" t="s">
        <v>7</v>
      </c>
      <c r="AX59" s="21" t="s">
        <v>7</v>
      </c>
      <c r="AY59" s="8" t="s">
        <v>7</v>
      </c>
      <c r="AZ59" s="74">
        <v>0</v>
      </c>
      <c r="BA59" s="51" t="s">
        <v>7</v>
      </c>
      <c r="BB59" s="8" t="s">
        <v>7</v>
      </c>
      <c r="BC59" s="21" t="s">
        <v>7</v>
      </c>
      <c r="BD59" s="8" t="s">
        <v>7</v>
      </c>
      <c r="BE59" s="74">
        <v>0</v>
      </c>
      <c r="BF59" s="51" t="s">
        <v>7</v>
      </c>
      <c r="BG59" s="8" t="s">
        <v>7</v>
      </c>
      <c r="BH59" s="21" t="s">
        <v>7</v>
      </c>
      <c r="BI59" s="8" t="s">
        <v>7</v>
      </c>
      <c r="BJ59" s="729">
        <v>0</v>
      </c>
      <c r="BK59" s="51" t="s">
        <v>7</v>
      </c>
      <c r="BL59" s="8" t="s">
        <v>7</v>
      </c>
      <c r="BM59" s="21" t="s">
        <v>7</v>
      </c>
      <c r="BN59" s="8" t="s">
        <v>7</v>
      </c>
    </row>
    <row r="60" spans="1:66" ht="14.3">
      <c r="A60" s="7" t="s">
        <v>50</v>
      </c>
      <c r="B60" s="28">
        <v>0</v>
      </c>
      <c r="C60" s="29">
        <v>3.3</v>
      </c>
      <c r="D60" s="74">
        <v>0</v>
      </c>
      <c r="E60" s="21">
        <f>D60-B60</f>
        <v>0</v>
      </c>
      <c r="F60" s="8" t="s">
        <v>7</v>
      </c>
      <c r="G60" s="21">
        <f>D60-C60</f>
        <v>-3.3</v>
      </c>
      <c r="H60" s="8">
        <f>D60/C60*100-100</f>
        <v>-100</v>
      </c>
      <c r="I60" s="74">
        <v>0</v>
      </c>
      <c r="J60" s="21" t="s">
        <v>7</v>
      </c>
      <c r="K60" s="8" t="s">
        <v>7</v>
      </c>
      <c r="L60" s="74">
        <v>0</v>
      </c>
      <c r="M60" s="51" t="s">
        <v>7</v>
      </c>
      <c r="N60" s="8" t="s">
        <v>7</v>
      </c>
      <c r="O60" s="21" t="s">
        <v>7</v>
      </c>
      <c r="P60" s="8" t="s">
        <v>7</v>
      </c>
      <c r="Q60" s="74">
        <v>0</v>
      </c>
      <c r="R60" s="51" t="s">
        <v>7</v>
      </c>
      <c r="S60" s="8" t="s">
        <v>7</v>
      </c>
      <c r="T60" s="21" t="s">
        <v>7</v>
      </c>
      <c r="U60" s="8" t="s">
        <v>7</v>
      </c>
      <c r="V60" s="74">
        <v>0</v>
      </c>
      <c r="W60" s="51" t="s">
        <v>7</v>
      </c>
      <c r="X60" s="8" t="s">
        <v>7</v>
      </c>
      <c r="Y60" s="21" t="s">
        <v>7</v>
      </c>
      <c r="Z60" s="8" t="s">
        <v>7</v>
      </c>
      <c r="AA60" s="74">
        <v>0</v>
      </c>
      <c r="AB60" s="51" t="s">
        <v>7</v>
      </c>
      <c r="AC60" s="8" t="s">
        <v>7</v>
      </c>
      <c r="AD60" s="21" t="s">
        <v>7</v>
      </c>
      <c r="AE60" s="8" t="s">
        <v>7</v>
      </c>
      <c r="AF60" s="74">
        <v>0</v>
      </c>
      <c r="AG60" s="51" t="s">
        <v>7</v>
      </c>
      <c r="AH60" s="8" t="s">
        <v>7</v>
      </c>
      <c r="AI60" s="21" t="s">
        <v>7</v>
      </c>
      <c r="AJ60" s="8" t="s">
        <v>7</v>
      </c>
      <c r="AK60" s="103">
        <v>1.9</v>
      </c>
      <c r="AL60" s="20">
        <f>AK60-D60</f>
        <v>1.9</v>
      </c>
      <c r="AM60" s="8" t="s">
        <v>7</v>
      </c>
      <c r="AN60" s="20">
        <f>AK60-AF60</f>
        <v>1.9</v>
      </c>
      <c r="AO60" s="8" t="s">
        <v>7</v>
      </c>
      <c r="AP60" s="74">
        <v>0</v>
      </c>
      <c r="AQ60" s="51" t="s">
        <v>7</v>
      </c>
      <c r="AR60" s="8" t="s">
        <v>7</v>
      </c>
      <c r="AS60" s="21">
        <f>AP60-AK60</f>
        <v>-1.9</v>
      </c>
      <c r="AT60" s="8">
        <f>AP60/AK60*100-100</f>
        <v>-100</v>
      </c>
      <c r="AU60" s="74">
        <v>0</v>
      </c>
      <c r="AV60" s="51" t="s">
        <v>7</v>
      </c>
      <c r="AW60" s="8" t="s">
        <v>7</v>
      </c>
      <c r="AX60" s="21" t="s">
        <v>7</v>
      </c>
      <c r="AY60" s="8" t="s">
        <v>7</v>
      </c>
      <c r="AZ60" s="74">
        <v>0</v>
      </c>
      <c r="BA60" s="51" t="s">
        <v>7</v>
      </c>
      <c r="BB60" s="8" t="s">
        <v>7</v>
      </c>
      <c r="BC60" s="21" t="s">
        <v>7</v>
      </c>
      <c r="BD60" s="8" t="s">
        <v>7</v>
      </c>
      <c r="BE60" s="103">
        <v>9.5</v>
      </c>
      <c r="BF60" s="20">
        <f>BE60-D60</f>
        <v>9.5</v>
      </c>
      <c r="BG60" s="6" t="s">
        <v>7</v>
      </c>
      <c r="BH60" s="20">
        <f>BE60-AZ60</f>
        <v>9.5</v>
      </c>
      <c r="BI60" s="6" t="s">
        <v>7</v>
      </c>
      <c r="BJ60" s="724">
        <v>1.6</v>
      </c>
      <c r="BK60" s="20">
        <f>BJ60-D60</f>
        <v>1.6</v>
      </c>
      <c r="BL60" s="8" t="s">
        <v>7</v>
      </c>
      <c r="BM60" s="21">
        <f>BJ60-BE60</f>
        <v>-7.9</v>
      </c>
      <c r="BN60" s="8">
        <f>BJ60/BE60*100-100</f>
        <v>-83.15789473684211</v>
      </c>
    </row>
    <row r="61" spans="1:66" ht="13.6">
      <c r="A61" s="7" t="s">
        <v>51</v>
      </c>
      <c r="B61" s="28">
        <v>0</v>
      </c>
      <c r="C61" s="28">
        <v>0</v>
      </c>
      <c r="D61" s="74">
        <v>0</v>
      </c>
      <c r="E61" s="51" t="s">
        <v>7</v>
      </c>
      <c r="F61" s="8" t="s">
        <v>7</v>
      </c>
      <c r="G61" s="21" t="s">
        <v>7</v>
      </c>
      <c r="H61" s="8" t="s">
        <v>7</v>
      </c>
      <c r="I61" s="74">
        <v>0</v>
      </c>
      <c r="J61" s="21" t="s">
        <v>7</v>
      </c>
      <c r="K61" s="8" t="s">
        <v>7</v>
      </c>
      <c r="L61" s="74">
        <v>0</v>
      </c>
      <c r="M61" s="51" t="s">
        <v>7</v>
      </c>
      <c r="N61" s="8" t="s">
        <v>7</v>
      </c>
      <c r="O61" s="21" t="s">
        <v>7</v>
      </c>
      <c r="P61" s="8" t="s">
        <v>7</v>
      </c>
      <c r="Q61" s="74">
        <v>0</v>
      </c>
      <c r="R61" s="51" t="s">
        <v>7</v>
      </c>
      <c r="S61" s="8" t="s">
        <v>7</v>
      </c>
      <c r="T61" s="21" t="s">
        <v>7</v>
      </c>
      <c r="U61" s="8" t="s">
        <v>7</v>
      </c>
      <c r="V61" s="74">
        <v>0</v>
      </c>
      <c r="W61" s="51" t="s">
        <v>7</v>
      </c>
      <c r="X61" s="8" t="s">
        <v>7</v>
      </c>
      <c r="Y61" s="21" t="s">
        <v>7</v>
      </c>
      <c r="Z61" s="8" t="s">
        <v>7</v>
      </c>
      <c r="AA61" s="74">
        <v>0</v>
      </c>
      <c r="AB61" s="51" t="s">
        <v>7</v>
      </c>
      <c r="AC61" s="8" t="s">
        <v>7</v>
      </c>
      <c r="AD61" s="21" t="s">
        <v>7</v>
      </c>
      <c r="AE61" s="8" t="s">
        <v>7</v>
      </c>
      <c r="AF61" s="74">
        <v>0</v>
      </c>
      <c r="AG61" s="51" t="s">
        <v>7</v>
      </c>
      <c r="AH61" s="8" t="s">
        <v>7</v>
      </c>
      <c r="AI61" s="21" t="s">
        <v>7</v>
      </c>
      <c r="AJ61" s="8" t="s">
        <v>7</v>
      </c>
      <c r="AK61" s="74">
        <v>0</v>
      </c>
      <c r="AL61" s="51" t="s">
        <v>7</v>
      </c>
      <c r="AM61" s="8" t="s">
        <v>7</v>
      </c>
      <c r="AN61" s="21" t="s">
        <v>7</v>
      </c>
      <c r="AO61" s="8" t="s">
        <v>7</v>
      </c>
      <c r="AP61" s="74">
        <v>0</v>
      </c>
      <c r="AQ61" s="51" t="s">
        <v>7</v>
      </c>
      <c r="AR61" s="8" t="s">
        <v>7</v>
      </c>
      <c r="AS61" s="21" t="s">
        <v>7</v>
      </c>
      <c r="AT61" s="8" t="s">
        <v>7</v>
      </c>
      <c r="AU61" s="74">
        <v>0</v>
      </c>
      <c r="AV61" s="51" t="s">
        <v>7</v>
      </c>
      <c r="AW61" s="8" t="s">
        <v>7</v>
      </c>
      <c r="AX61" s="21" t="s">
        <v>7</v>
      </c>
      <c r="AY61" s="8" t="s">
        <v>7</v>
      </c>
      <c r="AZ61" s="74">
        <v>0</v>
      </c>
      <c r="BA61" s="51" t="s">
        <v>7</v>
      </c>
      <c r="BB61" s="8" t="s">
        <v>7</v>
      </c>
      <c r="BC61" s="21" t="s">
        <v>7</v>
      </c>
      <c r="BD61" s="8" t="s">
        <v>7</v>
      </c>
      <c r="BE61" s="74">
        <v>0</v>
      </c>
      <c r="BF61" s="51" t="s">
        <v>7</v>
      </c>
      <c r="BG61" s="8" t="s">
        <v>7</v>
      </c>
      <c r="BH61" s="21" t="s">
        <v>7</v>
      </c>
      <c r="BI61" s="8" t="s">
        <v>7</v>
      </c>
      <c r="BJ61" s="729">
        <v>0</v>
      </c>
      <c r="BK61" s="51" t="s">
        <v>7</v>
      </c>
      <c r="BL61" s="8" t="s">
        <v>7</v>
      </c>
      <c r="BM61" s="21" t="s">
        <v>7</v>
      </c>
      <c r="BN61" s="8" t="s">
        <v>7</v>
      </c>
    </row>
    <row r="62" spans="1:66" s="12" customFormat="1" ht="14.3">
      <c r="A62" s="7" t="s">
        <v>52</v>
      </c>
      <c r="B62" s="19">
        <v>11.2</v>
      </c>
      <c r="C62" s="29">
        <v>3.7</v>
      </c>
      <c r="D62" s="103">
        <v>6.9</v>
      </c>
      <c r="E62" s="21">
        <f>D62-B62</f>
        <v>-4.2999999999999989</v>
      </c>
      <c r="F62" s="8">
        <f>D62/B62*100-100</f>
        <v>-38.392857142857139</v>
      </c>
      <c r="G62" s="20">
        <f>D62-C62</f>
        <v>3.2</v>
      </c>
      <c r="H62" s="6">
        <f>D62/C62*100-100</f>
        <v>86.486486486486484</v>
      </c>
      <c r="I62" s="103">
        <v>2.2000000000000002</v>
      </c>
      <c r="J62" s="21">
        <f>I62-D62</f>
        <v>-4.7</v>
      </c>
      <c r="K62" s="8">
        <f>I62/D62*100-100</f>
        <v>-68.115942028985501</v>
      </c>
      <c r="L62" s="103">
        <v>1.6</v>
      </c>
      <c r="M62" s="21">
        <f>L62-D62</f>
        <v>-5.3000000000000007</v>
      </c>
      <c r="N62" s="8">
        <f>L62/D62*100-100</f>
        <v>-76.811594202898547</v>
      </c>
      <c r="O62" s="21">
        <f>L62-I62</f>
        <v>-0.60000000000000009</v>
      </c>
      <c r="P62" s="8">
        <f>L62/I62*100-100</f>
        <v>-27.272727272727266</v>
      </c>
      <c r="Q62" s="103">
        <v>3.1</v>
      </c>
      <c r="R62" s="21">
        <f>Q62-D62</f>
        <v>-3.8000000000000003</v>
      </c>
      <c r="S62" s="8">
        <f>Q62/D62*100-100</f>
        <v>-55.072463768115945</v>
      </c>
      <c r="T62" s="20">
        <f>Q62-L62</f>
        <v>1.5</v>
      </c>
      <c r="U62" s="6">
        <f>Q62/L62*100-100</f>
        <v>93.75</v>
      </c>
      <c r="V62" s="103">
        <v>3.5</v>
      </c>
      <c r="W62" s="21">
        <f>V62-D62</f>
        <v>-3.4000000000000004</v>
      </c>
      <c r="X62" s="8">
        <f>V62/D62*100-100</f>
        <v>-49.275362318840585</v>
      </c>
      <c r="Y62" s="20">
        <f>V62-Q62</f>
        <v>0.39999999999999991</v>
      </c>
      <c r="Z62" s="6">
        <f>V62/Q62*100-100</f>
        <v>12.903225806451601</v>
      </c>
      <c r="AA62" s="103">
        <v>4.4000000000000004</v>
      </c>
      <c r="AB62" s="21">
        <f>AA62-D62</f>
        <v>-2.5</v>
      </c>
      <c r="AC62" s="8">
        <f>AA62/D62*100-100</f>
        <v>-36.231884057971008</v>
      </c>
      <c r="AD62" s="20">
        <f>AA62-V62</f>
        <v>0.90000000000000036</v>
      </c>
      <c r="AE62" s="6">
        <f>AA62/V62*100-100</f>
        <v>25.714285714285737</v>
      </c>
      <c r="AF62" s="103">
        <v>3</v>
      </c>
      <c r="AG62" s="21">
        <f>AF62-D62</f>
        <v>-3.9000000000000004</v>
      </c>
      <c r="AH62" s="8">
        <f>AF62/D62*100-100</f>
        <v>-56.521739130434781</v>
      </c>
      <c r="AI62" s="21">
        <f>AF62-AA62</f>
        <v>-1.4000000000000004</v>
      </c>
      <c r="AJ62" s="8">
        <f>AF62/AA62*100-100</f>
        <v>-31.818181818181827</v>
      </c>
      <c r="AK62" s="103">
        <v>2.9</v>
      </c>
      <c r="AL62" s="21">
        <f>AK62-D62</f>
        <v>-4</v>
      </c>
      <c r="AM62" s="8">
        <f>AK62/D62*100-100</f>
        <v>-57.971014492753625</v>
      </c>
      <c r="AN62" s="21">
        <f>AK62-AF62</f>
        <v>-0.10000000000000009</v>
      </c>
      <c r="AO62" s="8">
        <f>AK62/AF62*100-100</f>
        <v>-3.3333333333333286</v>
      </c>
      <c r="AP62" s="103">
        <v>0.4</v>
      </c>
      <c r="AQ62" s="21">
        <f>AP62-D62</f>
        <v>-6.5</v>
      </c>
      <c r="AR62" s="8">
        <f>AP62/D62*100-100</f>
        <v>-94.20289855072464</v>
      </c>
      <c r="AS62" s="21">
        <f>AP62-AK62</f>
        <v>-2.5</v>
      </c>
      <c r="AT62" s="8">
        <f>AP62/AK62*100-100</f>
        <v>-86.206896551724142</v>
      </c>
      <c r="AU62" s="74">
        <v>0</v>
      </c>
      <c r="AV62" s="21">
        <f>AU62-D62</f>
        <v>-6.9</v>
      </c>
      <c r="AW62" s="8">
        <f>AU62/D62*100-100</f>
        <v>-100</v>
      </c>
      <c r="AX62" s="21">
        <f>AU62-AP62</f>
        <v>-0.4</v>
      </c>
      <c r="AY62" s="8">
        <f>AU62/AP62*100-100</f>
        <v>-100</v>
      </c>
      <c r="AZ62" s="74">
        <v>0</v>
      </c>
      <c r="BA62" s="21">
        <f>AZ62-D62</f>
        <v>-6.9</v>
      </c>
      <c r="BB62" s="8">
        <f>AZ62/D62*100-100</f>
        <v>-100</v>
      </c>
      <c r="BC62" s="21" t="s">
        <v>7</v>
      </c>
      <c r="BD62" s="8" t="s">
        <v>7</v>
      </c>
      <c r="BE62" s="74">
        <v>0</v>
      </c>
      <c r="BF62" s="21">
        <f>BE62-D62</f>
        <v>-6.9</v>
      </c>
      <c r="BG62" s="8">
        <f>BE62/D62*100-100</f>
        <v>-100</v>
      </c>
      <c r="BH62" s="21" t="s">
        <v>7</v>
      </c>
      <c r="BI62" s="8" t="s">
        <v>7</v>
      </c>
      <c r="BJ62" s="729">
        <v>0</v>
      </c>
      <c r="BK62" s="21">
        <f>BJ62-D62</f>
        <v>-6.9</v>
      </c>
      <c r="BL62" s="8">
        <f>BJ62/D62*100-100</f>
        <v>-100</v>
      </c>
      <c r="BM62" s="21" t="s">
        <v>7</v>
      </c>
      <c r="BN62" s="8" t="s">
        <v>7</v>
      </c>
    </row>
    <row r="63" spans="1:66" ht="13.6">
      <c r="A63" s="7" t="s">
        <v>53</v>
      </c>
      <c r="B63" s="22">
        <v>0</v>
      </c>
      <c r="C63" s="22">
        <v>0</v>
      </c>
      <c r="D63" s="74">
        <v>0</v>
      </c>
      <c r="E63" s="51" t="s">
        <v>7</v>
      </c>
      <c r="F63" s="8" t="s">
        <v>7</v>
      </c>
      <c r="G63" s="21" t="s">
        <v>7</v>
      </c>
      <c r="H63" s="8" t="s">
        <v>7</v>
      </c>
      <c r="I63" s="74">
        <v>0</v>
      </c>
      <c r="J63" s="21" t="s">
        <v>7</v>
      </c>
      <c r="K63" s="8" t="s">
        <v>7</v>
      </c>
      <c r="L63" s="74">
        <v>0</v>
      </c>
      <c r="M63" s="51" t="s">
        <v>7</v>
      </c>
      <c r="N63" s="8" t="s">
        <v>7</v>
      </c>
      <c r="O63" s="21" t="s">
        <v>7</v>
      </c>
      <c r="P63" s="8" t="s">
        <v>7</v>
      </c>
      <c r="Q63" s="74">
        <v>0</v>
      </c>
      <c r="R63" s="51" t="s">
        <v>7</v>
      </c>
      <c r="S63" s="8" t="s">
        <v>7</v>
      </c>
      <c r="T63" s="21" t="s">
        <v>7</v>
      </c>
      <c r="U63" s="8" t="s">
        <v>7</v>
      </c>
      <c r="V63" s="74">
        <v>0</v>
      </c>
      <c r="W63" s="51" t="s">
        <v>7</v>
      </c>
      <c r="X63" s="8" t="s">
        <v>7</v>
      </c>
      <c r="Y63" s="21" t="s">
        <v>7</v>
      </c>
      <c r="Z63" s="8" t="s">
        <v>7</v>
      </c>
      <c r="AA63" s="74">
        <v>0</v>
      </c>
      <c r="AB63" s="51" t="s">
        <v>7</v>
      </c>
      <c r="AC63" s="8" t="s">
        <v>7</v>
      </c>
      <c r="AD63" s="21" t="s">
        <v>7</v>
      </c>
      <c r="AE63" s="8" t="s">
        <v>7</v>
      </c>
      <c r="AF63" s="74">
        <v>0</v>
      </c>
      <c r="AG63" s="51" t="s">
        <v>7</v>
      </c>
      <c r="AH63" s="8" t="s">
        <v>7</v>
      </c>
      <c r="AI63" s="21" t="s">
        <v>7</v>
      </c>
      <c r="AJ63" s="8" t="s">
        <v>7</v>
      </c>
      <c r="AK63" s="74">
        <v>0</v>
      </c>
      <c r="AL63" s="51" t="s">
        <v>7</v>
      </c>
      <c r="AM63" s="8" t="s">
        <v>7</v>
      </c>
      <c r="AN63" s="21" t="s">
        <v>7</v>
      </c>
      <c r="AO63" s="8" t="s">
        <v>7</v>
      </c>
      <c r="AP63" s="74">
        <v>0</v>
      </c>
      <c r="AQ63" s="51" t="s">
        <v>7</v>
      </c>
      <c r="AR63" s="8" t="s">
        <v>7</v>
      </c>
      <c r="AS63" s="21" t="s">
        <v>7</v>
      </c>
      <c r="AT63" s="8" t="s">
        <v>7</v>
      </c>
      <c r="AU63" s="74">
        <v>0</v>
      </c>
      <c r="AV63" s="51" t="s">
        <v>7</v>
      </c>
      <c r="AW63" s="8" t="s">
        <v>7</v>
      </c>
      <c r="AX63" s="21" t="s">
        <v>7</v>
      </c>
      <c r="AY63" s="8" t="s">
        <v>7</v>
      </c>
      <c r="AZ63" s="74">
        <v>0</v>
      </c>
      <c r="BA63" s="51" t="s">
        <v>7</v>
      </c>
      <c r="BB63" s="8" t="s">
        <v>7</v>
      </c>
      <c r="BC63" s="21" t="s">
        <v>7</v>
      </c>
      <c r="BD63" s="8" t="s">
        <v>7</v>
      </c>
      <c r="BE63" s="74">
        <v>0</v>
      </c>
      <c r="BF63" s="51" t="s">
        <v>7</v>
      </c>
      <c r="BG63" s="8" t="s">
        <v>7</v>
      </c>
      <c r="BH63" s="21" t="s">
        <v>7</v>
      </c>
      <c r="BI63" s="8" t="s">
        <v>7</v>
      </c>
      <c r="BJ63" s="729">
        <v>0</v>
      </c>
      <c r="BK63" s="51" t="s">
        <v>7</v>
      </c>
      <c r="BL63" s="8" t="s">
        <v>7</v>
      </c>
      <c r="BM63" s="21" t="s">
        <v>7</v>
      </c>
      <c r="BN63" s="8" t="s">
        <v>7</v>
      </c>
    </row>
    <row r="64" spans="1:66" ht="14.3">
      <c r="A64" s="7" t="s">
        <v>54</v>
      </c>
      <c r="B64" s="22">
        <v>0</v>
      </c>
      <c r="C64" s="22">
        <v>0</v>
      </c>
      <c r="D64" s="103">
        <v>1.9</v>
      </c>
      <c r="E64" s="20">
        <f>D64-B64</f>
        <v>1.9</v>
      </c>
      <c r="F64" s="8" t="s">
        <v>7</v>
      </c>
      <c r="G64" s="20">
        <f>D64-C64</f>
        <v>1.9</v>
      </c>
      <c r="H64" s="8" t="s">
        <v>7</v>
      </c>
      <c r="I64" s="74">
        <v>0</v>
      </c>
      <c r="J64" s="21">
        <f>I64-D64</f>
        <v>-1.9</v>
      </c>
      <c r="K64" s="8">
        <f>I64/D64*100-100</f>
        <v>-100</v>
      </c>
      <c r="L64" s="74">
        <v>0</v>
      </c>
      <c r="M64" s="21">
        <f>L64-D64</f>
        <v>-1.9</v>
      </c>
      <c r="N64" s="8">
        <f>L64/D64*100-100</f>
        <v>-100</v>
      </c>
      <c r="O64" s="21" t="s">
        <v>7</v>
      </c>
      <c r="P64" s="8" t="s">
        <v>7</v>
      </c>
      <c r="Q64" s="74">
        <v>0</v>
      </c>
      <c r="R64" s="21">
        <f>Q64-D64</f>
        <v>-1.9</v>
      </c>
      <c r="S64" s="8">
        <f>Q64/D64*100-100</f>
        <v>-100</v>
      </c>
      <c r="T64" s="21" t="s">
        <v>7</v>
      </c>
      <c r="U64" s="8" t="s">
        <v>7</v>
      </c>
      <c r="V64" s="74">
        <v>0</v>
      </c>
      <c r="W64" s="21">
        <f>V64-D64</f>
        <v>-1.9</v>
      </c>
      <c r="X64" s="8">
        <f>V64/D64*100-100</f>
        <v>-100</v>
      </c>
      <c r="Y64" s="21" t="s">
        <v>7</v>
      </c>
      <c r="Z64" s="8" t="s">
        <v>7</v>
      </c>
      <c r="AA64" s="74">
        <v>0</v>
      </c>
      <c r="AB64" s="21">
        <f>AA64-D64</f>
        <v>-1.9</v>
      </c>
      <c r="AC64" s="8">
        <f>AA64/D64*100-100</f>
        <v>-100</v>
      </c>
      <c r="AD64" s="21" t="s">
        <v>7</v>
      </c>
      <c r="AE64" s="8" t="s">
        <v>7</v>
      </c>
      <c r="AF64" s="74">
        <v>0</v>
      </c>
      <c r="AG64" s="21">
        <f>AF64-D64</f>
        <v>-1.9</v>
      </c>
      <c r="AH64" s="8">
        <f>AF64/D64*100-100</f>
        <v>-100</v>
      </c>
      <c r="AI64" s="21" t="s">
        <v>7</v>
      </c>
      <c r="AJ64" s="8" t="s">
        <v>7</v>
      </c>
      <c r="AK64" s="74">
        <v>0</v>
      </c>
      <c r="AL64" s="21">
        <f>AK64-D64</f>
        <v>-1.9</v>
      </c>
      <c r="AM64" s="8">
        <f>AK64/D64*100-100</f>
        <v>-100</v>
      </c>
      <c r="AN64" s="21" t="s">
        <v>7</v>
      </c>
      <c r="AO64" s="8" t="s">
        <v>7</v>
      </c>
      <c r="AP64" s="74">
        <v>0</v>
      </c>
      <c r="AQ64" s="21">
        <f>AP64-D64</f>
        <v>-1.9</v>
      </c>
      <c r="AR64" s="8">
        <f>AP64/D64*100-100</f>
        <v>-100</v>
      </c>
      <c r="AS64" s="21" t="s">
        <v>7</v>
      </c>
      <c r="AT64" s="8" t="s">
        <v>7</v>
      </c>
      <c r="AU64" s="74">
        <v>0</v>
      </c>
      <c r="AV64" s="21">
        <f>AU64-D64</f>
        <v>-1.9</v>
      </c>
      <c r="AW64" s="8">
        <f>AU64/D64*100-100</f>
        <v>-100</v>
      </c>
      <c r="AX64" s="21" t="s">
        <v>7</v>
      </c>
      <c r="AY64" s="8" t="s">
        <v>7</v>
      </c>
      <c r="AZ64" s="74">
        <v>0</v>
      </c>
      <c r="BA64" s="21">
        <f>AZ64-D64</f>
        <v>-1.9</v>
      </c>
      <c r="BB64" s="8">
        <f>AZ64/D64*100-100</f>
        <v>-100</v>
      </c>
      <c r="BC64" s="21" t="s">
        <v>7</v>
      </c>
      <c r="BD64" s="8" t="s">
        <v>7</v>
      </c>
      <c r="BE64" s="74">
        <v>0</v>
      </c>
      <c r="BF64" s="21">
        <f>BE64-D64</f>
        <v>-1.9</v>
      </c>
      <c r="BG64" s="8">
        <f>BE64/D64*100-100</f>
        <v>-100</v>
      </c>
      <c r="BH64" s="21" t="s">
        <v>7</v>
      </c>
      <c r="BI64" s="8" t="s">
        <v>7</v>
      </c>
      <c r="BJ64" s="729">
        <v>0</v>
      </c>
      <c r="BK64" s="21">
        <f>BJ64-D64</f>
        <v>-1.9</v>
      </c>
      <c r="BL64" s="8">
        <f>BJ64/D64*100-100</f>
        <v>-100</v>
      </c>
      <c r="BM64" s="21" t="s">
        <v>7</v>
      </c>
      <c r="BN64" s="8" t="s">
        <v>7</v>
      </c>
    </row>
    <row r="65" spans="1:66" ht="14.3">
      <c r="A65" s="7" t="s">
        <v>55</v>
      </c>
      <c r="B65" s="19">
        <v>1.2</v>
      </c>
      <c r="C65" s="19">
        <v>0.2</v>
      </c>
      <c r="D65" s="74">
        <v>0</v>
      </c>
      <c r="E65" s="21">
        <f>D65-B65</f>
        <v>-1.2</v>
      </c>
      <c r="F65" s="8">
        <f>D65/B65*100-100</f>
        <v>-100</v>
      </c>
      <c r="G65" s="21">
        <f>D65-C65</f>
        <v>-0.2</v>
      </c>
      <c r="H65" s="8">
        <f>D65/C65*100-100</f>
        <v>-100</v>
      </c>
      <c r="I65" s="74">
        <v>0</v>
      </c>
      <c r="J65" s="21" t="s">
        <v>7</v>
      </c>
      <c r="K65" s="8" t="s">
        <v>7</v>
      </c>
      <c r="L65" s="74">
        <v>0</v>
      </c>
      <c r="M65" s="21" t="s">
        <v>7</v>
      </c>
      <c r="N65" s="8" t="s">
        <v>7</v>
      </c>
      <c r="O65" s="21" t="s">
        <v>7</v>
      </c>
      <c r="P65" s="8" t="s">
        <v>7</v>
      </c>
      <c r="Q65" s="74">
        <v>0</v>
      </c>
      <c r="R65" s="21" t="s">
        <v>7</v>
      </c>
      <c r="S65" s="8" t="s">
        <v>7</v>
      </c>
      <c r="T65" s="21" t="s">
        <v>7</v>
      </c>
      <c r="U65" s="8" t="s">
        <v>7</v>
      </c>
      <c r="V65" s="74">
        <v>0</v>
      </c>
      <c r="W65" s="21" t="s">
        <v>7</v>
      </c>
      <c r="X65" s="8" t="s">
        <v>7</v>
      </c>
      <c r="Y65" s="21" t="s">
        <v>7</v>
      </c>
      <c r="Z65" s="8" t="s">
        <v>7</v>
      </c>
      <c r="AA65" s="74">
        <v>0</v>
      </c>
      <c r="AB65" s="21" t="s">
        <v>7</v>
      </c>
      <c r="AC65" s="8" t="s">
        <v>7</v>
      </c>
      <c r="AD65" s="21" t="s">
        <v>7</v>
      </c>
      <c r="AE65" s="8" t="s">
        <v>7</v>
      </c>
      <c r="AF65" s="103">
        <v>7.4</v>
      </c>
      <c r="AG65" s="20">
        <f>AF65-D65</f>
        <v>7.4</v>
      </c>
      <c r="AH65" s="8" t="s">
        <v>7</v>
      </c>
      <c r="AI65" s="20">
        <f>AF65-AA65</f>
        <v>7.4</v>
      </c>
      <c r="AJ65" s="8" t="s">
        <v>7</v>
      </c>
      <c r="AK65" s="74">
        <v>0</v>
      </c>
      <c r="AL65" s="21">
        <f>AK65-D65</f>
        <v>0</v>
      </c>
      <c r="AM65" s="8" t="s">
        <v>7</v>
      </c>
      <c r="AN65" s="21">
        <f>AK65-AF65</f>
        <v>-7.4</v>
      </c>
      <c r="AO65" s="8">
        <f>AK65/AF65*100-100</f>
        <v>-100</v>
      </c>
      <c r="AP65" s="74">
        <v>0</v>
      </c>
      <c r="AQ65" s="21" t="s">
        <v>7</v>
      </c>
      <c r="AR65" s="8" t="s">
        <v>7</v>
      </c>
      <c r="AS65" s="21" t="s">
        <v>7</v>
      </c>
      <c r="AT65" s="8" t="s">
        <v>7</v>
      </c>
      <c r="AU65" s="83">
        <v>16.5</v>
      </c>
      <c r="AV65" s="20">
        <f>AU65-D65</f>
        <v>16.5</v>
      </c>
      <c r="AW65" s="6" t="s">
        <v>7</v>
      </c>
      <c r="AX65" s="20">
        <f>AU65-AP65</f>
        <v>16.5</v>
      </c>
      <c r="AY65" s="6" t="s">
        <v>7</v>
      </c>
      <c r="AZ65" s="83">
        <v>12.7</v>
      </c>
      <c r="BA65" s="20">
        <f>AZ65-D65</f>
        <v>12.7</v>
      </c>
      <c r="BB65" s="8" t="s">
        <v>7</v>
      </c>
      <c r="BC65" s="21">
        <f>AZ65-AU65</f>
        <v>-3.8000000000000007</v>
      </c>
      <c r="BD65" s="8">
        <f>AZ65/AU65*100-100</f>
        <v>-23.030303030303031</v>
      </c>
      <c r="BE65" s="83">
        <v>12.1</v>
      </c>
      <c r="BF65" s="20">
        <f>BE65-D65</f>
        <v>12.1</v>
      </c>
      <c r="BG65" s="6" t="s">
        <v>7</v>
      </c>
      <c r="BH65" s="21">
        <f>BE65-AZ65</f>
        <v>-0.59999999999999964</v>
      </c>
      <c r="BI65" s="8">
        <f>BE65/AZ65*100-100</f>
        <v>-4.7244094488189035</v>
      </c>
      <c r="BJ65" s="729">
        <v>0</v>
      </c>
      <c r="BK65" s="21" t="s">
        <v>7</v>
      </c>
      <c r="BL65" s="8" t="s">
        <v>7</v>
      </c>
      <c r="BM65" s="21">
        <f>BJ65-BE65</f>
        <v>-12.1</v>
      </c>
      <c r="BN65" s="8">
        <f>BJ65/BE65*100-100</f>
        <v>-100</v>
      </c>
    </row>
    <row r="66" spans="1:66" ht="14.3">
      <c r="A66" s="7" t="s">
        <v>56</v>
      </c>
      <c r="B66" s="22">
        <v>0</v>
      </c>
      <c r="C66" s="22">
        <v>0</v>
      </c>
      <c r="D66" s="74">
        <v>0</v>
      </c>
      <c r="E66" s="51" t="s">
        <v>7</v>
      </c>
      <c r="F66" s="8" t="s">
        <v>7</v>
      </c>
      <c r="G66" s="21" t="s">
        <v>7</v>
      </c>
      <c r="H66" s="8" t="s">
        <v>7</v>
      </c>
      <c r="I66" s="103">
        <v>0.2</v>
      </c>
      <c r="J66" s="20">
        <f>I66-D66</f>
        <v>0.2</v>
      </c>
      <c r="K66" s="8" t="s">
        <v>7</v>
      </c>
      <c r="L66" s="74">
        <v>0</v>
      </c>
      <c r="M66" s="21">
        <f>L66-D66</f>
        <v>0</v>
      </c>
      <c r="N66" s="8" t="s">
        <v>7</v>
      </c>
      <c r="O66" s="21">
        <f>L66-I66</f>
        <v>-0.2</v>
      </c>
      <c r="P66" s="8">
        <f>L66/I66*100-100</f>
        <v>-100</v>
      </c>
      <c r="Q66" s="74">
        <v>0</v>
      </c>
      <c r="R66" s="21" t="s">
        <v>7</v>
      </c>
      <c r="S66" s="8" t="s">
        <v>7</v>
      </c>
      <c r="T66" s="21" t="s">
        <v>7</v>
      </c>
      <c r="U66" s="8" t="s">
        <v>7</v>
      </c>
      <c r="V66" s="74">
        <v>0</v>
      </c>
      <c r="W66" s="21" t="s">
        <v>7</v>
      </c>
      <c r="X66" s="8" t="s">
        <v>7</v>
      </c>
      <c r="Y66" s="21" t="s">
        <v>7</v>
      </c>
      <c r="Z66" s="8" t="s">
        <v>7</v>
      </c>
      <c r="AA66" s="74">
        <v>0</v>
      </c>
      <c r="AB66" s="21" t="s">
        <v>7</v>
      </c>
      <c r="AC66" s="8" t="s">
        <v>7</v>
      </c>
      <c r="AD66" s="21" t="s">
        <v>7</v>
      </c>
      <c r="AE66" s="8" t="s">
        <v>7</v>
      </c>
      <c r="AF66" s="74">
        <v>0</v>
      </c>
      <c r="AG66" s="21" t="s">
        <v>7</v>
      </c>
      <c r="AH66" s="8" t="s">
        <v>7</v>
      </c>
      <c r="AI66" s="21" t="s">
        <v>7</v>
      </c>
      <c r="AJ66" s="8" t="s">
        <v>7</v>
      </c>
      <c r="AK66" s="74">
        <v>0</v>
      </c>
      <c r="AL66" s="21" t="s">
        <v>7</v>
      </c>
      <c r="AM66" s="8" t="s">
        <v>7</v>
      </c>
      <c r="AN66" s="21" t="s">
        <v>7</v>
      </c>
      <c r="AO66" s="8" t="s">
        <v>7</v>
      </c>
      <c r="AP66" s="74">
        <v>0</v>
      </c>
      <c r="AQ66" s="21" t="s">
        <v>7</v>
      </c>
      <c r="AR66" s="8" t="s">
        <v>7</v>
      </c>
      <c r="AS66" s="21" t="s">
        <v>7</v>
      </c>
      <c r="AT66" s="8" t="s">
        <v>7</v>
      </c>
      <c r="AU66" s="74">
        <v>0</v>
      </c>
      <c r="AV66" s="21" t="s">
        <v>7</v>
      </c>
      <c r="AW66" s="8" t="s">
        <v>7</v>
      </c>
      <c r="AX66" s="21" t="s">
        <v>7</v>
      </c>
      <c r="AY66" s="8" t="s">
        <v>7</v>
      </c>
      <c r="AZ66" s="74">
        <v>0</v>
      </c>
      <c r="BA66" s="21" t="s">
        <v>7</v>
      </c>
      <c r="BB66" s="8" t="s">
        <v>7</v>
      </c>
      <c r="BC66" s="21" t="s">
        <v>7</v>
      </c>
      <c r="BD66" s="8" t="s">
        <v>7</v>
      </c>
      <c r="BE66" s="74">
        <v>0</v>
      </c>
      <c r="BF66" s="21" t="s">
        <v>7</v>
      </c>
      <c r="BG66" s="8" t="s">
        <v>7</v>
      </c>
      <c r="BH66" s="21" t="s">
        <v>7</v>
      </c>
      <c r="BI66" s="8" t="s">
        <v>7</v>
      </c>
      <c r="BJ66" s="729">
        <v>0</v>
      </c>
      <c r="BK66" s="21" t="s">
        <v>7</v>
      </c>
      <c r="BL66" s="8" t="s">
        <v>7</v>
      </c>
      <c r="BM66" s="21" t="s">
        <v>7</v>
      </c>
      <c r="BN66" s="8" t="s">
        <v>7</v>
      </c>
    </row>
    <row r="67" spans="1:66" ht="14.3">
      <c r="A67" s="7" t="s">
        <v>57</v>
      </c>
      <c r="B67" s="22">
        <v>0</v>
      </c>
      <c r="C67" s="19">
        <v>3.8</v>
      </c>
      <c r="D67" s="103">
        <v>2.6</v>
      </c>
      <c r="E67" s="20">
        <f>D67-B67</f>
        <v>2.6</v>
      </c>
      <c r="F67" s="8" t="s">
        <v>7</v>
      </c>
      <c r="G67" s="21">
        <f>D67-C67</f>
        <v>-1.1999999999999997</v>
      </c>
      <c r="H67" s="8">
        <f>D67/C67*100-100</f>
        <v>-31.578947368421055</v>
      </c>
      <c r="I67" s="103">
        <v>3.8</v>
      </c>
      <c r="J67" s="20">
        <f>I67-D67</f>
        <v>1.1999999999999997</v>
      </c>
      <c r="K67" s="6">
        <f>I67/D67*100-100</f>
        <v>46.153846153846132</v>
      </c>
      <c r="L67" s="103">
        <v>3.9</v>
      </c>
      <c r="M67" s="20">
        <f>L67-D67</f>
        <v>1.2999999999999998</v>
      </c>
      <c r="N67" s="6">
        <f>L67/D67*100-100</f>
        <v>50</v>
      </c>
      <c r="O67" s="20">
        <f>L67-I67</f>
        <v>0.10000000000000009</v>
      </c>
      <c r="P67" s="6">
        <f>L67/I67*100-100</f>
        <v>2.6315789473684248</v>
      </c>
      <c r="Q67" s="103">
        <v>3.9</v>
      </c>
      <c r="R67" s="20">
        <f>Q67-D67</f>
        <v>1.2999999999999998</v>
      </c>
      <c r="S67" s="6">
        <f>Q67/D67*100-100</f>
        <v>50</v>
      </c>
      <c r="T67" s="20">
        <f>Q67-L67</f>
        <v>0</v>
      </c>
      <c r="U67" s="6">
        <f>Q67/L67*100-100</f>
        <v>0</v>
      </c>
      <c r="V67" s="103">
        <v>2.9</v>
      </c>
      <c r="W67" s="20">
        <f>V67-D67</f>
        <v>0.29999999999999982</v>
      </c>
      <c r="X67" s="6">
        <f>V67/D67*100-100</f>
        <v>11.538461538461547</v>
      </c>
      <c r="Y67" s="21">
        <f>V67-Q67</f>
        <v>-1</v>
      </c>
      <c r="Z67" s="8">
        <f>V67/Q67*100-100</f>
        <v>-25.641025641025635</v>
      </c>
      <c r="AA67" s="103">
        <v>2.8</v>
      </c>
      <c r="AB67" s="20">
        <f>AA67-D67</f>
        <v>0.19999999999999973</v>
      </c>
      <c r="AC67" s="6">
        <f>AA67/D67*100-100</f>
        <v>7.6923076923076934</v>
      </c>
      <c r="AD67" s="21">
        <f>AA67-V67</f>
        <v>-0.10000000000000009</v>
      </c>
      <c r="AE67" s="8">
        <f>AA67/V67*100-100</f>
        <v>-3.448275862068968</v>
      </c>
      <c r="AF67" s="103">
        <v>3.2</v>
      </c>
      <c r="AG67" s="20">
        <f>AF67-D67</f>
        <v>0.60000000000000009</v>
      </c>
      <c r="AH67" s="6">
        <f>AF67/D67*100-100</f>
        <v>23.07692307692308</v>
      </c>
      <c r="AI67" s="20">
        <f>AF67-AA67</f>
        <v>0.40000000000000036</v>
      </c>
      <c r="AJ67" s="6">
        <f>AF67/AA67*100-100</f>
        <v>14.285714285714306</v>
      </c>
      <c r="AK67" s="103">
        <v>2.8</v>
      </c>
      <c r="AL67" s="20">
        <f>AK67-D67</f>
        <v>0.19999999999999973</v>
      </c>
      <c r="AM67" s="6">
        <f>AK67/D67*100-100</f>
        <v>7.6923076923076934</v>
      </c>
      <c r="AN67" s="21">
        <f>AK67-AF67</f>
        <v>-0.40000000000000036</v>
      </c>
      <c r="AO67" s="8">
        <f>AK67/AF67*100-100</f>
        <v>-12.500000000000014</v>
      </c>
      <c r="AP67" s="103">
        <v>1.8</v>
      </c>
      <c r="AQ67" s="21">
        <f>AP67-D67</f>
        <v>-0.8</v>
      </c>
      <c r="AR67" s="8">
        <f>AP67/D67*100-100</f>
        <v>-30.769230769230774</v>
      </c>
      <c r="AS67" s="21">
        <f>AP67-AK67</f>
        <v>-0.99999999999999978</v>
      </c>
      <c r="AT67" s="8">
        <f>AP67/AK67*100-100</f>
        <v>-35.714285714285708</v>
      </c>
      <c r="AU67" s="103">
        <v>2.1</v>
      </c>
      <c r="AV67" s="21">
        <f>AU67-D67</f>
        <v>-0.5</v>
      </c>
      <c r="AW67" s="8">
        <f>AU67/D67*100-100</f>
        <v>-19.230769230769226</v>
      </c>
      <c r="AX67" s="20">
        <f>AU67-AP67</f>
        <v>0.30000000000000004</v>
      </c>
      <c r="AY67" s="6">
        <f>AU67/AP67*100-100</f>
        <v>16.666666666666671</v>
      </c>
      <c r="AZ67" s="103">
        <v>2.2999999999999998</v>
      </c>
      <c r="BA67" s="21">
        <f>AZ67-D67</f>
        <v>-0.30000000000000027</v>
      </c>
      <c r="BB67" s="8">
        <f>AZ67/D67*100-100</f>
        <v>-11.538461538461547</v>
      </c>
      <c r="BC67" s="20">
        <f>AZ67-AU67</f>
        <v>0.19999999999999973</v>
      </c>
      <c r="BD67" s="6">
        <f>AZ67/AU67*100-100</f>
        <v>9.5238095238095184</v>
      </c>
      <c r="BE67" s="103">
        <v>3.2</v>
      </c>
      <c r="BF67" s="20">
        <f>BE67-D67</f>
        <v>0.60000000000000009</v>
      </c>
      <c r="BG67" s="6">
        <f>BE67/D67*100-100</f>
        <v>23.07692307692308</v>
      </c>
      <c r="BH67" s="20">
        <f>BE67-AZ67</f>
        <v>0.90000000000000036</v>
      </c>
      <c r="BI67" s="6">
        <f>BE67/AZ67*100-100</f>
        <v>39.130434782608717</v>
      </c>
      <c r="BJ67" s="724">
        <v>0.9</v>
      </c>
      <c r="BK67" s="21">
        <f>BJ67-D67</f>
        <v>-1.7000000000000002</v>
      </c>
      <c r="BL67" s="8">
        <f>BJ67/D67*100-100</f>
        <v>-65.384615384615387</v>
      </c>
      <c r="BM67" s="21">
        <f>BJ67-BE67</f>
        <v>-2.3000000000000003</v>
      </c>
      <c r="BN67" s="8">
        <f>BJ67/BE67*100-100</f>
        <v>-71.875</v>
      </c>
    </row>
    <row r="68" spans="1:66" ht="14.3">
      <c r="A68" s="7" t="s">
        <v>58</v>
      </c>
      <c r="B68" s="19">
        <v>3.9</v>
      </c>
      <c r="C68" s="35">
        <v>13</v>
      </c>
      <c r="D68" s="83">
        <v>11.2</v>
      </c>
      <c r="E68" s="20">
        <f>D68-B68</f>
        <v>7.2999999999999989</v>
      </c>
      <c r="F68" s="6" t="s">
        <v>116</v>
      </c>
      <c r="G68" s="21">
        <f>D68-C68</f>
        <v>-1.8000000000000007</v>
      </c>
      <c r="H68" s="8">
        <f>D68/C68*100-100</f>
        <v>-13.846153846153854</v>
      </c>
      <c r="I68" s="83">
        <v>12.3</v>
      </c>
      <c r="J68" s="20">
        <f>I68-D68</f>
        <v>1.1000000000000014</v>
      </c>
      <c r="K68" s="6">
        <f>I68/D68*100-100</f>
        <v>9.8214285714285836</v>
      </c>
      <c r="L68" s="83">
        <v>14.3</v>
      </c>
      <c r="M68" s="20">
        <f>L68-D68</f>
        <v>3.1000000000000014</v>
      </c>
      <c r="N68" s="6">
        <f>L68/D68*100-100</f>
        <v>27.678571428571445</v>
      </c>
      <c r="O68" s="20">
        <f>L68-I68</f>
        <v>2</v>
      </c>
      <c r="P68" s="6">
        <f>L68/I68*100-100</f>
        <v>16.260162601626021</v>
      </c>
      <c r="Q68" s="83">
        <v>12.5</v>
      </c>
      <c r="R68" s="20">
        <f>Q68-D68</f>
        <v>1.3000000000000007</v>
      </c>
      <c r="S68" s="6">
        <f>Q68/D68*100-100</f>
        <v>11.607142857142861</v>
      </c>
      <c r="T68" s="20">
        <f>Q68-L68</f>
        <v>-1.8000000000000007</v>
      </c>
      <c r="U68" s="6">
        <f>Q68/L68*100-100</f>
        <v>-12.587412587412601</v>
      </c>
      <c r="V68" s="83">
        <v>12.6</v>
      </c>
      <c r="W68" s="20">
        <f>V68-D68</f>
        <v>1.4000000000000004</v>
      </c>
      <c r="X68" s="6">
        <f>V68/D68*100-100</f>
        <v>12.5</v>
      </c>
      <c r="Y68" s="20">
        <f>V68-Q68</f>
        <v>9.9999999999999645E-2</v>
      </c>
      <c r="Z68" s="6">
        <f>V68/Q68*100-100</f>
        <v>0.79999999999999716</v>
      </c>
      <c r="AA68" s="83">
        <v>15</v>
      </c>
      <c r="AB68" s="20">
        <f>AA68-D68</f>
        <v>3.8000000000000007</v>
      </c>
      <c r="AC68" s="6">
        <f>AA68/D68*100-100</f>
        <v>33.928571428571445</v>
      </c>
      <c r="AD68" s="20">
        <f>AA68-V68</f>
        <v>2.4000000000000004</v>
      </c>
      <c r="AE68" s="6">
        <f>AA68/V68*100-100</f>
        <v>19.047619047619051</v>
      </c>
      <c r="AF68" s="83">
        <v>12.5</v>
      </c>
      <c r="AG68" s="20">
        <f>AF68-D68</f>
        <v>1.3000000000000007</v>
      </c>
      <c r="AH68" s="6">
        <f>AF68/D68*100-100</f>
        <v>11.607142857142861</v>
      </c>
      <c r="AI68" s="21">
        <f>AF68-AA68</f>
        <v>-2.5</v>
      </c>
      <c r="AJ68" s="8">
        <f>AF68/AA68*100-100</f>
        <v>-16.666666666666657</v>
      </c>
      <c r="AK68" s="83">
        <v>12.5</v>
      </c>
      <c r="AL68" s="20">
        <f>AK68-D68</f>
        <v>1.3000000000000007</v>
      </c>
      <c r="AM68" s="6">
        <f>AK68/D68*100-100</f>
        <v>11.607142857142861</v>
      </c>
      <c r="AN68" s="20">
        <f>AK68-AF68</f>
        <v>0</v>
      </c>
      <c r="AO68" s="6">
        <f>AK68/AF68*100-100</f>
        <v>0</v>
      </c>
      <c r="AP68" s="83">
        <v>14.1</v>
      </c>
      <c r="AQ68" s="20">
        <f>AP68-D68</f>
        <v>2.9000000000000004</v>
      </c>
      <c r="AR68" s="6">
        <f>AP68/D68*100-100</f>
        <v>25.892857142857139</v>
      </c>
      <c r="AS68" s="20">
        <f>AP68-AK68</f>
        <v>1.5999999999999996</v>
      </c>
      <c r="AT68" s="6">
        <f>AP68/AK68*100-100</f>
        <v>12.799999999999983</v>
      </c>
      <c r="AU68" s="83">
        <v>12.5</v>
      </c>
      <c r="AV68" s="20">
        <f>AU68-D68</f>
        <v>1.3000000000000007</v>
      </c>
      <c r="AW68" s="6">
        <f>AU68/D68*100-100</f>
        <v>11.607142857142861</v>
      </c>
      <c r="AX68" s="21">
        <f>AU68-AP68</f>
        <v>-1.5999999999999996</v>
      </c>
      <c r="AY68" s="8">
        <f>AU68/AP68*100-100</f>
        <v>-11.347517730496449</v>
      </c>
      <c r="AZ68" s="83">
        <v>12.5</v>
      </c>
      <c r="BA68" s="20">
        <f>AZ68-D68</f>
        <v>1.3000000000000007</v>
      </c>
      <c r="BB68" s="6">
        <f>AZ68/D68*100-100</f>
        <v>11.607142857142861</v>
      </c>
      <c r="BC68" s="20">
        <f>AZ68-AU68</f>
        <v>0</v>
      </c>
      <c r="BD68" s="6">
        <f>AZ68/AU68*100-100</f>
        <v>0</v>
      </c>
      <c r="BE68" s="83">
        <v>12.5</v>
      </c>
      <c r="BF68" s="20">
        <f>BE68-D68</f>
        <v>1.3000000000000007</v>
      </c>
      <c r="BG68" s="6">
        <f>BE68/D68*100-100</f>
        <v>11.607142857142861</v>
      </c>
      <c r="BH68" s="20">
        <f>BE68-AZ68</f>
        <v>0</v>
      </c>
      <c r="BI68" s="6">
        <f>BE68/AZ68*100-100</f>
        <v>0</v>
      </c>
      <c r="BJ68" s="724">
        <v>9.8000000000000007</v>
      </c>
      <c r="BK68" s="21">
        <f>BJ68-D68</f>
        <v>-1.3999999999999986</v>
      </c>
      <c r="BL68" s="8">
        <f>BJ68/D68*100-100</f>
        <v>-12.499999999999986</v>
      </c>
      <c r="BM68" s="21">
        <f>BJ68-BE68</f>
        <v>-2.6999999999999993</v>
      </c>
      <c r="BN68" s="8">
        <f>BJ68/BE68*100-100</f>
        <v>-21.599999999999994</v>
      </c>
    </row>
    <row r="69" spans="1:66" ht="14.3">
      <c r="A69" s="7" t="s">
        <v>59</v>
      </c>
      <c r="B69" s="29">
        <v>2.2000000000000002</v>
      </c>
      <c r="C69" s="29">
        <v>0.9</v>
      </c>
      <c r="D69" s="103">
        <v>0.9</v>
      </c>
      <c r="E69" s="21">
        <f>D69-B69</f>
        <v>-1.3000000000000003</v>
      </c>
      <c r="F69" s="8">
        <f>D69/B69*100-100</f>
        <v>-59.090909090909093</v>
      </c>
      <c r="G69" s="20">
        <f>D69-C69</f>
        <v>0</v>
      </c>
      <c r="H69" s="6">
        <f>D69/C69*100-100</f>
        <v>0</v>
      </c>
      <c r="I69" s="74">
        <v>0</v>
      </c>
      <c r="J69" s="21">
        <f>I69-D69</f>
        <v>-0.9</v>
      </c>
      <c r="K69" s="8">
        <f>I69/D69*100-100</f>
        <v>-100</v>
      </c>
      <c r="L69" s="74">
        <v>0</v>
      </c>
      <c r="M69" s="21">
        <f>L69-D69</f>
        <v>-0.9</v>
      </c>
      <c r="N69" s="8">
        <f>L69/D69*100-100</f>
        <v>-100</v>
      </c>
      <c r="O69" s="51" t="s">
        <v>7</v>
      </c>
      <c r="P69" s="8" t="s">
        <v>7</v>
      </c>
      <c r="Q69" s="74">
        <v>0</v>
      </c>
      <c r="R69" s="21">
        <f>Q69-D69</f>
        <v>-0.9</v>
      </c>
      <c r="S69" s="8">
        <f>Q69/D69*100-100</f>
        <v>-100</v>
      </c>
      <c r="T69" s="51" t="s">
        <v>7</v>
      </c>
      <c r="U69" s="8" t="s">
        <v>7</v>
      </c>
      <c r="V69" s="74">
        <v>0</v>
      </c>
      <c r="W69" s="21">
        <f>V69-D69</f>
        <v>-0.9</v>
      </c>
      <c r="X69" s="8">
        <f>V69/D69*100-100</f>
        <v>-100</v>
      </c>
      <c r="Y69" s="51" t="s">
        <v>7</v>
      </c>
      <c r="Z69" s="8" t="s">
        <v>7</v>
      </c>
      <c r="AA69" s="74">
        <v>0</v>
      </c>
      <c r="AB69" s="21">
        <f>AA69-D69</f>
        <v>-0.9</v>
      </c>
      <c r="AC69" s="8">
        <f>AA69/D69*100-100</f>
        <v>-100</v>
      </c>
      <c r="AD69" s="51" t="s">
        <v>7</v>
      </c>
      <c r="AE69" s="8" t="s">
        <v>7</v>
      </c>
      <c r="AF69" s="74">
        <v>0</v>
      </c>
      <c r="AG69" s="21">
        <f>AF69-D69</f>
        <v>-0.9</v>
      </c>
      <c r="AH69" s="8">
        <f>AF69/D69*100-100</f>
        <v>-100</v>
      </c>
      <c r="AI69" s="51" t="s">
        <v>7</v>
      </c>
      <c r="AJ69" s="8" t="s">
        <v>7</v>
      </c>
      <c r="AK69" s="74">
        <v>0</v>
      </c>
      <c r="AL69" s="21">
        <f>AK69-D69</f>
        <v>-0.9</v>
      </c>
      <c r="AM69" s="8">
        <f>AK69/D69*100-100</f>
        <v>-100</v>
      </c>
      <c r="AN69" s="51" t="s">
        <v>7</v>
      </c>
      <c r="AO69" s="8" t="s">
        <v>7</v>
      </c>
      <c r="AP69" s="74">
        <v>0</v>
      </c>
      <c r="AQ69" s="21">
        <f>AP69-D69</f>
        <v>-0.9</v>
      </c>
      <c r="AR69" s="8">
        <f>AP69/D69*100-100</f>
        <v>-100</v>
      </c>
      <c r="AS69" s="51" t="s">
        <v>7</v>
      </c>
      <c r="AT69" s="8" t="s">
        <v>7</v>
      </c>
      <c r="AU69" s="74">
        <v>0</v>
      </c>
      <c r="AV69" s="21">
        <f>AU69-D69</f>
        <v>-0.9</v>
      </c>
      <c r="AW69" s="8">
        <f>AU69/D69*100-100</f>
        <v>-100</v>
      </c>
      <c r="AX69" s="51" t="s">
        <v>7</v>
      </c>
      <c r="AY69" s="8" t="s">
        <v>7</v>
      </c>
      <c r="AZ69" s="74">
        <v>0</v>
      </c>
      <c r="BA69" s="21">
        <f>AZ69-D69</f>
        <v>-0.9</v>
      </c>
      <c r="BB69" s="8">
        <f>AZ69/D69*100-100</f>
        <v>-100</v>
      </c>
      <c r="BC69" s="51" t="s">
        <v>7</v>
      </c>
      <c r="BD69" s="8" t="s">
        <v>7</v>
      </c>
      <c r="BE69" s="74">
        <v>0</v>
      </c>
      <c r="BF69" s="21">
        <f>BE69-D69</f>
        <v>-0.9</v>
      </c>
      <c r="BG69" s="8">
        <f>BE69/D69*100-100</f>
        <v>-100</v>
      </c>
      <c r="BH69" s="51" t="s">
        <v>7</v>
      </c>
      <c r="BI69" s="8" t="s">
        <v>7</v>
      </c>
      <c r="BJ69" s="729">
        <v>0</v>
      </c>
      <c r="BK69" s="21">
        <f>BJ69-D69</f>
        <v>-0.9</v>
      </c>
      <c r="BL69" s="8">
        <f>BJ69/D69*100-100</f>
        <v>-100</v>
      </c>
      <c r="BM69" s="51" t="s">
        <v>7</v>
      </c>
      <c r="BN69" s="8" t="s">
        <v>7</v>
      </c>
    </row>
    <row r="70" spans="1:66" ht="14.3">
      <c r="A70" s="7" t="s">
        <v>60</v>
      </c>
      <c r="B70" s="28">
        <v>0</v>
      </c>
      <c r="C70" s="28">
        <v>0</v>
      </c>
      <c r="D70" s="74">
        <v>0</v>
      </c>
      <c r="E70" s="51" t="s">
        <v>7</v>
      </c>
      <c r="F70" s="8" t="s">
        <v>7</v>
      </c>
      <c r="G70" s="51" t="s">
        <v>7</v>
      </c>
      <c r="H70" s="8" t="s">
        <v>7</v>
      </c>
      <c r="I70" s="74">
        <v>0</v>
      </c>
      <c r="J70" s="51" t="s">
        <v>7</v>
      </c>
      <c r="K70" s="8" t="s">
        <v>7</v>
      </c>
      <c r="L70" s="74">
        <v>0</v>
      </c>
      <c r="M70" s="51" t="s">
        <v>7</v>
      </c>
      <c r="N70" s="8" t="s">
        <v>7</v>
      </c>
      <c r="O70" s="51" t="s">
        <v>7</v>
      </c>
      <c r="P70" s="8" t="s">
        <v>7</v>
      </c>
      <c r="Q70" s="74">
        <v>0</v>
      </c>
      <c r="R70" s="51" t="s">
        <v>7</v>
      </c>
      <c r="S70" s="8" t="s">
        <v>7</v>
      </c>
      <c r="T70" s="51" t="s">
        <v>7</v>
      </c>
      <c r="U70" s="8" t="s">
        <v>7</v>
      </c>
      <c r="V70" s="74">
        <v>0</v>
      </c>
      <c r="W70" s="51" t="s">
        <v>7</v>
      </c>
      <c r="X70" s="8" t="s">
        <v>7</v>
      </c>
      <c r="Y70" s="51" t="s">
        <v>7</v>
      </c>
      <c r="Z70" s="8" t="s">
        <v>7</v>
      </c>
      <c r="AA70" s="74">
        <v>0</v>
      </c>
      <c r="AB70" s="51" t="s">
        <v>7</v>
      </c>
      <c r="AC70" s="8" t="s">
        <v>7</v>
      </c>
      <c r="AD70" s="51" t="s">
        <v>7</v>
      </c>
      <c r="AE70" s="8" t="s">
        <v>7</v>
      </c>
      <c r="AF70" s="74">
        <v>0</v>
      </c>
      <c r="AG70" s="51" t="s">
        <v>7</v>
      </c>
      <c r="AH70" s="8" t="s">
        <v>7</v>
      </c>
      <c r="AI70" s="51" t="s">
        <v>7</v>
      </c>
      <c r="AJ70" s="8" t="s">
        <v>7</v>
      </c>
      <c r="AK70" s="103">
        <v>3.4</v>
      </c>
      <c r="AL70" s="20">
        <f>AK70-D70</f>
        <v>3.4</v>
      </c>
      <c r="AM70" s="8" t="s">
        <v>7</v>
      </c>
      <c r="AN70" s="20">
        <f>AK70-AF70</f>
        <v>3.4</v>
      </c>
      <c r="AO70" s="8" t="s">
        <v>7</v>
      </c>
      <c r="AP70" s="103">
        <v>3.6</v>
      </c>
      <c r="AQ70" s="20">
        <f>AP70-D70</f>
        <v>3.6</v>
      </c>
      <c r="AR70" s="8" t="s">
        <v>7</v>
      </c>
      <c r="AS70" s="20">
        <f>AP70-AK70</f>
        <v>0.20000000000000018</v>
      </c>
      <c r="AT70" s="6">
        <f>AP70/AK70*100-100</f>
        <v>5.8823529411764781</v>
      </c>
      <c r="AU70" s="74">
        <v>0</v>
      </c>
      <c r="AV70" s="21">
        <f>AU70-D70</f>
        <v>0</v>
      </c>
      <c r="AW70" s="8" t="s">
        <v>7</v>
      </c>
      <c r="AX70" s="21">
        <f>AU70-AP70</f>
        <v>-3.6</v>
      </c>
      <c r="AY70" s="8">
        <f>AU70/AP70*100-100</f>
        <v>-100</v>
      </c>
      <c r="AZ70" s="74">
        <v>0</v>
      </c>
      <c r="BA70" s="51" t="s">
        <v>7</v>
      </c>
      <c r="BB70" s="8" t="s">
        <v>7</v>
      </c>
      <c r="BC70" s="21" t="s">
        <v>7</v>
      </c>
      <c r="BD70" s="8" t="s">
        <v>7</v>
      </c>
      <c r="BE70" s="74">
        <v>0</v>
      </c>
      <c r="BF70" s="51" t="s">
        <v>7</v>
      </c>
      <c r="BG70" s="8" t="s">
        <v>7</v>
      </c>
      <c r="BH70" s="21" t="s">
        <v>7</v>
      </c>
      <c r="BI70" s="8" t="s">
        <v>7</v>
      </c>
      <c r="BJ70" s="729">
        <v>0</v>
      </c>
      <c r="BK70" s="51" t="s">
        <v>7</v>
      </c>
      <c r="BL70" s="8" t="s">
        <v>7</v>
      </c>
      <c r="BM70" s="21" t="s">
        <v>7</v>
      </c>
      <c r="BN70" s="8" t="s">
        <v>7</v>
      </c>
    </row>
    <row r="71" spans="1:66" ht="13.6">
      <c r="A71" s="7" t="s">
        <v>61</v>
      </c>
      <c r="B71" s="28">
        <v>0</v>
      </c>
      <c r="C71" s="28">
        <v>0</v>
      </c>
      <c r="D71" s="74">
        <v>0</v>
      </c>
      <c r="E71" s="51" t="s">
        <v>7</v>
      </c>
      <c r="F71" s="8" t="s">
        <v>7</v>
      </c>
      <c r="G71" s="21" t="s">
        <v>7</v>
      </c>
      <c r="H71" s="8" t="s">
        <v>7</v>
      </c>
      <c r="I71" s="74">
        <v>0</v>
      </c>
      <c r="J71" s="21" t="s">
        <v>7</v>
      </c>
      <c r="K71" s="8" t="s">
        <v>7</v>
      </c>
      <c r="L71" s="74">
        <v>0</v>
      </c>
      <c r="M71" s="51" t="s">
        <v>7</v>
      </c>
      <c r="N71" s="8" t="s">
        <v>7</v>
      </c>
      <c r="O71" s="21" t="s">
        <v>7</v>
      </c>
      <c r="P71" s="8" t="s">
        <v>7</v>
      </c>
      <c r="Q71" s="74">
        <v>0</v>
      </c>
      <c r="R71" s="51" t="s">
        <v>7</v>
      </c>
      <c r="S71" s="8" t="s">
        <v>7</v>
      </c>
      <c r="T71" s="21" t="s">
        <v>7</v>
      </c>
      <c r="U71" s="8" t="s">
        <v>7</v>
      </c>
      <c r="V71" s="74">
        <v>0</v>
      </c>
      <c r="W71" s="51" t="s">
        <v>7</v>
      </c>
      <c r="X71" s="8" t="s">
        <v>7</v>
      </c>
      <c r="Y71" s="21" t="s">
        <v>7</v>
      </c>
      <c r="Z71" s="8" t="s">
        <v>7</v>
      </c>
      <c r="AA71" s="74">
        <v>0</v>
      </c>
      <c r="AB71" s="51" t="s">
        <v>7</v>
      </c>
      <c r="AC71" s="8" t="s">
        <v>7</v>
      </c>
      <c r="AD71" s="21" t="s">
        <v>7</v>
      </c>
      <c r="AE71" s="8" t="s">
        <v>7</v>
      </c>
      <c r="AF71" s="74">
        <v>0</v>
      </c>
      <c r="AG71" s="51" t="s">
        <v>7</v>
      </c>
      <c r="AH71" s="8" t="s">
        <v>7</v>
      </c>
      <c r="AI71" s="21" t="s">
        <v>7</v>
      </c>
      <c r="AJ71" s="8" t="s">
        <v>7</v>
      </c>
      <c r="AK71" s="74">
        <v>0</v>
      </c>
      <c r="AL71" s="51" t="s">
        <v>7</v>
      </c>
      <c r="AM71" s="8" t="s">
        <v>7</v>
      </c>
      <c r="AN71" s="21" t="s">
        <v>7</v>
      </c>
      <c r="AO71" s="8" t="s">
        <v>7</v>
      </c>
      <c r="AP71" s="74">
        <v>0</v>
      </c>
      <c r="AQ71" s="51" t="s">
        <v>7</v>
      </c>
      <c r="AR71" s="8" t="s">
        <v>7</v>
      </c>
      <c r="AS71" s="21" t="s">
        <v>7</v>
      </c>
      <c r="AT71" s="8" t="s">
        <v>7</v>
      </c>
      <c r="AU71" s="74">
        <v>0</v>
      </c>
      <c r="AV71" s="51" t="s">
        <v>7</v>
      </c>
      <c r="AW71" s="8" t="s">
        <v>7</v>
      </c>
      <c r="AX71" s="21" t="s">
        <v>7</v>
      </c>
      <c r="AY71" s="8" t="s">
        <v>7</v>
      </c>
      <c r="AZ71" s="74">
        <v>0</v>
      </c>
      <c r="BA71" s="51" t="s">
        <v>7</v>
      </c>
      <c r="BB71" s="8" t="s">
        <v>7</v>
      </c>
      <c r="BC71" s="21" t="s">
        <v>7</v>
      </c>
      <c r="BD71" s="8" t="s">
        <v>7</v>
      </c>
      <c r="BE71" s="74">
        <v>0</v>
      </c>
      <c r="BF71" s="51" t="s">
        <v>7</v>
      </c>
      <c r="BG71" s="8" t="s">
        <v>7</v>
      </c>
      <c r="BH71" s="21" t="s">
        <v>7</v>
      </c>
      <c r="BI71" s="8" t="s">
        <v>7</v>
      </c>
      <c r="BJ71" s="729">
        <v>0</v>
      </c>
      <c r="BK71" s="51" t="s">
        <v>7</v>
      </c>
      <c r="BL71" s="8" t="s">
        <v>7</v>
      </c>
      <c r="BM71" s="21" t="s">
        <v>7</v>
      </c>
      <c r="BN71" s="8" t="s">
        <v>7</v>
      </c>
    </row>
    <row r="72" spans="1:66" ht="14.3">
      <c r="A72" s="7" t="s">
        <v>62</v>
      </c>
      <c r="B72" s="19">
        <v>7.7</v>
      </c>
      <c r="C72" s="28">
        <v>0</v>
      </c>
      <c r="D72" s="74">
        <v>0</v>
      </c>
      <c r="E72" s="21">
        <f>D72-B72</f>
        <v>-7.7</v>
      </c>
      <c r="F72" s="8">
        <f>D72/B72*100-100</f>
        <v>-100</v>
      </c>
      <c r="G72" s="21" t="s">
        <v>7</v>
      </c>
      <c r="H72" s="8" t="s">
        <v>7</v>
      </c>
      <c r="I72" s="74">
        <v>0</v>
      </c>
      <c r="J72" s="21" t="s">
        <v>7</v>
      </c>
      <c r="K72" s="8" t="s">
        <v>7</v>
      </c>
      <c r="L72" s="74">
        <v>0</v>
      </c>
      <c r="M72" s="51" t="s">
        <v>7</v>
      </c>
      <c r="N72" s="8" t="s">
        <v>7</v>
      </c>
      <c r="O72" s="21" t="s">
        <v>7</v>
      </c>
      <c r="P72" s="8" t="s">
        <v>7</v>
      </c>
      <c r="Q72" s="74">
        <v>0</v>
      </c>
      <c r="R72" s="51" t="s">
        <v>7</v>
      </c>
      <c r="S72" s="8" t="s">
        <v>7</v>
      </c>
      <c r="T72" s="21" t="s">
        <v>7</v>
      </c>
      <c r="U72" s="8" t="s">
        <v>7</v>
      </c>
      <c r="V72" s="74">
        <v>0</v>
      </c>
      <c r="W72" s="51" t="s">
        <v>7</v>
      </c>
      <c r="X72" s="8" t="s">
        <v>7</v>
      </c>
      <c r="Y72" s="21" t="s">
        <v>7</v>
      </c>
      <c r="Z72" s="8" t="s">
        <v>7</v>
      </c>
      <c r="AA72" s="74">
        <v>0</v>
      </c>
      <c r="AB72" s="51" t="s">
        <v>7</v>
      </c>
      <c r="AC72" s="8" t="s">
        <v>7</v>
      </c>
      <c r="AD72" s="21" t="s">
        <v>7</v>
      </c>
      <c r="AE72" s="8" t="s">
        <v>7</v>
      </c>
      <c r="AF72" s="74">
        <v>0</v>
      </c>
      <c r="AG72" s="51" t="s">
        <v>7</v>
      </c>
      <c r="AH72" s="8" t="s">
        <v>7</v>
      </c>
      <c r="AI72" s="21" t="s">
        <v>7</v>
      </c>
      <c r="AJ72" s="8" t="s">
        <v>7</v>
      </c>
      <c r="AK72" s="74">
        <v>0</v>
      </c>
      <c r="AL72" s="51" t="s">
        <v>7</v>
      </c>
      <c r="AM72" s="8" t="s">
        <v>7</v>
      </c>
      <c r="AN72" s="21" t="s">
        <v>7</v>
      </c>
      <c r="AO72" s="8" t="s">
        <v>7</v>
      </c>
      <c r="AP72" s="74">
        <v>0</v>
      </c>
      <c r="AQ72" s="51" t="s">
        <v>7</v>
      </c>
      <c r="AR72" s="8" t="s">
        <v>7</v>
      </c>
      <c r="AS72" s="21" t="s">
        <v>7</v>
      </c>
      <c r="AT72" s="8" t="s">
        <v>7</v>
      </c>
      <c r="AU72" s="74">
        <v>0</v>
      </c>
      <c r="AV72" s="51" t="s">
        <v>7</v>
      </c>
      <c r="AW72" s="8" t="s">
        <v>7</v>
      </c>
      <c r="AX72" s="21" t="s">
        <v>7</v>
      </c>
      <c r="AY72" s="8" t="s">
        <v>7</v>
      </c>
      <c r="AZ72" s="74">
        <v>0</v>
      </c>
      <c r="BA72" s="51" t="s">
        <v>7</v>
      </c>
      <c r="BB72" s="8" t="s">
        <v>7</v>
      </c>
      <c r="BC72" s="21" t="s">
        <v>7</v>
      </c>
      <c r="BD72" s="8" t="s">
        <v>7</v>
      </c>
      <c r="BE72" s="74">
        <v>0</v>
      </c>
      <c r="BF72" s="51" t="s">
        <v>7</v>
      </c>
      <c r="BG72" s="8" t="s">
        <v>7</v>
      </c>
      <c r="BH72" s="21" t="s">
        <v>7</v>
      </c>
      <c r="BI72" s="8" t="s">
        <v>7</v>
      </c>
      <c r="BJ72" s="729">
        <v>0</v>
      </c>
      <c r="BK72" s="51" t="s">
        <v>7</v>
      </c>
      <c r="BL72" s="8" t="s">
        <v>7</v>
      </c>
      <c r="BM72" s="21" t="s">
        <v>7</v>
      </c>
      <c r="BN72" s="8" t="s">
        <v>7</v>
      </c>
    </row>
    <row r="73" spans="1:66" ht="14.95" customHeight="1">
      <c r="A73" s="36" t="s">
        <v>63</v>
      </c>
      <c r="B73" s="37">
        <f>SUM(B74:B77)</f>
        <v>0</v>
      </c>
      <c r="C73" s="37">
        <f>SUM(C74:C77)</f>
        <v>0</v>
      </c>
      <c r="D73" s="37">
        <f>SUM(D74:D77)</f>
        <v>0</v>
      </c>
      <c r="E73" s="91" t="s">
        <v>7</v>
      </c>
      <c r="F73" s="39" t="s">
        <v>7</v>
      </c>
      <c r="G73" s="91" t="s">
        <v>7</v>
      </c>
      <c r="H73" s="39" t="s">
        <v>7</v>
      </c>
      <c r="I73" s="37">
        <f>SUM(I74:I77)</f>
        <v>0</v>
      </c>
      <c r="J73" s="91" t="s">
        <v>7</v>
      </c>
      <c r="K73" s="39" t="s">
        <v>7</v>
      </c>
      <c r="L73" s="37">
        <f>SUM(L74:L77)</f>
        <v>0</v>
      </c>
      <c r="M73" s="91" t="s">
        <v>7</v>
      </c>
      <c r="N73" s="39" t="s">
        <v>7</v>
      </c>
      <c r="O73" s="91" t="s">
        <v>7</v>
      </c>
      <c r="P73" s="39" t="s">
        <v>7</v>
      </c>
      <c r="Q73" s="37">
        <f>SUM(Q74:Q77)</f>
        <v>0</v>
      </c>
      <c r="R73" s="91" t="s">
        <v>7</v>
      </c>
      <c r="S73" s="39" t="s">
        <v>7</v>
      </c>
      <c r="T73" s="91" t="s">
        <v>7</v>
      </c>
      <c r="U73" s="39" t="s">
        <v>7</v>
      </c>
      <c r="V73" s="37">
        <f>SUM(V74:V77)</f>
        <v>0</v>
      </c>
      <c r="W73" s="91" t="s">
        <v>7</v>
      </c>
      <c r="X73" s="39" t="s">
        <v>7</v>
      </c>
      <c r="Y73" s="91" t="s">
        <v>7</v>
      </c>
      <c r="Z73" s="39" t="s">
        <v>7</v>
      </c>
      <c r="AA73" s="37">
        <f>SUM(AA74:AA77)</f>
        <v>0</v>
      </c>
      <c r="AB73" s="91" t="s">
        <v>7</v>
      </c>
      <c r="AC73" s="39" t="s">
        <v>7</v>
      </c>
      <c r="AD73" s="91" t="s">
        <v>7</v>
      </c>
      <c r="AE73" s="39" t="s">
        <v>7</v>
      </c>
      <c r="AF73" s="37">
        <f>SUM(AF74:AF77)</f>
        <v>0</v>
      </c>
      <c r="AG73" s="91" t="s">
        <v>7</v>
      </c>
      <c r="AH73" s="39" t="s">
        <v>7</v>
      </c>
      <c r="AI73" s="91" t="s">
        <v>7</v>
      </c>
      <c r="AJ73" s="39" t="s">
        <v>7</v>
      </c>
      <c r="AK73" s="37">
        <f>SUM(AK74:AK77)</f>
        <v>0</v>
      </c>
      <c r="AL73" s="91" t="s">
        <v>7</v>
      </c>
      <c r="AM73" s="39" t="s">
        <v>7</v>
      </c>
      <c r="AN73" s="91" t="s">
        <v>7</v>
      </c>
      <c r="AO73" s="39" t="s">
        <v>7</v>
      </c>
      <c r="AP73" s="37">
        <f>SUM(AP74:AP77)</f>
        <v>0</v>
      </c>
      <c r="AQ73" s="91" t="s">
        <v>7</v>
      </c>
      <c r="AR73" s="39" t="s">
        <v>7</v>
      </c>
      <c r="AS73" s="91" t="s">
        <v>7</v>
      </c>
      <c r="AT73" s="39" t="s">
        <v>7</v>
      </c>
      <c r="AU73" s="37">
        <f>SUM(AU74:AU77)</f>
        <v>0</v>
      </c>
      <c r="AV73" s="91" t="s">
        <v>7</v>
      </c>
      <c r="AW73" s="39" t="s">
        <v>7</v>
      </c>
      <c r="AX73" s="91" t="s">
        <v>7</v>
      </c>
      <c r="AY73" s="39" t="s">
        <v>7</v>
      </c>
      <c r="AZ73" s="37">
        <f>SUM(AZ74:AZ77)</f>
        <v>0</v>
      </c>
      <c r="BA73" s="91" t="s">
        <v>7</v>
      </c>
      <c r="BB73" s="39" t="s">
        <v>7</v>
      </c>
      <c r="BC73" s="91" t="s">
        <v>7</v>
      </c>
      <c r="BD73" s="39" t="s">
        <v>7</v>
      </c>
      <c r="BE73" s="37">
        <f>SUM(BE74:BE77)</f>
        <v>0</v>
      </c>
      <c r="BF73" s="91" t="s">
        <v>7</v>
      </c>
      <c r="BG73" s="39" t="s">
        <v>7</v>
      </c>
      <c r="BH73" s="91" t="s">
        <v>7</v>
      </c>
      <c r="BI73" s="39" t="s">
        <v>7</v>
      </c>
      <c r="BJ73" s="724">
        <f>SUM(BJ74:BJ77)</f>
        <v>0</v>
      </c>
      <c r="BK73" s="91" t="s">
        <v>7</v>
      </c>
      <c r="BL73" s="39" t="s">
        <v>7</v>
      </c>
      <c r="BM73" s="91" t="s">
        <v>7</v>
      </c>
      <c r="BN73" s="39" t="s">
        <v>7</v>
      </c>
    </row>
    <row r="74" spans="1:66" ht="14.95" customHeight="1">
      <c r="A74" s="7" t="s">
        <v>64</v>
      </c>
      <c r="B74" s="22">
        <v>0</v>
      </c>
      <c r="C74" s="22">
        <v>0</v>
      </c>
      <c r="D74" s="74">
        <v>0</v>
      </c>
      <c r="E74" s="51" t="s">
        <v>7</v>
      </c>
      <c r="F74" s="8" t="s">
        <v>7</v>
      </c>
      <c r="G74" s="21" t="s">
        <v>7</v>
      </c>
      <c r="H74" s="8" t="s">
        <v>7</v>
      </c>
      <c r="I74" s="74">
        <v>0</v>
      </c>
      <c r="J74" s="21" t="s">
        <v>7</v>
      </c>
      <c r="K74" s="8" t="s">
        <v>7</v>
      </c>
      <c r="L74" s="74">
        <v>0</v>
      </c>
      <c r="M74" s="51" t="s">
        <v>7</v>
      </c>
      <c r="N74" s="8" t="s">
        <v>7</v>
      </c>
      <c r="O74" s="21" t="s">
        <v>7</v>
      </c>
      <c r="P74" s="8" t="s">
        <v>7</v>
      </c>
      <c r="Q74" s="74">
        <v>0</v>
      </c>
      <c r="R74" s="51" t="s">
        <v>7</v>
      </c>
      <c r="S74" s="8" t="s">
        <v>7</v>
      </c>
      <c r="T74" s="21" t="s">
        <v>7</v>
      </c>
      <c r="U74" s="8" t="s">
        <v>7</v>
      </c>
      <c r="V74" s="74">
        <v>0</v>
      </c>
      <c r="W74" s="51" t="s">
        <v>7</v>
      </c>
      <c r="X74" s="8" t="s">
        <v>7</v>
      </c>
      <c r="Y74" s="21" t="s">
        <v>7</v>
      </c>
      <c r="Z74" s="8" t="s">
        <v>7</v>
      </c>
      <c r="AA74" s="74">
        <v>0</v>
      </c>
      <c r="AB74" s="51" t="s">
        <v>7</v>
      </c>
      <c r="AC74" s="8" t="s">
        <v>7</v>
      </c>
      <c r="AD74" s="21" t="s">
        <v>7</v>
      </c>
      <c r="AE74" s="8" t="s">
        <v>7</v>
      </c>
      <c r="AF74" s="74">
        <v>0</v>
      </c>
      <c r="AG74" s="51" t="s">
        <v>7</v>
      </c>
      <c r="AH74" s="8" t="s">
        <v>7</v>
      </c>
      <c r="AI74" s="21" t="s">
        <v>7</v>
      </c>
      <c r="AJ74" s="8" t="s">
        <v>7</v>
      </c>
      <c r="AK74" s="74">
        <v>0</v>
      </c>
      <c r="AL74" s="51" t="s">
        <v>7</v>
      </c>
      <c r="AM74" s="8" t="s">
        <v>7</v>
      </c>
      <c r="AN74" s="21" t="s">
        <v>7</v>
      </c>
      <c r="AO74" s="8" t="s">
        <v>7</v>
      </c>
      <c r="AP74" s="74">
        <v>0</v>
      </c>
      <c r="AQ74" s="51" t="s">
        <v>7</v>
      </c>
      <c r="AR74" s="8" t="s">
        <v>7</v>
      </c>
      <c r="AS74" s="21" t="s">
        <v>7</v>
      </c>
      <c r="AT74" s="8" t="s">
        <v>7</v>
      </c>
      <c r="AU74" s="74">
        <v>0</v>
      </c>
      <c r="AV74" s="51" t="s">
        <v>7</v>
      </c>
      <c r="AW74" s="8" t="s">
        <v>7</v>
      </c>
      <c r="AX74" s="21" t="s">
        <v>7</v>
      </c>
      <c r="AY74" s="8" t="s">
        <v>7</v>
      </c>
      <c r="AZ74" s="74">
        <v>0</v>
      </c>
      <c r="BA74" s="51" t="s">
        <v>7</v>
      </c>
      <c r="BB74" s="8" t="s">
        <v>7</v>
      </c>
      <c r="BC74" s="21" t="s">
        <v>7</v>
      </c>
      <c r="BD74" s="8" t="s">
        <v>7</v>
      </c>
      <c r="BE74" s="74">
        <v>0</v>
      </c>
      <c r="BF74" s="51" t="s">
        <v>7</v>
      </c>
      <c r="BG74" s="8" t="s">
        <v>7</v>
      </c>
      <c r="BH74" s="21" t="s">
        <v>7</v>
      </c>
      <c r="BI74" s="8" t="s">
        <v>7</v>
      </c>
      <c r="BJ74" s="729">
        <v>0</v>
      </c>
      <c r="BK74" s="51" t="s">
        <v>7</v>
      </c>
      <c r="BL74" s="8" t="s">
        <v>7</v>
      </c>
      <c r="BM74" s="21" t="s">
        <v>7</v>
      </c>
      <c r="BN74" s="8" t="s">
        <v>7</v>
      </c>
    </row>
    <row r="75" spans="1:66" ht="13.6">
      <c r="A75" s="7" t="s">
        <v>65</v>
      </c>
      <c r="B75" s="28">
        <v>0</v>
      </c>
      <c r="C75" s="28">
        <v>0</v>
      </c>
      <c r="D75" s="74">
        <v>0</v>
      </c>
      <c r="E75" s="51" t="s">
        <v>7</v>
      </c>
      <c r="F75" s="8" t="s">
        <v>7</v>
      </c>
      <c r="G75" s="21" t="s">
        <v>7</v>
      </c>
      <c r="H75" s="8" t="s">
        <v>7</v>
      </c>
      <c r="I75" s="74">
        <v>0</v>
      </c>
      <c r="J75" s="21" t="s">
        <v>7</v>
      </c>
      <c r="K75" s="8" t="s">
        <v>7</v>
      </c>
      <c r="L75" s="74">
        <v>0</v>
      </c>
      <c r="M75" s="51" t="s">
        <v>7</v>
      </c>
      <c r="N75" s="8" t="s">
        <v>7</v>
      </c>
      <c r="O75" s="21" t="s">
        <v>7</v>
      </c>
      <c r="P75" s="8" t="s">
        <v>7</v>
      </c>
      <c r="Q75" s="74">
        <v>0</v>
      </c>
      <c r="R75" s="51" t="s">
        <v>7</v>
      </c>
      <c r="S75" s="8" t="s">
        <v>7</v>
      </c>
      <c r="T75" s="21" t="s">
        <v>7</v>
      </c>
      <c r="U75" s="8" t="s">
        <v>7</v>
      </c>
      <c r="V75" s="74">
        <v>0</v>
      </c>
      <c r="W75" s="51" t="s">
        <v>7</v>
      </c>
      <c r="X75" s="8" t="s">
        <v>7</v>
      </c>
      <c r="Y75" s="21" t="s">
        <v>7</v>
      </c>
      <c r="Z75" s="8" t="s">
        <v>7</v>
      </c>
      <c r="AA75" s="74">
        <v>0</v>
      </c>
      <c r="AB75" s="51" t="s">
        <v>7</v>
      </c>
      <c r="AC75" s="8" t="s">
        <v>7</v>
      </c>
      <c r="AD75" s="21" t="s">
        <v>7</v>
      </c>
      <c r="AE75" s="8" t="s">
        <v>7</v>
      </c>
      <c r="AF75" s="74">
        <v>0</v>
      </c>
      <c r="AG75" s="51" t="s">
        <v>7</v>
      </c>
      <c r="AH75" s="8" t="s">
        <v>7</v>
      </c>
      <c r="AI75" s="21" t="s">
        <v>7</v>
      </c>
      <c r="AJ75" s="8" t="s">
        <v>7</v>
      </c>
      <c r="AK75" s="74">
        <v>0</v>
      </c>
      <c r="AL75" s="51" t="s">
        <v>7</v>
      </c>
      <c r="AM75" s="8" t="s">
        <v>7</v>
      </c>
      <c r="AN75" s="21" t="s">
        <v>7</v>
      </c>
      <c r="AO75" s="8" t="s">
        <v>7</v>
      </c>
      <c r="AP75" s="74">
        <v>0</v>
      </c>
      <c r="AQ75" s="51" t="s">
        <v>7</v>
      </c>
      <c r="AR75" s="8" t="s">
        <v>7</v>
      </c>
      <c r="AS75" s="21" t="s">
        <v>7</v>
      </c>
      <c r="AT75" s="8" t="s">
        <v>7</v>
      </c>
      <c r="AU75" s="74">
        <v>0</v>
      </c>
      <c r="AV75" s="51" t="s">
        <v>7</v>
      </c>
      <c r="AW75" s="8" t="s">
        <v>7</v>
      </c>
      <c r="AX75" s="21" t="s">
        <v>7</v>
      </c>
      <c r="AY75" s="8" t="s">
        <v>7</v>
      </c>
      <c r="AZ75" s="74">
        <v>0</v>
      </c>
      <c r="BA75" s="51" t="s">
        <v>7</v>
      </c>
      <c r="BB75" s="8" t="s">
        <v>7</v>
      </c>
      <c r="BC75" s="21" t="s">
        <v>7</v>
      </c>
      <c r="BD75" s="8" t="s">
        <v>7</v>
      </c>
      <c r="BE75" s="74">
        <v>0</v>
      </c>
      <c r="BF75" s="51" t="s">
        <v>7</v>
      </c>
      <c r="BG75" s="8" t="s">
        <v>7</v>
      </c>
      <c r="BH75" s="21" t="s">
        <v>7</v>
      </c>
      <c r="BI75" s="8" t="s">
        <v>7</v>
      </c>
      <c r="BJ75" s="729">
        <v>0</v>
      </c>
      <c r="BK75" s="51" t="s">
        <v>7</v>
      </c>
      <c r="BL75" s="8" t="s">
        <v>7</v>
      </c>
      <c r="BM75" s="21" t="s">
        <v>7</v>
      </c>
      <c r="BN75" s="8" t="s">
        <v>7</v>
      </c>
    </row>
    <row r="76" spans="1:66" ht="13.6">
      <c r="A76" s="7" t="s">
        <v>66</v>
      </c>
      <c r="B76" s="28">
        <v>0</v>
      </c>
      <c r="C76" s="28">
        <v>0</v>
      </c>
      <c r="D76" s="74">
        <v>0</v>
      </c>
      <c r="E76" s="18" t="s">
        <v>7</v>
      </c>
      <c r="F76" s="98" t="s">
        <v>7</v>
      </c>
      <c r="G76" s="18" t="s">
        <v>7</v>
      </c>
      <c r="H76" s="98" t="s">
        <v>7</v>
      </c>
      <c r="I76" s="74">
        <v>0</v>
      </c>
      <c r="J76" s="18" t="s">
        <v>7</v>
      </c>
      <c r="K76" s="98" t="s">
        <v>7</v>
      </c>
      <c r="L76" s="74">
        <v>0</v>
      </c>
      <c r="M76" s="18" t="s">
        <v>7</v>
      </c>
      <c r="N76" s="98" t="s">
        <v>7</v>
      </c>
      <c r="O76" s="18" t="s">
        <v>7</v>
      </c>
      <c r="P76" s="98" t="s">
        <v>7</v>
      </c>
      <c r="Q76" s="74">
        <v>0</v>
      </c>
      <c r="R76" s="18" t="s">
        <v>7</v>
      </c>
      <c r="S76" s="98" t="s">
        <v>7</v>
      </c>
      <c r="T76" s="18" t="s">
        <v>7</v>
      </c>
      <c r="U76" s="98" t="s">
        <v>7</v>
      </c>
      <c r="V76" s="74">
        <v>0</v>
      </c>
      <c r="W76" s="18" t="s">
        <v>7</v>
      </c>
      <c r="X76" s="98" t="s">
        <v>7</v>
      </c>
      <c r="Y76" s="18" t="s">
        <v>7</v>
      </c>
      <c r="Z76" s="98" t="s">
        <v>7</v>
      </c>
      <c r="AA76" s="74">
        <v>0</v>
      </c>
      <c r="AB76" s="18" t="s">
        <v>7</v>
      </c>
      <c r="AC76" s="98" t="s">
        <v>7</v>
      </c>
      <c r="AD76" s="18" t="s">
        <v>7</v>
      </c>
      <c r="AE76" s="98" t="s">
        <v>7</v>
      </c>
      <c r="AF76" s="74">
        <v>0</v>
      </c>
      <c r="AG76" s="18" t="s">
        <v>7</v>
      </c>
      <c r="AH76" s="98" t="s">
        <v>7</v>
      </c>
      <c r="AI76" s="18" t="s">
        <v>7</v>
      </c>
      <c r="AJ76" s="98" t="s">
        <v>7</v>
      </c>
      <c r="AK76" s="74">
        <v>0</v>
      </c>
      <c r="AL76" s="18" t="s">
        <v>7</v>
      </c>
      <c r="AM76" s="98" t="s">
        <v>7</v>
      </c>
      <c r="AN76" s="18" t="s">
        <v>7</v>
      </c>
      <c r="AO76" s="98" t="s">
        <v>7</v>
      </c>
      <c r="AP76" s="74">
        <v>0</v>
      </c>
      <c r="AQ76" s="18" t="s">
        <v>7</v>
      </c>
      <c r="AR76" s="98" t="s">
        <v>7</v>
      </c>
      <c r="AS76" s="18" t="s">
        <v>7</v>
      </c>
      <c r="AT76" s="98" t="s">
        <v>7</v>
      </c>
      <c r="AU76" s="74">
        <v>0</v>
      </c>
      <c r="AV76" s="18" t="s">
        <v>7</v>
      </c>
      <c r="AW76" s="98" t="s">
        <v>7</v>
      </c>
      <c r="AX76" s="18" t="s">
        <v>7</v>
      </c>
      <c r="AY76" s="98" t="s">
        <v>7</v>
      </c>
      <c r="AZ76" s="74">
        <v>0</v>
      </c>
      <c r="BA76" s="18" t="s">
        <v>7</v>
      </c>
      <c r="BB76" s="98" t="s">
        <v>7</v>
      </c>
      <c r="BC76" s="18" t="s">
        <v>7</v>
      </c>
      <c r="BD76" s="98" t="s">
        <v>7</v>
      </c>
      <c r="BE76" s="74">
        <v>0</v>
      </c>
      <c r="BF76" s="18" t="s">
        <v>7</v>
      </c>
      <c r="BG76" s="98" t="s">
        <v>7</v>
      </c>
      <c r="BH76" s="18" t="s">
        <v>7</v>
      </c>
      <c r="BI76" s="98" t="s">
        <v>7</v>
      </c>
      <c r="BJ76" s="729">
        <v>0</v>
      </c>
      <c r="BK76" s="18" t="s">
        <v>7</v>
      </c>
      <c r="BL76" s="98" t="s">
        <v>7</v>
      </c>
      <c r="BM76" s="18" t="s">
        <v>7</v>
      </c>
      <c r="BN76" s="98" t="s">
        <v>7</v>
      </c>
    </row>
    <row r="77" spans="1:66" s="12" customFormat="1" ht="13.6">
      <c r="A77" s="7" t="s">
        <v>67</v>
      </c>
      <c r="B77" s="28">
        <v>0</v>
      </c>
      <c r="C77" s="28">
        <v>0</v>
      </c>
      <c r="D77" s="74">
        <v>0</v>
      </c>
      <c r="E77" s="18" t="s">
        <v>7</v>
      </c>
      <c r="F77" s="98" t="s">
        <v>7</v>
      </c>
      <c r="G77" s="18" t="s">
        <v>7</v>
      </c>
      <c r="H77" s="98" t="s">
        <v>7</v>
      </c>
      <c r="I77" s="74">
        <v>0</v>
      </c>
      <c r="J77" s="18" t="s">
        <v>7</v>
      </c>
      <c r="K77" s="98" t="s">
        <v>7</v>
      </c>
      <c r="L77" s="74">
        <v>0</v>
      </c>
      <c r="M77" s="18" t="s">
        <v>7</v>
      </c>
      <c r="N77" s="98" t="s">
        <v>7</v>
      </c>
      <c r="O77" s="18" t="s">
        <v>7</v>
      </c>
      <c r="P77" s="98" t="s">
        <v>7</v>
      </c>
      <c r="Q77" s="74">
        <v>0</v>
      </c>
      <c r="R77" s="18" t="s">
        <v>7</v>
      </c>
      <c r="S77" s="98" t="s">
        <v>7</v>
      </c>
      <c r="T77" s="18" t="s">
        <v>7</v>
      </c>
      <c r="U77" s="98" t="s">
        <v>7</v>
      </c>
      <c r="V77" s="74">
        <v>0</v>
      </c>
      <c r="W77" s="18" t="s">
        <v>7</v>
      </c>
      <c r="X77" s="98" t="s">
        <v>7</v>
      </c>
      <c r="Y77" s="18" t="s">
        <v>7</v>
      </c>
      <c r="Z77" s="98" t="s">
        <v>7</v>
      </c>
      <c r="AA77" s="74">
        <v>0</v>
      </c>
      <c r="AB77" s="18" t="s">
        <v>7</v>
      </c>
      <c r="AC77" s="98" t="s">
        <v>7</v>
      </c>
      <c r="AD77" s="18" t="s">
        <v>7</v>
      </c>
      <c r="AE77" s="98" t="s">
        <v>7</v>
      </c>
      <c r="AF77" s="74">
        <v>0</v>
      </c>
      <c r="AG77" s="18" t="s">
        <v>7</v>
      </c>
      <c r="AH77" s="98" t="s">
        <v>7</v>
      </c>
      <c r="AI77" s="18" t="s">
        <v>7</v>
      </c>
      <c r="AJ77" s="98" t="s">
        <v>7</v>
      </c>
      <c r="AK77" s="74">
        <v>0</v>
      </c>
      <c r="AL77" s="18" t="s">
        <v>7</v>
      </c>
      <c r="AM77" s="98" t="s">
        <v>7</v>
      </c>
      <c r="AN77" s="18" t="s">
        <v>7</v>
      </c>
      <c r="AO77" s="98" t="s">
        <v>7</v>
      </c>
      <c r="AP77" s="74">
        <v>0</v>
      </c>
      <c r="AQ77" s="18" t="s">
        <v>7</v>
      </c>
      <c r="AR77" s="98" t="s">
        <v>7</v>
      </c>
      <c r="AS77" s="18" t="s">
        <v>7</v>
      </c>
      <c r="AT77" s="98" t="s">
        <v>7</v>
      </c>
      <c r="AU77" s="74">
        <v>0</v>
      </c>
      <c r="AV77" s="18" t="s">
        <v>7</v>
      </c>
      <c r="AW77" s="98" t="s">
        <v>7</v>
      </c>
      <c r="AX77" s="18" t="s">
        <v>7</v>
      </c>
      <c r="AY77" s="98" t="s">
        <v>7</v>
      </c>
      <c r="AZ77" s="74">
        <v>0</v>
      </c>
      <c r="BA77" s="18" t="s">
        <v>7</v>
      </c>
      <c r="BB77" s="98" t="s">
        <v>7</v>
      </c>
      <c r="BC77" s="18" t="s">
        <v>7</v>
      </c>
      <c r="BD77" s="98" t="s">
        <v>7</v>
      </c>
      <c r="BE77" s="74">
        <v>0</v>
      </c>
      <c r="BF77" s="18" t="s">
        <v>7</v>
      </c>
      <c r="BG77" s="98" t="s">
        <v>7</v>
      </c>
      <c r="BH77" s="18" t="s">
        <v>7</v>
      </c>
      <c r="BI77" s="98" t="s">
        <v>7</v>
      </c>
      <c r="BJ77" s="729">
        <v>0</v>
      </c>
      <c r="BK77" s="18" t="s">
        <v>7</v>
      </c>
      <c r="BL77" s="98" t="s">
        <v>7</v>
      </c>
      <c r="BM77" s="18" t="s">
        <v>7</v>
      </c>
      <c r="BN77" s="98" t="s">
        <v>7</v>
      </c>
    </row>
    <row r="78" spans="1:66" ht="14.95" customHeight="1">
      <c r="A78" s="36" t="s">
        <v>68</v>
      </c>
      <c r="B78" s="37">
        <f>SUM(B79:B90)</f>
        <v>38.199999999999996</v>
      </c>
      <c r="C78" s="37">
        <f>SUM(C79:C90)</f>
        <v>43.300000000000004</v>
      </c>
      <c r="D78" s="37">
        <f>SUM(D79:D90)</f>
        <v>33.6</v>
      </c>
      <c r="E78" s="38">
        <f>D78-B78</f>
        <v>-4.5999999999999943</v>
      </c>
      <c r="F78" s="39">
        <f>D78/B78*100-100</f>
        <v>-12.041884816753907</v>
      </c>
      <c r="G78" s="38">
        <f>D78-C78</f>
        <v>-9.7000000000000028</v>
      </c>
      <c r="H78" s="39">
        <f>D78/C78*100-100</f>
        <v>-22.401847575057744</v>
      </c>
      <c r="I78" s="37">
        <f>SUM(I79:I90)</f>
        <v>36</v>
      </c>
      <c r="J78" s="38">
        <f>I78-D78</f>
        <v>2.3999999999999986</v>
      </c>
      <c r="K78" s="39">
        <f>I78/D78*100-100</f>
        <v>7.1428571428571388</v>
      </c>
      <c r="L78" s="37">
        <f>SUM(L79:L90)</f>
        <v>31.1</v>
      </c>
      <c r="M78" s="38">
        <f>L78-D78</f>
        <v>-2.5</v>
      </c>
      <c r="N78" s="39">
        <f>L78/D78*100-100</f>
        <v>-7.4404761904761898</v>
      </c>
      <c r="O78" s="38">
        <f>L78-I78</f>
        <v>-4.8999999999999986</v>
      </c>
      <c r="P78" s="39">
        <f>L78/I78*100-100</f>
        <v>-13.611111111111114</v>
      </c>
      <c r="Q78" s="37">
        <f>SUM(Q79:Q90)</f>
        <v>26.500000000000004</v>
      </c>
      <c r="R78" s="38">
        <f>Q78-D78</f>
        <v>-7.0999999999999979</v>
      </c>
      <c r="S78" s="39">
        <f>Q78/D78*100-100</f>
        <v>-21.13095238095238</v>
      </c>
      <c r="T78" s="38">
        <f>Q78-L78</f>
        <v>-4.5999999999999979</v>
      </c>
      <c r="U78" s="39">
        <f>Q78/L78*100-100</f>
        <v>-14.79099678456592</v>
      </c>
      <c r="V78" s="37">
        <f>SUM(V79:V90)</f>
        <v>25.900000000000002</v>
      </c>
      <c r="W78" s="38">
        <f>V78-D78</f>
        <v>-7.6999999999999993</v>
      </c>
      <c r="X78" s="39">
        <f>V78/D78*100-100</f>
        <v>-22.916666666666657</v>
      </c>
      <c r="Y78" s="38">
        <f>V78-Q78</f>
        <v>-0.60000000000000142</v>
      </c>
      <c r="Z78" s="39">
        <f>V78/Q78*100-100</f>
        <v>-2.2641509433962312</v>
      </c>
      <c r="AA78" s="37">
        <f>SUM(AA79:AA90)</f>
        <v>20.6</v>
      </c>
      <c r="AB78" s="38">
        <f>AA78-D78</f>
        <v>-13</v>
      </c>
      <c r="AC78" s="39">
        <f>AA78/D78*100-100</f>
        <v>-38.69047619047619</v>
      </c>
      <c r="AD78" s="38">
        <f>AA78-V78</f>
        <v>-5.3000000000000007</v>
      </c>
      <c r="AE78" s="39">
        <f>AA78/V78*100-100</f>
        <v>-20.463320463320471</v>
      </c>
      <c r="AF78" s="37">
        <f>SUM(AF79:AF90)</f>
        <v>20</v>
      </c>
      <c r="AG78" s="38">
        <f>AF78-D78</f>
        <v>-13.600000000000001</v>
      </c>
      <c r="AH78" s="39">
        <f>AF78/D78*100-100</f>
        <v>-40.476190476190474</v>
      </c>
      <c r="AI78" s="38">
        <f>AF78-AA78</f>
        <v>-0.60000000000000142</v>
      </c>
      <c r="AJ78" s="39">
        <f>AF78/AA78*100-100</f>
        <v>-2.9126213592233086</v>
      </c>
      <c r="AK78" s="37">
        <f>SUM(AK79:AK90)</f>
        <v>24.2</v>
      </c>
      <c r="AL78" s="38">
        <f>AK78-D78</f>
        <v>-9.4000000000000021</v>
      </c>
      <c r="AM78" s="39">
        <f>AK78/D78*100-100</f>
        <v>-27.976190476190482</v>
      </c>
      <c r="AN78" s="38">
        <f>AK78-AF78</f>
        <v>4.1999999999999993</v>
      </c>
      <c r="AO78" s="39">
        <f>AK78/AF78*100-100</f>
        <v>21</v>
      </c>
      <c r="AP78" s="37">
        <f>SUM(AP79:AP90)</f>
        <v>20.200000000000003</v>
      </c>
      <c r="AQ78" s="38">
        <f>AP78-D78</f>
        <v>-13.399999999999999</v>
      </c>
      <c r="AR78" s="39">
        <f>AP78/D78*100-100</f>
        <v>-39.880952380952372</v>
      </c>
      <c r="AS78" s="38">
        <f>AP78-AK78</f>
        <v>-3.9999999999999964</v>
      </c>
      <c r="AT78" s="39">
        <f>AP78/AK78*100-100</f>
        <v>-16.528925619834695</v>
      </c>
      <c r="AU78" s="37">
        <f>SUM(AU79:AU90)</f>
        <v>23.699999999999996</v>
      </c>
      <c r="AV78" s="38">
        <f>AU78-D78</f>
        <v>-9.9000000000000057</v>
      </c>
      <c r="AW78" s="39">
        <f>AU78/D78*100-100</f>
        <v>-29.464285714285737</v>
      </c>
      <c r="AX78" s="38">
        <f>AU78-AP78</f>
        <v>3.4999999999999929</v>
      </c>
      <c r="AY78" s="39">
        <f>AU78/AP78*100-100</f>
        <v>17.326732673267301</v>
      </c>
      <c r="AZ78" s="37">
        <f>SUM(AZ79:AZ90)</f>
        <v>31.1</v>
      </c>
      <c r="BA78" s="38">
        <f>AZ78-D78</f>
        <v>-2.5</v>
      </c>
      <c r="BB78" s="39">
        <f>AZ78/D78*100-100</f>
        <v>-7.4404761904761898</v>
      </c>
      <c r="BC78" s="38">
        <f>AZ78-AU78</f>
        <v>7.4000000000000057</v>
      </c>
      <c r="BD78" s="39">
        <f>AZ78/AU78*100-100</f>
        <v>31.223628691983151</v>
      </c>
      <c r="BE78" s="37">
        <f>SUM(BE79:BE90)</f>
        <v>24.1</v>
      </c>
      <c r="BF78" s="38">
        <f>BE78-D78</f>
        <v>-9.5</v>
      </c>
      <c r="BG78" s="39">
        <f>BE78/D78*100-100</f>
        <v>-28.273809523809518</v>
      </c>
      <c r="BH78" s="38">
        <f>BE78-AZ78</f>
        <v>-7</v>
      </c>
      <c r="BI78" s="39">
        <f>BE78/AZ78*100-100</f>
        <v>-22.508038585208993</v>
      </c>
      <c r="BJ78" s="724">
        <f>SUM(BJ79:BJ90)</f>
        <v>19.299999999999997</v>
      </c>
      <c r="BK78" s="38">
        <f>BJ78-D78</f>
        <v>-14.300000000000004</v>
      </c>
      <c r="BL78" s="39">
        <f>BJ78/D78*100-100</f>
        <v>-42.559523809523824</v>
      </c>
      <c r="BM78" s="38">
        <f>BJ78-BE78</f>
        <v>-4.8000000000000043</v>
      </c>
      <c r="BN78" s="39">
        <f>BJ78/BE78*100-100</f>
        <v>-19.917012448132795</v>
      </c>
    </row>
    <row r="79" spans="1:66" ht="14.95" customHeight="1">
      <c r="A79" s="7" t="s">
        <v>69</v>
      </c>
      <c r="B79" s="22">
        <v>0</v>
      </c>
      <c r="C79" s="22">
        <v>0</v>
      </c>
      <c r="D79" s="74">
        <v>0</v>
      </c>
      <c r="E79" s="51" t="s">
        <v>7</v>
      </c>
      <c r="F79" s="8" t="s">
        <v>7</v>
      </c>
      <c r="G79" s="21" t="s">
        <v>7</v>
      </c>
      <c r="H79" s="8" t="s">
        <v>7</v>
      </c>
      <c r="I79" s="74">
        <v>0</v>
      </c>
      <c r="J79" s="21" t="s">
        <v>7</v>
      </c>
      <c r="K79" s="8" t="s">
        <v>7</v>
      </c>
      <c r="L79" s="74">
        <v>0</v>
      </c>
      <c r="M79" s="51" t="s">
        <v>7</v>
      </c>
      <c r="N79" s="8" t="s">
        <v>7</v>
      </c>
      <c r="O79" s="21" t="s">
        <v>7</v>
      </c>
      <c r="P79" s="8" t="s">
        <v>7</v>
      </c>
      <c r="Q79" s="74">
        <v>0</v>
      </c>
      <c r="R79" s="51" t="s">
        <v>7</v>
      </c>
      <c r="S79" s="8" t="s">
        <v>7</v>
      </c>
      <c r="T79" s="21" t="s">
        <v>7</v>
      </c>
      <c r="U79" s="8" t="s">
        <v>7</v>
      </c>
      <c r="V79" s="74">
        <v>0</v>
      </c>
      <c r="W79" s="51" t="s">
        <v>7</v>
      </c>
      <c r="X79" s="8" t="s">
        <v>7</v>
      </c>
      <c r="Y79" s="21" t="s">
        <v>7</v>
      </c>
      <c r="Z79" s="8" t="s">
        <v>7</v>
      </c>
      <c r="AA79" s="74">
        <v>0</v>
      </c>
      <c r="AB79" s="51" t="s">
        <v>7</v>
      </c>
      <c r="AC79" s="8" t="s">
        <v>7</v>
      </c>
      <c r="AD79" s="21" t="s">
        <v>7</v>
      </c>
      <c r="AE79" s="8" t="s">
        <v>7</v>
      </c>
      <c r="AF79" s="74">
        <v>0</v>
      </c>
      <c r="AG79" s="51" t="s">
        <v>7</v>
      </c>
      <c r="AH79" s="8" t="s">
        <v>7</v>
      </c>
      <c r="AI79" s="21" t="s">
        <v>7</v>
      </c>
      <c r="AJ79" s="8" t="s">
        <v>7</v>
      </c>
      <c r="AK79" s="74">
        <v>0</v>
      </c>
      <c r="AL79" s="51" t="s">
        <v>7</v>
      </c>
      <c r="AM79" s="8" t="s">
        <v>7</v>
      </c>
      <c r="AN79" s="21" t="s">
        <v>7</v>
      </c>
      <c r="AO79" s="8" t="s">
        <v>7</v>
      </c>
      <c r="AP79" s="74">
        <v>0</v>
      </c>
      <c r="AQ79" s="51" t="s">
        <v>7</v>
      </c>
      <c r="AR79" s="8" t="s">
        <v>7</v>
      </c>
      <c r="AS79" s="21" t="s">
        <v>7</v>
      </c>
      <c r="AT79" s="8" t="s">
        <v>7</v>
      </c>
      <c r="AU79" s="74">
        <v>0</v>
      </c>
      <c r="AV79" s="51" t="s">
        <v>7</v>
      </c>
      <c r="AW79" s="8" t="s">
        <v>7</v>
      </c>
      <c r="AX79" s="21" t="s">
        <v>7</v>
      </c>
      <c r="AY79" s="8" t="s">
        <v>7</v>
      </c>
      <c r="AZ79" s="74">
        <v>0</v>
      </c>
      <c r="BA79" s="51" t="s">
        <v>7</v>
      </c>
      <c r="BB79" s="8" t="s">
        <v>7</v>
      </c>
      <c r="BC79" s="21" t="s">
        <v>7</v>
      </c>
      <c r="BD79" s="8" t="s">
        <v>7</v>
      </c>
      <c r="BE79" s="74">
        <v>0</v>
      </c>
      <c r="BF79" s="51" t="s">
        <v>7</v>
      </c>
      <c r="BG79" s="8" t="s">
        <v>7</v>
      </c>
      <c r="BH79" s="21" t="s">
        <v>7</v>
      </c>
      <c r="BI79" s="8" t="s">
        <v>7</v>
      </c>
      <c r="BJ79" s="729">
        <v>0</v>
      </c>
      <c r="BK79" s="51" t="s">
        <v>7</v>
      </c>
      <c r="BL79" s="8" t="s">
        <v>7</v>
      </c>
      <c r="BM79" s="21" t="s">
        <v>7</v>
      </c>
      <c r="BN79" s="8" t="s">
        <v>7</v>
      </c>
    </row>
    <row r="80" spans="1:66" ht="13.6">
      <c r="A80" s="7" t="s">
        <v>70</v>
      </c>
      <c r="B80" s="28">
        <v>0</v>
      </c>
      <c r="C80" s="28">
        <v>0</v>
      </c>
      <c r="D80" s="74">
        <v>0</v>
      </c>
      <c r="E80" s="51" t="s">
        <v>7</v>
      </c>
      <c r="F80" s="8" t="s">
        <v>7</v>
      </c>
      <c r="G80" s="21" t="s">
        <v>7</v>
      </c>
      <c r="H80" s="8" t="s">
        <v>7</v>
      </c>
      <c r="I80" s="74">
        <v>0</v>
      </c>
      <c r="J80" s="21" t="s">
        <v>7</v>
      </c>
      <c r="K80" s="8" t="s">
        <v>7</v>
      </c>
      <c r="L80" s="74">
        <v>0</v>
      </c>
      <c r="M80" s="51" t="s">
        <v>7</v>
      </c>
      <c r="N80" s="8" t="s">
        <v>7</v>
      </c>
      <c r="O80" s="21" t="s">
        <v>7</v>
      </c>
      <c r="P80" s="8" t="s">
        <v>7</v>
      </c>
      <c r="Q80" s="74">
        <v>0</v>
      </c>
      <c r="R80" s="51" t="s">
        <v>7</v>
      </c>
      <c r="S80" s="8" t="s">
        <v>7</v>
      </c>
      <c r="T80" s="21" t="s">
        <v>7</v>
      </c>
      <c r="U80" s="8" t="s">
        <v>7</v>
      </c>
      <c r="V80" s="74">
        <v>0</v>
      </c>
      <c r="W80" s="51" t="s">
        <v>7</v>
      </c>
      <c r="X80" s="8" t="s">
        <v>7</v>
      </c>
      <c r="Y80" s="21" t="s">
        <v>7</v>
      </c>
      <c r="Z80" s="8" t="s">
        <v>7</v>
      </c>
      <c r="AA80" s="74">
        <v>0</v>
      </c>
      <c r="AB80" s="51" t="s">
        <v>7</v>
      </c>
      <c r="AC80" s="8" t="s">
        <v>7</v>
      </c>
      <c r="AD80" s="21" t="s">
        <v>7</v>
      </c>
      <c r="AE80" s="8" t="s">
        <v>7</v>
      </c>
      <c r="AF80" s="74">
        <v>0</v>
      </c>
      <c r="AG80" s="51" t="s">
        <v>7</v>
      </c>
      <c r="AH80" s="8" t="s">
        <v>7</v>
      </c>
      <c r="AI80" s="21" t="s">
        <v>7</v>
      </c>
      <c r="AJ80" s="8" t="s">
        <v>7</v>
      </c>
      <c r="AK80" s="74">
        <v>0</v>
      </c>
      <c r="AL80" s="51" t="s">
        <v>7</v>
      </c>
      <c r="AM80" s="8" t="s">
        <v>7</v>
      </c>
      <c r="AN80" s="21" t="s">
        <v>7</v>
      </c>
      <c r="AO80" s="8" t="s">
        <v>7</v>
      </c>
      <c r="AP80" s="74">
        <v>0</v>
      </c>
      <c r="AQ80" s="51" t="s">
        <v>7</v>
      </c>
      <c r="AR80" s="8" t="s">
        <v>7</v>
      </c>
      <c r="AS80" s="21" t="s">
        <v>7</v>
      </c>
      <c r="AT80" s="8" t="s">
        <v>7</v>
      </c>
      <c r="AU80" s="74">
        <v>0</v>
      </c>
      <c r="AV80" s="51" t="s">
        <v>7</v>
      </c>
      <c r="AW80" s="8" t="s">
        <v>7</v>
      </c>
      <c r="AX80" s="21" t="s">
        <v>7</v>
      </c>
      <c r="AY80" s="8" t="s">
        <v>7</v>
      </c>
      <c r="AZ80" s="74">
        <v>0</v>
      </c>
      <c r="BA80" s="51" t="s">
        <v>7</v>
      </c>
      <c r="BB80" s="8" t="s">
        <v>7</v>
      </c>
      <c r="BC80" s="21" t="s">
        <v>7</v>
      </c>
      <c r="BD80" s="8" t="s">
        <v>7</v>
      </c>
      <c r="BE80" s="74">
        <v>0</v>
      </c>
      <c r="BF80" s="51" t="s">
        <v>7</v>
      </c>
      <c r="BG80" s="8" t="s">
        <v>7</v>
      </c>
      <c r="BH80" s="21" t="s">
        <v>7</v>
      </c>
      <c r="BI80" s="8" t="s">
        <v>7</v>
      </c>
      <c r="BJ80" s="729">
        <v>0</v>
      </c>
      <c r="BK80" s="51" t="s">
        <v>7</v>
      </c>
      <c r="BL80" s="8" t="s">
        <v>7</v>
      </c>
      <c r="BM80" s="21" t="s">
        <v>7</v>
      </c>
      <c r="BN80" s="8" t="s">
        <v>7</v>
      </c>
    </row>
    <row r="81" spans="1:66" ht="14.3">
      <c r="A81" s="7" t="s">
        <v>71</v>
      </c>
      <c r="B81" s="22">
        <v>0</v>
      </c>
      <c r="C81" s="19">
        <v>1.2</v>
      </c>
      <c r="D81" s="103">
        <v>0.4</v>
      </c>
      <c r="E81" s="20">
        <f t="shared" ref="E81:E89" si="2">D81-B81</f>
        <v>0.4</v>
      </c>
      <c r="F81" s="98" t="s">
        <v>7</v>
      </c>
      <c r="G81" s="21">
        <f>D81-C81</f>
        <v>-0.79999999999999993</v>
      </c>
      <c r="H81" s="8">
        <f>D81/C81*100-100</f>
        <v>-66.666666666666657</v>
      </c>
      <c r="I81" s="74">
        <v>0</v>
      </c>
      <c r="J81" s="21">
        <f>I81-D81</f>
        <v>-0.4</v>
      </c>
      <c r="K81" s="8">
        <f>I81/D81*100-100</f>
        <v>-100</v>
      </c>
      <c r="L81" s="74">
        <v>0</v>
      </c>
      <c r="M81" s="21">
        <f>L81-D81</f>
        <v>-0.4</v>
      </c>
      <c r="N81" s="8">
        <f>L81/D81*100-100</f>
        <v>-100</v>
      </c>
      <c r="O81" s="21" t="s">
        <v>7</v>
      </c>
      <c r="P81" s="8" t="s">
        <v>7</v>
      </c>
      <c r="Q81" s="103">
        <v>0.7</v>
      </c>
      <c r="R81" s="20">
        <f>Q81-D81</f>
        <v>0.29999999999999993</v>
      </c>
      <c r="S81" s="6">
        <f>Q81/D81*100-100</f>
        <v>74.999999999999972</v>
      </c>
      <c r="T81" s="20">
        <f>Q81-L81</f>
        <v>0.7</v>
      </c>
      <c r="U81" s="8" t="s">
        <v>7</v>
      </c>
      <c r="V81" s="74">
        <v>0</v>
      </c>
      <c r="W81" s="21">
        <f>V81-D81</f>
        <v>-0.4</v>
      </c>
      <c r="X81" s="8">
        <f>V81/D81*100-100</f>
        <v>-100</v>
      </c>
      <c r="Y81" s="21">
        <f>V81-Q81</f>
        <v>-0.7</v>
      </c>
      <c r="Z81" s="8">
        <f>V81/Q81*100-100</f>
        <v>-100</v>
      </c>
      <c r="AA81" s="103">
        <v>0.2</v>
      </c>
      <c r="AB81" s="21">
        <f>AA81-D81</f>
        <v>-0.2</v>
      </c>
      <c r="AC81" s="8">
        <f>AA81/D81*100-100</f>
        <v>-50</v>
      </c>
      <c r="AD81" s="20">
        <f>AA81-V81</f>
        <v>0.2</v>
      </c>
      <c r="AE81" s="8" t="s">
        <v>7</v>
      </c>
      <c r="AF81" s="103">
        <v>0.4</v>
      </c>
      <c r="AG81" s="20">
        <f>AF81-D81</f>
        <v>0</v>
      </c>
      <c r="AH81" s="6">
        <f>AF81/D81*100-100</f>
        <v>0</v>
      </c>
      <c r="AI81" s="20">
        <f>AF81-AA81</f>
        <v>0.2</v>
      </c>
      <c r="AJ81" s="6">
        <f>AF81/AA81*100-100</f>
        <v>100</v>
      </c>
      <c r="AK81" s="103">
        <v>0.7</v>
      </c>
      <c r="AL81" s="20">
        <f>AK81-D81</f>
        <v>0.29999999999999993</v>
      </c>
      <c r="AM81" s="6">
        <f>AK81/D81*100-100</f>
        <v>74.999999999999972</v>
      </c>
      <c r="AN81" s="20">
        <f>AK81-AF81</f>
        <v>0.29999999999999993</v>
      </c>
      <c r="AO81" s="6">
        <f>AK81/AF81*100-100</f>
        <v>74.999999999999972</v>
      </c>
      <c r="AP81" s="103">
        <v>0.7</v>
      </c>
      <c r="AQ81" s="20">
        <f>AP81-D81</f>
        <v>0.29999999999999993</v>
      </c>
      <c r="AR81" s="6">
        <f>AP81/D81*100-100</f>
        <v>74.999999999999972</v>
      </c>
      <c r="AS81" s="20">
        <f>AP81-AK81</f>
        <v>0</v>
      </c>
      <c r="AT81" s="6">
        <f>AP81/AK81*100-100</f>
        <v>0</v>
      </c>
      <c r="AU81" s="103">
        <v>0.9</v>
      </c>
      <c r="AV81" s="20">
        <f>AU81-D81</f>
        <v>0.5</v>
      </c>
      <c r="AW81" s="6">
        <f>AU81/D81*100-100</f>
        <v>125</v>
      </c>
      <c r="AX81" s="20">
        <f>AU81-AP81</f>
        <v>0.20000000000000007</v>
      </c>
      <c r="AY81" s="6">
        <f>AU81/AP81*100-100</f>
        <v>28.571428571428584</v>
      </c>
      <c r="AZ81" s="103">
        <v>1.6</v>
      </c>
      <c r="BA81" s="20">
        <f>AZ81-D81</f>
        <v>1.2000000000000002</v>
      </c>
      <c r="BB81" s="6" t="s">
        <v>358</v>
      </c>
      <c r="BC81" s="20">
        <f>AZ81-AU81</f>
        <v>0.70000000000000007</v>
      </c>
      <c r="BD81" s="6">
        <f>AZ81/AU81*100-100</f>
        <v>77.7777777777778</v>
      </c>
      <c r="BE81" s="103">
        <v>1.1000000000000001</v>
      </c>
      <c r="BF81" s="20">
        <f>BE81-D81</f>
        <v>0.70000000000000007</v>
      </c>
      <c r="BG81" s="6" t="s">
        <v>113</v>
      </c>
      <c r="BH81" s="21">
        <f>BE81-AZ81</f>
        <v>-0.5</v>
      </c>
      <c r="BI81" s="8">
        <f>BE81/AZ81*100-100</f>
        <v>-31.25</v>
      </c>
      <c r="BJ81" s="724">
        <v>1.3</v>
      </c>
      <c r="BK81" s="20">
        <f>BJ81-D81</f>
        <v>0.9</v>
      </c>
      <c r="BL81" s="6" t="s">
        <v>475</v>
      </c>
      <c r="BM81" s="20">
        <f>BJ81-BE81</f>
        <v>0.19999999999999996</v>
      </c>
      <c r="BN81" s="6">
        <f>BJ81/BE81*100-100</f>
        <v>18.181818181818159</v>
      </c>
    </row>
    <row r="82" spans="1:66" s="2" customFormat="1" ht="14.3">
      <c r="A82" s="7" t="s">
        <v>72</v>
      </c>
      <c r="B82" s="19">
        <v>5</v>
      </c>
      <c r="C82" s="19">
        <v>3.8</v>
      </c>
      <c r="D82" s="74">
        <v>0</v>
      </c>
      <c r="E82" s="21">
        <f t="shared" si="2"/>
        <v>-5</v>
      </c>
      <c r="F82" s="8">
        <f>D82/B82*100-100</f>
        <v>-100</v>
      </c>
      <c r="G82" s="21">
        <f>D82-C82</f>
        <v>-3.8</v>
      </c>
      <c r="H82" s="8">
        <f>D82/C82*100-100</f>
        <v>-100</v>
      </c>
      <c r="I82" s="74">
        <v>0</v>
      </c>
      <c r="J82" s="21" t="s">
        <v>7</v>
      </c>
      <c r="K82" s="8" t="s">
        <v>7</v>
      </c>
      <c r="L82" s="74">
        <v>0</v>
      </c>
      <c r="M82" s="21" t="s">
        <v>7</v>
      </c>
      <c r="N82" s="8" t="s">
        <v>7</v>
      </c>
      <c r="O82" s="21" t="s">
        <v>7</v>
      </c>
      <c r="P82" s="8" t="s">
        <v>7</v>
      </c>
      <c r="Q82" s="74">
        <v>0</v>
      </c>
      <c r="R82" s="21" t="s">
        <v>7</v>
      </c>
      <c r="S82" s="8" t="s">
        <v>7</v>
      </c>
      <c r="T82" s="21" t="s">
        <v>7</v>
      </c>
      <c r="U82" s="8" t="s">
        <v>7</v>
      </c>
      <c r="V82" s="74">
        <v>0</v>
      </c>
      <c r="W82" s="21" t="s">
        <v>7</v>
      </c>
      <c r="X82" s="8" t="s">
        <v>7</v>
      </c>
      <c r="Y82" s="21" t="s">
        <v>7</v>
      </c>
      <c r="Z82" s="8" t="s">
        <v>7</v>
      </c>
      <c r="AA82" s="74">
        <v>0</v>
      </c>
      <c r="AB82" s="21" t="s">
        <v>7</v>
      </c>
      <c r="AC82" s="8" t="s">
        <v>7</v>
      </c>
      <c r="AD82" s="21" t="s">
        <v>7</v>
      </c>
      <c r="AE82" s="8" t="s">
        <v>7</v>
      </c>
      <c r="AF82" s="74">
        <v>0</v>
      </c>
      <c r="AG82" s="21" t="s">
        <v>7</v>
      </c>
      <c r="AH82" s="8" t="s">
        <v>7</v>
      </c>
      <c r="AI82" s="21" t="s">
        <v>7</v>
      </c>
      <c r="AJ82" s="8" t="s">
        <v>7</v>
      </c>
      <c r="AK82" s="74">
        <v>0</v>
      </c>
      <c r="AL82" s="21" t="s">
        <v>7</v>
      </c>
      <c r="AM82" s="8" t="s">
        <v>7</v>
      </c>
      <c r="AN82" s="21" t="s">
        <v>7</v>
      </c>
      <c r="AO82" s="8" t="s">
        <v>7</v>
      </c>
      <c r="AP82" s="74">
        <v>0</v>
      </c>
      <c r="AQ82" s="21" t="s">
        <v>7</v>
      </c>
      <c r="AR82" s="8" t="s">
        <v>7</v>
      </c>
      <c r="AS82" s="21" t="s">
        <v>7</v>
      </c>
      <c r="AT82" s="8" t="s">
        <v>7</v>
      </c>
      <c r="AU82" s="74">
        <v>0</v>
      </c>
      <c r="AV82" s="21" t="s">
        <v>7</v>
      </c>
      <c r="AW82" s="8" t="s">
        <v>7</v>
      </c>
      <c r="AX82" s="21" t="s">
        <v>7</v>
      </c>
      <c r="AY82" s="8" t="s">
        <v>7</v>
      </c>
      <c r="AZ82" s="74">
        <v>0</v>
      </c>
      <c r="BA82" s="21" t="s">
        <v>7</v>
      </c>
      <c r="BB82" s="8" t="s">
        <v>7</v>
      </c>
      <c r="BC82" s="21" t="s">
        <v>7</v>
      </c>
      <c r="BD82" s="8" t="s">
        <v>7</v>
      </c>
      <c r="BE82" s="74">
        <v>0</v>
      </c>
      <c r="BF82" s="21" t="s">
        <v>7</v>
      </c>
      <c r="BG82" s="8" t="s">
        <v>7</v>
      </c>
      <c r="BH82" s="21" t="s">
        <v>7</v>
      </c>
      <c r="BI82" s="8" t="s">
        <v>7</v>
      </c>
      <c r="BJ82" s="729">
        <v>0</v>
      </c>
      <c r="BK82" s="21" t="s">
        <v>7</v>
      </c>
      <c r="BL82" s="8" t="s">
        <v>7</v>
      </c>
      <c r="BM82" s="21" t="s">
        <v>7</v>
      </c>
      <c r="BN82" s="8" t="s">
        <v>7</v>
      </c>
    </row>
    <row r="83" spans="1:66" ht="14.3">
      <c r="A83" s="7" t="s">
        <v>73</v>
      </c>
      <c r="B83" s="19">
        <v>4.0999999999999996</v>
      </c>
      <c r="C83" s="19">
        <v>3.1</v>
      </c>
      <c r="D83" s="103">
        <v>3</v>
      </c>
      <c r="E83" s="21">
        <f t="shared" si="2"/>
        <v>-1.0999999999999996</v>
      </c>
      <c r="F83" s="8">
        <f>D83/B83*100-100</f>
        <v>-26.829268292682912</v>
      </c>
      <c r="G83" s="21">
        <f>D83-C83</f>
        <v>-0.10000000000000009</v>
      </c>
      <c r="H83" s="8">
        <f>D83/C83*100-100</f>
        <v>-3.225806451612911</v>
      </c>
      <c r="I83" s="103">
        <v>7.9</v>
      </c>
      <c r="J83" s="20">
        <f t="shared" ref="J83:J88" si="3">I83-D83</f>
        <v>4.9000000000000004</v>
      </c>
      <c r="K83" s="6" t="s">
        <v>118</v>
      </c>
      <c r="L83" s="103">
        <v>5.9</v>
      </c>
      <c r="M83" s="20">
        <f>L83-D83</f>
        <v>2.9000000000000004</v>
      </c>
      <c r="N83" s="6">
        <f>L83/D83*100-100</f>
        <v>96.666666666666686</v>
      </c>
      <c r="O83" s="21">
        <f>L83-I83</f>
        <v>-2</v>
      </c>
      <c r="P83" s="8">
        <f>L83/I83*100-100</f>
        <v>-25.316455696202539</v>
      </c>
      <c r="Q83" s="103">
        <v>3</v>
      </c>
      <c r="R83" s="20">
        <f>Q83-D83</f>
        <v>0</v>
      </c>
      <c r="S83" s="6">
        <f>Q83/D83*100-100</f>
        <v>0</v>
      </c>
      <c r="T83" s="21">
        <f>Q83-L83</f>
        <v>-2.9000000000000004</v>
      </c>
      <c r="U83" s="8">
        <f>Q83/L83*100-100</f>
        <v>-49.152542372881356</v>
      </c>
      <c r="V83" s="103">
        <v>3</v>
      </c>
      <c r="W83" s="20">
        <f>V83-D83</f>
        <v>0</v>
      </c>
      <c r="X83" s="6">
        <f>V83/D83*100-100</f>
        <v>0</v>
      </c>
      <c r="Y83" s="20">
        <f>V83-Q83</f>
        <v>0</v>
      </c>
      <c r="Z83" s="6">
        <f>V83/Q83*100-100</f>
        <v>0</v>
      </c>
      <c r="AA83" s="103">
        <v>3</v>
      </c>
      <c r="AB83" s="20">
        <f>AA83-D83</f>
        <v>0</v>
      </c>
      <c r="AC83" s="6">
        <f>AA83/D83*100-100</f>
        <v>0</v>
      </c>
      <c r="AD83" s="20">
        <f>AA83-V83</f>
        <v>0</v>
      </c>
      <c r="AE83" s="6">
        <f>AA83/V83*100-100</f>
        <v>0</v>
      </c>
      <c r="AF83" s="103">
        <v>3</v>
      </c>
      <c r="AG83" s="20">
        <f>AF83-D83</f>
        <v>0</v>
      </c>
      <c r="AH83" s="6">
        <f>AF83/D83*100-100</f>
        <v>0</v>
      </c>
      <c r="AI83" s="20">
        <f>AF83-AA83</f>
        <v>0</v>
      </c>
      <c r="AJ83" s="6">
        <f>AF83/AA83*100-100</f>
        <v>0</v>
      </c>
      <c r="AK83" s="103">
        <v>3</v>
      </c>
      <c r="AL83" s="20">
        <f t="shared" ref="AL83:AL88" si="4">AK83-D83</f>
        <v>0</v>
      </c>
      <c r="AM83" s="6">
        <f>AK83/D83*100-100</f>
        <v>0</v>
      </c>
      <c r="AN83" s="20">
        <f>AK83-AF83</f>
        <v>0</v>
      </c>
      <c r="AO83" s="6">
        <f>AK83/AF83*100-100</f>
        <v>0</v>
      </c>
      <c r="AP83" s="103">
        <v>2.7</v>
      </c>
      <c r="AQ83" s="21">
        <f t="shared" ref="AQ83:AQ88" si="5">AP83-D83</f>
        <v>-0.29999999999999982</v>
      </c>
      <c r="AR83" s="8">
        <f t="shared" ref="AR83:AR88" si="6">AP83/D83*100-100</f>
        <v>-10</v>
      </c>
      <c r="AS83" s="21">
        <f>AP83-AK83</f>
        <v>-0.29999999999999982</v>
      </c>
      <c r="AT83" s="8">
        <f>AP83/AK83*100-100</f>
        <v>-10</v>
      </c>
      <c r="AU83" s="103">
        <v>2.7</v>
      </c>
      <c r="AV83" s="21">
        <f t="shared" ref="AV83:AV88" si="7">AU83-D83</f>
        <v>-0.29999999999999982</v>
      </c>
      <c r="AW83" s="8">
        <f>AU83/D83*100-100</f>
        <v>-10</v>
      </c>
      <c r="AX83" s="20">
        <f>AU83-AP83</f>
        <v>0</v>
      </c>
      <c r="AY83" s="6">
        <f>AU83/AP83*100-100</f>
        <v>0</v>
      </c>
      <c r="AZ83" s="103">
        <v>2.7</v>
      </c>
      <c r="BA83" s="21">
        <f>AZ83-D83</f>
        <v>-0.29999999999999982</v>
      </c>
      <c r="BB83" s="8">
        <f>AZ83/D83*100-100</f>
        <v>-10</v>
      </c>
      <c r="BC83" s="20">
        <f>AZ83-AU83</f>
        <v>0</v>
      </c>
      <c r="BD83" s="6">
        <f>AZ83/AU83*100-100</f>
        <v>0</v>
      </c>
      <c r="BE83" s="103">
        <v>2.7</v>
      </c>
      <c r="BF83" s="21">
        <f>BE83-D83</f>
        <v>-0.29999999999999982</v>
      </c>
      <c r="BG83" s="8">
        <f>BE83/D83*100-100</f>
        <v>-10</v>
      </c>
      <c r="BH83" s="20">
        <f>BE83-AZ83</f>
        <v>0</v>
      </c>
      <c r="BI83" s="6">
        <f>BE83/AZ83*100-100</f>
        <v>0</v>
      </c>
      <c r="BJ83" s="724">
        <v>2.7</v>
      </c>
      <c r="BK83" s="21">
        <f>BJ83-D83</f>
        <v>-0.29999999999999982</v>
      </c>
      <c r="BL83" s="8">
        <f>BJ83/D83*100-100</f>
        <v>-10</v>
      </c>
      <c r="BM83" s="20">
        <f>BJ83-BE83</f>
        <v>0</v>
      </c>
      <c r="BN83" s="6">
        <f>BJ83/BE83*100-100</f>
        <v>0</v>
      </c>
    </row>
    <row r="84" spans="1:66" ht="14.3">
      <c r="A84" s="7" t="s">
        <v>90</v>
      </c>
      <c r="B84" s="19">
        <v>5.0999999999999996</v>
      </c>
      <c r="C84" s="35">
        <v>17.600000000000001</v>
      </c>
      <c r="D84" s="83">
        <v>14.4</v>
      </c>
      <c r="E84" s="20">
        <f t="shared" si="2"/>
        <v>9.3000000000000007</v>
      </c>
      <c r="F84" s="6" t="s">
        <v>113</v>
      </c>
      <c r="G84" s="21">
        <f>D84-C84</f>
        <v>-3.2000000000000011</v>
      </c>
      <c r="H84" s="8">
        <f>D84/C84*100-100</f>
        <v>-18.181818181818187</v>
      </c>
      <c r="I84" s="83">
        <v>13.3</v>
      </c>
      <c r="J84" s="21">
        <f t="shared" si="3"/>
        <v>-1.0999999999999996</v>
      </c>
      <c r="K84" s="8">
        <f>I84/D84*100-100</f>
        <v>-7.6388888888888857</v>
      </c>
      <c r="L84" s="83">
        <v>13.8</v>
      </c>
      <c r="M84" s="21">
        <f>L84-D84</f>
        <v>-0.59999999999999964</v>
      </c>
      <c r="N84" s="8">
        <f>L84/D84*100-100</f>
        <v>-4.1666666666666572</v>
      </c>
      <c r="O84" s="20">
        <f>L84-I84</f>
        <v>0.5</v>
      </c>
      <c r="P84" s="6">
        <f>L84/I84*100-100</f>
        <v>3.7593984962406068</v>
      </c>
      <c r="Q84" s="83">
        <v>12.1</v>
      </c>
      <c r="R84" s="21">
        <f>Q84-D84</f>
        <v>-2.3000000000000007</v>
      </c>
      <c r="S84" s="8">
        <f>Q84/D84*100-100</f>
        <v>-15.972222222222229</v>
      </c>
      <c r="T84" s="21">
        <f>Q84-L84</f>
        <v>-1.7000000000000011</v>
      </c>
      <c r="U84" s="8">
        <f>Q84/L84*100-100</f>
        <v>-12.318840579710155</v>
      </c>
      <c r="V84" s="83">
        <v>12.9</v>
      </c>
      <c r="W84" s="21">
        <f>V84-D84</f>
        <v>-1.5</v>
      </c>
      <c r="X84" s="8">
        <f>V84/D84*100-100</f>
        <v>-10.416666666666657</v>
      </c>
      <c r="Y84" s="20">
        <f>V84-Q84</f>
        <v>0.80000000000000071</v>
      </c>
      <c r="Z84" s="6">
        <f>V84/Q84*100-100</f>
        <v>6.6115702479338836</v>
      </c>
      <c r="AA84" s="104">
        <v>8</v>
      </c>
      <c r="AB84" s="21">
        <f>AA84-D84</f>
        <v>-6.4</v>
      </c>
      <c r="AC84" s="8">
        <f>AA84/D84*100-100</f>
        <v>-44.444444444444443</v>
      </c>
      <c r="AD84" s="21">
        <f>AA84-V84</f>
        <v>-4.9000000000000004</v>
      </c>
      <c r="AE84" s="8">
        <f>AA84/V84*100-100</f>
        <v>-37.984496124031011</v>
      </c>
      <c r="AF84" s="104">
        <v>8.3000000000000007</v>
      </c>
      <c r="AG84" s="21">
        <f>AF84-D84</f>
        <v>-6.1</v>
      </c>
      <c r="AH84" s="8">
        <f>AF84/D84*100-100</f>
        <v>-42.361111111111107</v>
      </c>
      <c r="AI84" s="20">
        <f>AF84-AA84</f>
        <v>0.30000000000000071</v>
      </c>
      <c r="AJ84" s="6">
        <f>AF84/AA84*100-100</f>
        <v>3.7500000000000142</v>
      </c>
      <c r="AK84" s="83">
        <v>10.199999999999999</v>
      </c>
      <c r="AL84" s="21">
        <f t="shared" si="4"/>
        <v>-4.2000000000000011</v>
      </c>
      <c r="AM84" s="8">
        <f>AK84/D84*100-100</f>
        <v>-29.166666666666671</v>
      </c>
      <c r="AN84" s="20">
        <f>AK84-AF84</f>
        <v>1.8999999999999986</v>
      </c>
      <c r="AO84" s="6">
        <f>AK84/AF84*100-100</f>
        <v>22.89156626506022</v>
      </c>
      <c r="AP84" s="104">
        <v>8.4</v>
      </c>
      <c r="AQ84" s="21">
        <f t="shared" si="5"/>
        <v>-6</v>
      </c>
      <c r="AR84" s="8">
        <f t="shared" si="6"/>
        <v>-41.666666666666664</v>
      </c>
      <c r="AS84" s="21">
        <f>AP84-AK84</f>
        <v>-1.7999999999999989</v>
      </c>
      <c r="AT84" s="8">
        <f>AP84/AK84*100-100</f>
        <v>-17.647058823529406</v>
      </c>
      <c r="AU84" s="104">
        <v>8.6999999999999993</v>
      </c>
      <c r="AV84" s="21">
        <f t="shared" si="7"/>
        <v>-5.7000000000000011</v>
      </c>
      <c r="AW84" s="8">
        <f>AU84/D84*100-100</f>
        <v>-39.583333333333336</v>
      </c>
      <c r="AX84" s="20">
        <f>AU84-AP84</f>
        <v>0.29999999999999893</v>
      </c>
      <c r="AY84" s="6">
        <f>AU84/AP84*100-100</f>
        <v>3.5714285714285552</v>
      </c>
      <c r="AZ84" s="104">
        <v>7.5</v>
      </c>
      <c r="BA84" s="21">
        <f>AZ84-D84</f>
        <v>-6.9</v>
      </c>
      <c r="BB84" s="8">
        <f>AZ84/D84*100-100</f>
        <v>-47.916666666666664</v>
      </c>
      <c r="BC84" s="21">
        <f>AZ84-AU84</f>
        <v>-1.1999999999999993</v>
      </c>
      <c r="BD84" s="8">
        <f>AZ84/AU84*100-100</f>
        <v>-13.793103448275858</v>
      </c>
      <c r="BE84" s="104">
        <v>3.4</v>
      </c>
      <c r="BF84" s="21">
        <f>BE84-D84</f>
        <v>-11</v>
      </c>
      <c r="BG84" s="8">
        <f>BE84/D84*100-100</f>
        <v>-76.388888888888886</v>
      </c>
      <c r="BH84" s="21">
        <f>BE84-AZ84</f>
        <v>-4.0999999999999996</v>
      </c>
      <c r="BI84" s="8">
        <f>BE84/AZ84*100-100</f>
        <v>-54.666666666666671</v>
      </c>
      <c r="BJ84" s="730">
        <v>3.2</v>
      </c>
      <c r="BK84" s="21">
        <f>BJ84-D84</f>
        <v>-11.2</v>
      </c>
      <c r="BL84" s="8">
        <f>BJ84/D84*100-100</f>
        <v>-77.777777777777771</v>
      </c>
      <c r="BM84" s="21">
        <f>BJ84-BE84</f>
        <v>-0.19999999999999973</v>
      </c>
      <c r="BN84" s="8">
        <f>BJ84/BE84*100-100</f>
        <v>-5.8823529411764639</v>
      </c>
    </row>
    <row r="85" spans="1:66" ht="14.3">
      <c r="A85" s="7" t="s">
        <v>74</v>
      </c>
      <c r="B85" s="22">
        <v>0.7</v>
      </c>
      <c r="C85" s="19">
        <v>6.8</v>
      </c>
      <c r="D85" s="103">
        <v>4.0999999999999996</v>
      </c>
      <c r="E85" s="20">
        <f t="shared" si="2"/>
        <v>3.3999999999999995</v>
      </c>
      <c r="F85" s="6" t="s">
        <v>117</v>
      </c>
      <c r="G85" s="21">
        <f>D85-C85</f>
        <v>-2.7</v>
      </c>
      <c r="H85" s="8">
        <f>D85/C85*100-100</f>
        <v>-39.705882352941181</v>
      </c>
      <c r="I85" s="103">
        <v>4.2</v>
      </c>
      <c r="J85" s="20">
        <f t="shared" si="3"/>
        <v>0.10000000000000053</v>
      </c>
      <c r="K85" s="6">
        <f>I85/D85*100-100</f>
        <v>2.4390243902439011</v>
      </c>
      <c r="L85" s="74">
        <v>0</v>
      </c>
      <c r="M85" s="21">
        <f>L85-D85</f>
        <v>-4.0999999999999996</v>
      </c>
      <c r="N85" s="8">
        <f>L85/D85*100-100</f>
        <v>-100</v>
      </c>
      <c r="O85" s="21">
        <f>L85-I85</f>
        <v>-4.2</v>
      </c>
      <c r="P85" s="8">
        <f>L85/I85*100-100</f>
        <v>-100</v>
      </c>
      <c r="Q85" s="103">
        <v>4.9000000000000004</v>
      </c>
      <c r="R85" s="20">
        <f>Q85-D85</f>
        <v>0.80000000000000071</v>
      </c>
      <c r="S85" s="6">
        <f>Q85/D85*100-100</f>
        <v>19.512195121951237</v>
      </c>
      <c r="T85" s="20">
        <f>Q85-L85</f>
        <v>4.9000000000000004</v>
      </c>
      <c r="U85" s="8" t="s">
        <v>7</v>
      </c>
      <c r="V85" s="103">
        <v>5.2</v>
      </c>
      <c r="W85" s="20">
        <f>V85-D85</f>
        <v>1.1000000000000005</v>
      </c>
      <c r="X85" s="6">
        <f>V85/D85*100-100</f>
        <v>26.829268292682954</v>
      </c>
      <c r="Y85" s="20">
        <f>V85-Q85</f>
        <v>0.29999999999999982</v>
      </c>
      <c r="Z85" s="6">
        <f>V85/Q85*100-100</f>
        <v>6.1224489795918373</v>
      </c>
      <c r="AA85" s="103">
        <v>4.3</v>
      </c>
      <c r="AB85" s="20">
        <f>AA85-D85</f>
        <v>0.20000000000000018</v>
      </c>
      <c r="AC85" s="6">
        <f>AA85/D85*100-100</f>
        <v>4.8780487804878021</v>
      </c>
      <c r="AD85" s="21">
        <f>AA85-V85</f>
        <v>-0.90000000000000036</v>
      </c>
      <c r="AE85" s="8">
        <f>AA85/V85*100-100</f>
        <v>-17.307692307692307</v>
      </c>
      <c r="AF85" s="103">
        <v>4</v>
      </c>
      <c r="AG85" s="21">
        <f>AF85-D85</f>
        <v>-9.9999999999999645E-2</v>
      </c>
      <c r="AH85" s="8">
        <f>AF85/D85*100-100</f>
        <v>-2.4390243902438868</v>
      </c>
      <c r="AI85" s="21">
        <f>AF85-AA85</f>
        <v>-0.29999999999999982</v>
      </c>
      <c r="AJ85" s="8">
        <f>AF85/AA85*100-100</f>
        <v>-6.9767441860465169</v>
      </c>
      <c r="AK85" s="103">
        <v>4.0999999999999996</v>
      </c>
      <c r="AL85" s="20">
        <f t="shared" si="4"/>
        <v>0</v>
      </c>
      <c r="AM85" s="6">
        <f>AK85/D85*100-100</f>
        <v>0</v>
      </c>
      <c r="AN85" s="20">
        <f>AK85-AF85</f>
        <v>9.9999999999999645E-2</v>
      </c>
      <c r="AO85" s="6">
        <f>AK85/AF85*100-100</f>
        <v>2.4999999999999858</v>
      </c>
      <c r="AP85" s="103">
        <v>4</v>
      </c>
      <c r="AQ85" s="21">
        <f t="shared" si="5"/>
        <v>-9.9999999999999645E-2</v>
      </c>
      <c r="AR85" s="8">
        <f t="shared" si="6"/>
        <v>-2.4390243902438868</v>
      </c>
      <c r="AS85" s="21">
        <f>AP85-AK85</f>
        <v>-9.9999999999999645E-2</v>
      </c>
      <c r="AT85" s="8">
        <f>AP85/AK85*100-100</f>
        <v>-2.4390243902438868</v>
      </c>
      <c r="AU85" s="103">
        <v>4</v>
      </c>
      <c r="AV85" s="21">
        <f t="shared" si="7"/>
        <v>-9.9999999999999645E-2</v>
      </c>
      <c r="AW85" s="8">
        <f>AU85/D85*100-100</f>
        <v>-2.4390243902438868</v>
      </c>
      <c r="AX85" s="20">
        <f>AU85-AP85</f>
        <v>0</v>
      </c>
      <c r="AY85" s="6">
        <f>AU85/AP85*100-100</f>
        <v>0</v>
      </c>
      <c r="AZ85" s="103">
        <v>4</v>
      </c>
      <c r="BA85" s="21">
        <f>AZ85-D85</f>
        <v>-9.9999999999999645E-2</v>
      </c>
      <c r="BB85" s="8">
        <f>AZ85/D85*100-100</f>
        <v>-2.4390243902438868</v>
      </c>
      <c r="BC85" s="20">
        <f>AZ85-AU85</f>
        <v>0</v>
      </c>
      <c r="BD85" s="6">
        <f>AZ85/AU85*100-100</f>
        <v>0</v>
      </c>
      <c r="BE85" s="103">
        <v>5.9</v>
      </c>
      <c r="BF85" s="20">
        <f>BE85-D85</f>
        <v>1.8000000000000007</v>
      </c>
      <c r="BG85" s="6">
        <f>BE85/D85*100-100</f>
        <v>43.902439024390247</v>
      </c>
      <c r="BH85" s="20">
        <f>BE85-AZ85</f>
        <v>1.9000000000000004</v>
      </c>
      <c r="BI85" s="6">
        <f>BE85/AZ85*100-100</f>
        <v>47.5</v>
      </c>
      <c r="BJ85" s="724">
        <v>4.5</v>
      </c>
      <c r="BK85" s="20">
        <f>BJ85-D85</f>
        <v>0.40000000000000036</v>
      </c>
      <c r="BL85" s="6">
        <f>BJ85/D85*100-100</f>
        <v>9.7560975609756184</v>
      </c>
      <c r="BM85" s="21">
        <f>BJ85-BE85</f>
        <v>-1.4000000000000004</v>
      </c>
      <c r="BN85" s="8">
        <f>BJ85/BE85*100-100</f>
        <v>-23.728813559322035</v>
      </c>
    </row>
    <row r="86" spans="1:66" ht="14.3">
      <c r="A86" s="7" t="s">
        <v>75</v>
      </c>
      <c r="B86" s="35">
        <v>12.7</v>
      </c>
      <c r="C86" s="22">
        <v>0</v>
      </c>
      <c r="D86" s="74">
        <v>0</v>
      </c>
      <c r="E86" s="21">
        <f t="shared" si="2"/>
        <v>-12.7</v>
      </c>
      <c r="F86" s="8">
        <f>D86/B86*100-100</f>
        <v>-100</v>
      </c>
      <c r="G86" s="98" t="s">
        <v>7</v>
      </c>
      <c r="H86" s="98" t="s">
        <v>7</v>
      </c>
      <c r="I86" s="74">
        <v>0</v>
      </c>
      <c r="J86" s="98" t="s">
        <v>7</v>
      </c>
      <c r="K86" s="98" t="s">
        <v>7</v>
      </c>
      <c r="L86" s="74">
        <v>0</v>
      </c>
      <c r="M86" s="21" t="s">
        <v>7</v>
      </c>
      <c r="N86" s="8" t="s">
        <v>7</v>
      </c>
      <c r="O86" s="21" t="s">
        <v>7</v>
      </c>
      <c r="P86" s="8" t="s">
        <v>7</v>
      </c>
      <c r="Q86" s="74">
        <v>0</v>
      </c>
      <c r="R86" s="21" t="s">
        <v>7</v>
      </c>
      <c r="S86" s="8" t="s">
        <v>7</v>
      </c>
      <c r="T86" s="21" t="s">
        <v>7</v>
      </c>
      <c r="U86" s="8" t="s">
        <v>7</v>
      </c>
      <c r="V86" s="74">
        <v>0</v>
      </c>
      <c r="W86" s="21" t="s">
        <v>7</v>
      </c>
      <c r="X86" s="8" t="s">
        <v>7</v>
      </c>
      <c r="Y86" s="21" t="s">
        <v>7</v>
      </c>
      <c r="Z86" s="8" t="s">
        <v>7</v>
      </c>
      <c r="AA86" s="74">
        <v>0</v>
      </c>
      <c r="AB86" s="21" t="s">
        <v>7</v>
      </c>
      <c r="AC86" s="8" t="s">
        <v>7</v>
      </c>
      <c r="AD86" s="21" t="s">
        <v>7</v>
      </c>
      <c r="AE86" s="8" t="s">
        <v>7</v>
      </c>
      <c r="AF86" s="74">
        <v>0</v>
      </c>
      <c r="AG86" s="21" t="s">
        <v>7</v>
      </c>
      <c r="AH86" s="8" t="s">
        <v>7</v>
      </c>
      <c r="AI86" s="21" t="s">
        <v>7</v>
      </c>
      <c r="AJ86" s="8" t="s">
        <v>7</v>
      </c>
      <c r="AK86" s="103">
        <v>1.2</v>
      </c>
      <c r="AL86" s="20">
        <f t="shared" si="4"/>
        <v>1.2</v>
      </c>
      <c r="AM86" s="18" t="s">
        <v>7</v>
      </c>
      <c r="AN86" s="20">
        <f>AK86-AF86</f>
        <v>1.2</v>
      </c>
      <c r="AO86" s="18" t="s">
        <v>7</v>
      </c>
      <c r="AP86" s="103">
        <v>0.8</v>
      </c>
      <c r="AQ86" s="20">
        <f t="shared" si="5"/>
        <v>0.8</v>
      </c>
      <c r="AR86" s="18" t="s">
        <v>7</v>
      </c>
      <c r="AS86" s="21">
        <f>AP86-AK86</f>
        <v>-0.39999999999999991</v>
      </c>
      <c r="AT86" s="8">
        <f>AP86/AK86*100-100</f>
        <v>-33.333333333333329</v>
      </c>
      <c r="AU86" s="74">
        <v>0</v>
      </c>
      <c r="AV86" s="21">
        <f t="shared" si="7"/>
        <v>0</v>
      </c>
      <c r="AW86" s="21" t="s">
        <v>7</v>
      </c>
      <c r="AX86" s="21">
        <f>AU86-AP86</f>
        <v>-0.8</v>
      </c>
      <c r="AY86" s="8">
        <f>AU86/AP86*100-100</f>
        <v>-100</v>
      </c>
      <c r="AZ86" s="74">
        <v>0</v>
      </c>
      <c r="BA86" s="18" t="s">
        <v>7</v>
      </c>
      <c r="BB86" s="18" t="s">
        <v>7</v>
      </c>
      <c r="BC86" s="18" t="s">
        <v>7</v>
      </c>
      <c r="BD86" s="98" t="s">
        <v>7</v>
      </c>
      <c r="BE86" s="74">
        <v>0</v>
      </c>
      <c r="BF86" s="18" t="s">
        <v>7</v>
      </c>
      <c r="BG86" s="18" t="s">
        <v>7</v>
      </c>
      <c r="BH86" s="18" t="s">
        <v>7</v>
      </c>
      <c r="BI86" s="98" t="s">
        <v>7</v>
      </c>
      <c r="BJ86" s="729">
        <v>0</v>
      </c>
      <c r="BK86" s="18" t="s">
        <v>7</v>
      </c>
      <c r="BL86" s="18" t="s">
        <v>7</v>
      </c>
      <c r="BM86" s="18" t="s">
        <v>7</v>
      </c>
      <c r="BN86" s="98" t="s">
        <v>7</v>
      </c>
    </row>
    <row r="87" spans="1:66" ht="14.3">
      <c r="A87" s="7" t="s">
        <v>76</v>
      </c>
      <c r="B87" s="22">
        <v>0</v>
      </c>
      <c r="C87" s="19">
        <v>3.6</v>
      </c>
      <c r="D87" s="103">
        <v>7.1</v>
      </c>
      <c r="E87" s="20">
        <f t="shared" si="2"/>
        <v>7.1</v>
      </c>
      <c r="F87" s="98" t="s">
        <v>7</v>
      </c>
      <c r="G87" s="20">
        <f>D87-C87</f>
        <v>3.4999999999999996</v>
      </c>
      <c r="H87" s="6">
        <f>D87/C87*100-100</f>
        <v>97.2222222222222</v>
      </c>
      <c r="I87" s="103">
        <v>4.7</v>
      </c>
      <c r="J87" s="21">
        <f t="shared" si="3"/>
        <v>-2.3999999999999995</v>
      </c>
      <c r="K87" s="8">
        <f>I87/D87*100-100</f>
        <v>-33.802816901408448</v>
      </c>
      <c r="L87" s="103">
        <v>5</v>
      </c>
      <c r="M87" s="21">
        <f>L87-D87</f>
        <v>-2.0999999999999996</v>
      </c>
      <c r="N87" s="8">
        <f>L87/D87*100-100</f>
        <v>-29.577464788732385</v>
      </c>
      <c r="O87" s="20">
        <f>L87-I87</f>
        <v>0.29999999999999982</v>
      </c>
      <c r="P87" s="6">
        <f>L87/I87*100-100</f>
        <v>6.3829787234042499</v>
      </c>
      <c r="Q87" s="74">
        <v>0</v>
      </c>
      <c r="R87" s="21">
        <f>Q87-D87</f>
        <v>-7.1</v>
      </c>
      <c r="S87" s="8">
        <f>Q87/D87*100-100</f>
        <v>-100</v>
      </c>
      <c r="T87" s="21">
        <f>Q87-L87</f>
        <v>-5</v>
      </c>
      <c r="U87" s="8">
        <f>Q87/L87*100-100</f>
        <v>-100</v>
      </c>
      <c r="V87" s="74">
        <v>0</v>
      </c>
      <c r="W87" s="21">
        <f>V87-D87</f>
        <v>-7.1</v>
      </c>
      <c r="X87" s="8">
        <f>V87/D87*100-100</f>
        <v>-100</v>
      </c>
      <c r="Y87" s="21">
        <f>V87-Q87</f>
        <v>0</v>
      </c>
      <c r="Z87" s="8" t="s">
        <v>7</v>
      </c>
      <c r="AA87" s="74">
        <v>0</v>
      </c>
      <c r="AB87" s="21">
        <f>AA87-D87</f>
        <v>-7.1</v>
      </c>
      <c r="AC87" s="8">
        <f>AA87/D87*100-100</f>
        <v>-100</v>
      </c>
      <c r="AD87" s="21" t="s">
        <v>7</v>
      </c>
      <c r="AE87" s="8" t="s">
        <v>7</v>
      </c>
      <c r="AF87" s="74">
        <v>0</v>
      </c>
      <c r="AG87" s="21">
        <f>AF87-D87</f>
        <v>-7.1</v>
      </c>
      <c r="AH87" s="8">
        <f>AF87/D87*100-100</f>
        <v>-100</v>
      </c>
      <c r="AI87" s="21" t="s">
        <v>7</v>
      </c>
      <c r="AJ87" s="8" t="s">
        <v>7</v>
      </c>
      <c r="AK87" s="74">
        <v>0</v>
      </c>
      <c r="AL87" s="21">
        <f t="shared" si="4"/>
        <v>-7.1</v>
      </c>
      <c r="AM87" s="8">
        <f>AK87/D87*100-100</f>
        <v>-100</v>
      </c>
      <c r="AN87" s="21" t="s">
        <v>7</v>
      </c>
      <c r="AO87" s="8" t="s">
        <v>7</v>
      </c>
      <c r="AP87" s="74">
        <v>0</v>
      </c>
      <c r="AQ87" s="21">
        <f t="shared" si="5"/>
        <v>-7.1</v>
      </c>
      <c r="AR87" s="8">
        <f>AP87/D87*100-100</f>
        <v>-100</v>
      </c>
      <c r="AS87" s="21" t="s">
        <v>7</v>
      </c>
      <c r="AT87" s="8" t="s">
        <v>7</v>
      </c>
      <c r="AU87" s="74">
        <v>0</v>
      </c>
      <c r="AV87" s="21">
        <f t="shared" si="7"/>
        <v>-7.1</v>
      </c>
      <c r="AW87" s="8">
        <f>AU87/D87*100-100</f>
        <v>-100</v>
      </c>
      <c r="AX87" s="21" t="s">
        <v>7</v>
      </c>
      <c r="AY87" s="8" t="s">
        <v>7</v>
      </c>
      <c r="AZ87" s="103">
        <v>5</v>
      </c>
      <c r="BA87" s="21">
        <f>AZ87-D87</f>
        <v>-2.0999999999999996</v>
      </c>
      <c r="BB87" s="8">
        <f>AZ87/D87*100-100</f>
        <v>-29.577464788732385</v>
      </c>
      <c r="BC87" s="20">
        <f>AZ87-AU87</f>
        <v>5</v>
      </c>
      <c r="BD87" s="98" t="s">
        <v>7</v>
      </c>
      <c r="BE87" s="74">
        <v>0</v>
      </c>
      <c r="BF87" s="21">
        <f>BE87-D87</f>
        <v>-7.1</v>
      </c>
      <c r="BG87" s="8">
        <f>BE87/D87*100-100</f>
        <v>-100</v>
      </c>
      <c r="BH87" s="21">
        <f>BE87-AZ87</f>
        <v>-5</v>
      </c>
      <c r="BI87" s="8">
        <f>BE87/AZ87*100-100</f>
        <v>-100</v>
      </c>
      <c r="BJ87" s="724">
        <v>5.2</v>
      </c>
      <c r="BK87" s="21">
        <f>BJ87-D87</f>
        <v>-1.8999999999999995</v>
      </c>
      <c r="BL87" s="8">
        <f>BJ87/D87*100-100</f>
        <v>-26.760563380281681</v>
      </c>
      <c r="BM87" s="20">
        <f>BJ87-BE87</f>
        <v>5.2</v>
      </c>
      <c r="BN87" s="98" t="s">
        <v>7</v>
      </c>
    </row>
    <row r="88" spans="1:66" ht="14.3">
      <c r="A88" s="7" t="s">
        <v>77</v>
      </c>
      <c r="B88" s="19">
        <v>9.6</v>
      </c>
      <c r="C88" s="49">
        <v>7.2</v>
      </c>
      <c r="D88" s="104">
        <v>4.5999999999999996</v>
      </c>
      <c r="E88" s="21">
        <f t="shared" si="2"/>
        <v>-5</v>
      </c>
      <c r="F88" s="8">
        <f>D88/B88*100-100</f>
        <v>-52.083333333333336</v>
      </c>
      <c r="G88" s="21">
        <f>D88-C88</f>
        <v>-2.6000000000000005</v>
      </c>
      <c r="H88" s="8">
        <f>D88/C88*100-100</f>
        <v>-36.111111111111114</v>
      </c>
      <c r="I88" s="104">
        <v>5.9</v>
      </c>
      <c r="J88" s="20">
        <f t="shared" si="3"/>
        <v>1.3000000000000007</v>
      </c>
      <c r="K88" s="6">
        <f>I88/D88*100-100</f>
        <v>28.260869565217405</v>
      </c>
      <c r="L88" s="104">
        <v>6.4</v>
      </c>
      <c r="M88" s="20">
        <f>L88-D88</f>
        <v>1.8000000000000007</v>
      </c>
      <c r="N88" s="6">
        <f>L88/D88*100-100</f>
        <v>39.130434782608717</v>
      </c>
      <c r="O88" s="20">
        <f>L88-I88</f>
        <v>0.5</v>
      </c>
      <c r="P88" s="6">
        <f>L88/I88*100-100</f>
        <v>8.4745762711864359</v>
      </c>
      <c r="Q88" s="104">
        <v>5.8</v>
      </c>
      <c r="R88" s="20">
        <f>Q88-D88</f>
        <v>1.2000000000000002</v>
      </c>
      <c r="S88" s="6">
        <f>Q88/D88*100-100</f>
        <v>26.08695652173914</v>
      </c>
      <c r="T88" s="21">
        <f>Q88-L88</f>
        <v>-0.60000000000000053</v>
      </c>
      <c r="U88" s="8">
        <f>Q88/L88*100-100</f>
        <v>-9.3750000000000142</v>
      </c>
      <c r="V88" s="104">
        <v>4.8</v>
      </c>
      <c r="W88" s="20">
        <f>V88-D88</f>
        <v>0.20000000000000018</v>
      </c>
      <c r="X88" s="6">
        <f>V88/D88*100-100</f>
        <v>4.3478260869565162</v>
      </c>
      <c r="Y88" s="21">
        <f>V88-Q88</f>
        <v>-1</v>
      </c>
      <c r="Z88" s="8">
        <f>V88/Q88*100-100</f>
        <v>-17.241379310344826</v>
      </c>
      <c r="AA88" s="104">
        <v>5.0999999999999996</v>
      </c>
      <c r="AB88" s="20">
        <f>AA88-D88</f>
        <v>0.5</v>
      </c>
      <c r="AC88" s="6">
        <f>AA88/D88*100-100</f>
        <v>10.869565217391312</v>
      </c>
      <c r="AD88" s="20">
        <f>AA88-V88</f>
        <v>0.29999999999999982</v>
      </c>
      <c r="AE88" s="6">
        <f>AA88/V88*100-100</f>
        <v>6.25</v>
      </c>
      <c r="AF88" s="104">
        <v>4.3</v>
      </c>
      <c r="AG88" s="21">
        <f>AF88-D88</f>
        <v>-0.29999999999999982</v>
      </c>
      <c r="AH88" s="8">
        <f>AF88/D88*100-100</f>
        <v>-6.5217391304347814</v>
      </c>
      <c r="AI88" s="21">
        <f>AF88-AA88</f>
        <v>-0.79999999999999982</v>
      </c>
      <c r="AJ88" s="8">
        <f>AF88/AA88*100-100</f>
        <v>-15.686274509803923</v>
      </c>
      <c r="AK88" s="104">
        <v>5</v>
      </c>
      <c r="AL88" s="20">
        <f t="shared" si="4"/>
        <v>0.40000000000000036</v>
      </c>
      <c r="AM88" s="6">
        <f>AK88/D88*100-100</f>
        <v>8.6956521739130608</v>
      </c>
      <c r="AN88" s="20">
        <f>AK88-AF88</f>
        <v>0.70000000000000018</v>
      </c>
      <c r="AO88" s="6">
        <f>AK88/AF88*100-100</f>
        <v>16.279069767441868</v>
      </c>
      <c r="AP88" s="104">
        <v>3.6</v>
      </c>
      <c r="AQ88" s="21">
        <f t="shared" si="5"/>
        <v>-0.99999999999999956</v>
      </c>
      <c r="AR88" s="8">
        <f t="shared" si="6"/>
        <v>-21.739130434782609</v>
      </c>
      <c r="AS88" s="21">
        <f>AP88-AK88</f>
        <v>-1.4</v>
      </c>
      <c r="AT88" s="8">
        <f>AP88/AK88*100-100</f>
        <v>-28</v>
      </c>
      <c r="AU88" s="104">
        <v>7.4</v>
      </c>
      <c r="AV88" s="20">
        <f t="shared" si="7"/>
        <v>2.8000000000000007</v>
      </c>
      <c r="AW88" s="6">
        <f>AU88/D88*100-100</f>
        <v>60.86956521739134</v>
      </c>
      <c r="AX88" s="20">
        <f>AU88-AP88</f>
        <v>3.8000000000000003</v>
      </c>
      <c r="AY88" s="6">
        <f>AU88/AP88*100-100</f>
        <v>105.55555555555557</v>
      </c>
      <c r="AZ88" s="83">
        <v>10.3</v>
      </c>
      <c r="BA88" s="20">
        <f>AZ88-D88</f>
        <v>5.7000000000000011</v>
      </c>
      <c r="BB88" s="6" t="s">
        <v>359</v>
      </c>
      <c r="BC88" s="20">
        <f>AZ88-AU88</f>
        <v>2.9000000000000004</v>
      </c>
      <c r="BD88" s="6">
        <f>AZ88/AU88*100-100</f>
        <v>39.189189189189193</v>
      </c>
      <c r="BE88" s="83">
        <v>11</v>
      </c>
      <c r="BF88" s="20">
        <f>BE88-D88</f>
        <v>6.4</v>
      </c>
      <c r="BG88" s="6" t="s">
        <v>308</v>
      </c>
      <c r="BH88" s="20">
        <f>BE88-AZ88</f>
        <v>0.69999999999999929</v>
      </c>
      <c r="BI88" s="6">
        <f>BE88/AZ88*100-100</f>
        <v>6.7961165048543677</v>
      </c>
      <c r="BJ88" s="724">
        <v>2.4</v>
      </c>
      <c r="BK88" s="21">
        <f>BJ88-D88</f>
        <v>-2.1999999999999997</v>
      </c>
      <c r="BL88" s="8">
        <f>BJ88/D88*100-100</f>
        <v>-47.826086956521742</v>
      </c>
      <c r="BM88" s="21">
        <f>BJ88-BE88</f>
        <v>-8.6</v>
      </c>
      <c r="BN88" s="8">
        <f>BJ88/BE88*100-100</f>
        <v>-78.181818181818187</v>
      </c>
    </row>
    <row r="89" spans="1:66" ht="14.3">
      <c r="A89" s="7" t="s">
        <v>78</v>
      </c>
      <c r="B89" s="29">
        <v>1</v>
      </c>
      <c r="C89" s="22">
        <v>0</v>
      </c>
      <c r="D89" s="74">
        <v>0</v>
      </c>
      <c r="E89" s="21">
        <f t="shared" si="2"/>
        <v>-1</v>
      </c>
      <c r="F89" s="8">
        <f>D89/B89*100-100</f>
        <v>-100</v>
      </c>
      <c r="G89" s="18" t="s">
        <v>7</v>
      </c>
      <c r="H89" s="98" t="s">
        <v>7</v>
      </c>
      <c r="I89" s="74">
        <v>0</v>
      </c>
      <c r="J89" s="18" t="s">
        <v>7</v>
      </c>
      <c r="K89" s="98" t="s">
        <v>7</v>
      </c>
      <c r="L89" s="74">
        <v>0</v>
      </c>
      <c r="M89" s="18" t="s">
        <v>7</v>
      </c>
      <c r="N89" s="18" t="s">
        <v>7</v>
      </c>
      <c r="O89" s="18" t="s">
        <v>7</v>
      </c>
      <c r="P89" s="98" t="s">
        <v>7</v>
      </c>
      <c r="Q89" s="74">
        <v>0</v>
      </c>
      <c r="R89" s="18" t="s">
        <v>7</v>
      </c>
      <c r="S89" s="18" t="s">
        <v>7</v>
      </c>
      <c r="T89" s="18" t="s">
        <v>7</v>
      </c>
      <c r="U89" s="98" t="s">
        <v>7</v>
      </c>
      <c r="V89" s="74">
        <v>0</v>
      </c>
      <c r="W89" s="18" t="s">
        <v>7</v>
      </c>
      <c r="X89" s="18" t="s">
        <v>7</v>
      </c>
      <c r="Y89" s="18" t="s">
        <v>7</v>
      </c>
      <c r="Z89" s="98" t="s">
        <v>7</v>
      </c>
      <c r="AA89" s="74">
        <v>0</v>
      </c>
      <c r="AB89" s="18" t="s">
        <v>7</v>
      </c>
      <c r="AC89" s="18" t="s">
        <v>7</v>
      </c>
      <c r="AD89" s="18" t="s">
        <v>7</v>
      </c>
      <c r="AE89" s="98" t="s">
        <v>7</v>
      </c>
      <c r="AF89" s="74">
        <v>0</v>
      </c>
      <c r="AG89" s="18" t="s">
        <v>7</v>
      </c>
      <c r="AH89" s="18" t="s">
        <v>7</v>
      </c>
      <c r="AI89" s="18" t="s">
        <v>7</v>
      </c>
      <c r="AJ89" s="98" t="s">
        <v>7</v>
      </c>
      <c r="AK89" s="74">
        <v>0</v>
      </c>
      <c r="AL89" s="18" t="s">
        <v>7</v>
      </c>
      <c r="AM89" s="18" t="s">
        <v>7</v>
      </c>
      <c r="AN89" s="18" t="s">
        <v>7</v>
      </c>
      <c r="AO89" s="98" t="s">
        <v>7</v>
      </c>
      <c r="AP89" s="74">
        <v>0</v>
      </c>
      <c r="AQ89" s="18" t="s">
        <v>7</v>
      </c>
      <c r="AR89" s="18" t="s">
        <v>7</v>
      </c>
      <c r="AS89" s="18" t="s">
        <v>7</v>
      </c>
      <c r="AT89" s="98" t="s">
        <v>7</v>
      </c>
      <c r="AU89" s="74">
        <v>0</v>
      </c>
      <c r="AV89" s="18" t="s">
        <v>7</v>
      </c>
      <c r="AW89" s="18" t="s">
        <v>7</v>
      </c>
      <c r="AX89" s="18" t="s">
        <v>7</v>
      </c>
      <c r="AY89" s="98" t="s">
        <v>7</v>
      </c>
      <c r="AZ89" s="74">
        <v>0</v>
      </c>
      <c r="BA89" s="18" t="s">
        <v>7</v>
      </c>
      <c r="BB89" s="18" t="s">
        <v>7</v>
      </c>
      <c r="BC89" s="18" t="s">
        <v>7</v>
      </c>
      <c r="BD89" s="98" t="s">
        <v>7</v>
      </c>
      <c r="BE89" s="74">
        <v>0</v>
      </c>
      <c r="BF89" s="18" t="s">
        <v>7</v>
      </c>
      <c r="BG89" s="18" t="s">
        <v>7</v>
      </c>
      <c r="BH89" s="18" t="s">
        <v>7</v>
      </c>
      <c r="BI89" s="98" t="s">
        <v>7</v>
      </c>
      <c r="BJ89" s="729">
        <v>0</v>
      </c>
      <c r="BK89" s="18" t="s">
        <v>7</v>
      </c>
      <c r="BL89" s="18" t="s">
        <v>7</v>
      </c>
      <c r="BM89" s="18" t="s">
        <v>7</v>
      </c>
      <c r="BN89" s="98" t="s">
        <v>7</v>
      </c>
    </row>
    <row r="90" spans="1:66" ht="13.6">
      <c r="A90" s="7" t="s">
        <v>79</v>
      </c>
      <c r="B90" s="22">
        <v>0</v>
      </c>
      <c r="C90" s="22">
        <v>0</v>
      </c>
      <c r="D90" s="74">
        <v>0</v>
      </c>
      <c r="E90" s="18" t="s">
        <v>7</v>
      </c>
      <c r="F90" s="18" t="s">
        <v>7</v>
      </c>
      <c r="G90" s="18" t="s">
        <v>7</v>
      </c>
      <c r="H90" s="98" t="s">
        <v>7</v>
      </c>
      <c r="I90" s="74">
        <v>0</v>
      </c>
      <c r="J90" s="18" t="s">
        <v>7</v>
      </c>
      <c r="K90" s="98" t="s">
        <v>7</v>
      </c>
      <c r="L90" s="74">
        <v>0</v>
      </c>
      <c r="M90" s="18" t="s">
        <v>7</v>
      </c>
      <c r="N90" s="18" t="s">
        <v>7</v>
      </c>
      <c r="O90" s="18" t="s">
        <v>7</v>
      </c>
      <c r="P90" s="98" t="s">
        <v>7</v>
      </c>
      <c r="Q90" s="74">
        <v>0</v>
      </c>
      <c r="R90" s="18" t="s">
        <v>7</v>
      </c>
      <c r="S90" s="18" t="s">
        <v>7</v>
      </c>
      <c r="T90" s="18" t="s">
        <v>7</v>
      </c>
      <c r="U90" s="98" t="s">
        <v>7</v>
      </c>
      <c r="V90" s="74">
        <v>0</v>
      </c>
      <c r="W90" s="18" t="s">
        <v>7</v>
      </c>
      <c r="X90" s="18" t="s">
        <v>7</v>
      </c>
      <c r="Y90" s="18" t="s">
        <v>7</v>
      </c>
      <c r="Z90" s="98" t="s">
        <v>7</v>
      </c>
      <c r="AA90" s="74">
        <v>0</v>
      </c>
      <c r="AB90" s="18" t="s">
        <v>7</v>
      </c>
      <c r="AC90" s="18" t="s">
        <v>7</v>
      </c>
      <c r="AD90" s="18" t="s">
        <v>7</v>
      </c>
      <c r="AE90" s="98" t="s">
        <v>7</v>
      </c>
      <c r="AF90" s="74">
        <v>0</v>
      </c>
      <c r="AG90" s="18" t="s">
        <v>7</v>
      </c>
      <c r="AH90" s="18" t="s">
        <v>7</v>
      </c>
      <c r="AI90" s="18" t="s">
        <v>7</v>
      </c>
      <c r="AJ90" s="98" t="s">
        <v>7</v>
      </c>
      <c r="AK90" s="74">
        <v>0</v>
      </c>
      <c r="AL90" s="18" t="s">
        <v>7</v>
      </c>
      <c r="AM90" s="18" t="s">
        <v>7</v>
      </c>
      <c r="AN90" s="18" t="s">
        <v>7</v>
      </c>
      <c r="AO90" s="98" t="s">
        <v>7</v>
      </c>
      <c r="AP90" s="74">
        <v>0</v>
      </c>
      <c r="AQ90" s="18" t="s">
        <v>7</v>
      </c>
      <c r="AR90" s="18" t="s">
        <v>7</v>
      </c>
      <c r="AS90" s="18" t="s">
        <v>7</v>
      </c>
      <c r="AT90" s="98" t="s">
        <v>7</v>
      </c>
      <c r="AU90" s="74">
        <v>0</v>
      </c>
      <c r="AV90" s="18" t="s">
        <v>7</v>
      </c>
      <c r="AW90" s="18" t="s">
        <v>7</v>
      </c>
      <c r="AX90" s="18" t="s">
        <v>7</v>
      </c>
      <c r="AY90" s="98" t="s">
        <v>7</v>
      </c>
      <c r="AZ90" s="74">
        <v>0</v>
      </c>
      <c r="BA90" s="18" t="s">
        <v>7</v>
      </c>
      <c r="BB90" s="18" t="s">
        <v>7</v>
      </c>
      <c r="BC90" s="18" t="s">
        <v>7</v>
      </c>
      <c r="BD90" s="98" t="s">
        <v>7</v>
      </c>
      <c r="BE90" s="74">
        <v>0</v>
      </c>
      <c r="BF90" s="18" t="s">
        <v>7</v>
      </c>
      <c r="BG90" s="18" t="s">
        <v>7</v>
      </c>
      <c r="BH90" s="18" t="s">
        <v>7</v>
      </c>
      <c r="BI90" s="98" t="s">
        <v>7</v>
      </c>
      <c r="BJ90" s="729">
        <v>0</v>
      </c>
      <c r="BK90" s="18" t="s">
        <v>7</v>
      </c>
      <c r="BL90" s="18" t="s">
        <v>7</v>
      </c>
      <c r="BM90" s="18" t="s">
        <v>7</v>
      </c>
      <c r="BN90" s="98" t="s">
        <v>7</v>
      </c>
    </row>
    <row r="91" spans="1:66" ht="28.55">
      <c r="A91" s="36" t="s">
        <v>80</v>
      </c>
      <c r="B91" s="37">
        <f>SUM(B92:B100)</f>
        <v>15.2</v>
      </c>
      <c r="C91" s="37">
        <f>SUM(C92:C100)</f>
        <v>6.4</v>
      </c>
      <c r="D91" s="37">
        <f>SUM(D92:D100)</f>
        <v>3</v>
      </c>
      <c r="E91" s="38">
        <f>D91-B91</f>
        <v>-12.2</v>
      </c>
      <c r="F91" s="39">
        <f>D91/B91*100-100</f>
        <v>-80.26315789473685</v>
      </c>
      <c r="G91" s="38">
        <f>D91-C91</f>
        <v>-3.4000000000000004</v>
      </c>
      <c r="H91" s="39">
        <f>D91/C91*100-100</f>
        <v>-53.125</v>
      </c>
      <c r="I91" s="37">
        <f>SUM(I92:I100)</f>
        <v>29.599999999999998</v>
      </c>
      <c r="J91" s="38">
        <f t="shared" ref="J91:J96" si="8">I91-D91</f>
        <v>26.599999999999998</v>
      </c>
      <c r="K91" s="39" t="s">
        <v>121</v>
      </c>
      <c r="L91" s="37">
        <f>SUM(L92:L100)</f>
        <v>35</v>
      </c>
      <c r="M91" s="38">
        <f t="shared" ref="M91:M96" si="9">L91-D91</f>
        <v>32</v>
      </c>
      <c r="N91" s="39" t="s">
        <v>125</v>
      </c>
      <c r="O91" s="38">
        <f t="shared" ref="O91:O96" si="10">L91-I91</f>
        <v>5.4000000000000021</v>
      </c>
      <c r="P91" s="39">
        <f t="shared" ref="P91:P96" si="11">L91/I91*100-100</f>
        <v>18.243243243243242</v>
      </c>
      <c r="Q91" s="37">
        <f>SUM(Q92:Q100)</f>
        <v>44.300000000000004</v>
      </c>
      <c r="R91" s="38">
        <f t="shared" ref="R91:R96" si="12">Q91-D91</f>
        <v>41.300000000000004</v>
      </c>
      <c r="S91" s="39" t="s">
        <v>127</v>
      </c>
      <c r="T91" s="38">
        <f t="shared" ref="T91:T96" si="13">Q91-L91</f>
        <v>9.3000000000000043</v>
      </c>
      <c r="U91" s="39">
        <f t="shared" ref="U91:U96" si="14">Q91/L91*100-100</f>
        <v>26.571428571428584</v>
      </c>
      <c r="V91" s="37">
        <f>SUM(V92:V100)</f>
        <v>5.2</v>
      </c>
      <c r="W91" s="38">
        <f t="shared" ref="W91:W96" si="15">V91-D91</f>
        <v>2.2000000000000002</v>
      </c>
      <c r="X91" s="39">
        <f>V91/D91*100-100</f>
        <v>73.333333333333343</v>
      </c>
      <c r="Y91" s="38">
        <f t="shared" ref="Y91:Y96" si="16">V91-Q91</f>
        <v>-39.1</v>
      </c>
      <c r="Z91" s="39">
        <f t="shared" ref="Z91:Z96" si="17">V91/Q91*100-100</f>
        <v>-88.261851015801355</v>
      </c>
      <c r="AA91" s="37">
        <f>SUM(AA92:AA100)</f>
        <v>15.899999999999999</v>
      </c>
      <c r="AB91" s="38">
        <f t="shared" ref="AB91:AB96" si="18">AA91-D91</f>
        <v>12.899999999999999</v>
      </c>
      <c r="AC91" s="39" t="s">
        <v>130</v>
      </c>
      <c r="AD91" s="38">
        <f t="shared" ref="AD91:AD96" si="19">AA91-V91</f>
        <v>10.7</v>
      </c>
      <c r="AE91" s="39" t="s">
        <v>131</v>
      </c>
      <c r="AF91" s="37">
        <f>SUM(AF92:AF100)</f>
        <v>26.4</v>
      </c>
      <c r="AG91" s="38">
        <f>AF91-D91</f>
        <v>23.4</v>
      </c>
      <c r="AH91" s="39" t="s">
        <v>313</v>
      </c>
      <c r="AI91" s="38">
        <f t="shared" ref="AI91:AI96" si="20">AF91-AA91</f>
        <v>10.5</v>
      </c>
      <c r="AJ91" s="39">
        <f>AF91/AA91*100-100</f>
        <v>66.037735849056617</v>
      </c>
      <c r="AK91" s="37">
        <f>SUM(AK92:AK100)</f>
        <v>5.2</v>
      </c>
      <c r="AL91" s="38">
        <f>AK91-D91</f>
        <v>2.2000000000000002</v>
      </c>
      <c r="AM91" s="39">
        <f>AK91/D91*100-100</f>
        <v>73.333333333333343</v>
      </c>
      <c r="AN91" s="38">
        <f>AK91-AF91</f>
        <v>-21.2</v>
      </c>
      <c r="AO91" s="39">
        <f>AK91/AF91*100-100</f>
        <v>-80.303030303030297</v>
      </c>
      <c r="AP91" s="37">
        <f>SUM(AP92:AP100)</f>
        <v>7.5</v>
      </c>
      <c r="AQ91" s="38">
        <f>AP91-D91</f>
        <v>4.5</v>
      </c>
      <c r="AR91" s="39" t="s">
        <v>335</v>
      </c>
      <c r="AS91" s="38">
        <f>AP91-AK91</f>
        <v>2.2999999999999998</v>
      </c>
      <c r="AT91" s="39">
        <f>AP91/AK91*100-100</f>
        <v>44.230769230769226</v>
      </c>
      <c r="AU91" s="37">
        <f>SUM(AU92:AU100)</f>
        <v>7.1</v>
      </c>
      <c r="AV91" s="38">
        <f>AU91-D91</f>
        <v>4.0999999999999996</v>
      </c>
      <c r="AW91" s="39" t="s">
        <v>308</v>
      </c>
      <c r="AX91" s="38">
        <f>AU91-AP91</f>
        <v>-0.40000000000000036</v>
      </c>
      <c r="AY91" s="39">
        <f>AU91/AP91*100-100</f>
        <v>-5.3333333333333286</v>
      </c>
      <c r="AZ91" s="37">
        <f>SUM(AZ92:AZ100)</f>
        <v>7.7</v>
      </c>
      <c r="BA91" s="38">
        <f>AZ91-D91</f>
        <v>4.7</v>
      </c>
      <c r="BB91" s="39" t="s">
        <v>118</v>
      </c>
      <c r="BC91" s="38">
        <f>AZ91-AU91</f>
        <v>0.60000000000000053</v>
      </c>
      <c r="BD91" s="39">
        <f>AZ91/AU91*100-100</f>
        <v>8.4507042253521263</v>
      </c>
      <c r="BE91" s="37">
        <f>SUM(BE92:BE100)</f>
        <v>11.899999999999999</v>
      </c>
      <c r="BF91" s="38">
        <f>BE91-D91</f>
        <v>8.8999999999999986</v>
      </c>
      <c r="BG91" s="39" t="s">
        <v>358</v>
      </c>
      <c r="BH91" s="38">
        <f>BE91-AZ91</f>
        <v>4.1999999999999984</v>
      </c>
      <c r="BI91" s="39">
        <f>BE91/AZ91*100-100</f>
        <v>54.545454545454533</v>
      </c>
      <c r="BJ91" s="724">
        <f>SUM(BJ92:BJ100)</f>
        <v>10.199999999999999</v>
      </c>
      <c r="BK91" s="38">
        <f>BJ91-D91</f>
        <v>7.1999999999999993</v>
      </c>
      <c r="BL91" s="39" t="s">
        <v>476</v>
      </c>
      <c r="BM91" s="38">
        <f>BJ91-BE91</f>
        <v>-1.6999999999999993</v>
      </c>
      <c r="BN91" s="39">
        <f>BJ91/BE91*100-100</f>
        <v>-14.285714285714278</v>
      </c>
    </row>
    <row r="92" spans="1:66" ht="14.95" customHeight="1">
      <c r="A92" s="7" t="s">
        <v>81</v>
      </c>
      <c r="B92" s="19">
        <v>2.7</v>
      </c>
      <c r="C92" s="29">
        <v>3.4</v>
      </c>
      <c r="D92" s="74">
        <v>0</v>
      </c>
      <c r="E92" s="21">
        <f>D92-B92</f>
        <v>-2.7</v>
      </c>
      <c r="F92" s="8">
        <f>D92/B92*100-100</f>
        <v>-100</v>
      </c>
      <c r="G92" s="21">
        <f>D92-C92</f>
        <v>-3.4</v>
      </c>
      <c r="H92" s="8">
        <f>D92/C92*100-100</f>
        <v>-100</v>
      </c>
      <c r="I92" s="103">
        <v>8.1</v>
      </c>
      <c r="J92" s="20">
        <f t="shared" si="8"/>
        <v>8.1</v>
      </c>
      <c r="K92" s="81" t="s">
        <v>7</v>
      </c>
      <c r="L92" s="83">
        <v>11.4</v>
      </c>
      <c r="M92" s="20">
        <f t="shared" si="9"/>
        <v>11.4</v>
      </c>
      <c r="N92" s="18" t="s">
        <v>7</v>
      </c>
      <c r="O92" s="20">
        <f t="shared" si="10"/>
        <v>3.3000000000000007</v>
      </c>
      <c r="P92" s="6">
        <f t="shared" si="11"/>
        <v>40.740740740740733</v>
      </c>
      <c r="Q92" s="83">
        <v>20.100000000000001</v>
      </c>
      <c r="R92" s="20">
        <f t="shared" si="12"/>
        <v>20.100000000000001</v>
      </c>
      <c r="S92" s="98" t="s">
        <v>7</v>
      </c>
      <c r="T92" s="20">
        <f t="shared" si="13"/>
        <v>8.7000000000000011</v>
      </c>
      <c r="U92" s="6">
        <f t="shared" si="14"/>
        <v>76.31578947368422</v>
      </c>
      <c r="V92" s="74">
        <v>0</v>
      </c>
      <c r="W92" s="21">
        <f t="shared" si="15"/>
        <v>0</v>
      </c>
      <c r="X92" s="98" t="s">
        <v>7</v>
      </c>
      <c r="Y92" s="21">
        <f t="shared" si="16"/>
        <v>-20.100000000000001</v>
      </c>
      <c r="Z92" s="8">
        <f t="shared" si="17"/>
        <v>-100</v>
      </c>
      <c r="AA92" s="74">
        <v>0</v>
      </c>
      <c r="AB92" s="21">
        <f t="shared" si="18"/>
        <v>0</v>
      </c>
      <c r="AC92" s="98" t="s">
        <v>7</v>
      </c>
      <c r="AD92" s="21">
        <f t="shared" si="19"/>
        <v>0</v>
      </c>
      <c r="AE92" s="98" t="s">
        <v>7</v>
      </c>
      <c r="AF92" s="103">
        <v>5.0999999999999996</v>
      </c>
      <c r="AG92" s="20">
        <f>AF92-D92</f>
        <v>5.0999999999999996</v>
      </c>
      <c r="AH92" s="98" t="s">
        <v>7</v>
      </c>
      <c r="AI92" s="20">
        <f t="shared" si="20"/>
        <v>5.0999999999999996</v>
      </c>
      <c r="AJ92" s="98" t="s">
        <v>7</v>
      </c>
      <c r="AK92" s="74">
        <v>0</v>
      </c>
      <c r="AL92" s="21">
        <f>AK92-D92</f>
        <v>0</v>
      </c>
      <c r="AM92" s="98" t="s">
        <v>7</v>
      </c>
      <c r="AN92" s="21">
        <f>AK92-AF92</f>
        <v>-5.0999999999999996</v>
      </c>
      <c r="AO92" s="8">
        <f>AK92/AF92*100-100</f>
        <v>-100</v>
      </c>
      <c r="AP92" s="74">
        <v>0</v>
      </c>
      <c r="AQ92" s="18" t="s">
        <v>7</v>
      </c>
      <c r="AR92" s="18" t="s">
        <v>7</v>
      </c>
      <c r="AS92" s="18" t="s">
        <v>7</v>
      </c>
      <c r="AT92" s="18" t="s">
        <v>7</v>
      </c>
      <c r="AU92" s="74">
        <v>0</v>
      </c>
      <c r="AV92" s="18" t="s">
        <v>7</v>
      </c>
      <c r="AW92" s="18" t="s">
        <v>7</v>
      </c>
      <c r="AX92" s="18" t="s">
        <v>7</v>
      </c>
      <c r="AY92" s="18" t="s">
        <v>7</v>
      </c>
      <c r="AZ92" s="103">
        <v>1.7</v>
      </c>
      <c r="BA92" s="20">
        <f>AZ92-D92</f>
        <v>1.7</v>
      </c>
      <c r="BB92" s="488" t="s">
        <v>7</v>
      </c>
      <c r="BC92" s="20">
        <f>AZ92-AU92</f>
        <v>1.7</v>
      </c>
      <c r="BD92" s="488" t="s">
        <v>7</v>
      </c>
      <c r="BE92" s="103">
        <v>5.3</v>
      </c>
      <c r="BF92" s="20">
        <f>BE92-D92</f>
        <v>5.3</v>
      </c>
      <c r="BG92" s="488" t="s">
        <v>7</v>
      </c>
      <c r="BH92" s="20">
        <f>BE92-AZ92</f>
        <v>3.5999999999999996</v>
      </c>
      <c r="BI92" s="6" t="s">
        <v>131</v>
      </c>
      <c r="BJ92" s="724">
        <v>3.4</v>
      </c>
      <c r="BK92" s="20">
        <f>BJ92-D92</f>
        <v>3.4</v>
      </c>
      <c r="BL92" s="488" t="s">
        <v>7</v>
      </c>
      <c r="BM92" s="21">
        <f>BJ92-BE92</f>
        <v>-1.9</v>
      </c>
      <c r="BN92" s="8">
        <f>BJ92/BE92*100-100</f>
        <v>-35.84905660377359</v>
      </c>
    </row>
    <row r="93" spans="1:66" ht="14.3">
      <c r="A93" s="7" t="s">
        <v>82</v>
      </c>
      <c r="B93" s="29">
        <v>5.8</v>
      </c>
      <c r="C93" s="29">
        <v>1.8</v>
      </c>
      <c r="D93" s="103">
        <v>1.8</v>
      </c>
      <c r="E93" s="21">
        <f>D93-B93</f>
        <v>-4</v>
      </c>
      <c r="F93" s="8">
        <f>D93/B93*100-100</f>
        <v>-68.965517241379303</v>
      </c>
      <c r="G93" s="20">
        <f>D93-C93</f>
        <v>0</v>
      </c>
      <c r="H93" s="6">
        <f>D93/C93*100-100</f>
        <v>0</v>
      </c>
      <c r="I93" s="103">
        <v>1.8</v>
      </c>
      <c r="J93" s="20">
        <f t="shared" si="8"/>
        <v>0</v>
      </c>
      <c r="K93" s="6">
        <f>I93/D93*100-100</f>
        <v>0</v>
      </c>
      <c r="L93" s="103">
        <v>1.8</v>
      </c>
      <c r="M93" s="20">
        <f t="shared" si="9"/>
        <v>0</v>
      </c>
      <c r="N93" s="6">
        <f>L93/D93*100-100</f>
        <v>0</v>
      </c>
      <c r="O93" s="20">
        <f t="shared" si="10"/>
        <v>0</v>
      </c>
      <c r="P93" s="6">
        <f t="shared" si="11"/>
        <v>0</v>
      </c>
      <c r="Q93" s="103">
        <v>1.8</v>
      </c>
      <c r="R93" s="20">
        <f t="shared" si="12"/>
        <v>0</v>
      </c>
      <c r="S93" s="6">
        <f>Q93/D93*100-100</f>
        <v>0</v>
      </c>
      <c r="T93" s="20">
        <f t="shared" si="13"/>
        <v>0</v>
      </c>
      <c r="U93" s="6">
        <f t="shared" si="14"/>
        <v>0</v>
      </c>
      <c r="V93" s="103">
        <v>1.8</v>
      </c>
      <c r="W93" s="20">
        <f t="shared" si="15"/>
        <v>0</v>
      </c>
      <c r="X93" s="6">
        <f>V93/D93*100-100</f>
        <v>0</v>
      </c>
      <c r="Y93" s="20">
        <f t="shared" si="16"/>
        <v>0</v>
      </c>
      <c r="Z93" s="6">
        <f t="shared" si="17"/>
        <v>0</v>
      </c>
      <c r="AA93" s="83">
        <v>12.5</v>
      </c>
      <c r="AB93" s="20">
        <f t="shared" si="18"/>
        <v>10.7</v>
      </c>
      <c r="AC93" s="6" t="s">
        <v>132</v>
      </c>
      <c r="AD93" s="20">
        <f t="shared" si="19"/>
        <v>10.7</v>
      </c>
      <c r="AE93" s="6" t="s">
        <v>132</v>
      </c>
      <c r="AF93" s="83">
        <v>17.899999999999999</v>
      </c>
      <c r="AG93" s="20">
        <f>AF93-D93</f>
        <v>16.099999999999998</v>
      </c>
      <c r="AH93" s="6" t="s">
        <v>121</v>
      </c>
      <c r="AI93" s="20">
        <f t="shared" si="20"/>
        <v>5.3999999999999986</v>
      </c>
      <c r="AJ93" s="6">
        <f>AF93/AA93*100-100</f>
        <v>43.199999999999989</v>
      </c>
      <c r="AK93" s="104">
        <v>1.8</v>
      </c>
      <c r="AL93" s="20">
        <f>AK93-D93</f>
        <v>0</v>
      </c>
      <c r="AM93" s="6">
        <f>AK93/D93*100-100</f>
        <v>0</v>
      </c>
      <c r="AN93" s="20">
        <f>AK93-AF93</f>
        <v>-16.099999999999998</v>
      </c>
      <c r="AO93" s="6">
        <f>AK93/AF93*100-100</f>
        <v>-89.944134078212286</v>
      </c>
      <c r="AP93" s="104">
        <v>5.3</v>
      </c>
      <c r="AQ93" s="20">
        <f>AP93-D93</f>
        <v>3.5</v>
      </c>
      <c r="AR93" s="6" t="s">
        <v>116</v>
      </c>
      <c r="AS93" s="20">
        <f>AP93-AK93</f>
        <v>3.5</v>
      </c>
      <c r="AT93" s="6" t="s">
        <v>116</v>
      </c>
      <c r="AU93" s="104">
        <v>7.1</v>
      </c>
      <c r="AV93" s="20">
        <f>AU93-D93</f>
        <v>5.3</v>
      </c>
      <c r="AW93" s="6" t="s">
        <v>337</v>
      </c>
      <c r="AX93" s="20">
        <f>AU93-AP93</f>
        <v>1.7999999999999998</v>
      </c>
      <c r="AY93" s="6">
        <f>AU93/AP93*100-100</f>
        <v>33.962264150943383</v>
      </c>
      <c r="AZ93" s="103">
        <v>1.8</v>
      </c>
      <c r="BA93" s="20">
        <f>AZ93-D93</f>
        <v>0</v>
      </c>
      <c r="BB93" s="6">
        <f>AZ93/D93*100-100</f>
        <v>0</v>
      </c>
      <c r="BC93" s="21">
        <f>AZ93-AU93</f>
        <v>-5.3</v>
      </c>
      <c r="BD93" s="8">
        <f>AZ93/AU93*100-100</f>
        <v>-74.647887323943664</v>
      </c>
      <c r="BE93" s="103">
        <v>1.8</v>
      </c>
      <c r="BF93" s="20">
        <f>BE93-D93</f>
        <v>0</v>
      </c>
      <c r="BG93" s="6">
        <f>BE93/D93*100-100</f>
        <v>0</v>
      </c>
      <c r="BH93" s="20">
        <f>BE93-AZ93</f>
        <v>0</v>
      </c>
      <c r="BI93" s="6">
        <f>BE93/AZ93*100-100</f>
        <v>0</v>
      </c>
      <c r="BJ93" s="724">
        <v>1.8</v>
      </c>
      <c r="BK93" s="20">
        <f>BJ93-D93</f>
        <v>0</v>
      </c>
      <c r="BL93" s="6">
        <f>BJ93/D93*100-100</f>
        <v>0</v>
      </c>
      <c r="BM93" s="20">
        <f>BJ93-BE93</f>
        <v>0</v>
      </c>
      <c r="BN93" s="6">
        <f>BJ93/BE93*100-100</f>
        <v>0</v>
      </c>
    </row>
    <row r="94" spans="1:66" ht="14.3">
      <c r="A94" s="7" t="s">
        <v>83</v>
      </c>
      <c r="B94" s="19">
        <v>1.2</v>
      </c>
      <c r="C94" s="19">
        <v>1.2</v>
      </c>
      <c r="D94" s="103">
        <v>1.2</v>
      </c>
      <c r="E94" s="20">
        <f>D94-B94</f>
        <v>0</v>
      </c>
      <c r="F94" s="6">
        <f>D94/B94*100-100</f>
        <v>0</v>
      </c>
      <c r="G94" s="20">
        <f>D94-C94</f>
        <v>0</v>
      </c>
      <c r="H94" s="6">
        <f>D94/C94*100-100</f>
        <v>0</v>
      </c>
      <c r="I94" s="103">
        <v>1.2</v>
      </c>
      <c r="J94" s="20">
        <f t="shared" si="8"/>
        <v>0</v>
      </c>
      <c r="K94" s="6">
        <f>I94/D94*100-100</f>
        <v>0</v>
      </c>
      <c r="L94" s="103">
        <v>1.2</v>
      </c>
      <c r="M94" s="20">
        <f t="shared" si="9"/>
        <v>0</v>
      </c>
      <c r="N94" s="6">
        <f>L94/D94*100-100</f>
        <v>0</v>
      </c>
      <c r="O94" s="20">
        <f t="shared" si="10"/>
        <v>0</v>
      </c>
      <c r="P94" s="6">
        <f t="shared" si="11"/>
        <v>0</v>
      </c>
      <c r="Q94" s="103">
        <v>1.2</v>
      </c>
      <c r="R94" s="20">
        <f t="shared" si="12"/>
        <v>0</v>
      </c>
      <c r="S94" s="6">
        <f>Q94/D94*100-100</f>
        <v>0</v>
      </c>
      <c r="T94" s="20">
        <f t="shared" si="13"/>
        <v>0</v>
      </c>
      <c r="U94" s="6">
        <f t="shared" si="14"/>
        <v>0</v>
      </c>
      <c r="V94" s="103">
        <v>1.2</v>
      </c>
      <c r="W94" s="20">
        <f t="shared" si="15"/>
        <v>0</v>
      </c>
      <c r="X94" s="6">
        <f>V94/D94*100-100</f>
        <v>0</v>
      </c>
      <c r="Y94" s="20">
        <f t="shared" si="16"/>
        <v>0</v>
      </c>
      <c r="Z94" s="6">
        <f t="shared" si="17"/>
        <v>0</v>
      </c>
      <c r="AA94" s="103">
        <v>1.2</v>
      </c>
      <c r="AB94" s="20">
        <f t="shared" si="18"/>
        <v>0</v>
      </c>
      <c r="AC94" s="6">
        <f>AA94/D94*100-100</f>
        <v>0</v>
      </c>
      <c r="AD94" s="20">
        <f t="shared" si="19"/>
        <v>0</v>
      </c>
      <c r="AE94" s="6">
        <f>AA94/V94*100-100</f>
        <v>0</v>
      </c>
      <c r="AF94" s="103">
        <v>1.2</v>
      </c>
      <c r="AG94" s="404">
        <f>AF94-D94</f>
        <v>0</v>
      </c>
      <c r="AH94" s="405">
        <f>AF94/D94*100-100</f>
        <v>0</v>
      </c>
      <c r="AI94" s="20">
        <f t="shared" si="20"/>
        <v>0</v>
      </c>
      <c r="AJ94" s="6">
        <f>AF94/AA94*100-100</f>
        <v>0</v>
      </c>
      <c r="AK94" s="103">
        <v>1.2</v>
      </c>
      <c r="AL94" s="20">
        <f>AK94-D94</f>
        <v>0</v>
      </c>
      <c r="AM94" s="6">
        <f>AK94/D94*100-100</f>
        <v>0</v>
      </c>
      <c r="AN94" s="20">
        <f>AK94-AF94</f>
        <v>0</v>
      </c>
      <c r="AO94" s="6">
        <f>AK94/AF94*100-100</f>
        <v>0</v>
      </c>
      <c r="AP94" s="74">
        <v>0</v>
      </c>
      <c r="AQ94" s="21">
        <f>AP94-D94</f>
        <v>-1.2</v>
      </c>
      <c r="AR94" s="8">
        <f>AP94/D94*100-100</f>
        <v>-100</v>
      </c>
      <c r="AS94" s="21">
        <f>AP94-AK94</f>
        <v>-1.2</v>
      </c>
      <c r="AT94" s="8">
        <f>AP94/AK94*100-100</f>
        <v>-100</v>
      </c>
      <c r="AU94" s="74">
        <v>0</v>
      </c>
      <c r="AV94" s="21">
        <f>AU94-D94</f>
        <v>-1.2</v>
      </c>
      <c r="AW94" s="8">
        <f>AU94/D94*100-100</f>
        <v>-100</v>
      </c>
      <c r="AX94" s="21">
        <f>AU94-AP94</f>
        <v>0</v>
      </c>
      <c r="AY94" s="98" t="s">
        <v>7</v>
      </c>
      <c r="AZ94" s="103">
        <v>4.2</v>
      </c>
      <c r="BA94" s="20">
        <f>AZ94-D94</f>
        <v>3</v>
      </c>
      <c r="BB94" s="6" t="s">
        <v>360</v>
      </c>
      <c r="BC94" s="20">
        <f>AZ94-AU94</f>
        <v>4.2</v>
      </c>
      <c r="BD94" s="488" t="s">
        <v>7</v>
      </c>
      <c r="BE94" s="103">
        <v>4.8</v>
      </c>
      <c r="BF94" s="20">
        <f>BE94-D94</f>
        <v>3.5999999999999996</v>
      </c>
      <c r="BG94" s="6" t="s">
        <v>358</v>
      </c>
      <c r="BH94" s="20">
        <f>BE94-AZ94</f>
        <v>0.59999999999999964</v>
      </c>
      <c r="BI94" s="6">
        <f>BE94/AZ94*100-100</f>
        <v>14.285714285714278</v>
      </c>
      <c r="BJ94" s="724">
        <v>5</v>
      </c>
      <c r="BK94" s="20">
        <f>BJ94-D94</f>
        <v>3.8</v>
      </c>
      <c r="BL94" s="6" t="s">
        <v>477</v>
      </c>
      <c r="BM94" s="20">
        <f>BJ94-BE94</f>
        <v>0.20000000000000018</v>
      </c>
      <c r="BN94" s="6">
        <f>BJ94/BE94*100-100</f>
        <v>4.1666666666666714</v>
      </c>
    </row>
    <row r="95" spans="1:66" s="12" customFormat="1" ht="14.3">
      <c r="A95" s="7" t="s">
        <v>84</v>
      </c>
      <c r="B95" s="22">
        <v>0</v>
      </c>
      <c r="C95" s="22">
        <v>0</v>
      </c>
      <c r="D95" s="74">
        <v>0</v>
      </c>
      <c r="E95" s="80" t="s">
        <v>7</v>
      </c>
      <c r="F95" s="81" t="s">
        <v>7</v>
      </c>
      <c r="G95" s="80" t="s">
        <v>7</v>
      </c>
      <c r="H95" s="81" t="s">
        <v>7</v>
      </c>
      <c r="I95" s="83">
        <v>16.3</v>
      </c>
      <c r="J95" s="20">
        <f t="shared" si="8"/>
        <v>16.3</v>
      </c>
      <c r="K95" s="98" t="s">
        <v>7</v>
      </c>
      <c r="L95" s="83">
        <v>18.399999999999999</v>
      </c>
      <c r="M95" s="20">
        <f t="shared" si="9"/>
        <v>18.399999999999999</v>
      </c>
      <c r="N95" s="98" t="s">
        <v>7</v>
      </c>
      <c r="O95" s="20">
        <f t="shared" si="10"/>
        <v>2.0999999999999979</v>
      </c>
      <c r="P95" s="6">
        <f t="shared" si="11"/>
        <v>12.883435582822074</v>
      </c>
      <c r="Q95" s="83">
        <v>19</v>
      </c>
      <c r="R95" s="20">
        <f t="shared" si="12"/>
        <v>19</v>
      </c>
      <c r="S95" s="98" t="s">
        <v>7</v>
      </c>
      <c r="T95" s="20">
        <f t="shared" si="13"/>
        <v>0.60000000000000142</v>
      </c>
      <c r="U95" s="6">
        <f t="shared" si="14"/>
        <v>3.2608695652174049</v>
      </c>
      <c r="V95" s="74">
        <v>0</v>
      </c>
      <c r="W95" s="21">
        <f t="shared" si="15"/>
        <v>0</v>
      </c>
      <c r="X95" s="98" t="s">
        <v>7</v>
      </c>
      <c r="Y95" s="21">
        <f t="shared" si="16"/>
        <v>-19</v>
      </c>
      <c r="Z95" s="8">
        <f t="shared" si="17"/>
        <v>-100</v>
      </c>
      <c r="AA95" s="74">
        <v>0</v>
      </c>
      <c r="AB95" s="21">
        <f t="shared" si="18"/>
        <v>0</v>
      </c>
      <c r="AC95" s="98" t="s">
        <v>7</v>
      </c>
      <c r="AD95" s="21">
        <f t="shared" si="19"/>
        <v>0</v>
      </c>
      <c r="AE95" s="98" t="s">
        <v>7</v>
      </c>
      <c r="AF95" s="74">
        <v>0</v>
      </c>
      <c r="AG95" s="98" t="s">
        <v>7</v>
      </c>
      <c r="AH95" s="98" t="s">
        <v>7</v>
      </c>
      <c r="AI95" s="98" t="s">
        <v>7</v>
      </c>
      <c r="AJ95" s="98" t="s">
        <v>7</v>
      </c>
      <c r="AK95" s="74">
        <v>0</v>
      </c>
      <c r="AL95" s="98" t="s">
        <v>7</v>
      </c>
      <c r="AM95" s="98" t="s">
        <v>7</v>
      </c>
      <c r="AN95" s="98" t="s">
        <v>7</v>
      </c>
      <c r="AO95" s="98" t="s">
        <v>7</v>
      </c>
      <c r="AP95" s="74">
        <v>0</v>
      </c>
      <c r="AQ95" s="98" t="s">
        <v>7</v>
      </c>
      <c r="AR95" s="98" t="s">
        <v>7</v>
      </c>
      <c r="AS95" s="98" t="s">
        <v>7</v>
      </c>
      <c r="AT95" s="98" t="s">
        <v>7</v>
      </c>
      <c r="AU95" s="74">
        <v>0</v>
      </c>
      <c r="AV95" s="98" t="s">
        <v>7</v>
      </c>
      <c r="AW95" s="98" t="s">
        <v>7</v>
      </c>
      <c r="AX95" s="98" t="s">
        <v>7</v>
      </c>
      <c r="AY95" s="98" t="s">
        <v>7</v>
      </c>
      <c r="AZ95" s="74">
        <v>0</v>
      </c>
      <c r="BA95" s="98" t="s">
        <v>7</v>
      </c>
      <c r="BB95" s="98" t="s">
        <v>7</v>
      </c>
      <c r="BC95" s="98" t="s">
        <v>7</v>
      </c>
      <c r="BD95" s="98" t="s">
        <v>7</v>
      </c>
      <c r="BE95" s="74">
        <v>0</v>
      </c>
      <c r="BF95" s="98" t="s">
        <v>7</v>
      </c>
      <c r="BG95" s="98" t="s">
        <v>7</v>
      </c>
      <c r="BH95" s="98" t="s">
        <v>7</v>
      </c>
      <c r="BI95" s="98" t="s">
        <v>7</v>
      </c>
      <c r="BJ95" s="729">
        <v>0</v>
      </c>
      <c r="BK95" s="98" t="s">
        <v>7</v>
      </c>
      <c r="BL95" s="98" t="s">
        <v>7</v>
      </c>
      <c r="BM95" s="98" t="s">
        <v>7</v>
      </c>
      <c r="BN95" s="98" t="s">
        <v>7</v>
      </c>
    </row>
    <row r="96" spans="1:66" ht="14.3">
      <c r="A96" s="7" t="s">
        <v>85</v>
      </c>
      <c r="B96" s="28">
        <v>0</v>
      </c>
      <c r="C96" s="28">
        <v>0</v>
      </c>
      <c r="D96" s="74">
        <v>0</v>
      </c>
      <c r="E96" s="18" t="s">
        <v>7</v>
      </c>
      <c r="F96" s="98" t="s">
        <v>7</v>
      </c>
      <c r="G96" s="18" t="s">
        <v>7</v>
      </c>
      <c r="H96" s="98" t="s">
        <v>7</v>
      </c>
      <c r="I96" s="103">
        <v>2.2000000000000002</v>
      </c>
      <c r="J96" s="20">
        <f t="shared" si="8"/>
        <v>2.2000000000000002</v>
      </c>
      <c r="K96" s="98" t="s">
        <v>7</v>
      </c>
      <c r="L96" s="103">
        <v>2.2000000000000002</v>
      </c>
      <c r="M96" s="20">
        <f t="shared" si="9"/>
        <v>2.2000000000000002</v>
      </c>
      <c r="N96" s="98" t="s">
        <v>7</v>
      </c>
      <c r="O96" s="20">
        <f t="shared" si="10"/>
        <v>0</v>
      </c>
      <c r="P96" s="6">
        <f t="shared" si="11"/>
        <v>0</v>
      </c>
      <c r="Q96" s="103">
        <v>2.2000000000000002</v>
      </c>
      <c r="R96" s="20">
        <f t="shared" si="12"/>
        <v>2.2000000000000002</v>
      </c>
      <c r="S96" s="98" t="s">
        <v>7</v>
      </c>
      <c r="T96" s="20">
        <f t="shared" si="13"/>
        <v>0</v>
      </c>
      <c r="U96" s="6">
        <f t="shared" si="14"/>
        <v>0</v>
      </c>
      <c r="V96" s="103">
        <v>2.2000000000000002</v>
      </c>
      <c r="W96" s="20">
        <f t="shared" si="15"/>
        <v>2.2000000000000002</v>
      </c>
      <c r="X96" s="98" t="s">
        <v>7</v>
      </c>
      <c r="Y96" s="20">
        <f t="shared" si="16"/>
        <v>0</v>
      </c>
      <c r="Z96" s="6">
        <f t="shared" si="17"/>
        <v>0</v>
      </c>
      <c r="AA96" s="103">
        <v>2.2000000000000002</v>
      </c>
      <c r="AB96" s="20">
        <f t="shared" si="18"/>
        <v>2.2000000000000002</v>
      </c>
      <c r="AC96" s="98" t="s">
        <v>7</v>
      </c>
      <c r="AD96" s="20">
        <f t="shared" si="19"/>
        <v>0</v>
      </c>
      <c r="AE96" s="6">
        <f>AA96/V96*100-100</f>
        <v>0</v>
      </c>
      <c r="AF96" s="103">
        <v>2.2000000000000002</v>
      </c>
      <c r="AG96" s="20">
        <f>AF96-D96</f>
        <v>2.2000000000000002</v>
      </c>
      <c r="AH96" s="98" t="s">
        <v>7</v>
      </c>
      <c r="AI96" s="20">
        <f t="shared" si="20"/>
        <v>0</v>
      </c>
      <c r="AJ96" s="6">
        <f>AF96/AA96*100-100</f>
        <v>0</v>
      </c>
      <c r="AK96" s="103">
        <v>2.2000000000000002</v>
      </c>
      <c r="AL96" s="20">
        <f>AK96-D96</f>
        <v>2.2000000000000002</v>
      </c>
      <c r="AM96" s="98" t="s">
        <v>7</v>
      </c>
      <c r="AN96" s="20">
        <f>AK96-AF96</f>
        <v>0</v>
      </c>
      <c r="AO96" s="6">
        <f>AK96/AF96*100-100</f>
        <v>0</v>
      </c>
      <c r="AP96" s="103">
        <v>2.2000000000000002</v>
      </c>
      <c r="AQ96" s="20">
        <f>AP96-D96</f>
        <v>2.2000000000000002</v>
      </c>
      <c r="AR96" s="98" t="s">
        <v>7</v>
      </c>
      <c r="AS96" s="20">
        <f>AP96-AK96</f>
        <v>0</v>
      </c>
      <c r="AT96" s="6">
        <f>AP96/AK96*100-100</f>
        <v>0</v>
      </c>
      <c r="AU96" s="74">
        <v>0</v>
      </c>
      <c r="AV96" s="21">
        <f>AU96-D96</f>
        <v>0</v>
      </c>
      <c r="AW96" s="98" t="s">
        <v>7</v>
      </c>
      <c r="AX96" s="21">
        <f>AU96-AP96</f>
        <v>-2.2000000000000002</v>
      </c>
      <c r="AY96" s="8">
        <f>AU96/AP96*100-100</f>
        <v>-100</v>
      </c>
      <c r="AZ96" s="74">
        <v>0</v>
      </c>
      <c r="BA96" s="98" t="s">
        <v>7</v>
      </c>
      <c r="BB96" s="98" t="s">
        <v>7</v>
      </c>
      <c r="BC96" s="98" t="s">
        <v>7</v>
      </c>
      <c r="BD96" s="98" t="s">
        <v>7</v>
      </c>
      <c r="BE96" s="74">
        <v>0</v>
      </c>
      <c r="BF96" s="98" t="s">
        <v>7</v>
      </c>
      <c r="BG96" s="98" t="s">
        <v>7</v>
      </c>
      <c r="BH96" s="98" t="s">
        <v>7</v>
      </c>
      <c r="BI96" s="98" t="s">
        <v>7</v>
      </c>
      <c r="BJ96" s="729">
        <v>0</v>
      </c>
      <c r="BK96" s="98" t="s">
        <v>7</v>
      </c>
      <c r="BL96" s="98" t="s">
        <v>7</v>
      </c>
      <c r="BM96" s="98" t="s">
        <v>7</v>
      </c>
      <c r="BN96" s="98" t="s">
        <v>7</v>
      </c>
    </row>
    <row r="97" spans="1:66" ht="13.6">
      <c r="A97" s="7" t="s">
        <v>86</v>
      </c>
      <c r="B97" s="28">
        <v>0</v>
      </c>
      <c r="C97" s="28">
        <v>0</v>
      </c>
      <c r="D97" s="74">
        <v>0</v>
      </c>
      <c r="E97" s="18" t="s">
        <v>7</v>
      </c>
      <c r="F97" s="98" t="s">
        <v>7</v>
      </c>
      <c r="G97" s="18" t="s">
        <v>7</v>
      </c>
      <c r="H97" s="98" t="s">
        <v>7</v>
      </c>
      <c r="I97" s="74">
        <v>0</v>
      </c>
      <c r="J97" s="18" t="s">
        <v>7</v>
      </c>
      <c r="K97" s="98" t="s">
        <v>7</v>
      </c>
      <c r="L97" s="74">
        <v>0</v>
      </c>
      <c r="M97" s="18" t="s">
        <v>7</v>
      </c>
      <c r="N97" s="98" t="s">
        <v>7</v>
      </c>
      <c r="O97" s="18" t="s">
        <v>7</v>
      </c>
      <c r="P97" s="98" t="s">
        <v>7</v>
      </c>
      <c r="Q97" s="74">
        <v>0</v>
      </c>
      <c r="R97" s="18" t="s">
        <v>7</v>
      </c>
      <c r="S97" s="98" t="s">
        <v>7</v>
      </c>
      <c r="T97" s="18" t="s">
        <v>7</v>
      </c>
      <c r="U97" s="98" t="s">
        <v>7</v>
      </c>
      <c r="V97" s="74">
        <v>0</v>
      </c>
      <c r="W97" s="18" t="s">
        <v>7</v>
      </c>
      <c r="X97" s="98" t="s">
        <v>7</v>
      </c>
      <c r="Y97" s="18" t="s">
        <v>7</v>
      </c>
      <c r="Z97" s="98" t="s">
        <v>7</v>
      </c>
      <c r="AA97" s="74">
        <v>0</v>
      </c>
      <c r="AB97" s="18" t="s">
        <v>7</v>
      </c>
      <c r="AC97" s="98" t="s">
        <v>7</v>
      </c>
      <c r="AD97" s="18" t="s">
        <v>7</v>
      </c>
      <c r="AE97" s="98" t="s">
        <v>7</v>
      </c>
      <c r="AF97" s="74">
        <v>0</v>
      </c>
      <c r="AG97" s="18" t="s">
        <v>7</v>
      </c>
      <c r="AH97" s="98" t="s">
        <v>7</v>
      </c>
      <c r="AI97" s="18" t="s">
        <v>7</v>
      </c>
      <c r="AJ97" s="98" t="s">
        <v>7</v>
      </c>
      <c r="AK97" s="74">
        <v>0</v>
      </c>
      <c r="AL97" s="18" t="s">
        <v>7</v>
      </c>
      <c r="AM97" s="98" t="s">
        <v>7</v>
      </c>
      <c r="AN97" s="18" t="s">
        <v>7</v>
      </c>
      <c r="AO97" s="98" t="s">
        <v>7</v>
      </c>
      <c r="AP97" s="74">
        <v>0</v>
      </c>
      <c r="AQ97" s="18" t="s">
        <v>7</v>
      </c>
      <c r="AR97" s="98" t="s">
        <v>7</v>
      </c>
      <c r="AS97" s="18" t="s">
        <v>7</v>
      </c>
      <c r="AT97" s="98" t="s">
        <v>7</v>
      </c>
      <c r="AU97" s="74">
        <v>0</v>
      </c>
      <c r="AV97" s="18" t="s">
        <v>7</v>
      </c>
      <c r="AW97" s="98" t="s">
        <v>7</v>
      </c>
      <c r="AX97" s="18" t="s">
        <v>7</v>
      </c>
      <c r="AY97" s="98" t="s">
        <v>7</v>
      </c>
      <c r="AZ97" s="74">
        <v>0</v>
      </c>
      <c r="BA97" s="18" t="s">
        <v>7</v>
      </c>
      <c r="BB97" s="98" t="s">
        <v>7</v>
      </c>
      <c r="BC97" s="18" t="s">
        <v>7</v>
      </c>
      <c r="BD97" s="98" t="s">
        <v>7</v>
      </c>
      <c r="BE97" s="74">
        <v>0</v>
      </c>
      <c r="BF97" s="18" t="s">
        <v>7</v>
      </c>
      <c r="BG97" s="98" t="s">
        <v>7</v>
      </c>
      <c r="BH97" s="18" t="s">
        <v>7</v>
      </c>
      <c r="BI97" s="98" t="s">
        <v>7</v>
      </c>
      <c r="BJ97" s="729">
        <v>0</v>
      </c>
      <c r="BK97" s="18" t="s">
        <v>7</v>
      </c>
      <c r="BL97" s="98" t="s">
        <v>7</v>
      </c>
      <c r="BM97" s="18" t="s">
        <v>7</v>
      </c>
      <c r="BN97" s="98" t="s">
        <v>7</v>
      </c>
    </row>
    <row r="98" spans="1:66" ht="14.3">
      <c r="A98" s="7" t="s">
        <v>87</v>
      </c>
      <c r="B98" s="29">
        <v>5.5</v>
      </c>
      <c r="C98" s="28">
        <v>0</v>
      </c>
      <c r="D98" s="74">
        <v>0</v>
      </c>
      <c r="E98" s="21">
        <f>D98-B98</f>
        <v>-5.5</v>
      </c>
      <c r="F98" s="8">
        <f>D98/B98*100-100</f>
        <v>-100</v>
      </c>
      <c r="G98" s="18" t="s">
        <v>7</v>
      </c>
      <c r="H98" s="98" t="s">
        <v>7</v>
      </c>
      <c r="I98" s="74">
        <v>0</v>
      </c>
      <c r="J98" s="18" t="s">
        <v>7</v>
      </c>
      <c r="K98" s="98" t="s">
        <v>7</v>
      </c>
      <c r="L98" s="74">
        <v>0</v>
      </c>
      <c r="M98" s="18" t="s">
        <v>7</v>
      </c>
      <c r="N98" s="98" t="s">
        <v>7</v>
      </c>
      <c r="O98" s="18" t="s">
        <v>7</v>
      </c>
      <c r="P98" s="98" t="s">
        <v>7</v>
      </c>
      <c r="Q98" s="74">
        <v>0</v>
      </c>
      <c r="R98" s="18" t="s">
        <v>7</v>
      </c>
      <c r="S98" s="98" t="s">
        <v>7</v>
      </c>
      <c r="T98" s="18" t="s">
        <v>7</v>
      </c>
      <c r="U98" s="98" t="s">
        <v>7</v>
      </c>
      <c r="V98" s="74">
        <v>0</v>
      </c>
      <c r="W98" s="18" t="s">
        <v>7</v>
      </c>
      <c r="X98" s="98" t="s">
        <v>7</v>
      </c>
      <c r="Y98" s="18" t="s">
        <v>7</v>
      </c>
      <c r="Z98" s="98" t="s">
        <v>7</v>
      </c>
      <c r="AA98" s="74">
        <v>0</v>
      </c>
      <c r="AB98" s="18" t="s">
        <v>7</v>
      </c>
      <c r="AC98" s="98" t="s">
        <v>7</v>
      </c>
      <c r="AD98" s="18" t="s">
        <v>7</v>
      </c>
      <c r="AE98" s="98" t="s">
        <v>7</v>
      </c>
      <c r="AF98" s="74">
        <v>0</v>
      </c>
      <c r="AG98" s="18" t="s">
        <v>7</v>
      </c>
      <c r="AH98" s="98" t="s">
        <v>7</v>
      </c>
      <c r="AI98" s="18" t="s">
        <v>7</v>
      </c>
      <c r="AJ98" s="98" t="s">
        <v>7</v>
      </c>
      <c r="AK98" s="74">
        <v>0</v>
      </c>
      <c r="AL98" s="18" t="s">
        <v>7</v>
      </c>
      <c r="AM98" s="98" t="s">
        <v>7</v>
      </c>
      <c r="AN98" s="18" t="s">
        <v>7</v>
      </c>
      <c r="AO98" s="98" t="s">
        <v>7</v>
      </c>
      <c r="AP98" s="74">
        <v>0</v>
      </c>
      <c r="AQ98" s="18" t="s">
        <v>7</v>
      </c>
      <c r="AR98" s="98" t="s">
        <v>7</v>
      </c>
      <c r="AS98" s="18" t="s">
        <v>7</v>
      </c>
      <c r="AT98" s="98" t="s">
        <v>7</v>
      </c>
      <c r="AU98" s="74">
        <v>0</v>
      </c>
      <c r="AV98" s="18" t="s">
        <v>7</v>
      </c>
      <c r="AW98" s="98" t="s">
        <v>7</v>
      </c>
      <c r="AX98" s="18" t="s">
        <v>7</v>
      </c>
      <c r="AY98" s="98" t="s">
        <v>7</v>
      </c>
      <c r="AZ98" s="74">
        <v>0</v>
      </c>
      <c r="BA98" s="18" t="s">
        <v>7</v>
      </c>
      <c r="BB98" s="98" t="s">
        <v>7</v>
      </c>
      <c r="BC98" s="18" t="s">
        <v>7</v>
      </c>
      <c r="BD98" s="98" t="s">
        <v>7</v>
      </c>
      <c r="BE98" s="74">
        <v>0</v>
      </c>
      <c r="BF98" s="18" t="s">
        <v>7</v>
      </c>
      <c r="BG98" s="98" t="s">
        <v>7</v>
      </c>
      <c r="BH98" s="18" t="s">
        <v>7</v>
      </c>
      <c r="BI98" s="98" t="s">
        <v>7</v>
      </c>
      <c r="BJ98" s="729">
        <v>0</v>
      </c>
      <c r="BK98" s="18" t="s">
        <v>7</v>
      </c>
      <c r="BL98" s="98" t="s">
        <v>7</v>
      </c>
      <c r="BM98" s="18" t="s">
        <v>7</v>
      </c>
      <c r="BN98" s="98" t="s">
        <v>7</v>
      </c>
    </row>
    <row r="99" spans="1:66" ht="13.6">
      <c r="A99" s="7" t="s">
        <v>88</v>
      </c>
      <c r="B99" s="28">
        <v>0</v>
      </c>
      <c r="C99" s="28">
        <v>0</v>
      </c>
      <c r="D99" s="74">
        <v>0</v>
      </c>
      <c r="E99" s="18" t="s">
        <v>7</v>
      </c>
      <c r="F99" s="98" t="s">
        <v>7</v>
      </c>
      <c r="G99" s="18" t="s">
        <v>7</v>
      </c>
      <c r="H99" s="98" t="s">
        <v>7</v>
      </c>
      <c r="I99" s="74">
        <v>0</v>
      </c>
      <c r="J99" s="18" t="s">
        <v>7</v>
      </c>
      <c r="K99" s="98" t="s">
        <v>7</v>
      </c>
      <c r="L99" s="74">
        <v>0</v>
      </c>
      <c r="M99" s="18" t="s">
        <v>7</v>
      </c>
      <c r="N99" s="98" t="s">
        <v>7</v>
      </c>
      <c r="O99" s="18" t="s">
        <v>7</v>
      </c>
      <c r="P99" s="98" t="s">
        <v>7</v>
      </c>
      <c r="Q99" s="74">
        <v>0</v>
      </c>
      <c r="R99" s="18" t="s">
        <v>7</v>
      </c>
      <c r="S99" s="98" t="s">
        <v>7</v>
      </c>
      <c r="T99" s="18" t="s">
        <v>7</v>
      </c>
      <c r="U99" s="98" t="s">
        <v>7</v>
      </c>
      <c r="V99" s="74">
        <v>0</v>
      </c>
      <c r="W99" s="18" t="s">
        <v>7</v>
      </c>
      <c r="X99" s="98" t="s">
        <v>7</v>
      </c>
      <c r="Y99" s="18" t="s">
        <v>7</v>
      </c>
      <c r="Z99" s="98" t="s">
        <v>7</v>
      </c>
      <c r="AA99" s="74">
        <v>0</v>
      </c>
      <c r="AB99" s="18" t="s">
        <v>7</v>
      </c>
      <c r="AC99" s="98" t="s">
        <v>7</v>
      </c>
      <c r="AD99" s="18" t="s">
        <v>7</v>
      </c>
      <c r="AE99" s="98" t="s">
        <v>7</v>
      </c>
      <c r="AF99" s="74">
        <v>0</v>
      </c>
      <c r="AG99" s="18" t="s">
        <v>7</v>
      </c>
      <c r="AH99" s="98" t="s">
        <v>7</v>
      </c>
      <c r="AI99" s="18" t="s">
        <v>7</v>
      </c>
      <c r="AJ99" s="98" t="s">
        <v>7</v>
      </c>
      <c r="AK99" s="74">
        <v>0</v>
      </c>
      <c r="AL99" s="18" t="s">
        <v>7</v>
      </c>
      <c r="AM99" s="98" t="s">
        <v>7</v>
      </c>
      <c r="AN99" s="18" t="s">
        <v>7</v>
      </c>
      <c r="AO99" s="98" t="s">
        <v>7</v>
      </c>
      <c r="AP99" s="74">
        <v>0</v>
      </c>
      <c r="AQ99" s="18" t="s">
        <v>7</v>
      </c>
      <c r="AR99" s="98" t="s">
        <v>7</v>
      </c>
      <c r="AS99" s="18" t="s">
        <v>7</v>
      </c>
      <c r="AT99" s="98" t="s">
        <v>7</v>
      </c>
      <c r="AU99" s="74">
        <v>0</v>
      </c>
      <c r="AV99" s="18" t="s">
        <v>7</v>
      </c>
      <c r="AW99" s="98" t="s">
        <v>7</v>
      </c>
      <c r="AX99" s="18" t="s">
        <v>7</v>
      </c>
      <c r="AY99" s="98" t="s">
        <v>7</v>
      </c>
      <c r="AZ99" s="74">
        <v>0</v>
      </c>
      <c r="BA99" s="18" t="s">
        <v>7</v>
      </c>
      <c r="BB99" s="98" t="s">
        <v>7</v>
      </c>
      <c r="BC99" s="18" t="s">
        <v>7</v>
      </c>
      <c r="BD99" s="98" t="s">
        <v>7</v>
      </c>
      <c r="BE99" s="74">
        <v>0</v>
      </c>
      <c r="BF99" s="18" t="s">
        <v>7</v>
      </c>
      <c r="BG99" s="98" t="s">
        <v>7</v>
      </c>
      <c r="BH99" s="18" t="s">
        <v>7</v>
      </c>
      <c r="BI99" s="98" t="s">
        <v>7</v>
      </c>
      <c r="BJ99" s="729">
        <v>0</v>
      </c>
      <c r="BK99" s="18" t="s">
        <v>7</v>
      </c>
      <c r="BL99" s="98" t="s">
        <v>7</v>
      </c>
      <c r="BM99" s="18" t="s">
        <v>7</v>
      </c>
      <c r="BN99" s="98" t="s">
        <v>7</v>
      </c>
    </row>
    <row r="100" spans="1:66" ht="13.6">
      <c r="A100" s="7" t="s">
        <v>89</v>
      </c>
      <c r="B100" s="28">
        <v>0</v>
      </c>
      <c r="C100" s="28">
        <v>0</v>
      </c>
      <c r="D100" s="74">
        <v>0</v>
      </c>
      <c r="E100" s="18" t="s">
        <v>7</v>
      </c>
      <c r="F100" s="98" t="s">
        <v>7</v>
      </c>
      <c r="G100" s="18" t="s">
        <v>7</v>
      </c>
      <c r="H100" s="98" t="s">
        <v>7</v>
      </c>
      <c r="I100" s="74">
        <v>0</v>
      </c>
      <c r="J100" s="18" t="s">
        <v>7</v>
      </c>
      <c r="K100" s="98" t="s">
        <v>7</v>
      </c>
      <c r="L100" s="74">
        <v>0</v>
      </c>
      <c r="M100" s="18" t="s">
        <v>7</v>
      </c>
      <c r="N100" s="98" t="s">
        <v>7</v>
      </c>
      <c r="O100" s="18" t="s">
        <v>7</v>
      </c>
      <c r="P100" s="98" t="s">
        <v>7</v>
      </c>
      <c r="Q100" s="74">
        <v>0</v>
      </c>
      <c r="R100" s="18" t="s">
        <v>7</v>
      </c>
      <c r="S100" s="98" t="s">
        <v>7</v>
      </c>
      <c r="T100" s="18" t="s">
        <v>7</v>
      </c>
      <c r="U100" s="98" t="s">
        <v>7</v>
      </c>
      <c r="V100" s="74">
        <v>0</v>
      </c>
      <c r="W100" s="18" t="s">
        <v>7</v>
      </c>
      <c r="X100" s="98" t="s">
        <v>7</v>
      </c>
      <c r="Y100" s="18" t="s">
        <v>7</v>
      </c>
      <c r="Z100" s="98" t="s">
        <v>7</v>
      </c>
      <c r="AA100" s="74">
        <v>0</v>
      </c>
      <c r="AB100" s="18" t="s">
        <v>7</v>
      </c>
      <c r="AC100" s="98" t="s">
        <v>7</v>
      </c>
      <c r="AD100" s="18" t="s">
        <v>7</v>
      </c>
      <c r="AE100" s="98" t="s">
        <v>7</v>
      </c>
      <c r="AF100" s="74">
        <v>0</v>
      </c>
      <c r="AG100" s="18" t="s">
        <v>7</v>
      </c>
      <c r="AH100" s="98" t="s">
        <v>7</v>
      </c>
      <c r="AI100" s="18" t="s">
        <v>7</v>
      </c>
      <c r="AJ100" s="98" t="s">
        <v>7</v>
      </c>
      <c r="AK100" s="74">
        <v>0</v>
      </c>
      <c r="AL100" s="18" t="s">
        <v>7</v>
      </c>
      <c r="AM100" s="98" t="s">
        <v>7</v>
      </c>
      <c r="AN100" s="18" t="s">
        <v>7</v>
      </c>
      <c r="AO100" s="98" t="s">
        <v>7</v>
      </c>
      <c r="AP100" s="74">
        <v>0</v>
      </c>
      <c r="AQ100" s="18" t="s">
        <v>7</v>
      </c>
      <c r="AR100" s="98" t="s">
        <v>7</v>
      </c>
      <c r="AS100" s="18" t="s">
        <v>7</v>
      </c>
      <c r="AT100" s="98" t="s">
        <v>7</v>
      </c>
      <c r="AU100" s="74">
        <v>0</v>
      </c>
      <c r="AV100" s="18" t="s">
        <v>7</v>
      </c>
      <c r="AW100" s="98" t="s">
        <v>7</v>
      </c>
      <c r="AX100" s="18" t="s">
        <v>7</v>
      </c>
      <c r="AY100" s="98" t="s">
        <v>7</v>
      </c>
      <c r="AZ100" s="74">
        <v>0</v>
      </c>
      <c r="BA100" s="18" t="s">
        <v>7</v>
      </c>
      <c r="BB100" s="98" t="s">
        <v>7</v>
      </c>
      <c r="BC100" s="18" t="s">
        <v>7</v>
      </c>
      <c r="BD100" s="98" t="s">
        <v>7</v>
      </c>
      <c r="BE100" s="74">
        <v>0</v>
      </c>
      <c r="BF100" s="18" t="s">
        <v>7</v>
      </c>
      <c r="BG100" s="98" t="s">
        <v>7</v>
      </c>
      <c r="BH100" s="18" t="s">
        <v>7</v>
      </c>
      <c r="BI100" s="98" t="s">
        <v>7</v>
      </c>
      <c r="BJ100" s="729">
        <v>0</v>
      </c>
      <c r="BK100" s="18" t="s">
        <v>7</v>
      </c>
      <c r="BL100" s="98" t="s">
        <v>7</v>
      </c>
      <c r="BM100" s="18" t="s">
        <v>7</v>
      </c>
      <c r="BN100" s="98" t="s">
        <v>7</v>
      </c>
    </row>
    <row r="101" spans="1:66" ht="14.3">
      <c r="A101" s="36" t="s">
        <v>106</v>
      </c>
      <c r="B101" s="37">
        <f>SUM(B102:B103)</f>
        <v>10.199999999999999</v>
      </c>
      <c r="C101" s="37"/>
      <c r="D101" s="37"/>
      <c r="E101" s="38"/>
      <c r="F101" s="39"/>
      <c r="G101" s="38"/>
      <c r="H101" s="39"/>
      <c r="I101" s="37"/>
      <c r="J101" s="38"/>
      <c r="K101" s="39"/>
      <c r="L101" s="37"/>
      <c r="M101" s="38"/>
      <c r="N101" s="39"/>
      <c r="O101" s="38"/>
      <c r="P101" s="39"/>
      <c r="Q101" s="37"/>
      <c r="R101" s="38"/>
      <c r="S101" s="39"/>
      <c r="T101" s="38"/>
      <c r="U101" s="39"/>
      <c r="V101" s="37"/>
      <c r="W101" s="38"/>
      <c r="X101" s="39"/>
      <c r="Y101" s="38"/>
      <c r="Z101" s="39"/>
      <c r="AA101" s="37"/>
      <c r="AB101" s="38"/>
      <c r="AC101" s="39"/>
      <c r="AD101" s="38"/>
      <c r="AE101" s="39"/>
      <c r="AF101" s="37"/>
      <c r="AG101" s="38"/>
      <c r="AH101" s="39"/>
      <c r="AI101" s="38"/>
      <c r="AJ101" s="39"/>
      <c r="AK101" s="37"/>
      <c r="AL101" s="38"/>
      <c r="AM101" s="39"/>
      <c r="AN101" s="38"/>
      <c r="AO101" s="39"/>
      <c r="AP101" s="37"/>
      <c r="AQ101" s="38"/>
      <c r="AR101" s="39"/>
      <c r="AS101" s="38"/>
      <c r="AT101" s="39"/>
      <c r="AU101" s="37"/>
      <c r="AV101" s="38"/>
      <c r="AW101" s="39"/>
      <c r="AX101" s="38"/>
      <c r="AY101" s="39"/>
      <c r="AZ101" s="37"/>
      <c r="BA101" s="38"/>
      <c r="BB101" s="39"/>
      <c r="BC101" s="38"/>
      <c r="BD101" s="39"/>
      <c r="BE101" s="37"/>
      <c r="BF101" s="38"/>
      <c r="BG101" s="39"/>
      <c r="BH101" s="38"/>
      <c r="BI101" s="39"/>
      <c r="BJ101" s="37"/>
      <c r="BK101" s="38"/>
      <c r="BL101" s="39"/>
      <c r="BM101" s="38"/>
      <c r="BN101" s="39"/>
    </row>
    <row r="102" spans="1:66" ht="14.3">
      <c r="A102" s="7" t="s">
        <v>107</v>
      </c>
      <c r="B102" s="19">
        <v>10.199999999999999</v>
      </c>
      <c r="C102" s="19"/>
      <c r="D102" s="103"/>
      <c r="E102" s="20"/>
      <c r="F102" s="6"/>
      <c r="G102" s="20"/>
      <c r="H102" s="6"/>
      <c r="I102" s="103"/>
      <c r="J102" s="20"/>
      <c r="K102" s="6"/>
      <c r="L102" s="103"/>
      <c r="M102" s="20"/>
      <c r="N102" s="6"/>
      <c r="O102" s="20"/>
      <c r="P102" s="6"/>
      <c r="Q102" s="103"/>
      <c r="R102" s="20"/>
      <c r="S102" s="6"/>
      <c r="T102" s="20"/>
      <c r="U102" s="6"/>
      <c r="V102" s="103"/>
      <c r="W102" s="20"/>
      <c r="X102" s="6"/>
      <c r="Y102" s="20"/>
      <c r="Z102" s="6"/>
      <c r="AA102" s="103"/>
      <c r="AB102" s="20"/>
      <c r="AC102" s="6"/>
      <c r="AD102" s="20"/>
      <c r="AE102" s="6"/>
      <c r="AF102" s="103"/>
      <c r="AG102" s="20"/>
      <c r="AH102" s="6"/>
      <c r="AI102" s="20"/>
      <c r="AJ102" s="6"/>
      <c r="AK102" s="103"/>
      <c r="AL102" s="20"/>
      <c r="AM102" s="6"/>
      <c r="AN102" s="20"/>
      <c r="AO102" s="6"/>
      <c r="AP102" s="103"/>
      <c r="AQ102" s="20"/>
      <c r="AR102" s="6"/>
      <c r="AS102" s="20"/>
      <c r="AT102" s="6"/>
      <c r="AU102" s="103"/>
      <c r="AV102" s="20"/>
      <c r="AW102" s="6"/>
      <c r="AX102" s="20"/>
      <c r="AY102" s="6"/>
      <c r="AZ102" s="103"/>
      <c r="BA102" s="20"/>
      <c r="BB102" s="6"/>
      <c r="BC102" s="20"/>
      <c r="BD102" s="6"/>
      <c r="BE102" s="103"/>
      <c r="BF102" s="20"/>
      <c r="BG102" s="6"/>
      <c r="BH102" s="20"/>
      <c r="BI102" s="6"/>
      <c r="BJ102" s="731"/>
      <c r="BK102" s="20"/>
      <c r="BL102" s="6"/>
      <c r="BM102" s="20"/>
      <c r="BN102" s="6"/>
    </row>
    <row r="103" spans="1:66" ht="13.6">
      <c r="A103" s="7" t="s">
        <v>108</v>
      </c>
      <c r="B103" s="22">
        <v>0</v>
      </c>
      <c r="C103" s="22"/>
      <c r="D103" s="74"/>
      <c r="E103" s="18"/>
      <c r="F103" s="98"/>
      <c r="G103" s="18"/>
      <c r="H103" s="98"/>
      <c r="I103" s="74"/>
      <c r="J103" s="18"/>
      <c r="K103" s="98"/>
      <c r="L103" s="74"/>
      <c r="M103" s="18"/>
      <c r="N103" s="98"/>
      <c r="O103" s="18"/>
      <c r="P103" s="98"/>
      <c r="Q103" s="74"/>
      <c r="R103" s="18"/>
      <c r="S103" s="98"/>
      <c r="T103" s="18"/>
      <c r="U103" s="98"/>
      <c r="V103" s="74"/>
      <c r="W103" s="18"/>
      <c r="X103" s="98"/>
      <c r="Y103" s="18"/>
      <c r="Z103" s="98"/>
      <c r="AA103" s="74"/>
      <c r="AB103" s="18"/>
      <c r="AC103" s="98"/>
      <c r="AD103" s="18"/>
      <c r="AE103" s="98"/>
      <c r="AF103" s="74"/>
      <c r="AG103" s="18"/>
      <c r="AH103" s="98"/>
      <c r="AI103" s="18"/>
      <c r="AJ103" s="98"/>
      <c r="AK103" s="74"/>
      <c r="AL103" s="18"/>
      <c r="AM103" s="98"/>
      <c r="AN103" s="18"/>
      <c r="AO103" s="98"/>
      <c r="AP103" s="74"/>
      <c r="AQ103" s="18"/>
      <c r="AR103" s="98"/>
      <c r="AS103" s="18"/>
      <c r="AT103" s="98"/>
      <c r="AU103" s="74"/>
      <c r="AV103" s="18"/>
      <c r="AW103" s="98"/>
      <c r="AX103" s="18"/>
      <c r="AY103" s="98"/>
      <c r="AZ103" s="74"/>
      <c r="BA103" s="18"/>
      <c r="BB103" s="98"/>
      <c r="BC103" s="18"/>
      <c r="BD103" s="98"/>
      <c r="BE103" s="74"/>
      <c r="BF103" s="18"/>
      <c r="BG103" s="98"/>
      <c r="BH103" s="18"/>
      <c r="BI103" s="98"/>
      <c r="BJ103" s="732"/>
      <c r="BK103" s="18"/>
      <c r="BL103" s="98"/>
      <c r="BM103" s="18"/>
      <c r="BN103" s="98"/>
    </row>
  </sheetData>
  <mergeCells count="44">
    <mergeCell ref="Y6:Z6"/>
    <mergeCell ref="R6:S6"/>
    <mergeCell ref="T6:U6"/>
    <mergeCell ref="E6:F6"/>
    <mergeCell ref="V6:V7"/>
    <mergeCell ref="AA6:AA7"/>
    <mergeCell ref="Q6:Q7"/>
    <mergeCell ref="W6:X6"/>
    <mergeCell ref="G6:H6"/>
    <mergeCell ref="A5:A7"/>
    <mergeCell ref="C6:C7"/>
    <mergeCell ref="B5:C5"/>
    <mergeCell ref="I6:I7"/>
    <mergeCell ref="J6:K6"/>
    <mergeCell ref="O6:P6"/>
    <mergeCell ref="B6:B7"/>
    <mergeCell ref="L6:L7"/>
    <mergeCell ref="M6:N6"/>
    <mergeCell ref="D6:D7"/>
    <mergeCell ref="AB6:AC6"/>
    <mergeCell ref="AL6:AM6"/>
    <mergeCell ref="AD6:AE6"/>
    <mergeCell ref="AN6:AO6"/>
    <mergeCell ref="AK6:AK7"/>
    <mergeCell ref="AF6:AF7"/>
    <mergeCell ref="AG6:AH6"/>
    <mergeCell ref="AI6:AJ6"/>
    <mergeCell ref="BC6:BD6"/>
    <mergeCell ref="AU6:AU7"/>
    <mergeCell ref="AV6:AW6"/>
    <mergeCell ref="AX6:AY6"/>
    <mergeCell ref="AP6:AP7"/>
    <mergeCell ref="AQ6:AR6"/>
    <mergeCell ref="AS6:AT6"/>
    <mergeCell ref="BJ5:BN5"/>
    <mergeCell ref="BJ6:BJ7"/>
    <mergeCell ref="BK6:BL6"/>
    <mergeCell ref="BM6:BN6"/>
    <mergeCell ref="BE6:BE7"/>
    <mergeCell ref="BF6:BG6"/>
    <mergeCell ref="BH6:BI6"/>
    <mergeCell ref="D5:BI5"/>
    <mergeCell ref="AZ6:AZ7"/>
    <mergeCell ref="BA6:BB6"/>
  </mergeCells>
  <pageMargins left="0.23622047244094491" right="0.15748031496062992" top="0.82677165354330717" bottom="0.59055118110236227" header="0.31496062992125984" footer="0.35433070866141736"/>
  <pageSetup paperSize="9" scale="60" fitToHeight="3" orientation="landscape" r:id="rId1"/>
  <headerFooter differentFirst="1">
    <oddHeader>&amp;R&amp;P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2:W319"/>
  <sheetViews>
    <sheetView topLeftCell="A284" zoomScaleNormal="100" workbookViewId="0">
      <selection activeCell="X300" sqref="X300"/>
    </sheetView>
  </sheetViews>
  <sheetFormatPr defaultColWidth="9.125" defaultRowHeight="14.3"/>
  <cols>
    <col min="1" max="1" width="38.625" style="3" customWidth="1"/>
    <col min="2" max="2" width="7.875" style="1" hidden="1" customWidth="1"/>
    <col min="3" max="3" width="8.375" style="1" hidden="1" customWidth="1"/>
    <col min="4" max="4" width="7.75" style="1" hidden="1" customWidth="1"/>
    <col min="5" max="5" width="8.125" style="1" hidden="1" customWidth="1"/>
    <col min="6" max="6" width="8" style="1" hidden="1" customWidth="1"/>
    <col min="7" max="7" width="8.125" hidden="1" customWidth="1"/>
    <col min="8" max="8" width="7.875" style="1" hidden="1" customWidth="1"/>
    <col min="9" max="12" width="8.25" style="1" hidden="1" customWidth="1"/>
    <col min="13" max="14" width="10.875" style="1" customWidth="1"/>
    <col min="15" max="15" width="11.625" style="1" customWidth="1"/>
    <col min="16" max="16" width="12.625" style="1" customWidth="1"/>
    <col min="17" max="17" width="10.875" style="1" customWidth="1"/>
    <col min="18" max="18" width="9.125" style="1"/>
    <col min="19" max="19" width="10.875" style="1" customWidth="1"/>
    <col min="20" max="20" width="9.125" style="1"/>
    <col min="21" max="21" width="7.625" style="1" customWidth="1"/>
    <col min="22" max="22" width="10.125" style="1" customWidth="1"/>
    <col min="23" max="23" width="10" style="1" customWidth="1"/>
    <col min="24" max="16384" width="9.125" style="1"/>
  </cols>
  <sheetData>
    <row r="2" spans="1:23">
      <c r="A2" s="59" t="s">
        <v>363</v>
      </c>
    </row>
    <row r="3" spans="1:23">
      <c r="A3" s="4"/>
    </row>
    <row r="4" spans="1:23" ht="43.15" customHeight="1">
      <c r="A4" s="849"/>
      <c r="B4" s="42" t="s">
        <v>100</v>
      </c>
      <c r="C4" s="43" t="s">
        <v>99</v>
      </c>
      <c r="D4" s="44"/>
      <c r="E4" s="45"/>
      <c r="F4" s="41" t="s">
        <v>98</v>
      </c>
      <c r="G4" s="23"/>
      <c r="H4" s="41" t="s">
        <v>97</v>
      </c>
      <c r="I4" s="23"/>
      <c r="M4" s="46" t="s">
        <v>104</v>
      </c>
      <c r="N4" s="857" t="s">
        <v>134</v>
      </c>
      <c r="O4" s="858"/>
      <c r="P4" s="858"/>
      <c r="Q4" s="858"/>
      <c r="R4" s="858"/>
      <c r="S4" s="858"/>
      <c r="T4" s="859"/>
    </row>
    <row r="5" spans="1:23" ht="55.9" customHeight="1">
      <c r="A5" s="850"/>
      <c r="B5" s="42"/>
      <c r="C5" s="43"/>
      <c r="D5" s="44"/>
      <c r="E5" s="45"/>
      <c r="F5" s="41"/>
      <c r="G5" s="23"/>
      <c r="H5" s="41"/>
      <c r="I5" s="23"/>
      <c r="M5" s="860" t="s">
        <v>1</v>
      </c>
      <c r="N5" s="862" t="s">
        <v>1</v>
      </c>
      <c r="O5" s="863" t="s">
        <v>110</v>
      </c>
      <c r="P5" s="863" t="s">
        <v>364</v>
      </c>
      <c r="Q5" s="862" t="s">
        <v>98</v>
      </c>
      <c r="R5" s="862"/>
      <c r="S5" s="862" t="s">
        <v>112</v>
      </c>
      <c r="T5" s="862"/>
    </row>
    <row r="6" spans="1:23" ht="35" customHeight="1">
      <c r="A6" s="851"/>
      <c r="B6" s="5" t="s">
        <v>1</v>
      </c>
      <c r="C6" s="5" t="s">
        <v>1</v>
      </c>
      <c r="D6" s="5" t="s">
        <v>101</v>
      </c>
      <c r="E6" s="5" t="s">
        <v>103</v>
      </c>
      <c r="F6" s="5" t="s">
        <v>1</v>
      </c>
      <c r="G6" s="5" t="s">
        <v>2</v>
      </c>
      <c r="H6" s="5" t="s">
        <v>1</v>
      </c>
      <c r="I6" s="5" t="s">
        <v>2</v>
      </c>
      <c r="M6" s="861"/>
      <c r="N6" s="862"/>
      <c r="O6" s="861"/>
      <c r="P6" s="861"/>
      <c r="Q6" s="5" t="s">
        <v>1</v>
      </c>
      <c r="R6" s="5" t="s">
        <v>2</v>
      </c>
      <c r="S6" s="5" t="s">
        <v>1</v>
      </c>
      <c r="T6" s="5" t="s">
        <v>2</v>
      </c>
      <c r="V6" s="1" t="s">
        <v>365</v>
      </c>
      <c r="W6" s="1" t="s">
        <v>111</v>
      </c>
    </row>
    <row r="7" spans="1:23">
      <c r="A7" s="855" t="s">
        <v>102</v>
      </c>
      <c r="B7" s="856"/>
      <c r="C7" s="19"/>
      <c r="D7" s="19"/>
      <c r="E7" s="19"/>
      <c r="F7" s="19"/>
      <c r="G7" s="19"/>
      <c r="H7" s="19"/>
      <c r="I7" s="19"/>
      <c r="J7" s="19"/>
      <c r="K7" s="19"/>
      <c r="L7" s="19"/>
      <c r="M7" s="19">
        <v>2725</v>
      </c>
      <c r="N7" s="19">
        <f>SUM(N9:N25)</f>
        <v>182.49999999999997</v>
      </c>
      <c r="O7" s="35">
        <f>N7/M7*100</f>
        <v>6.6972477064220177</v>
      </c>
      <c r="P7" s="21"/>
      <c r="Q7" s="8">
        <f>N7-V7</f>
        <v>-34.200000000000045</v>
      </c>
      <c r="R7" s="52">
        <f>N7/V7*100</f>
        <v>84.217812644208564</v>
      </c>
      <c r="S7" s="8">
        <f>N7-W7</f>
        <v>-6.7000000000000171</v>
      </c>
      <c r="T7" s="8">
        <f>N7/W7*100</f>
        <v>96.458773784355174</v>
      </c>
      <c r="V7" s="19">
        <f>SUM(V9:V25)</f>
        <v>216.70000000000002</v>
      </c>
      <c r="W7" s="70">
        <f>SUM(W9:W25)</f>
        <v>189.2</v>
      </c>
    </row>
    <row r="8" spans="1:23">
      <c r="A8" s="47"/>
      <c r="B8" s="48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1"/>
      <c r="Q8" s="6"/>
      <c r="R8" s="20"/>
      <c r="S8" s="8"/>
      <c r="T8" s="8"/>
      <c r="V8" s="22"/>
      <c r="W8" s="70"/>
    </row>
    <row r="9" spans="1:23">
      <c r="A9" s="15" t="s">
        <v>3</v>
      </c>
      <c r="B9" s="14">
        <v>23.4</v>
      </c>
      <c r="C9" s="22">
        <v>47.199999999999996</v>
      </c>
      <c r="D9" s="22">
        <v>24</v>
      </c>
      <c r="E9" s="22">
        <v>31.799999999999997</v>
      </c>
      <c r="F9" s="22">
        <v>32.9</v>
      </c>
      <c r="G9" s="22">
        <v>39.6</v>
      </c>
      <c r="H9" s="22">
        <v>43.7</v>
      </c>
      <c r="I9" s="22">
        <v>43.9</v>
      </c>
      <c r="J9" s="22">
        <v>31.999999999999996</v>
      </c>
      <c r="K9" s="22">
        <v>33.099999999999994</v>
      </c>
      <c r="L9" s="22">
        <v>35.299999999999997</v>
      </c>
      <c r="M9" s="22">
        <v>325.60000000000002</v>
      </c>
      <c r="N9" s="22">
        <v>57.4</v>
      </c>
      <c r="O9" s="35">
        <f>N9/M9*100</f>
        <v>17.628992628992627</v>
      </c>
      <c r="P9" s="58">
        <f>N9/$N7*100</f>
        <v>31.452054794520549</v>
      </c>
      <c r="Q9" s="82">
        <f>N9-V9</f>
        <v>0.10000000000000142</v>
      </c>
      <c r="R9" s="20">
        <f>N9/V9*100</f>
        <v>100.17452006980803</v>
      </c>
      <c r="S9" s="82">
        <f>N9-W9</f>
        <v>47.5</v>
      </c>
      <c r="T9" s="82" t="s">
        <v>114</v>
      </c>
      <c r="V9" s="22">
        <v>57.3</v>
      </c>
      <c r="W9" s="70">
        <v>9.9</v>
      </c>
    </row>
    <row r="10" spans="1:23">
      <c r="A10" s="15"/>
      <c r="B10" s="14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1"/>
      <c r="Q10" s="6"/>
      <c r="R10" s="20"/>
      <c r="S10" s="8"/>
      <c r="T10" s="8"/>
      <c r="V10" s="22"/>
      <c r="W10" s="70"/>
    </row>
    <row r="11" spans="1:23">
      <c r="A11" s="15" t="s">
        <v>23</v>
      </c>
      <c r="B11" s="14">
        <v>24.9</v>
      </c>
      <c r="C11" s="22">
        <v>21.700000000000003</v>
      </c>
      <c r="D11" s="22">
        <v>19.600000000000001</v>
      </c>
      <c r="E11" s="22">
        <v>18.899999999999999</v>
      </c>
      <c r="F11" s="22">
        <v>21.3</v>
      </c>
      <c r="G11" s="22">
        <v>21.2</v>
      </c>
      <c r="H11" s="22">
        <v>31.3</v>
      </c>
      <c r="I11" s="22">
        <v>24.8</v>
      </c>
      <c r="J11" s="22">
        <v>30.8</v>
      </c>
      <c r="K11" s="22">
        <v>34.799999999999997</v>
      </c>
      <c r="L11" s="22">
        <v>33.200000000000003</v>
      </c>
      <c r="M11" s="22">
        <v>476.3</v>
      </c>
      <c r="N11" s="22">
        <v>35.200000000000003</v>
      </c>
      <c r="O11" s="22">
        <f>N11/M11*100</f>
        <v>7.3903002309468819</v>
      </c>
      <c r="P11" s="58">
        <f>N11/$N7*100</f>
        <v>19.287671232876715</v>
      </c>
      <c r="Q11" s="8">
        <f>N11-V11</f>
        <v>-20.199999999999996</v>
      </c>
      <c r="R11" s="52">
        <f>N11/V11*100</f>
        <v>63.537906137184116</v>
      </c>
      <c r="S11" s="8">
        <f>N11-W11</f>
        <v>-18.899999999999999</v>
      </c>
      <c r="T11" s="8">
        <f>N11/W11*100</f>
        <v>65.064695009242143</v>
      </c>
      <c r="V11" s="22">
        <v>55.4</v>
      </c>
      <c r="W11" s="70">
        <v>54.1</v>
      </c>
    </row>
    <row r="12" spans="1:23" ht="13.6">
      <c r="A12" s="15"/>
      <c r="B12" s="14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1"/>
      <c r="Q12" s="8"/>
      <c r="R12" s="52"/>
      <c r="S12" s="8"/>
      <c r="T12" s="8"/>
      <c r="V12" s="22"/>
      <c r="W12" s="70"/>
    </row>
    <row r="13" spans="1:23">
      <c r="A13" s="15" t="s">
        <v>34</v>
      </c>
      <c r="B13" s="14">
        <v>17.599999999999998</v>
      </c>
      <c r="C13" s="22">
        <v>19.7</v>
      </c>
      <c r="D13" s="22">
        <v>21.7</v>
      </c>
      <c r="E13" s="22">
        <v>24.299999999999997</v>
      </c>
      <c r="F13" s="22">
        <v>30.1</v>
      </c>
      <c r="G13" s="22">
        <v>20.099999999999998</v>
      </c>
      <c r="H13" s="22">
        <v>20.399999999999999</v>
      </c>
      <c r="I13" s="22">
        <v>25.9</v>
      </c>
      <c r="J13" s="22">
        <v>26.9</v>
      </c>
      <c r="K13" s="22">
        <v>32.799999999999997</v>
      </c>
      <c r="L13" s="22">
        <v>27.3</v>
      </c>
      <c r="M13" s="22">
        <v>159.30000000000001</v>
      </c>
      <c r="N13" s="22">
        <v>26.5</v>
      </c>
      <c r="O13" s="35">
        <f>N13/M13*100</f>
        <v>16.635279347143754</v>
      </c>
      <c r="P13" s="101">
        <f>N13/$N7*100</f>
        <v>14.520547945205481</v>
      </c>
      <c r="Q13" s="82">
        <f>N13-(V13+V25)</f>
        <v>0.69999999999999929</v>
      </c>
      <c r="R13" s="20">
        <f>N13/(V13+V25)*100</f>
        <v>102.71317829457365</v>
      </c>
      <c r="S13" s="8">
        <f>N13-(W13+W25)</f>
        <v>-5.5999999999999943</v>
      </c>
      <c r="T13" s="8">
        <f>N13/(W13+W25)*100</f>
        <v>82.554517133956395</v>
      </c>
      <c r="V13" s="22">
        <v>25.8</v>
      </c>
      <c r="W13" s="70">
        <v>21.9</v>
      </c>
    </row>
    <row r="14" spans="1:23" ht="13.6">
      <c r="A14" s="15"/>
      <c r="B14" s="14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1"/>
      <c r="Q14" s="8"/>
      <c r="R14" s="52"/>
      <c r="S14" s="8"/>
      <c r="T14" s="8"/>
      <c r="V14" s="22"/>
      <c r="W14" s="70"/>
    </row>
    <row r="15" spans="1:23" ht="14.45" customHeight="1">
      <c r="A15" s="15" t="s">
        <v>92</v>
      </c>
      <c r="B15" s="14">
        <v>5.7</v>
      </c>
      <c r="C15" s="22">
        <v>0.5</v>
      </c>
      <c r="D15" s="22">
        <v>0.3</v>
      </c>
      <c r="E15" s="22">
        <v>0</v>
      </c>
      <c r="F15" s="22">
        <v>0.5</v>
      </c>
      <c r="G15" s="22">
        <v>0.1</v>
      </c>
      <c r="H15" s="22">
        <v>0</v>
      </c>
      <c r="I15" s="22">
        <v>0</v>
      </c>
      <c r="J15" s="22">
        <v>0</v>
      </c>
      <c r="K15" s="22">
        <v>1.1000000000000001</v>
      </c>
      <c r="L15" s="22">
        <v>1.3</v>
      </c>
      <c r="M15" s="22">
        <v>62</v>
      </c>
      <c r="N15" s="22">
        <v>3.3</v>
      </c>
      <c r="O15" s="50">
        <f>N15/M15*100</f>
        <v>5.32258064516129</v>
      </c>
      <c r="P15" s="21">
        <f>N15/$N7*100</f>
        <v>1.8082191780821919</v>
      </c>
      <c r="Q15" s="82">
        <f>N15-V15</f>
        <v>0</v>
      </c>
      <c r="R15" s="20">
        <f>N15/V15*100</f>
        <v>100</v>
      </c>
      <c r="S15" s="8">
        <f>N15-W15</f>
        <v>-9.5</v>
      </c>
      <c r="T15" s="8">
        <f>N15/W15*100</f>
        <v>25.781249999999993</v>
      </c>
      <c r="V15" s="22">
        <v>3.3</v>
      </c>
      <c r="W15" s="70">
        <v>12.8</v>
      </c>
    </row>
    <row r="16" spans="1:23">
      <c r="A16" s="15"/>
      <c r="B16" s="14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35"/>
      <c r="P16" s="21"/>
      <c r="Q16" s="8"/>
      <c r="R16" s="21"/>
      <c r="S16" s="8"/>
      <c r="T16" s="8"/>
      <c r="V16" s="22"/>
      <c r="W16" s="70"/>
    </row>
    <row r="17" spans="1:23" ht="13.6">
      <c r="A17" s="15" t="s">
        <v>48</v>
      </c>
      <c r="B17" s="14">
        <v>74.5</v>
      </c>
      <c r="C17" s="22">
        <v>62.800000000000004</v>
      </c>
      <c r="D17" s="22">
        <v>83.3</v>
      </c>
      <c r="E17" s="22">
        <v>59.2</v>
      </c>
      <c r="F17" s="22">
        <v>60.4</v>
      </c>
      <c r="G17" s="22">
        <v>71.900000000000006</v>
      </c>
      <c r="H17" s="22">
        <v>59.9</v>
      </c>
      <c r="I17" s="22">
        <v>56.7</v>
      </c>
      <c r="J17" s="22">
        <v>71.2</v>
      </c>
      <c r="K17" s="22">
        <v>91.4</v>
      </c>
      <c r="L17" s="22">
        <v>80.900000000000006</v>
      </c>
      <c r="M17" s="22">
        <v>335.4</v>
      </c>
      <c r="N17" s="22">
        <v>23.5</v>
      </c>
      <c r="O17" s="50">
        <f>N17/M17*100</f>
        <v>7.0065593321407285</v>
      </c>
      <c r="P17" s="101">
        <f>N17/$N7*100</f>
        <v>12.876712328767127</v>
      </c>
      <c r="Q17" s="8">
        <f>N17-V17</f>
        <v>-1.6999999999999993</v>
      </c>
      <c r="R17" s="52">
        <f>N17/V17*100</f>
        <v>93.253968253968253</v>
      </c>
      <c r="S17" s="8">
        <f>N17-W17</f>
        <v>-3.3999999999999986</v>
      </c>
      <c r="T17" s="8">
        <f>N17/W17*100</f>
        <v>87.360594795539043</v>
      </c>
      <c r="V17" s="22">
        <v>25.2</v>
      </c>
      <c r="W17" s="70">
        <v>26.9</v>
      </c>
    </row>
    <row r="18" spans="1:23" ht="13.6">
      <c r="A18" s="15"/>
      <c r="B18" s="14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1"/>
      <c r="Q18" s="8"/>
      <c r="R18" s="21"/>
      <c r="S18" s="8"/>
      <c r="T18" s="8"/>
      <c r="V18" s="22"/>
      <c r="W18" s="70"/>
    </row>
    <row r="19" spans="1:23" ht="13.6">
      <c r="A19" s="15" t="s">
        <v>63</v>
      </c>
      <c r="B19" s="14">
        <v>2.5</v>
      </c>
      <c r="C19" s="22">
        <v>2.5</v>
      </c>
      <c r="D19" s="22">
        <v>2.1</v>
      </c>
      <c r="E19" s="22">
        <v>2.1</v>
      </c>
      <c r="F19" s="22">
        <v>2.1</v>
      </c>
      <c r="G19" s="22">
        <v>2.1</v>
      </c>
      <c r="H19" s="22">
        <v>2.1</v>
      </c>
      <c r="I19" s="22">
        <v>2.1</v>
      </c>
      <c r="J19" s="22">
        <v>2.1</v>
      </c>
      <c r="K19" s="22">
        <v>2.1</v>
      </c>
      <c r="L19" s="22">
        <v>1.8</v>
      </c>
      <c r="M19" s="22">
        <v>55.4</v>
      </c>
      <c r="N19" s="22">
        <v>0</v>
      </c>
      <c r="O19" s="22">
        <f>N19/M19*100</f>
        <v>0</v>
      </c>
      <c r="P19" s="21">
        <f>N19/$N7*100</f>
        <v>0</v>
      </c>
      <c r="Q19" s="51">
        <f>N19-V19</f>
        <v>0</v>
      </c>
      <c r="R19" s="21" t="s">
        <v>7</v>
      </c>
      <c r="S19" s="51">
        <f>N19-W19</f>
        <v>0</v>
      </c>
      <c r="T19" s="21" t="s">
        <v>7</v>
      </c>
      <c r="V19" s="22">
        <v>0</v>
      </c>
      <c r="W19" s="70">
        <v>0</v>
      </c>
    </row>
    <row r="20" spans="1:23" ht="13.6">
      <c r="A20" s="15"/>
      <c r="B20" s="14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1"/>
      <c r="Q20" s="8"/>
      <c r="R20" s="21"/>
      <c r="S20" s="8"/>
      <c r="T20" s="8"/>
      <c r="V20" s="22"/>
      <c r="W20" s="70"/>
    </row>
    <row r="21" spans="1:23">
      <c r="A21" s="15" t="s">
        <v>68</v>
      </c>
      <c r="B21" s="14">
        <v>33.200000000000003</v>
      </c>
      <c r="C21" s="22">
        <v>35.799999999999997</v>
      </c>
      <c r="D21" s="22">
        <v>34.599999999999994</v>
      </c>
      <c r="E21" s="22">
        <v>32.9</v>
      </c>
      <c r="F21" s="22">
        <v>41.4</v>
      </c>
      <c r="G21" s="22">
        <v>37</v>
      </c>
      <c r="H21" s="22">
        <v>44.8</v>
      </c>
      <c r="I21" s="22">
        <v>37.799999999999997</v>
      </c>
      <c r="J21" s="22">
        <v>47.6</v>
      </c>
      <c r="K21" s="22">
        <v>46</v>
      </c>
      <c r="L21" s="22">
        <v>55.6</v>
      </c>
      <c r="M21" s="22">
        <v>587.79999999999995</v>
      </c>
      <c r="N21" s="22">
        <v>33.6</v>
      </c>
      <c r="O21" s="22">
        <f>N21/M21*100</f>
        <v>5.7162300102075543</v>
      </c>
      <c r="P21" s="58">
        <f>N21/$N7*100</f>
        <v>18.410958904109592</v>
      </c>
      <c r="Q21" s="8">
        <f>N21-V21</f>
        <v>-9.6999999999999957</v>
      </c>
      <c r="R21" s="52">
        <f>N21/V21*100</f>
        <v>77.59815242494227</v>
      </c>
      <c r="S21" s="8">
        <f>N21-W21</f>
        <v>-4.6000000000000014</v>
      </c>
      <c r="T21" s="8">
        <f>N21/W21*100</f>
        <v>87.958115183246065</v>
      </c>
      <c r="V21" s="22">
        <v>43.3</v>
      </c>
      <c r="W21" s="70">
        <v>38.200000000000003</v>
      </c>
    </row>
    <row r="22" spans="1:23" ht="13.6">
      <c r="A22" s="15"/>
      <c r="B22" s="14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1"/>
      <c r="Q22" s="8"/>
      <c r="R22" s="52"/>
      <c r="S22" s="8"/>
      <c r="T22" s="8"/>
      <c r="V22" s="22"/>
      <c r="W22" s="70"/>
    </row>
    <row r="23" spans="1:23" ht="13.6">
      <c r="A23" s="15" t="s">
        <v>80</v>
      </c>
      <c r="B23" s="14">
        <v>9.6999999999999993</v>
      </c>
      <c r="C23" s="22">
        <v>10.3</v>
      </c>
      <c r="D23" s="22">
        <v>12.3</v>
      </c>
      <c r="E23" s="22">
        <v>16.899999999999999</v>
      </c>
      <c r="F23" s="22">
        <v>16.8</v>
      </c>
      <c r="G23" s="22">
        <v>15.7</v>
      </c>
      <c r="H23" s="22">
        <v>16.7</v>
      </c>
      <c r="I23" s="22">
        <v>13.4</v>
      </c>
      <c r="J23" s="22">
        <v>14.3</v>
      </c>
      <c r="K23" s="22">
        <v>4.3999999999999995</v>
      </c>
      <c r="L23" s="22">
        <v>3.9000000000000004</v>
      </c>
      <c r="M23" s="22">
        <v>723.8</v>
      </c>
      <c r="N23" s="22">
        <v>3</v>
      </c>
      <c r="O23" s="22">
        <f>N23/M23*100</f>
        <v>0.41447913788339324</v>
      </c>
      <c r="P23" s="21">
        <f>N23/$N7*100</f>
        <v>1.6438356164383563</v>
      </c>
      <c r="Q23" s="8">
        <f>N23-V23</f>
        <v>-3.4000000000000004</v>
      </c>
      <c r="R23" s="52">
        <f>N23/V23*100</f>
        <v>46.875</v>
      </c>
      <c r="S23" s="8">
        <f>N23-W23</f>
        <v>-12.2</v>
      </c>
      <c r="T23" s="8">
        <f>N23/W23*100</f>
        <v>19.736842105263158</v>
      </c>
      <c r="V23" s="22">
        <v>6.4</v>
      </c>
      <c r="W23" s="70">
        <v>15.2</v>
      </c>
    </row>
    <row r="24" spans="1:23" ht="13.6">
      <c r="A24" s="15"/>
      <c r="B24" s="492"/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22"/>
      <c r="N24" s="22"/>
      <c r="O24" s="22"/>
      <c r="P24" s="21"/>
      <c r="Q24" s="8"/>
      <c r="R24" s="21"/>
      <c r="S24" s="8"/>
      <c r="T24" s="8"/>
      <c r="V24" s="22"/>
      <c r="W24" s="70"/>
    </row>
    <row r="25" spans="1:23">
      <c r="A25" s="15" t="s">
        <v>106</v>
      </c>
      <c r="B25" s="14">
        <v>33.200000000000003</v>
      </c>
      <c r="C25" s="22">
        <v>35.799999999999997</v>
      </c>
      <c r="D25" s="22">
        <v>34.599999999999994</v>
      </c>
      <c r="E25" s="22">
        <v>32.9</v>
      </c>
      <c r="F25" s="22">
        <v>41.4</v>
      </c>
      <c r="G25" s="22">
        <v>37</v>
      </c>
      <c r="H25" s="22">
        <v>44.8</v>
      </c>
      <c r="I25" s="22">
        <v>37.799999999999997</v>
      </c>
      <c r="J25" s="22">
        <v>47.6</v>
      </c>
      <c r="K25" s="22">
        <v>46</v>
      </c>
      <c r="L25" s="22">
        <v>55.6</v>
      </c>
      <c r="M25" s="22"/>
      <c r="N25" s="22"/>
      <c r="O25" s="22"/>
      <c r="P25" s="21"/>
      <c r="Q25" s="82"/>
      <c r="R25" s="20"/>
      <c r="S25" s="8"/>
      <c r="T25" s="8"/>
      <c r="V25" s="22"/>
      <c r="W25" s="70">
        <v>10.199999999999999</v>
      </c>
    </row>
    <row r="26" spans="1:23">
      <c r="A26" s="15"/>
      <c r="B26" s="2"/>
      <c r="C26" s="2"/>
      <c r="D26" s="2"/>
      <c r="E26" s="2"/>
      <c r="F26" s="2"/>
      <c r="G26" s="494"/>
      <c r="H26" s="2"/>
      <c r="I26" s="2"/>
      <c r="J26" s="2"/>
      <c r="K26" s="2"/>
      <c r="L26" s="2"/>
      <c r="M26" s="22"/>
      <c r="N26" s="22"/>
      <c r="O26" s="22"/>
      <c r="P26" s="21"/>
      <c r="Q26" s="8"/>
      <c r="R26" s="21"/>
      <c r="S26" s="8"/>
      <c r="T26" s="8"/>
      <c r="V26" s="22"/>
      <c r="W26" s="70"/>
    </row>
    <row r="29" spans="1:23">
      <c r="A29" s="59" t="s">
        <v>366</v>
      </c>
    </row>
    <row r="30" spans="1:23">
      <c r="A30" s="4"/>
    </row>
    <row r="31" spans="1:23" ht="43.15" customHeight="1">
      <c r="A31" s="849"/>
      <c r="B31" s="42" t="s">
        <v>100</v>
      </c>
      <c r="C31" s="43" t="s">
        <v>99</v>
      </c>
      <c r="D31" s="44"/>
      <c r="E31" s="45"/>
      <c r="F31" s="41" t="s">
        <v>98</v>
      </c>
      <c r="G31" s="23"/>
      <c r="H31" s="41" t="s">
        <v>97</v>
      </c>
      <c r="I31" s="23"/>
      <c r="M31" s="46" t="s">
        <v>104</v>
      </c>
      <c r="N31" s="857" t="s">
        <v>134</v>
      </c>
      <c r="O31" s="858"/>
      <c r="P31" s="858"/>
      <c r="Q31" s="858"/>
      <c r="R31" s="858"/>
      <c r="S31" s="858"/>
      <c r="T31" s="859"/>
    </row>
    <row r="32" spans="1:23" ht="55.9" customHeight="1">
      <c r="A32" s="850"/>
      <c r="B32" s="42"/>
      <c r="C32" s="43"/>
      <c r="D32" s="44"/>
      <c r="E32" s="45"/>
      <c r="F32" s="41"/>
      <c r="G32" s="23"/>
      <c r="H32" s="41"/>
      <c r="I32" s="23"/>
      <c r="M32" s="860" t="s">
        <v>1</v>
      </c>
      <c r="N32" s="862" t="s">
        <v>1</v>
      </c>
      <c r="O32" s="863" t="s">
        <v>110</v>
      </c>
      <c r="P32" s="863" t="s">
        <v>364</v>
      </c>
      <c r="Q32" s="862" t="s">
        <v>98</v>
      </c>
      <c r="R32" s="862"/>
      <c r="S32" s="862" t="s">
        <v>120</v>
      </c>
      <c r="T32" s="862"/>
    </row>
    <row r="33" spans="1:23" ht="35" customHeight="1">
      <c r="A33" s="851"/>
      <c r="B33" s="5" t="s">
        <v>1</v>
      </c>
      <c r="C33" s="5" t="s">
        <v>1</v>
      </c>
      <c r="D33" s="5" t="s">
        <v>101</v>
      </c>
      <c r="E33" s="5" t="s">
        <v>103</v>
      </c>
      <c r="F33" s="5" t="s">
        <v>1</v>
      </c>
      <c r="G33" s="5" t="s">
        <v>2</v>
      </c>
      <c r="H33" s="5" t="s">
        <v>1</v>
      </c>
      <c r="I33" s="5" t="s">
        <v>2</v>
      </c>
      <c r="M33" s="861"/>
      <c r="N33" s="862"/>
      <c r="O33" s="861"/>
      <c r="P33" s="861"/>
      <c r="Q33" s="5" t="s">
        <v>1</v>
      </c>
      <c r="R33" s="5" t="s">
        <v>2</v>
      </c>
      <c r="S33" s="5" t="s">
        <v>1</v>
      </c>
      <c r="T33" s="5" t="s">
        <v>2</v>
      </c>
      <c r="V33" s="1" t="s">
        <v>115</v>
      </c>
      <c r="W33" s="1" t="s">
        <v>115</v>
      </c>
    </row>
    <row r="34" spans="1:23">
      <c r="A34" s="855" t="s">
        <v>102</v>
      </c>
      <c r="B34" s="856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>
        <v>3232</v>
      </c>
      <c r="N34" s="19">
        <f>SUM(N36:N51)</f>
        <v>193.5</v>
      </c>
      <c r="O34" s="35">
        <f>N34/M34*100</f>
        <v>5.9870049504950495</v>
      </c>
      <c r="P34" s="21"/>
      <c r="Q34" s="82">
        <f>N34-V34</f>
        <v>11.000000000000028</v>
      </c>
      <c r="R34" s="20">
        <f>N34/V34*100</f>
        <v>106.02739726027399</v>
      </c>
      <c r="S34" s="82">
        <f>N34-W34</f>
        <v>11.000000000000028</v>
      </c>
      <c r="T34" s="82">
        <f>N34/W34*100</f>
        <v>106.02739726027399</v>
      </c>
      <c r="V34" s="19">
        <f>SUM(V36:V51)</f>
        <v>182.49999999999997</v>
      </c>
      <c r="W34" s="70">
        <f>SUM(W36:W51)</f>
        <v>182.49999999999997</v>
      </c>
    </row>
    <row r="35" spans="1:23">
      <c r="A35" s="47"/>
      <c r="B35" s="48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1"/>
      <c r="Q35" s="6"/>
      <c r="R35" s="20"/>
      <c r="S35" s="8"/>
      <c r="T35" s="8"/>
      <c r="V35" s="22"/>
      <c r="W35" s="70"/>
    </row>
    <row r="36" spans="1:23">
      <c r="A36" s="15" t="s">
        <v>3</v>
      </c>
      <c r="B36" s="14">
        <v>23.4</v>
      </c>
      <c r="C36" s="22">
        <v>47.199999999999996</v>
      </c>
      <c r="D36" s="22">
        <v>24</v>
      </c>
      <c r="E36" s="22">
        <v>31.799999999999997</v>
      </c>
      <c r="F36" s="22">
        <v>32.9</v>
      </c>
      <c r="G36" s="22">
        <v>39.6</v>
      </c>
      <c r="H36" s="22">
        <v>43.7</v>
      </c>
      <c r="I36" s="22">
        <v>43.9</v>
      </c>
      <c r="J36" s="22">
        <v>31.999999999999996</v>
      </c>
      <c r="K36" s="22">
        <v>33.099999999999994</v>
      </c>
      <c r="L36" s="22">
        <v>35.299999999999997</v>
      </c>
      <c r="M36" s="22">
        <v>362.6</v>
      </c>
      <c r="N36" s="22">
        <v>52.4</v>
      </c>
      <c r="O36" s="35">
        <f>N36/M36*100</f>
        <v>14.451185879757308</v>
      </c>
      <c r="P36" s="58">
        <f>N36/$N34*100</f>
        <v>27.080103359173123</v>
      </c>
      <c r="Q36" s="8">
        <f>N36-V36</f>
        <v>-5</v>
      </c>
      <c r="R36" s="52">
        <f>N36/V36*100</f>
        <v>91.289198606271782</v>
      </c>
      <c r="S36" s="8">
        <f>N36-W36</f>
        <v>-5</v>
      </c>
      <c r="T36" s="8">
        <f>N36/W36*100</f>
        <v>91.289198606271782</v>
      </c>
      <c r="V36" s="22">
        <v>57.4</v>
      </c>
      <c r="W36" s="70">
        <v>57.4</v>
      </c>
    </row>
    <row r="37" spans="1:23" ht="13.6">
      <c r="A37" s="15"/>
      <c r="B37" s="14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1"/>
      <c r="Q37" s="6"/>
      <c r="R37" s="55"/>
      <c r="S37" s="8"/>
      <c r="T37" s="8"/>
      <c r="V37" s="22"/>
      <c r="W37" s="70"/>
    </row>
    <row r="38" spans="1:23">
      <c r="A38" s="15" t="s">
        <v>23</v>
      </c>
      <c r="B38" s="14">
        <v>24.9</v>
      </c>
      <c r="C38" s="22">
        <v>21.700000000000003</v>
      </c>
      <c r="D38" s="22">
        <v>19.600000000000001</v>
      </c>
      <c r="E38" s="22">
        <v>18.899999999999999</v>
      </c>
      <c r="F38" s="22">
        <v>21.3</v>
      </c>
      <c r="G38" s="22">
        <v>21.2</v>
      </c>
      <c r="H38" s="22">
        <v>31.3</v>
      </c>
      <c r="I38" s="22">
        <v>24.8</v>
      </c>
      <c r="J38" s="22">
        <v>30.8</v>
      </c>
      <c r="K38" s="22">
        <v>34.799999999999997</v>
      </c>
      <c r="L38" s="22">
        <v>33.200000000000003</v>
      </c>
      <c r="M38" s="22">
        <v>515.6</v>
      </c>
      <c r="N38" s="22">
        <v>29.5</v>
      </c>
      <c r="O38" s="22">
        <f>N38/M38*100</f>
        <v>5.7214895267649339</v>
      </c>
      <c r="P38" s="58">
        <f>N38/$N34*100</f>
        <v>15.245478036175712</v>
      </c>
      <c r="Q38" s="8">
        <f>N38-V38</f>
        <v>-5.7000000000000028</v>
      </c>
      <c r="R38" s="52">
        <f>N38/V38*100</f>
        <v>83.806818181818173</v>
      </c>
      <c r="S38" s="8">
        <f>N38-W38</f>
        <v>-5.7000000000000028</v>
      </c>
      <c r="T38" s="8">
        <f>N38/W38*100</f>
        <v>83.806818181818173</v>
      </c>
      <c r="V38" s="22">
        <v>35.200000000000003</v>
      </c>
      <c r="W38" s="70">
        <v>35.200000000000003</v>
      </c>
    </row>
    <row r="39" spans="1:23" ht="13.6">
      <c r="A39" s="15"/>
      <c r="B39" s="14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1"/>
      <c r="Q39" s="8"/>
      <c r="R39" s="52"/>
      <c r="S39" s="8"/>
      <c r="T39" s="8"/>
      <c r="V39" s="22"/>
      <c r="W39" s="70"/>
    </row>
    <row r="40" spans="1:23">
      <c r="A40" s="15" t="s">
        <v>34</v>
      </c>
      <c r="B40" s="14">
        <v>17.599999999999998</v>
      </c>
      <c r="C40" s="22">
        <v>19.7</v>
      </c>
      <c r="D40" s="22">
        <v>21.7</v>
      </c>
      <c r="E40" s="22">
        <v>24.299999999999997</v>
      </c>
      <c r="F40" s="22">
        <v>30.1</v>
      </c>
      <c r="G40" s="22">
        <v>20.099999999999998</v>
      </c>
      <c r="H40" s="22">
        <v>20.399999999999999</v>
      </c>
      <c r="I40" s="22">
        <v>25.9</v>
      </c>
      <c r="J40" s="22">
        <v>26.9</v>
      </c>
      <c r="K40" s="22">
        <v>32.799999999999997</v>
      </c>
      <c r="L40" s="22">
        <v>27.3</v>
      </c>
      <c r="M40" s="22">
        <v>236</v>
      </c>
      <c r="N40" s="22">
        <v>24.2</v>
      </c>
      <c r="O40" s="35">
        <f>N40/M40*100</f>
        <v>10.254237288135592</v>
      </c>
      <c r="P40" s="101">
        <f>N40/$N34*100</f>
        <v>12.506459948320414</v>
      </c>
      <c r="Q40" s="8">
        <f>N40-V40</f>
        <v>-2.3000000000000007</v>
      </c>
      <c r="R40" s="52">
        <f>N40/V40*100</f>
        <v>91.320754716981128</v>
      </c>
      <c r="S40" s="8">
        <f>N40-W40</f>
        <v>-2.3000000000000007</v>
      </c>
      <c r="T40" s="8">
        <f>N40/W40*100</f>
        <v>91.320754716981128</v>
      </c>
      <c r="V40" s="22">
        <v>26.5</v>
      </c>
      <c r="W40" s="70">
        <v>26.5</v>
      </c>
    </row>
    <row r="41" spans="1:23" ht="13.6">
      <c r="A41" s="15"/>
      <c r="B41" s="14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1"/>
      <c r="Q41" s="8"/>
      <c r="R41" s="52"/>
      <c r="S41" s="8"/>
      <c r="T41" s="8"/>
      <c r="V41" s="22"/>
      <c r="W41" s="70"/>
    </row>
    <row r="42" spans="1:23" ht="14.45" customHeight="1">
      <c r="A42" s="15" t="s">
        <v>92</v>
      </c>
      <c r="B42" s="14">
        <v>5.7</v>
      </c>
      <c r="C42" s="22">
        <v>0.5</v>
      </c>
      <c r="D42" s="22">
        <v>0.3</v>
      </c>
      <c r="E42" s="22">
        <v>0</v>
      </c>
      <c r="F42" s="22">
        <v>0.5</v>
      </c>
      <c r="G42" s="22">
        <v>0.1</v>
      </c>
      <c r="H42" s="22">
        <v>0</v>
      </c>
      <c r="I42" s="22">
        <v>0</v>
      </c>
      <c r="J42" s="22">
        <v>0</v>
      </c>
      <c r="K42" s="22">
        <v>1.1000000000000001</v>
      </c>
      <c r="L42" s="22">
        <v>1.3</v>
      </c>
      <c r="M42" s="22">
        <v>144.1</v>
      </c>
      <c r="N42" s="22">
        <v>3.3</v>
      </c>
      <c r="O42" s="50">
        <f>N42/M42*100</f>
        <v>2.2900763358778624</v>
      </c>
      <c r="P42" s="21">
        <f>N42/$N34*100</f>
        <v>1.7054263565891472</v>
      </c>
      <c r="Q42" s="82">
        <f>N42-V42</f>
        <v>0</v>
      </c>
      <c r="R42" s="20">
        <f>N42/V42*100</f>
        <v>100</v>
      </c>
      <c r="S42" s="82">
        <f>N42-W42</f>
        <v>0</v>
      </c>
      <c r="T42" s="82">
        <f>N42/W42*100</f>
        <v>100</v>
      </c>
      <c r="V42" s="22">
        <v>3.3</v>
      </c>
      <c r="W42" s="70">
        <v>3.3</v>
      </c>
    </row>
    <row r="43" spans="1:23">
      <c r="A43" s="15"/>
      <c r="B43" s="14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35"/>
      <c r="P43" s="21"/>
      <c r="Q43" s="8"/>
      <c r="R43" s="21"/>
      <c r="S43" s="8"/>
      <c r="T43" s="8"/>
      <c r="V43" s="22"/>
      <c r="W43" s="70"/>
    </row>
    <row r="44" spans="1:23" ht="13.6">
      <c r="A44" s="15" t="s">
        <v>48</v>
      </c>
      <c r="B44" s="14">
        <v>74.5</v>
      </c>
      <c r="C44" s="22">
        <v>62.800000000000004</v>
      </c>
      <c r="D44" s="22">
        <v>83.3</v>
      </c>
      <c r="E44" s="22">
        <v>59.2</v>
      </c>
      <c r="F44" s="22">
        <v>60.4</v>
      </c>
      <c r="G44" s="22">
        <v>71.900000000000006</v>
      </c>
      <c r="H44" s="22">
        <v>59.9</v>
      </c>
      <c r="I44" s="22">
        <v>56.7</v>
      </c>
      <c r="J44" s="22">
        <v>71.2</v>
      </c>
      <c r="K44" s="22">
        <v>91.4</v>
      </c>
      <c r="L44" s="22">
        <v>80.900000000000006</v>
      </c>
      <c r="M44" s="22">
        <v>284.5</v>
      </c>
      <c r="N44" s="22">
        <v>18.5</v>
      </c>
      <c r="O44" s="50">
        <f>N44/M44*100</f>
        <v>6.5026362038664329</v>
      </c>
      <c r="P44" s="101">
        <f>N44/$N34*100</f>
        <v>9.5607235142118849</v>
      </c>
      <c r="Q44" s="8">
        <f>N44-V44</f>
        <v>-5</v>
      </c>
      <c r="R44" s="52">
        <f>N44/V44*100</f>
        <v>78.723404255319153</v>
      </c>
      <c r="S44" s="8">
        <f>N44-W44</f>
        <v>-5</v>
      </c>
      <c r="T44" s="8">
        <f>N44/W44*100</f>
        <v>78.723404255319153</v>
      </c>
      <c r="V44" s="22">
        <v>23.5</v>
      </c>
      <c r="W44" s="70">
        <v>23.5</v>
      </c>
    </row>
    <row r="45" spans="1:23" ht="13.6">
      <c r="A45" s="15"/>
      <c r="B45" s="14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1"/>
      <c r="Q45" s="8"/>
      <c r="R45" s="21"/>
      <c r="S45" s="8"/>
      <c r="T45" s="8"/>
      <c r="V45" s="22"/>
      <c r="W45" s="70"/>
    </row>
    <row r="46" spans="1:23" ht="13.6">
      <c r="A46" s="15" t="s">
        <v>63</v>
      </c>
      <c r="B46" s="14">
        <v>2.5</v>
      </c>
      <c r="C46" s="22">
        <v>2.5</v>
      </c>
      <c r="D46" s="22">
        <v>2.1</v>
      </c>
      <c r="E46" s="22">
        <v>2.1</v>
      </c>
      <c r="F46" s="22">
        <v>2.1</v>
      </c>
      <c r="G46" s="22">
        <v>2.1</v>
      </c>
      <c r="H46" s="22">
        <v>2.1</v>
      </c>
      <c r="I46" s="22">
        <v>2.1</v>
      </c>
      <c r="J46" s="22">
        <v>2.1</v>
      </c>
      <c r="K46" s="22">
        <v>2.1</v>
      </c>
      <c r="L46" s="22">
        <v>1.8</v>
      </c>
      <c r="M46" s="22">
        <v>55.3</v>
      </c>
      <c r="N46" s="22">
        <v>0</v>
      </c>
      <c r="O46" s="22">
        <f>N46/M46*100</f>
        <v>0</v>
      </c>
      <c r="P46" s="21">
        <f>N46/$N34*100</f>
        <v>0</v>
      </c>
      <c r="Q46" s="51">
        <f>N46-V46</f>
        <v>0</v>
      </c>
      <c r="R46" s="21" t="s">
        <v>7</v>
      </c>
      <c r="S46" s="51">
        <f>N46-W46</f>
        <v>0</v>
      </c>
      <c r="T46" s="21" t="s">
        <v>7</v>
      </c>
      <c r="V46" s="22">
        <v>0</v>
      </c>
      <c r="W46" s="70">
        <v>0</v>
      </c>
    </row>
    <row r="47" spans="1:23" ht="13.6">
      <c r="A47" s="15"/>
      <c r="B47" s="14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1"/>
      <c r="Q47" s="8"/>
      <c r="R47" s="21"/>
      <c r="S47" s="8"/>
      <c r="T47" s="8"/>
      <c r="V47" s="22"/>
      <c r="W47" s="70"/>
    </row>
    <row r="48" spans="1:23">
      <c r="A48" s="15" t="s">
        <v>68</v>
      </c>
      <c r="B48" s="14">
        <v>33.200000000000003</v>
      </c>
      <c r="C48" s="22">
        <v>35.799999999999997</v>
      </c>
      <c r="D48" s="22">
        <v>34.599999999999994</v>
      </c>
      <c r="E48" s="22">
        <v>32.9</v>
      </c>
      <c r="F48" s="22">
        <v>41.4</v>
      </c>
      <c r="G48" s="22">
        <v>37</v>
      </c>
      <c r="H48" s="22">
        <v>44.8</v>
      </c>
      <c r="I48" s="22">
        <v>37.799999999999997</v>
      </c>
      <c r="J48" s="22">
        <v>47.6</v>
      </c>
      <c r="K48" s="22">
        <v>46</v>
      </c>
      <c r="L48" s="22">
        <v>55.6</v>
      </c>
      <c r="M48" s="22">
        <v>640.6</v>
      </c>
      <c r="N48" s="22">
        <v>36</v>
      </c>
      <c r="O48" s="22">
        <f>N48/M48*100</f>
        <v>5.6197315017171405</v>
      </c>
      <c r="P48" s="58">
        <f>N48/$N34*100</f>
        <v>18.604651162790699</v>
      </c>
      <c r="Q48" s="82">
        <f>N48-V48</f>
        <v>2.3999999999999986</v>
      </c>
      <c r="R48" s="20">
        <f>N48/V48*100</f>
        <v>107.14285714285714</v>
      </c>
      <c r="S48" s="82">
        <f>N48-W48</f>
        <v>2.3999999999999986</v>
      </c>
      <c r="T48" s="82">
        <f>N48/W48*100</f>
        <v>107.14285714285714</v>
      </c>
      <c r="V48" s="22">
        <v>33.6</v>
      </c>
      <c r="W48" s="70">
        <v>33.6</v>
      </c>
    </row>
    <row r="49" spans="1:23" ht="13.6">
      <c r="A49" s="15"/>
      <c r="B49" s="14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1"/>
      <c r="Q49" s="8"/>
      <c r="R49" s="52"/>
      <c r="S49" s="8"/>
      <c r="T49" s="8"/>
      <c r="V49" s="22"/>
      <c r="W49" s="70"/>
    </row>
    <row r="50" spans="1:23">
      <c r="A50" s="15" t="s">
        <v>80</v>
      </c>
      <c r="B50" s="14">
        <v>9.6999999999999993</v>
      </c>
      <c r="C50" s="22">
        <v>10.3</v>
      </c>
      <c r="D50" s="22">
        <v>12.3</v>
      </c>
      <c r="E50" s="22">
        <v>16.899999999999999</v>
      </c>
      <c r="F50" s="22">
        <v>16.8</v>
      </c>
      <c r="G50" s="22">
        <v>15.7</v>
      </c>
      <c r="H50" s="22">
        <v>16.7</v>
      </c>
      <c r="I50" s="22">
        <v>13.4</v>
      </c>
      <c r="J50" s="22">
        <v>14.3</v>
      </c>
      <c r="K50" s="22">
        <v>4.3999999999999995</v>
      </c>
      <c r="L50" s="22">
        <v>3.9000000000000004</v>
      </c>
      <c r="M50" s="22">
        <v>993.8</v>
      </c>
      <c r="N50" s="22">
        <v>29.6</v>
      </c>
      <c r="O50" s="22">
        <f>N50/M50*100</f>
        <v>2.9784664922519624</v>
      </c>
      <c r="P50" s="58">
        <f>N50/$N34*100</f>
        <v>15.297157622739018</v>
      </c>
      <c r="Q50" s="6">
        <f>N50-V50</f>
        <v>26.6</v>
      </c>
      <c r="R50" s="6" t="s">
        <v>121</v>
      </c>
      <c r="S50" s="6">
        <f>N50-W50</f>
        <v>26.6</v>
      </c>
      <c r="T50" s="6" t="s">
        <v>121</v>
      </c>
      <c r="V50" s="22">
        <v>3</v>
      </c>
      <c r="W50" s="70">
        <v>3</v>
      </c>
    </row>
    <row r="51" spans="1:23" ht="13.6">
      <c r="A51" s="15"/>
      <c r="B51" s="492"/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22"/>
      <c r="N51" s="22"/>
      <c r="O51" s="22"/>
      <c r="P51" s="21"/>
      <c r="Q51" s="8"/>
      <c r="R51" s="21"/>
      <c r="S51" s="8"/>
      <c r="T51" s="8"/>
      <c r="V51" s="22"/>
      <c r="W51" s="70"/>
    </row>
    <row r="54" spans="1:23">
      <c r="A54" s="59" t="s">
        <v>367</v>
      </c>
    </row>
    <row r="55" spans="1:23">
      <c r="A55" s="4"/>
    </row>
    <row r="56" spans="1:23" ht="31.95" customHeight="1">
      <c r="A56" s="849"/>
      <c r="B56" s="42" t="s">
        <v>100</v>
      </c>
      <c r="C56" s="43" t="s">
        <v>99</v>
      </c>
      <c r="D56" s="44"/>
      <c r="E56" s="45"/>
      <c r="F56" s="41" t="s">
        <v>98</v>
      </c>
      <c r="G56" s="23"/>
      <c r="H56" s="41" t="s">
        <v>97</v>
      </c>
      <c r="I56" s="23"/>
      <c r="M56" s="46" t="s">
        <v>104</v>
      </c>
      <c r="N56" s="857" t="s">
        <v>134</v>
      </c>
      <c r="O56" s="858"/>
      <c r="P56" s="858"/>
      <c r="Q56" s="858"/>
      <c r="R56" s="858"/>
      <c r="S56" s="858"/>
      <c r="T56" s="859"/>
    </row>
    <row r="57" spans="1:23" ht="46.2" customHeight="1">
      <c r="A57" s="850"/>
      <c r="B57" s="42"/>
      <c r="C57" s="43"/>
      <c r="D57" s="44"/>
      <c r="E57" s="45"/>
      <c r="F57" s="41"/>
      <c r="G57" s="23"/>
      <c r="H57" s="41"/>
      <c r="I57" s="23"/>
      <c r="M57" s="860" t="s">
        <v>1</v>
      </c>
      <c r="N57" s="862" t="s">
        <v>1</v>
      </c>
      <c r="O57" s="863" t="s">
        <v>110</v>
      </c>
      <c r="P57" s="863" t="s">
        <v>364</v>
      </c>
      <c r="Q57" s="862" t="s">
        <v>98</v>
      </c>
      <c r="R57" s="862"/>
      <c r="S57" s="862" t="s">
        <v>120</v>
      </c>
      <c r="T57" s="862"/>
    </row>
    <row r="58" spans="1:23" ht="44" customHeight="1">
      <c r="A58" s="851"/>
      <c r="B58" s="5" t="s">
        <v>1</v>
      </c>
      <c r="C58" s="5" t="s">
        <v>1</v>
      </c>
      <c r="D58" s="5" t="s">
        <v>101</v>
      </c>
      <c r="E58" s="5" t="s">
        <v>103</v>
      </c>
      <c r="F58" s="5" t="s">
        <v>1</v>
      </c>
      <c r="G58" s="5" t="s">
        <v>2</v>
      </c>
      <c r="H58" s="5" t="s">
        <v>1</v>
      </c>
      <c r="I58" s="5" t="s">
        <v>2</v>
      </c>
      <c r="M58" s="861"/>
      <c r="N58" s="862"/>
      <c r="O58" s="861"/>
      <c r="P58" s="861"/>
      <c r="Q58" s="5" t="s">
        <v>1</v>
      </c>
      <c r="R58" s="5" t="s">
        <v>2</v>
      </c>
      <c r="S58" s="5" t="s">
        <v>1</v>
      </c>
      <c r="T58" s="5" t="s">
        <v>2</v>
      </c>
      <c r="V58" s="1" t="s">
        <v>119</v>
      </c>
      <c r="W58" s="1" t="s">
        <v>115</v>
      </c>
    </row>
    <row r="59" spans="1:23">
      <c r="A59" s="855" t="s">
        <v>102</v>
      </c>
      <c r="B59" s="856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>
        <v>3613</v>
      </c>
      <c r="N59" s="19">
        <f>SUM(N61:N76)</f>
        <v>216.60000000000002</v>
      </c>
      <c r="O59" s="35">
        <f>N59/M59*100</f>
        <v>5.9950179905895382</v>
      </c>
      <c r="P59" s="21"/>
      <c r="Q59" s="82">
        <f>N59-V59</f>
        <v>23.100000000000023</v>
      </c>
      <c r="R59" s="20">
        <f>N59/V59*100</f>
        <v>111.93798449612405</v>
      </c>
      <c r="S59" s="82">
        <f>N59-W59</f>
        <v>34.100000000000051</v>
      </c>
      <c r="T59" s="82">
        <f>N59/W59*100</f>
        <v>118.68493150684935</v>
      </c>
      <c r="V59" s="19">
        <f>SUM(V61:V76)</f>
        <v>193.5</v>
      </c>
      <c r="W59" s="70">
        <f>SUM(W61:W76)</f>
        <v>182.49999999999997</v>
      </c>
    </row>
    <row r="60" spans="1:23">
      <c r="A60" s="47"/>
      <c r="B60" s="48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1"/>
      <c r="Q60" s="6"/>
      <c r="R60" s="20"/>
      <c r="S60" s="8"/>
      <c r="T60" s="8"/>
      <c r="V60" s="22"/>
      <c r="W60" s="70"/>
    </row>
    <row r="61" spans="1:23">
      <c r="A61" s="15" t="s">
        <v>3</v>
      </c>
      <c r="B61" s="14">
        <v>23.4</v>
      </c>
      <c r="C61" s="22">
        <v>47.199999999999996</v>
      </c>
      <c r="D61" s="22">
        <v>24</v>
      </c>
      <c r="E61" s="22">
        <v>31.799999999999997</v>
      </c>
      <c r="F61" s="22">
        <v>32.9</v>
      </c>
      <c r="G61" s="22">
        <v>39.6</v>
      </c>
      <c r="H61" s="22">
        <v>43.7</v>
      </c>
      <c r="I61" s="22">
        <v>43.9</v>
      </c>
      <c r="J61" s="22">
        <v>31.999999999999996</v>
      </c>
      <c r="K61" s="22">
        <v>33.099999999999994</v>
      </c>
      <c r="L61" s="22">
        <v>35.299999999999997</v>
      </c>
      <c r="M61" s="22">
        <v>413.6</v>
      </c>
      <c r="N61" s="22">
        <v>52.1</v>
      </c>
      <c r="O61" s="35">
        <f>N61/M61*100</f>
        <v>12.596711798839458</v>
      </c>
      <c r="P61" s="58">
        <f>N61/$N59*100</f>
        <v>24.053554939981531</v>
      </c>
      <c r="Q61" s="8">
        <f>N61-V61</f>
        <v>-0.29999999999999716</v>
      </c>
      <c r="R61" s="52">
        <f>N61/V61*100</f>
        <v>99.427480916030547</v>
      </c>
      <c r="S61" s="8">
        <f>N61-W61</f>
        <v>-5.2999999999999972</v>
      </c>
      <c r="T61" s="8">
        <f>N61/W61*100</f>
        <v>90.766550522648089</v>
      </c>
      <c r="V61" s="22">
        <v>52.4</v>
      </c>
      <c r="W61" s="70">
        <v>57.4</v>
      </c>
    </row>
    <row r="62" spans="1:23" ht="13.6">
      <c r="A62" s="15"/>
      <c r="B62" s="1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1"/>
      <c r="Q62" s="6"/>
      <c r="R62" s="55"/>
      <c r="S62" s="8"/>
      <c r="T62" s="8"/>
      <c r="V62" s="22"/>
      <c r="W62" s="70"/>
    </row>
    <row r="63" spans="1:23">
      <c r="A63" s="15" t="s">
        <v>23</v>
      </c>
      <c r="B63" s="14">
        <v>24.9</v>
      </c>
      <c r="C63" s="22">
        <v>21.700000000000003</v>
      </c>
      <c r="D63" s="22">
        <v>19.600000000000001</v>
      </c>
      <c r="E63" s="22">
        <v>18.899999999999999</v>
      </c>
      <c r="F63" s="22">
        <v>21.3</v>
      </c>
      <c r="G63" s="22">
        <v>21.2</v>
      </c>
      <c r="H63" s="22">
        <v>31.3</v>
      </c>
      <c r="I63" s="22">
        <v>24.8</v>
      </c>
      <c r="J63" s="22">
        <v>30.8</v>
      </c>
      <c r="K63" s="22">
        <v>34.799999999999997</v>
      </c>
      <c r="L63" s="22">
        <v>33.200000000000003</v>
      </c>
      <c r="M63" s="22">
        <v>720.5</v>
      </c>
      <c r="N63" s="22">
        <v>47.3</v>
      </c>
      <c r="O63" s="22">
        <f>N63/M63*100</f>
        <v>6.564885496183205</v>
      </c>
      <c r="P63" s="58">
        <f>N63/$N59*100</f>
        <v>21.837488457987071</v>
      </c>
      <c r="Q63" s="82">
        <f>N63-V63</f>
        <v>17.799999999999997</v>
      </c>
      <c r="R63" s="20">
        <f>N63/V63*100</f>
        <v>160.33898305084745</v>
      </c>
      <c r="S63" s="82">
        <f>N63-W63</f>
        <v>12.099999999999994</v>
      </c>
      <c r="T63" s="82">
        <f>N63/W63*100</f>
        <v>134.37499999999997</v>
      </c>
      <c r="V63" s="22">
        <v>29.5</v>
      </c>
      <c r="W63" s="70">
        <v>35.200000000000003</v>
      </c>
    </row>
    <row r="64" spans="1:23" ht="13.6">
      <c r="A64" s="15"/>
      <c r="B64" s="1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1"/>
      <c r="Q64" s="8"/>
      <c r="R64" s="52"/>
      <c r="S64" s="8"/>
      <c r="T64" s="8"/>
      <c r="V64" s="22"/>
      <c r="W64" s="70"/>
    </row>
    <row r="65" spans="1:23">
      <c r="A65" s="15" t="s">
        <v>34</v>
      </c>
      <c r="B65" s="14">
        <v>17.599999999999998</v>
      </c>
      <c r="C65" s="22">
        <v>19.7</v>
      </c>
      <c r="D65" s="22">
        <v>21.7</v>
      </c>
      <c r="E65" s="22">
        <v>24.299999999999997</v>
      </c>
      <c r="F65" s="22">
        <v>30.1</v>
      </c>
      <c r="G65" s="22">
        <v>20.099999999999998</v>
      </c>
      <c r="H65" s="22">
        <v>20.399999999999999</v>
      </c>
      <c r="I65" s="22">
        <v>25.9</v>
      </c>
      <c r="J65" s="22">
        <v>26.9</v>
      </c>
      <c r="K65" s="22">
        <v>32.799999999999997</v>
      </c>
      <c r="L65" s="22">
        <v>27.3</v>
      </c>
      <c r="M65" s="22">
        <v>255.8</v>
      </c>
      <c r="N65" s="22">
        <v>28</v>
      </c>
      <c r="O65" s="35">
        <f>N65/M65*100</f>
        <v>10.946051602814698</v>
      </c>
      <c r="P65" s="101">
        <f>N65/$N59*100</f>
        <v>12.927054478301015</v>
      </c>
      <c r="Q65" s="82">
        <f>N65-V65</f>
        <v>3.8000000000000007</v>
      </c>
      <c r="R65" s="20">
        <f>N65/V65*100</f>
        <v>115.70247933884299</v>
      </c>
      <c r="S65" s="82">
        <f>N65-W65</f>
        <v>1.5</v>
      </c>
      <c r="T65" s="82">
        <f>N65/W65*100</f>
        <v>105.66037735849056</v>
      </c>
      <c r="V65" s="22">
        <v>24.2</v>
      </c>
      <c r="W65" s="70">
        <v>26.5</v>
      </c>
    </row>
    <row r="66" spans="1:23" ht="13.6">
      <c r="A66" s="15"/>
      <c r="B66" s="1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1"/>
      <c r="Q66" s="8"/>
      <c r="R66" s="52"/>
      <c r="S66" s="8"/>
      <c r="T66" s="8"/>
      <c r="V66" s="22"/>
      <c r="W66" s="70"/>
    </row>
    <row r="67" spans="1:23" ht="18" customHeight="1">
      <c r="A67" s="15" t="s">
        <v>92</v>
      </c>
      <c r="B67" s="14">
        <v>5.7</v>
      </c>
      <c r="C67" s="22">
        <v>0.5</v>
      </c>
      <c r="D67" s="22">
        <v>0.3</v>
      </c>
      <c r="E67" s="22">
        <v>0</v>
      </c>
      <c r="F67" s="22">
        <v>0.5</v>
      </c>
      <c r="G67" s="22">
        <v>0.1</v>
      </c>
      <c r="H67" s="22">
        <v>0</v>
      </c>
      <c r="I67" s="22">
        <v>0</v>
      </c>
      <c r="J67" s="22">
        <v>0</v>
      </c>
      <c r="K67" s="22">
        <v>1.1000000000000001</v>
      </c>
      <c r="L67" s="22">
        <v>1.3</v>
      </c>
      <c r="M67" s="22">
        <v>129</v>
      </c>
      <c r="N67" s="22">
        <v>3.3</v>
      </c>
      <c r="O67" s="50">
        <f>N67/M67*100</f>
        <v>2.558139534883721</v>
      </c>
      <c r="P67" s="21">
        <f>N67/$N59*100</f>
        <v>1.5235457063711908</v>
      </c>
      <c r="Q67" s="82">
        <f>N67-V67</f>
        <v>0</v>
      </c>
      <c r="R67" s="20">
        <f>N67/V67*100</f>
        <v>100</v>
      </c>
      <c r="S67" s="82">
        <f>N67-W67</f>
        <v>0</v>
      </c>
      <c r="T67" s="82">
        <f>N67/W67*100</f>
        <v>100</v>
      </c>
      <c r="V67" s="22">
        <v>3.3</v>
      </c>
      <c r="W67" s="70">
        <v>3.3</v>
      </c>
    </row>
    <row r="68" spans="1:23">
      <c r="A68" s="15"/>
      <c r="B68" s="1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35"/>
      <c r="P68" s="21"/>
      <c r="Q68" s="8"/>
      <c r="R68" s="21"/>
      <c r="S68" s="8"/>
      <c r="T68" s="8"/>
      <c r="V68" s="22"/>
      <c r="W68" s="70"/>
    </row>
    <row r="69" spans="1:23">
      <c r="A69" s="15" t="s">
        <v>48</v>
      </c>
      <c r="B69" s="14">
        <v>74.5</v>
      </c>
      <c r="C69" s="22">
        <v>62.800000000000004</v>
      </c>
      <c r="D69" s="22">
        <v>83.3</v>
      </c>
      <c r="E69" s="22">
        <v>59.2</v>
      </c>
      <c r="F69" s="22">
        <v>60.4</v>
      </c>
      <c r="G69" s="22">
        <v>71.900000000000006</v>
      </c>
      <c r="H69" s="22">
        <v>59.9</v>
      </c>
      <c r="I69" s="22">
        <v>56.7</v>
      </c>
      <c r="J69" s="22">
        <v>71.2</v>
      </c>
      <c r="K69" s="22">
        <v>91.4</v>
      </c>
      <c r="L69" s="22">
        <v>80.900000000000006</v>
      </c>
      <c r="M69" s="22">
        <v>282.39999999999998</v>
      </c>
      <c r="N69" s="22">
        <v>19.8</v>
      </c>
      <c r="O69" s="50">
        <f>N69/M69*100</f>
        <v>7.0113314447592074</v>
      </c>
      <c r="P69" s="101">
        <f>N69/$N59*100</f>
        <v>9.1412742382271457</v>
      </c>
      <c r="Q69" s="82">
        <f>N69-V69</f>
        <v>1.3000000000000007</v>
      </c>
      <c r="R69" s="20">
        <f>N69/V69*100</f>
        <v>107.02702702702702</v>
      </c>
      <c r="S69" s="8">
        <f>N69-W69</f>
        <v>-3.6999999999999993</v>
      </c>
      <c r="T69" s="8">
        <f>N69/W69*100</f>
        <v>84.255319148936167</v>
      </c>
      <c r="V69" s="22">
        <v>18.5</v>
      </c>
      <c r="W69" s="70">
        <v>23.5</v>
      </c>
    </row>
    <row r="70" spans="1:23" ht="13.6">
      <c r="A70" s="15"/>
      <c r="B70" s="1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1"/>
      <c r="Q70" s="8"/>
      <c r="R70" s="21"/>
      <c r="S70" s="8"/>
      <c r="T70" s="8"/>
      <c r="V70" s="22"/>
      <c r="W70" s="70"/>
    </row>
    <row r="71" spans="1:23" ht="13.6">
      <c r="A71" s="15" t="s">
        <v>63</v>
      </c>
      <c r="B71" s="14">
        <v>2.5</v>
      </c>
      <c r="C71" s="22">
        <v>2.5</v>
      </c>
      <c r="D71" s="22">
        <v>2.1</v>
      </c>
      <c r="E71" s="22">
        <v>2.1</v>
      </c>
      <c r="F71" s="22">
        <v>2.1</v>
      </c>
      <c r="G71" s="22">
        <v>2.1</v>
      </c>
      <c r="H71" s="22">
        <v>2.1</v>
      </c>
      <c r="I71" s="22">
        <v>2.1</v>
      </c>
      <c r="J71" s="22">
        <v>2.1</v>
      </c>
      <c r="K71" s="22">
        <v>2.1</v>
      </c>
      <c r="L71" s="22">
        <v>1.8</v>
      </c>
      <c r="M71" s="22">
        <v>23.8</v>
      </c>
      <c r="N71" s="22">
        <v>0</v>
      </c>
      <c r="O71" s="22">
        <f>N71/M71*100</f>
        <v>0</v>
      </c>
      <c r="P71" s="21">
        <f>N71/$N59*100</f>
        <v>0</v>
      </c>
      <c r="Q71" s="51">
        <f>N71-V71</f>
        <v>0</v>
      </c>
      <c r="R71" s="21" t="s">
        <v>7</v>
      </c>
      <c r="S71" s="51">
        <f>N71-W71</f>
        <v>0</v>
      </c>
      <c r="T71" s="21" t="s">
        <v>7</v>
      </c>
      <c r="V71" s="22">
        <v>0</v>
      </c>
      <c r="W71" s="70">
        <v>0</v>
      </c>
    </row>
    <row r="72" spans="1:23" ht="13.6">
      <c r="A72" s="15"/>
      <c r="B72" s="1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1"/>
      <c r="Q72" s="8"/>
      <c r="R72" s="21"/>
      <c r="S72" s="8"/>
      <c r="T72" s="8"/>
      <c r="V72" s="22"/>
      <c r="W72" s="70"/>
    </row>
    <row r="73" spans="1:23">
      <c r="A73" s="15" t="s">
        <v>68</v>
      </c>
      <c r="B73" s="14">
        <v>33.200000000000003</v>
      </c>
      <c r="C73" s="22">
        <v>35.799999999999997</v>
      </c>
      <c r="D73" s="22">
        <v>34.599999999999994</v>
      </c>
      <c r="E73" s="22">
        <v>32.9</v>
      </c>
      <c r="F73" s="22">
        <v>41.4</v>
      </c>
      <c r="G73" s="22">
        <v>37</v>
      </c>
      <c r="H73" s="22">
        <v>44.8</v>
      </c>
      <c r="I73" s="22">
        <v>37.799999999999997</v>
      </c>
      <c r="J73" s="22">
        <v>47.6</v>
      </c>
      <c r="K73" s="22">
        <v>46</v>
      </c>
      <c r="L73" s="22">
        <v>55.6</v>
      </c>
      <c r="M73" s="22">
        <v>675.7</v>
      </c>
      <c r="N73" s="22">
        <v>31.1</v>
      </c>
      <c r="O73" s="22">
        <f>N73/M73*100</f>
        <v>4.6026343051650143</v>
      </c>
      <c r="P73" s="58">
        <f>N73/$N59*100</f>
        <v>14.35826408125577</v>
      </c>
      <c r="Q73" s="8">
        <f>N73-V73</f>
        <v>-4.8999999999999986</v>
      </c>
      <c r="R73" s="52">
        <f>N73/V73*100</f>
        <v>86.388888888888886</v>
      </c>
      <c r="S73" s="8">
        <f>N73-W73</f>
        <v>-2.5</v>
      </c>
      <c r="T73" s="8">
        <f>N73/W73*100</f>
        <v>92.55952380952381</v>
      </c>
      <c r="V73" s="22">
        <v>36</v>
      </c>
      <c r="W73" s="70">
        <v>33.6</v>
      </c>
    </row>
    <row r="74" spans="1:23" ht="13.6">
      <c r="A74" s="15"/>
      <c r="B74" s="1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1"/>
      <c r="Q74" s="8"/>
      <c r="R74" s="52"/>
      <c r="S74" s="8"/>
      <c r="T74" s="8"/>
      <c r="V74" s="22"/>
      <c r="W74" s="70"/>
    </row>
    <row r="75" spans="1:23">
      <c r="A75" s="15" t="s">
        <v>80</v>
      </c>
      <c r="B75" s="14">
        <v>9.6999999999999993</v>
      </c>
      <c r="C75" s="22">
        <v>10.3</v>
      </c>
      <c r="D75" s="22">
        <v>12.3</v>
      </c>
      <c r="E75" s="22">
        <v>16.899999999999999</v>
      </c>
      <c r="F75" s="22">
        <v>16.8</v>
      </c>
      <c r="G75" s="22">
        <v>15.7</v>
      </c>
      <c r="H75" s="22">
        <v>16.7</v>
      </c>
      <c r="I75" s="22">
        <v>13.4</v>
      </c>
      <c r="J75" s="22">
        <v>14.3</v>
      </c>
      <c r="K75" s="22">
        <v>4.3999999999999995</v>
      </c>
      <c r="L75" s="22">
        <v>3.9000000000000004</v>
      </c>
      <c r="M75" s="22">
        <v>1111.9000000000001</v>
      </c>
      <c r="N75" s="22">
        <v>35</v>
      </c>
      <c r="O75" s="22">
        <f>N75/M75*100</f>
        <v>3.1477650867883802</v>
      </c>
      <c r="P75" s="58">
        <f>N75/$N59*100</f>
        <v>16.158818097876267</v>
      </c>
      <c r="Q75" s="51">
        <f>N75-V75</f>
        <v>5.3999999999999986</v>
      </c>
      <c r="R75" s="21">
        <f>N75/V75*100</f>
        <v>118.24324324324324</v>
      </c>
      <c r="S75" s="82">
        <f>N75-W75</f>
        <v>32</v>
      </c>
      <c r="T75" s="82" t="s">
        <v>125</v>
      </c>
      <c r="V75" s="22">
        <v>29.6</v>
      </c>
      <c r="W75" s="70">
        <v>3</v>
      </c>
    </row>
    <row r="76" spans="1:23" ht="13.6">
      <c r="A76" s="15"/>
      <c r="B76" s="492"/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22"/>
      <c r="N76" s="22"/>
      <c r="O76" s="22"/>
      <c r="P76" s="21"/>
      <c r="Q76" s="8"/>
      <c r="R76" s="21"/>
      <c r="S76" s="8"/>
      <c r="T76" s="8"/>
      <c r="V76" s="22"/>
      <c r="W76" s="70"/>
    </row>
    <row r="79" spans="1:23">
      <c r="A79" s="59" t="s">
        <v>368</v>
      </c>
    </row>
    <row r="80" spans="1:23">
      <c r="A80" s="4"/>
    </row>
    <row r="81" spans="1:23" ht="31.95" customHeight="1">
      <c r="A81" s="849"/>
      <c r="B81" s="42" t="s">
        <v>100</v>
      </c>
      <c r="C81" s="43" t="s">
        <v>99</v>
      </c>
      <c r="D81" s="44"/>
      <c r="E81" s="45"/>
      <c r="F81" s="41" t="s">
        <v>98</v>
      </c>
      <c r="G81" s="23"/>
      <c r="H81" s="41" t="s">
        <v>97</v>
      </c>
      <c r="I81" s="23"/>
      <c r="J81" s="495"/>
      <c r="K81" s="495"/>
      <c r="L81" s="495"/>
      <c r="M81" s="46" t="s">
        <v>104</v>
      </c>
      <c r="N81" s="857" t="s">
        <v>134</v>
      </c>
      <c r="O81" s="858"/>
      <c r="P81" s="858"/>
      <c r="Q81" s="858"/>
      <c r="R81" s="858"/>
      <c r="S81" s="858"/>
      <c r="T81" s="859"/>
    </row>
    <row r="82" spans="1:23" ht="46.9" customHeight="1">
      <c r="A82" s="850"/>
      <c r="B82" s="42"/>
      <c r="C82" s="43"/>
      <c r="D82" s="44"/>
      <c r="E82" s="45"/>
      <c r="F82" s="41"/>
      <c r="G82" s="23"/>
      <c r="H82" s="41"/>
      <c r="I82" s="23"/>
      <c r="J82" s="496"/>
      <c r="K82" s="496"/>
      <c r="L82" s="496"/>
      <c r="M82" s="860" t="s">
        <v>1</v>
      </c>
      <c r="N82" s="862" t="s">
        <v>1</v>
      </c>
      <c r="O82" s="863" t="s">
        <v>110</v>
      </c>
      <c r="P82" s="863" t="s">
        <v>364</v>
      </c>
      <c r="Q82" s="862" t="s">
        <v>98</v>
      </c>
      <c r="R82" s="862"/>
      <c r="S82" s="862" t="s">
        <v>120</v>
      </c>
      <c r="T82" s="862"/>
    </row>
    <row r="83" spans="1:23" ht="38.4" customHeight="1">
      <c r="A83" s="851"/>
      <c r="B83" s="5" t="s">
        <v>1</v>
      </c>
      <c r="C83" s="5" t="s">
        <v>1</v>
      </c>
      <c r="D83" s="5" t="s">
        <v>101</v>
      </c>
      <c r="E83" s="5" t="s">
        <v>103</v>
      </c>
      <c r="F83" s="5" t="s">
        <v>1</v>
      </c>
      <c r="G83" s="5" t="s">
        <v>2</v>
      </c>
      <c r="H83" s="5" t="s">
        <v>1</v>
      </c>
      <c r="I83" s="5" t="s">
        <v>2</v>
      </c>
      <c r="J83" s="496"/>
      <c r="K83" s="496"/>
      <c r="L83" s="496"/>
      <c r="M83" s="861"/>
      <c r="N83" s="862"/>
      <c r="O83" s="861"/>
      <c r="P83" s="861"/>
      <c r="Q83" s="5" t="s">
        <v>1</v>
      </c>
      <c r="R83" s="5" t="s">
        <v>2</v>
      </c>
      <c r="S83" s="5" t="s">
        <v>1</v>
      </c>
      <c r="T83" s="5" t="s">
        <v>2</v>
      </c>
      <c r="V83" s="1" t="s">
        <v>124</v>
      </c>
      <c r="W83" s="1" t="s">
        <v>115</v>
      </c>
    </row>
    <row r="84" spans="1:23">
      <c r="A84" s="855" t="s">
        <v>102</v>
      </c>
      <c r="B84" s="856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>
        <v>3635</v>
      </c>
      <c r="N84" s="19">
        <f>SUM(N86:N101)</f>
        <v>223.5</v>
      </c>
      <c r="O84" s="35">
        <f>N84/M84*100</f>
        <v>6.1485557083906466</v>
      </c>
      <c r="P84" s="21"/>
      <c r="Q84" s="82">
        <f>N84-V84</f>
        <v>6.8999999999999773</v>
      </c>
      <c r="R84" s="20">
        <f>N84/V84*100</f>
        <v>103.18559556786701</v>
      </c>
      <c r="S84" s="82">
        <f>N84-W84</f>
        <v>41.000000000000028</v>
      </c>
      <c r="T84" s="82">
        <f>N84/W84*100</f>
        <v>122.46575342465755</v>
      </c>
      <c r="V84" s="19">
        <f>SUM(V86:V101)</f>
        <v>216.60000000000002</v>
      </c>
      <c r="W84" s="70">
        <f>SUM(W86:W101)</f>
        <v>182.49999999999997</v>
      </c>
    </row>
    <row r="85" spans="1:23">
      <c r="A85" s="47"/>
      <c r="B85" s="48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1"/>
      <c r="Q85" s="6"/>
      <c r="R85" s="20"/>
      <c r="S85" s="8"/>
      <c r="T85" s="8"/>
      <c r="V85" s="22"/>
      <c r="W85" s="70"/>
    </row>
    <row r="86" spans="1:23">
      <c r="A86" s="15" t="s">
        <v>3</v>
      </c>
      <c r="B86" s="14">
        <v>23.4</v>
      </c>
      <c r="C86" s="22">
        <v>47.199999999999996</v>
      </c>
      <c r="D86" s="22">
        <v>24</v>
      </c>
      <c r="E86" s="22">
        <v>31.799999999999997</v>
      </c>
      <c r="F86" s="22">
        <v>32.9</v>
      </c>
      <c r="G86" s="22">
        <v>39.6</v>
      </c>
      <c r="H86" s="22">
        <v>43.7</v>
      </c>
      <c r="I86" s="22">
        <v>43.9</v>
      </c>
      <c r="J86" s="22">
        <v>31.999999999999996</v>
      </c>
      <c r="K86" s="22">
        <v>33.099999999999994</v>
      </c>
      <c r="L86" s="22">
        <v>35.299999999999997</v>
      </c>
      <c r="M86" s="22">
        <v>407.8</v>
      </c>
      <c r="N86" s="22">
        <v>55.7</v>
      </c>
      <c r="O86" s="35">
        <f>N86/M86*100</f>
        <v>13.658656204021579</v>
      </c>
      <c r="P86" s="58">
        <f>N86/$N84*100</f>
        <v>24.921700223713646</v>
      </c>
      <c r="Q86" s="6">
        <f>N86-V86</f>
        <v>3.6000000000000014</v>
      </c>
      <c r="R86" s="55">
        <f>N86/V86*100</f>
        <v>106.90978886756237</v>
      </c>
      <c r="S86" s="8">
        <f>N86-W86</f>
        <v>-1.6999999999999957</v>
      </c>
      <c r="T86" s="8">
        <f>N86/W86*100</f>
        <v>97.038327526132406</v>
      </c>
      <c r="V86" s="22">
        <v>52.1</v>
      </c>
      <c r="W86" s="70">
        <v>57.4</v>
      </c>
    </row>
    <row r="87" spans="1:23" ht="13.6">
      <c r="A87" s="15"/>
      <c r="B87" s="14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1"/>
      <c r="Q87" s="6"/>
      <c r="R87" s="55"/>
      <c r="S87" s="8"/>
      <c r="T87" s="8"/>
      <c r="V87" s="22"/>
      <c r="W87" s="70"/>
    </row>
    <row r="88" spans="1:23">
      <c r="A88" s="15" t="s">
        <v>23</v>
      </c>
      <c r="B88" s="14">
        <v>24.9</v>
      </c>
      <c r="C88" s="22">
        <v>21.700000000000003</v>
      </c>
      <c r="D88" s="22">
        <v>19.600000000000001</v>
      </c>
      <c r="E88" s="22">
        <v>18.899999999999999</v>
      </c>
      <c r="F88" s="22">
        <v>21.3</v>
      </c>
      <c r="G88" s="22">
        <v>21.2</v>
      </c>
      <c r="H88" s="22">
        <v>31.3</v>
      </c>
      <c r="I88" s="22">
        <v>24.8</v>
      </c>
      <c r="J88" s="22">
        <v>30.8</v>
      </c>
      <c r="K88" s="22">
        <v>34.799999999999997</v>
      </c>
      <c r="L88" s="22">
        <v>33.200000000000003</v>
      </c>
      <c r="M88" s="22">
        <v>621.6</v>
      </c>
      <c r="N88" s="22">
        <v>46.6</v>
      </c>
      <c r="O88" s="22">
        <f>N88/M88*100</f>
        <v>7.4967824967824965</v>
      </c>
      <c r="P88" s="58">
        <f>N88/$N84*100</f>
        <v>20.850111856823268</v>
      </c>
      <c r="Q88" s="8">
        <f>N88-V88</f>
        <v>-0.69999999999999574</v>
      </c>
      <c r="R88" s="52">
        <f>N88/V88*100</f>
        <v>98.520084566596196</v>
      </c>
      <c r="S88" s="82">
        <f>N88-W88</f>
        <v>11.399999999999999</v>
      </c>
      <c r="T88" s="82">
        <f>N88/W88*100</f>
        <v>132.38636363636363</v>
      </c>
      <c r="V88" s="22">
        <v>47.3</v>
      </c>
      <c r="W88" s="70">
        <v>35.200000000000003</v>
      </c>
    </row>
    <row r="89" spans="1:23" ht="13.6">
      <c r="A89" s="15"/>
      <c r="B89" s="14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1"/>
      <c r="Q89" s="8"/>
      <c r="R89" s="52"/>
      <c r="S89" s="8"/>
      <c r="T89" s="8"/>
      <c r="V89" s="22"/>
      <c r="W89" s="70"/>
    </row>
    <row r="90" spans="1:23">
      <c r="A90" s="15" t="s">
        <v>34</v>
      </c>
      <c r="B90" s="14">
        <v>17.599999999999998</v>
      </c>
      <c r="C90" s="22">
        <v>19.7</v>
      </c>
      <c r="D90" s="22">
        <v>21.7</v>
      </c>
      <c r="E90" s="22">
        <v>24.299999999999997</v>
      </c>
      <c r="F90" s="22">
        <v>30.1</v>
      </c>
      <c r="G90" s="22">
        <v>20.099999999999998</v>
      </c>
      <c r="H90" s="22">
        <v>20.399999999999999</v>
      </c>
      <c r="I90" s="22">
        <v>25.9</v>
      </c>
      <c r="J90" s="22">
        <v>26.9</v>
      </c>
      <c r="K90" s="22">
        <v>32.799999999999997</v>
      </c>
      <c r="L90" s="22">
        <v>27.3</v>
      </c>
      <c r="M90" s="22">
        <v>255.9</v>
      </c>
      <c r="N90" s="22">
        <v>26.1</v>
      </c>
      <c r="O90" s="35">
        <f>N90/M90*100</f>
        <v>10.199296600234467</v>
      </c>
      <c r="P90" s="101">
        <f>N90/$N84*100</f>
        <v>11.677852348993289</v>
      </c>
      <c r="Q90" s="8">
        <f>N90-V90</f>
        <v>-1.8999999999999986</v>
      </c>
      <c r="R90" s="52">
        <f>N90/V90*100</f>
        <v>93.214285714285722</v>
      </c>
      <c r="S90" s="8">
        <f>N90-W90</f>
        <v>-0.39999999999999858</v>
      </c>
      <c r="T90" s="8">
        <f>N90/W90*100</f>
        <v>98.490566037735846</v>
      </c>
      <c r="V90" s="22">
        <v>28</v>
      </c>
      <c r="W90" s="70">
        <v>26.5</v>
      </c>
    </row>
    <row r="91" spans="1:23" ht="13.6">
      <c r="A91" s="15"/>
      <c r="B91" s="14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1"/>
      <c r="Q91" s="8"/>
      <c r="R91" s="52"/>
      <c r="S91" s="8"/>
      <c r="T91" s="8"/>
      <c r="V91" s="22"/>
      <c r="W91" s="70"/>
    </row>
    <row r="92" spans="1:23">
      <c r="A92" s="15" t="s">
        <v>92</v>
      </c>
      <c r="B92" s="14">
        <v>5.7</v>
      </c>
      <c r="C92" s="22">
        <v>0.5</v>
      </c>
      <c r="D92" s="22">
        <v>0.3</v>
      </c>
      <c r="E92" s="22">
        <v>0</v>
      </c>
      <c r="F92" s="22">
        <v>0.5</v>
      </c>
      <c r="G92" s="22">
        <v>0.1</v>
      </c>
      <c r="H92" s="22">
        <v>0</v>
      </c>
      <c r="I92" s="22">
        <v>0</v>
      </c>
      <c r="J92" s="22">
        <v>0</v>
      </c>
      <c r="K92" s="22">
        <v>1.1000000000000001</v>
      </c>
      <c r="L92" s="22">
        <v>1.3</v>
      </c>
      <c r="M92" s="22">
        <v>150.19999999999999</v>
      </c>
      <c r="N92" s="22">
        <v>4.8</v>
      </c>
      <c r="O92" s="50">
        <f>N92/M92*100</f>
        <v>3.1957390146471374</v>
      </c>
      <c r="P92" s="21">
        <f>N92/$N84*100</f>
        <v>2.1476510067114094</v>
      </c>
      <c r="Q92" s="82">
        <f>N92-V92</f>
        <v>1.5</v>
      </c>
      <c r="R92" s="20">
        <f>N92/V92*100</f>
        <v>145.45454545454547</v>
      </c>
      <c r="S92" s="82">
        <f>N92-W92</f>
        <v>1.5</v>
      </c>
      <c r="T92" s="82">
        <f>N92/W92*100</f>
        <v>145.45454545454547</v>
      </c>
      <c r="V92" s="22">
        <v>3.3</v>
      </c>
      <c r="W92" s="70">
        <v>3.3</v>
      </c>
    </row>
    <row r="93" spans="1:23">
      <c r="A93" s="15"/>
      <c r="B93" s="14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35"/>
      <c r="P93" s="21"/>
      <c r="Q93" s="8"/>
      <c r="R93" s="21"/>
      <c r="S93" s="8"/>
      <c r="T93" s="8"/>
      <c r="V93" s="22"/>
      <c r="W93" s="70"/>
    </row>
    <row r="94" spans="1:23" ht="13.6">
      <c r="A94" s="15" t="s">
        <v>48</v>
      </c>
      <c r="B94" s="14">
        <v>74.5</v>
      </c>
      <c r="C94" s="22">
        <v>62.800000000000004</v>
      </c>
      <c r="D94" s="22">
        <v>83.3</v>
      </c>
      <c r="E94" s="22">
        <v>59.2</v>
      </c>
      <c r="F94" s="22">
        <v>60.4</v>
      </c>
      <c r="G94" s="22">
        <v>71.900000000000006</v>
      </c>
      <c r="H94" s="22">
        <v>59.9</v>
      </c>
      <c r="I94" s="22">
        <v>56.7</v>
      </c>
      <c r="J94" s="22">
        <v>71.2</v>
      </c>
      <c r="K94" s="22">
        <v>91.4</v>
      </c>
      <c r="L94" s="22">
        <v>80.900000000000006</v>
      </c>
      <c r="M94" s="22">
        <v>303.5</v>
      </c>
      <c r="N94" s="22">
        <v>19.5</v>
      </c>
      <c r="O94" s="50">
        <f>N94/M94*100</f>
        <v>6.4250411861614491</v>
      </c>
      <c r="P94" s="101">
        <f>N94/$N84*100</f>
        <v>8.724832214765101</v>
      </c>
      <c r="Q94" s="8">
        <f>N94-V94</f>
        <v>-0.30000000000000071</v>
      </c>
      <c r="R94" s="52">
        <f>N94/V94*100</f>
        <v>98.484848484848484</v>
      </c>
      <c r="S94" s="8">
        <f>N94-W94</f>
        <v>-4</v>
      </c>
      <c r="T94" s="8">
        <f>N94/W94*100</f>
        <v>82.978723404255319</v>
      </c>
      <c r="V94" s="22">
        <v>19.8</v>
      </c>
      <c r="W94" s="70">
        <v>23.5</v>
      </c>
    </row>
    <row r="95" spans="1:23" ht="13.6">
      <c r="A95" s="15"/>
      <c r="B95" s="14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1"/>
      <c r="Q95" s="8"/>
      <c r="R95" s="21"/>
      <c r="S95" s="8"/>
      <c r="T95" s="8"/>
      <c r="V95" s="22"/>
      <c r="W95" s="70"/>
    </row>
    <row r="96" spans="1:23" ht="13.6">
      <c r="A96" s="15" t="s">
        <v>63</v>
      </c>
      <c r="B96" s="14">
        <v>2.5</v>
      </c>
      <c r="C96" s="22">
        <v>2.5</v>
      </c>
      <c r="D96" s="22">
        <v>2.1</v>
      </c>
      <c r="E96" s="22">
        <v>2.1</v>
      </c>
      <c r="F96" s="22">
        <v>2.1</v>
      </c>
      <c r="G96" s="22">
        <v>2.1</v>
      </c>
      <c r="H96" s="22">
        <v>2.1</v>
      </c>
      <c r="I96" s="22">
        <v>2.1</v>
      </c>
      <c r="J96" s="22">
        <v>2.1</v>
      </c>
      <c r="K96" s="22">
        <v>2.1</v>
      </c>
      <c r="L96" s="22">
        <v>1.8</v>
      </c>
      <c r="M96" s="22">
        <v>160.6</v>
      </c>
      <c r="N96" s="22">
        <v>0</v>
      </c>
      <c r="O96" s="22">
        <f>N96/M96*100</f>
        <v>0</v>
      </c>
      <c r="P96" s="21">
        <f>N96/$N84*100</f>
        <v>0</v>
      </c>
      <c r="Q96" s="51">
        <f>N96-V96</f>
        <v>0</v>
      </c>
      <c r="R96" s="21" t="s">
        <v>7</v>
      </c>
      <c r="S96" s="51">
        <f>N96-W96</f>
        <v>0</v>
      </c>
      <c r="T96" s="21" t="s">
        <v>7</v>
      </c>
      <c r="V96" s="22">
        <v>0</v>
      </c>
      <c r="W96" s="70">
        <v>0</v>
      </c>
    </row>
    <row r="97" spans="1:23" ht="13.6">
      <c r="A97" s="15"/>
      <c r="B97" s="14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1"/>
      <c r="Q97" s="8"/>
      <c r="R97" s="21"/>
      <c r="S97" s="8"/>
      <c r="T97" s="8"/>
      <c r="V97" s="22"/>
      <c r="W97" s="70"/>
    </row>
    <row r="98" spans="1:23" ht="13.6">
      <c r="A98" s="15" t="s">
        <v>68</v>
      </c>
      <c r="B98" s="14">
        <v>33.200000000000003</v>
      </c>
      <c r="C98" s="22">
        <v>35.799999999999997</v>
      </c>
      <c r="D98" s="22">
        <v>34.599999999999994</v>
      </c>
      <c r="E98" s="22">
        <v>32.9</v>
      </c>
      <c r="F98" s="22">
        <v>41.4</v>
      </c>
      <c r="G98" s="22">
        <v>37</v>
      </c>
      <c r="H98" s="22">
        <v>44.8</v>
      </c>
      <c r="I98" s="22">
        <v>37.799999999999997</v>
      </c>
      <c r="J98" s="22">
        <v>47.6</v>
      </c>
      <c r="K98" s="22">
        <v>46</v>
      </c>
      <c r="L98" s="22">
        <v>55.6</v>
      </c>
      <c r="M98" s="22">
        <v>657.3</v>
      </c>
      <c r="N98" s="22">
        <v>26.5</v>
      </c>
      <c r="O98" s="22">
        <f>N98/M98*100</f>
        <v>4.0316446067244796</v>
      </c>
      <c r="P98" s="101">
        <f>N98/$N84*100</f>
        <v>11.856823266219239</v>
      </c>
      <c r="Q98" s="8">
        <f>N98-V98</f>
        <v>-4.6000000000000014</v>
      </c>
      <c r="R98" s="52">
        <f>N98/V98*100</f>
        <v>85.20900321543408</v>
      </c>
      <c r="S98" s="8">
        <f>N98-W98</f>
        <v>-7.1000000000000014</v>
      </c>
      <c r="T98" s="8">
        <f>N98/W98*100</f>
        <v>78.86904761904762</v>
      </c>
      <c r="V98" s="22">
        <v>31.1</v>
      </c>
      <c r="W98" s="70">
        <v>33.6</v>
      </c>
    </row>
    <row r="99" spans="1:23" ht="13.6">
      <c r="A99" s="15"/>
      <c r="B99" s="14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1"/>
      <c r="Q99" s="8"/>
      <c r="R99" s="52"/>
      <c r="S99" s="8"/>
      <c r="T99" s="8"/>
      <c r="V99" s="22"/>
      <c r="W99" s="70"/>
    </row>
    <row r="100" spans="1:23">
      <c r="A100" s="15" t="s">
        <v>80</v>
      </c>
      <c r="B100" s="14">
        <v>9.6999999999999993</v>
      </c>
      <c r="C100" s="22">
        <v>10.3</v>
      </c>
      <c r="D100" s="22">
        <v>12.3</v>
      </c>
      <c r="E100" s="22">
        <v>16.899999999999999</v>
      </c>
      <c r="F100" s="22">
        <v>16.8</v>
      </c>
      <c r="G100" s="22">
        <v>15.7</v>
      </c>
      <c r="H100" s="22">
        <v>16.7</v>
      </c>
      <c r="I100" s="22">
        <v>13.4</v>
      </c>
      <c r="J100" s="22">
        <v>14.3</v>
      </c>
      <c r="K100" s="22">
        <v>4.3999999999999995</v>
      </c>
      <c r="L100" s="22">
        <v>3.9000000000000004</v>
      </c>
      <c r="M100" s="22">
        <v>1078.5</v>
      </c>
      <c r="N100" s="22">
        <v>44.3</v>
      </c>
      <c r="O100" s="22">
        <f>N100/M100*100</f>
        <v>4.1075567918405191</v>
      </c>
      <c r="P100" s="58">
        <f>N100/$N84*100</f>
        <v>19.821029082774047</v>
      </c>
      <c r="Q100" s="82">
        <f>N100-V100</f>
        <v>9.2999999999999972</v>
      </c>
      <c r="R100" s="20">
        <f>N100/V100*100</f>
        <v>126.57142857142856</v>
      </c>
      <c r="S100" s="82">
        <f>N100-W100</f>
        <v>41.3</v>
      </c>
      <c r="T100" s="82" t="s">
        <v>127</v>
      </c>
      <c r="V100" s="22">
        <v>35</v>
      </c>
      <c r="W100" s="70">
        <v>3</v>
      </c>
    </row>
    <row r="101" spans="1:23" ht="13.6">
      <c r="A101" s="15"/>
      <c r="B101" s="497"/>
      <c r="C101" s="498"/>
      <c r="D101" s="498"/>
      <c r="E101" s="498"/>
      <c r="F101" s="498"/>
      <c r="G101" s="498"/>
      <c r="H101" s="498"/>
      <c r="I101" s="498"/>
      <c r="J101" s="498"/>
      <c r="K101" s="498"/>
      <c r="L101" s="498"/>
      <c r="M101" s="22"/>
      <c r="N101" s="22"/>
      <c r="O101" s="22"/>
      <c r="P101" s="21"/>
      <c r="Q101" s="8"/>
      <c r="R101" s="21"/>
      <c r="S101" s="8"/>
      <c r="T101" s="8"/>
      <c r="V101" s="22"/>
      <c r="W101" s="70"/>
    </row>
    <row r="104" spans="1:23">
      <c r="A104" s="59" t="s">
        <v>369</v>
      </c>
    </row>
    <row r="105" spans="1:23">
      <c r="A105" s="4"/>
    </row>
    <row r="106" spans="1:23" ht="28.2" customHeight="1">
      <c r="A106" s="849"/>
      <c r="B106" s="42" t="s">
        <v>100</v>
      </c>
      <c r="C106" s="43" t="s">
        <v>99</v>
      </c>
      <c r="D106" s="44"/>
      <c r="E106" s="45"/>
      <c r="F106" s="41" t="s">
        <v>98</v>
      </c>
      <c r="G106" s="23"/>
      <c r="H106" s="41" t="s">
        <v>97</v>
      </c>
      <c r="I106" s="23"/>
      <c r="M106" s="46" t="s">
        <v>104</v>
      </c>
      <c r="N106" s="857" t="s">
        <v>306</v>
      </c>
      <c r="O106" s="858"/>
      <c r="P106" s="858"/>
      <c r="Q106" s="858"/>
      <c r="R106" s="858"/>
      <c r="S106" s="858"/>
      <c r="T106" s="859"/>
    </row>
    <row r="107" spans="1:23" ht="43.15" customHeight="1">
      <c r="A107" s="850"/>
      <c r="B107" s="42"/>
      <c r="C107" s="43"/>
      <c r="D107" s="44"/>
      <c r="E107" s="45"/>
      <c r="F107" s="41"/>
      <c r="G107" s="23"/>
      <c r="H107" s="41"/>
      <c r="I107" s="23"/>
      <c r="M107" s="860" t="s">
        <v>1</v>
      </c>
      <c r="N107" s="862" t="s">
        <v>1</v>
      </c>
      <c r="O107" s="863" t="s">
        <v>110</v>
      </c>
      <c r="P107" s="860" t="s">
        <v>305</v>
      </c>
      <c r="Q107" s="862" t="s">
        <v>98</v>
      </c>
      <c r="R107" s="862"/>
      <c r="S107" s="862" t="s">
        <v>120</v>
      </c>
      <c r="T107" s="862"/>
    </row>
    <row r="108" spans="1:23" ht="44" customHeight="1">
      <c r="A108" s="851"/>
      <c r="B108" s="5" t="s">
        <v>1</v>
      </c>
      <c r="C108" s="5" t="s">
        <v>1</v>
      </c>
      <c r="D108" s="5" t="s">
        <v>101</v>
      </c>
      <c r="E108" s="5" t="s">
        <v>103</v>
      </c>
      <c r="F108" s="5" t="s">
        <v>1</v>
      </c>
      <c r="G108" s="5" t="s">
        <v>2</v>
      </c>
      <c r="H108" s="5" t="s">
        <v>1</v>
      </c>
      <c r="I108" s="5" t="s">
        <v>2</v>
      </c>
      <c r="M108" s="861"/>
      <c r="N108" s="862"/>
      <c r="O108" s="861"/>
      <c r="P108" s="864"/>
      <c r="Q108" s="5" t="s">
        <v>1</v>
      </c>
      <c r="R108" s="5" t="s">
        <v>2</v>
      </c>
      <c r="S108" s="5" t="s">
        <v>1</v>
      </c>
      <c r="T108" s="5" t="s">
        <v>2</v>
      </c>
      <c r="V108" s="1" t="s">
        <v>126</v>
      </c>
      <c r="W108" s="1" t="s">
        <v>115</v>
      </c>
    </row>
    <row r="109" spans="1:23">
      <c r="A109" s="855" t="s">
        <v>102</v>
      </c>
      <c r="B109" s="856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>
        <v>3848</v>
      </c>
      <c r="N109" s="19">
        <f>SUM(N111:N126)</f>
        <v>181.3</v>
      </c>
      <c r="O109" s="35">
        <f>N109/M109*100</f>
        <v>4.7115384615384626</v>
      </c>
      <c r="P109" s="21"/>
      <c r="Q109" s="8">
        <f>N109-V109</f>
        <v>-42.199999999999989</v>
      </c>
      <c r="R109" s="52">
        <f>N109/V109*100</f>
        <v>81.118568232662199</v>
      </c>
      <c r="S109" s="8">
        <f>N109-W109</f>
        <v>-1.1999999999999602</v>
      </c>
      <c r="T109" s="8">
        <f>N109/W109*100</f>
        <v>99.342465753424676</v>
      </c>
      <c r="V109" s="19">
        <f>SUM(V111:V126)</f>
        <v>223.5</v>
      </c>
      <c r="W109" s="70">
        <f>SUM(W111:W126)</f>
        <v>182.49999999999997</v>
      </c>
    </row>
    <row r="110" spans="1:23">
      <c r="A110" s="47"/>
      <c r="B110" s="48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1"/>
      <c r="Q110" s="6"/>
      <c r="R110" s="20"/>
      <c r="S110" s="8"/>
      <c r="T110" s="8"/>
      <c r="V110" s="22"/>
      <c r="W110" s="70"/>
    </row>
    <row r="111" spans="1:23">
      <c r="A111" s="15" t="s">
        <v>3</v>
      </c>
      <c r="B111" s="14">
        <v>23.4</v>
      </c>
      <c r="C111" s="22">
        <v>47.199999999999996</v>
      </c>
      <c r="D111" s="22">
        <v>24</v>
      </c>
      <c r="E111" s="22">
        <v>31.799999999999997</v>
      </c>
      <c r="F111" s="22">
        <v>32.9</v>
      </c>
      <c r="G111" s="22">
        <v>39.6</v>
      </c>
      <c r="H111" s="22">
        <v>43.7</v>
      </c>
      <c r="I111" s="22">
        <v>43.9</v>
      </c>
      <c r="J111" s="22">
        <v>31.999999999999996</v>
      </c>
      <c r="K111" s="22">
        <v>33.099999999999994</v>
      </c>
      <c r="L111" s="22">
        <v>35.299999999999997</v>
      </c>
      <c r="M111" s="22">
        <v>428</v>
      </c>
      <c r="N111" s="22">
        <v>52.8</v>
      </c>
      <c r="O111" s="35">
        <f>N111/M111*100</f>
        <v>12.33644859813084</v>
      </c>
      <c r="P111" s="58">
        <f>N111/$N109*100</f>
        <v>29.123000551571977</v>
      </c>
      <c r="Q111" s="8">
        <f>N111-V111</f>
        <v>-2.9000000000000057</v>
      </c>
      <c r="R111" s="52">
        <f>N111/V111*100</f>
        <v>94.793536804308786</v>
      </c>
      <c r="S111" s="8">
        <f>N111-W111</f>
        <v>-4.6000000000000014</v>
      </c>
      <c r="T111" s="8">
        <f>N111/W111*100</f>
        <v>91.986062717770039</v>
      </c>
      <c r="V111" s="22">
        <v>55.7</v>
      </c>
      <c r="W111" s="70">
        <v>57.4</v>
      </c>
    </row>
    <row r="112" spans="1:23" ht="13.6">
      <c r="A112" s="15"/>
      <c r="B112" s="14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1"/>
      <c r="Q112" s="6"/>
      <c r="R112" s="55"/>
      <c r="S112" s="8"/>
      <c r="T112" s="8"/>
      <c r="V112" s="22"/>
      <c r="W112" s="70"/>
    </row>
    <row r="113" spans="1:23">
      <c r="A113" s="15" t="s">
        <v>23</v>
      </c>
      <c r="B113" s="14">
        <v>24.9</v>
      </c>
      <c r="C113" s="22">
        <v>21.700000000000003</v>
      </c>
      <c r="D113" s="22">
        <v>19.600000000000001</v>
      </c>
      <c r="E113" s="22">
        <v>18.899999999999999</v>
      </c>
      <c r="F113" s="22">
        <v>21.3</v>
      </c>
      <c r="G113" s="22">
        <v>21.2</v>
      </c>
      <c r="H113" s="22">
        <v>31.3</v>
      </c>
      <c r="I113" s="22">
        <v>24.8</v>
      </c>
      <c r="J113" s="22">
        <v>30.8</v>
      </c>
      <c r="K113" s="22">
        <v>34.799999999999997</v>
      </c>
      <c r="L113" s="22">
        <v>33.200000000000003</v>
      </c>
      <c r="M113" s="22">
        <v>738.2</v>
      </c>
      <c r="N113" s="22">
        <v>44.1</v>
      </c>
      <c r="O113" s="22">
        <f>N113/M113*100</f>
        <v>5.973990788404226</v>
      </c>
      <c r="P113" s="58">
        <f>N113/$N109*100</f>
        <v>24.324324324324323</v>
      </c>
      <c r="Q113" s="8">
        <f>N113-V113</f>
        <v>-2.5</v>
      </c>
      <c r="R113" s="52">
        <f>N113/V113*100</f>
        <v>94.63519313304721</v>
      </c>
      <c r="S113" s="82">
        <f>N113-W113</f>
        <v>8.8999999999999986</v>
      </c>
      <c r="T113" s="82">
        <f>N113/W113*100</f>
        <v>125.28409090909089</v>
      </c>
      <c r="V113" s="22">
        <v>46.6</v>
      </c>
      <c r="W113" s="70">
        <v>35.200000000000003</v>
      </c>
    </row>
    <row r="114" spans="1:23" ht="13.6">
      <c r="A114" s="15"/>
      <c r="B114" s="14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1"/>
      <c r="Q114" s="8"/>
      <c r="R114" s="52"/>
      <c r="S114" s="8"/>
      <c r="T114" s="8"/>
      <c r="V114" s="22"/>
      <c r="W114" s="70"/>
    </row>
    <row r="115" spans="1:23">
      <c r="A115" s="15" t="s">
        <v>34</v>
      </c>
      <c r="B115" s="14">
        <v>17.599999999999998</v>
      </c>
      <c r="C115" s="22">
        <v>19.7</v>
      </c>
      <c r="D115" s="22">
        <v>21.7</v>
      </c>
      <c r="E115" s="22">
        <v>24.299999999999997</v>
      </c>
      <c r="F115" s="22">
        <v>30.1</v>
      </c>
      <c r="G115" s="22">
        <v>20.099999999999998</v>
      </c>
      <c r="H115" s="22">
        <v>20.399999999999999</v>
      </c>
      <c r="I115" s="22">
        <v>25.9</v>
      </c>
      <c r="J115" s="22">
        <v>26.9</v>
      </c>
      <c r="K115" s="22">
        <v>32.799999999999997</v>
      </c>
      <c r="L115" s="22">
        <v>27.3</v>
      </c>
      <c r="M115" s="22">
        <v>271.2</v>
      </c>
      <c r="N115" s="22">
        <v>27.9</v>
      </c>
      <c r="O115" s="35">
        <f>N115/M115*100</f>
        <v>10.287610619469026</v>
      </c>
      <c r="P115" s="101">
        <f>N115/$N109*100</f>
        <v>15.388858246001103</v>
      </c>
      <c r="Q115" s="82">
        <f>N115-V115</f>
        <v>1.7999999999999972</v>
      </c>
      <c r="R115" s="20">
        <f>N115/V115*100</f>
        <v>106.89655172413792</v>
      </c>
      <c r="S115" s="82">
        <f>N115-W115</f>
        <v>1.3999999999999986</v>
      </c>
      <c r="T115" s="82">
        <f>N115/W115*100</f>
        <v>105.28301886792453</v>
      </c>
      <c r="V115" s="22">
        <v>26.1</v>
      </c>
      <c r="W115" s="70">
        <v>26.5</v>
      </c>
    </row>
    <row r="116" spans="1:23" ht="13.6">
      <c r="A116" s="15"/>
      <c r="B116" s="14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1"/>
      <c r="Q116" s="8"/>
      <c r="R116" s="52"/>
      <c r="S116" s="8"/>
      <c r="T116" s="8"/>
      <c r="V116" s="22"/>
      <c r="W116" s="70"/>
    </row>
    <row r="117" spans="1:23">
      <c r="A117" s="15" t="s">
        <v>92</v>
      </c>
      <c r="B117" s="14">
        <v>5.7</v>
      </c>
      <c r="C117" s="22">
        <v>0.5</v>
      </c>
      <c r="D117" s="22">
        <v>0.3</v>
      </c>
      <c r="E117" s="22">
        <v>0</v>
      </c>
      <c r="F117" s="22">
        <v>0.5</v>
      </c>
      <c r="G117" s="22">
        <v>0.1</v>
      </c>
      <c r="H117" s="22">
        <v>0</v>
      </c>
      <c r="I117" s="22">
        <v>0</v>
      </c>
      <c r="J117" s="22">
        <v>0</v>
      </c>
      <c r="K117" s="22">
        <v>1.1000000000000001</v>
      </c>
      <c r="L117" s="22">
        <v>1.3</v>
      </c>
      <c r="M117" s="22">
        <v>153.4</v>
      </c>
      <c r="N117" s="22">
        <v>3.5</v>
      </c>
      <c r="O117" s="50">
        <f>N117/M117*100</f>
        <v>2.2816166883963493</v>
      </c>
      <c r="P117" s="21">
        <f>N117/$N109*100</f>
        <v>1.9305019305019304</v>
      </c>
      <c r="Q117" s="8">
        <f>N117-V117</f>
        <v>-1.2999999999999998</v>
      </c>
      <c r="R117" s="52">
        <f>N117/V117*100</f>
        <v>72.916666666666671</v>
      </c>
      <c r="S117" s="82">
        <f>N117-W117</f>
        <v>0.20000000000000018</v>
      </c>
      <c r="T117" s="82">
        <f>N117/W117*100</f>
        <v>106.06060606060606</v>
      </c>
      <c r="V117" s="22">
        <v>4.8</v>
      </c>
      <c r="W117" s="70">
        <v>3.3</v>
      </c>
    </row>
    <row r="118" spans="1:23">
      <c r="A118" s="15"/>
      <c r="B118" s="14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35"/>
      <c r="P118" s="21"/>
      <c r="Q118" s="8"/>
      <c r="R118" s="21"/>
      <c r="S118" s="8"/>
      <c r="T118" s="8"/>
      <c r="V118" s="22"/>
      <c r="W118" s="70"/>
    </row>
    <row r="119" spans="1:23">
      <c r="A119" s="15" t="s">
        <v>48</v>
      </c>
      <c r="B119" s="14">
        <v>74.5</v>
      </c>
      <c r="C119" s="22">
        <v>62.800000000000004</v>
      </c>
      <c r="D119" s="22">
        <v>83.3</v>
      </c>
      <c r="E119" s="22">
        <v>59.2</v>
      </c>
      <c r="F119" s="22">
        <v>60.4</v>
      </c>
      <c r="G119" s="22">
        <v>71.900000000000006</v>
      </c>
      <c r="H119" s="22">
        <v>59.9</v>
      </c>
      <c r="I119" s="22">
        <v>56.7</v>
      </c>
      <c r="J119" s="22">
        <v>71.2</v>
      </c>
      <c r="K119" s="22">
        <v>91.4</v>
      </c>
      <c r="L119" s="22">
        <v>80.900000000000006</v>
      </c>
      <c r="M119" s="22">
        <v>291.3</v>
      </c>
      <c r="N119" s="22">
        <v>21.9</v>
      </c>
      <c r="O119" s="50">
        <f>N119/M119*100</f>
        <v>7.5180226570545825</v>
      </c>
      <c r="P119" s="101">
        <f>N119/$N109*100</f>
        <v>12.07942636514065</v>
      </c>
      <c r="Q119" s="82">
        <f>N119-V119</f>
        <v>2.3999999999999986</v>
      </c>
      <c r="R119" s="20">
        <f>N119/V119*100</f>
        <v>112.30769230769231</v>
      </c>
      <c r="S119" s="8">
        <f>N119-W119</f>
        <v>-1.6000000000000014</v>
      </c>
      <c r="T119" s="8">
        <f>N119/W119*100</f>
        <v>93.191489361702111</v>
      </c>
      <c r="V119" s="22">
        <v>19.5</v>
      </c>
      <c r="W119" s="70">
        <v>23.5</v>
      </c>
    </row>
    <row r="120" spans="1:23" ht="13.6">
      <c r="A120" s="15"/>
      <c r="B120" s="14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1"/>
      <c r="Q120" s="8"/>
      <c r="R120" s="21"/>
      <c r="S120" s="8"/>
      <c r="T120" s="8"/>
      <c r="V120" s="22"/>
      <c r="W120" s="70"/>
    </row>
    <row r="121" spans="1:23" ht="13.6">
      <c r="A121" s="15" t="s">
        <v>63</v>
      </c>
      <c r="B121" s="14">
        <v>2.5</v>
      </c>
      <c r="C121" s="22">
        <v>2.5</v>
      </c>
      <c r="D121" s="22">
        <v>2.1</v>
      </c>
      <c r="E121" s="22">
        <v>2.1</v>
      </c>
      <c r="F121" s="22">
        <v>2.1</v>
      </c>
      <c r="G121" s="22">
        <v>2.1</v>
      </c>
      <c r="H121" s="22">
        <v>2.1</v>
      </c>
      <c r="I121" s="22">
        <v>2.1</v>
      </c>
      <c r="J121" s="22">
        <v>2.1</v>
      </c>
      <c r="K121" s="22">
        <v>2.1</v>
      </c>
      <c r="L121" s="22">
        <v>1.8</v>
      </c>
      <c r="M121" s="22">
        <v>185.1</v>
      </c>
      <c r="N121" s="22">
        <v>0</v>
      </c>
      <c r="O121" s="22">
        <f>N121/M121*100</f>
        <v>0</v>
      </c>
      <c r="P121" s="21">
        <f>N121/$N109*100</f>
        <v>0</v>
      </c>
      <c r="Q121" s="51">
        <f>N121-V121</f>
        <v>0</v>
      </c>
      <c r="R121" s="21" t="s">
        <v>7</v>
      </c>
      <c r="S121" s="51">
        <f>N121-W121</f>
        <v>0</v>
      </c>
      <c r="T121" s="21" t="s">
        <v>7</v>
      </c>
      <c r="V121" s="22">
        <v>0</v>
      </c>
      <c r="W121" s="70">
        <v>0</v>
      </c>
    </row>
    <row r="122" spans="1:23" ht="13.6">
      <c r="A122" s="15"/>
      <c r="B122" s="14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1"/>
      <c r="Q122" s="8"/>
      <c r="R122" s="21"/>
      <c r="S122" s="8"/>
      <c r="T122" s="8"/>
      <c r="V122" s="22"/>
      <c r="W122" s="70"/>
    </row>
    <row r="123" spans="1:23" ht="13.6">
      <c r="A123" s="15" t="s">
        <v>68</v>
      </c>
      <c r="B123" s="14">
        <v>33.200000000000003</v>
      </c>
      <c r="C123" s="22">
        <v>35.799999999999997</v>
      </c>
      <c r="D123" s="22">
        <v>34.599999999999994</v>
      </c>
      <c r="E123" s="22">
        <v>32.9</v>
      </c>
      <c r="F123" s="22">
        <v>41.4</v>
      </c>
      <c r="G123" s="22">
        <v>37</v>
      </c>
      <c r="H123" s="22">
        <v>44.8</v>
      </c>
      <c r="I123" s="22">
        <v>37.799999999999997</v>
      </c>
      <c r="J123" s="22">
        <v>47.6</v>
      </c>
      <c r="K123" s="22">
        <v>46</v>
      </c>
      <c r="L123" s="22">
        <v>55.6</v>
      </c>
      <c r="M123" s="22">
        <v>718.5</v>
      </c>
      <c r="N123" s="22">
        <v>25.9</v>
      </c>
      <c r="O123" s="22">
        <f>N123/M123*100</f>
        <v>3.6047320807237297</v>
      </c>
      <c r="P123" s="101">
        <f>N123/$N109*100</f>
        <v>14.285714285714285</v>
      </c>
      <c r="Q123" s="8">
        <f>N123-V123</f>
        <v>-0.60000000000000142</v>
      </c>
      <c r="R123" s="52">
        <f>N123/V123*100</f>
        <v>97.735849056603769</v>
      </c>
      <c r="S123" s="8">
        <f>N123-W123</f>
        <v>-7.7000000000000028</v>
      </c>
      <c r="T123" s="8">
        <f>N123/W123*100</f>
        <v>77.083333333333329</v>
      </c>
      <c r="V123" s="22">
        <v>26.5</v>
      </c>
      <c r="W123" s="70">
        <v>33.6</v>
      </c>
    </row>
    <row r="124" spans="1:23" ht="13.6">
      <c r="A124" s="15"/>
      <c r="B124" s="14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1"/>
      <c r="Q124" s="8"/>
      <c r="R124" s="52"/>
      <c r="S124" s="8"/>
      <c r="T124" s="8"/>
      <c r="V124" s="22"/>
      <c r="W124" s="70"/>
    </row>
    <row r="125" spans="1:23">
      <c r="A125" s="15" t="s">
        <v>80</v>
      </c>
      <c r="B125" s="14">
        <v>9.6999999999999993</v>
      </c>
      <c r="C125" s="22">
        <v>10.3</v>
      </c>
      <c r="D125" s="22">
        <v>12.3</v>
      </c>
      <c r="E125" s="22">
        <v>16.899999999999999</v>
      </c>
      <c r="F125" s="22">
        <v>16.8</v>
      </c>
      <c r="G125" s="22">
        <v>15.7</v>
      </c>
      <c r="H125" s="22">
        <v>16.7</v>
      </c>
      <c r="I125" s="22">
        <v>13.4</v>
      </c>
      <c r="J125" s="22">
        <v>14.3</v>
      </c>
      <c r="K125" s="22">
        <v>4.3999999999999995</v>
      </c>
      <c r="L125" s="22">
        <v>3.9000000000000004</v>
      </c>
      <c r="M125" s="22">
        <v>1062.5</v>
      </c>
      <c r="N125" s="22">
        <v>5.2</v>
      </c>
      <c r="O125" s="22">
        <f>N125/M125*100</f>
        <v>0.48941176470588238</v>
      </c>
      <c r="P125" s="101">
        <f>N125/$N109*100</f>
        <v>2.8681742967457251</v>
      </c>
      <c r="Q125" s="8">
        <f>N125-V125</f>
        <v>-39.099999999999994</v>
      </c>
      <c r="R125" s="52">
        <f>N125/V125*100</f>
        <v>11.738148984198647</v>
      </c>
      <c r="S125" s="82">
        <f>N125-W125</f>
        <v>2.2000000000000002</v>
      </c>
      <c r="T125" s="82">
        <f>N125/W125*100</f>
        <v>173.33333333333334</v>
      </c>
      <c r="V125" s="22">
        <v>44.3</v>
      </c>
      <c r="W125" s="70">
        <v>3</v>
      </c>
    </row>
    <row r="126" spans="1:23" ht="13.6">
      <c r="A126" s="15"/>
      <c r="B126" s="492"/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22"/>
      <c r="N126" s="22"/>
      <c r="O126" s="22"/>
      <c r="P126" s="21"/>
      <c r="Q126" s="8"/>
      <c r="R126" s="21"/>
      <c r="S126" s="8"/>
      <c r="T126" s="8"/>
      <c r="V126" s="22"/>
      <c r="W126" s="70"/>
    </row>
    <row r="129" spans="1:23">
      <c r="A129" s="59" t="s">
        <v>370</v>
      </c>
    </row>
    <row r="130" spans="1:23">
      <c r="A130" s="4"/>
    </row>
    <row r="131" spans="1:23" ht="27.7" customHeight="1">
      <c r="A131" s="849"/>
      <c r="B131" s="42" t="s">
        <v>100</v>
      </c>
      <c r="C131" s="43" t="s">
        <v>99</v>
      </c>
      <c r="D131" s="44"/>
      <c r="E131" s="45"/>
      <c r="F131" s="41" t="s">
        <v>98</v>
      </c>
      <c r="G131" s="23"/>
      <c r="H131" s="41" t="s">
        <v>97</v>
      </c>
      <c r="I131" s="23"/>
      <c r="M131" s="46" t="s">
        <v>104</v>
      </c>
      <c r="N131" s="857" t="s">
        <v>371</v>
      </c>
      <c r="O131" s="858"/>
      <c r="P131" s="858"/>
      <c r="Q131" s="858"/>
      <c r="R131" s="858"/>
      <c r="S131" s="858"/>
      <c r="T131" s="859"/>
    </row>
    <row r="132" spans="1:23" ht="44.5" customHeight="1">
      <c r="A132" s="850"/>
      <c r="B132" s="42"/>
      <c r="C132" s="43"/>
      <c r="D132" s="44"/>
      <c r="E132" s="45"/>
      <c r="F132" s="41"/>
      <c r="G132" s="23"/>
      <c r="H132" s="41"/>
      <c r="I132" s="23"/>
      <c r="M132" s="860" t="s">
        <v>1</v>
      </c>
      <c r="N132" s="862" t="s">
        <v>1</v>
      </c>
      <c r="O132" s="863" t="s">
        <v>110</v>
      </c>
      <c r="P132" s="863" t="s">
        <v>305</v>
      </c>
      <c r="Q132" s="862" t="s">
        <v>98</v>
      </c>
      <c r="R132" s="862"/>
      <c r="S132" s="862" t="s">
        <v>120</v>
      </c>
      <c r="T132" s="862"/>
    </row>
    <row r="133" spans="1:23" ht="43.15" customHeight="1">
      <c r="A133" s="851"/>
      <c r="B133" s="5" t="s">
        <v>1</v>
      </c>
      <c r="C133" s="5" t="s">
        <v>1</v>
      </c>
      <c r="D133" s="5" t="s">
        <v>101</v>
      </c>
      <c r="E133" s="5" t="s">
        <v>103</v>
      </c>
      <c r="F133" s="5" t="s">
        <v>1</v>
      </c>
      <c r="G133" s="5" t="s">
        <v>2</v>
      </c>
      <c r="H133" s="5" t="s">
        <v>1</v>
      </c>
      <c r="I133" s="5" t="s">
        <v>2</v>
      </c>
      <c r="M133" s="861"/>
      <c r="N133" s="862"/>
      <c r="O133" s="861"/>
      <c r="P133" s="861"/>
      <c r="Q133" s="5" t="s">
        <v>1</v>
      </c>
      <c r="R133" s="5" t="s">
        <v>2</v>
      </c>
      <c r="S133" s="5" t="s">
        <v>1</v>
      </c>
      <c r="T133" s="5" t="s">
        <v>2</v>
      </c>
      <c r="V133" s="403" t="s">
        <v>128</v>
      </c>
      <c r="W133" s="403" t="s">
        <v>115</v>
      </c>
    </row>
    <row r="134" spans="1:23" ht="14.95" customHeight="1">
      <c r="A134" s="855" t="s">
        <v>102</v>
      </c>
      <c r="B134" s="856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3331</v>
      </c>
      <c r="N134" s="19">
        <f>SUM(N136:N151)</f>
        <v>186.2</v>
      </c>
      <c r="O134" s="35">
        <f>N134/M134*100</f>
        <v>5.5899129390573403</v>
      </c>
      <c r="P134" s="21"/>
      <c r="Q134" s="82">
        <f>N134-V134</f>
        <v>4.8999999999999773</v>
      </c>
      <c r="R134" s="20">
        <f>N134/V134*100</f>
        <v>102.70270270270269</v>
      </c>
      <c r="S134" s="82">
        <f>N134-W134</f>
        <v>3.7000000000000171</v>
      </c>
      <c r="T134" s="82">
        <f>N134/W134*100</f>
        <v>102.02739726027399</v>
      </c>
      <c r="V134" s="19">
        <f>SUM(V136:V151)</f>
        <v>181.3</v>
      </c>
      <c r="W134" s="70">
        <f>SUM(W136:W151)</f>
        <v>182.49999999999997</v>
      </c>
    </row>
    <row r="135" spans="1:23">
      <c r="A135" s="47"/>
      <c r="B135" s="48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1"/>
      <c r="Q135" s="6"/>
      <c r="R135" s="20"/>
      <c r="S135" s="8"/>
      <c r="T135" s="8"/>
      <c r="V135" s="22"/>
      <c r="W135" s="70"/>
    </row>
    <row r="136" spans="1:23" ht="14.95" customHeight="1">
      <c r="A136" s="15" t="s">
        <v>3</v>
      </c>
      <c r="B136" s="14">
        <v>23.4</v>
      </c>
      <c r="C136" s="22">
        <v>47.199999999999996</v>
      </c>
      <c r="D136" s="22">
        <v>24</v>
      </c>
      <c r="E136" s="22">
        <v>31.799999999999997</v>
      </c>
      <c r="F136" s="22">
        <v>32.9</v>
      </c>
      <c r="G136" s="22">
        <v>39.6</v>
      </c>
      <c r="H136" s="22">
        <v>43.7</v>
      </c>
      <c r="I136" s="22">
        <v>43.9</v>
      </c>
      <c r="J136" s="22">
        <v>31.999999999999996</v>
      </c>
      <c r="K136" s="22">
        <v>33.099999999999994</v>
      </c>
      <c r="L136" s="22">
        <v>35.299999999999997</v>
      </c>
      <c r="M136" s="22">
        <v>427.6</v>
      </c>
      <c r="N136" s="22">
        <v>51.9</v>
      </c>
      <c r="O136" s="35">
        <f>N136/M136*100</f>
        <v>12.137511693171186</v>
      </c>
      <c r="P136" s="58">
        <f>N136/$N134*100</f>
        <v>27.873254564983892</v>
      </c>
      <c r="Q136" s="8">
        <f>N136-V136</f>
        <v>-0.89999999999999858</v>
      </c>
      <c r="R136" s="52">
        <f>N136/V136*100</f>
        <v>98.295454545454547</v>
      </c>
      <c r="S136" s="8">
        <f>N136-W136</f>
        <v>-5.5</v>
      </c>
      <c r="T136" s="8">
        <f>N136/W136*100</f>
        <v>90.41811846689896</v>
      </c>
      <c r="V136" s="22">
        <v>52.8</v>
      </c>
      <c r="W136" s="70">
        <v>57.4</v>
      </c>
    </row>
    <row r="137" spans="1:23" ht="13.6">
      <c r="A137" s="15"/>
      <c r="B137" s="14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1"/>
      <c r="Q137" s="6"/>
      <c r="R137" s="55"/>
      <c r="S137" s="8"/>
      <c r="T137" s="8"/>
      <c r="V137" s="22"/>
      <c r="W137" s="70"/>
    </row>
    <row r="138" spans="1:23" ht="14.95" customHeight="1">
      <c r="A138" s="15" t="s">
        <v>23</v>
      </c>
      <c r="B138" s="14">
        <v>24.9</v>
      </c>
      <c r="C138" s="22">
        <v>21.700000000000003</v>
      </c>
      <c r="D138" s="22">
        <v>19.600000000000001</v>
      </c>
      <c r="E138" s="22">
        <v>18.899999999999999</v>
      </c>
      <c r="F138" s="22">
        <v>21.3</v>
      </c>
      <c r="G138" s="22">
        <v>21.2</v>
      </c>
      <c r="H138" s="22">
        <v>31.3</v>
      </c>
      <c r="I138" s="22">
        <v>24.8</v>
      </c>
      <c r="J138" s="22">
        <v>30.8</v>
      </c>
      <c r="K138" s="22">
        <v>34.799999999999997</v>
      </c>
      <c r="L138" s="22">
        <v>33.200000000000003</v>
      </c>
      <c r="M138" s="22">
        <v>681.4</v>
      </c>
      <c r="N138" s="22">
        <v>45.6</v>
      </c>
      <c r="O138" s="22">
        <f>N138/M138*100</f>
        <v>6.6921044907543301</v>
      </c>
      <c r="P138" s="58">
        <f>N138/$N134*100</f>
        <v>24.489795918367349</v>
      </c>
      <c r="Q138" s="82">
        <f>N138-V138</f>
        <v>1.5</v>
      </c>
      <c r="R138" s="20">
        <f>N138/V138*100</f>
        <v>103.4013605442177</v>
      </c>
      <c r="S138" s="82">
        <f>N138-W138</f>
        <v>10.399999999999999</v>
      </c>
      <c r="T138" s="82">
        <f>N138/W138*100</f>
        <v>129.54545454545453</v>
      </c>
      <c r="V138" s="22">
        <v>44.1</v>
      </c>
      <c r="W138" s="70">
        <v>35.200000000000003</v>
      </c>
    </row>
    <row r="139" spans="1:23" ht="13.6">
      <c r="A139" s="15"/>
      <c r="B139" s="14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1"/>
      <c r="Q139" s="8"/>
      <c r="R139" s="52"/>
      <c r="S139" s="8"/>
      <c r="T139" s="8"/>
      <c r="V139" s="22"/>
      <c r="W139" s="70"/>
    </row>
    <row r="140" spans="1:23" ht="14.95" customHeight="1">
      <c r="A140" s="15" t="s">
        <v>34</v>
      </c>
      <c r="B140" s="14">
        <v>17.599999999999998</v>
      </c>
      <c r="C140" s="22">
        <v>19.7</v>
      </c>
      <c r="D140" s="22">
        <v>21.7</v>
      </c>
      <c r="E140" s="22">
        <v>24.299999999999997</v>
      </c>
      <c r="F140" s="22">
        <v>30.1</v>
      </c>
      <c r="G140" s="22">
        <v>20.099999999999998</v>
      </c>
      <c r="H140" s="22">
        <v>20.399999999999999</v>
      </c>
      <c r="I140" s="22">
        <v>25.9</v>
      </c>
      <c r="J140" s="22">
        <v>26.9</v>
      </c>
      <c r="K140" s="22">
        <v>32.799999999999997</v>
      </c>
      <c r="L140" s="22">
        <v>27.3</v>
      </c>
      <c r="M140" s="22">
        <v>297.60000000000002</v>
      </c>
      <c r="N140" s="22">
        <v>25.9</v>
      </c>
      <c r="O140" s="50">
        <f>N140/M140*100</f>
        <v>8.7029569892473102</v>
      </c>
      <c r="P140" s="101">
        <f>N140/$N134*100</f>
        <v>13.909774436090224</v>
      </c>
      <c r="Q140" s="8">
        <f>N140-V140</f>
        <v>-2</v>
      </c>
      <c r="R140" s="52">
        <f>N140/V140*100</f>
        <v>92.831541218637994</v>
      </c>
      <c r="S140" s="8">
        <f>N140-W140</f>
        <v>-0.60000000000000142</v>
      </c>
      <c r="T140" s="8">
        <f>N140/W140*100</f>
        <v>97.735849056603769</v>
      </c>
      <c r="V140" s="22">
        <v>27.9</v>
      </c>
      <c r="W140" s="70">
        <v>26.5</v>
      </c>
    </row>
    <row r="141" spans="1:23" ht="13.6">
      <c r="A141" s="15"/>
      <c r="B141" s="14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1"/>
      <c r="Q141" s="8"/>
      <c r="R141" s="52"/>
      <c r="S141" s="8"/>
      <c r="T141" s="8"/>
      <c r="V141" s="22"/>
      <c r="W141" s="70"/>
    </row>
    <row r="142" spans="1:23">
      <c r="A142" s="15" t="s">
        <v>92</v>
      </c>
      <c r="B142" s="14">
        <v>5.7</v>
      </c>
      <c r="C142" s="22">
        <v>0.5</v>
      </c>
      <c r="D142" s="22">
        <v>0.3</v>
      </c>
      <c r="E142" s="22">
        <v>0</v>
      </c>
      <c r="F142" s="22">
        <v>0.5</v>
      </c>
      <c r="G142" s="22">
        <v>0.1</v>
      </c>
      <c r="H142" s="22">
        <v>0</v>
      </c>
      <c r="I142" s="22">
        <v>0</v>
      </c>
      <c r="J142" s="22">
        <v>0</v>
      </c>
      <c r="K142" s="22">
        <v>1.1000000000000001</v>
      </c>
      <c r="L142" s="22">
        <v>1.3</v>
      </c>
      <c r="M142" s="22">
        <v>182.1</v>
      </c>
      <c r="N142" s="22">
        <v>4.0999999999999996</v>
      </c>
      <c r="O142" s="50">
        <f>N142/M142*100</f>
        <v>2.2515101592531575</v>
      </c>
      <c r="P142" s="21">
        <f>N142/$N134*100</f>
        <v>2.2019334049409234</v>
      </c>
      <c r="Q142" s="82">
        <f>N142-V142</f>
        <v>0.59999999999999964</v>
      </c>
      <c r="R142" s="20">
        <f>N142/V142*100</f>
        <v>117.14285714285712</v>
      </c>
      <c r="S142" s="82">
        <f>N142-W142</f>
        <v>0.79999999999999982</v>
      </c>
      <c r="T142" s="82">
        <f>N142/W142*100</f>
        <v>124.24242424242425</v>
      </c>
      <c r="V142" s="22">
        <v>3.5</v>
      </c>
      <c r="W142" s="70">
        <v>3.3</v>
      </c>
    </row>
    <row r="143" spans="1:23">
      <c r="A143" s="15"/>
      <c r="B143" s="14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35"/>
      <c r="P143" s="21"/>
      <c r="Q143" s="8"/>
      <c r="R143" s="21"/>
      <c r="S143" s="8"/>
      <c r="T143" s="8"/>
      <c r="V143" s="22"/>
      <c r="W143" s="70"/>
    </row>
    <row r="144" spans="1:23">
      <c r="A144" s="15" t="s">
        <v>48</v>
      </c>
      <c r="B144" s="14">
        <v>74.5</v>
      </c>
      <c r="C144" s="22">
        <v>62.800000000000004</v>
      </c>
      <c r="D144" s="22">
        <v>83.3</v>
      </c>
      <c r="E144" s="22">
        <v>59.2</v>
      </c>
      <c r="F144" s="22">
        <v>60.4</v>
      </c>
      <c r="G144" s="22">
        <v>71.900000000000006</v>
      </c>
      <c r="H144" s="22">
        <v>59.9</v>
      </c>
      <c r="I144" s="22">
        <v>56.7</v>
      </c>
      <c r="J144" s="22">
        <v>71.2</v>
      </c>
      <c r="K144" s="22">
        <v>91.4</v>
      </c>
      <c r="L144" s="22">
        <v>80.900000000000006</v>
      </c>
      <c r="M144" s="22">
        <v>204.5</v>
      </c>
      <c r="N144" s="22">
        <v>22.2</v>
      </c>
      <c r="O144" s="35">
        <f>N144/M144*100</f>
        <v>10.855745721271393</v>
      </c>
      <c r="P144" s="101">
        <f>N144/$N134*100</f>
        <v>11.922663802363051</v>
      </c>
      <c r="Q144" s="82">
        <f>N144-V144</f>
        <v>0.30000000000000071</v>
      </c>
      <c r="R144" s="20">
        <f>N144/V144*100</f>
        <v>101.36986301369863</v>
      </c>
      <c r="S144" s="8">
        <f>N144-W144</f>
        <v>-1.3000000000000007</v>
      </c>
      <c r="T144" s="8">
        <f>N144/W144*100</f>
        <v>94.468085106382972</v>
      </c>
      <c r="V144" s="22">
        <v>21.9</v>
      </c>
      <c r="W144" s="70">
        <v>23.5</v>
      </c>
    </row>
    <row r="145" spans="1:23" ht="13.6">
      <c r="A145" s="15"/>
      <c r="B145" s="14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1"/>
      <c r="Q145" s="8"/>
      <c r="R145" s="21"/>
      <c r="S145" s="8"/>
      <c r="T145" s="8"/>
      <c r="V145" s="22"/>
      <c r="W145" s="70"/>
    </row>
    <row r="146" spans="1:23" ht="14.95" customHeight="1">
      <c r="A146" s="15" t="s">
        <v>63</v>
      </c>
      <c r="B146" s="14">
        <v>2.5</v>
      </c>
      <c r="C146" s="22">
        <v>2.5</v>
      </c>
      <c r="D146" s="22">
        <v>2.1</v>
      </c>
      <c r="E146" s="22">
        <v>2.1</v>
      </c>
      <c r="F146" s="22">
        <v>2.1</v>
      </c>
      <c r="G146" s="22">
        <v>2.1</v>
      </c>
      <c r="H146" s="22">
        <v>2.1</v>
      </c>
      <c r="I146" s="22">
        <v>2.1</v>
      </c>
      <c r="J146" s="22">
        <v>2.1</v>
      </c>
      <c r="K146" s="22">
        <v>2.1</v>
      </c>
      <c r="L146" s="22">
        <v>1.8</v>
      </c>
      <c r="M146" s="22">
        <v>101.7</v>
      </c>
      <c r="N146" s="22">
        <v>0</v>
      </c>
      <c r="O146" s="22">
        <f>N146/M146*100</f>
        <v>0</v>
      </c>
      <c r="P146" s="21">
        <f>N146/$N134*100</f>
        <v>0</v>
      </c>
      <c r="Q146" s="51">
        <f>N146-V146</f>
        <v>0</v>
      </c>
      <c r="R146" s="21" t="s">
        <v>7</v>
      </c>
      <c r="S146" s="51">
        <f>N146-W146</f>
        <v>0</v>
      </c>
      <c r="T146" s="21" t="s">
        <v>7</v>
      </c>
      <c r="V146" s="22">
        <v>0</v>
      </c>
      <c r="W146" s="70">
        <v>0</v>
      </c>
    </row>
    <row r="147" spans="1:23" ht="13.6">
      <c r="A147" s="15"/>
      <c r="B147" s="14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1"/>
      <c r="Q147" s="8"/>
      <c r="R147" s="21"/>
      <c r="S147" s="8"/>
      <c r="T147" s="8"/>
      <c r="V147" s="22"/>
      <c r="W147" s="70"/>
    </row>
    <row r="148" spans="1:23" ht="14.95" customHeight="1">
      <c r="A148" s="15" t="s">
        <v>68</v>
      </c>
      <c r="B148" s="14">
        <v>33.200000000000003</v>
      </c>
      <c r="C148" s="22">
        <v>35.799999999999997</v>
      </c>
      <c r="D148" s="22">
        <v>34.599999999999994</v>
      </c>
      <c r="E148" s="22">
        <v>32.9</v>
      </c>
      <c r="F148" s="22">
        <v>41.4</v>
      </c>
      <c r="G148" s="22">
        <v>37</v>
      </c>
      <c r="H148" s="22">
        <v>44.8</v>
      </c>
      <c r="I148" s="22">
        <v>37.799999999999997</v>
      </c>
      <c r="J148" s="22">
        <v>47.6</v>
      </c>
      <c r="K148" s="22">
        <v>46</v>
      </c>
      <c r="L148" s="22">
        <v>55.6</v>
      </c>
      <c r="M148" s="22">
        <v>785.5</v>
      </c>
      <c r="N148" s="22">
        <v>20.6</v>
      </c>
      <c r="O148" s="22">
        <f>N148/M148*100</f>
        <v>2.6225334182049651</v>
      </c>
      <c r="P148" s="101">
        <f>N148/$N134*100</f>
        <v>11.063372717508058</v>
      </c>
      <c r="Q148" s="8">
        <f>N148-V148</f>
        <v>-5.2999999999999972</v>
      </c>
      <c r="R148" s="52">
        <f>N148/V148*100</f>
        <v>79.536679536679543</v>
      </c>
      <c r="S148" s="8">
        <f>N148-W148</f>
        <v>-13</v>
      </c>
      <c r="T148" s="8">
        <f>N148/W148*100</f>
        <v>61.30952380952381</v>
      </c>
      <c r="V148" s="22">
        <v>25.9</v>
      </c>
      <c r="W148" s="70">
        <v>33.6</v>
      </c>
    </row>
    <row r="149" spans="1:23" ht="13.6">
      <c r="A149" s="15"/>
      <c r="B149" s="14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1"/>
      <c r="Q149" s="8"/>
      <c r="R149" s="52"/>
      <c r="S149" s="8"/>
      <c r="T149" s="8"/>
      <c r="V149" s="22"/>
      <c r="W149" s="70"/>
    </row>
    <row r="150" spans="1:23" ht="14.95" customHeight="1">
      <c r="A150" s="15" t="s">
        <v>80</v>
      </c>
      <c r="B150" s="14">
        <v>9.6999999999999993</v>
      </c>
      <c r="C150" s="22">
        <v>10.3</v>
      </c>
      <c r="D150" s="22">
        <v>12.3</v>
      </c>
      <c r="E150" s="22">
        <v>16.899999999999999</v>
      </c>
      <c r="F150" s="22">
        <v>16.8</v>
      </c>
      <c r="G150" s="22">
        <v>15.7</v>
      </c>
      <c r="H150" s="22">
        <v>16.7</v>
      </c>
      <c r="I150" s="22">
        <v>13.4</v>
      </c>
      <c r="J150" s="22">
        <v>14.3</v>
      </c>
      <c r="K150" s="22">
        <v>4.3999999999999995</v>
      </c>
      <c r="L150" s="22">
        <v>3.9000000000000004</v>
      </c>
      <c r="M150" s="22">
        <v>650.5</v>
      </c>
      <c r="N150" s="22">
        <v>15.9</v>
      </c>
      <c r="O150" s="22">
        <f>N150/M150*100</f>
        <v>2.4442736356648731</v>
      </c>
      <c r="P150" s="101">
        <f>N150/$N134*100</f>
        <v>8.5392051557465098</v>
      </c>
      <c r="Q150" s="82">
        <f>N150-V150</f>
        <v>10.7</v>
      </c>
      <c r="R150" s="20" t="s">
        <v>131</v>
      </c>
      <c r="S150" s="82">
        <f>N150-W150</f>
        <v>12.9</v>
      </c>
      <c r="T150" s="82" t="s">
        <v>130</v>
      </c>
      <c r="V150" s="22">
        <v>5.2</v>
      </c>
      <c r="W150" s="70">
        <v>3</v>
      </c>
    </row>
    <row r="151" spans="1:23">
      <c r="W151" s="70"/>
    </row>
    <row r="153" spans="1:23">
      <c r="A153" s="59" t="s">
        <v>372</v>
      </c>
    </row>
    <row r="154" spans="1:23">
      <c r="A154" s="4"/>
    </row>
    <row r="155" spans="1:23" ht="28.2" customHeight="1">
      <c r="A155" s="849"/>
      <c r="B155" s="42" t="s">
        <v>100</v>
      </c>
      <c r="C155" s="43" t="s">
        <v>99</v>
      </c>
      <c r="D155" s="44"/>
      <c r="E155" s="45"/>
      <c r="F155" s="41" t="s">
        <v>98</v>
      </c>
      <c r="G155" s="23"/>
      <c r="H155" s="41" t="s">
        <v>97</v>
      </c>
      <c r="I155" s="23"/>
      <c r="M155" s="46" t="s">
        <v>104</v>
      </c>
      <c r="N155" s="857" t="s">
        <v>306</v>
      </c>
      <c r="O155" s="858"/>
      <c r="P155" s="858"/>
      <c r="Q155" s="858"/>
      <c r="R155" s="858"/>
      <c r="S155" s="858"/>
      <c r="T155" s="859"/>
    </row>
    <row r="156" spans="1:23" ht="44.5" customHeight="1">
      <c r="A156" s="850"/>
      <c r="B156" s="42"/>
      <c r="C156" s="43"/>
      <c r="D156" s="44"/>
      <c r="E156" s="45"/>
      <c r="F156" s="41"/>
      <c r="G156" s="23"/>
      <c r="H156" s="41"/>
      <c r="I156" s="23"/>
      <c r="M156" s="860" t="s">
        <v>1</v>
      </c>
      <c r="N156" s="862" t="s">
        <v>1</v>
      </c>
      <c r="O156" s="863" t="s">
        <v>110</v>
      </c>
      <c r="P156" s="860" t="s">
        <v>305</v>
      </c>
      <c r="Q156" s="862" t="s">
        <v>98</v>
      </c>
      <c r="R156" s="862"/>
      <c r="S156" s="862" t="s">
        <v>120</v>
      </c>
      <c r="T156" s="862"/>
    </row>
    <row r="157" spans="1:23" ht="41.95" customHeight="1">
      <c r="A157" s="851"/>
      <c r="B157" s="5" t="s">
        <v>1</v>
      </c>
      <c r="C157" s="5" t="s">
        <v>1</v>
      </c>
      <c r="D157" s="5" t="s">
        <v>101</v>
      </c>
      <c r="E157" s="5" t="s">
        <v>103</v>
      </c>
      <c r="F157" s="5" t="s">
        <v>1</v>
      </c>
      <c r="G157" s="5" t="s">
        <v>2</v>
      </c>
      <c r="H157" s="5" t="s">
        <v>1</v>
      </c>
      <c r="I157" s="5" t="s">
        <v>2</v>
      </c>
      <c r="M157" s="861"/>
      <c r="N157" s="862"/>
      <c r="O157" s="861"/>
      <c r="P157" s="864"/>
      <c r="Q157" s="5" t="s">
        <v>1</v>
      </c>
      <c r="R157" s="5" t="s">
        <v>2</v>
      </c>
      <c r="S157" s="5" t="s">
        <v>1</v>
      </c>
      <c r="T157" s="5" t="s">
        <v>2</v>
      </c>
      <c r="V157" s="403" t="s">
        <v>129</v>
      </c>
      <c r="W157" s="403" t="s">
        <v>115</v>
      </c>
    </row>
    <row r="158" spans="1:23">
      <c r="A158" s="855" t="s">
        <v>102</v>
      </c>
      <c r="B158" s="856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>
        <v>3208</v>
      </c>
      <c r="N158" s="19">
        <f>SUM(N160:N175)</f>
        <v>209.6</v>
      </c>
      <c r="O158" s="35">
        <f>N158/M158*100</f>
        <v>6.5336658354114716</v>
      </c>
      <c r="P158" s="21"/>
      <c r="Q158" s="82">
        <f>N158-V158</f>
        <v>23.400000000000006</v>
      </c>
      <c r="R158" s="20">
        <f>N158/V158*100</f>
        <v>112.5671321160043</v>
      </c>
      <c r="S158" s="82">
        <f>N158-W158</f>
        <v>27.100000000000023</v>
      </c>
      <c r="T158" s="82">
        <f>N158/W158*100</f>
        <v>114.84931506849317</v>
      </c>
      <c r="V158" s="19">
        <f>SUM(V160:V175)</f>
        <v>186.2</v>
      </c>
      <c r="W158" s="70">
        <f>SUM(W160:W175)</f>
        <v>182.49999999999997</v>
      </c>
    </row>
    <row r="159" spans="1:23">
      <c r="A159" s="47"/>
      <c r="B159" s="48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1"/>
      <c r="Q159" s="6"/>
      <c r="R159" s="20"/>
      <c r="S159" s="8"/>
      <c r="T159" s="8"/>
      <c r="V159" s="22"/>
      <c r="W159" s="70"/>
    </row>
    <row r="160" spans="1:23">
      <c r="A160" s="15" t="s">
        <v>3</v>
      </c>
      <c r="B160" s="14">
        <v>23.4</v>
      </c>
      <c r="C160" s="22">
        <v>47.199999999999996</v>
      </c>
      <c r="D160" s="22">
        <v>24</v>
      </c>
      <c r="E160" s="22">
        <v>31.799999999999997</v>
      </c>
      <c r="F160" s="22">
        <v>32.9</v>
      </c>
      <c r="G160" s="22">
        <v>39.6</v>
      </c>
      <c r="H160" s="22">
        <v>43.7</v>
      </c>
      <c r="I160" s="22">
        <v>43.9</v>
      </c>
      <c r="J160" s="22">
        <v>31.999999999999996</v>
      </c>
      <c r="K160" s="22">
        <v>33.099999999999994</v>
      </c>
      <c r="L160" s="22">
        <v>35.299999999999997</v>
      </c>
      <c r="M160" s="22">
        <v>365.1</v>
      </c>
      <c r="N160" s="22">
        <v>50.6</v>
      </c>
      <c r="O160" s="35">
        <f>N160/M160*100</f>
        <v>13.859216652971787</v>
      </c>
      <c r="P160" s="58">
        <f>N160/$N158*100</f>
        <v>24.141221374045802</v>
      </c>
      <c r="Q160" s="8">
        <f>N160-V160</f>
        <v>-1.2999999999999972</v>
      </c>
      <c r="R160" s="52">
        <f>N160/V160*100</f>
        <v>97.495183044316008</v>
      </c>
      <c r="S160" s="8">
        <f>N160-W160</f>
        <v>-6.7999999999999972</v>
      </c>
      <c r="T160" s="8">
        <f>N160/W160*100</f>
        <v>88.153310104529623</v>
      </c>
      <c r="V160" s="22">
        <v>51.9</v>
      </c>
      <c r="W160" s="70">
        <v>57.4</v>
      </c>
    </row>
    <row r="161" spans="1:23" ht="13.6">
      <c r="A161" s="15"/>
      <c r="B161" s="14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1"/>
      <c r="Q161" s="6"/>
      <c r="R161" s="55"/>
      <c r="S161" s="8"/>
      <c r="T161" s="8"/>
      <c r="V161" s="22"/>
      <c r="W161" s="70"/>
    </row>
    <row r="162" spans="1:23">
      <c r="A162" s="15" t="s">
        <v>23</v>
      </c>
      <c r="B162" s="14">
        <v>24.9</v>
      </c>
      <c r="C162" s="22">
        <v>21.700000000000003</v>
      </c>
      <c r="D162" s="22">
        <v>19.600000000000001</v>
      </c>
      <c r="E162" s="22">
        <v>18.899999999999999</v>
      </c>
      <c r="F162" s="22">
        <v>21.3</v>
      </c>
      <c r="G162" s="22">
        <v>21.2</v>
      </c>
      <c r="H162" s="22">
        <v>31.3</v>
      </c>
      <c r="I162" s="22">
        <v>24.8</v>
      </c>
      <c r="J162" s="22">
        <v>30.8</v>
      </c>
      <c r="K162" s="22">
        <v>34.799999999999997</v>
      </c>
      <c r="L162" s="22">
        <v>33.200000000000003</v>
      </c>
      <c r="M162" s="22">
        <v>591.20000000000005</v>
      </c>
      <c r="N162" s="22">
        <v>46.2</v>
      </c>
      <c r="O162" s="22">
        <f>N162/M162*100</f>
        <v>7.8146143437077127</v>
      </c>
      <c r="P162" s="58">
        <f>N162/$N158*100</f>
        <v>22.041984732824428</v>
      </c>
      <c r="Q162" s="82">
        <f>N162-V162</f>
        <v>0.60000000000000142</v>
      </c>
      <c r="R162" s="20">
        <f>N162/V162*100</f>
        <v>101.31578947368421</v>
      </c>
      <c r="S162" s="82">
        <f>N162-W162</f>
        <v>11</v>
      </c>
      <c r="T162" s="82">
        <f>N162/W162*100</f>
        <v>131.25</v>
      </c>
      <c r="V162" s="22">
        <v>45.6</v>
      </c>
      <c r="W162" s="70">
        <v>35.200000000000003</v>
      </c>
    </row>
    <row r="163" spans="1:23" ht="13.6">
      <c r="A163" s="15"/>
      <c r="B163" s="14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1"/>
      <c r="Q163" s="8"/>
      <c r="R163" s="52"/>
      <c r="S163" s="8"/>
      <c r="T163" s="8"/>
      <c r="V163" s="22"/>
      <c r="W163" s="70"/>
    </row>
    <row r="164" spans="1:23" ht="13.6">
      <c r="A164" s="15" t="s">
        <v>34</v>
      </c>
      <c r="B164" s="14">
        <v>17.599999999999998</v>
      </c>
      <c r="C164" s="22">
        <v>19.7</v>
      </c>
      <c r="D164" s="22">
        <v>21.7</v>
      </c>
      <c r="E164" s="22">
        <v>24.299999999999997</v>
      </c>
      <c r="F164" s="22">
        <v>30.1</v>
      </c>
      <c r="G164" s="22">
        <v>20.099999999999998</v>
      </c>
      <c r="H164" s="22">
        <v>20.399999999999999</v>
      </c>
      <c r="I164" s="22">
        <v>25.9</v>
      </c>
      <c r="J164" s="22">
        <v>26.9</v>
      </c>
      <c r="K164" s="22">
        <v>32.799999999999997</v>
      </c>
      <c r="L164" s="22">
        <v>27.3</v>
      </c>
      <c r="M164" s="22">
        <v>268.3</v>
      </c>
      <c r="N164" s="22">
        <v>25.1</v>
      </c>
      <c r="O164" s="50">
        <f>N164/M164*100</f>
        <v>9.3551994036526285</v>
      </c>
      <c r="P164" s="101">
        <f>N164/$N158*100</f>
        <v>11.975190839694658</v>
      </c>
      <c r="Q164" s="8">
        <f>N164-V164</f>
        <v>-0.79999999999999716</v>
      </c>
      <c r="R164" s="52">
        <f>N164/V164*100</f>
        <v>96.911196911196924</v>
      </c>
      <c r="S164" s="8">
        <f>N164-W164</f>
        <v>-1.3999999999999986</v>
      </c>
      <c r="T164" s="8">
        <f>N164/W164*100</f>
        <v>94.716981132075475</v>
      </c>
      <c r="V164" s="22">
        <v>25.9</v>
      </c>
      <c r="W164" s="70">
        <v>26.5</v>
      </c>
    </row>
    <row r="165" spans="1:23" ht="13.6">
      <c r="A165" s="15"/>
      <c r="B165" s="14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1"/>
      <c r="Q165" s="8"/>
      <c r="R165" s="52"/>
      <c r="S165" s="8"/>
      <c r="T165" s="8"/>
      <c r="V165" s="22"/>
      <c r="W165" s="70"/>
    </row>
    <row r="166" spans="1:23" ht="14.45" customHeight="1">
      <c r="A166" s="15" t="s">
        <v>92</v>
      </c>
      <c r="B166" s="14">
        <v>5.7</v>
      </c>
      <c r="C166" s="22">
        <v>0.5</v>
      </c>
      <c r="D166" s="22">
        <v>0.3</v>
      </c>
      <c r="E166" s="22">
        <v>0</v>
      </c>
      <c r="F166" s="22">
        <v>0.5</v>
      </c>
      <c r="G166" s="22">
        <v>0.1</v>
      </c>
      <c r="H166" s="22">
        <v>0</v>
      </c>
      <c r="I166" s="22">
        <v>0</v>
      </c>
      <c r="J166" s="22">
        <v>0</v>
      </c>
      <c r="K166" s="22">
        <v>1.1000000000000001</v>
      </c>
      <c r="L166" s="22">
        <v>1.3</v>
      </c>
      <c r="M166" s="22">
        <v>161.19999999999999</v>
      </c>
      <c r="N166" s="22">
        <v>15.2</v>
      </c>
      <c r="O166" s="50">
        <f>N166/M166*100</f>
        <v>9.4292803970223318</v>
      </c>
      <c r="P166" s="21">
        <f>N166/$N158*100</f>
        <v>7.2519083969465647</v>
      </c>
      <c r="Q166" s="82">
        <f>N166-V166</f>
        <v>11.1</v>
      </c>
      <c r="R166" s="20" t="s">
        <v>310</v>
      </c>
      <c r="S166" s="82">
        <f>N166-W166</f>
        <v>11.899999999999999</v>
      </c>
      <c r="T166" s="82" t="s">
        <v>309</v>
      </c>
      <c r="V166" s="22">
        <v>4.0999999999999996</v>
      </c>
      <c r="W166" s="70">
        <v>3.3</v>
      </c>
    </row>
    <row r="167" spans="1:23">
      <c r="A167" s="15"/>
      <c r="B167" s="14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35"/>
      <c r="P167" s="21"/>
      <c r="Q167" s="8"/>
      <c r="R167" s="21"/>
      <c r="S167" s="8"/>
      <c r="T167" s="8"/>
      <c r="V167" s="22"/>
      <c r="W167" s="70"/>
    </row>
    <row r="168" spans="1:23">
      <c r="A168" s="15" t="s">
        <v>48</v>
      </c>
      <c r="B168" s="14">
        <v>74.5</v>
      </c>
      <c r="C168" s="22">
        <v>62.800000000000004</v>
      </c>
      <c r="D168" s="22">
        <v>83.3</v>
      </c>
      <c r="E168" s="22">
        <v>59.2</v>
      </c>
      <c r="F168" s="22">
        <v>60.4</v>
      </c>
      <c r="G168" s="22">
        <v>71.900000000000006</v>
      </c>
      <c r="H168" s="22">
        <v>59.9</v>
      </c>
      <c r="I168" s="22">
        <v>56.7</v>
      </c>
      <c r="J168" s="22">
        <v>71.2</v>
      </c>
      <c r="K168" s="22">
        <v>91.4</v>
      </c>
      <c r="L168" s="22">
        <v>80.900000000000006</v>
      </c>
      <c r="M168" s="22">
        <v>199.3</v>
      </c>
      <c r="N168" s="22">
        <v>26.1</v>
      </c>
      <c r="O168" s="35">
        <f>N168/M168*100</f>
        <v>13.095835423983942</v>
      </c>
      <c r="P168" s="101">
        <f>N168/$N158*100</f>
        <v>12.452290076335878</v>
      </c>
      <c r="Q168" s="82">
        <f>N168-V168</f>
        <v>3.9000000000000021</v>
      </c>
      <c r="R168" s="20">
        <f>N168/V168*100</f>
        <v>117.56756756756759</v>
      </c>
      <c r="S168" s="82">
        <f>N168-W168</f>
        <v>2.6000000000000014</v>
      </c>
      <c r="T168" s="82">
        <f>N168/W168*100</f>
        <v>111.06382978723406</v>
      </c>
      <c r="V168" s="22">
        <v>22.2</v>
      </c>
      <c r="W168" s="70">
        <v>23.5</v>
      </c>
    </row>
    <row r="169" spans="1:23" ht="13.6">
      <c r="A169" s="15"/>
      <c r="B169" s="14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1"/>
      <c r="Q169" s="8"/>
      <c r="R169" s="21"/>
      <c r="S169" s="8"/>
      <c r="T169" s="8"/>
      <c r="V169" s="22"/>
      <c r="W169" s="70"/>
    </row>
    <row r="170" spans="1:23" ht="13.6">
      <c r="A170" s="15" t="s">
        <v>63</v>
      </c>
      <c r="B170" s="14">
        <v>2.5</v>
      </c>
      <c r="C170" s="22">
        <v>2.5</v>
      </c>
      <c r="D170" s="22">
        <v>2.1</v>
      </c>
      <c r="E170" s="22">
        <v>2.1</v>
      </c>
      <c r="F170" s="22">
        <v>2.1</v>
      </c>
      <c r="G170" s="22">
        <v>2.1</v>
      </c>
      <c r="H170" s="22">
        <v>2.1</v>
      </c>
      <c r="I170" s="22">
        <v>2.1</v>
      </c>
      <c r="J170" s="22">
        <v>2.1</v>
      </c>
      <c r="K170" s="22">
        <v>2.1</v>
      </c>
      <c r="L170" s="22">
        <v>1.8</v>
      </c>
      <c r="M170" s="22">
        <v>23.9</v>
      </c>
      <c r="N170" s="22">
        <v>0</v>
      </c>
      <c r="O170" s="22">
        <f>N170/M170*100</f>
        <v>0</v>
      </c>
      <c r="P170" s="21">
        <f>N170/$N158*100</f>
        <v>0</v>
      </c>
      <c r="Q170" s="51">
        <f>N170-V170</f>
        <v>0</v>
      </c>
      <c r="R170" s="21" t="s">
        <v>7</v>
      </c>
      <c r="S170" s="51">
        <f>N170-W170</f>
        <v>0</v>
      </c>
      <c r="T170" s="21" t="s">
        <v>7</v>
      </c>
      <c r="V170" s="22">
        <v>0</v>
      </c>
      <c r="W170" s="70">
        <v>0</v>
      </c>
    </row>
    <row r="171" spans="1:23" ht="13.6">
      <c r="A171" s="15"/>
      <c r="B171" s="14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1"/>
      <c r="Q171" s="8"/>
      <c r="R171" s="21"/>
      <c r="S171" s="8"/>
      <c r="T171" s="8"/>
      <c r="V171" s="22"/>
      <c r="W171" s="70"/>
    </row>
    <row r="172" spans="1:23" ht="13.6">
      <c r="A172" s="15" t="s">
        <v>68</v>
      </c>
      <c r="B172" s="14">
        <v>33.200000000000003</v>
      </c>
      <c r="C172" s="22">
        <v>35.799999999999997</v>
      </c>
      <c r="D172" s="22">
        <v>34.599999999999994</v>
      </c>
      <c r="E172" s="22">
        <v>32.9</v>
      </c>
      <c r="F172" s="22">
        <v>41.4</v>
      </c>
      <c r="G172" s="22">
        <v>37</v>
      </c>
      <c r="H172" s="22">
        <v>44.8</v>
      </c>
      <c r="I172" s="22">
        <v>37.799999999999997</v>
      </c>
      <c r="J172" s="22">
        <v>47.6</v>
      </c>
      <c r="K172" s="22">
        <v>46</v>
      </c>
      <c r="L172" s="22">
        <v>55.6</v>
      </c>
      <c r="M172" s="22">
        <v>779.8</v>
      </c>
      <c r="N172" s="22">
        <v>20</v>
      </c>
      <c r="O172" s="22">
        <f>N172/M172*100</f>
        <v>2.5647601949217749</v>
      </c>
      <c r="P172" s="101">
        <f>N172/$N158*100</f>
        <v>9.5419847328244281</v>
      </c>
      <c r="Q172" s="8">
        <f>N172-V172</f>
        <v>-0.60000000000000142</v>
      </c>
      <c r="R172" s="52">
        <f>N172/V172*100</f>
        <v>97.087378640776691</v>
      </c>
      <c r="S172" s="8">
        <f>N172-W172</f>
        <v>-13.600000000000001</v>
      </c>
      <c r="T172" s="8">
        <f>N172/W172*100</f>
        <v>59.523809523809526</v>
      </c>
      <c r="V172" s="22">
        <v>20.6</v>
      </c>
      <c r="W172" s="70">
        <v>33.6</v>
      </c>
    </row>
    <row r="173" spans="1:23" ht="13.6">
      <c r="A173" s="15"/>
      <c r="B173" s="14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1"/>
      <c r="Q173" s="8"/>
      <c r="R173" s="52"/>
      <c r="S173" s="8"/>
      <c r="T173" s="8"/>
      <c r="V173" s="22"/>
      <c r="W173" s="70"/>
    </row>
    <row r="174" spans="1:23">
      <c r="A174" s="15" t="s">
        <v>80</v>
      </c>
      <c r="B174" s="14">
        <v>9.6999999999999993</v>
      </c>
      <c r="C174" s="22">
        <v>10.3</v>
      </c>
      <c r="D174" s="22">
        <v>12.3</v>
      </c>
      <c r="E174" s="22">
        <v>16.899999999999999</v>
      </c>
      <c r="F174" s="22">
        <v>16.8</v>
      </c>
      <c r="G174" s="22">
        <v>15.7</v>
      </c>
      <c r="H174" s="22">
        <v>16.7</v>
      </c>
      <c r="I174" s="22">
        <v>13.4</v>
      </c>
      <c r="J174" s="22">
        <v>14.3</v>
      </c>
      <c r="K174" s="22">
        <v>4.3999999999999995</v>
      </c>
      <c r="L174" s="22">
        <v>3.9000000000000004</v>
      </c>
      <c r="M174" s="22">
        <v>818.9</v>
      </c>
      <c r="N174" s="22">
        <v>26.4</v>
      </c>
      <c r="O174" s="22">
        <f>N174/M174*100</f>
        <v>3.2238368543167661</v>
      </c>
      <c r="P174" s="101">
        <f>N174/$N158*100</f>
        <v>12.595419847328243</v>
      </c>
      <c r="Q174" s="82">
        <f>N174-V174</f>
        <v>10.499999999999998</v>
      </c>
      <c r="R174" s="20">
        <f>N174/V174*100</f>
        <v>166.03773584905659</v>
      </c>
      <c r="S174" s="82">
        <f>N174-W174</f>
        <v>23.4</v>
      </c>
      <c r="T174" s="82" t="s">
        <v>313</v>
      </c>
      <c r="V174" s="22">
        <v>15.9</v>
      </c>
      <c r="W174" s="70">
        <v>3</v>
      </c>
    </row>
    <row r="175" spans="1:23" ht="13.6">
      <c r="A175" s="15"/>
      <c r="B175" s="492"/>
      <c r="C175" s="493"/>
      <c r="D175" s="493"/>
      <c r="E175" s="493"/>
      <c r="F175" s="493"/>
      <c r="G175" s="493"/>
      <c r="H175" s="493"/>
      <c r="I175" s="493"/>
      <c r="J175" s="493"/>
      <c r="K175" s="493"/>
      <c r="L175" s="493"/>
      <c r="M175" s="22"/>
      <c r="N175" s="22"/>
      <c r="O175" s="22"/>
      <c r="P175" s="21"/>
      <c r="Q175" s="8"/>
      <c r="R175" s="21"/>
      <c r="S175" s="8"/>
      <c r="T175" s="8"/>
      <c r="V175" s="22"/>
      <c r="W175" s="70"/>
    </row>
    <row r="178" spans="1:23">
      <c r="A178" s="59" t="s">
        <v>373</v>
      </c>
    </row>
    <row r="179" spans="1:23">
      <c r="A179" s="4"/>
    </row>
    <row r="180" spans="1:23" ht="36.700000000000003" customHeight="1">
      <c r="A180" s="849"/>
      <c r="B180" s="42" t="s">
        <v>100</v>
      </c>
      <c r="C180" s="43" t="s">
        <v>99</v>
      </c>
      <c r="D180" s="44"/>
      <c r="E180" s="45"/>
      <c r="F180" s="41" t="s">
        <v>98</v>
      </c>
      <c r="G180" s="23"/>
      <c r="H180" s="41" t="s">
        <v>97</v>
      </c>
      <c r="I180" s="23"/>
      <c r="M180" s="46" t="s">
        <v>104</v>
      </c>
      <c r="N180" s="857" t="s">
        <v>306</v>
      </c>
      <c r="O180" s="858"/>
      <c r="P180" s="858"/>
      <c r="Q180" s="858"/>
      <c r="R180" s="858"/>
      <c r="S180" s="858"/>
      <c r="T180" s="859"/>
    </row>
    <row r="181" spans="1:23" ht="45" customHeight="1">
      <c r="A181" s="850"/>
      <c r="B181" s="42"/>
      <c r="C181" s="43"/>
      <c r="D181" s="44"/>
      <c r="E181" s="45"/>
      <c r="F181" s="41"/>
      <c r="G181" s="23"/>
      <c r="H181" s="41"/>
      <c r="I181" s="23"/>
      <c r="M181" s="860" t="s">
        <v>1</v>
      </c>
      <c r="N181" s="862" t="s">
        <v>1</v>
      </c>
      <c r="O181" s="863" t="s">
        <v>110</v>
      </c>
      <c r="P181" s="860" t="s">
        <v>305</v>
      </c>
      <c r="Q181" s="862" t="s">
        <v>98</v>
      </c>
      <c r="R181" s="862"/>
      <c r="S181" s="862" t="s">
        <v>120</v>
      </c>
      <c r="T181" s="862"/>
    </row>
    <row r="182" spans="1:23" ht="39.1" customHeight="1">
      <c r="A182" s="851"/>
      <c r="B182" s="5" t="s">
        <v>1</v>
      </c>
      <c r="C182" s="5" t="s">
        <v>1</v>
      </c>
      <c r="D182" s="5" t="s">
        <v>101</v>
      </c>
      <c r="E182" s="5" t="s">
        <v>103</v>
      </c>
      <c r="F182" s="5" t="s">
        <v>1</v>
      </c>
      <c r="G182" s="5" t="s">
        <v>2</v>
      </c>
      <c r="H182" s="5" t="s">
        <v>1</v>
      </c>
      <c r="I182" s="5" t="s">
        <v>2</v>
      </c>
      <c r="M182" s="861"/>
      <c r="N182" s="862"/>
      <c r="O182" s="861"/>
      <c r="P182" s="864"/>
      <c r="Q182" s="5" t="s">
        <v>1</v>
      </c>
      <c r="R182" s="5" t="s">
        <v>2</v>
      </c>
      <c r="S182" s="5" t="s">
        <v>1</v>
      </c>
      <c r="T182" s="5" t="s">
        <v>2</v>
      </c>
      <c r="V182" s="403" t="s">
        <v>307</v>
      </c>
      <c r="W182" s="403" t="s">
        <v>115</v>
      </c>
    </row>
    <row r="183" spans="1:23">
      <c r="A183" s="855" t="s">
        <v>102</v>
      </c>
      <c r="B183" s="856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>
        <v>3456</v>
      </c>
      <c r="N183" s="19">
        <f>SUM(N185:N200)</f>
        <v>203.29999999999998</v>
      </c>
      <c r="O183" s="35">
        <f>N183/M183*100</f>
        <v>5.8825231481481479</v>
      </c>
      <c r="P183" s="21"/>
      <c r="Q183" s="8">
        <f>N183-V183</f>
        <v>-6.3000000000000114</v>
      </c>
      <c r="R183" s="52">
        <f>N183/V183*100</f>
        <v>96.994274809160302</v>
      </c>
      <c r="S183" s="82">
        <f>N183-W183</f>
        <v>20.800000000000011</v>
      </c>
      <c r="T183" s="82">
        <f>N183/W183*100</f>
        <v>111.39726027397261</v>
      </c>
      <c r="U183" s="3"/>
      <c r="V183" s="19">
        <f>SUM(V185:V200)</f>
        <v>209.6</v>
      </c>
      <c r="W183" s="70">
        <f>SUM(W185:W200)</f>
        <v>182.49999999999997</v>
      </c>
    </row>
    <row r="184" spans="1:23">
      <c r="A184" s="47"/>
      <c r="B184" s="48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1"/>
      <c r="Q184" s="6"/>
      <c r="R184" s="20"/>
      <c r="S184" s="8"/>
      <c r="T184" s="8"/>
      <c r="U184" s="3"/>
      <c r="V184" s="22"/>
      <c r="W184" s="70"/>
    </row>
    <row r="185" spans="1:23">
      <c r="A185" s="15" t="s">
        <v>3</v>
      </c>
      <c r="B185" s="14">
        <v>23.4</v>
      </c>
      <c r="C185" s="22">
        <v>47.199999999999996</v>
      </c>
      <c r="D185" s="22">
        <v>24</v>
      </c>
      <c r="E185" s="22">
        <v>31.799999999999997</v>
      </c>
      <c r="F185" s="22">
        <v>32.9</v>
      </c>
      <c r="G185" s="22">
        <v>39.6</v>
      </c>
      <c r="H185" s="22">
        <v>43.7</v>
      </c>
      <c r="I185" s="22">
        <v>43.9</v>
      </c>
      <c r="J185" s="22">
        <v>31.999999999999996</v>
      </c>
      <c r="K185" s="22">
        <v>33.099999999999994</v>
      </c>
      <c r="L185" s="22">
        <v>35.299999999999997</v>
      </c>
      <c r="M185" s="22">
        <v>404</v>
      </c>
      <c r="N185" s="22">
        <v>42.4</v>
      </c>
      <c r="O185" s="35">
        <f>N185/M185*100</f>
        <v>10.495049504950495</v>
      </c>
      <c r="P185" s="58">
        <f>N185/$N183*100</f>
        <v>20.855878012788985</v>
      </c>
      <c r="Q185" s="8">
        <f>N185-V185</f>
        <v>-8.2000000000000028</v>
      </c>
      <c r="R185" s="52">
        <f>N185/V185*100</f>
        <v>83.794466403162048</v>
      </c>
      <c r="S185" s="8">
        <f>N185-W185</f>
        <v>-15</v>
      </c>
      <c r="T185" s="8">
        <f>N185/W185*100</f>
        <v>73.867595818815332</v>
      </c>
      <c r="U185" s="3"/>
      <c r="V185" s="22">
        <v>50.6</v>
      </c>
      <c r="W185" s="70">
        <v>57.4</v>
      </c>
    </row>
    <row r="186" spans="1:23" ht="13.6">
      <c r="A186" s="15"/>
      <c r="B186" s="14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1"/>
      <c r="Q186" s="6"/>
      <c r="R186" s="55"/>
      <c r="S186" s="8"/>
      <c r="T186" s="8"/>
      <c r="U186" s="3"/>
      <c r="V186" s="22"/>
      <c r="W186" s="70"/>
    </row>
    <row r="187" spans="1:23">
      <c r="A187" s="15" t="s">
        <v>23</v>
      </c>
      <c r="B187" s="14">
        <v>24.9</v>
      </c>
      <c r="C187" s="22">
        <v>21.700000000000003</v>
      </c>
      <c r="D187" s="22">
        <v>19.600000000000001</v>
      </c>
      <c r="E187" s="22">
        <v>18.899999999999999</v>
      </c>
      <c r="F187" s="22">
        <v>21.3</v>
      </c>
      <c r="G187" s="22">
        <v>21.2</v>
      </c>
      <c r="H187" s="22">
        <v>31.3</v>
      </c>
      <c r="I187" s="22">
        <v>24.8</v>
      </c>
      <c r="J187" s="22">
        <v>30.8</v>
      </c>
      <c r="K187" s="22">
        <v>34.799999999999997</v>
      </c>
      <c r="L187" s="22">
        <v>33.200000000000003</v>
      </c>
      <c r="M187" s="22">
        <v>779.7</v>
      </c>
      <c r="N187" s="22">
        <v>48.4</v>
      </c>
      <c r="O187" s="22">
        <f>N187/M187*100</f>
        <v>6.2075157111709629</v>
      </c>
      <c r="P187" s="58">
        <f>N187/$N183*100</f>
        <v>23.807181505164781</v>
      </c>
      <c r="Q187" s="82">
        <f>N187-V187</f>
        <v>2.1999999999999957</v>
      </c>
      <c r="R187" s="20">
        <f>N187/V187*100</f>
        <v>104.76190476190474</v>
      </c>
      <c r="S187" s="82">
        <f>N187-W187</f>
        <v>13.199999999999996</v>
      </c>
      <c r="T187" s="82">
        <f>N187/W187*100</f>
        <v>137.49999999999997</v>
      </c>
      <c r="U187" s="3"/>
      <c r="V187" s="22">
        <v>46.2</v>
      </c>
      <c r="W187" s="70">
        <v>35.200000000000003</v>
      </c>
    </row>
    <row r="188" spans="1:23" ht="13.6">
      <c r="A188" s="15"/>
      <c r="B188" s="14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1"/>
      <c r="Q188" s="8"/>
      <c r="R188" s="52"/>
      <c r="S188" s="8"/>
      <c r="T188" s="8"/>
      <c r="U188" s="3"/>
      <c r="V188" s="22"/>
      <c r="W188" s="70"/>
    </row>
    <row r="189" spans="1:23">
      <c r="A189" s="15" t="s">
        <v>34</v>
      </c>
      <c r="B189" s="14">
        <v>17.599999999999998</v>
      </c>
      <c r="C189" s="22">
        <v>19.7</v>
      </c>
      <c r="D189" s="22">
        <v>21.7</v>
      </c>
      <c r="E189" s="22">
        <v>24.299999999999997</v>
      </c>
      <c r="F189" s="22">
        <v>30.1</v>
      </c>
      <c r="G189" s="22">
        <v>20.099999999999998</v>
      </c>
      <c r="H189" s="22">
        <v>20.399999999999999</v>
      </c>
      <c r="I189" s="22">
        <v>25.9</v>
      </c>
      <c r="J189" s="22">
        <v>26.9</v>
      </c>
      <c r="K189" s="22">
        <v>32.799999999999997</v>
      </c>
      <c r="L189" s="22">
        <v>27.3</v>
      </c>
      <c r="M189" s="22">
        <v>270.3</v>
      </c>
      <c r="N189" s="22">
        <v>44.2</v>
      </c>
      <c r="O189" s="441">
        <f>N189/M189*100</f>
        <v>16.352201257861633</v>
      </c>
      <c r="P189" s="499">
        <f>N189/$N183*100</f>
        <v>21.741269060501725</v>
      </c>
      <c r="Q189" s="82">
        <f>N189-V189</f>
        <v>19.100000000000001</v>
      </c>
      <c r="R189" s="20">
        <f>N189/V189*100</f>
        <v>176.09561752988049</v>
      </c>
      <c r="S189" s="82">
        <f>N189-W189</f>
        <v>17.700000000000003</v>
      </c>
      <c r="T189" s="82">
        <f>N189/W189*100</f>
        <v>166.79245283018869</v>
      </c>
      <c r="U189" s="3"/>
      <c r="V189" s="22">
        <v>25.1</v>
      </c>
      <c r="W189" s="70">
        <v>26.5</v>
      </c>
    </row>
    <row r="190" spans="1:23" ht="13.6">
      <c r="A190" s="15"/>
      <c r="B190" s="14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441"/>
      <c r="P190" s="21"/>
      <c r="Q190" s="8"/>
      <c r="R190" s="52"/>
      <c r="S190" s="8"/>
      <c r="T190" s="8"/>
      <c r="U190" s="3"/>
      <c r="V190" s="22"/>
      <c r="W190" s="70"/>
    </row>
    <row r="191" spans="1:23" ht="14.45" customHeight="1">
      <c r="A191" s="15" t="s">
        <v>92</v>
      </c>
      <c r="B191" s="14">
        <v>5.7</v>
      </c>
      <c r="C191" s="22">
        <v>0.5</v>
      </c>
      <c r="D191" s="22">
        <v>0.3</v>
      </c>
      <c r="E191" s="22">
        <v>0</v>
      </c>
      <c r="F191" s="22">
        <v>0.5</v>
      </c>
      <c r="G191" s="22">
        <v>0.1</v>
      </c>
      <c r="H191" s="22">
        <v>0</v>
      </c>
      <c r="I191" s="22">
        <v>0</v>
      </c>
      <c r="J191" s="22">
        <v>0</v>
      </c>
      <c r="K191" s="22">
        <v>1.1000000000000001</v>
      </c>
      <c r="L191" s="22">
        <v>1.3</v>
      </c>
      <c r="M191" s="22">
        <v>102.7</v>
      </c>
      <c r="N191" s="22">
        <v>15.4</v>
      </c>
      <c r="O191" s="441">
        <f>N191/M191*100</f>
        <v>14.995131450827653</v>
      </c>
      <c r="P191" s="21">
        <f>N191/$N183*100</f>
        <v>7.5750122970978859</v>
      </c>
      <c r="Q191" s="82">
        <f>N191-V191</f>
        <v>0.20000000000000107</v>
      </c>
      <c r="R191" s="20">
        <f>N191/V191*100</f>
        <v>101.31578947368422</v>
      </c>
      <c r="S191" s="82">
        <f>N191-W191</f>
        <v>12.100000000000001</v>
      </c>
      <c r="T191" s="82" t="s">
        <v>332</v>
      </c>
      <c r="U191" s="3"/>
      <c r="V191" s="22">
        <v>15.2</v>
      </c>
      <c r="W191" s="70">
        <v>3.3</v>
      </c>
    </row>
    <row r="192" spans="1:23">
      <c r="A192" s="15"/>
      <c r="B192" s="14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35"/>
      <c r="P192" s="21"/>
      <c r="Q192" s="8"/>
      <c r="R192" s="21"/>
      <c r="S192" s="8"/>
      <c r="T192" s="8"/>
      <c r="U192" s="3"/>
      <c r="V192" s="22"/>
      <c r="W192" s="70"/>
    </row>
    <row r="193" spans="1:23">
      <c r="A193" s="15" t="s">
        <v>48</v>
      </c>
      <c r="B193" s="14">
        <v>74.5</v>
      </c>
      <c r="C193" s="22">
        <v>62.800000000000004</v>
      </c>
      <c r="D193" s="22">
        <v>83.3</v>
      </c>
      <c r="E193" s="22">
        <v>59.2</v>
      </c>
      <c r="F193" s="22">
        <v>60.4</v>
      </c>
      <c r="G193" s="22">
        <v>71.900000000000006</v>
      </c>
      <c r="H193" s="22">
        <v>59.9</v>
      </c>
      <c r="I193" s="22">
        <v>56.7</v>
      </c>
      <c r="J193" s="22">
        <v>71.2</v>
      </c>
      <c r="K193" s="22">
        <v>91.4</v>
      </c>
      <c r="L193" s="22">
        <v>80.900000000000006</v>
      </c>
      <c r="M193" s="22">
        <v>211.6</v>
      </c>
      <c r="N193" s="22">
        <v>23.5</v>
      </c>
      <c r="O193" s="35">
        <f>N193/M193*100</f>
        <v>11.105860113421551</v>
      </c>
      <c r="P193" s="101">
        <f>N193/$N183*100</f>
        <v>11.559272011805215</v>
      </c>
      <c r="Q193" s="8">
        <f>N193-V193</f>
        <v>-2.6000000000000014</v>
      </c>
      <c r="R193" s="52">
        <f>N193/V193*100</f>
        <v>90.038314176245208</v>
      </c>
      <c r="S193" s="82">
        <f>N193-W193</f>
        <v>0</v>
      </c>
      <c r="T193" s="82">
        <f>N193/W193*100</f>
        <v>100</v>
      </c>
      <c r="U193" s="3"/>
      <c r="V193" s="22">
        <v>26.1</v>
      </c>
      <c r="W193" s="70">
        <v>23.5</v>
      </c>
    </row>
    <row r="194" spans="1:23" ht="13.6">
      <c r="A194" s="15"/>
      <c r="B194" s="14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1"/>
      <c r="Q194" s="8"/>
      <c r="R194" s="21"/>
      <c r="S194" s="8"/>
      <c r="T194" s="8"/>
      <c r="U194" s="3"/>
      <c r="V194" s="22"/>
      <c r="W194" s="70"/>
    </row>
    <row r="195" spans="1:23" ht="13.6">
      <c r="A195" s="15" t="s">
        <v>63</v>
      </c>
      <c r="B195" s="14">
        <v>2.5</v>
      </c>
      <c r="C195" s="22">
        <v>2.5</v>
      </c>
      <c r="D195" s="22">
        <v>2.1</v>
      </c>
      <c r="E195" s="22">
        <v>2.1</v>
      </c>
      <c r="F195" s="22">
        <v>2.1</v>
      </c>
      <c r="G195" s="22">
        <v>2.1</v>
      </c>
      <c r="H195" s="22">
        <v>2.1</v>
      </c>
      <c r="I195" s="22">
        <v>2.1</v>
      </c>
      <c r="J195" s="22">
        <v>2.1</v>
      </c>
      <c r="K195" s="22">
        <v>2.1</v>
      </c>
      <c r="L195" s="22">
        <v>1.8</v>
      </c>
      <c r="M195" s="22">
        <v>64.400000000000006</v>
      </c>
      <c r="N195" s="22">
        <v>0</v>
      </c>
      <c r="O195" s="22">
        <f>N195/M195*100</f>
        <v>0</v>
      </c>
      <c r="P195" s="21">
        <f>N195/$N183*100</f>
        <v>0</v>
      </c>
      <c r="Q195" s="51">
        <f>N195-V195</f>
        <v>0</v>
      </c>
      <c r="R195" s="21" t="s">
        <v>7</v>
      </c>
      <c r="S195" s="51">
        <f>N195-W195</f>
        <v>0</v>
      </c>
      <c r="T195" s="21" t="s">
        <v>7</v>
      </c>
      <c r="U195" s="3"/>
      <c r="V195" s="22">
        <v>0</v>
      </c>
      <c r="W195" s="70">
        <v>0</v>
      </c>
    </row>
    <row r="196" spans="1:23" ht="13.6">
      <c r="A196" s="15"/>
      <c r="B196" s="14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1"/>
      <c r="Q196" s="8"/>
      <c r="R196" s="21"/>
      <c r="S196" s="8"/>
      <c r="T196" s="8"/>
      <c r="U196" s="3"/>
      <c r="V196" s="22"/>
      <c r="W196" s="70"/>
    </row>
    <row r="197" spans="1:23">
      <c r="A197" s="15" t="s">
        <v>68</v>
      </c>
      <c r="B197" s="14">
        <v>33.200000000000003</v>
      </c>
      <c r="C197" s="22">
        <v>35.799999999999997</v>
      </c>
      <c r="D197" s="22">
        <v>34.599999999999994</v>
      </c>
      <c r="E197" s="22">
        <v>32.9</v>
      </c>
      <c r="F197" s="22">
        <v>41.4</v>
      </c>
      <c r="G197" s="22">
        <v>37</v>
      </c>
      <c r="H197" s="22">
        <v>44.8</v>
      </c>
      <c r="I197" s="22">
        <v>37.799999999999997</v>
      </c>
      <c r="J197" s="22">
        <v>47.6</v>
      </c>
      <c r="K197" s="22">
        <v>46</v>
      </c>
      <c r="L197" s="22">
        <v>55.6</v>
      </c>
      <c r="M197" s="22">
        <v>733.1</v>
      </c>
      <c r="N197" s="22">
        <v>24.2</v>
      </c>
      <c r="O197" s="22">
        <f>N197/M197*100</f>
        <v>3.3010503341972446</v>
      </c>
      <c r="P197" s="101">
        <f>N197/$N183*100</f>
        <v>11.903590752582391</v>
      </c>
      <c r="Q197" s="82">
        <f>N197-V197</f>
        <v>4.1999999999999993</v>
      </c>
      <c r="R197" s="20">
        <f>N197/V197*100</f>
        <v>121</v>
      </c>
      <c r="S197" s="8">
        <f>N197-W197</f>
        <v>-9.4000000000000021</v>
      </c>
      <c r="T197" s="8">
        <f>N197/W197*100</f>
        <v>72.023809523809518</v>
      </c>
      <c r="U197" s="3"/>
      <c r="V197" s="22">
        <v>20</v>
      </c>
      <c r="W197" s="70">
        <v>33.6</v>
      </c>
    </row>
    <row r="198" spans="1:23" ht="13.6">
      <c r="A198" s="15"/>
      <c r="B198" s="14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1"/>
      <c r="Q198" s="8"/>
      <c r="R198" s="52"/>
      <c r="S198" s="8"/>
      <c r="T198" s="8"/>
      <c r="U198" s="3"/>
      <c r="V198" s="22"/>
      <c r="W198" s="70"/>
    </row>
    <row r="199" spans="1:23">
      <c r="A199" s="15" t="s">
        <v>80</v>
      </c>
      <c r="B199" s="14">
        <v>9.6999999999999993</v>
      </c>
      <c r="C199" s="22">
        <v>10.3</v>
      </c>
      <c r="D199" s="22">
        <v>12.3</v>
      </c>
      <c r="E199" s="22">
        <v>16.899999999999999</v>
      </c>
      <c r="F199" s="22">
        <v>16.8</v>
      </c>
      <c r="G199" s="22">
        <v>15.7</v>
      </c>
      <c r="H199" s="22">
        <v>16.7</v>
      </c>
      <c r="I199" s="22">
        <v>13.4</v>
      </c>
      <c r="J199" s="22">
        <v>14.3</v>
      </c>
      <c r="K199" s="22">
        <v>4.3999999999999995</v>
      </c>
      <c r="L199" s="22">
        <v>3.9000000000000004</v>
      </c>
      <c r="M199" s="22">
        <v>889.7</v>
      </c>
      <c r="N199" s="22">
        <v>5.2</v>
      </c>
      <c r="O199" s="22">
        <f>N199/M199*100</f>
        <v>0.58446667415982911</v>
      </c>
      <c r="P199" s="101">
        <f>N199/$N183*100</f>
        <v>2.5577963600590263</v>
      </c>
      <c r="Q199" s="8">
        <f>N199-V199</f>
        <v>-21.2</v>
      </c>
      <c r="R199" s="52">
        <f>N199/V199*100</f>
        <v>19.696969696969699</v>
      </c>
      <c r="S199" s="82">
        <f>N199-W199</f>
        <v>2.2000000000000002</v>
      </c>
      <c r="T199" s="82">
        <f>N199/W199*100</f>
        <v>173.33333333333334</v>
      </c>
      <c r="U199" s="3"/>
      <c r="V199" s="22">
        <v>26.4</v>
      </c>
      <c r="W199" s="70">
        <v>3</v>
      </c>
    </row>
    <row r="202" spans="1:23">
      <c r="A202" s="59" t="s">
        <v>374</v>
      </c>
    </row>
    <row r="203" spans="1:23">
      <c r="A203" s="4"/>
    </row>
    <row r="204" spans="1:23" ht="33.65" customHeight="1">
      <c r="A204" s="849"/>
      <c r="B204" s="42" t="s">
        <v>100</v>
      </c>
      <c r="C204" s="43" t="s">
        <v>99</v>
      </c>
      <c r="D204" s="44"/>
      <c r="E204" s="45"/>
      <c r="F204" s="41" t="s">
        <v>98</v>
      </c>
      <c r="G204" s="23"/>
      <c r="H204" s="41" t="s">
        <v>97</v>
      </c>
      <c r="I204" s="23"/>
      <c r="M204" s="46" t="s">
        <v>104</v>
      </c>
      <c r="N204" s="857" t="s">
        <v>306</v>
      </c>
      <c r="O204" s="858"/>
      <c r="P204" s="858"/>
      <c r="Q204" s="858"/>
      <c r="R204" s="858"/>
      <c r="S204" s="858"/>
      <c r="T204" s="859"/>
    </row>
    <row r="205" spans="1:23" ht="45" customHeight="1">
      <c r="A205" s="850"/>
      <c r="B205" s="42"/>
      <c r="C205" s="43"/>
      <c r="D205" s="44"/>
      <c r="E205" s="45"/>
      <c r="F205" s="41"/>
      <c r="G205" s="23"/>
      <c r="H205" s="41"/>
      <c r="I205" s="23"/>
      <c r="M205" s="860" t="s">
        <v>1</v>
      </c>
      <c r="N205" s="862" t="s">
        <v>1</v>
      </c>
      <c r="O205" s="863" t="s">
        <v>110</v>
      </c>
      <c r="P205" s="860" t="s">
        <v>305</v>
      </c>
      <c r="Q205" s="862" t="s">
        <v>98</v>
      </c>
      <c r="R205" s="862"/>
      <c r="S205" s="862" t="s">
        <v>120</v>
      </c>
      <c r="T205" s="862"/>
    </row>
    <row r="206" spans="1:23" ht="30.6" customHeight="1">
      <c r="A206" s="851"/>
      <c r="B206" s="5" t="s">
        <v>1</v>
      </c>
      <c r="C206" s="5" t="s">
        <v>1</v>
      </c>
      <c r="D206" s="5" t="s">
        <v>101</v>
      </c>
      <c r="E206" s="5" t="s">
        <v>103</v>
      </c>
      <c r="F206" s="5" t="s">
        <v>1</v>
      </c>
      <c r="G206" s="5" t="s">
        <v>2</v>
      </c>
      <c r="H206" s="5" t="s">
        <v>1</v>
      </c>
      <c r="I206" s="5" t="s">
        <v>2</v>
      </c>
      <c r="M206" s="861"/>
      <c r="N206" s="862"/>
      <c r="O206" s="861"/>
      <c r="P206" s="864"/>
      <c r="Q206" s="5" t="s">
        <v>1</v>
      </c>
      <c r="R206" s="5" t="s">
        <v>2</v>
      </c>
      <c r="S206" s="5" t="s">
        <v>1</v>
      </c>
      <c r="T206" s="5" t="s">
        <v>2</v>
      </c>
      <c r="V206" s="403" t="s">
        <v>330</v>
      </c>
      <c r="W206" s="403" t="s">
        <v>115</v>
      </c>
    </row>
    <row r="207" spans="1:23">
      <c r="A207" s="855" t="s">
        <v>102</v>
      </c>
      <c r="B207" s="856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>
        <v>3354</v>
      </c>
      <c r="N207" s="19">
        <f>SUM(N209:N224)</f>
        <v>185.49999999999997</v>
      </c>
      <c r="O207" s="35">
        <f>N207/M207*100</f>
        <v>5.5307096004770413</v>
      </c>
      <c r="P207" s="21"/>
      <c r="Q207" s="8">
        <f>N207-V207</f>
        <v>-17.800000000000011</v>
      </c>
      <c r="R207" s="52">
        <f>N207/V207*100</f>
        <v>91.244466305951789</v>
      </c>
      <c r="S207" s="82">
        <f>N207-W207</f>
        <v>3</v>
      </c>
      <c r="T207" s="82">
        <f>N207/W207*100</f>
        <v>101.64383561643835</v>
      </c>
      <c r="U207" s="3"/>
      <c r="V207" s="19">
        <f>SUM(V209:V224)</f>
        <v>203.29999999999998</v>
      </c>
      <c r="W207" s="70">
        <f>SUM(W209:W224)</f>
        <v>182.49999999999997</v>
      </c>
    </row>
    <row r="208" spans="1:23">
      <c r="A208" s="47"/>
      <c r="B208" s="48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1"/>
      <c r="Q208" s="6"/>
      <c r="R208" s="20"/>
      <c r="S208" s="8"/>
      <c r="T208" s="8"/>
      <c r="U208" s="3"/>
      <c r="V208" s="22"/>
      <c r="W208" s="70"/>
    </row>
    <row r="209" spans="1:23">
      <c r="A209" s="15" t="s">
        <v>3</v>
      </c>
      <c r="B209" s="14">
        <v>23.4</v>
      </c>
      <c r="C209" s="22">
        <v>47.199999999999996</v>
      </c>
      <c r="D209" s="22">
        <v>24</v>
      </c>
      <c r="E209" s="22">
        <v>31.799999999999997</v>
      </c>
      <c r="F209" s="22">
        <v>32.9</v>
      </c>
      <c r="G209" s="22">
        <v>39.6</v>
      </c>
      <c r="H209" s="22">
        <v>43.7</v>
      </c>
      <c r="I209" s="22">
        <v>43.9</v>
      </c>
      <c r="J209" s="22">
        <v>31.999999999999996</v>
      </c>
      <c r="K209" s="22">
        <v>33.099999999999994</v>
      </c>
      <c r="L209" s="22">
        <v>35.299999999999997</v>
      </c>
      <c r="M209" s="22">
        <v>443.2</v>
      </c>
      <c r="N209" s="22">
        <v>38.9</v>
      </c>
      <c r="O209" s="50">
        <f>N209/M209*100</f>
        <v>8.7770758122743686</v>
      </c>
      <c r="P209" s="58">
        <f>N209/$N207*100</f>
        <v>20.970350404312672</v>
      </c>
      <c r="Q209" s="8">
        <f>N209-V209</f>
        <v>-3.5</v>
      </c>
      <c r="R209" s="52">
        <f>N209/V209*100</f>
        <v>91.745283018867923</v>
      </c>
      <c r="S209" s="8">
        <f>N209-W209</f>
        <v>-18.5</v>
      </c>
      <c r="T209" s="8">
        <f>N209/W209*100</f>
        <v>67.770034843205579</v>
      </c>
      <c r="U209" s="3"/>
      <c r="V209" s="22">
        <v>42.4</v>
      </c>
      <c r="W209" s="70">
        <v>57.4</v>
      </c>
    </row>
    <row r="210" spans="1:23" ht="13.6">
      <c r="A210" s="15"/>
      <c r="B210" s="14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1"/>
      <c r="Q210" s="6"/>
      <c r="R210" s="55"/>
      <c r="S210" s="8"/>
      <c r="T210" s="8"/>
      <c r="U210" s="3"/>
      <c r="V210" s="22"/>
      <c r="W210" s="70"/>
    </row>
    <row r="211" spans="1:23">
      <c r="A211" s="15" t="s">
        <v>23</v>
      </c>
      <c r="B211" s="14">
        <v>24.9</v>
      </c>
      <c r="C211" s="22">
        <v>21.700000000000003</v>
      </c>
      <c r="D211" s="22">
        <v>19.600000000000001</v>
      </c>
      <c r="E211" s="22">
        <v>18.899999999999999</v>
      </c>
      <c r="F211" s="22">
        <v>21.3</v>
      </c>
      <c r="G211" s="22">
        <v>21.2</v>
      </c>
      <c r="H211" s="22">
        <v>31.3</v>
      </c>
      <c r="I211" s="22">
        <v>24.8</v>
      </c>
      <c r="J211" s="22">
        <v>30.8</v>
      </c>
      <c r="K211" s="22">
        <v>34.799999999999997</v>
      </c>
      <c r="L211" s="22">
        <v>33.200000000000003</v>
      </c>
      <c r="M211" s="22">
        <v>769.9</v>
      </c>
      <c r="N211" s="22">
        <v>39.299999999999997</v>
      </c>
      <c r="O211" s="22">
        <f>N211/M211*100</f>
        <v>5.104559033640732</v>
      </c>
      <c r="P211" s="58">
        <f>N211/$N207*100</f>
        <v>21.185983827493263</v>
      </c>
      <c r="Q211" s="8">
        <f>N211-V211</f>
        <v>-9.1000000000000014</v>
      </c>
      <c r="R211" s="52">
        <f>N211/V211*100</f>
        <v>81.198347107438025</v>
      </c>
      <c r="S211" s="82">
        <f>N211-W211</f>
        <v>4.0999999999999943</v>
      </c>
      <c r="T211" s="82">
        <f>N211/W211*100</f>
        <v>111.64772727272725</v>
      </c>
      <c r="U211" s="3"/>
      <c r="V211" s="22">
        <v>48.4</v>
      </c>
      <c r="W211" s="70">
        <v>35.200000000000003</v>
      </c>
    </row>
    <row r="212" spans="1:23" ht="13.6">
      <c r="A212" s="15"/>
      <c r="B212" s="14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1"/>
      <c r="Q212" s="8"/>
      <c r="R212" s="52"/>
      <c r="S212" s="8"/>
      <c r="T212" s="8"/>
      <c r="U212" s="3"/>
      <c r="V212" s="22"/>
      <c r="W212" s="70"/>
    </row>
    <row r="213" spans="1:23">
      <c r="A213" s="15" t="s">
        <v>34</v>
      </c>
      <c r="B213" s="14">
        <v>17.599999999999998</v>
      </c>
      <c r="C213" s="22">
        <v>19.7</v>
      </c>
      <c r="D213" s="22">
        <v>21.7</v>
      </c>
      <c r="E213" s="22">
        <v>24.299999999999997</v>
      </c>
      <c r="F213" s="22">
        <v>30.1</v>
      </c>
      <c r="G213" s="22">
        <v>20.099999999999998</v>
      </c>
      <c r="H213" s="22">
        <v>20.399999999999999</v>
      </c>
      <c r="I213" s="22">
        <v>25.9</v>
      </c>
      <c r="J213" s="22">
        <v>26.9</v>
      </c>
      <c r="K213" s="22">
        <v>32.799999999999997</v>
      </c>
      <c r="L213" s="22">
        <v>27.3</v>
      </c>
      <c r="M213" s="22">
        <v>299.89999999999998</v>
      </c>
      <c r="N213" s="22">
        <v>44.3</v>
      </c>
      <c r="O213" s="35">
        <f>N213/M213*100</f>
        <v>14.771590530176725</v>
      </c>
      <c r="P213" s="58">
        <f>N213/$N207*100</f>
        <v>23.881401617250674</v>
      </c>
      <c r="Q213" s="82">
        <f>N213-V213</f>
        <v>9.9999999999994316E-2</v>
      </c>
      <c r="R213" s="20">
        <f>N213/V213*100</f>
        <v>100.22624434389138</v>
      </c>
      <c r="S213" s="82">
        <f>N213-W213</f>
        <v>17.799999999999997</v>
      </c>
      <c r="T213" s="82">
        <f>N213/W213*100</f>
        <v>167.16981132075469</v>
      </c>
      <c r="U213" s="3"/>
      <c r="V213" s="22">
        <v>44.2</v>
      </c>
      <c r="W213" s="70">
        <v>26.5</v>
      </c>
    </row>
    <row r="214" spans="1:23" ht="13.6">
      <c r="A214" s="15"/>
      <c r="B214" s="14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441"/>
      <c r="P214" s="21"/>
      <c r="Q214" s="8"/>
      <c r="R214" s="52"/>
      <c r="S214" s="8"/>
      <c r="T214" s="8"/>
      <c r="U214" s="3"/>
      <c r="V214" s="22"/>
      <c r="W214" s="70"/>
    </row>
    <row r="215" spans="1:23" ht="14.45" customHeight="1">
      <c r="A215" s="15" t="s">
        <v>92</v>
      </c>
      <c r="B215" s="14">
        <v>5.7</v>
      </c>
      <c r="C215" s="22">
        <v>0.5</v>
      </c>
      <c r="D215" s="22">
        <v>0.3</v>
      </c>
      <c r="E215" s="22">
        <v>0</v>
      </c>
      <c r="F215" s="22">
        <v>0.5</v>
      </c>
      <c r="G215" s="22">
        <v>0.1</v>
      </c>
      <c r="H215" s="22">
        <v>0</v>
      </c>
      <c r="I215" s="22">
        <v>0</v>
      </c>
      <c r="J215" s="22">
        <v>0</v>
      </c>
      <c r="K215" s="22">
        <v>1.1000000000000001</v>
      </c>
      <c r="L215" s="22">
        <v>1.3</v>
      </c>
      <c r="M215" s="22">
        <v>90.8</v>
      </c>
      <c r="N215" s="22">
        <v>15.4</v>
      </c>
      <c r="O215" s="35">
        <f>N215/M215*100</f>
        <v>16.960352422907491</v>
      </c>
      <c r="P215" s="21">
        <f>N215/$N207*100</f>
        <v>8.3018867924528319</v>
      </c>
      <c r="Q215" s="82">
        <f>N215-V215</f>
        <v>0</v>
      </c>
      <c r="R215" s="20">
        <f>N215/V215*100</f>
        <v>100</v>
      </c>
      <c r="S215" s="82">
        <f>N215-W215</f>
        <v>12.100000000000001</v>
      </c>
      <c r="T215" s="82" t="s">
        <v>332</v>
      </c>
      <c r="U215" s="3"/>
      <c r="V215" s="22">
        <v>15.4</v>
      </c>
      <c r="W215" s="70">
        <v>3.3</v>
      </c>
    </row>
    <row r="216" spans="1:23">
      <c r="A216" s="15"/>
      <c r="B216" s="14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35"/>
      <c r="P216" s="21"/>
      <c r="Q216" s="8"/>
      <c r="R216" s="21"/>
      <c r="S216" s="8"/>
      <c r="T216" s="8"/>
      <c r="U216" s="3"/>
      <c r="V216" s="22"/>
      <c r="W216" s="70"/>
    </row>
    <row r="217" spans="1:23">
      <c r="A217" s="15" t="s">
        <v>48</v>
      </c>
      <c r="B217" s="14">
        <v>74.5</v>
      </c>
      <c r="C217" s="22">
        <v>62.800000000000004</v>
      </c>
      <c r="D217" s="22">
        <v>83.3</v>
      </c>
      <c r="E217" s="22">
        <v>59.2</v>
      </c>
      <c r="F217" s="22">
        <v>60.4</v>
      </c>
      <c r="G217" s="22">
        <v>71.900000000000006</v>
      </c>
      <c r="H217" s="22">
        <v>59.9</v>
      </c>
      <c r="I217" s="22">
        <v>56.7</v>
      </c>
      <c r="J217" s="22">
        <v>71.2</v>
      </c>
      <c r="K217" s="22">
        <v>91.4</v>
      </c>
      <c r="L217" s="22">
        <v>80.900000000000006</v>
      </c>
      <c r="M217" s="22">
        <v>183.8</v>
      </c>
      <c r="N217" s="22">
        <v>19.899999999999999</v>
      </c>
      <c r="O217" s="35">
        <f>N217/M217*100</f>
        <v>10.826985854189335</v>
      </c>
      <c r="P217" s="101">
        <f>N217/$N207*100</f>
        <v>10.727762803234501</v>
      </c>
      <c r="Q217" s="8">
        <f>N217-V217</f>
        <v>-3.6000000000000014</v>
      </c>
      <c r="R217" s="52">
        <f>N217/V217*100</f>
        <v>84.680851063829778</v>
      </c>
      <c r="S217" s="8">
        <f>N217-W217</f>
        <v>-3.6000000000000014</v>
      </c>
      <c r="T217" s="8">
        <f>N217/W217*100</f>
        <v>84.680851063829778</v>
      </c>
      <c r="U217" s="3"/>
      <c r="V217" s="22">
        <v>23.5</v>
      </c>
      <c r="W217" s="70">
        <v>23.5</v>
      </c>
    </row>
    <row r="218" spans="1:23" ht="13.6">
      <c r="A218" s="15"/>
      <c r="B218" s="14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1"/>
      <c r="Q218" s="8"/>
      <c r="R218" s="21"/>
      <c r="S218" s="8"/>
      <c r="T218" s="8"/>
      <c r="U218" s="3"/>
      <c r="V218" s="22"/>
      <c r="W218" s="70"/>
    </row>
    <row r="219" spans="1:23" ht="13.6">
      <c r="A219" s="15" t="s">
        <v>63</v>
      </c>
      <c r="B219" s="14">
        <v>2.5</v>
      </c>
      <c r="C219" s="22">
        <v>2.5</v>
      </c>
      <c r="D219" s="22">
        <v>2.1</v>
      </c>
      <c r="E219" s="22">
        <v>2.1</v>
      </c>
      <c r="F219" s="22">
        <v>2.1</v>
      </c>
      <c r="G219" s="22">
        <v>2.1</v>
      </c>
      <c r="H219" s="22">
        <v>2.1</v>
      </c>
      <c r="I219" s="22">
        <v>2.1</v>
      </c>
      <c r="J219" s="22">
        <v>2.1</v>
      </c>
      <c r="K219" s="22">
        <v>2.1</v>
      </c>
      <c r="L219" s="22">
        <v>1.8</v>
      </c>
      <c r="M219" s="22">
        <v>26.2</v>
      </c>
      <c r="N219" s="22">
        <v>0</v>
      </c>
      <c r="O219" s="22">
        <f>N219/M219*100</f>
        <v>0</v>
      </c>
      <c r="P219" s="21">
        <f>N219/$N207*100</f>
        <v>0</v>
      </c>
      <c r="Q219" s="51">
        <f>N219-V219</f>
        <v>0</v>
      </c>
      <c r="R219" s="21" t="s">
        <v>7</v>
      </c>
      <c r="S219" s="51">
        <f>N219-W219</f>
        <v>0</v>
      </c>
      <c r="T219" s="21" t="s">
        <v>7</v>
      </c>
      <c r="U219" s="3"/>
      <c r="V219" s="22">
        <v>0</v>
      </c>
      <c r="W219" s="70">
        <v>0</v>
      </c>
    </row>
    <row r="220" spans="1:23" ht="13.6">
      <c r="A220" s="15"/>
      <c r="B220" s="14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1"/>
      <c r="Q220" s="8"/>
      <c r="R220" s="21"/>
      <c r="S220" s="8"/>
      <c r="T220" s="8"/>
      <c r="U220" s="3"/>
      <c r="V220" s="22"/>
      <c r="W220" s="70"/>
    </row>
    <row r="221" spans="1:23" ht="14.45" customHeight="1">
      <c r="A221" s="15" t="s">
        <v>68</v>
      </c>
      <c r="B221" s="14">
        <v>33.200000000000003</v>
      </c>
      <c r="C221" s="22">
        <v>35.799999999999997</v>
      </c>
      <c r="D221" s="22">
        <v>34.599999999999994</v>
      </c>
      <c r="E221" s="22">
        <v>32.9</v>
      </c>
      <c r="F221" s="22">
        <v>41.4</v>
      </c>
      <c r="G221" s="22">
        <v>37</v>
      </c>
      <c r="H221" s="22">
        <v>44.8</v>
      </c>
      <c r="I221" s="22">
        <v>37.799999999999997</v>
      </c>
      <c r="J221" s="22">
        <v>47.6</v>
      </c>
      <c r="K221" s="22">
        <v>46</v>
      </c>
      <c r="L221" s="22">
        <v>55.6</v>
      </c>
      <c r="M221" s="22">
        <v>624.29999999999995</v>
      </c>
      <c r="N221" s="22">
        <v>20.2</v>
      </c>
      <c r="O221" s="22">
        <f>N221/M221*100</f>
        <v>3.2356238987666188</v>
      </c>
      <c r="P221" s="101">
        <f>N221/$N207*100</f>
        <v>10.889487870619947</v>
      </c>
      <c r="Q221" s="8">
        <f>N221-V221</f>
        <v>-4</v>
      </c>
      <c r="R221" s="52">
        <f>N221/V221*100</f>
        <v>83.471074380165291</v>
      </c>
      <c r="S221" s="8">
        <f>N221-W221</f>
        <v>-13.400000000000002</v>
      </c>
      <c r="T221" s="8">
        <f>N221/W221*100</f>
        <v>60.119047619047613</v>
      </c>
      <c r="U221" s="3"/>
      <c r="V221" s="22">
        <v>24.2</v>
      </c>
      <c r="W221" s="70">
        <v>33.6</v>
      </c>
    </row>
    <row r="222" spans="1:23" ht="13.6">
      <c r="A222" s="15"/>
      <c r="B222" s="14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1"/>
      <c r="Q222" s="8"/>
      <c r="R222" s="52"/>
      <c r="S222" s="8"/>
      <c r="T222" s="8"/>
      <c r="U222" s="3"/>
      <c r="V222" s="22"/>
      <c r="W222" s="70"/>
    </row>
    <row r="223" spans="1:23">
      <c r="A223" s="15" t="s">
        <v>80</v>
      </c>
      <c r="B223" s="14">
        <v>9.6999999999999993</v>
      </c>
      <c r="C223" s="22">
        <v>10.3</v>
      </c>
      <c r="D223" s="22">
        <v>12.3</v>
      </c>
      <c r="E223" s="22">
        <v>16.899999999999999</v>
      </c>
      <c r="F223" s="22">
        <v>16.8</v>
      </c>
      <c r="G223" s="22">
        <v>15.7</v>
      </c>
      <c r="H223" s="22">
        <v>16.7</v>
      </c>
      <c r="I223" s="22">
        <v>13.4</v>
      </c>
      <c r="J223" s="22">
        <v>14.3</v>
      </c>
      <c r="K223" s="22">
        <v>4.3999999999999995</v>
      </c>
      <c r="L223" s="22">
        <v>3.9000000000000004</v>
      </c>
      <c r="M223" s="22">
        <v>915.9</v>
      </c>
      <c r="N223" s="22">
        <v>7.5</v>
      </c>
      <c r="O223" s="22">
        <f>N223/M223*100</f>
        <v>0.81886668850311173</v>
      </c>
      <c r="P223" s="101">
        <f>N223/$N207*100</f>
        <v>4.0431266846361194</v>
      </c>
      <c r="Q223" s="82">
        <f>N223-V223</f>
        <v>2.2999999999999998</v>
      </c>
      <c r="R223" s="20">
        <f>N223/V223*100</f>
        <v>144.23076923076923</v>
      </c>
      <c r="S223" s="82">
        <f>N223-W223</f>
        <v>4.5</v>
      </c>
      <c r="T223" s="82" t="s">
        <v>335</v>
      </c>
      <c r="U223" s="3"/>
      <c r="V223" s="22">
        <v>5.2</v>
      </c>
      <c r="W223" s="70">
        <v>3</v>
      </c>
    </row>
    <row r="226" spans="1:23">
      <c r="A226" s="59" t="s">
        <v>375</v>
      </c>
    </row>
    <row r="227" spans="1:23">
      <c r="A227" s="4"/>
    </row>
    <row r="228" spans="1:23" ht="31.1" customHeight="1">
      <c r="A228" s="849"/>
      <c r="B228" s="42" t="s">
        <v>100</v>
      </c>
      <c r="C228" s="43" t="s">
        <v>99</v>
      </c>
      <c r="D228" s="44"/>
      <c r="E228" s="45"/>
      <c r="F228" s="41" t="s">
        <v>98</v>
      </c>
      <c r="G228" s="23"/>
      <c r="H228" s="41" t="s">
        <v>97</v>
      </c>
      <c r="I228" s="23"/>
      <c r="M228" s="46" t="s">
        <v>104</v>
      </c>
      <c r="N228" s="857" t="s">
        <v>306</v>
      </c>
      <c r="O228" s="858"/>
      <c r="P228" s="858"/>
      <c r="Q228" s="858"/>
      <c r="R228" s="858"/>
      <c r="S228" s="858"/>
      <c r="T228" s="859"/>
    </row>
    <row r="229" spans="1:23" ht="44" customHeight="1">
      <c r="A229" s="850"/>
      <c r="B229" s="42"/>
      <c r="C229" s="43"/>
      <c r="D229" s="44"/>
      <c r="E229" s="45"/>
      <c r="F229" s="41"/>
      <c r="G229" s="23"/>
      <c r="H229" s="41"/>
      <c r="I229" s="23"/>
      <c r="M229" s="860" t="s">
        <v>1</v>
      </c>
      <c r="N229" s="862" t="s">
        <v>1</v>
      </c>
      <c r="O229" s="863" t="s">
        <v>110</v>
      </c>
      <c r="P229" s="860" t="s">
        <v>305</v>
      </c>
      <c r="Q229" s="862" t="s">
        <v>98</v>
      </c>
      <c r="R229" s="862"/>
      <c r="S229" s="862" t="s">
        <v>120</v>
      </c>
      <c r="T229" s="862"/>
    </row>
    <row r="230" spans="1:23" ht="32.950000000000003" customHeight="1">
      <c r="A230" s="851"/>
      <c r="B230" s="5" t="s">
        <v>1</v>
      </c>
      <c r="C230" s="5" t="s">
        <v>1</v>
      </c>
      <c r="D230" s="5" t="s">
        <v>101</v>
      </c>
      <c r="E230" s="5" t="s">
        <v>103</v>
      </c>
      <c r="F230" s="5" t="s">
        <v>1</v>
      </c>
      <c r="G230" s="5" t="s">
        <v>2</v>
      </c>
      <c r="H230" s="5" t="s">
        <v>1</v>
      </c>
      <c r="I230" s="5" t="s">
        <v>2</v>
      </c>
      <c r="M230" s="861"/>
      <c r="N230" s="862"/>
      <c r="O230" s="861"/>
      <c r="P230" s="864"/>
      <c r="Q230" s="5" t="s">
        <v>1</v>
      </c>
      <c r="R230" s="5" t="s">
        <v>2</v>
      </c>
      <c r="S230" s="5" t="s">
        <v>1</v>
      </c>
      <c r="T230" s="5" t="s">
        <v>2</v>
      </c>
      <c r="V230" s="403" t="s">
        <v>334</v>
      </c>
      <c r="W230" s="403" t="s">
        <v>115</v>
      </c>
    </row>
    <row r="231" spans="1:23">
      <c r="A231" s="855" t="s">
        <v>102</v>
      </c>
      <c r="B231" s="856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>
        <v>3387</v>
      </c>
      <c r="N231" s="19">
        <f>SUM(N233:N248)</f>
        <v>195.2</v>
      </c>
      <c r="O231" s="35">
        <f>N231/M231*100</f>
        <v>5.763212282255683</v>
      </c>
      <c r="P231" s="21"/>
      <c r="Q231" s="82">
        <f>N231-V231</f>
        <v>9.7000000000000171</v>
      </c>
      <c r="R231" s="20">
        <f>N231/V231*100</f>
        <v>105.2291105121294</v>
      </c>
      <c r="S231" s="82">
        <f>N231-W231</f>
        <v>12.700000000000017</v>
      </c>
      <c r="T231" s="82">
        <f>N231/W231*100</f>
        <v>106.95890410958906</v>
      </c>
      <c r="U231" s="3"/>
      <c r="V231" s="19">
        <f>SUM(V233:V248)</f>
        <v>185.49999999999997</v>
      </c>
      <c r="W231" s="70">
        <f>SUM(W233:W248)</f>
        <v>182.49999999999997</v>
      </c>
    </row>
    <row r="232" spans="1:23">
      <c r="A232" s="47"/>
      <c r="B232" s="48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1"/>
      <c r="Q232" s="6"/>
      <c r="R232" s="20"/>
      <c r="S232" s="8"/>
      <c r="T232" s="8"/>
      <c r="U232" s="3"/>
      <c r="V232" s="22"/>
      <c r="W232" s="70"/>
    </row>
    <row r="233" spans="1:23">
      <c r="A233" s="15" t="s">
        <v>3</v>
      </c>
      <c r="B233" s="14">
        <v>23.4</v>
      </c>
      <c r="C233" s="22">
        <v>47.199999999999996</v>
      </c>
      <c r="D233" s="22">
        <v>24</v>
      </c>
      <c r="E233" s="22">
        <v>31.799999999999997</v>
      </c>
      <c r="F233" s="22">
        <v>32.9</v>
      </c>
      <c r="G233" s="22">
        <v>39.6</v>
      </c>
      <c r="H233" s="22">
        <v>43.7</v>
      </c>
      <c r="I233" s="22">
        <v>43.9</v>
      </c>
      <c r="J233" s="22">
        <v>31.999999999999996</v>
      </c>
      <c r="K233" s="22">
        <v>33.099999999999994</v>
      </c>
      <c r="L233" s="22">
        <v>35.299999999999997</v>
      </c>
      <c r="M233" s="22">
        <v>402.9</v>
      </c>
      <c r="N233" s="22">
        <v>38.299999999999997</v>
      </c>
      <c r="O233" s="50">
        <f>N233/M233*100</f>
        <v>9.5060809133780086</v>
      </c>
      <c r="P233" s="58">
        <f>N233/$N231*100</f>
        <v>19.620901639344261</v>
      </c>
      <c r="Q233" s="8">
        <f>N233-V233</f>
        <v>-0.60000000000000142</v>
      </c>
      <c r="R233" s="52">
        <f>N233/V233*100</f>
        <v>98.457583547557832</v>
      </c>
      <c r="S233" s="8">
        <f>N233-W233</f>
        <v>-19.100000000000001</v>
      </c>
      <c r="T233" s="8">
        <f>N233/W233*100</f>
        <v>66.724738675958179</v>
      </c>
      <c r="U233" s="3"/>
      <c r="V233" s="22">
        <v>38.9</v>
      </c>
      <c r="W233" s="70">
        <v>57.4</v>
      </c>
    </row>
    <row r="234" spans="1:23" ht="13.6">
      <c r="A234" s="15"/>
      <c r="B234" s="14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1"/>
      <c r="Q234" s="6"/>
      <c r="R234" s="55"/>
      <c r="S234" s="8"/>
      <c r="T234" s="8"/>
      <c r="U234" s="3"/>
      <c r="V234" s="22"/>
      <c r="W234" s="70"/>
    </row>
    <row r="235" spans="1:23">
      <c r="A235" s="15" t="s">
        <v>23</v>
      </c>
      <c r="B235" s="14">
        <v>24.9</v>
      </c>
      <c r="C235" s="22">
        <v>21.700000000000003</v>
      </c>
      <c r="D235" s="22">
        <v>19.600000000000001</v>
      </c>
      <c r="E235" s="22">
        <v>18.899999999999999</v>
      </c>
      <c r="F235" s="22">
        <v>21.3</v>
      </c>
      <c r="G235" s="22">
        <v>21.2</v>
      </c>
      <c r="H235" s="22">
        <v>31.3</v>
      </c>
      <c r="I235" s="22">
        <v>24.8</v>
      </c>
      <c r="J235" s="22">
        <v>30.8</v>
      </c>
      <c r="K235" s="22">
        <v>34.799999999999997</v>
      </c>
      <c r="L235" s="22">
        <v>33.200000000000003</v>
      </c>
      <c r="M235" s="22">
        <v>749.8</v>
      </c>
      <c r="N235" s="22">
        <v>38.200000000000003</v>
      </c>
      <c r="O235" s="22">
        <f>N235/M235*100</f>
        <v>5.0946919178447594</v>
      </c>
      <c r="P235" s="58">
        <f>N235/$N231*100</f>
        <v>19.569672131147545</v>
      </c>
      <c r="Q235" s="8">
        <f>N235-V235</f>
        <v>-1.0999999999999943</v>
      </c>
      <c r="R235" s="52">
        <f>N235/V235*100</f>
        <v>97.201017811704844</v>
      </c>
      <c r="S235" s="82">
        <f>N235-W235</f>
        <v>3</v>
      </c>
      <c r="T235" s="82">
        <f>N235/W235*100</f>
        <v>108.52272727272727</v>
      </c>
      <c r="U235" s="3"/>
      <c r="V235" s="22">
        <v>39.299999999999997</v>
      </c>
      <c r="W235" s="70">
        <v>35.200000000000003</v>
      </c>
    </row>
    <row r="236" spans="1:23" ht="13.6">
      <c r="A236" s="15"/>
      <c r="B236" s="14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1"/>
      <c r="Q236" s="8"/>
      <c r="R236" s="52"/>
      <c r="S236" s="8"/>
      <c r="T236" s="8"/>
      <c r="U236" s="3"/>
      <c r="V236" s="22"/>
      <c r="W236" s="70"/>
    </row>
    <row r="237" spans="1:23">
      <c r="A237" s="15" t="s">
        <v>34</v>
      </c>
      <c r="B237" s="14">
        <v>17.599999999999998</v>
      </c>
      <c r="C237" s="22">
        <v>19.7</v>
      </c>
      <c r="D237" s="22">
        <v>21.7</v>
      </c>
      <c r="E237" s="22">
        <v>24.299999999999997</v>
      </c>
      <c r="F237" s="22">
        <v>30.1</v>
      </c>
      <c r="G237" s="22">
        <v>20.099999999999998</v>
      </c>
      <c r="H237" s="22">
        <v>20.399999999999999</v>
      </c>
      <c r="I237" s="22">
        <v>25.9</v>
      </c>
      <c r="J237" s="22">
        <v>26.9</v>
      </c>
      <c r="K237" s="22">
        <v>32.799999999999997</v>
      </c>
      <c r="L237" s="22">
        <v>27.3</v>
      </c>
      <c r="M237" s="22">
        <v>246.4</v>
      </c>
      <c r="N237" s="22">
        <v>44.5</v>
      </c>
      <c r="O237" s="35">
        <f>N237/M237*100</f>
        <v>18.060064935064936</v>
      </c>
      <c r="P237" s="58">
        <f>N237/$N231*100</f>
        <v>22.797131147540988</v>
      </c>
      <c r="Q237" s="82">
        <f>N237-V237</f>
        <v>0.20000000000000284</v>
      </c>
      <c r="R237" s="20">
        <f>N237/V237*100</f>
        <v>100.45146726862303</v>
      </c>
      <c r="S237" s="82">
        <f>N237-W237</f>
        <v>18</v>
      </c>
      <c r="T237" s="82">
        <f>N237/W237*100</f>
        <v>167.9245283018868</v>
      </c>
      <c r="U237" s="3"/>
      <c r="V237" s="22">
        <v>44.3</v>
      </c>
      <c r="W237" s="70">
        <v>26.5</v>
      </c>
    </row>
    <row r="238" spans="1:23" ht="13.6">
      <c r="A238" s="15"/>
      <c r="B238" s="14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441"/>
      <c r="P238" s="21"/>
      <c r="Q238" s="8"/>
      <c r="R238" s="52"/>
      <c r="S238" s="8"/>
      <c r="T238" s="8"/>
      <c r="U238" s="3"/>
      <c r="V238" s="22"/>
      <c r="W238" s="70"/>
    </row>
    <row r="239" spans="1:23">
      <c r="A239" s="15" t="s">
        <v>92</v>
      </c>
      <c r="B239" s="14">
        <v>5.7</v>
      </c>
      <c r="C239" s="22">
        <v>0.5</v>
      </c>
      <c r="D239" s="22">
        <v>0.3</v>
      </c>
      <c r="E239" s="22">
        <v>0</v>
      </c>
      <c r="F239" s="22">
        <v>0.5</v>
      </c>
      <c r="G239" s="22">
        <v>0.1</v>
      </c>
      <c r="H239" s="22">
        <v>0</v>
      </c>
      <c r="I239" s="22">
        <v>0</v>
      </c>
      <c r="J239" s="22">
        <v>0</v>
      </c>
      <c r="K239" s="22">
        <v>1.1000000000000001</v>
      </c>
      <c r="L239" s="22">
        <v>1.3</v>
      </c>
      <c r="M239" s="22">
        <v>152.4</v>
      </c>
      <c r="N239" s="22">
        <v>12.3</v>
      </c>
      <c r="O239" s="50">
        <f>N239/M239*100</f>
        <v>8.0708661417322833</v>
      </c>
      <c r="P239" s="21">
        <f>N239/$N231*100</f>
        <v>6.3012295081967222</v>
      </c>
      <c r="Q239" s="8">
        <f>N239-V239</f>
        <v>-3.0999999999999996</v>
      </c>
      <c r="R239" s="52">
        <f>N239/V239*100</f>
        <v>79.870129870129873</v>
      </c>
      <c r="S239" s="82">
        <f>N239-W239</f>
        <v>9</v>
      </c>
      <c r="T239" s="82" t="s">
        <v>310</v>
      </c>
      <c r="U239" s="3"/>
      <c r="V239" s="22">
        <v>15.4</v>
      </c>
      <c r="W239" s="70">
        <v>3.3</v>
      </c>
    </row>
    <row r="240" spans="1:23">
      <c r="A240" s="15"/>
      <c r="B240" s="14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35"/>
      <c r="P240" s="21"/>
      <c r="Q240" s="8"/>
      <c r="R240" s="21"/>
      <c r="S240" s="8"/>
      <c r="T240" s="8"/>
      <c r="U240" s="3"/>
      <c r="V240" s="22"/>
      <c r="W240" s="70"/>
    </row>
    <row r="241" spans="1:23">
      <c r="A241" s="15" t="s">
        <v>48</v>
      </c>
      <c r="B241" s="14">
        <v>74.5</v>
      </c>
      <c r="C241" s="22">
        <v>62.800000000000004</v>
      </c>
      <c r="D241" s="22">
        <v>83.3</v>
      </c>
      <c r="E241" s="22">
        <v>59.2</v>
      </c>
      <c r="F241" s="22">
        <v>60.4</v>
      </c>
      <c r="G241" s="22">
        <v>71.900000000000006</v>
      </c>
      <c r="H241" s="22">
        <v>59.9</v>
      </c>
      <c r="I241" s="22">
        <v>56.7</v>
      </c>
      <c r="J241" s="22">
        <v>71.2</v>
      </c>
      <c r="K241" s="22">
        <v>91.4</v>
      </c>
      <c r="L241" s="22">
        <v>80.900000000000006</v>
      </c>
      <c r="M241" s="22">
        <v>217.3</v>
      </c>
      <c r="N241" s="22">
        <v>31.1</v>
      </c>
      <c r="O241" s="35">
        <f>N241/M241*100</f>
        <v>14.312011044638748</v>
      </c>
      <c r="P241" s="101">
        <f>N241/$N231*100</f>
        <v>15.93237704918033</v>
      </c>
      <c r="Q241" s="82">
        <f>N241-V241</f>
        <v>11.200000000000003</v>
      </c>
      <c r="R241" s="20">
        <f>N241/V241*100</f>
        <v>156.2814070351759</v>
      </c>
      <c r="S241" s="82">
        <f>N241-W241</f>
        <v>7.6000000000000014</v>
      </c>
      <c r="T241" s="82">
        <f>N241/W241*100</f>
        <v>132.34042553191489</v>
      </c>
      <c r="U241" s="3"/>
      <c r="V241" s="22">
        <v>19.899999999999999</v>
      </c>
      <c r="W241" s="70">
        <v>23.5</v>
      </c>
    </row>
    <row r="242" spans="1:23" ht="13.6">
      <c r="A242" s="15"/>
      <c r="B242" s="14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1"/>
      <c r="Q242" s="8"/>
      <c r="R242" s="21"/>
      <c r="S242" s="8"/>
      <c r="T242" s="8"/>
      <c r="U242" s="3"/>
      <c r="V242" s="22"/>
      <c r="W242" s="70"/>
    </row>
    <row r="243" spans="1:23" ht="13.6">
      <c r="A243" s="15" t="s">
        <v>63</v>
      </c>
      <c r="B243" s="14">
        <v>2.5</v>
      </c>
      <c r="C243" s="22">
        <v>2.5</v>
      </c>
      <c r="D243" s="22">
        <v>2.1</v>
      </c>
      <c r="E243" s="22">
        <v>2.1</v>
      </c>
      <c r="F243" s="22">
        <v>2.1</v>
      </c>
      <c r="G243" s="22">
        <v>2.1</v>
      </c>
      <c r="H243" s="22">
        <v>2.1</v>
      </c>
      <c r="I243" s="22">
        <v>2.1</v>
      </c>
      <c r="J243" s="22">
        <v>2.1</v>
      </c>
      <c r="K243" s="22">
        <v>2.1</v>
      </c>
      <c r="L243" s="22">
        <v>1.8</v>
      </c>
      <c r="M243" s="22">
        <v>23.3</v>
      </c>
      <c r="N243" s="22">
        <v>0</v>
      </c>
      <c r="O243" s="22">
        <f>N243/M243*100</f>
        <v>0</v>
      </c>
      <c r="P243" s="21">
        <f>N243/$N231*100</f>
        <v>0</v>
      </c>
      <c r="Q243" s="51">
        <f>N243-V243</f>
        <v>0</v>
      </c>
      <c r="R243" s="21" t="s">
        <v>7</v>
      </c>
      <c r="S243" s="51">
        <f>N243-W243</f>
        <v>0</v>
      </c>
      <c r="T243" s="21" t="s">
        <v>7</v>
      </c>
      <c r="U243" s="3"/>
      <c r="V243" s="22">
        <v>0</v>
      </c>
      <c r="W243" s="70">
        <v>0</v>
      </c>
    </row>
    <row r="244" spans="1:23" ht="13.6">
      <c r="A244" s="15"/>
      <c r="B244" s="14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1"/>
      <c r="Q244" s="8"/>
      <c r="R244" s="21"/>
      <c r="S244" s="8"/>
      <c r="T244" s="8"/>
      <c r="U244" s="3"/>
      <c r="V244" s="22"/>
      <c r="W244" s="70"/>
    </row>
    <row r="245" spans="1:23">
      <c r="A245" s="15" t="s">
        <v>68</v>
      </c>
      <c r="B245" s="14">
        <v>33.200000000000003</v>
      </c>
      <c r="C245" s="22">
        <v>35.799999999999997</v>
      </c>
      <c r="D245" s="22">
        <v>34.599999999999994</v>
      </c>
      <c r="E245" s="22">
        <v>32.9</v>
      </c>
      <c r="F245" s="22">
        <v>41.4</v>
      </c>
      <c r="G245" s="22">
        <v>37</v>
      </c>
      <c r="H245" s="22">
        <v>44.8</v>
      </c>
      <c r="I245" s="22">
        <v>37.799999999999997</v>
      </c>
      <c r="J245" s="22">
        <v>47.6</v>
      </c>
      <c r="K245" s="22">
        <v>46</v>
      </c>
      <c r="L245" s="22">
        <v>55.6</v>
      </c>
      <c r="M245" s="22">
        <v>591</v>
      </c>
      <c r="N245" s="22">
        <v>23.7</v>
      </c>
      <c r="O245" s="22">
        <f>N245/M245*100</f>
        <v>4.0101522842639588</v>
      </c>
      <c r="P245" s="101">
        <f>N245/$N231*100</f>
        <v>12.141393442622951</v>
      </c>
      <c r="Q245" s="82">
        <f>N245-V245</f>
        <v>3.5</v>
      </c>
      <c r="R245" s="20">
        <f>N245/V245*100</f>
        <v>117.32673267326732</v>
      </c>
      <c r="S245" s="8">
        <f>N245-W245</f>
        <v>-9.9000000000000021</v>
      </c>
      <c r="T245" s="8">
        <f>N245/W245*100</f>
        <v>70.535714285714278</v>
      </c>
      <c r="U245" s="3"/>
      <c r="V245" s="22">
        <v>20.2</v>
      </c>
      <c r="W245" s="70">
        <v>33.6</v>
      </c>
    </row>
    <row r="246" spans="1:23" ht="13.6">
      <c r="A246" s="15"/>
      <c r="B246" s="14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1"/>
      <c r="Q246" s="8"/>
      <c r="R246" s="52"/>
      <c r="S246" s="8"/>
      <c r="T246" s="8"/>
      <c r="U246" s="3"/>
      <c r="V246" s="22"/>
      <c r="W246" s="70"/>
    </row>
    <row r="247" spans="1:23">
      <c r="A247" s="15" t="s">
        <v>80</v>
      </c>
      <c r="B247" s="14">
        <v>9.6999999999999993</v>
      </c>
      <c r="C247" s="22">
        <v>10.3</v>
      </c>
      <c r="D247" s="22">
        <v>12.3</v>
      </c>
      <c r="E247" s="22">
        <v>16.899999999999999</v>
      </c>
      <c r="F247" s="22">
        <v>16.8</v>
      </c>
      <c r="G247" s="22">
        <v>15.7</v>
      </c>
      <c r="H247" s="22">
        <v>16.7</v>
      </c>
      <c r="I247" s="22">
        <v>13.4</v>
      </c>
      <c r="J247" s="22">
        <v>14.3</v>
      </c>
      <c r="K247" s="22">
        <v>4.3999999999999995</v>
      </c>
      <c r="L247" s="22">
        <v>3.9000000000000004</v>
      </c>
      <c r="M247" s="22">
        <v>1004</v>
      </c>
      <c r="N247" s="22">
        <v>7.1</v>
      </c>
      <c r="O247" s="22">
        <f>N247/M247*100</f>
        <v>0.70717131474103589</v>
      </c>
      <c r="P247" s="101">
        <f>N247/$N231*100</f>
        <v>3.637295081967213</v>
      </c>
      <c r="Q247" s="8">
        <f>N247-V247</f>
        <v>-0.40000000000000036</v>
      </c>
      <c r="R247" s="52">
        <f>N247/V247*100</f>
        <v>94.666666666666671</v>
      </c>
      <c r="S247" s="82">
        <f>N247-W247</f>
        <v>4.0999999999999996</v>
      </c>
      <c r="T247" s="82" t="s">
        <v>308</v>
      </c>
      <c r="U247" s="3"/>
      <c r="V247" s="22">
        <v>7.5</v>
      </c>
      <c r="W247" s="70">
        <v>3</v>
      </c>
    </row>
    <row r="250" spans="1:23">
      <c r="A250" s="59" t="s">
        <v>361</v>
      </c>
    </row>
    <row r="251" spans="1:23">
      <c r="A251" s="4"/>
    </row>
    <row r="252" spans="1:23" ht="30.1" customHeight="1">
      <c r="A252" s="849"/>
      <c r="B252" s="42" t="s">
        <v>100</v>
      </c>
      <c r="C252" s="43" t="s">
        <v>99</v>
      </c>
      <c r="D252" s="44"/>
      <c r="E252" s="45"/>
      <c r="F252" s="41" t="s">
        <v>98</v>
      </c>
      <c r="G252" s="23"/>
      <c r="H252" s="41" t="s">
        <v>97</v>
      </c>
      <c r="I252" s="23"/>
      <c r="M252" s="46" t="s">
        <v>104</v>
      </c>
      <c r="N252" s="857" t="s">
        <v>306</v>
      </c>
      <c r="O252" s="858"/>
      <c r="P252" s="858"/>
      <c r="Q252" s="858"/>
      <c r="R252" s="858"/>
      <c r="S252" s="858"/>
      <c r="T252" s="859"/>
    </row>
    <row r="253" spans="1:23" ht="45.7" customHeight="1">
      <c r="A253" s="850"/>
      <c r="B253" s="42"/>
      <c r="C253" s="43"/>
      <c r="D253" s="44"/>
      <c r="E253" s="45"/>
      <c r="F253" s="41"/>
      <c r="G253" s="23"/>
      <c r="H253" s="41"/>
      <c r="I253" s="23"/>
      <c r="M253" s="860" t="s">
        <v>1</v>
      </c>
      <c r="N253" s="862" t="s">
        <v>1</v>
      </c>
      <c r="O253" s="863" t="s">
        <v>110</v>
      </c>
      <c r="P253" s="860" t="s">
        <v>305</v>
      </c>
      <c r="Q253" s="862" t="s">
        <v>98</v>
      </c>
      <c r="R253" s="862"/>
      <c r="S253" s="862" t="s">
        <v>120</v>
      </c>
      <c r="T253" s="862"/>
    </row>
    <row r="254" spans="1:23" ht="28.55" customHeight="1">
      <c r="A254" s="851"/>
      <c r="B254" s="5" t="s">
        <v>1</v>
      </c>
      <c r="C254" s="5" t="s">
        <v>1</v>
      </c>
      <c r="D254" s="5" t="s">
        <v>101</v>
      </c>
      <c r="E254" s="5" t="s">
        <v>103</v>
      </c>
      <c r="F254" s="5" t="s">
        <v>1</v>
      </c>
      <c r="G254" s="5" t="s">
        <v>2</v>
      </c>
      <c r="H254" s="5" t="s">
        <v>1</v>
      </c>
      <c r="I254" s="5" t="s">
        <v>2</v>
      </c>
      <c r="M254" s="861"/>
      <c r="N254" s="862"/>
      <c r="O254" s="861"/>
      <c r="P254" s="864"/>
      <c r="Q254" s="5" t="s">
        <v>1</v>
      </c>
      <c r="R254" s="5" t="s">
        <v>2</v>
      </c>
      <c r="S254" s="5" t="s">
        <v>1</v>
      </c>
      <c r="T254" s="5" t="s">
        <v>2</v>
      </c>
      <c r="V254" s="403" t="s">
        <v>336</v>
      </c>
      <c r="W254" s="403" t="s">
        <v>115</v>
      </c>
    </row>
    <row r="255" spans="1:23">
      <c r="A255" s="855" t="s">
        <v>102</v>
      </c>
      <c r="B255" s="856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>
        <v>3505</v>
      </c>
      <c r="N255" s="19">
        <f>SUM(N257:N272)</f>
        <v>209.49999999999997</v>
      </c>
      <c r="O255" s="35">
        <f>N255/M255*100</f>
        <v>5.9771754636233947</v>
      </c>
      <c r="P255" s="21"/>
      <c r="Q255" s="82">
        <f>N255-V255</f>
        <v>14.299999999999983</v>
      </c>
      <c r="R255" s="20">
        <f>N255/V255*100</f>
        <v>107.32581967213113</v>
      </c>
      <c r="S255" s="82">
        <f>N255-W255</f>
        <v>27</v>
      </c>
      <c r="T255" s="82">
        <f>N255/W255*100</f>
        <v>114.79452054794521</v>
      </c>
      <c r="U255" s="3"/>
      <c r="V255" s="19">
        <f>SUM(V257:V272)</f>
        <v>195.2</v>
      </c>
      <c r="W255" s="70">
        <f>SUM(W257:W272)</f>
        <v>182.49999999999997</v>
      </c>
    </row>
    <row r="256" spans="1:23">
      <c r="A256" s="47"/>
      <c r="B256" s="48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1"/>
      <c r="Q256" s="6"/>
      <c r="R256" s="20"/>
      <c r="S256" s="8"/>
      <c r="T256" s="8"/>
      <c r="U256" s="3"/>
      <c r="V256" s="22"/>
      <c r="W256" s="70"/>
    </row>
    <row r="257" spans="1:23">
      <c r="A257" s="15" t="s">
        <v>3</v>
      </c>
      <c r="B257" s="14">
        <v>23.4</v>
      </c>
      <c r="C257" s="22">
        <v>47.199999999999996</v>
      </c>
      <c r="D257" s="22">
        <v>24</v>
      </c>
      <c r="E257" s="22">
        <v>31.799999999999997</v>
      </c>
      <c r="F257" s="22">
        <v>32.9</v>
      </c>
      <c r="G257" s="22">
        <v>39.6</v>
      </c>
      <c r="H257" s="22">
        <v>43.7</v>
      </c>
      <c r="I257" s="22">
        <v>43.9</v>
      </c>
      <c r="J257" s="22">
        <v>31.999999999999996</v>
      </c>
      <c r="K257" s="22">
        <v>33.099999999999994</v>
      </c>
      <c r="L257" s="22">
        <v>35.299999999999997</v>
      </c>
      <c r="M257" s="22">
        <v>446.2</v>
      </c>
      <c r="N257" s="22">
        <v>43.8</v>
      </c>
      <c r="O257" s="50">
        <f>N257/M257*100</f>
        <v>9.8162259076647249</v>
      </c>
      <c r="P257" s="58">
        <f>N257/$N255*100</f>
        <v>20.906921241050121</v>
      </c>
      <c r="Q257" s="82">
        <f>N257-V257</f>
        <v>5.5</v>
      </c>
      <c r="R257" s="20">
        <f>N257/V257*100</f>
        <v>114.36031331592689</v>
      </c>
      <c r="S257" s="8">
        <f>N257-W257</f>
        <v>-13.600000000000001</v>
      </c>
      <c r="T257" s="8">
        <f>N257/W257*100</f>
        <v>76.306620209059233</v>
      </c>
      <c r="U257" s="3"/>
      <c r="V257" s="22">
        <v>38.299999999999997</v>
      </c>
      <c r="W257" s="70">
        <v>57.4</v>
      </c>
    </row>
    <row r="258" spans="1:23" ht="13.6">
      <c r="A258" s="15"/>
      <c r="B258" s="14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1"/>
      <c r="Q258" s="6"/>
      <c r="R258" s="55"/>
      <c r="S258" s="8"/>
      <c r="T258" s="8"/>
      <c r="U258" s="3"/>
      <c r="V258" s="22"/>
      <c r="W258" s="70"/>
    </row>
    <row r="259" spans="1:23" ht="14.95" customHeight="1">
      <c r="A259" s="15" t="s">
        <v>23</v>
      </c>
      <c r="B259" s="14">
        <v>24.9</v>
      </c>
      <c r="C259" s="22">
        <v>21.700000000000003</v>
      </c>
      <c r="D259" s="22">
        <v>19.600000000000001</v>
      </c>
      <c r="E259" s="22">
        <v>18.899999999999999</v>
      </c>
      <c r="F259" s="22">
        <v>21.3</v>
      </c>
      <c r="G259" s="22">
        <v>21.2</v>
      </c>
      <c r="H259" s="22">
        <v>31.3</v>
      </c>
      <c r="I259" s="22">
        <v>24.8</v>
      </c>
      <c r="J259" s="22">
        <v>30.8</v>
      </c>
      <c r="K259" s="22">
        <v>34.799999999999997</v>
      </c>
      <c r="L259" s="22">
        <v>33.200000000000003</v>
      </c>
      <c r="M259" s="22">
        <v>764.7</v>
      </c>
      <c r="N259" s="22">
        <v>43.4</v>
      </c>
      <c r="O259" s="22">
        <f>N259/M259*100</f>
        <v>5.6754282725251732</v>
      </c>
      <c r="P259" s="58">
        <f>N259/$N255*100</f>
        <v>20.715990453460623</v>
      </c>
      <c r="Q259" s="82">
        <f>N259-V259</f>
        <v>5.1999999999999957</v>
      </c>
      <c r="R259" s="20">
        <f>N259/V259*100</f>
        <v>113.61256544502616</v>
      </c>
      <c r="S259" s="82">
        <f>N259-W259</f>
        <v>8.1999999999999957</v>
      </c>
      <c r="T259" s="82">
        <f>N259/W259*100</f>
        <v>123.29545454545455</v>
      </c>
      <c r="U259" s="3"/>
      <c r="V259" s="22">
        <v>38.200000000000003</v>
      </c>
      <c r="W259" s="70">
        <v>35.200000000000003</v>
      </c>
    </row>
    <row r="260" spans="1:23" ht="13.6">
      <c r="A260" s="15"/>
      <c r="B260" s="14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1"/>
      <c r="Q260" s="8"/>
      <c r="R260" s="52"/>
      <c r="S260" s="8"/>
      <c r="T260" s="8"/>
      <c r="U260" s="3"/>
      <c r="V260" s="22"/>
      <c r="W260" s="70"/>
    </row>
    <row r="261" spans="1:23">
      <c r="A261" s="15" t="s">
        <v>34</v>
      </c>
      <c r="B261" s="14">
        <v>17.599999999999998</v>
      </c>
      <c r="C261" s="22">
        <v>19.7</v>
      </c>
      <c r="D261" s="22">
        <v>21.7</v>
      </c>
      <c r="E261" s="22">
        <v>24.299999999999997</v>
      </c>
      <c r="F261" s="22">
        <v>30.1</v>
      </c>
      <c r="G261" s="22">
        <v>20.099999999999998</v>
      </c>
      <c r="H261" s="22">
        <v>20.399999999999999</v>
      </c>
      <c r="I261" s="22">
        <v>25.9</v>
      </c>
      <c r="J261" s="22">
        <v>26.9</v>
      </c>
      <c r="K261" s="22">
        <v>32.799999999999997</v>
      </c>
      <c r="L261" s="22">
        <v>27.3</v>
      </c>
      <c r="M261" s="22">
        <v>206</v>
      </c>
      <c r="N261" s="22">
        <v>43.6</v>
      </c>
      <c r="O261" s="35">
        <f>N261/M261*100</f>
        <v>21.16504854368932</v>
      </c>
      <c r="P261" s="58">
        <f>N261/$N255*100</f>
        <v>20.811455847255374</v>
      </c>
      <c r="Q261" s="8">
        <f>N261-V261</f>
        <v>-0.89999999999999858</v>
      </c>
      <c r="R261" s="52">
        <f>N261/V261*100</f>
        <v>97.977528089887642</v>
      </c>
      <c r="S261" s="82">
        <f>N261-W261</f>
        <v>17.100000000000001</v>
      </c>
      <c r="T261" s="82">
        <f>N261/W261*100</f>
        <v>164.52830188679246</v>
      </c>
      <c r="U261" s="3"/>
      <c r="V261" s="22">
        <v>44.5</v>
      </c>
      <c r="W261" s="70">
        <v>26.5</v>
      </c>
    </row>
    <row r="262" spans="1:23" ht="13.6">
      <c r="A262" s="15"/>
      <c r="B262" s="14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441"/>
      <c r="P262" s="21"/>
      <c r="Q262" s="8"/>
      <c r="R262" s="52"/>
      <c r="S262" s="8"/>
      <c r="T262" s="8"/>
      <c r="U262" s="3"/>
      <c r="V262" s="22"/>
      <c r="W262" s="70"/>
    </row>
    <row r="263" spans="1:23">
      <c r="A263" s="15" t="s">
        <v>92</v>
      </c>
      <c r="B263" s="14">
        <v>5.7</v>
      </c>
      <c r="C263" s="22">
        <v>0.5</v>
      </c>
      <c r="D263" s="22">
        <v>0.3</v>
      </c>
      <c r="E263" s="22">
        <v>0</v>
      </c>
      <c r="F263" s="22">
        <v>0.5</v>
      </c>
      <c r="G263" s="22">
        <v>0.1</v>
      </c>
      <c r="H263" s="22">
        <v>0</v>
      </c>
      <c r="I263" s="22">
        <v>0</v>
      </c>
      <c r="J263" s="22">
        <v>0</v>
      </c>
      <c r="K263" s="22">
        <v>1.1000000000000001</v>
      </c>
      <c r="L263" s="22">
        <v>1.3</v>
      </c>
      <c r="M263" s="22">
        <v>149.4</v>
      </c>
      <c r="N263" s="22">
        <v>12.4</v>
      </c>
      <c r="O263" s="50">
        <f>N263/M263*100</f>
        <v>8.2998661311914326</v>
      </c>
      <c r="P263" s="21">
        <f>N263/$N255*100</f>
        <v>5.9188544152744642</v>
      </c>
      <c r="Q263" s="82">
        <f>N263-V263</f>
        <v>9.9999999999999645E-2</v>
      </c>
      <c r="R263" s="20">
        <f>N263/V263*100</f>
        <v>100.8130081300813</v>
      </c>
      <c r="S263" s="82">
        <f>N263-W263</f>
        <v>9.1000000000000014</v>
      </c>
      <c r="T263" s="82" t="s">
        <v>312</v>
      </c>
      <c r="U263" s="3"/>
      <c r="V263" s="22">
        <v>12.3</v>
      </c>
      <c r="W263" s="70">
        <v>3.3</v>
      </c>
    </row>
    <row r="264" spans="1:23">
      <c r="A264" s="15"/>
      <c r="B264" s="14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35"/>
      <c r="P264" s="21"/>
      <c r="Q264" s="8"/>
      <c r="R264" s="21"/>
      <c r="S264" s="8"/>
      <c r="T264" s="8"/>
      <c r="U264" s="3"/>
      <c r="V264" s="22"/>
      <c r="W264" s="70"/>
    </row>
    <row r="265" spans="1:23">
      <c r="A265" s="15" t="s">
        <v>48</v>
      </c>
      <c r="B265" s="14">
        <v>74.5</v>
      </c>
      <c r="C265" s="22">
        <v>62.800000000000004</v>
      </c>
      <c r="D265" s="22">
        <v>83.3</v>
      </c>
      <c r="E265" s="22">
        <v>59.2</v>
      </c>
      <c r="F265" s="22">
        <v>60.4</v>
      </c>
      <c r="G265" s="22">
        <v>71.900000000000006</v>
      </c>
      <c r="H265" s="22">
        <v>59.9</v>
      </c>
      <c r="I265" s="22">
        <v>56.7</v>
      </c>
      <c r="J265" s="22">
        <v>71.2</v>
      </c>
      <c r="K265" s="22">
        <v>91.4</v>
      </c>
      <c r="L265" s="22">
        <v>80.900000000000006</v>
      </c>
      <c r="M265" s="22">
        <v>190.9</v>
      </c>
      <c r="N265" s="22">
        <v>27.5</v>
      </c>
      <c r="O265" s="35">
        <f>N265/M265*100</f>
        <v>14.405447878470405</v>
      </c>
      <c r="P265" s="101">
        <f>N265/$N255*100</f>
        <v>13.126491646778044</v>
      </c>
      <c r="Q265" s="8">
        <f>N265-V265</f>
        <v>-3.6000000000000014</v>
      </c>
      <c r="R265" s="52">
        <f>N265/V265*100</f>
        <v>88.424437299035361</v>
      </c>
      <c r="S265" s="82">
        <f>N265-W265</f>
        <v>4</v>
      </c>
      <c r="T265" s="82">
        <f>N265/W265*100</f>
        <v>117.02127659574468</v>
      </c>
      <c r="U265" s="3"/>
      <c r="V265" s="22">
        <v>31.1</v>
      </c>
      <c r="W265" s="70">
        <v>23.5</v>
      </c>
    </row>
    <row r="266" spans="1:23" ht="13.6">
      <c r="A266" s="15"/>
      <c r="B266" s="14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1"/>
      <c r="Q266" s="8"/>
      <c r="R266" s="21"/>
      <c r="S266" s="8"/>
      <c r="T266" s="8"/>
      <c r="U266" s="3"/>
      <c r="V266" s="22"/>
      <c r="W266" s="70"/>
    </row>
    <row r="267" spans="1:23" ht="13.6">
      <c r="A267" s="15" t="s">
        <v>63</v>
      </c>
      <c r="B267" s="14">
        <v>2.5</v>
      </c>
      <c r="C267" s="22">
        <v>2.5</v>
      </c>
      <c r="D267" s="22">
        <v>2.1</v>
      </c>
      <c r="E267" s="22">
        <v>2.1</v>
      </c>
      <c r="F267" s="22">
        <v>2.1</v>
      </c>
      <c r="G267" s="22">
        <v>2.1</v>
      </c>
      <c r="H267" s="22">
        <v>2.1</v>
      </c>
      <c r="I267" s="22">
        <v>2.1</v>
      </c>
      <c r="J267" s="22">
        <v>2.1</v>
      </c>
      <c r="K267" s="22">
        <v>2.1</v>
      </c>
      <c r="L267" s="22">
        <v>1.8</v>
      </c>
      <c r="M267" s="22">
        <v>36.1</v>
      </c>
      <c r="N267" s="22">
        <v>0</v>
      </c>
      <c r="O267" s="22">
        <f>N267/M267*100</f>
        <v>0</v>
      </c>
      <c r="P267" s="21">
        <f>N267/$N255*100</f>
        <v>0</v>
      </c>
      <c r="Q267" s="51">
        <f>N267-V267</f>
        <v>0</v>
      </c>
      <c r="R267" s="21" t="s">
        <v>7</v>
      </c>
      <c r="S267" s="51">
        <f>N267-W267</f>
        <v>0</v>
      </c>
      <c r="T267" s="21" t="s">
        <v>7</v>
      </c>
      <c r="U267" s="3"/>
      <c r="V267" s="22">
        <v>0</v>
      </c>
      <c r="W267" s="70">
        <v>0</v>
      </c>
    </row>
    <row r="268" spans="1:23" ht="13.6">
      <c r="A268" s="15"/>
      <c r="B268" s="14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1"/>
      <c r="Q268" s="8"/>
      <c r="R268" s="21"/>
      <c r="S268" s="8"/>
      <c r="T268" s="8"/>
      <c r="U268" s="3"/>
      <c r="V268" s="22"/>
      <c r="W268" s="70"/>
    </row>
    <row r="269" spans="1:23">
      <c r="A269" s="15" t="s">
        <v>68</v>
      </c>
      <c r="B269" s="14">
        <v>33.200000000000003</v>
      </c>
      <c r="C269" s="22">
        <v>35.799999999999997</v>
      </c>
      <c r="D269" s="22">
        <v>34.599999999999994</v>
      </c>
      <c r="E269" s="22">
        <v>32.9</v>
      </c>
      <c r="F269" s="22">
        <v>41.4</v>
      </c>
      <c r="G269" s="22">
        <v>37</v>
      </c>
      <c r="H269" s="22">
        <v>44.8</v>
      </c>
      <c r="I269" s="22">
        <v>37.799999999999997</v>
      </c>
      <c r="J269" s="22">
        <v>47.6</v>
      </c>
      <c r="K269" s="22">
        <v>46</v>
      </c>
      <c r="L269" s="22">
        <v>55.6</v>
      </c>
      <c r="M269" s="22">
        <v>597.1</v>
      </c>
      <c r="N269" s="22">
        <v>31.1</v>
      </c>
      <c r="O269" s="22">
        <f>N269/M269*100</f>
        <v>5.2085077876402615</v>
      </c>
      <c r="P269" s="101">
        <f>N269/$N255*100</f>
        <v>14.844868735083535</v>
      </c>
      <c r="Q269" s="82">
        <f>N269-V269</f>
        <v>7.4000000000000021</v>
      </c>
      <c r="R269" s="20">
        <f>N269/V269*100</f>
        <v>131.22362869198315</v>
      </c>
      <c r="S269" s="8">
        <f>N269-W269</f>
        <v>-2.5</v>
      </c>
      <c r="T269" s="8">
        <f>N269/W269*100</f>
        <v>92.55952380952381</v>
      </c>
      <c r="U269" s="3"/>
      <c r="V269" s="22">
        <v>23.7</v>
      </c>
      <c r="W269" s="70">
        <v>33.6</v>
      </c>
    </row>
    <row r="270" spans="1:23" ht="13.6">
      <c r="A270" s="15"/>
      <c r="B270" s="14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1"/>
      <c r="Q270" s="8"/>
      <c r="R270" s="52"/>
      <c r="S270" s="8"/>
      <c r="T270" s="8"/>
      <c r="U270" s="3"/>
      <c r="V270" s="22"/>
      <c r="W270" s="70"/>
    </row>
    <row r="271" spans="1:23" ht="14.95" customHeight="1">
      <c r="A271" s="15" t="s">
        <v>80</v>
      </c>
      <c r="B271" s="14">
        <v>9.6999999999999993</v>
      </c>
      <c r="C271" s="22">
        <v>10.3</v>
      </c>
      <c r="D271" s="22">
        <v>12.3</v>
      </c>
      <c r="E271" s="22">
        <v>16.899999999999999</v>
      </c>
      <c r="F271" s="22">
        <v>16.8</v>
      </c>
      <c r="G271" s="22">
        <v>15.7</v>
      </c>
      <c r="H271" s="22">
        <v>16.7</v>
      </c>
      <c r="I271" s="22">
        <v>13.4</v>
      </c>
      <c r="J271" s="22">
        <v>14.3</v>
      </c>
      <c r="K271" s="22">
        <v>4.3999999999999995</v>
      </c>
      <c r="L271" s="22">
        <v>3.9000000000000004</v>
      </c>
      <c r="M271" s="22">
        <v>1114.4000000000001</v>
      </c>
      <c r="N271" s="22">
        <v>7.7</v>
      </c>
      <c r="O271" s="22">
        <f>N271/M271*100</f>
        <v>0.69095477386934667</v>
      </c>
      <c r="P271" s="101">
        <f>N271/$N255*100</f>
        <v>3.6754176610978524</v>
      </c>
      <c r="Q271" s="82">
        <f>N271-V271</f>
        <v>0.60000000000000053</v>
      </c>
      <c r="R271" s="20">
        <f>N271/V271*100</f>
        <v>108.45070422535213</v>
      </c>
      <c r="S271" s="82">
        <f>N271-W271</f>
        <v>4.7</v>
      </c>
      <c r="T271" s="82" t="s">
        <v>118</v>
      </c>
      <c r="U271" s="3"/>
      <c r="V271" s="22">
        <v>7.1</v>
      </c>
      <c r="W271" s="70">
        <v>3</v>
      </c>
    </row>
    <row r="274" spans="1:23">
      <c r="A274" s="59" t="s">
        <v>470</v>
      </c>
    </row>
    <row r="275" spans="1:23">
      <c r="A275" s="4"/>
    </row>
    <row r="276" spans="1:23" ht="35.35" customHeight="1">
      <c r="A276" s="849"/>
      <c r="B276" s="42" t="s">
        <v>100</v>
      </c>
      <c r="C276" s="43" t="s">
        <v>99</v>
      </c>
      <c r="D276" s="44"/>
      <c r="E276" s="45"/>
      <c r="F276" s="41" t="s">
        <v>98</v>
      </c>
      <c r="G276" s="23"/>
      <c r="H276" s="41" t="s">
        <v>97</v>
      </c>
      <c r="I276" s="23"/>
      <c r="M276" s="46" t="s">
        <v>104</v>
      </c>
      <c r="N276" s="857" t="s">
        <v>306</v>
      </c>
      <c r="O276" s="858"/>
      <c r="P276" s="858"/>
      <c r="Q276" s="858"/>
      <c r="R276" s="858"/>
      <c r="S276" s="858"/>
      <c r="T276" s="859"/>
    </row>
    <row r="277" spans="1:23" ht="47.25" customHeight="1">
      <c r="A277" s="850"/>
      <c r="B277" s="42"/>
      <c r="C277" s="43"/>
      <c r="D277" s="44"/>
      <c r="E277" s="45"/>
      <c r="F277" s="41"/>
      <c r="G277" s="23"/>
      <c r="H277" s="41"/>
      <c r="I277" s="23"/>
      <c r="M277" s="860" t="s">
        <v>1</v>
      </c>
      <c r="N277" s="862" t="s">
        <v>1</v>
      </c>
      <c r="O277" s="863" t="s">
        <v>110</v>
      </c>
      <c r="P277" s="860" t="s">
        <v>305</v>
      </c>
      <c r="Q277" s="862" t="s">
        <v>98</v>
      </c>
      <c r="R277" s="862"/>
      <c r="S277" s="862" t="s">
        <v>120</v>
      </c>
      <c r="T277" s="862"/>
    </row>
    <row r="278" spans="1:23" ht="30.75" customHeight="1">
      <c r="A278" s="851"/>
      <c r="B278" s="5" t="s">
        <v>1</v>
      </c>
      <c r="C278" s="5" t="s">
        <v>1</v>
      </c>
      <c r="D278" s="5" t="s">
        <v>101</v>
      </c>
      <c r="E278" s="5" t="s">
        <v>103</v>
      </c>
      <c r="F278" s="5" t="s">
        <v>1</v>
      </c>
      <c r="G278" s="5" t="s">
        <v>2</v>
      </c>
      <c r="H278" s="5" t="s">
        <v>1</v>
      </c>
      <c r="I278" s="5" t="s">
        <v>2</v>
      </c>
      <c r="M278" s="861"/>
      <c r="N278" s="862"/>
      <c r="O278" s="861"/>
      <c r="P278" s="864"/>
      <c r="Q278" s="5" t="s">
        <v>1</v>
      </c>
      <c r="R278" s="5" t="s">
        <v>2</v>
      </c>
      <c r="S278" s="5" t="s">
        <v>1</v>
      </c>
      <c r="T278" s="5" t="s">
        <v>2</v>
      </c>
      <c r="V278" s="403" t="s">
        <v>356</v>
      </c>
      <c r="W278" s="403" t="s">
        <v>115</v>
      </c>
    </row>
    <row r="279" spans="1:23">
      <c r="A279" s="855" t="s">
        <v>102</v>
      </c>
      <c r="B279" s="856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>
        <v>3123</v>
      </c>
      <c r="N279" s="19">
        <f>SUM(N281:N295)</f>
        <v>212</v>
      </c>
      <c r="O279" s="35">
        <f>N279/M279*100</f>
        <v>6.788344540505924</v>
      </c>
      <c r="P279" s="21"/>
      <c r="Q279" s="82">
        <f>N279-V279</f>
        <v>2.5000000000000284</v>
      </c>
      <c r="R279" s="20">
        <f>N279/V279*100</f>
        <v>101.19331742243438</v>
      </c>
      <c r="S279" s="82">
        <f>N279-W279</f>
        <v>29.500000000000028</v>
      </c>
      <c r="T279" s="82">
        <f>N279/W279*100</f>
        <v>116.16438356164385</v>
      </c>
      <c r="U279" s="3"/>
      <c r="V279" s="19">
        <f>SUM(V281:V296)</f>
        <v>209.49999999999997</v>
      </c>
      <c r="W279" s="70">
        <f>SUM(W281:W296)</f>
        <v>182.49999999999997</v>
      </c>
    </row>
    <row r="280" spans="1:23">
      <c r="A280" s="47"/>
      <c r="B280" s="48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1"/>
      <c r="Q280" s="6"/>
      <c r="R280" s="20"/>
      <c r="S280" s="8"/>
      <c r="T280" s="8"/>
      <c r="U280" s="3"/>
      <c r="V280" s="22"/>
      <c r="W280" s="70"/>
    </row>
    <row r="281" spans="1:23">
      <c r="A281" s="15" t="s">
        <v>3</v>
      </c>
      <c r="B281" s="14">
        <v>23.4</v>
      </c>
      <c r="C281" s="22">
        <v>47.199999999999996</v>
      </c>
      <c r="D281" s="22">
        <v>24</v>
      </c>
      <c r="E281" s="22">
        <v>31.799999999999997</v>
      </c>
      <c r="F281" s="22">
        <v>32.9</v>
      </c>
      <c r="G281" s="22">
        <v>39.6</v>
      </c>
      <c r="H281" s="22">
        <v>43.7</v>
      </c>
      <c r="I281" s="22">
        <v>43.9</v>
      </c>
      <c r="J281" s="22">
        <v>31.999999999999996</v>
      </c>
      <c r="K281" s="22">
        <v>33.099999999999994</v>
      </c>
      <c r="L281" s="22">
        <v>35.299999999999997</v>
      </c>
      <c r="M281" s="22">
        <v>604.70000000000005</v>
      </c>
      <c r="N281" s="22">
        <v>38.4</v>
      </c>
      <c r="O281" s="50">
        <f>N281/M281*100</f>
        <v>6.3502563254506361</v>
      </c>
      <c r="P281" s="58">
        <f>N281/$N279*100</f>
        <v>18.113207547169811</v>
      </c>
      <c r="Q281" s="8">
        <f>N281-V281</f>
        <v>-5.3999999999999986</v>
      </c>
      <c r="R281" s="52">
        <f>N281/V281*100</f>
        <v>87.671232876712338</v>
      </c>
      <c r="S281" s="8">
        <f>N281-W281</f>
        <v>-19</v>
      </c>
      <c r="T281" s="8">
        <f>N281/W281*100</f>
        <v>66.898954703832743</v>
      </c>
      <c r="U281" s="3"/>
      <c r="V281" s="22">
        <v>43.8</v>
      </c>
      <c r="W281" s="70">
        <v>57.4</v>
      </c>
    </row>
    <row r="282" spans="1:23" ht="13.6">
      <c r="A282" s="15"/>
      <c r="B282" s="14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1"/>
      <c r="Q282" s="6"/>
      <c r="R282" s="55"/>
      <c r="S282" s="8"/>
      <c r="T282" s="8"/>
      <c r="U282" s="3"/>
      <c r="V282" s="22"/>
      <c r="W282" s="70"/>
    </row>
    <row r="283" spans="1:23" ht="14.95" customHeight="1">
      <c r="A283" s="15" t="s">
        <v>23</v>
      </c>
      <c r="B283" s="14">
        <v>24.9</v>
      </c>
      <c r="C283" s="22">
        <v>21.700000000000003</v>
      </c>
      <c r="D283" s="22">
        <v>19.600000000000001</v>
      </c>
      <c r="E283" s="22">
        <v>18.899999999999999</v>
      </c>
      <c r="F283" s="22">
        <v>21.3</v>
      </c>
      <c r="G283" s="22">
        <v>21.2</v>
      </c>
      <c r="H283" s="22">
        <v>31.3</v>
      </c>
      <c r="I283" s="22">
        <v>24.8</v>
      </c>
      <c r="J283" s="22">
        <v>30.8</v>
      </c>
      <c r="K283" s="22">
        <v>34.799999999999997</v>
      </c>
      <c r="L283" s="22">
        <v>33.200000000000003</v>
      </c>
      <c r="M283" s="22">
        <v>714.7</v>
      </c>
      <c r="N283" s="22">
        <v>47.6</v>
      </c>
      <c r="O283" s="22">
        <f>N283/M283*100</f>
        <v>6.6601371204701278</v>
      </c>
      <c r="P283" s="58">
        <f>N283/$N279*100</f>
        <v>22.452830188679247</v>
      </c>
      <c r="Q283" s="82">
        <f>N283-V283</f>
        <v>4.2000000000000028</v>
      </c>
      <c r="R283" s="20">
        <f>N283/V283*100</f>
        <v>109.67741935483872</v>
      </c>
      <c r="S283" s="82">
        <f>N283-W283</f>
        <v>12.399999999999999</v>
      </c>
      <c r="T283" s="82">
        <f>N283/W283*100</f>
        <v>135.22727272727272</v>
      </c>
      <c r="U283" s="3"/>
      <c r="V283" s="22">
        <v>43.4</v>
      </c>
      <c r="W283" s="70">
        <v>35.200000000000003</v>
      </c>
    </row>
    <row r="284" spans="1:23" ht="13.6">
      <c r="A284" s="15"/>
      <c r="B284" s="14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1"/>
      <c r="Q284" s="8"/>
      <c r="R284" s="52"/>
      <c r="S284" s="8"/>
      <c r="T284" s="8"/>
      <c r="U284" s="3"/>
      <c r="V284" s="22"/>
      <c r="W284" s="70"/>
    </row>
    <row r="285" spans="1:23">
      <c r="A285" s="15" t="s">
        <v>34</v>
      </c>
      <c r="B285" s="14">
        <v>17.599999999999998</v>
      </c>
      <c r="C285" s="22">
        <v>19.7</v>
      </c>
      <c r="D285" s="22">
        <v>21.7</v>
      </c>
      <c r="E285" s="22">
        <v>24.299999999999997</v>
      </c>
      <c r="F285" s="22">
        <v>30.1</v>
      </c>
      <c r="G285" s="22">
        <v>20.099999999999998</v>
      </c>
      <c r="H285" s="22">
        <v>20.399999999999999</v>
      </c>
      <c r="I285" s="22">
        <v>25.9</v>
      </c>
      <c r="J285" s="22">
        <v>26.9</v>
      </c>
      <c r="K285" s="22">
        <v>32.799999999999997</v>
      </c>
      <c r="L285" s="22">
        <v>27.3</v>
      </c>
      <c r="M285" s="22">
        <v>187.8</v>
      </c>
      <c r="N285" s="22">
        <v>40.200000000000003</v>
      </c>
      <c r="O285" s="35">
        <f>N285/M285*100</f>
        <v>21.405750798722046</v>
      </c>
      <c r="P285" s="58">
        <f>N285/$N279*100</f>
        <v>18.962264150943398</v>
      </c>
      <c r="Q285" s="8">
        <f>N285-V285</f>
        <v>-3.3999999999999986</v>
      </c>
      <c r="R285" s="52">
        <f>N285/V285*100</f>
        <v>92.201834862385326</v>
      </c>
      <c r="S285" s="82">
        <f>N285-W285</f>
        <v>13.700000000000003</v>
      </c>
      <c r="T285" s="82">
        <f>N285/W285*100</f>
        <v>151.69811320754718</v>
      </c>
      <c r="U285" s="3"/>
      <c r="V285" s="22">
        <v>43.6</v>
      </c>
      <c r="W285" s="70">
        <v>26.5</v>
      </c>
    </row>
    <row r="286" spans="1:23" ht="13.6">
      <c r="A286" s="15"/>
      <c r="B286" s="14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441"/>
      <c r="P286" s="21"/>
      <c r="Q286" s="8"/>
      <c r="R286" s="52"/>
      <c r="S286" s="8"/>
      <c r="T286" s="8"/>
      <c r="U286" s="3"/>
      <c r="V286" s="22"/>
      <c r="W286" s="70"/>
    </row>
    <row r="287" spans="1:23">
      <c r="A287" s="15" t="s">
        <v>92</v>
      </c>
      <c r="B287" s="14">
        <v>5.7</v>
      </c>
      <c r="C287" s="22">
        <v>0.5</v>
      </c>
      <c r="D287" s="22">
        <v>0.3</v>
      </c>
      <c r="E287" s="22">
        <v>0</v>
      </c>
      <c r="F287" s="22">
        <v>0.5</v>
      </c>
      <c r="G287" s="22">
        <v>0.1</v>
      </c>
      <c r="H287" s="22">
        <v>0</v>
      </c>
      <c r="I287" s="22">
        <v>0</v>
      </c>
      <c r="J287" s="22">
        <v>0</v>
      </c>
      <c r="K287" s="22">
        <v>1.1000000000000001</v>
      </c>
      <c r="L287" s="22">
        <v>1.3</v>
      </c>
      <c r="M287" s="22">
        <v>150.6</v>
      </c>
      <c r="N287" s="22">
        <v>12.5</v>
      </c>
      <c r="O287" s="50">
        <f>N287/M287*100</f>
        <v>8.3001328021248355</v>
      </c>
      <c r="P287" s="21">
        <f>N287/$N279*100</f>
        <v>5.8962264150943398</v>
      </c>
      <c r="Q287" s="82">
        <f>N287-V287</f>
        <v>9.9999999999999645E-2</v>
      </c>
      <c r="R287" s="20">
        <f>N287/V287*100</f>
        <v>100.80645161290323</v>
      </c>
      <c r="S287" s="82">
        <f>N287-W287</f>
        <v>9.1999999999999993</v>
      </c>
      <c r="T287" s="82" t="s">
        <v>312</v>
      </c>
      <c r="U287" s="3"/>
      <c r="V287" s="22">
        <v>12.4</v>
      </c>
      <c r="W287" s="70">
        <v>3.3</v>
      </c>
    </row>
    <row r="288" spans="1:23">
      <c r="A288" s="15"/>
      <c r="B288" s="14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35"/>
      <c r="P288" s="21"/>
      <c r="Q288" s="8"/>
      <c r="R288" s="21"/>
      <c r="S288" s="8"/>
      <c r="T288" s="8"/>
      <c r="U288" s="3"/>
      <c r="V288" s="22"/>
      <c r="W288" s="70"/>
    </row>
    <row r="289" spans="1:23">
      <c r="A289" s="15" t="s">
        <v>48</v>
      </c>
      <c r="B289" s="14">
        <v>74.5</v>
      </c>
      <c r="C289" s="22">
        <v>62.800000000000004</v>
      </c>
      <c r="D289" s="22">
        <v>83.3</v>
      </c>
      <c r="E289" s="22">
        <v>59.2</v>
      </c>
      <c r="F289" s="22">
        <v>60.4</v>
      </c>
      <c r="G289" s="22">
        <v>71.900000000000006</v>
      </c>
      <c r="H289" s="22">
        <v>59.9</v>
      </c>
      <c r="I289" s="22">
        <v>56.7</v>
      </c>
      <c r="J289" s="22">
        <v>71.2</v>
      </c>
      <c r="K289" s="22">
        <v>91.4</v>
      </c>
      <c r="L289" s="22">
        <v>80.900000000000006</v>
      </c>
      <c r="M289" s="22">
        <v>204</v>
      </c>
      <c r="N289" s="22">
        <v>37.299999999999997</v>
      </c>
      <c r="O289" s="35">
        <f>N289/M289*100</f>
        <v>18.284313725490193</v>
      </c>
      <c r="P289" s="101">
        <f>N289/$N279*100</f>
        <v>17.59433962264151</v>
      </c>
      <c r="Q289" s="82">
        <f>N289-V289</f>
        <v>9.7999999999999972</v>
      </c>
      <c r="R289" s="20">
        <f>N289/V289*100</f>
        <v>135.63636363636363</v>
      </c>
      <c r="S289" s="82">
        <f>N289-W289</f>
        <v>13.799999999999997</v>
      </c>
      <c r="T289" s="82">
        <f>N289/W289*100</f>
        <v>158.72340425531914</v>
      </c>
      <c r="U289" s="3"/>
      <c r="V289" s="22">
        <v>27.5</v>
      </c>
      <c r="W289" s="70">
        <v>23.5</v>
      </c>
    </row>
    <row r="290" spans="1:23" ht="13.6">
      <c r="A290" s="15"/>
      <c r="B290" s="14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1"/>
      <c r="Q290" s="8"/>
      <c r="R290" s="21"/>
      <c r="S290" s="8"/>
      <c r="T290" s="8"/>
      <c r="U290" s="3"/>
      <c r="V290" s="22"/>
      <c r="W290" s="70"/>
    </row>
    <row r="291" spans="1:23" ht="13.6">
      <c r="A291" s="15" t="s">
        <v>63</v>
      </c>
      <c r="B291" s="14">
        <v>2.5</v>
      </c>
      <c r="C291" s="22">
        <v>2.5</v>
      </c>
      <c r="D291" s="22">
        <v>2.1</v>
      </c>
      <c r="E291" s="22">
        <v>2.1</v>
      </c>
      <c r="F291" s="22">
        <v>2.1</v>
      </c>
      <c r="G291" s="22">
        <v>2.1</v>
      </c>
      <c r="H291" s="22">
        <v>2.1</v>
      </c>
      <c r="I291" s="22">
        <v>2.1</v>
      </c>
      <c r="J291" s="22">
        <v>2.1</v>
      </c>
      <c r="K291" s="22">
        <v>2.1</v>
      </c>
      <c r="L291" s="22">
        <v>1.8</v>
      </c>
      <c r="M291" s="22">
        <v>28.4</v>
      </c>
      <c r="N291" s="22">
        <v>0</v>
      </c>
      <c r="O291" s="22">
        <f>N291/M291*100</f>
        <v>0</v>
      </c>
      <c r="P291" s="21">
        <f>N291/$N279*100</f>
        <v>0</v>
      </c>
      <c r="Q291" s="51">
        <f>N291-V291</f>
        <v>0</v>
      </c>
      <c r="R291" s="21" t="s">
        <v>7</v>
      </c>
      <c r="S291" s="51">
        <f>N291-W291</f>
        <v>0</v>
      </c>
      <c r="T291" s="21" t="s">
        <v>7</v>
      </c>
      <c r="U291" s="3"/>
      <c r="V291" s="22">
        <v>0</v>
      </c>
      <c r="W291" s="70">
        <v>0</v>
      </c>
    </row>
    <row r="292" spans="1:23" ht="13.6">
      <c r="A292" s="15"/>
      <c r="B292" s="14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1"/>
      <c r="Q292" s="8"/>
      <c r="R292" s="21"/>
      <c r="S292" s="8"/>
      <c r="T292" s="8"/>
      <c r="U292" s="3"/>
      <c r="V292" s="22"/>
      <c r="W292" s="70"/>
    </row>
    <row r="293" spans="1:23" ht="13.6">
      <c r="A293" s="15" t="s">
        <v>68</v>
      </c>
      <c r="B293" s="14">
        <v>33.200000000000003</v>
      </c>
      <c r="C293" s="22">
        <v>35.799999999999997</v>
      </c>
      <c r="D293" s="22">
        <v>34.599999999999994</v>
      </c>
      <c r="E293" s="22">
        <v>32.9</v>
      </c>
      <c r="F293" s="22">
        <v>41.4</v>
      </c>
      <c r="G293" s="22">
        <v>37</v>
      </c>
      <c r="H293" s="22">
        <v>44.8</v>
      </c>
      <c r="I293" s="22">
        <v>37.799999999999997</v>
      </c>
      <c r="J293" s="22">
        <v>47.6</v>
      </c>
      <c r="K293" s="22">
        <v>46</v>
      </c>
      <c r="L293" s="22">
        <v>55.6</v>
      </c>
      <c r="M293" s="22">
        <v>380.5</v>
      </c>
      <c r="N293" s="22">
        <v>24.1</v>
      </c>
      <c r="O293" s="22">
        <f>N293/M293*100</f>
        <v>6.3337713534822608</v>
      </c>
      <c r="P293" s="101">
        <f>N293/$N279*100</f>
        <v>11.367924528301888</v>
      </c>
      <c r="Q293" s="8">
        <f>N293-V293</f>
        <v>-7</v>
      </c>
      <c r="R293" s="52">
        <f>N293/V293*100</f>
        <v>77.491961414791007</v>
      </c>
      <c r="S293" s="8">
        <f>N293-W293</f>
        <v>-9.5</v>
      </c>
      <c r="T293" s="8">
        <f>N293/W293*100</f>
        <v>71.726190476190482</v>
      </c>
      <c r="U293" s="3"/>
      <c r="V293" s="22">
        <v>31.1</v>
      </c>
      <c r="W293" s="70">
        <v>33.6</v>
      </c>
    </row>
    <row r="294" spans="1:23" ht="13.6">
      <c r="A294" s="15"/>
      <c r="B294" s="14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1"/>
      <c r="Q294" s="8"/>
      <c r="R294" s="52"/>
      <c r="S294" s="8"/>
      <c r="T294" s="8"/>
      <c r="U294" s="3"/>
      <c r="V294" s="22"/>
      <c r="W294" s="70"/>
    </row>
    <row r="295" spans="1:23" ht="14.95" customHeight="1">
      <c r="A295" s="15" t="s">
        <v>80</v>
      </c>
      <c r="B295" s="14">
        <v>9.6999999999999993</v>
      </c>
      <c r="C295" s="22">
        <v>10.3</v>
      </c>
      <c r="D295" s="22">
        <v>12.3</v>
      </c>
      <c r="E295" s="22">
        <v>16.899999999999999</v>
      </c>
      <c r="F295" s="22">
        <v>16.8</v>
      </c>
      <c r="G295" s="22">
        <v>15.7</v>
      </c>
      <c r="H295" s="22">
        <v>16.7</v>
      </c>
      <c r="I295" s="22">
        <v>13.4</v>
      </c>
      <c r="J295" s="22">
        <v>14.3</v>
      </c>
      <c r="K295" s="22">
        <v>4.3999999999999995</v>
      </c>
      <c r="L295" s="22">
        <v>3.9000000000000004</v>
      </c>
      <c r="M295" s="22">
        <v>851.9</v>
      </c>
      <c r="N295" s="22">
        <v>11.9</v>
      </c>
      <c r="O295" s="22">
        <f>N295/M295*100</f>
        <v>1.3968775677896468</v>
      </c>
      <c r="P295" s="101">
        <f>N295/$N279*100</f>
        <v>5.6132075471698117</v>
      </c>
      <c r="Q295" s="82">
        <f>N295-V295</f>
        <v>4.2</v>
      </c>
      <c r="R295" s="20">
        <f>N295/V295*100</f>
        <v>154.54545454545453</v>
      </c>
      <c r="S295" s="82">
        <f>N295-W295</f>
        <v>8.9</v>
      </c>
      <c r="T295" s="82" t="s">
        <v>358</v>
      </c>
      <c r="U295" s="3"/>
      <c r="V295" s="22">
        <v>7.7</v>
      </c>
      <c r="W295" s="70">
        <v>3</v>
      </c>
    </row>
    <row r="298" spans="1:23">
      <c r="A298" s="59" t="s">
        <v>478</v>
      </c>
    </row>
    <row r="299" spans="1:23">
      <c r="A299" s="4"/>
    </row>
    <row r="300" spans="1:23" ht="36.700000000000003" customHeight="1">
      <c r="A300" s="849"/>
      <c r="B300" s="42" t="s">
        <v>100</v>
      </c>
      <c r="C300" s="43" t="s">
        <v>99</v>
      </c>
      <c r="D300" s="44"/>
      <c r="E300" s="45"/>
      <c r="F300" s="41" t="s">
        <v>98</v>
      </c>
      <c r="G300" s="23"/>
      <c r="H300" s="41" t="s">
        <v>97</v>
      </c>
      <c r="I300" s="23"/>
      <c r="M300" s="46" t="s">
        <v>104</v>
      </c>
      <c r="N300" s="857" t="s">
        <v>306</v>
      </c>
      <c r="O300" s="858"/>
      <c r="P300" s="858"/>
      <c r="Q300" s="858"/>
      <c r="R300" s="858"/>
      <c r="S300" s="858"/>
      <c r="T300" s="859"/>
    </row>
    <row r="301" spans="1:23" ht="49.6" customHeight="1">
      <c r="A301" s="850"/>
      <c r="B301" s="42"/>
      <c r="C301" s="43"/>
      <c r="D301" s="44"/>
      <c r="E301" s="45"/>
      <c r="F301" s="41"/>
      <c r="G301" s="23"/>
      <c r="H301" s="41"/>
      <c r="I301" s="23"/>
      <c r="M301" s="860" t="s">
        <v>1</v>
      </c>
      <c r="N301" s="862" t="s">
        <v>1</v>
      </c>
      <c r="O301" s="863" t="s">
        <v>110</v>
      </c>
      <c r="P301" s="860" t="s">
        <v>305</v>
      </c>
      <c r="Q301" s="862" t="s">
        <v>98</v>
      </c>
      <c r="R301" s="862"/>
      <c r="S301" s="862" t="s">
        <v>120</v>
      </c>
      <c r="T301" s="862"/>
    </row>
    <row r="302" spans="1:23" ht="34.5" customHeight="1">
      <c r="A302" s="851"/>
      <c r="B302" s="5" t="s">
        <v>1</v>
      </c>
      <c r="C302" s="5" t="s">
        <v>1</v>
      </c>
      <c r="D302" s="5" t="s">
        <v>101</v>
      </c>
      <c r="E302" s="5" t="s">
        <v>103</v>
      </c>
      <c r="F302" s="5" t="s">
        <v>1</v>
      </c>
      <c r="G302" s="5" t="s">
        <v>2</v>
      </c>
      <c r="H302" s="5" t="s">
        <v>1</v>
      </c>
      <c r="I302" s="5" t="s">
        <v>2</v>
      </c>
      <c r="M302" s="861"/>
      <c r="N302" s="862"/>
      <c r="O302" s="861"/>
      <c r="P302" s="864"/>
      <c r="Q302" s="5" t="s">
        <v>1</v>
      </c>
      <c r="R302" s="5" t="s">
        <v>2</v>
      </c>
      <c r="S302" s="5" t="s">
        <v>1</v>
      </c>
      <c r="T302" s="5" t="s">
        <v>2</v>
      </c>
      <c r="V302" s="403" t="s">
        <v>469</v>
      </c>
      <c r="W302" s="403" t="s">
        <v>115</v>
      </c>
    </row>
    <row r="303" spans="1:23">
      <c r="A303" s="855" t="s">
        <v>102</v>
      </c>
      <c r="B303" s="856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>
        <v>2487</v>
      </c>
      <c r="N303" s="19">
        <f>SUM(N305:N319)</f>
        <v>158.10000000000002</v>
      </c>
      <c r="O303" s="35">
        <f>N303/M303*100</f>
        <v>6.3570566948130294</v>
      </c>
      <c r="P303" s="21"/>
      <c r="Q303" s="51">
        <f>N303-V303</f>
        <v>-53.899999999999977</v>
      </c>
      <c r="R303" s="21">
        <f>N303/V303*100</f>
        <v>74.575471698113219</v>
      </c>
      <c r="S303" s="51">
        <f>N303-W303</f>
        <v>-24.399999999999949</v>
      </c>
      <c r="T303" s="51">
        <f>N303/W303*100</f>
        <v>86.630136986301395</v>
      </c>
      <c r="U303" s="3"/>
      <c r="V303" s="19">
        <f>SUM(V305:V319)</f>
        <v>212</v>
      </c>
      <c r="W303" s="70">
        <f>SUM(W305:W320)</f>
        <v>182.49999999999997</v>
      </c>
    </row>
    <row r="304" spans="1:23">
      <c r="A304" s="47"/>
      <c r="B304" s="48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1"/>
      <c r="Q304" s="6"/>
      <c r="R304" s="20"/>
      <c r="S304" s="8"/>
      <c r="T304" s="8"/>
      <c r="U304" s="3"/>
      <c r="V304" s="22"/>
      <c r="W304" s="70"/>
    </row>
    <row r="305" spans="1:23">
      <c r="A305" s="15" t="s">
        <v>3</v>
      </c>
      <c r="B305" s="14">
        <v>23.4</v>
      </c>
      <c r="C305" s="22">
        <v>47.199999999999996</v>
      </c>
      <c r="D305" s="22">
        <v>24</v>
      </c>
      <c r="E305" s="22">
        <v>31.799999999999997</v>
      </c>
      <c r="F305" s="22">
        <v>32.9</v>
      </c>
      <c r="G305" s="22">
        <v>39.6</v>
      </c>
      <c r="H305" s="22">
        <v>43.7</v>
      </c>
      <c r="I305" s="22">
        <v>43.9</v>
      </c>
      <c r="J305" s="22">
        <v>31.999999999999996</v>
      </c>
      <c r="K305" s="22">
        <v>33.099999999999994</v>
      </c>
      <c r="L305" s="22">
        <v>35.299999999999997</v>
      </c>
      <c r="M305" s="22">
        <v>424.9</v>
      </c>
      <c r="N305" s="22">
        <v>35.799999999999997</v>
      </c>
      <c r="O305" s="50">
        <f>N305/M305*100</f>
        <v>8.4255118851494455</v>
      </c>
      <c r="P305" s="58">
        <f>N305/$N303*100</f>
        <v>22.643896268184687</v>
      </c>
      <c r="Q305" s="8">
        <f>N305-V305</f>
        <v>-2.6000000000000014</v>
      </c>
      <c r="R305" s="52">
        <f>N305/V305*100</f>
        <v>93.229166666666657</v>
      </c>
      <c r="S305" s="8">
        <f>N305-W305</f>
        <v>-21.6</v>
      </c>
      <c r="T305" s="8">
        <f>N305/W305*100</f>
        <v>62.369337979094077</v>
      </c>
      <c r="U305" s="3"/>
      <c r="V305" s="22">
        <v>38.4</v>
      </c>
      <c r="W305" s="70">
        <v>57.4</v>
      </c>
    </row>
    <row r="306" spans="1:23" ht="13.6">
      <c r="A306" s="15"/>
      <c r="B306" s="14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1"/>
      <c r="Q306" s="6"/>
      <c r="R306" s="55"/>
      <c r="S306" s="8"/>
      <c r="T306" s="8"/>
      <c r="U306" s="3"/>
      <c r="V306" s="22"/>
      <c r="W306" s="70"/>
    </row>
    <row r="307" spans="1:23">
      <c r="A307" s="15" t="s">
        <v>23</v>
      </c>
      <c r="B307" s="14">
        <v>24.9</v>
      </c>
      <c r="C307" s="22">
        <v>21.700000000000003</v>
      </c>
      <c r="D307" s="22">
        <v>19.600000000000001</v>
      </c>
      <c r="E307" s="22">
        <v>18.899999999999999</v>
      </c>
      <c r="F307" s="22">
        <v>21.3</v>
      </c>
      <c r="G307" s="22">
        <v>21.2</v>
      </c>
      <c r="H307" s="22">
        <v>31.3</v>
      </c>
      <c r="I307" s="22">
        <v>24.8</v>
      </c>
      <c r="J307" s="22">
        <v>30.8</v>
      </c>
      <c r="K307" s="22">
        <v>34.799999999999997</v>
      </c>
      <c r="L307" s="22">
        <v>33.200000000000003</v>
      </c>
      <c r="M307" s="22">
        <v>506.9</v>
      </c>
      <c r="N307" s="22">
        <v>34.6</v>
      </c>
      <c r="O307" s="22">
        <f>N307/M307*100</f>
        <v>6.8258039060958771</v>
      </c>
      <c r="P307" s="58">
        <f>N307/$N303*100</f>
        <v>21.884882985452244</v>
      </c>
      <c r="Q307" s="51">
        <f>N307-V307</f>
        <v>-13</v>
      </c>
      <c r="R307" s="21">
        <f>N307/V307*100</f>
        <v>72.689075630252091</v>
      </c>
      <c r="S307" s="51">
        <f>N307-W307</f>
        <v>-0.60000000000000142</v>
      </c>
      <c r="T307" s="51">
        <f>N307/W307*100</f>
        <v>98.295454545454547</v>
      </c>
      <c r="U307" s="3"/>
      <c r="V307" s="22">
        <v>47.6</v>
      </c>
      <c r="W307" s="70">
        <v>35.200000000000003</v>
      </c>
    </row>
    <row r="308" spans="1:23" ht="13.6">
      <c r="A308" s="15"/>
      <c r="B308" s="14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1"/>
      <c r="Q308" s="8"/>
      <c r="R308" s="52"/>
      <c r="S308" s="8"/>
      <c r="T308" s="8"/>
      <c r="U308" s="3"/>
      <c r="V308" s="22"/>
      <c r="W308" s="70"/>
    </row>
    <row r="309" spans="1:23">
      <c r="A309" s="15" t="s">
        <v>34</v>
      </c>
      <c r="B309" s="14">
        <v>17.599999999999998</v>
      </c>
      <c r="C309" s="22">
        <v>19.7</v>
      </c>
      <c r="D309" s="22">
        <v>21.7</v>
      </c>
      <c r="E309" s="22">
        <v>24.299999999999997</v>
      </c>
      <c r="F309" s="22">
        <v>30.1</v>
      </c>
      <c r="G309" s="22">
        <v>20.099999999999998</v>
      </c>
      <c r="H309" s="22">
        <v>20.399999999999999</v>
      </c>
      <c r="I309" s="22">
        <v>25.9</v>
      </c>
      <c r="J309" s="22">
        <v>26.9</v>
      </c>
      <c r="K309" s="22">
        <v>32.799999999999997</v>
      </c>
      <c r="L309" s="22">
        <v>27.3</v>
      </c>
      <c r="M309" s="22">
        <v>207.8</v>
      </c>
      <c r="N309" s="22">
        <v>33.4</v>
      </c>
      <c r="O309" s="35">
        <f>N309/M309*100</f>
        <v>16.073147256977862</v>
      </c>
      <c r="P309" s="58">
        <f>N309/$N303*100</f>
        <v>21.125869702719793</v>
      </c>
      <c r="Q309" s="8">
        <f>N309-V309</f>
        <v>-6.8000000000000043</v>
      </c>
      <c r="R309" s="52">
        <f>N309/V309*100</f>
        <v>83.084577114427844</v>
      </c>
      <c r="S309" s="82">
        <f>N309-W309</f>
        <v>6.8999999999999986</v>
      </c>
      <c r="T309" s="82">
        <f>N309/W309*100</f>
        <v>126.0377358490566</v>
      </c>
      <c r="U309" s="3"/>
      <c r="V309" s="22">
        <v>40.200000000000003</v>
      </c>
      <c r="W309" s="70">
        <v>26.5</v>
      </c>
    </row>
    <row r="310" spans="1:23" ht="13.6">
      <c r="A310" s="15"/>
      <c r="B310" s="14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441"/>
      <c r="P310" s="21"/>
      <c r="Q310" s="8"/>
      <c r="R310" s="52"/>
      <c r="S310" s="8"/>
      <c r="T310" s="8"/>
      <c r="U310" s="3"/>
      <c r="V310" s="22"/>
      <c r="W310" s="70"/>
    </row>
    <row r="311" spans="1:23">
      <c r="A311" s="15" t="s">
        <v>92</v>
      </c>
      <c r="B311" s="14">
        <v>5.7</v>
      </c>
      <c r="C311" s="22">
        <v>0.5</v>
      </c>
      <c r="D311" s="22">
        <v>0.3</v>
      </c>
      <c r="E311" s="22">
        <v>0</v>
      </c>
      <c r="F311" s="22">
        <v>0.5</v>
      </c>
      <c r="G311" s="22">
        <v>0.1</v>
      </c>
      <c r="H311" s="22">
        <v>0</v>
      </c>
      <c r="I311" s="22">
        <v>0</v>
      </c>
      <c r="J311" s="22">
        <v>0</v>
      </c>
      <c r="K311" s="22">
        <v>1.1000000000000001</v>
      </c>
      <c r="L311" s="22">
        <v>1.3</v>
      </c>
      <c r="M311" s="22">
        <v>148.9</v>
      </c>
      <c r="N311" s="22">
        <v>12.5</v>
      </c>
      <c r="O311" s="50">
        <f>N311/M311*100</f>
        <v>8.3948959032907986</v>
      </c>
      <c r="P311" s="21">
        <f>N311/$N303*100</f>
        <v>7.9063883617963304</v>
      </c>
      <c r="Q311" s="82">
        <f>N311-V311</f>
        <v>0</v>
      </c>
      <c r="R311" s="20">
        <f>N311/V311*100</f>
        <v>100</v>
      </c>
      <c r="S311" s="82">
        <f>N311-W311</f>
        <v>9.1999999999999993</v>
      </c>
      <c r="T311" s="82" t="s">
        <v>312</v>
      </c>
      <c r="U311" s="3"/>
      <c r="V311" s="22">
        <v>12.5</v>
      </c>
      <c r="W311" s="70">
        <v>3.3</v>
      </c>
    </row>
    <row r="312" spans="1:23">
      <c r="A312" s="15"/>
      <c r="B312" s="14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35"/>
      <c r="P312" s="21"/>
      <c r="Q312" s="8"/>
      <c r="R312" s="21"/>
      <c r="S312" s="8"/>
      <c r="T312" s="8"/>
      <c r="U312" s="3"/>
      <c r="V312" s="22"/>
      <c r="W312" s="70"/>
    </row>
    <row r="313" spans="1:23">
      <c r="A313" s="15" t="s">
        <v>48</v>
      </c>
      <c r="B313" s="14">
        <v>74.5</v>
      </c>
      <c r="C313" s="22">
        <v>62.800000000000004</v>
      </c>
      <c r="D313" s="22">
        <v>83.3</v>
      </c>
      <c r="E313" s="22">
        <v>59.2</v>
      </c>
      <c r="F313" s="22">
        <v>60.4</v>
      </c>
      <c r="G313" s="22">
        <v>71.900000000000006</v>
      </c>
      <c r="H313" s="22">
        <v>59.9</v>
      </c>
      <c r="I313" s="22">
        <v>56.7</v>
      </c>
      <c r="J313" s="22">
        <v>71.2</v>
      </c>
      <c r="K313" s="22">
        <v>91.4</v>
      </c>
      <c r="L313" s="22">
        <v>80.900000000000006</v>
      </c>
      <c r="M313" s="22">
        <v>172</v>
      </c>
      <c r="N313" s="22">
        <v>12.3</v>
      </c>
      <c r="O313" s="35">
        <f>N313/M313*100</f>
        <v>7.1511627906976756</v>
      </c>
      <c r="P313" s="101">
        <f>N313/$N303*100</f>
        <v>7.7798861480075896</v>
      </c>
      <c r="Q313" s="51">
        <f>N313-V313</f>
        <v>-24.999999999999996</v>
      </c>
      <c r="R313" s="21">
        <f>N313/V313*100</f>
        <v>32.975871313672926</v>
      </c>
      <c r="S313" s="51">
        <f>N313-W313</f>
        <v>-11.2</v>
      </c>
      <c r="T313" s="51">
        <f>N313/W313*100</f>
        <v>52.340425531914889</v>
      </c>
      <c r="U313" s="3"/>
      <c r="V313" s="22">
        <v>37.299999999999997</v>
      </c>
      <c r="W313" s="70">
        <v>23.5</v>
      </c>
    </row>
    <row r="314" spans="1:23" ht="13.6">
      <c r="A314" s="15"/>
      <c r="B314" s="14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1"/>
      <c r="Q314" s="8"/>
      <c r="R314" s="21"/>
      <c r="S314" s="8"/>
      <c r="T314" s="8"/>
      <c r="U314" s="3"/>
      <c r="V314" s="22"/>
      <c r="W314" s="70"/>
    </row>
    <row r="315" spans="1:23" ht="13.6">
      <c r="A315" s="15" t="s">
        <v>63</v>
      </c>
      <c r="B315" s="14">
        <v>2.5</v>
      </c>
      <c r="C315" s="22">
        <v>2.5</v>
      </c>
      <c r="D315" s="22">
        <v>2.1</v>
      </c>
      <c r="E315" s="22">
        <v>2.1</v>
      </c>
      <c r="F315" s="22">
        <v>2.1</v>
      </c>
      <c r="G315" s="22">
        <v>2.1</v>
      </c>
      <c r="H315" s="22">
        <v>2.1</v>
      </c>
      <c r="I315" s="22">
        <v>2.1</v>
      </c>
      <c r="J315" s="22">
        <v>2.1</v>
      </c>
      <c r="K315" s="22">
        <v>2.1</v>
      </c>
      <c r="L315" s="22">
        <v>1.8</v>
      </c>
      <c r="M315" s="22">
        <v>33.700000000000003</v>
      </c>
      <c r="N315" s="22">
        <v>0</v>
      </c>
      <c r="O315" s="22">
        <f>N315/M315*100</f>
        <v>0</v>
      </c>
      <c r="P315" s="21">
        <f>N315/$N303*100</f>
        <v>0</v>
      </c>
      <c r="Q315" s="51">
        <f>N315-V315</f>
        <v>0</v>
      </c>
      <c r="R315" s="21" t="s">
        <v>7</v>
      </c>
      <c r="S315" s="51">
        <f>N315-W315</f>
        <v>0</v>
      </c>
      <c r="T315" s="21" t="s">
        <v>7</v>
      </c>
      <c r="U315" s="3"/>
      <c r="V315" s="22">
        <v>0</v>
      </c>
      <c r="W315" s="70">
        <v>0</v>
      </c>
    </row>
    <row r="316" spans="1:23" ht="13.6">
      <c r="A316" s="15"/>
      <c r="B316" s="14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1"/>
      <c r="Q316" s="8"/>
      <c r="R316" s="21"/>
      <c r="S316" s="8"/>
      <c r="T316" s="8"/>
      <c r="U316" s="3"/>
      <c r="V316" s="22"/>
      <c r="W316" s="70"/>
    </row>
    <row r="317" spans="1:23" ht="13.6">
      <c r="A317" s="15" t="s">
        <v>68</v>
      </c>
      <c r="B317" s="14">
        <v>33.200000000000003</v>
      </c>
      <c r="C317" s="22">
        <v>35.799999999999997</v>
      </c>
      <c r="D317" s="22">
        <v>34.599999999999994</v>
      </c>
      <c r="E317" s="22">
        <v>32.9</v>
      </c>
      <c r="F317" s="22">
        <v>41.4</v>
      </c>
      <c r="G317" s="22">
        <v>37</v>
      </c>
      <c r="H317" s="22">
        <v>44.8</v>
      </c>
      <c r="I317" s="22">
        <v>37.799999999999997</v>
      </c>
      <c r="J317" s="22">
        <v>47.6</v>
      </c>
      <c r="K317" s="22">
        <v>46</v>
      </c>
      <c r="L317" s="22">
        <v>55.6</v>
      </c>
      <c r="M317" s="22">
        <v>277.2</v>
      </c>
      <c r="N317" s="22">
        <v>19.3</v>
      </c>
      <c r="O317" s="22">
        <f>N317/M317*100</f>
        <v>6.9624819624819629</v>
      </c>
      <c r="P317" s="101">
        <f>N317/$N303*100</f>
        <v>12.207463630613534</v>
      </c>
      <c r="Q317" s="8">
        <f>N317-V317</f>
        <v>-4.8000000000000007</v>
      </c>
      <c r="R317" s="52">
        <f>N317/V317*100</f>
        <v>80.08298755186722</v>
      </c>
      <c r="S317" s="8">
        <f>N317-W317</f>
        <v>-14.3</v>
      </c>
      <c r="T317" s="8">
        <f>N317/W317*100</f>
        <v>57.44047619047619</v>
      </c>
      <c r="U317" s="3"/>
      <c r="V317" s="22">
        <v>24.1</v>
      </c>
      <c r="W317" s="70">
        <v>33.6</v>
      </c>
    </row>
    <row r="318" spans="1:23" ht="13.6">
      <c r="A318" s="15"/>
      <c r="B318" s="14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1"/>
      <c r="Q318" s="8"/>
      <c r="R318" s="52"/>
      <c r="S318" s="8"/>
      <c r="T318" s="8"/>
      <c r="U318" s="3"/>
      <c r="V318" s="22"/>
      <c r="W318" s="70"/>
    </row>
    <row r="319" spans="1:23">
      <c r="A319" s="15" t="s">
        <v>80</v>
      </c>
      <c r="B319" s="14">
        <v>9.6999999999999993</v>
      </c>
      <c r="C319" s="22">
        <v>10.3</v>
      </c>
      <c r="D319" s="22">
        <v>12.3</v>
      </c>
      <c r="E319" s="22">
        <v>16.899999999999999</v>
      </c>
      <c r="F319" s="22">
        <v>16.8</v>
      </c>
      <c r="G319" s="22">
        <v>15.7</v>
      </c>
      <c r="H319" s="22">
        <v>16.7</v>
      </c>
      <c r="I319" s="22">
        <v>13.4</v>
      </c>
      <c r="J319" s="22">
        <v>14.3</v>
      </c>
      <c r="K319" s="22">
        <v>4.3999999999999995</v>
      </c>
      <c r="L319" s="22">
        <v>3.9000000000000004</v>
      </c>
      <c r="M319" s="22">
        <v>715.1</v>
      </c>
      <c r="N319" s="22">
        <v>10.199999999999999</v>
      </c>
      <c r="O319" s="22">
        <f>N319/M319*100</f>
        <v>1.4263739337155641</v>
      </c>
      <c r="P319" s="101">
        <f>N319/$N303*100</f>
        <v>6.4516129032258052</v>
      </c>
      <c r="Q319" s="51">
        <f>N319-V319</f>
        <v>-1.7000000000000011</v>
      </c>
      <c r="R319" s="21">
        <f>N319/V319*100</f>
        <v>85.714285714285708</v>
      </c>
      <c r="S319" s="82">
        <f>N319-W319</f>
        <v>7.1999999999999993</v>
      </c>
      <c r="T319" s="82" t="s">
        <v>476</v>
      </c>
      <c r="U319" s="3"/>
      <c r="V319" s="22">
        <v>11.9</v>
      </c>
      <c r="W319" s="70">
        <v>3</v>
      </c>
    </row>
  </sheetData>
  <mergeCells count="117">
    <mergeCell ref="A303:B303"/>
    <mergeCell ref="A300:A302"/>
    <mergeCell ref="N300:T300"/>
    <mergeCell ref="M301:M302"/>
    <mergeCell ref="N301:N302"/>
    <mergeCell ref="O301:O302"/>
    <mergeCell ref="P301:P302"/>
    <mergeCell ref="Q301:R301"/>
    <mergeCell ref="S301:T301"/>
    <mergeCell ref="A255:B255"/>
    <mergeCell ref="A231:B231"/>
    <mergeCell ref="A252:A254"/>
    <mergeCell ref="N252:T252"/>
    <mergeCell ref="M253:M254"/>
    <mergeCell ref="N253:N254"/>
    <mergeCell ref="O253:O254"/>
    <mergeCell ref="P253:P254"/>
    <mergeCell ref="Q253:R253"/>
    <mergeCell ref="S253:T253"/>
    <mergeCell ref="A207:B207"/>
    <mergeCell ref="A228:A230"/>
    <mergeCell ref="N228:T228"/>
    <mergeCell ref="M229:M230"/>
    <mergeCell ref="N229:N230"/>
    <mergeCell ref="O229:O230"/>
    <mergeCell ref="P229:P230"/>
    <mergeCell ref="Q229:R229"/>
    <mergeCell ref="S229:T229"/>
    <mergeCell ref="A183:B183"/>
    <mergeCell ref="A204:A206"/>
    <mergeCell ref="N204:T204"/>
    <mergeCell ref="M205:M206"/>
    <mergeCell ref="N205:N206"/>
    <mergeCell ref="O205:O206"/>
    <mergeCell ref="P205:P206"/>
    <mergeCell ref="Q205:R205"/>
    <mergeCell ref="S205:T205"/>
    <mergeCell ref="A158:B158"/>
    <mergeCell ref="A180:A182"/>
    <mergeCell ref="N180:T180"/>
    <mergeCell ref="M181:M182"/>
    <mergeCell ref="N181:N182"/>
    <mergeCell ref="O181:O182"/>
    <mergeCell ref="P181:P182"/>
    <mergeCell ref="Q181:R181"/>
    <mergeCell ref="S181:T181"/>
    <mergeCell ref="A134:B134"/>
    <mergeCell ref="A155:A157"/>
    <mergeCell ref="N155:T155"/>
    <mergeCell ref="M156:M157"/>
    <mergeCell ref="N156:N157"/>
    <mergeCell ref="O156:O157"/>
    <mergeCell ref="P156:P157"/>
    <mergeCell ref="Q156:R156"/>
    <mergeCell ref="S156:T156"/>
    <mergeCell ref="A109:B109"/>
    <mergeCell ref="A131:A133"/>
    <mergeCell ref="N131:T131"/>
    <mergeCell ref="M132:M133"/>
    <mergeCell ref="N132:N133"/>
    <mergeCell ref="O132:O133"/>
    <mergeCell ref="P132:P133"/>
    <mergeCell ref="Q132:R132"/>
    <mergeCell ref="S132:T132"/>
    <mergeCell ref="A84:B84"/>
    <mergeCell ref="A106:A108"/>
    <mergeCell ref="N106:T106"/>
    <mergeCell ref="M107:M108"/>
    <mergeCell ref="N107:N108"/>
    <mergeCell ref="O107:O108"/>
    <mergeCell ref="P107:P108"/>
    <mergeCell ref="Q107:R107"/>
    <mergeCell ref="S107:T107"/>
    <mergeCell ref="A59:B59"/>
    <mergeCell ref="A81:A83"/>
    <mergeCell ref="N81:T81"/>
    <mergeCell ref="M82:M83"/>
    <mergeCell ref="N82:N83"/>
    <mergeCell ref="O82:O83"/>
    <mergeCell ref="P82:P83"/>
    <mergeCell ref="Q82:R82"/>
    <mergeCell ref="S82:T82"/>
    <mergeCell ref="A34:B34"/>
    <mergeCell ref="A56:A58"/>
    <mergeCell ref="N56:T56"/>
    <mergeCell ref="M57:M58"/>
    <mergeCell ref="N57:N58"/>
    <mergeCell ref="O57:O58"/>
    <mergeCell ref="P57:P58"/>
    <mergeCell ref="Q57:R57"/>
    <mergeCell ref="S57:T57"/>
    <mergeCell ref="A31:A33"/>
    <mergeCell ref="N31:T31"/>
    <mergeCell ref="M32:M33"/>
    <mergeCell ref="N32:N33"/>
    <mergeCell ref="O32:O33"/>
    <mergeCell ref="P32:P33"/>
    <mergeCell ref="Q32:R32"/>
    <mergeCell ref="S32:T32"/>
    <mergeCell ref="A7:B7"/>
    <mergeCell ref="A4:A6"/>
    <mergeCell ref="N4:T4"/>
    <mergeCell ref="M5:M6"/>
    <mergeCell ref="N5:N6"/>
    <mergeCell ref="O5:O6"/>
    <mergeCell ref="P5:P6"/>
    <mergeCell ref="Q5:R5"/>
    <mergeCell ref="S5:T5"/>
    <mergeCell ref="A279:B279"/>
    <mergeCell ref="A276:A278"/>
    <mergeCell ref="N276:T276"/>
    <mergeCell ref="M277:M278"/>
    <mergeCell ref="N277:N278"/>
    <mergeCell ref="O277:O278"/>
    <mergeCell ref="P277:P278"/>
    <mergeCell ref="Q277:R277"/>
    <mergeCell ref="S277:T277"/>
  </mergeCells>
  <pageMargins left="0.94488188976377963" right="0.51181102362204722" top="0.94488188976377963" bottom="0.74803149606299213" header="0.31496062992125984" footer="0.31496062992125984"/>
  <pageSetup paperSize="9" scale="8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CC95"/>
  <sheetViews>
    <sheetView topLeftCell="BQ1" workbookViewId="0">
      <selection activeCell="CD11" sqref="CD11"/>
    </sheetView>
  </sheetViews>
  <sheetFormatPr defaultRowHeight="14.3"/>
  <cols>
    <col min="1" max="1" width="9.125" style="611" customWidth="1"/>
    <col min="2" max="2" width="40.25" style="611" customWidth="1"/>
    <col min="3" max="3" width="10.875" style="611" customWidth="1"/>
    <col min="4" max="4" width="4.25" style="611" customWidth="1"/>
    <col min="5" max="5" width="9.125" style="611" customWidth="1"/>
    <col min="6" max="6" width="40" style="611" customWidth="1"/>
    <col min="7" max="7" width="10.875" style="611" customWidth="1"/>
    <col min="8" max="8" width="9.125" style="611" customWidth="1"/>
    <col min="9" max="9" width="9.25" style="611" bestFit="1" customWidth="1"/>
    <col min="10" max="10" width="5.25" style="611" customWidth="1"/>
    <col min="11" max="11" width="9.125" style="611" customWidth="1"/>
    <col min="12" max="12" width="39.875" style="611" customWidth="1"/>
    <col min="13" max="13" width="10.875" style="611" customWidth="1"/>
    <col min="14" max="14" width="9.125" style="611" customWidth="1"/>
    <col min="15" max="15" width="10.75" style="611" customWidth="1"/>
    <col min="16" max="17" width="9.125" style="611" customWidth="1"/>
    <col min="18" max="18" width="39.875" style="611" customWidth="1"/>
    <col min="19" max="19" width="10.875" style="611" customWidth="1"/>
    <col min="20" max="20" width="9.125" style="611" customWidth="1"/>
    <col min="21" max="21" width="9.875" style="611" customWidth="1"/>
    <col min="22" max="22" width="9.125" style="611" customWidth="1"/>
    <col min="23" max="23" width="5.875" style="611" customWidth="1"/>
    <col min="24" max="24" width="39.875" style="611" customWidth="1"/>
    <col min="25" max="25" width="10.125" style="611" customWidth="1"/>
    <col min="26" max="28" width="9.125" style="611" customWidth="1"/>
    <col min="29" max="29" width="6.375" style="611" customWidth="1"/>
    <col min="30" max="30" width="39.25" style="611" customWidth="1"/>
    <col min="31" max="31" width="10.875" style="611" customWidth="1"/>
    <col min="32" max="32" width="9.125" style="611" customWidth="1"/>
    <col min="33" max="33" width="11.75" style="611" bestFit="1" customWidth="1"/>
    <col min="34" max="34" width="6.75" style="611" customWidth="1"/>
    <col min="35" max="35" width="6.375" style="611" customWidth="1"/>
    <col min="36" max="36" width="39.125" style="611" customWidth="1"/>
    <col min="37" max="37" width="10.875" style="611" customWidth="1"/>
    <col min="38" max="38" width="9.125" style="611" customWidth="1"/>
    <col min="39" max="39" width="11.75" style="611" bestFit="1" customWidth="1"/>
    <col min="40" max="40" width="6.75" style="611" customWidth="1"/>
    <col min="41" max="41" width="6.375" style="611" customWidth="1"/>
    <col min="42" max="42" width="39.25" style="611" customWidth="1"/>
    <col min="43" max="43" width="10.875" style="611" customWidth="1"/>
    <col min="44" max="44" width="9.125" style="611" customWidth="1"/>
    <col min="45" max="45" width="11.75" style="611" bestFit="1" customWidth="1"/>
    <col min="46" max="46" width="5.375" style="611" customWidth="1"/>
    <col min="47" max="47" width="6.375" style="611" customWidth="1"/>
    <col min="48" max="48" width="39.625" style="611" customWidth="1"/>
    <col min="49" max="49" width="10.875" style="611" customWidth="1"/>
    <col min="50" max="50" width="9.125" style="611" customWidth="1"/>
    <col min="51" max="51" width="11.75" style="611" bestFit="1" customWidth="1"/>
    <col min="52" max="52" width="5.75" style="611" customWidth="1"/>
    <col min="53" max="53" width="6.375" style="611" customWidth="1"/>
    <col min="54" max="54" width="39.25" style="611" customWidth="1"/>
    <col min="55" max="55" width="10.875" style="611" customWidth="1"/>
    <col min="56" max="56" width="9.125" style="611" customWidth="1"/>
    <col min="57" max="57" width="11.75" style="611" bestFit="1" customWidth="1"/>
    <col min="58" max="58" width="6.25" style="611" customWidth="1"/>
    <col min="59" max="59" width="6.375" style="611" customWidth="1"/>
    <col min="60" max="60" width="39.75" style="611" customWidth="1"/>
    <col min="61" max="61" width="10.875" style="611" customWidth="1"/>
    <col min="62" max="62" width="9.125" style="611" customWidth="1"/>
    <col min="63" max="63" width="9.625" style="611" customWidth="1"/>
    <col min="64" max="64" width="7.375" style="611" customWidth="1"/>
    <col min="65" max="65" width="6.375" style="611" customWidth="1"/>
    <col min="66" max="66" width="39.75" style="611" customWidth="1"/>
    <col min="67" max="67" width="10.375" style="611" customWidth="1"/>
    <col min="68" max="68" width="9.125" style="611" customWidth="1"/>
    <col min="69" max="69" width="10.25" style="611" customWidth="1"/>
    <col min="71" max="71" width="6.375" style="611" customWidth="1"/>
    <col min="72" max="72" width="38.75" style="611" customWidth="1"/>
    <col min="73" max="73" width="10.875" style="611" customWidth="1"/>
    <col min="74" max="74" width="9.125" style="611" customWidth="1"/>
    <col min="75" max="75" width="10.25" style="611" customWidth="1"/>
    <col min="77" max="77" width="6.375" style="611" customWidth="1"/>
    <col min="78" max="78" width="38.75" style="611" customWidth="1"/>
    <col min="79" max="79" width="10.875" style="611" customWidth="1"/>
    <col min="80" max="80" width="9.125" style="611" customWidth="1"/>
    <col min="81" max="81" width="10.25" style="611" customWidth="1"/>
  </cols>
  <sheetData>
    <row r="1" spans="1:81">
      <c r="A1" s="610" t="s">
        <v>437</v>
      </c>
      <c r="E1" s="610" t="s">
        <v>437</v>
      </c>
      <c r="I1" s="612"/>
      <c r="K1" s="610" t="s">
        <v>437</v>
      </c>
      <c r="O1" s="612"/>
      <c r="Q1" s="610" t="s">
        <v>437</v>
      </c>
      <c r="U1" s="612"/>
      <c r="W1" s="610" t="s">
        <v>437</v>
      </c>
      <c r="AA1" s="612"/>
      <c r="AC1" s="610" t="s">
        <v>437</v>
      </c>
      <c r="AG1" s="612"/>
      <c r="AI1" s="610" t="s">
        <v>437</v>
      </c>
      <c r="AM1" s="612"/>
      <c r="AO1" s="610" t="s">
        <v>437</v>
      </c>
      <c r="AS1" s="612"/>
      <c r="AU1" s="610" t="s">
        <v>437</v>
      </c>
      <c r="AY1" s="612"/>
      <c r="BA1" s="610" t="s">
        <v>437</v>
      </c>
      <c r="BE1" s="612"/>
      <c r="BG1" s="610" t="s">
        <v>437</v>
      </c>
      <c r="BK1" s="612"/>
      <c r="BM1" s="610" t="s">
        <v>437</v>
      </c>
      <c r="BQ1" s="612"/>
      <c r="BS1" s="610" t="s">
        <v>437</v>
      </c>
      <c r="BW1" s="612"/>
      <c r="BY1" s="610" t="s">
        <v>437</v>
      </c>
      <c r="CC1" s="612"/>
    </row>
    <row r="2" spans="1:81">
      <c r="A2" s="613" t="s">
        <v>438</v>
      </c>
      <c r="E2" s="613" t="s">
        <v>439</v>
      </c>
      <c r="I2" s="612"/>
      <c r="K2" s="613" t="s">
        <v>439</v>
      </c>
      <c r="O2" s="612"/>
      <c r="Q2" s="613" t="s">
        <v>439</v>
      </c>
      <c r="U2" s="612"/>
      <c r="W2" s="613" t="s">
        <v>439</v>
      </c>
      <c r="AA2" s="612"/>
      <c r="AC2" s="613" t="s">
        <v>439</v>
      </c>
      <c r="AG2" s="612"/>
      <c r="AI2" s="613" t="s">
        <v>439</v>
      </c>
      <c r="AM2" s="612"/>
      <c r="AO2" s="613" t="s">
        <v>439</v>
      </c>
      <c r="AS2" s="612"/>
      <c r="AU2" s="613" t="s">
        <v>439</v>
      </c>
      <c r="AY2" s="612"/>
      <c r="BA2" s="613" t="s">
        <v>439</v>
      </c>
      <c r="BE2" s="612"/>
      <c r="BG2" s="613" t="s">
        <v>439</v>
      </c>
      <c r="BK2" s="612"/>
      <c r="BM2" s="613" t="s">
        <v>439</v>
      </c>
      <c r="BQ2" s="612"/>
      <c r="BS2" s="613" t="s">
        <v>439</v>
      </c>
      <c r="BW2" s="612"/>
      <c r="BY2" s="613" t="s">
        <v>439</v>
      </c>
      <c r="CC2" s="612"/>
    </row>
    <row r="3" spans="1:81">
      <c r="A3" s="865" t="s">
        <v>440</v>
      </c>
      <c r="B3" s="783"/>
      <c r="C3" s="783"/>
      <c r="D3" s="783"/>
      <c r="E3" s="865" t="s">
        <v>441</v>
      </c>
      <c r="F3" s="783"/>
      <c r="G3" s="783"/>
      <c r="H3" s="783"/>
      <c r="I3" s="612"/>
      <c r="K3" s="865" t="s">
        <v>441</v>
      </c>
      <c r="L3" s="783"/>
      <c r="M3" s="783"/>
      <c r="N3" s="783"/>
      <c r="O3" s="612"/>
      <c r="Q3" s="865" t="s">
        <v>441</v>
      </c>
      <c r="R3" s="783"/>
      <c r="S3" s="783"/>
      <c r="T3" s="783"/>
      <c r="U3" s="612"/>
      <c r="W3" s="865" t="s">
        <v>441</v>
      </c>
      <c r="X3" s="783"/>
      <c r="Y3" s="783"/>
      <c r="Z3" s="783"/>
      <c r="AA3" s="612"/>
      <c r="AC3" s="865" t="s">
        <v>441</v>
      </c>
      <c r="AD3" s="783"/>
      <c r="AE3" s="783"/>
      <c r="AF3" s="783"/>
      <c r="AG3" s="612"/>
      <c r="AI3" s="865" t="s">
        <v>441</v>
      </c>
      <c r="AJ3" s="783"/>
      <c r="AK3" s="783"/>
      <c r="AL3" s="783"/>
      <c r="AM3" s="612"/>
      <c r="AO3" s="865" t="s">
        <v>441</v>
      </c>
      <c r="AP3" s="783"/>
      <c r="AQ3" s="783"/>
      <c r="AR3" s="783"/>
      <c r="AS3" s="612"/>
      <c r="AU3" s="865" t="s">
        <v>441</v>
      </c>
      <c r="AV3" s="783"/>
      <c r="AW3" s="783"/>
      <c r="AX3" s="783"/>
      <c r="AY3" s="612"/>
      <c r="BA3" s="865" t="s">
        <v>441</v>
      </c>
      <c r="BB3" s="783"/>
      <c r="BC3" s="783"/>
      <c r="BD3" s="783"/>
      <c r="BE3" s="612"/>
      <c r="BG3" s="865" t="s">
        <v>441</v>
      </c>
      <c r="BH3" s="783"/>
      <c r="BI3" s="783"/>
      <c r="BJ3" s="783"/>
      <c r="BK3" s="612"/>
      <c r="BM3" s="865" t="s">
        <v>441</v>
      </c>
      <c r="BN3" s="783"/>
      <c r="BO3" s="783"/>
      <c r="BP3" s="783"/>
      <c r="BQ3" s="612"/>
      <c r="BS3" s="865" t="s">
        <v>441</v>
      </c>
      <c r="BT3" s="783"/>
      <c r="BU3" s="783"/>
      <c r="BV3" s="783"/>
      <c r="BW3" s="612"/>
      <c r="BY3" s="865" t="s">
        <v>441</v>
      </c>
      <c r="BZ3" s="783"/>
      <c r="CA3" s="783"/>
      <c r="CB3" s="783"/>
      <c r="CC3" s="612"/>
    </row>
    <row r="4" spans="1:81">
      <c r="A4" s="614" t="s">
        <v>442</v>
      </c>
      <c r="E4" s="614" t="s">
        <v>443</v>
      </c>
      <c r="I4" s="612"/>
      <c r="K4" s="614" t="s">
        <v>444</v>
      </c>
      <c r="O4" s="612"/>
      <c r="Q4" s="614" t="s">
        <v>445</v>
      </c>
      <c r="U4" s="612"/>
      <c r="W4" s="614" t="s">
        <v>446</v>
      </c>
      <c r="AA4" s="612"/>
      <c r="AC4" s="614" t="s">
        <v>447</v>
      </c>
      <c r="AG4" s="612"/>
      <c r="AI4" s="614" t="s">
        <v>448</v>
      </c>
      <c r="AM4" s="612"/>
      <c r="AO4" s="614" t="s">
        <v>449</v>
      </c>
      <c r="AS4" s="612"/>
      <c r="AU4" s="614" t="s">
        <v>450</v>
      </c>
      <c r="AY4" s="612"/>
      <c r="BA4" s="614" t="s">
        <v>451</v>
      </c>
      <c r="BE4" s="612"/>
      <c r="BG4" s="614" t="s">
        <v>452</v>
      </c>
      <c r="BK4" s="612"/>
      <c r="BM4" s="614" t="s">
        <v>453</v>
      </c>
      <c r="BQ4" s="612"/>
      <c r="BS4" s="614" t="s">
        <v>471</v>
      </c>
      <c r="BW4" s="612"/>
      <c r="BY4" s="614" t="s">
        <v>479</v>
      </c>
      <c r="CC4" s="612"/>
    </row>
    <row r="5" spans="1:81" ht="30.1" customHeight="1">
      <c r="A5" s="868" t="s">
        <v>96</v>
      </c>
      <c r="B5" s="866" t="s">
        <v>454</v>
      </c>
      <c r="C5" s="867" t="s">
        <v>455</v>
      </c>
      <c r="E5" s="868" t="s">
        <v>96</v>
      </c>
      <c r="F5" s="866" t="s">
        <v>454</v>
      </c>
      <c r="G5" s="867" t="s">
        <v>455</v>
      </c>
      <c r="H5" s="867" t="s">
        <v>456</v>
      </c>
      <c r="I5" s="867"/>
      <c r="K5" s="868" t="s">
        <v>96</v>
      </c>
      <c r="L5" s="866" t="s">
        <v>454</v>
      </c>
      <c r="M5" s="867" t="s">
        <v>455</v>
      </c>
      <c r="N5" s="867" t="s">
        <v>456</v>
      </c>
      <c r="O5" s="867"/>
      <c r="Q5" s="868" t="s">
        <v>96</v>
      </c>
      <c r="R5" s="866" t="s">
        <v>454</v>
      </c>
      <c r="S5" s="867" t="s">
        <v>455</v>
      </c>
      <c r="T5" s="867" t="s">
        <v>456</v>
      </c>
      <c r="U5" s="867"/>
      <c r="W5" s="868" t="s">
        <v>96</v>
      </c>
      <c r="X5" s="866" t="s">
        <v>454</v>
      </c>
      <c r="Y5" s="867" t="s">
        <v>455</v>
      </c>
      <c r="Z5" s="867" t="s">
        <v>456</v>
      </c>
      <c r="AA5" s="867"/>
      <c r="AC5" s="868" t="s">
        <v>96</v>
      </c>
      <c r="AD5" s="866" t="s">
        <v>454</v>
      </c>
      <c r="AE5" s="867" t="s">
        <v>455</v>
      </c>
      <c r="AF5" s="867" t="s">
        <v>456</v>
      </c>
      <c r="AG5" s="867"/>
      <c r="AI5" s="868" t="s">
        <v>96</v>
      </c>
      <c r="AJ5" s="866" t="s">
        <v>454</v>
      </c>
      <c r="AK5" s="867" t="s">
        <v>455</v>
      </c>
      <c r="AL5" s="867" t="s">
        <v>456</v>
      </c>
      <c r="AM5" s="867"/>
      <c r="AO5" s="868" t="s">
        <v>96</v>
      </c>
      <c r="AP5" s="866" t="s">
        <v>454</v>
      </c>
      <c r="AQ5" s="867" t="s">
        <v>455</v>
      </c>
      <c r="AR5" s="867" t="s">
        <v>456</v>
      </c>
      <c r="AS5" s="867"/>
      <c r="AU5" s="868" t="s">
        <v>96</v>
      </c>
      <c r="AV5" s="866" t="s">
        <v>454</v>
      </c>
      <c r="AW5" s="867" t="s">
        <v>455</v>
      </c>
      <c r="AX5" s="867" t="s">
        <v>456</v>
      </c>
      <c r="AY5" s="867"/>
      <c r="BA5" s="868" t="s">
        <v>96</v>
      </c>
      <c r="BB5" s="866" t="s">
        <v>454</v>
      </c>
      <c r="BC5" s="867" t="s">
        <v>455</v>
      </c>
      <c r="BD5" s="867" t="s">
        <v>456</v>
      </c>
      <c r="BE5" s="867"/>
      <c r="BG5" s="868" t="s">
        <v>96</v>
      </c>
      <c r="BH5" s="866" t="s">
        <v>454</v>
      </c>
      <c r="BI5" s="867" t="s">
        <v>455</v>
      </c>
      <c r="BJ5" s="867" t="s">
        <v>456</v>
      </c>
      <c r="BK5" s="867"/>
      <c r="BM5" s="868" t="s">
        <v>96</v>
      </c>
      <c r="BN5" s="866" t="s">
        <v>454</v>
      </c>
      <c r="BO5" s="867" t="s">
        <v>455</v>
      </c>
      <c r="BP5" s="867" t="s">
        <v>456</v>
      </c>
      <c r="BQ5" s="867"/>
      <c r="BS5" s="868" t="s">
        <v>96</v>
      </c>
      <c r="BT5" s="866" t="s">
        <v>454</v>
      </c>
      <c r="BU5" s="867" t="s">
        <v>455</v>
      </c>
      <c r="BV5" s="867" t="s">
        <v>456</v>
      </c>
      <c r="BW5" s="867"/>
      <c r="BY5" s="868" t="s">
        <v>96</v>
      </c>
      <c r="BZ5" s="866" t="s">
        <v>454</v>
      </c>
      <c r="CA5" s="867" t="s">
        <v>455</v>
      </c>
      <c r="CB5" s="867" t="s">
        <v>456</v>
      </c>
      <c r="CC5" s="867"/>
    </row>
    <row r="6" spans="1:81">
      <c r="A6" s="868"/>
      <c r="B6" s="866"/>
      <c r="C6" s="867"/>
      <c r="E6" s="868"/>
      <c r="F6" s="866"/>
      <c r="G6" s="867"/>
      <c r="H6" s="615" t="s">
        <v>1</v>
      </c>
      <c r="I6" s="616" t="s">
        <v>2</v>
      </c>
      <c r="K6" s="868"/>
      <c r="L6" s="866"/>
      <c r="M6" s="867"/>
      <c r="N6" s="615" t="s">
        <v>1</v>
      </c>
      <c r="O6" s="616" t="s">
        <v>2</v>
      </c>
      <c r="Q6" s="868"/>
      <c r="R6" s="866"/>
      <c r="S6" s="867"/>
      <c r="T6" s="615" t="s">
        <v>1</v>
      </c>
      <c r="U6" s="616" t="s">
        <v>2</v>
      </c>
      <c r="W6" s="868"/>
      <c r="X6" s="866"/>
      <c r="Y6" s="867"/>
      <c r="Z6" s="615" t="s">
        <v>1</v>
      </c>
      <c r="AA6" s="616" t="s">
        <v>2</v>
      </c>
      <c r="AC6" s="868"/>
      <c r="AD6" s="866"/>
      <c r="AE6" s="867"/>
      <c r="AF6" s="615" t="s">
        <v>1</v>
      </c>
      <c r="AG6" s="616" t="s">
        <v>2</v>
      </c>
      <c r="AI6" s="868"/>
      <c r="AJ6" s="866"/>
      <c r="AK6" s="867"/>
      <c r="AL6" s="615" t="s">
        <v>1</v>
      </c>
      <c r="AM6" s="616" t="s">
        <v>2</v>
      </c>
      <c r="AO6" s="868"/>
      <c r="AP6" s="866"/>
      <c r="AQ6" s="867"/>
      <c r="AR6" s="615" t="s">
        <v>1</v>
      </c>
      <c r="AS6" s="616" t="s">
        <v>2</v>
      </c>
      <c r="AU6" s="868"/>
      <c r="AV6" s="866"/>
      <c r="AW6" s="867"/>
      <c r="AX6" s="615" t="s">
        <v>1</v>
      </c>
      <c r="AY6" s="616" t="s">
        <v>2</v>
      </c>
      <c r="BA6" s="868"/>
      <c r="BB6" s="866"/>
      <c r="BC6" s="867"/>
      <c r="BD6" s="615" t="s">
        <v>1</v>
      </c>
      <c r="BE6" s="616" t="s">
        <v>2</v>
      </c>
      <c r="BG6" s="868"/>
      <c r="BH6" s="866"/>
      <c r="BI6" s="867"/>
      <c r="BJ6" s="615" t="s">
        <v>1</v>
      </c>
      <c r="BK6" s="616" t="s">
        <v>2</v>
      </c>
      <c r="BM6" s="868"/>
      <c r="BN6" s="866"/>
      <c r="BO6" s="867"/>
      <c r="BP6" s="615" t="s">
        <v>1</v>
      </c>
      <c r="BQ6" s="616" t="s">
        <v>2</v>
      </c>
      <c r="BS6" s="868"/>
      <c r="BT6" s="866"/>
      <c r="BU6" s="867"/>
      <c r="BV6" s="711" t="s">
        <v>1</v>
      </c>
      <c r="BW6" s="616" t="s">
        <v>2</v>
      </c>
      <c r="BY6" s="868"/>
      <c r="BZ6" s="866"/>
      <c r="CA6" s="867"/>
      <c r="CB6" s="723" t="s">
        <v>1</v>
      </c>
      <c r="CC6" s="616" t="s">
        <v>2</v>
      </c>
    </row>
    <row r="7" spans="1:81" ht="42.8">
      <c r="A7" s="32"/>
      <c r="B7" s="30" t="s">
        <v>134</v>
      </c>
      <c r="C7" s="32">
        <f>SUM(C8:C90)</f>
        <v>216.70000000000002</v>
      </c>
      <c r="E7" s="32"/>
      <c r="F7" s="30" t="s">
        <v>134</v>
      </c>
      <c r="G7" s="32">
        <f>SUM(G8:G90)</f>
        <v>182.50000000000006</v>
      </c>
      <c r="H7" s="617">
        <f>G7-C7</f>
        <v>-34.19999999999996</v>
      </c>
      <c r="I7" s="618">
        <f>G7/C7</f>
        <v>0.84217812644208601</v>
      </c>
      <c r="K7" s="32"/>
      <c r="L7" s="30" t="s">
        <v>134</v>
      </c>
      <c r="M7" s="32">
        <f>SUM(M8:M90)</f>
        <v>193.49999999999997</v>
      </c>
      <c r="N7" s="617">
        <f>M7-G7</f>
        <v>10.999999999999915</v>
      </c>
      <c r="O7" s="618">
        <f>M7/G7</f>
        <v>1.0602739726027393</v>
      </c>
      <c r="Q7" s="32"/>
      <c r="R7" s="30" t="s">
        <v>134</v>
      </c>
      <c r="S7" s="32">
        <f>SUM(S8:S90)</f>
        <v>216.60000000000005</v>
      </c>
      <c r="T7" s="617">
        <f>S7-M7</f>
        <v>23.10000000000008</v>
      </c>
      <c r="U7" s="618">
        <f>S7/M7</f>
        <v>1.1193798449612407</v>
      </c>
      <c r="W7" s="32"/>
      <c r="X7" s="30" t="s">
        <v>134</v>
      </c>
      <c r="Y7" s="32">
        <f>SUM(Y8:Y90)</f>
        <v>223.50000000000003</v>
      </c>
      <c r="Z7" s="617">
        <f>Y7-S7</f>
        <v>6.8999999999999773</v>
      </c>
      <c r="AA7" s="618">
        <f>Y7/S7</f>
        <v>1.0318559556786702</v>
      </c>
      <c r="AC7" s="32"/>
      <c r="AD7" s="30" t="s">
        <v>134</v>
      </c>
      <c r="AE7" s="32">
        <f>SUM(AE8:AE90)</f>
        <v>181.30000000000004</v>
      </c>
      <c r="AF7" s="617">
        <f>AE7-Y7</f>
        <v>-42.199999999999989</v>
      </c>
      <c r="AG7" s="618">
        <f>AE7/Y7</f>
        <v>0.81118568232662203</v>
      </c>
      <c r="AI7" s="32"/>
      <c r="AJ7" s="30" t="s">
        <v>134</v>
      </c>
      <c r="AK7" s="32">
        <f>SUM(AK8:AK90)</f>
        <v>186.19999999999996</v>
      </c>
      <c r="AL7" s="617">
        <f>AK7-AE7</f>
        <v>4.8999999999999204</v>
      </c>
      <c r="AM7" s="618">
        <f>AK7/AE7</f>
        <v>1.0270270270270265</v>
      </c>
      <c r="AO7" s="32"/>
      <c r="AP7" s="30" t="s">
        <v>134</v>
      </c>
      <c r="AQ7" s="32">
        <f>SUM(AQ8:AQ90)</f>
        <v>209.6</v>
      </c>
      <c r="AR7" s="617">
        <f>AQ7-AK7</f>
        <v>23.400000000000034</v>
      </c>
      <c r="AS7" s="618">
        <f>AQ7/AK7</f>
        <v>1.1256713211600431</v>
      </c>
      <c r="AU7" s="32"/>
      <c r="AV7" s="30" t="s">
        <v>134</v>
      </c>
      <c r="AW7" s="32">
        <f>SUM(AW8:AW90)</f>
        <v>203.29999999999998</v>
      </c>
      <c r="AX7" s="617">
        <f>AW7-AQ7</f>
        <v>-6.3000000000000114</v>
      </c>
      <c r="AY7" s="618">
        <f>AW7/AQ7</f>
        <v>0.96994274809160297</v>
      </c>
      <c r="BA7" s="32"/>
      <c r="BB7" s="30" t="s">
        <v>134</v>
      </c>
      <c r="BC7" s="32">
        <f>SUM(BC8:BC90)</f>
        <v>185.50000000000003</v>
      </c>
      <c r="BD7" s="617">
        <f>BC7-AW7</f>
        <v>-17.799999999999955</v>
      </c>
      <c r="BE7" s="618">
        <f>BC7/AW7</f>
        <v>0.91244466305951821</v>
      </c>
      <c r="BG7" s="32"/>
      <c r="BH7" s="30" t="s">
        <v>134</v>
      </c>
      <c r="BI7" s="32">
        <f>SUM(BI8:BI90)</f>
        <v>195.2</v>
      </c>
      <c r="BJ7" s="617">
        <f>BI7-BC7</f>
        <v>9.6999999999999602</v>
      </c>
      <c r="BK7" s="618">
        <f>BI7/BC7</f>
        <v>1.0522911051212935</v>
      </c>
      <c r="BM7" s="32"/>
      <c r="BN7" s="30" t="s">
        <v>134</v>
      </c>
      <c r="BO7" s="32">
        <f>SUM(BO8:BO90)</f>
        <v>209.50000000000003</v>
      </c>
      <c r="BP7" s="617">
        <f>BO7-BI7</f>
        <v>14.30000000000004</v>
      </c>
      <c r="BQ7" s="618">
        <f>BO7/BI7</f>
        <v>1.0732581967213117</v>
      </c>
      <c r="BS7" s="32"/>
      <c r="BT7" s="30" t="s">
        <v>134</v>
      </c>
      <c r="BU7" s="32">
        <f>SUM(BU8:BU90)</f>
        <v>212</v>
      </c>
      <c r="BV7" s="617">
        <f>BU7-BO7</f>
        <v>2.4999999999999716</v>
      </c>
      <c r="BW7" s="618">
        <f>BU7/BO7</f>
        <v>1.0119331742243436</v>
      </c>
      <c r="BY7" s="32"/>
      <c r="BZ7" s="30" t="s">
        <v>134</v>
      </c>
      <c r="CA7" s="32">
        <f>SUM(CA8:CA90)</f>
        <v>158.10000000000002</v>
      </c>
      <c r="CB7" s="617">
        <f t="shared" ref="CB7:CB12" si="0">CA7-BU7</f>
        <v>-53.899999999999977</v>
      </c>
      <c r="CC7" s="618">
        <f t="shared" ref="CC7:CC12" si="1">CA7/BU7</f>
        <v>0.74575471698113216</v>
      </c>
    </row>
    <row r="8" spans="1:81">
      <c r="A8" s="619">
        <v>1</v>
      </c>
      <c r="B8" s="620" t="s">
        <v>10</v>
      </c>
      <c r="C8" s="53">
        <v>45.7</v>
      </c>
      <c r="E8" s="619">
        <v>1</v>
      </c>
      <c r="F8" s="620" t="s">
        <v>10</v>
      </c>
      <c r="G8" s="53">
        <v>46</v>
      </c>
      <c r="H8" s="621">
        <f>G8-C8</f>
        <v>0.29999999999999716</v>
      </c>
      <c r="I8" s="622">
        <f>G8/C8</f>
        <v>1.0065645514223194</v>
      </c>
      <c r="K8" s="619">
        <v>1</v>
      </c>
      <c r="L8" s="620" t="s">
        <v>10</v>
      </c>
      <c r="M8" s="83">
        <v>46.5</v>
      </c>
      <c r="N8" s="621">
        <f>M8-G8</f>
        <v>0.5</v>
      </c>
      <c r="O8" s="622">
        <f>M8/G8</f>
        <v>1.0108695652173914</v>
      </c>
      <c r="Q8" s="619">
        <v>1</v>
      </c>
      <c r="R8" s="623" t="s">
        <v>10</v>
      </c>
      <c r="S8" s="83">
        <v>47</v>
      </c>
      <c r="T8" s="621">
        <f>S8-M8</f>
        <v>0.5</v>
      </c>
      <c r="U8" s="622">
        <f>S8/M8</f>
        <v>1.010752688172043</v>
      </c>
      <c r="W8" s="619">
        <v>1</v>
      </c>
      <c r="X8" s="620" t="s">
        <v>10</v>
      </c>
      <c r="Y8" s="83">
        <v>47.5</v>
      </c>
      <c r="Z8" s="621">
        <f>Y8-S8</f>
        <v>0.5</v>
      </c>
      <c r="AA8" s="622">
        <f>Y8/S8</f>
        <v>1.0106382978723405</v>
      </c>
      <c r="AC8" s="619">
        <v>1</v>
      </c>
      <c r="AD8" s="620" t="s">
        <v>10</v>
      </c>
      <c r="AE8" s="83">
        <v>48</v>
      </c>
      <c r="AF8" s="621">
        <f>AE8-Y8</f>
        <v>0.5</v>
      </c>
      <c r="AG8" s="622">
        <f>AE8/Y8</f>
        <v>1.0105263157894737</v>
      </c>
      <c r="AI8" s="619">
        <v>1</v>
      </c>
      <c r="AJ8" s="620" t="s">
        <v>10</v>
      </c>
      <c r="AK8" s="83">
        <v>48.5</v>
      </c>
      <c r="AL8" s="621">
        <f>AK8-AE8</f>
        <v>0.5</v>
      </c>
      <c r="AM8" s="622">
        <f>AK8/AE8</f>
        <v>1.0104166666666667</v>
      </c>
      <c r="AO8" s="619">
        <v>1</v>
      </c>
      <c r="AP8" s="620" t="s">
        <v>10</v>
      </c>
      <c r="AQ8" s="83">
        <v>45.1</v>
      </c>
      <c r="AR8" s="624">
        <f>AQ8-AK8</f>
        <v>-3.3999999999999986</v>
      </c>
      <c r="AS8" s="625">
        <f>AQ8/AK8</f>
        <v>0.92989690721649487</v>
      </c>
      <c r="AU8" s="619">
        <v>1</v>
      </c>
      <c r="AV8" s="620" t="s">
        <v>10</v>
      </c>
      <c r="AW8" s="83">
        <v>39.299999999999997</v>
      </c>
      <c r="AX8" s="624">
        <f>AW8-AQ8</f>
        <v>-5.8000000000000043</v>
      </c>
      <c r="AY8" s="625">
        <f>AW8/AQ8</f>
        <v>0.87139689578713964</v>
      </c>
      <c r="BA8" s="619">
        <v>1</v>
      </c>
      <c r="BB8" s="620" t="s">
        <v>10</v>
      </c>
      <c r="BC8" s="83">
        <v>36.299999999999997</v>
      </c>
      <c r="BD8" s="626">
        <f>BC8-AW8</f>
        <v>-3</v>
      </c>
      <c r="BE8" s="627">
        <f>BC8/AW8</f>
        <v>0.92366412213740456</v>
      </c>
      <c r="BG8" s="619">
        <v>1</v>
      </c>
      <c r="BH8" s="620" t="s">
        <v>10</v>
      </c>
      <c r="BI8" s="83">
        <v>36</v>
      </c>
      <c r="BJ8" s="626">
        <f>BI8-BC8</f>
        <v>-0.29999999999999716</v>
      </c>
      <c r="BK8" s="627">
        <f>BI8/BC8</f>
        <v>0.99173553719008267</v>
      </c>
      <c r="BM8" s="619">
        <v>1</v>
      </c>
      <c r="BN8" s="620" t="s">
        <v>10</v>
      </c>
      <c r="BO8" s="83">
        <v>36</v>
      </c>
      <c r="BP8" s="628">
        <f>BO8-BI8</f>
        <v>0</v>
      </c>
      <c r="BQ8" s="629">
        <f>BO8/BI8</f>
        <v>1</v>
      </c>
      <c r="BS8" s="619">
        <v>1</v>
      </c>
      <c r="BT8" s="620" t="s">
        <v>10</v>
      </c>
      <c r="BU8" s="83">
        <v>35.299999999999997</v>
      </c>
      <c r="BV8" s="626">
        <f>BU8-BO8</f>
        <v>-0.70000000000000284</v>
      </c>
      <c r="BW8" s="627">
        <f>BU8/BO8</f>
        <v>0.98055555555555551</v>
      </c>
      <c r="BY8" s="619">
        <v>1</v>
      </c>
      <c r="BZ8" s="620" t="s">
        <v>10</v>
      </c>
      <c r="CA8" s="83">
        <v>35.299999999999997</v>
      </c>
      <c r="CB8" s="84">
        <f t="shared" si="0"/>
        <v>0</v>
      </c>
      <c r="CC8" s="637">
        <f t="shared" si="1"/>
        <v>1</v>
      </c>
    </row>
    <row r="9" spans="1:81">
      <c r="A9" s="619">
        <v>2</v>
      </c>
      <c r="B9" s="620" t="s">
        <v>90</v>
      </c>
      <c r="C9" s="35">
        <v>17.600000000000001</v>
      </c>
      <c r="E9" s="619">
        <v>2</v>
      </c>
      <c r="F9" s="620" t="s">
        <v>90</v>
      </c>
      <c r="G9" s="35">
        <v>14.4</v>
      </c>
      <c r="H9" s="626">
        <f>G9-C9</f>
        <v>-3.2000000000000011</v>
      </c>
      <c r="I9" s="625">
        <f>G9/C9</f>
        <v>0.81818181818181812</v>
      </c>
      <c r="K9" s="630">
        <v>2</v>
      </c>
      <c r="L9" s="631" t="s">
        <v>84</v>
      </c>
      <c r="M9" s="632">
        <v>16.3</v>
      </c>
      <c r="N9" s="633">
        <f>M9-G85</f>
        <v>16.3</v>
      </c>
      <c r="O9" s="634" t="s">
        <v>7</v>
      </c>
      <c r="Q9" s="635">
        <v>2</v>
      </c>
      <c r="R9" s="636" t="s">
        <v>84</v>
      </c>
      <c r="S9" s="83">
        <v>18.399999999999999</v>
      </c>
      <c r="T9" s="628">
        <f>S9-M9</f>
        <v>2.0999999999999979</v>
      </c>
      <c r="U9" s="622">
        <f>S9/M9</f>
        <v>1.1288343558282208</v>
      </c>
      <c r="W9" s="635">
        <v>2</v>
      </c>
      <c r="X9" s="620" t="s">
        <v>81</v>
      </c>
      <c r="Y9" s="83">
        <v>20.100000000000001</v>
      </c>
      <c r="Z9" s="628">
        <f>Y9-S16</f>
        <v>8.7000000000000011</v>
      </c>
      <c r="AA9" s="622">
        <f>Y9/S16</f>
        <v>1.7631578947368423</v>
      </c>
      <c r="AC9" s="635">
        <v>2</v>
      </c>
      <c r="AD9" s="620" t="s">
        <v>46</v>
      </c>
      <c r="AE9" s="83">
        <v>14.4</v>
      </c>
      <c r="AF9" s="628">
        <f>AE9-Y12</f>
        <v>0</v>
      </c>
      <c r="AG9" s="622">
        <f>AE9/Y12</f>
        <v>1</v>
      </c>
      <c r="AI9" s="635">
        <v>2</v>
      </c>
      <c r="AJ9" s="620" t="s">
        <v>24</v>
      </c>
      <c r="AK9" s="84">
        <v>15.6</v>
      </c>
      <c r="AL9" s="628">
        <f>AK9-AE11</f>
        <v>1.6999999999999993</v>
      </c>
      <c r="AM9" s="622">
        <f>AK9/AE11</f>
        <v>1.1223021582733812</v>
      </c>
      <c r="AO9" s="635">
        <v>2</v>
      </c>
      <c r="AP9" s="620" t="s">
        <v>82</v>
      </c>
      <c r="AQ9" s="83">
        <v>17.899999999999999</v>
      </c>
      <c r="AR9" s="628">
        <f>AQ9-AK13</f>
        <v>5.3999999999999986</v>
      </c>
      <c r="AS9" s="622">
        <f>AQ9/AK13</f>
        <v>1.4319999999999999</v>
      </c>
      <c r="AU9" s="635">
        <v>2</v>
      </c>
      <c r="AV9" s="620" t="s">
        <v>46</v>
      </c>
      <c r="AW9" s="83">
        <v>33.4</v>
      </c>
      <c r="AX9" s="628">
        <f>AW9-AQ13</f>
        <v>19</v>
      </c>
      <c r="AY9" s="622" t="s">
        <v>331</v>
      </c>
      <c r="BA9" s="635">
        <v>2</v>
      </c>
      <c r="BB9" s="620" t="s">
        <v>46</v>
      </c>
      <c r="BC9" s="83">
        <v>33.4</v>
      </c>
      <c r="BD9" s="628">
        <f>BC9-AW9</f>
        <v>0</v>
      </c>
      <c r="BE9" s="637">
        <f>BC9/AW9</f>
        <v>1</v>
      </c>
      <c r="BG9" s="635">
        <v>2</v>
      </c>
      <c r="BH9" s="620" t="s">
        <v>46</v>
      </c>
      <c r="BI9" s="83">
        <v>33.4</v>
      </c>
      <c r="BJ9" s="628">
        <f>BI9-BC9</f>
        <v>0</v>
      </c>
      <c r="BK9" s="637">
        <f>BI9/BC9</f>
        <v>1</v>
      </c>
      <c r="BM9" s="635">
        <v>2</v>
      </c>
      <c r="BN9" s="620" t="s">
        <v>46</v>
      </c>
      <c r="BO9" s="83">
        <v>33.4</v>
      </c>
      <c r="BP9" s="628">
        <f>BO9-BI9</f>
        <v>0</v>
      </c>
      <c r="BQ9" s="637">
        <f>BO9/BI9</f>
        <v>1</v>
      </c>
      <c r="BS9" s="635">
        <v>2</v>
      </c>
      <c r="BT9" s="620" t="s">
        <v>46</v>
      </c>
      <c r="BU9" s="83">
        <v>33.4</v>
      </c>
      <c r="BV9" s="628">
        <f>BU9-BO9</f>
        <v>0</v>
      </c>
      <c r="BW9" s="637">
        <f>BU9/BO9</f>
        <v>1</v>
      </c>
      <c r="BY9" s="635">
        <v>2</v>
      </c>
      <c r="BZ9" s="620" t="s">
        <v>46</v>
      </c>
      <c r="CA9" s="83">
        <v>31.8</v>
      </c>
      <c r="CB9" s="733">
        <f t="shared" si="0"/>
        <v>-1.5999999999999979</v>
      </c>
      <c r="CC9" s="627">
        <f t="shared" si="1"/>
        <v>0.9520958083832336</v>
      </c>
    </row>
    <row r="10" spans="1:81">
      <c r="A10" s="635">
        <v>3</v>
      </c>
      <c r="B10" s="620" t="s">
        <v>29</v>
      </c>
      <c r="C10" s="53">
        <v>15.8</v>
      </c>
      <c r="E10" s="635">
        <v>3</v>
      </c>
      <c r="F10" s="620" t="s">
        <v>46</v>
      </c>
      <c r="G10" s="35">
        <v>14.4</v>
      </c>
      <c r="H10" s="628">
        <f>G10-C12</f>
        <v>0</v>
      </c>
      <c r="I10" s="622">
        <f>G10/C12</f>
        <v>1</v>
      </c>
      <c r="K10" s="635">
        <v>3</v>
      </c>
      <c r="L10" s="620" t="s">
        <v>46</v>
      </c>
      <c r="M10" s="83">
        <v>14.4</v>
      </c>
      <c r="N10" s="628">
        <f>M10-G10</f>
        <v>0</v>
      </c>
      <c r="O10" s="622">
        <f>M10/G10</f>
        <v>1</v>
      </c>
      <c r="Q10" s="635">
        <v>3</v>
      </c>
      <c r="R10" s="636" t="s">
        <v>46</v>
      </c>
      <c r="S10" s="83">
        <v>14.4</v>
      </c>
      <c r="T10" s="628">
        <f>S10-M10</f>
        <v>0</v>
      </c>
      <c r="U10" s="629">
        <f>S10/M10</f>
        <v>1</v>
      </c>
      <c r="W10" s="635">
        <v>3</v>
      </c>
      <c r="X10" s="620" t="s">
        <v>84</v>
      </c>
      <c r="Y10" s="83">
        <v>19</v>
      </c>
      <c r="Z10" s="628">
        <f>Y10-S9</f>
        <v>0.60000000000000142</v>
      </c>
      <c r="AA10" s="629">
        <f>Y10/S9</f>
        <v>1.0326086956521741</v>
      </c>
      <c r="AC10" s="635">
        <v>3</v>
      </c>
      <c r="AD10" s="620" t="s">
        <v>29</v>
      </c>
      <c r="AE10" s="83">
        <v>14</v>
      </c>
      <c r="AF10" s="626">
        <f>AE10-Y13</f>
        <v>-0.30000000000000071</v>
      </c>
      <c r="AG10" s="627">
        <f>AE10/Y13</f>
        <v>0.97902097902097895</v>
      </c>
      <c r="AI10" s="635">
        <v>3</v>
      </c>
      <c r="AJ10" s="620" t="s">
        <v>58</v>
      </c>
      <c r="AK10" s="83">
        <v>15</v>
      </c>
      <c r="AL10" s="628">
        <f>AK10-AE13</f>
        <v>2.4000000000000004</v>
      </c>
      <c r="AM10" s="629">
        <f>AK10/AE13</f>
        <v>1.1904761904761905</v>
      </c>
      <c r="AO10" s="635">
        <v>3</v>
      </c>
      <c r="AP10" s="620" t="s">
        <v>24</v>
      </c>
      <c r="AQ10" s="84">
        <v>15.3</v>
      </c>
      <c r="AR10" s="626">
        <f>AQ10-AK9</f>
        <v>-0.29999999999999893</v>
      </c>
      <c r="AS10" s="627">
        <f>AQ10/AK9</f>
        <v>0.98076923076923084</v>
      </c>
      <c r="AU10" s="635">
        <v>3</v>
      </c>
      <c r="AV10" s="620" t="s">
        <v>24</v>
      </c>
      <c r="AW10" s="84">
        <v>17</v>
      </c>
      <c r="AX10" s="628">
        <f>AW10-AQ10</f>
        <v>1.6999999999999993</v>
      </c>
      <c r="AY10" s="629">
        <f>AW10/AQ10</f>
        <v>1.1111111111111112</v>
      </c>
      <c r="BA10" s="635">
        <v>3</v>
      </c>
      <c r="BB10" s="620" t="s">
        <v>36</v>
      </c>
      <c r="BC10" s="83">
        <v>15.4</v>
      </c>
      <c r="BD10" s="628">
        <f>BC10-AW11</f>
        <v>0.20000000000000107</v>
      </c>
      <c r="BE10" s="629">
        <f>BC10/AW11</f>
        <v>1.0131578947368423</v>
      </c>
      <c r="BG10" s="638">
        <v>3</v>
      </c>
      <c r="BH10" s="639" t="s">
        <v>55</v>
      </c>
      <c r="BI10" s="640">
        <v>16.5</v>
      </c>
      <c r="BJ10" s="641">
        <f>BI10-BC69</f>
        <v>16.5</v>
      </c>
      <c r="BK10" s="642" t="s">
        <v>7</v>
      </c>
      <c r="BM10" s="638">
        <v>3</v>
      </c>
      <c r="BN10" s="620" t="s">
        <v>29</v>
      </c>
      <c r="BO10" s="83">
        <v>15.5</v>
      </c>
      <c r="BP10" s="628">
        <f>BO10-BI11</f>
        <v>9.9999999999999645E-2</v>
      </c>
      <c r="BQ10" s="637">
        <f>BO10/BI11</f>
        <v>1.0064935064935066</v>
      </c>
      <c r="BS10" s="635">
        <v>3</v>
      </c>
      <c r="BT10" s="712" t="s">
        <v>29</v>
      </c>
      <c r="BU10" s="83">
        <v>23.4</v>
      </c>
      <c r="BV10" s="628">
        <f>BU10-BO10</f>
        <v>7.8999999999999986</v>
      </c>
      <c r="BW10" s="637">
        <f>BU10/BO10</f>
        <v>1.5096774193548386</v>
      </c>
      <c r="BY10" s="635">
        <v>3</v>
      </c>
      <c r="BZ10" s="620" t="s">
        <v>29</v>
      </c>
      <c r="CA10" s="83">
        <v>15</v>
      </c>
      <c r="CB10" s="733">
        <f t="shared" si="0"/>
        <v>-8.3999999999999986</v>
      </c>
      <c r="CC10" s="627">
        <f t="shared" si="1"/>
        <v>0.64102564102564108</v>
      </c>
    </row>
    <row r="11" spans="1:81">
      <c r="A11" s="619">
        <v>4</v>
      </c>
      <c r="B11" s="620" t="s">
        <v>24</v>
      </c>
      <c r="C11" s="102">
        <v>15.4</v>
      </c>
      <c r="E11" s="619">
        <v>4</v>
      </c>
      <c r="F11" s="620" t="s">
        <v>24</v>
      </c>
      <c r="G11" s="102">
        <v>12.7</v>
      </c>
      <c r="H11" s="626">
        <f>G11-C11</f>
        <v>-2.7000000000000011</v>
      </c>
      <c r="I11" s="627">
        <f>G11/C11</f>
        <v>0.82467532467532456</v>
      </c>
      <c r="K11" s="619">
        <v>4</v>
      </c>
      <c r="L11" s="620" t="s">
        <v>24</v>
      </c>
      <c r="M11" s="84">
        <v>13.5</v>
      </c>
      <c r="N11" s="628">
        <f>M11-G11</f>
        <v>0.80000000000000071</v>
      </c>
      <c r="O11" s="622">
        <f>M11/G11</f>
        <v>1.0629921259842521</v>
      </c>
      <c r="Q11" s="635">
        <v>4</v>
      </c>
      <c r="R11" s="636" t="s">
        <v>58</v>
      </c>
      <c r="S11" s="83">
        <v>14.3</v>
      </c>
      <c r="T11" s="628">
        <f>S11-M13</f>
        <v>2</v>
      </c>
      <c r="U11" s="629">
        <f>S11/M13</f>
        <v>1.1626016260162602</v>
      </c>
      <c r="W11" s="635">
        <v>4</v>
      </c>
      <c r="X11" s="620" t="s">
        <v>24</v>
      </c>
      <c r="Y11" s="84">
        <v>16.2</v>
      </c>
      <c r="Z11" s="628">
        <f>Y11-S13</f>
        <v>2.2999999999999989</v>
      </c>
      <c r="AA11" s="629">
        <f>Y11/S13</f>
        <v>1.1654676258992804</v>
      </c>
      <c r="AC11" s="635">
        <v>4</v>
      </c>
      <c r="AD11" s="620" t="s">
        <v>24</v>
      </c>
      <c r="AE11" s="84">
        <v>13.9</v>
      </c>
      <c r="AF11" s="626">
        <f>AE11-Y11</f>
        <v>-2.2999999999999989</v>
      </c>
      <c r="AG11" s="627">
        <f>AE11/Y11</f>
        <v>0.85802469135802473</v>
      </c>
      <c r="AI11" s="635">
        <v>4</v>
      </c>
      <c r="AJ11" s="620" t="s">
        <v>46</v>
      </c>
      <c r="AK11" s="83">
        <v>14.4</v>
      </c>
      <c r="AL11" s="628">
        <f>AK11-AE9</f>
        <v>0</v>
      </c>
      <c r="AM11" s="629">
        <f>AK11/AE9</f>
        <v>1</v>
      </c>
      <c r="AO11" s="635">
        <v>4</v>
      </c>
      <c r="AP11" s="620" t="s">
        <v>29</v>
      </c>
      <c r="AQ11" s="83">
        <v>15</v>
      </c>
      <c r="AR11" s="628">
        <f>AQ11-AK12</f>
        <v>1</v>
      </c>
      <c r="AS11" s="629">
        <f>AQ11/AK12</f>
        <v>1.0714285714285714</v>
      </c>
      <c r="AU11" s="635">
        <v>4</v>
      </c>
      <c r="AV11" s="620" t="s">
        <v>36</v>
      </c>
      <c r="AW11" s="83">
        <v>15.2</v>
      </c>
      <c r="AX11" s="628">
        <f>AW11-AQ12</f>
        <v>0.19999999999999929</v>
      </c>
      <c r="AY11" s="629">
        <f>AW11/AQ12</f>
        <v>1.0133333333333332</v>
      </c>
      <c r="BA11" s="635">
        <v>4</v>
      </c>
      <c r="BB11" s="620" t="s">
        <v>29</v>
      </c>
      <c r="BC11" s="83">
        <v>15.3</v>
      </c>
      <c r="BD11" s="628">
        <f>BC11-AW12</f>
        <v>0.20000000000000107</v>
      </c>
      <c r="BE11" s="629">
        <f>BC11/AW12</f>
        <v>1.0132450331125828</v>
      </c>
      <c r="BG11" s="635">
        <v>4</v>
      </c>
      <c r="BH11" s="620" t="s">
        <v>29</v>
      </c>
      <c r="BI11" s="83">
        <v>15.4</v>
      </c>
      <c r="BJ11" s="628">
        <f>BI11-BC11</f>
        <v>9.9999999999999645E-2</v>
      </c>
      <c r="BK11" s="629">
        <f>BI11/BC11</f>
        <v>1.0065359477124183</v>
      </c>
      <c r="BM11" s="635">
        <v>4</v>
      </c>
      <c r="BN11" s="620" t="s">
        <v>55</v>
      </c>
      <c r="BO11" s="83">
        <v>12.7</v>
      </c>
      <c r="BP11" s="626">
        <f>BO11-BI10</f>
        <v>-3.8000000000000007</v>
      </c>
      <c r="BQ11" s="627">
        <f>BO11/BI10</f>
        <v>0.76969696969696966</v>
      </c>
      <c r="BS11" s="635">
        <v>4</v>
      </c>
      <c r="BT11" s="712" t="s">
        <v>36</v>
      </c>
      <c r="BU11" s="83">
        <v>12.5</v>
      </c>
      <c r="BV11" s="628">
        <f>BU11-BO13</f>
        <v>9.9999999999999645E-2</v>
      </c>
      <c r="BW11" s="629">
        <f>BU11/BO13</f>
        <v>1.0080645161290323</v>
      </c>
      <c r="BY11" s="635">
        <v>4</v>
      </c>
      <c r="BZ11" s="620" t="s">
        <v>36</v>
      </c>
      <c r="CA11" s="83">
        <v>12.5</v>
      </c>
      <c r="CB11" s="628">
        <f t="shared" si="0"/>
        <v>0</v>
      </c>
      <c r="CC11" s="629">
        <f t="shared" si="1"/>
        <v>1</v>
      </c>
    </row>
    <row r="12" spans="1:81">
      <c r="A12" s="635">
        <v>5</v>
      </c>
      <c r="B12" s="620" t="s">
        <v>46</v>
      </c>
      <c r="C12" s="35">
        <v>14.4</v>
      </c>
      <c r="E12" s="635">
        <v>5</v>
      </c>
      <c r="F12" s="620" t="s">
        <v>58</v>
      </c>
      <c r="G12" s="35">
        <v>11.2</v>
      </c>
      <c r="H12" s="626">
        <f>G12-C13</f>
        <v>-1.8000000000000007</v>
      </c>
      <c r="I12" s="627">
        <f>G12/C13</f>
        <v>0.86153846153846148</v>
      </c>
      <c r="K12" s="635">
        <v>5</v>
      </c>
      <c r="L12" s="620" t="s">
        <v>90</v>
      </c>
      <c r="M12" s="83">
        <v>13.3</v>
      </c>
      <c r="N12" s="84">
        <f>M12-G9</f>
        <v>-1.0999999999999996</v>
      </c>
      <c r="O12" s="643">
        <f>M12/G9</f>
        <v>0.92361111111111116</v>
      </c>
      <c r="Q12" s="630">
        <v>5</v>
      </c>
      <c r="R12" s="644" t="s">
        <v>29</v>
      </c>
      <c r="S12" s="632">
        <v>14.2</v>
      </c>
      <c r="T12" s="633">
        <f>S12-M53</f>
        <v>14.2</v>
      </c>
      <c r="U12" s="645" t="s">
        <v>7</v>
      </c>
      <c r="W12" s="635">
        <v>5</v>
      </c>
      <c r="X12" s="620" t="s">
        <v>46</v>
      </c>
      <c r="Y12" s="83">
        <v>14.4</v>
      </c>
      <c r="Z12" s="628">
        <f>Y12-S10</f>
        <v>0</v>
      </c>
      <c r="AA12" s="629">
        <f>Y12/S10</f>
        <v>1</v>
      </c>
      <c r="AC12" s="635">
        <v>5</v>
      </c>
      <c r="AD12" s="620" t="s">
        <v>90</v>
      </c>
      <c r="AE12" s="83">
        <v>12.9</v>
      </c>
      <c r="AF12" s="628">
        <f>AE12-Y15</f>
        <v>0.80000000000000071</v>
      </c>
      <c r="AG12" s="629">
        <f>AE12/Y15</f>
        <v>1.0661157024793388</v>
      </c>
      <c r="AI12" s="635">
        <v>5</v>
      </c>
      <c r="AJ12" s="620" t="s">
        <v>29</v>
      </c>
      <c r="AK12" s="83">
        <v>14</v>
      </c>
      <c r="AL12" s="628">
        <f>AK12-AE10</f>
        <v>0</v>
      </c>
      <c r="AM12" s="629">
        <f>AK12/AE10</f>
        <v>1</v>
      </c>
      <c r="AO12" s="635">
        <v>5</v>
      </c>
      <c r="AP12" s="620" t="s">
        <v>36</v>
      </c>
      <c r="AQ12" s="83">
        <v>15</v>
      </c>
      <c r="AR12" s="628">
        <f>AQ12-AK22</f>
        <v>11.1</v>
      </c>
      <c r="AS12" s="629" t="s">
        <v>312</v>
      </c>
      <c r="AU12" s="635">
        <v>5</v>
      </c>
      <c r="AV12" s="620" t="s">
        <v>29</v>
      </c>
      <c r="AW12" s="83">
        <v>15.1</v>
      </c>
      <c r="AX12" s="628">
        <f>AW12-AQ11</f>
        <v>9.9999999999999645E-2</v>
      </c>
      <c r="AY12" s="629">
        <f>AW12/AQ11</f>
        <v>1.0066666666666666</v>
      </c>
      <c r="BA12" s="635">
        <v>5</v>
      </c>
      <c r="BB12" s="620" t="s">
        <v>58</v>
      </c>
      <c r="BC12" s="83">
        <v>14.1</v>
      </c>
      <c r="BD12" s="628">
        <f>BC12-AW13</f>
        <v>1.5999999999999996</v>
      </c>
      <c r="BE12" s="629">
        <f>BC12/AW13</f>
        <v>1.1279999999999999</v>
      </c>
      <c r="BG12" s="635">
        <v>5</v>
      </c>
      <c r="BH12" s="620" t="s">
        <v>58</v>
      </c>
      <c r="BI12" s="83">
        <v>12.5</v>
      </c>
      <c r="BJ12" s="626">
        <f>BI12-BC12</f>
        <v>-1.5999999999999996</v>
      </c>
      <c r="BK12" s="627">
        <f>BI12/BC12</f>
        <v>0.88652482269503552</v>
      </c>
      <c r="BM12" s="635">
        <v>5</v>
      </c>
      <c r="BN12" s="620" t="s">
        <v>58</v>
      </c>
      <c r="BO12" s="83">
        <v>12.5</v>
      </c>
      <c r="BP12" s="628">
        <f>BO12-BI12</f>
        <v>0</v>
      </c>
      <c r="BQ12" s="629">
        <f>BO12/BI12</f>
        <v>1</v>
      </c>
      <c r="BS12" s="635">
        <v>5</v>
      </c>
      <c r="BT12" s="712" t="s">
        <v>58</v>
      </c>
      <c r="BU12" s="83">
        <v>12.5</v>
      </c>
      <c r="BV12" s="628">
        <f>BU12-BO12</f>
        <v>0</v>
      </c>
      <c r="BW12" s="629">
        <f>BU12/BO12</f>
        <v>1</v>
      </c>
      <c r="BY12" s="654">
        <v>5</v>
      </c>
      <c r="BZ12" s="7" t="s">
        <v>58</v>
      </c>
      <c r="CA12" s="103">
        <v>9.8000000000000007</v>
      </c>
      <c r="CB12" s="734">
        <f t="shared" si="0"/>
        <v>-2.6999999999999993</v>
      </c>
      <c r="CC12" s="735">
        <f t="shared" si="1"/>
        <v>0.78400000000000003</v>
      </c>
    </row>
    <row r="13" spans="1:81">
      <c r="A13" s="619">
        <v>6</v>
      </c>
      <c r="B13" s="620" t="s">
        <v>58</v>
      </c>
      <c r="C13" s="35">
        <v>13</v>
      </c>
      <c r="E13" s="619">
        <v>6</v>
      </c>
      <c r="F13" s="620" t="s">
        <v>107</v>
      </c>
      <c r="G13" s="53">
        <v>10.3</v>
      </c>
      <c r="H13" s="628">
        <f>G13-C15</f>
        <v>0.10000000000000142</v>
      </c>
      <c r="I13" s="629">
        <f>G13/C15</f>
        <v>1.0098039215686276</v>
      </c>
      <c r="K13" s="619">
        <v>6</v>
      </c>
      <c r="L13" s="620" t="s">
        <v>58</v>
      </c>
      <c r="M13" s="83">
        <v>12.3</v>
      </c>
      <c r="N13" s="628">
        <f>M13-G12</f>
        <v>1.1000000000000014</v>
      </c>
      <c r="O13" s="622">
        <f>M13/G12</f>
        <v>1.0982142857142858</v>
      </c>
      <c r="Q13" s="635">
        <v>6</v>
      </c>
      <c r="R13" s="636" t="s">
        <v>24</v>
      </c>
      <c r="S13" s="84">
        <v>13.9</v>
      </c>
      <c r="T13" s="628">
        <f>S13-M11</f>
        <v>0.40000000000000036</v>
      </c>
      <c r="U13" s="629">
        <f>S13/M11</f>
        <v>1.0296296296296297</v>
      </c>
      <c r="W13" s="635">
        <v>6</v>
      </c>
      <c r="X13" s="620" t="s">
        <v>29</v>
      </c>
      <c r="Y13" s="83">
        <v>14.3</v>
      </c>
      <c r="Z13" s="628">
        <f>Y13-S12</f>
        <v>0.10000000000000142</v>
      </c>
      <c r="AA13" s="629">
        <f>Y13/S12</f>
        <v>1.0070422535211268</v>
      </c>
      <c r="AC13" s="635">
        <v>6</v>
      </c>
      <c r="AD13" s="620" t="s">
        <v>58</v>
      </c>
      <c r="AE13" s="83">
        <v>12.6</v>
      </c>
      <c r="AF13" s="628">
        <f>AE13-Y14</f>
        <v>9.9999999999999645E-2</v>
      </c>
      <c r="AG13" s="629">
        <f>AE13/Y14</f>
        <v>1.008</v>
      </c>
      <c r="AI13" s="635">
        <v>6</v>
      </c>
      <c r="AJ13" s="620" t="s">
        <v>82</v>
      </c>
      <c r="AK13" s="83">
        <v>12.5</v>
      </c>
      <c r="AL13" s="628">
        <f>AK13-AE28</f>
        <v>10.7</v>
      </c>
      <c r="AM13" s="629" t="s">
        <v>132</v>
      </c>
      <c r="AO13" s="635">
        <v>6</v>
      </c>
      <c r="AP13" s="620" t="s">
        <v>46</v>
      </c>
      <c r="AQ13" s="83">
        <v>14.4</v>
      </c>
      <c r="AR13" s="628">
        <f>AQ13-AK11</f>
        <v>0</v>
      </c>
      <c r="AS13" s="629">
        <f>AQ13/AK11</f>
        <v>1</v>
      </c>
      <c r="AU13" s="635">
        <v>6</v>
      </c>
      <c r="AV13" s="620" t="s">
        <v>58</v>
      </c>
      <c r="AW13" s="83">
        <v>12.5</v>
      </c>
      <c r="AX13" s="628">
        <f>AW13-AQ14</f>
        <v>0</v>
      </c>
      <c r="AY13" s="629">
        <f>AW13/AQ14</f>
        <v>1</v>
      </c>
      <c r="BA13" s="635">
        <v>6</v>
      </c>
      <c r="BB13" s="620" t="s">
        <v>24</v>
      </c>
      <c r="BC13" s="84">
        <v>12.9</v>
      </c>
      <c r="BD13" s="626">
        <f>BC13-AW10</f>
        <v>-4.0999999999999996</v>
      </c>
      <c r="BE13" s="627">
        <f>BC13/AW10</f>
        <v>0.75882352941176467</v>
      </c>
      <c r="BG13" s="635">
        <v>6</v>
      </c>
      <c r="BH13" s="620" t="s">
        <v>36</v>
      </c>
      <c r="BI13" s="83">
        <v>12.3</v>
      </c>
      <c r="BJ13" s="626">
        <f>BI13-BC10</f>
        <v>-3.0999999999999996</v>
      </c>
      <c r="BK13" s="627">
        <f>BI13/BC10</f>
        <v>0.79870129870129869</v>
      </c>
      <c r="BM13" s="635">
        <v>6</v>
      </c>
      <c r="BN13" s="620" t="s">
        <v>36</v>
      </c>
      <c r="BO13" s="83">
        <v>12.4</v>
      </c>
      <c r="BP13" s="628">
        <f>BO13-BI13</f>
        <v>9.9999999999999645E-2</v>
      </c>
      <c r="BQ13" s="629">
        <f>BO13/BI13</f>
        <v>1.0081300813008129</v>
      </c>
      <c r="BS13" s="635">
        <v>6</v>
      </c>
      <c r="BT13" s="712" t="s">
        <v>55</v>
      </c>
      <c r="BU13" s="83">
        <v>12.1</v>
      </c>
      <c r="BV13" s="626">
        <f>BU13-BO11</f>
        <v>-0.59999999999999964</v>
      </c>
      <c r="BW13" s="627">
        <f>BU13/BO11</f>
        <v>0.952755905511811</v>
      </c>
      <c r="BY13" s="654">
        <v>6</v>
      </c>
      <c r="BZ13" s="7" t="s">
        <v>24</v>
      </c>
      <c r="CA13" s="109">
        <v>8.1999999999999993</v>
      </c>
      <c r="CB13" s="664">
        <f>CA13-BU14</f>
        <v>-3</v>
      </c>
      <c r="CC13" s="665">
        <f>CA13/BU14</f>
        <v>0.7321428571428571</v>
      </c>
    </row>
    <row r="14" spans="1:81">
      <c r="A14" s="635">
        <v>7</v>
      </c>
      <c r="B14" s="620" t="s">
        <v>21</v>
      </c>
      <c r="C14" s="53">
        <v>11.6</v>
      </c>
      <c r="E14" s="646">
        <v>7</v>
      </c>
      <c r="F14" s="7" t="s">
        <v>21</v>
      </c>
      <c r="G14" s="29">
        <v>9.4</v>
      </c>
      <c r="H14" s="647">
        <f>G14-C14</f>
        <v>-2.1999999999999993</v>
      </c>
      <c r="I14" s="648">
        <f>G14/C14</f>
        <v>0.81034482758620696</v>
      </c>
      <c r="K14" s="649">
        <v>7</v>
      </c>
      <c r="L14" s="650" t="s">
        <v>81</v>
      </c>
      <c r="M14" s="651">
        <v>8.1</v>
      </c>
      <c r="N14" s="652">
        <f>M14-G84</f>
        <v>8.1</v>
      </c>
      <c r="O14" s="634" t="s">
        <v>7</v>
      </c>
      <c r="Q14" s="653">
        <v>7</v>
      </c>
      <c r="R14" s="636" t="s">
        <v>90</v>
      </c>
      <c r="S14" s="83">
        <v>13.8</v>
      </c>
      <c r="T14" s="628">
        <f>S14-M12</f>
        <v>0.5</v>
      </c>
      <c r="U14" s="629">
        <f>S14/M12</f>
        <v>1.0375939849624061</v>
      </c>
      <c r="W14" s="653">
        <v>7</v>
      </c>
      <c r="X14" s="620" t="s">
        <v>58</v>
      </c>
      <c r="Y14" s="83">
        <v>12.5</v>
      </c>
      <c r="Z14" s="84">
        <f>Y14-S11</f>
        <v>-1.8000000000000007</v>
      </c>
      <c r="AA14" s="637">
        <f>Y14/S11</f>
        <v>0.87412587412587406</v>
      </c>
      <c r="AC14" s="635">
        <v>7</v>
      </c>
      <c r="AD14" s="620" t="s">
        <v>107</v>
      </c>
      <c r="AE14" s="83">
        <v>11.7</v>
      </c>
      <c r="AF14" s="628">
        <f>AE14-Y16</f>
        <v>1.7999999999999989</v>
      </c>
      <c r="AG14" s="637">
        <f>AE14/Y16</f>
        <v>1.1818181818181817</v>
      </c>
      <c r="AI14" s="635">
        <v>7</v>
      </c>
      <c r="AJ14" s="620" t="s">
        <v>107</v>
      </c>
      <c r="AK14" s="83">
        <v>10.199999999999999</v>
      </c>
      <c r="AL14" s="626">
        <f>AK14-AE14</f>
        <v>-1.5</v>
      </c>
      <c r="AM14" s="627">
        <f>AK14/AE14</f>
        <v>0.87179487179487181</v>
      </c>
      <c r="AO14" s="635">
        <v>7</v>
      </c>
      <c r="AP14" s="620" t="s">
        <v>58</v>
      </c>
      <c r="AQ14" s="83">
        <v>12.5</v>
      </c>
      <c r="AR14" s="626">
        <f>AQ14-AK10</f>
        <v>-2.5</v>
      </c>
      <c r="AS14" s="627">
        <f>AQ14/AK10</f>
        <v>0.83333333333333337</v>
      </c>
      <c r="AU14" s="635">
        <v>7</v>
      </c>
      <c r="AV14" s="620" t="s">
        <v>90</v>
      </c>
      <c r="AW14" s="83">
        <v>10.199999999999999</v>
      </c>
      <c r="AX14" s="628">
        <f>AW14-AQ16</f>
        <v>1.8999999999999986</v>
      </c>
      <c r="AY14" s="629">
        <f>AW14/AQ16</f>
        <v>1.2289156626506021</v>
      </c>
      <c r="BA14" s="654">
        <v>7</v>
      </c>
      <c r="BB14" s="7" t="s">
        <v>107</v>
      </c>
      <c r="BC14" s="104">
        <v>9.6</v>
      </c>
      <c r="BD14" s="655">
        <f>BC14-AW15</f>
        <v>9.9999999999999645E-2</v>
      </c>
      <c r="BE14" s="656">
        <f>BC14/AW15</f>
        <v>1.0105263157894737</v>
      </c>
      <c r="BG14" s="635">
        <v>7</v>
      </c>
      <c r="BH14" s="620" t="s">
        <v>24</v>
      </c>
      <c r="BI14" s="84">
        <v>11.1</v>
      </c>
      <c r="BJ14" s="626">
        <f>BI14-BC13</f>
        <v>-1.8000000000000007</v>
      </c>
      <c r="BK14" s="627">
        <f>BI14/BC13</f>
        <v>0.86046511627906974</v>
      </c>
      <c r="BM14" s="635">
        <v>7</v>
      </c>
      <c r="BN14" s="620" t="s">
        <v>24</v>
      </c>
      <c r="BO14" s="84">
        <v>10.3</v>
      </c>
      <c r="BP14" s="626">
        <f>BO14-BI14</f>
        <v>-0.79999999999999893</v>
      </c>
      <c r="BQ14" s="627">
        <f>BO14/BI14</f>
        <v>0.927927927927928</v>
      </c>
      <c r="BS14" s="635">
        <v>7</v>
      </c>
      <c r="BT14" s="712" t="s">
        <v>24</v>
      </c>
      <c r="BU14" s="84">
        <v>11.2</v>
      </c>
      <c r="BV14" s="628">
        <f>BU14-BO14</f>
        <v>0.89999999999999858</v>
      </c>
      <c r="BW14" s="629">
        <f>BU14/BO14</f>
        <v>1.087378640776699</v>
      </c>
      <c r="BY14" s="654">
        <v>7</v>
      </c>
      <c r="BZ14" s="7" t="s">
        <v>30</v>
      </c>
      <c r="CA14" s="104">
        <v>6</v>
      </c>
      <c r="CB14" s="655">
        <f>CA14-BU18</f>
        <v>0</v>
      </c>
      <c r="CC14" s="656">
        <f>CA14/BU18</f>
        <v>1</v>
      </c>
    </row>
    <row r="15" spans="1:81">
      <c r="A15" s="635">
        <v>8</v>
      </c>
      <c r="B15" s="620" t="s">
        <v>107</v>
      </c>
      <c r="C15" s="53">
        <v>10.199999999999999</v>
      </c>
      <c r="E15" s="646">
        <v>8</v>
      </c>
      <c r="F15" s="7" t="s">
        <v>30</v>
      </c>
      <c r="G15" s="29">
        <v>7.7</v>
      </c>
      <c r="H15" s="657">
        <f>G15-C16</f>
        <v>0.20000000000000018</v>
      </c>
      <c r="I15" s="658">
        <f>G15/C16</f>
        <v>1.0266666666666666</v>
      </c>
      <c r="K15" s="646">
        <v>8</v>
      </c>
      <c r="L15" s="7" t="s">
        <v>107</v>
      </c>
      <c r="M15" s="104">
        <v>8</v>
      </c>
      <c r="N15" s="647">
        <f>M15-G13</f>
        <v>-2.3000000000000007</v>
      </c>
      <c r="O15" s="648">
        <f>M15/G13</f>
        <v>0.77669902912621358</v>
      </c>
      <c r="Q15" s="653">
        <v>8</v>
      </c>
      <c r="R15" s="623" t="s">
        <v>107</v>
      </c>
      <c r="S15" s="83">
        <v>11.8</v>
      </c>
      <c r="T15" s="621">
        <f>S15-M15</f>
        <v>3.8000000000000007</v>
      </c>
      <c r="U15" s="622">
        <f>S15/M15</f>
        <v>1.4750000000000001</v>
      </c>
      <c r="W15" s="653">
        <v>8</v>
      </c>
      <c r="X15" s="620" t="s">
        <v>90</v>
      </c>
      <c r="Y15" s="83">
        <v>12.1</v>
      </c>
      <c r="Z15" s="659">
        <f>Y15-S14</f>
        <v>-1.7000000000000011</v>
      </c>
      <c r="AA15" s="643">
        <f>Y15/S14</f>
        <v>0.87681159420289845</v>
      </c>
      <c r="AC15" s="654">
        <v>8</v>
      </c>
      <c r="AD15" s="7" t="s">
        <v>30</v>
      </c>
      <c r="AE15" s="104">
        <v>6.2</v>
      </c>
      <c r="AF15" s="660">
        <f>AE15-Y17</f>
        <v>-1.2999999999999998</v>
      </c>
      <c r="AG15" s="661">
        <f>AE15/Y17</f>
        <v>0.82666666666666666</v>
      </c>
      <c r="AI15" s="654">
        <v>8</v>
      </c>
      <c r="AJ15" s="7" t="s">
        <v>90</v>
      </c>
      <c r="AK15" s="104">
        <v>8</v>
      </c>
      <c r="AL15" s="660">
        <f>AK15-AE12</f>
        <v>-4.9000000000000004</v>
      </c>
      <c r="AM15" s="661">
        <f>AK15/AE12</f>
        <v>0.62015503875968991</v>
      </c>
      <c r="AO15" s="654">
        <v>8</v>
      </c>
      <c r="AP15" s="7" t="s">
        <v>107</v>
      </c>
      <c r="AQ15" s="104">
        <v>9.4</v>
      </c>
      <c r="AR15" s="660">
        <f>AQ15-AK14</f>
        <v>-0.79999999999999893</v>
      </c>
      <c r="AS15" s="661">
        <f>AQ15/AK14</f>
        <v>0.92156862745098045</v>
      </c>
      <c r="AU15" s="654">
        <v>8</v>
      </c>
      <c r="AV15" s="7" t="s">
        <v>107</v>
      </c>
      <c r="AW15" s="104">
        <v>9.5</v>
      </c>
      <c r="AX15" s="662">
        <f>AW15-AQ15</f>
        <v>9.9999999999999645E-2</v>
      </c>
      <c r="AY15" s="663">
        <f>AW15/AQ15</f>
        <v>1.0106382978723405</v>
      </c>
      <c r="BA15" s="654">
        <v>8</v>
      </c>
      <c r="BB15" s="7" t="s">
        <v>90</v>
      </c>
      <c r="BC15" s="104">
        <v>8.4</v>
      </c>
      <c r="BD15" s="664">
        <f>BC15-AW14</f>
        <v>-1.7999999999999989</v>
      </c>
      <c r="BE15" s="665">
        <f>BC15/AW14</f>
        <v>0.82352941176470595</v>
      </c>
      <c r="BG15" s="654">
        <v>8</v>
      </c>
      <c r="BH15" s="7" t="s">
        <v>107</v>
      </c>
      <c r="BI15" s="104">
        <v>9.8000000000000007</v>
      </c>
      <c r="BJ15" s="655">
        <f>BI15-BC14</f>
        <v>0.20000000000000107</v>
      </c>
      <c r="BK15" s="656">
        <f>BI15/BC14</f>
        <v>1.0208333333333335</v>
      </c>
      <c r="BM15" s="635">
        <v>8</v>
      </c>
      <c r="BN15" s="620" t="s">
        <v>77</v>
      </c>
      <c r="BO15" s="83">
        <v>10.3</v>
      </c>
      <c r="BP15" s="628">
        <f>BO15-BI17</f>
        <v>2.9000000000000004</v>
      </c>
      <c r="BQ15" s="629">
        <f>BO15/BI17</f>
        <v>1.3918918918918919</v>
      </c>
      <c r="BS15" s="635">
        <v>8</v>
      </c>
      <c r="BT15" s="712" t="s">
        <v>77</v>
      </c>
      <c r="BU15" s="83">
        <v>11</v>
      </c>
      <c r="BV15" s="628">
        <f>BU15-BO15</f>
        <v>0.69999999999999929</v>
      </c>
      <c r="BW15" s="629">
        <f>BU15/BO15</f>
        <v>1.0679611650485437</v>
      </c>
      <c r="BY15" s="674">
        <v>8</v>
      </c>
      <c r="BZ15" s="668" t="s">
        <v>76</v>
      </c>
      <c r="CA15" s="669">
        <v>5.2</v>
      </c>
      <c r="CB15" s="736">
        <f>CA15-BU82</f>
        <v>5.2</v>
      </c>
      <c r="CC15" s="642" t="s">
        <v>7</v>
      </c>
    </row>
    <row r="16" spans="1:81">
      <c r="A16" s="646">
        <v>9</v>
      </c>
      <c r="B16" s="7" t="s">
        <v>30</v>
      </c>
      <c r="C16" s="25">
        <v>7.5</v>
      </c>
      <c r="E16" s="646">
        <v>9</v>
      </c>
      <c r="F16" s="7" t="s">
        <v>76</v>
      </c>
      <c r="G16" s="19">
        <v>7.1</v>
      </c>
      <c r="H16" s="657">
        <f>G16-C24</f>
        <v>3.4999999999999996</v>
      </c>
      <c r="I16" s="658">
        <f>G16/C24</f>
        <v>1.9722222222222221</v>
      </c>
      <c r="K16" s="646">
        <v>9</v>
      </c>
      <c r="L16" s="7" t="s">
        <v>73</v>
      </c>
      <c r="M16" s="103">
        <v>7.9</v>
      </c>
      <c r="N16" s="657">
        <f>M16-G24</f>
        <v>4.9000000000000004</v>
      </c>
      <c r="O16" s="658" t="s">
        <v>118</v>
      </c>
      <c r="Q16" s="653">
        <v>9</v>
      </c>
      <c r="R16" s="623" t="s">
        <v>81</v>
      </c>
      <c r="S16" s="83">
        <v>11.4</v>
      </c>
      <c r="T16" s="621">
        <f>S16-M14</f>
        <v>3.3000000000000007</v>
      </c>
      <c r="U16" s="622">
        <f>S16/M14</f>
        <v>1.4074074074074074</v>
      </c>
      <c r="W16" s="653">
        <v>9</v>
      </c>
      <c r="X16" s="620" t="s">
        <v>107</v>
      </c>
      <c r="Y16" s="83">
        <v>9.9</v>
      </c>
      <c r="Z16" s="659">
        <f>Y16-S15</f>
        <v>-1.9000000000000004</v>
      </c>
      <c r="AA16" s="643">
        <f>Y16/S15</f>
        <v>0.83898305084745761</v>
      </c>
      <c r="AC16" s="654">
        <v>9</v>
      </c>
      <c r="AD16" s="7" t="s">
        <v>26</v>
      </c>
      <c r="AE16" s="103">
        <v>5.6</v>
      </c>
      <c r="AF16" s="662">
        <f>AE16-Y21</f>
        <v>1.2999999999999998</v>
      </c>
      <c r="AG16" s="663">
        <f>AE16/Y21</f>
        <v>1.3023255813953487</v>
      </c>
      <c r="AI16" s="654">
        <v>9</v>
      </c>
      <c r="AJ16" s="7" t="s">
        <v>30</v>
      </c>
      <c r="AK16" s="104">
        <v>6</v>
      </c>
      <c r="AL16" s="660">
        <f>AK16-AE15</f>
        <v>-0.20000000000000018</v>
      </c>
      <c r="AM16" s="661">
        <f>AK16/AE15</f>
        <v>0.96774193548387089</v>
      </c>
      <c r="AO16" s="654">
        <v>9</v>
      </c>
      <c r="AP16" s="7" t="s">
        <v>90</v>
      </c>
      <c r="AQ16" s="104">
        <v>8.3000000000000007</v>
      </c>
      <c r="AR16" s="662">
        <f>AQ16-AK15</f>
        <v>0.30000000000000071</v>
      </c>
      <c r="AS16" s="663">
        <f>AQ16/AK15</f>
        <v>1.0375000000000001</v>
      </c>
      <c r="AU16" s="654">
        <v>9</v>
      </c>
      <c r="AV16" s="7" t="s">
        <v>30</v>
      </c>
      <c r="AW16" s="104">
        <v>6.1</v>
      </c>
      <c r="AX16" s="662">
        <f>AW16-AQ18</f>
        <v>0</v>
      </c>
      <c r="AY16" s="663">
        <f>AW16/AQ18</f>
        <v>1</v>
      </c>
      <c r="BA16" s="654">
        <v>9</v>
      </c>
      <c r="BB16" s="7" t="s">
        <v>30</v>
      </c>
      <c r="BC16" s="104">
        <v>6.1</v>
      </c>
      <c r="BD16" s="655">
        <f>BC16-AW16</f>
        <v>0</v>
      </c>
      <c r="BE16" s="656">
        <f>BC16/AW16</f>
        <v>1</v>
      </c>
      <c r="BG16" s="654">
        <v>9</v>
      </c>
      <c r="BH16" s="7" t="s">
        <v>90</v>
      </c>
      <c r="BI16" s="104">
        <v>8.6999999999999993</v>
      </c>
      <c r="BJ16" s="655">
        <f>BI16-BC15</f>
        <v>0.29999999999999893</v>
      </c>
      <c r="BK16" s="656">
        <f>BI16/BC15</f>
        <v>1.0357142857142856</v>
      </c>
      <c r="BM16" s="654">
        <v>9</v>
      </c>
      <c r="BN16" s="7" t="s">
        <v>107</v>
      </c>
      <c r="BO16" s="104">
        <v>8.9</v>
      </c>
      <c r="BP16" s="664">
        <f>BO16-BI15</f>
        <v>-0.90000000000000036</v>
      </c>
      <c r="BQ16" s="665">
        <f>BO16/BI15</f>
        <v>0.90816326530612246</v>
      </c>
      <c r="BS16" s="674">
        <v>9</v>
      </c>
      <c r="BT16" s="668" t="s">
        <v>50</v>
      </c>
      <c r="BU16" s="669">
        <v>9.5</v>
      </c>
      <c r="BV16" s="713">
        <f>BU16-BO65</f>
        <v>9.5</v>
      </c>
      <c r="BW16" s="642" t="s">
        <v>7</v>
      </c>
      <c r="BY16" s="654">
        <v>9</v>
      </c>
      <c r="BZ16" s="7" t="s">
        <v>83</v>
      </c>
      <c r="CA16" s="103">
        <v>5</v>
      </c>
      <c r="CB16" s="737">
        <f>CA16-BU22</f>
        <v>0.20000000000000018</v>
      </c>
      <c r="CC16" s="656">
        <f>CA16/BU22</f>
        <v>1.0416666666666667</v>
      </c>
    </row>
    <row r="17" spans="1:81">
      <c r="A17" s="646">
        <v>10</v>
      </c>
      <c r="B17" s="7" t="s">
        <v>77</v>
      </c>
      <c r="C17" s="49">
        <v>7.2</v>
      </c>
      <c r="E17" s="646">
        <v>10</v>
      </c>
      <c r="F17" s="7" t="s">
        <v>52</v>
      </c>
      <c r="G17" s="29">
        <v>6.9</v>
      </c>
      <c r="H17" s="666">
        <f>G17-C23</f>
        <v>3.2</v>
      </c>
      <c r="I17" s="658">
        <f>G17/C23</f>
        <v>1.8648648648648649</v>
      </c>
      <c r="K17" s="646">
        <v>10</v>
      </c>
      <c r="L17" s="7" t="s">
        <v>30</v>
      </c>
      <c r="M17" s="104">
        <v>7.6</v>
      </c>
      <c r="N17" s="647">
        <f>M17-G15</f>
        <v>-0.10000000000000053</v>
      </c>
      <c r="O17" s="648">
        <f>M17/G15</f>
        <v>0.9870129870129869</v>
      </c>
      <c r="Q17" s="646">
        <v>10</v>
      </c>
      <c r="R17" s="7" t="s">
        <v>26</v>
      </c>
      <c r="S17" s="103">
        <v>8</v>
      </c>
      <c r="T17" s="657">
        <f>S17-M20</f>
        <v>3.2</v>
      </c>
      <c r="U17" s="658">
        <f>S17/M20</f>
        <v>1.6666666666666667</v>
      </c>
      <c r="W17" s="646">
        <v>10</v>
      </c>
      <c r="X17" s="7" t="s">
        <v>30</v>
      </c>
      <c r="Y17" s="104">
        <v>7.5</v>
      </c>
      <c r="Z17" s="647">
        <f>Y17-S18</f>
        <v>-9.9999999999999645E-2</v>
      </c>
      <c r="AA17" s="648">
        <f>Y17/S18</f>
        <v>0.98684210526315796</v>
      </c>
      <c r="AC17" s="646">
        <v>10</v>
      </c>
      <c r="AD17" s="7" t="s">
        <v>74</v>
      </c>
      <c r="AE17" s="103">
        <v>5.2</v>
      </c>
      <c r="AF17" s="657">
        <f>AE17-Y20</f>
        <v>0.29999999999999982</v>
      </c>
      <c r="AG17" s="658">
        <f>AE17/Y20</f>
        <v>1.0612244897959184</v>
      </c>
      <c r="AI17" s="646">
        <v>10</v>
      </c>
      <c r="AJ17" s="7" t="s">
        <v>26</v>
      </c>
      <c r="AK17" s="103">
        <v>5.6</v>
      </c>
      <c r="AL17" s="657">
        <f>AK17-AE16</f>
        <v>0</v>
      </c>
      <c r="AM17" s="658">
        <f>AK17/AE16</f>
        <v>1</v>
      </c>
      <c r="AO17" s="667">
        <v>10</v>
      </c>
      <c r="AP17" s="668" t="s">
        <v>55</v>
      </c>
      <c r="AQ17" s="669">
        <v>7.4</v>
      </c>
      <c r="AR17" s="670">
        <f>AQ17-AK68</f>
        <v>7.4</v>
      </c>
      <c r="AS17" s="642" t="s">
        <v>7</v>
      </c>
      <c r="AU17" s="654">
        <v>10</v>
      </c>
      <c r="AV17" s="7" t="s">
        <v>26</v>
      </c>
      <c r="AW17" s="103">
        <v>5.9</v>
      </c>
      <c r="AX17" s="662">
        <f>AW17-AQ19</f>
        <v>0.5</v>
      </c>
      <c r="AY17" s="663">
        <f>AW17/AQ19</f>
        <v>1.0925925925925926</v>
      </c>
      <c r="BA17" s="654">
        <v>10</v>
      </c>
      <c r="BB17" s="7" t="s">
        <v>82</v>
      </c>
      <c r="BC17" s="104">
        <v>5.3</v>
      </c>
      <c r="BD17" s="655">
        <f>BC17-AW27</f>
        <v>3.5</v>
      </c>
      <c r="BE17" s="656" t="s">
        <v>116</v>
      </c>
      <c r="BG17" s="654">
        <v>10</v>
      </c>
      <c r="BH17" s="7" t="s">
        <v>77</v>
      </c>
      <c r="BI17" s="104">
        <v>7.4</v>
      </c>
      <c r="BJ17" s="655">
        <f>BI17-BC21</f>
        <v>3.8000000000000003</v>
      </c>
      <c r="BK17" s="656" t="s">
        <v>388</v>
      </c>
      <c r="BM17" s="654">
        <v>10</v>
      </c>
      <c r="BN17" s="7" t="s">
        <v>90</v>
      </c>
      <c r="BO17" s="104">
        <v>7.5</v>
      </c>
      <c r="BP17" s="664">
        <f>BO17-BI16</f>
        <v>-1.1999999999999993</v>
      </c>
      <c r="BQ17" s="665">
        <f>BO17/BI16</f>
        <v>0.86206896551724144</v>
      </c>
      <c r="BS17" s="654">
        <v>10</v>
      </c>
      <c r="BT17" s="530" t="s">
        <v>25</v>
      </c>
      <c r="BU17" s="103">
        <v>6.5</v>
      </c>
      <c r="BV17" s="655">
        <f>BU17-BO18</f>
        <v>0.40000000000000036</v>
      </c>
      <c r="BW17" s="656">
        <f>BU17/BO18</f>
        <v>1.0655737704918034</v>
      </c>
      <c r="BY17" s="654">
        <v>10</v>
      </c>
      <c r="BZ17" s="7" t="s">
        <v>74</v>
      </c>
      <c r="CA17" s="103">
        <v>4.5</v>
      </c>
      <c r="CB17" s="734">
        <f>CA17-BU19</f>
        <v>-1.4000000000000004</v>
      </c>
      <c r="CC17" s="735">
        <f>CA17/BU19</f>
        <v>0.76271186440677963</v>
      </c>
    </row>
    <row r="18" spans="1:81">
      <c r="A18" s="646">
        <v>11</v>
      </c>
      <c r="B18" s="7" t="s">
        <v>74</v>
      </c>
      <c r="C18" s="19">
        <v>6.8</v>
      </c>
      <c r="E18" s="646">
        <v>11</v>
      </c>
      <c r="F18" s="7" t="s">
        <v>27</v>
      </c>
      <c r="G18" s="29">
        <v>5.3</v>
      </c>
      <c r="H18" s="647">
        <f>G18-C20</f>
        <v>-0.20000000000000018</v>
      </c>
      <c r="I18" s="648">
        <f>G18/C20</f>
        <v>0.96363636363636362</v>
      </c>
      <c r="K18" s="646">
        <v>11</v>
      </c>
      <c r="L18" s="7" t="s">
        <v>21</v>
      </c>
      <c r="M18" s="104">
        <v>5.9</v>
      </c>
      <c r="N18" s="647">
        <f>M18-G14</f>
        <v>-3.5</v>
      </c>
      <c r="O18" s="648">
        <f>M18/G14</f>
        <v>0.62765957446808507</v>
      </c>
      <c r="Q18" s="646">
        <v>11</v>
      </c>
      <c r="R18" s="7" t="s">
        <v>30</v>
      </c>
      <c r="S18" s="104">
        <v>7.6</v>
      </c>
      <c r="T18" s="657">
        <f>S18-M17</f>
        <v>0</v>
      </c>
      <c r="U18" s="658">
        <f>S18/M17</f>
        <v>1</v>
      </c>
      <c r="W18" s="646">
        <v>11</v>
      </c>
      <c r="X18" s="7" t="s">
        <v>77</v>
      </c>
      <c r="Y18" s="104">
        <v>5.8</v>
      </c>
      <c r="Z18" s="647">
        <f>Y18-S19</f>
        <v>-0.60000000000000053</v>
      </c>
      <c r="AA18" s="648">
        <f>Y18/S19</f>
        <v>0.90624999999999989</v>
      </c>
      <c r="AC18" s="646">
        <v>11</v>
      </c>
      <c r="AD18" s="7" t="s">
        <v>77</v>
      </c>
      <c r="AE18" s="104">
        <v>4.8</v>
      </c>
      <c r="AF18" s="647">
        <f>AE18-Y18</f>
        <v>-1</v>
      </c>
      <c r="AG18" s="648">
        <f>AE18/Y18</f>
        <v>0.82758620689655171</v>
      </c>
      <c r="AI18" s="646">
        <v>11</v>
      </c>
      <c r="AJ18" s="7" t="s">
        <v>77</v>
      </c>
      <c r="AK18" s="104">
        <v>5.0999999999999996</v>
      </c>
      <c r="AL18" s="657">
        <f>AK18-AE18</f>
        <v>0.29999999999999982</v>
      </c>
      <c r="AM18" s="658">
        <f>AK18/AE18</f>
        <v>1.0625</v>
      </c>
      <c r="AO18" s="646">
        <v>11</v>
      </c>
      <c r="AP18" s="7" t="s">
        <v>30</v>
      </c>
      <c r="AQ18" s="104">
        <v>6.1</v>
      </c>
      <c r="AR18" s="657">
        <f>AQ18-AK16</f>
        <v>9.9999999999999645E-2</v>
      </c>
      <c r="AS18" s="658">
        <f>AQ18/AK16</f>
        <v>1.0166666666666666</v>
      </c>
      <c r="AU18" s="654">
        <v>11</v>
      </c>
      <c r="AV18" s="7" t="s">
        <v>77</v>
      </c>
      <c r="AW18" s="104">
        <v>5</v>
      </c>
      <c r="AX18" s="657">
        <f>AW18-AQ21</f>
        <v>0.70000000000000018</v>
      </c>
      <c r="AY18" s="658">
        <f>AW18/AQ21</f>
        <v>1.1627906976744187</v>
      </c>
      <c r="BA18" s="654">
        <v>11</v>
      </c>
      <c r="BB18" s="7" t="s">
        <v>74</v>
      </c>
      <c r="BC18" s="103">
        <v>4</v>
      </c>
      <c r="BD18" s="76">
        <f>BC18-AW19</f>
        <v>-9.9999999999999645E-2</v>
      </c>
      <c r="BE18" s="671">
        <f>BC18/AW19</f>
        <v>0.97560975609756106</v>
      </c>
      <c r="BG18" s="654">
        <v>11</v>
      </c>
      <c r="BH18" s="7" t="s">
        <v>82</v>
      </c>
      <c r="BI18" s="104">
        <v>7.1</v>
      </c>
      <c r="BJ18" s="666">
        <f>BI18-BC17</f>
        <v>1.7999999999999998</v>
      </c>
      <c r="BK18" s="672">
        <f>BI18/BC17</f>
        <v>1.3396226415094339</v>
      </c>
      <c r="BM18" s="654">
        <v>11</v>
      </c>
      <c r="BN18" s="7" t="s">
        <v>25</v>
      </c>
      <c r="BO18" s="103">
        <v>6.1</v>
      </c>
      <c r="BP18" s="666">
        <f>BO18-BI20</f>
        <v>2.0999999999999996</v>
      </c>
      <c r="BQ18" s="672">
        <f>BO18/BI20</f>
        <v>1.5249999999999999</v>
      </c>
      <c r="BS18" s="654">
        <v>11</v>
      </c>
      <c r="BT18" s="530" t="s">
        <v>30</v>
      </c>
      <c r="BU18" s="104">
        <v>6</v>
      </c>
      <c r="BV18" s="655">
        <f>BU18-BO19</f>
        <v>0</v>
      </c>
      <c r="BW18" s="656">
        <f>BU18/BO19</f>
        <v>1</v>
      </c>
      <c r="BY18" s="654">
        <v>11</v>
      </c>
      <c r="BZ18" s="7" t="s">
        <v>81</v>
      </c>
      <c r="CA18" s="103">
        <v>3.4</v>
      </c>
      <c r="CB18" s="734">
        <f>CA18-BU21</f>
        <v>-1.9</v>
      </c>
      <c r="CC18" s="735">
        <f>CA18/BU21</f>
        <v>0.64150943396226412</v>
      </c>
    </row>
    <row r="19" spans="1:81">
      <c r="A19" s="54">
        <v>12</v>
      </c>
      <c r="B19" s="7" t="s">
        <v>26</v>
      </c>
      <c r="C19" s="29">
        <v>6.6</v>
      </c>
      <c r="E19" s="54">
        <v>12</v>
      </c>
      <c r="F19" s="7" t="s">
        <v>26</v>
      </c>
      <c r="G19" s="29">
        <v>5</v>
      </c>
      <c r="H19" s="647">
        <f>G19-C19</f>
        <v>-1.5999999999999996</v>
      </c>
      <c r="I19" s="648">
        <f>G19/C19</f>
        <v>0.75757575757575757</v>
      </c>
      <c r="K19" s="54">
        <v>12</v>
      </c>
      <c r="L19" s="7" t="s">
        <v>77</v>
      </c>
      <c r="M19" s="104">
        <v>5.9</v>
      </c>
      <c r="N19" s="657">
        <f>M19-G20</f>
        <v>1.3000000000000007</v>
      </c>
      <c r="O19" s="658">
        <f>M19/G20</f>
        <v>1.2826086956521741</v>
      </c>
      <c r="Q19" s="54">
        <v>12</v>
      </c>
      <c r="R19" s="7" t="s">
        <v>77</v>
      </c>
      <c r="S19" s="104">
        <v>6.4</v>
      </c>
      <c r="T19" s="657">
        <f>S19-M19</f>
        <v>0.5</v>
      </c>
      <c r="U19" s="658">
        <f>S19/M19</f>
        <v>1.0847457627118644</v>
      </c>
      <c r="W19" s="667">
        <v>12</v>
      </c>
      <c r="X19" s="668" t="s">
        <v>15</v>
      </c>
      <c r="Y19" s="673">
        <v>5</v>
      </c>
      <c r="Z19" s="670">
        <f>Y19-S43</f>
        <v>5</v>
      </c>
      <c r="AA19" s="642" t="s">
        <v>7</v>
      </c>
      <c r="AC19" s="646">
        <v>12</v>
      </c>
      <c r="AD19" s="7" t="s">
        <v>25</v>
      </c>
      <c r="AE19" s="103">
        <v>3.9</v>
      </c>
      <c r="AF19" s="666">
        <f>AE19-Y23</f>
        <v>0.10000000000000009</v>
      </c>
      <c r="AG19" s="658">
        <f>AE19/Y23</f>
        <v>1.0263157894736843</v>
      </c>
      <c r="AI19" s="646">
        <v>12</v>
      </c>
      <c r="AJ19" s="7" t="s">
        <v>52</v>
      </c>
      <c r="AK19" s="103">
        <v>4.4000000000000004</v>
      </c>
      <c r="AL19" s="666">
        <f>AK19-AE20</f>
        <v>0.90000000000000036</v>
      </c>
      <c r="AM19" s="658">
        <f>AK19/AE20</f>
        <v>1.2571428571428573</v>
      </c>
      <c r="AO19" s="646">
        <v>12</v>
      </c>
      <c r="AP19" s="7" t="s">
        <v>26</v>
      </c>
      <c r="AQ19" s="103">
        <v>5.4</v>
      </c>
      <c r="AR19" s="76">
        <f>AQ19-AK17</f>
        <v>-0.19999999999999929</v>
      </c>
      <c r="AS19" s="648">
        <f>AQ19/AK17</f>
        <v>0.96428571428571441</v>
      </c>
      <c r="AU19" s="654">
        <v>12</v>
      </c>
      <c r="AV19" s="7" t="s">
        <v>74</v>
      </c>
      <c r="AW19" s="103">
        <v>4.0999999999999996</v>
      </c>
      <c r="AX19" s="666">
        <f>AW19-AQ22</f>
        <v>9.9999999999999645E-2</v>
      </c>
      <c r="AY19" s="658">
        <f>AW19/AQ22</f>
        <v>1.0249999999999999</v>
      </c>
      <c r="BA19" s="654">
        <v>12</v>
      </c>
      <c r="BB19" s="7" t="s">
        <v>25</v>
      </c>
      <c r="BC19" s="103">
        <v>3.8</v>
      </c>
      <c r="BD19" s="666">
        <f>BC19-AW20</f>
        <v>0</v>
      </c>
      <c r="BE19" s="672">
        <f>BC19/AW20</f>
        <v>1</v>
      </c>
      <c r="BG19" s="654">
        <v>12</v>
      </c>
      <c r="BH19" s="7" t="s">
        <v>30</v>
      </c>
      <c r="BI19" s="104">
        <v>6</v>
      </c>
      <c r="BJ19" s="76">
        <f>BI19-BC16</f>
        <v>-9.9999999999999645E-2</v>
      </c>
      <c r="BK19" s="671">
        <f>BI19/BC16</f>
        <v>0.98360655737704927</v>
      </c>
      <c r="BM19" s="654">
        <v>12</v>
      </c>
      <c r="BN19" s="7" t="s">
        <v>30</v>
      </c>
      <c r="BO19" s="104">
        <v>6</v>
      </c>
      <c r="BP19" s="666">
        <f>BO19-BI19</f>
        <v>0</v>
      </c>
      <c r="BQ19" s="672">
        <f>BO19/BI19</f>
        <v>1</v>
      </c>
      <c r="BS19" s="654">
        <v>12</v>
      </c>
      <c r="BT19" s="530" t="s">
        <v>74</v>
      </c>
      <c r="BU19" s="103">
        <v>5.9</v>
      </c>
      <c r="BV19" s="666">
        <f>BU19-BO24</f>
        <v>1.9000000000000004</v>
      </c>
      <c r="BW19" s="672">
        <f>BU19/BO24</f>
        <v>1.4750000000000001</v>
      </c>
      <c r="BY19" s="654">
        <v>12</v>
      </c>
      <c r="BZ19" s="7" t="s">
        <v>90</v>
      </c>
      <c r="CA19" s="104">
        <v>3.2</v>
      </c>
      <c r="CB19" s="677">
        <f>CA19-BU23</f>
        <v>-0.19999999999999973</v>
      </c>
      <c r="CC19" s="678">
        <f>CA19/BU23</f>
        <v>0.94117647058823539</v>
      </c>
    </row>
    <row r="20" spans="1:81">
      <c r="A20" s="646">
        <v>13</v>
      </c>
      <c r="B20" s="7" t="s">
        <v>27</v>
      </c>
      <c r="C20" s="29">
        <v>5.5</v>
      </c>
      <c r="E20" s="646">
        <v>13</v>
      </c>
      <c r="F20" s="7" t="s">
        <v>77</v>
      </c>
      <c r="G20" s="49">
        <v>4.5999999999999996</v>
      </c>
      <c r="H20" s="647">
        <f>G20-C17</f>
        <v>-2.6000000000000005</v>
      </c>
      <c r="I20" s="648">
        <f>G20/C17</f>
        <v>0.63888888888888884</v>
      </c>
      <c r="K20" s="646">
        <v>13</v>
      </c>
      <c r="L20" s="7" t="s">
        <v>26</v>
      </c>
      <c r="M20" s="103">
        <v>4.8</v>
      </c>
      <c r="N20" s="647">
        <f>M20-G19</f>
        <v>-0.20000000000000018</v>
      </c>
      <c r="O20" s="648">
        <f>M20/G19</f>
        <v>0.96</v>
      </c>
      <c r="Q20" s="646">
        <v>13</v>
      </c>
      <c r="R20" s="7" t="s">
        <v>73</v>
      </c>
      <c r="S20" s="103">
        <v>5.9</v>
      </c>
      <c r="T20" s="647">
        <f>S20-M16</f>
        <v>-2</v>
      </c>
      <c r="U20" s="648">
        <f>S20/M16</f>
        <v>0.74683544303797467</v>
      </c>
      <c r="W20" s="667">
        <v>13</v>
      </c>
      <c r="X20" s="668" t="s">
        <v>74</v>
      </c>
      <c r="Y20" s="669">
        <v>4.9000000000000004</v>
      </c>
      <c r="Z20" s="670">
        <f>Y20-S83</f>
        <v>4.9000000000000004</v>
      </c>
      <c r="AA20" s="642" t="s">
        <v>7</v>
      </c>
      <c r="AC20" s="646">
        <v>13</v>
      </c>
      <c r="AD20" s="7" t="s">
        <v>52</v>
      </c>
      <c r="AE20" s="103">
        <v>3.5</v>
      </c>
      <c r="AF20" s="666">
        <f>AE20-Y26</f>
        <v>0.39999999999999991</v>
      </c>
      <c r="AG20" s="658">
        <f>AE20/Y26</f>
        <v>1.129032258064516</v>
      </c>
      <c r="AI20" s="646">
        <v>13</v>
      </c>
      <c r="AJ20" s="7" t="s">
        <v>74</v>
      </c>
      <c r="AK20" s="103">
        <v>4.3</v>
      </c>
      <c r="AL20" s="76">
        <f>AK20-AE17</f>
        <v>-0.90000000000000036</v>
      </c>
      <c r="AM20" s="648">
        <f>AK20/AE17</f>
        <v>0.82692307692307687</v>
      </c>
      <c r="AO20" s="667">
        <v>13</v>
      </c>
      <c r="AP20" s="668" t="s">
        <v>81</v>
      </c>
      <c r="AQ20" s="669">
        <v>5.0999999999999996</v>
      </c>
      <c r="AR20" s="670">
        <f>AQ20-AK85</f>
        <v>5.0999999999999996</v>
      </c>
      <c r="AS20" s="642" t="s">
        <v>7</v>
      </c>
      <c r="AU20" s="654">
        <v>13</v>
      </c>
      <c r="AV20" s="7" t="s">
        <v>25</v>
      </c>
      <c r="AW20" s="103">
        <v>3.8</v>
      </c>
      <c r="AX20" s="76">
        <f>AW20-AQ23</f>
        <v>-0.10000000000000009</v>
      </c>
      <c r="AY20" s="648">
        <f>AW20/AQ23</f>
        <v>0.97435897435897434</v>
      </c>
      <c r="BA20" s="654">
        <v>13</v>
      </c>
      <c r="BB20" s="7" t="s">
        <v>60</v>
      </c>
      <c r="BC20" s="103">
        <v>3.6</v>
      </c>
      <c r="BD20" s="666">
        <f>BC20-AW21</f>
        <v>0.20000000000000018</v>
      </c>
      <c r="BE20" s="672">
        <f>BC20/AW21</f>
        <v>1.0588235294117647</v>
      </c>
      <c r="BG20" s="654">
        <v>13</v>
      </c>
      <c r="BH20" s="7" t="s">
        <v>25</v>
      </c>
      <c r="BI20" s="103">
        <v>4</v>
      </c>
      <c r="BJ20" s="666">
        <f>BI20-BC19</f>
        <v>0.20000000000000018</v>
      </c>
      <c r="BK20" s="672">
        <f>BI20/BC19</f>
        <v>1.0526315789473684</v>
      </c>
      <c r="BM20" s="654">
        <v>13</v>
      </c>
      <c r="BN20" s="7" t="s">
        <v>21</v>
      </c>
      <c r="BO20" s="104">
        <v>5.4</v>
      </c>
      <c r="BP20" s="666">
        <f>BO20-BI24</f>
        <v>3.7</v>
      </c>
      <c r="BQ20" s="672" t="s">
        <v>357</v>
      </c>
      <c r="BS20" s="654">
        <v>13</v>
      </c>
      <c r="BT20" s="530" t="s">
        <v>107</v>
      </c>
      <c r="BU20" s="104">
        <v>5.5</v>
      </c>
      <c r="BV20" s="76">
        <f>BU20-BO16</f>
        <v>-3.4000000000000004</v>
      </c>
      <c r="BW20" s="671">
        <f>BU20/BO16</f>
        <v>0.6179775280898876</v>
      </c>
      <c r="BY20" s="654">
        <v>13</v>
      </c>
      <c r="BZ20" s="7" t="s">
        <v>25</v>
      </c>
      <c r="CA20" s="103">
        <v>3</v>
      </c>
      <c r="CB20" s="76">
        <f>CA20-BU17</f>
        <v>-3.5</v>
      </c>
      <c r="CC20" s="671">
        <f>CA20/BU17</f>
        <v>0.46153846153846156</v>
      </c>
    </row>
    <row r="21" spans="1:81">
      <c r="A21" s="54">
        <v>14</v>
      </c>
      <c r="B21" s="7" t="s">
        <v>72</v>
      </c>
      <c r="C21" s="19">
        <v>3.8</v>
      </c>
      <c r="E21" s="54">
        <v>14</v>
      </c>
      <c r="F21" s="7" t="s">
        <v>74</v>
      </c>
      <c r="G21" s="19">
        <v>4.0999999999999996</v>
      </c>
      <c r="H21" s="76">
        <f>G21-C18</f>
        <v>-2.7</v>
      </c>
      <c r="I21" s="671">
        <f>G21/C18</f>
        <v>0.6029411764705882</v>
      </c>
      <c r="K21" s="54">
        <v>14</v>
      </c>
      <c r="L21" s="7" t="s">
        <v>76</v>
      </c>
      <c r="M21" s="103">
        <v>4.7</v>
      </c>
      <c r="N21" s="647">
        <f>M21-G16</f>
        <v>-2.3999999999999995</v>
      </c>
      <c r="O21" s="648">
        <f>M21/G16</f>
        <v>0.6619718309859155</v>
      </c>
      <c r="Q21" s="54">
        <v>14</v>
      </c>
      <c r="R21" s="7" t="s">
        <v>21</v>
      </c>
      <c r="S21" s="104">
        <v>5.0999999999999996</v>
      </c>
      <c r="T21" s="647">
        <f>S21-M18</f>
        <v>-0.80000000000000071</v>
      </c>
      <c r="U21" s="648">
        <f>S21/M18</f>
        <v>0.86440677966101687</v>
      </c>
      <c r="W21" s="54">
        <v>14</v>
      </c>
      <c r="X21" s="7" t="s">
        <v>26</v>
      </c>
      <c r="Y21" s="103">
        <v>4.3</v>
      </c>
      <c r="Z21" s="647">
        <f>Y21-S17</f>
        <v>-3.7</v>
      </c>
      <c r="AA21" s="648">
        <f>Y21/S17</f>
        <v>0.53749999999999998</v>
      </c>
      <c r="AC21" s="646">
        <v>14</v>
      </c>
      <c r="AD21" s="7" t="s">
        <v>36</v>
      </c>
      <c r="AE21" s="104">
        <v>3.3</v>
      </c>
      <c r="AF21" s="657">
        <f>AE21-Y24</f>
        <v>0</v>
      </c>
      <c r="AG21" s="658">
        <f>AE21/Y24</f>
        <v>1</v>
      </c>
      <c r="AI21" s="646">
        <v>14</v>
      </c>
      <c r="AJ21" s="7" t="s">
        <v>25</v>
      </c>
      <c r="AK21" s="103">
        <v>3.9</v>
      </c>
      <c r="AL21" s="657">
        <f>AK21-AE19</f>
        <v>0</v>
      </c>
      <c r="AM21" s="658">
        <f>AK21/AE19</f>
        <v>1</v>
      </c>
      <c r="AO21" s="646">
        <v>14</v>
      </c>
      <c r="AP21" s="7" t="s">
        <v>77</v>
      </c>
      <c r="AQ21" s="104">
        <v>4.3</v>
      </c>
      <c r="AR21" s="647">
        <f>AQ21-AK18</f>
        <v>-0.79999999999999982</v>
      </c>
      <c r="AS21" s="648">
        <f>AQ21/AK18</f>
        <v>0.84313725490196079</v>
      </c>
      <c r="AU21" s="674">
        <v>14</v>
      </c>
      <c r="AV21" s="668" t="s">
        <v>60</v>
      </c>
      <c r="AW21" s="669">
        <v>3.4</v>
      </c>
      <c r="AX21" s="670">
        <f>AW21-AQ72</f>
        <v>3.4</v>
      </c>
      <c r="AY21" s="642" t="s">
        <v>7</v>
      </c>
      <c r="BA21" s="654">
        <v>14</v>
      </c>
      <c r="BB21" s="7" t="s">
        <v>77</v>
      </c>
      <c r="BC21" s="104">
        <v>3.6</v>
      </c>
      <c r="BD21" s="76">
        <f>BC21-AW18</f>
        <v>-1.4</v>
      </c>
      <c r="BE21" s="671">
        <f>BC21/AW18</f>
        <v>0.72</v>
      </c>
      <c r="BG21" s="654">
        <v>14</v>
      </c>
      <c r="BH21" s="7" t="s">
        <v>74</v>
      </c>
      <c r="BI21" s="103">
        <v>4</v>
      </c>
      <c r="BJ21" s="666">
        <f>BI21-BC18</f>
        <v>0</v>
      </c>
      <c r="BK21" s="672">
        <f>BI21/BC18</f>
        <v>1</v>
      </c>
      <c r="BM21" s="674">
        <v>14</v>
      </c>
      <c r="BN21" s="668" t="s">
        <v>27</v>
      </c>
      <c r="BO21" s="669">
        <v>5</v>
      </c>
      <c r="BP21" s="670">
        <f>BO21-BI46</f>
        <v>5</v>
      </c>
      <c r="BQ21" s="642" t="s">
        <v>7</v>
      </c>
      <c r="BS21" s="654">
        <v>14</v>
      </c>
      <c r="BT21" s="530" t="s">
        <v>81</v>
      </c>
      <c r="BU21" s="103">
        <v>5.3</v>
      </c>
      <c r="BV21" s="666">
        <f>BU21-BO28</f>
        <v>3.5999999999999996</v>
      </c>
      <c r="BW21" s="672" t="s">
        <v>131</v>
      </c>
      <c r="BY21" s="654">
        <v>14</v>
      </c>
      <c r="BZ21" s="7" t="s">
        <v>73</v>
      </c>
      <c r="CA21" s="103">
        <v>2.7</v>
      </c>
      <c r="CB21" s="666">
        <f>CA21-BU25</f>
        <v>0</v>
      </c>
      <c r="CC21" s="681">
        <f>CA21/BU25</f>
        <v>1</v>
      </c>
    </row>
    <row r="22" spans="1:81">
      <c r="A22" s="646">
        <v>15</v>
      </c>
      <c r="B22" s="530" t="s">
        <v>57</v>
      </c>
      <c r="C22" s="19">
        <v>3.8</v>
      </c>
      <c r="E22" s="646">
        <v>15</v>
      </c>
      <c r="F22" s="7" t="s">
        <v>36</v>
      </c>
      <c r="G22" s="25">
        <v>3.3</v>
      </c>
      <c r="H22" s="666">
        <f>G22-C26</f>
        <v>0</v>
      </c>
      <c r="I22" s="672">
        <f>G22/C26</f>
        <v>1</v>
      </c>
      <c r="K22" s="646">
        <v>15</v>
      </c>
      <c r="L22" s="7" t="s">
        <v>74</v>
      </c>
      <c r="M22" s="103">
        <v>4.2</v>
      </c>
      <c r="N22" s="657">
        <f>M22-G21</f>
        <v>0.10000000000000053</v>
      </c>
      <c r="O22" s="658">
        <f>M22/G21</f>
        <v>1.024390243902439</v>
      </c>
      <c r="Q22" s="646">
        <v>15</v>
      </c>
      <c r="R22" s="7" t="s">
        <v>76</v>
      </c>
      <c r="S22" s="103">
        <v>5</v>
      </c>
      <c r="T22" s="657">
        <f>S22-M21</f>
        <v>0.29999999999999982</v>
      </c>
      <c r="U22" s="658">
        <f>S22/M21</f>
        <v>1.0638297872340425</v>
      </c>
      <c r="W22" s="646">
        <v>15</v>
      </c>
      <c r="X22" s="7" t="s">
        <v>57</v>
      </c>
      <c r="Y22" s="103">
        <v>3.9</v>
      </c>
      <c r="Z22" s="657">
        <f>Y22-S23</f>
        <v>0</v>
      </c>
      <c r="AA22" s="658">
        <f>Y22/S23</f>
        <v>1</v>
      </c>
      <c r="AC22" s="646">
        <v>15</v>
      </c>
      <c r="AD22" s="7" t="s">
        <v>73</v>
      </c>
      <c r="AE22" s="103">
        <v>3</v>
      </c>
      <c r="AF22" s="657">
        <f>AE22-Y27</f>
        <v>0</v>
      </c>
      <c r="AG22" s="658">
        <f>AE22/Y27</f>
        <v>1</v>
      </c>
      <c r="AI22" s="646">
        <v>15</v>
      </c>
      <c r="AJ22" s="7" t="s">
        <v>36</v>
      </c>
      <c r="AK22" s="104">
        <v>3.9</v>
      </c>
      <c r="AL22" s="657">
        <f>AK22-AE21</f>
        <v>0.60000000000000009</v>
      </c>
      <c r="AM22" s="658">
        <f>AK22/AE21</f>
        <v>1.1818181818181819</v>
      </c>
      <c r="AO22" s="646">
        <v>15</v>
      </c>
      <c r="AP22" s="7" t="s">
        <v>74</v>
      </c>
      <c r="AQ22" s="103">
        <v>4</v>
      </c>
      <c r="AR22" s="647">
        <f>AQ22-AK20</f>
        <v>-0.29999999999999982</v>
      </c>
      <c r="AS22" s="648">
        <f>AQ22/AK20</f>
        <v>0.93023255813953487</v>
      </c>
      <c r="AU22" s="654">
        <v>15</v>
      </c>
      <c r="AV22" s="7" t="s">
        <v>73</v>
      </c>
      <c r="AW22" s="103">
        <v>3</v>
      </c>
      <c r="AX22" s="657">
        <f>AW22-AQ27</f>
        <v>0</v>
      </c>
      <c r="AY22" s="658">
        <f>AW22/AQ27</f>
        <v>1</v>
      </c>
      <c r="BA22" s="654">
        <v>15</v>
      </c>
      <c r="BB22" s="7" t="s">
        <v>73</v>
      </c>
      <c r="BC22" s="103">
        <v>2.7</v>
      </c>
      <c r="BD22" s="76">
        <f>BC22-AW22</f>
        <v>-0.29999999999999982</v>
      </c>
      <c r="BE22" s="671">
        <f>BC22/AW22</f>
        <v>0.9</v>
      </c>
      <c r="BG22" s="654">
        <v>15</v>
      </c>
      <c r="BH22" s="7" t="s">
        <v>73</v>
      </c>
      <c r="BI22" s="103">
        <v>2.7</v>
      </c>
      <c r="BJ22" s="666">
        <f>BI22-BC22</f>
        <v>0</v>
      </c>
      <c r="BK22" s="672">
        <f>BI22/BC22</f>
        <v>1</v>
      </c>
      <c r="BM22" s="674">
        <v>15</v>
      </c>
      <c r="BN22" s="668" t="s">
        <v>76</v>
      </c>
      <c r="BO22" s="669">
        <v>5</v>
      </c>
      <c r="BP22" s="670">
        <f>BO22-BI80</f>
        <v>5</v>
      </c>
      <c r="BQ22" s="642" t="s">
        <v>7</v>
      </c>
      <c r="BS22" s="654">
        <v>15</v>
      </c>
      <c r="BT22" s="530" t="s">
        <v>83</v>
      </c>
      <c r="BU22" s="103">
        <v>4.8</v>
      </c>
      <c r="BV22" s="666">
        <f>BU22-BO23</f>
        <v>0.59999999999999964</v>
      </c>
      <c r="BW22" s="672">
        <f>BU22/BO23</f>
        <v>1.1428571428571428</v>
      </c>
      <c r="BY22" s="654">
        <v>15</v>
      </c>
      <c r="BZ22" s="7" t="s">
        <v>77</v>
      </c>
      <c r="CA22" s="103">
        <v>2.4</v>
      </c>
      <c r="CB22" s="677">
        <f>CA22-BU15</f>
        <v>-8.6</v>
      </c>
      <c r="CC22" s="678">
        <f>CA22/BU15</f>
        <v>0.21818181818181817</v>
      </c>
    </row>
    <row r="23" spans="1:81">
      <c r="A23" s="646">
        <v>16</v>
      </c>
      <c r="B23" s="7" t="s">
        <v>52</v>
      </c>
      <c r="C23" s="29">
        <v>3.7</v>
      </c>
      <c r="E23" s="646">
        <v>16</v>
      </c>
      <c r="F23" s="7" t="s">
        <v>25</v>
      </c>
      <c r="G23" s="19">
        <v>3.1</v>
      </c>
      <c r="H23" s="666">
        <f>G23-C28</f>
        <v>0</v>
      </c>
      <c r="I23" s="672">
        <f>G23/C28</f>
        <v>1</v>
      </c>
      <c r="K23" s="646">
        <v>16</v>
      </c>
      <c r="L23" s="7" t="s">
        <v>57</v>
      </c>
      <c r="M23" s="103">
        <v>3.8</v>
      </c>
      <c r="N23" s="657">
        <f>M23-G25</f>
        <v>1.1999999999999997</v>
      </c>
      <c r="O23" s="658">
        <f>M23/G25</f>
        <v>1.4615384615384615</v>
      </c>
      <c r="Q23" s="646">
        <v>16</v>
      </c>
      <c r="R23" s="7" t="s">
        <v>57</v>
      </c>
      <c r="S23" s="103">
        <v>3.9</v>
      </c>
      <c r="T23" s="657">
        <f>S23-M23</f>
        <v>0.10000000000000009</v>
      </c>
      <c r="U23" s="658">
        <f>S23/M23</f>
        <v>1.0263157894736843</v>
      </c>
      <c r="W23" s="646">
        <v>16</v>
      </c>
      <c r="X23" s="7" t="s">
        <v>25</v>
      </c>
      <c r="Y23" s="103">
        <v>3.8</v>
      </c>
      <c r="Z23" s="657">
        <f>Y23-S25</f>
        <v>0.69999999999999973</v>
      </c>
      <c r="AA23" s="658">
        <f>Y23/S25</f>
        <v>1.225806451612903</v>
      </c>
      <c r="AC23" s="646">
        <v>16</v>
      </c>
      <c r="AD23" s="7" t="s">
        <v>15</v>
      </c>
      <c r="AE23" s="104">
        <v>2.9</v>
      </c>
      <c r="AF23" s="647">
        <f>AE23-Y19</f>
        <v>-2.1</v>
      </c>
      <c r="AG23" s="648">
        <f>AE23/Y19</f>
        <v>0.57999999999999996</v>
      </c>
      <c r="AI23" s="646">
        <v>16</v>
      </c>
      <c r="AJ23" s="7" t="s">
        <v>73</v>
      </c>
      <c r="AK23" s="103">
        <v>3</v>
      </c>
      <c r="AL23" s="675">
        <f>AK23-AE22</f>
        <v>0</v>
      </c>
      <c r="AM23" s="676">
        <f>AK23/AE22</f>
        <v>1</v>
      </c>
      <c r="AO23" s="646">
        <v>16</v>
      </c>
      <c r="AP23" s="7" t="s">
        <v>25</v>
      </c>
      <c r="AQ23" s="103">
        <v>3.9</v>
      </c>
      <c r="AR23" s="657">
        <f>AQ23-AK21</f>
        <v>0</v>
      </c>
      <c r="AS23" s="658">
        <f>AQ23/AK21</f>
        <v>1</v>
      </c>
      <c r="AU23" s="654">
        <v>16</v>
      </c>
      <c r="AV23" s="7" t="s">
        <v>52</v>
      </c>
      <c r="AW23" s="103">
        <v>2.9</v>
      </c>
      <c r="AX23" s="647">
        <f>AW23-AQ26</f>
        <v>-0.10000000000000009</v>
      </c>
      <c r="AY23" s="648">
        <f>AW23/AQ26</f>
        <v>0.96666666666666667</v>
      </c>
      <c r="BA23" s="654">
        <v>16</v>
      </c>
      <c r="BB23" s="7" t="s">
        <v>21</v>
      </c>
      <c r="BC23" s="104">
        <v>2.2999999999999998</v>
      </c>
      <c r="BD23" s="666">
        <f>BC23-AW28</f>
        <v>0.69999999999999973</v>
      </c>
      <c r="BE23" s="672">
        <f>BC23/AW28</f>
        <v>1.4374999999999998</v>
      </c>
      <c r="BG23" s="654">
        <v>16</v>
      </c>
      <c r="BH23" s="7" t="s">
        <v>57</v>
      </c>
      <c r="BI23" s="103">
        <v>2.1</v>
      </c>
      <c r="BJ23" s="666">
        <f>BI23-BC25</f>
        <v>0.30000000000000004</v>
      </c>
      <c r="BK23" s="672">
        <f>BI23/BC25</f>
        <v>1.1666666666666667</v>
      </c>
      <c r="BM23" s="674">
        <v>16</v>
      </c>
      <c r="BN23" s="668" t="s">
        <v>83</v>
      </c>
      <c r="BO23" s="669">
        <v>4.2</v>
      </c>
      <c r="BP23" s="670">
        <f>BO23-BI84</f>
        <v>4.2</v>
      </c>
      <c r="BQ23" s="642" t="s">
        <v>7</v>
      </c>
      <c r="BS23" s="654">
        <v>16</v>
      </c>
      <c r="BT23" s="530" t="s">
        <v>90</v>
      </c>
      <c r="BU23" s="104">
        <v>3.4</v>
      </c>
      <c r="BV23" s="76">
        <f>BU23-BO17</f>
        <v>-4.0999999999999996</v>
      </c>
      <c r="BW23" s="671">
        <f>BU23/BO17</f>
        <v>0.45333333333333331</v>
      </c>
      <c r="BY23" s="674">
        <v>16</v>
      </c>
      <c r="BZ23" s="668" t="s">
        <v>26</v>
      </c>
      <c r="CA23" s="669">
        <v>1.9</v>
      </c>
      <c r="CB23" s="682">
        <f>CA23-BU48</f>
        <v>1.9</v>
      </c>
      <c r="CC23" s="642" t="s">
        <v>7</v>
      </c>
    </row>
    <row r="24" spans="1:81">
      <c r="A24" s="649">
        <v>17</v>
      </c>
      <c r="B24" s="650" t="s">
        <v>76</v>
      </c>
      <c r="C24" s="651">
        <v>3.6</v>
      </c>
      <c r="E24" s="646">
        <v>17</v>
      </c>
      <c r="F24" s="530" t="s">
        <v>73</v>
      </c>
      <c r="G24" s="19">
        <v>3</v>
      </c>
      <c r="H24" s="76">
        <f>G24-C29</f>
        <v>-0.10000000000000009</v>
      </c>
      <c r="I24" s="671">
        <f>G24/C29</f>
        <v>0.96774193548387089</v>
      </c>
      <c r="K24" s="646">
        <v>17</v>
      </c>
      <c r="L24" s="7" t="s">
        <v>36</v>
      </c>
      <c r="M24" s="104">
        <v>3.3</v>
      </c>
      <c r="N24" s="657">
        <f>M24-G22</f>
        <v>0</v>
      </c>
      <c r="O24" s="658">
        <f>M24/G22</f>
        <v>1</v>
      </c>
      <c r="Q24" s="646">
        <v>17</v>
      </c>
      <c r="R24" s="7" t="s">
        <v>36</v>
      </c>
      <c r="S24" s="104">
        <v>3.3</v>
      </c>
      <c r="T24" s="657">
        <f>S24-M24</f>
        <v>0</v>
      </c>
      <c r="U24" s="658">
        <f>S24/M24</f>
        <v>1</v>
      </c>
      <c r="W24" s="646">
        <v>17</v>
      </c>
      <c r="X24" s="7" t="s">
        <v>36</v>
      </c>
      <c r="Y24" s="104">
        <v>3.3</v>
      </c>
      <c r="Z24" s="657">
        <f>Y24-S24</f>
        <v>0</v>
      </c>
      <c r="AA24" s="658">
        <f>Y24/S24</f>
        <v>1</v>
      </c>
      <c r="AC24" s="667">
        <v>17</v>
      </c>
      <c r="AD24" s="668" t="s">
        <v>49</v>
      </c>
      <c r="AE24" s="669">
        <v>2.9</v>
      </c>
      <c r="AF24" s="670">
        <f>AE24-Y65</f>
        <v>2.9</v>
      </c>
      <c r="AG24" s="642" t="s">
        <v>7</v>
      </c>
      <c r="AI24" s="646">
        <v>17</v>
      </c>
      <c r="AJ24" s="7" t="s">
        <v>57</v>
      </c>
      <c r="AK24" s="103">
        <v>2.8</v>
      </c>
      <c r="AL24" s="76">
        <f>AK24-AE25</f>
        <v>-0.10000000000000009</v>
      </c>
      <c r="AM24" s="648">
        <f>AK24/AE25</f>
        <v>0.96551724137931028</v>
      </c>
      <c r="AO24" s="646">
        <v>17</v>
      </c>
      <c r="AP24" s="7" t="s">
        <v>15</v>
      </c>
      <c r="AQ24" s="104">
        <v>3.6</v>
      </c>
      <c r="AR24" s="666">
        <f>AQ24-AK26</f>
        <v>2.1</v>
      </c>
      <c r="AS24" s="658" t="s">
        <v>308</v>
      </c>
      <c r="AU24" s="654">
        <v>17</v>
      </c>
      <c r="AV24" s="7" t="s">
        <v>57</v>
      </c>
      <c r="AW24" s="103">
        <v>2.8</v>
      </c>
      <c r="AX24" s="76">
        <f>AW24-AQ25</f>
        <v>-0.40000000000000036</v>
      </c>
      <c r="AY24" s="648">
        <f>AW24/AQ25</f>
        <v>0.87499999999999989</v>
      </c>
      <c r="BA24" s="654">
        <v>17</v>
      </c>
      <c r="BB24" s="7" t="s">
        <v>85</v>
      </c>
      <c r="BC24" s="103">
        <v>2.2000000000000002</v>
      </c>
      <c r="BD24" s="666">
        <f>BC24-AW25</f>
        <v>0</v>
      </c>
      <c r="BE24" s="672">
        <f>BC24/AW25</f>
        <v>1</v>
      </c>
      <c r="BG24" s="654">
        <v>17</v>
      </c>
      <c r="BH24" s="7" t="s">
        <v>21</v>
      </c>
      <c r="BI24" s="104">
        <v>1.7</v>
      </c>
      <c r="BJ24" s="76">
        <f>BI24-BC23</f>
        <v>-0.59999999999999987</v>
      </c>
      <c r="BK24" s="671">
        <f>BI24/BC23</f>
        <v>0.73913043478260876</v>
      </c>
      <c r="BM24" s="654">
        <v>17</v>
      </c>
      <c r="BN24" s="7" t="s">
        <v>74</v>
      </c>
      <c r="BO24" s="103">
        <v>4</v>
      </c>
      <c r="BP24" s="666">
        <f>BO24-BI21</f>
        <v>0</v>
      </c>
      <c r="BQ24" s="672">
        <f>BO24/BI21</f>
        <v>1</v>
      </c>
      <c r="BS24" s="654">
        <v>17</v>
      </c>
      <c r="BT24" s="530" t="s">
        <v>57</v>
      </c>
      <c r="BU24" s="103">
        <v>3.2</v>
      </c>
      <c r="BV24" s="666">
        <f>BU24-BO26</f>
        <v>0.90000000000000036</v>
      </c>
      <c r="BW24" s="672">
        <f>BU24/BO26</f>
        <v>1.3913043478260871</v>
      </c>
      <c r="BY24" s="654">
        <v>17</v>
      </c>
      <c r="BZ24" s="7" t="s">
        <v>82</v>
      </c>
      <c r="CA24" s="103">
        <v>1.8</v>
      </c>
      <c r="CB24" s="666">
        <f>CA24-BU27</f>
        <v>0</v>
      </c>
      <c r="CC24" s="672">
        <f>CA24/BU27</f>
        <v>1</v>
      </c>
    </row>
    <row r="25" spans="1:81">
      <c r="A25" s="54">
        <v>18</v>
      </c>
      <c r="B25" s="7" t="s">
        <v>81</v>
      </c>
      <c r="C25" s="29">
        <v>3.4</v>
      </c>
      <c r="E25" s="646">
        <v>18</v>
      </c>
      <c r="F25" s="530" t="s">
        <v>57</v>
      </c>
      <c r="G25" s="19">
        <v>2.6</v>
      </c>
      <c r="H25" s="76">
        <f>G25-C22</f>
        <v>-1.1999999999999997</v>
      </c>
      <c r="I25" s="671">
        <f>G25/C22</f>
        <v>0.68421052631578949</v>
      </c>
      <c r="K25" s="646">
        <v>18</v>
      </c>
      <c r="L25" s="7" t="s">
        <v>25</v>
      </c>
      <c r="M25" s="103">
        <v>3.1</v>
      </c>
      <c r="N25" s="657">
        <f>M25-G23</f>
        <v>0</v>
      </c>
      <c r="O25" s="658">
        <f>M25/G23</f>
        <v>1</v>
      </c>
      <c r="Q25" s="646">
        <v>18</v>
      </c>
      <c r="R25" s="7" t="s">
        <v>25</v>
      </c>
      <c r="S25" s="103">
        <v>3.1</v>
      </c>
      <c r="T25" s="657">
        <f>S25-M25</f>
        <v>0</v>
      </c>
      <c r="U25" s="658">
        <f>S25/M25</f>
        <v>1</v>
      </c>
      <c r="W25" s="646">
        <v>18</v>
      </c>
      <c r="X25" s="7" t="s">
        <v>21</v>
      </c>
      <c r="Y25" s="104">
        <v>3.2</v>
      </c>
      <c r="Z25" s="647">
        <f>Y25-S21</f>
        <v>-1.8999999999999995</v>
      </c>
      <c r="AA25" s="648">
        <f>Y25/S21</f>
        <v>0.62745098039215697</v>
      </c>
      <c r="AC25" s="646">
        <v>18</v>
      </c>
      <c r="AD25" s="7" t="s">
        <v>57</v>
      </c>
      <c r="AE25" s="103">
        <v>2.9</v>
      </c>
      <c r="AF25" s="647">
        <f>AE25-Y22</f>
        <v>-1</v>
      </c>
      <c r="AG25" s="648">
        <f>AE25/Y22</f>
        <v>0.74358974358974361</v>
      </c>
      <c r="AI25" s="646">
        <v>18</v>
      </c>
      <c r="AJ25" s="7" t="s">
        <v>85</v>
      </c>
      <c r="AK25" s="103">
        <v>2.2000000000000002</v>
      </c>
      <c r="AL25" s="675">
        <f>AK25-AE26</f>
        <v>0</v>
      </c>
      <c r="AM25" s="676">
        <f>AK25/AE26</f>
        <v>1</v>
      </c>
      <c r="AO25" s="646">
        <v>18</v>
      </c>
      <c r="AP25" s="7" t="s">
        <v>57</v>
      </c>
      <c r="AQ25" s="103">
        <v>3.2</v>
      </c>
      <c r="AR25" s="657">
        <f>AQ25-AK24</f>
        <v>0.40000000000000036</v>
      </c>
      <c r="AS25" s="658">
        <f>AQ25/AK24</f>
        <v>1.142857142857143</v>
      </c>
      <c r="AU25" s="654">
        <v>18</v>
      </c>
      <c r="AV25" s="7" t="s">
        <v>85</v>
      </c>
      <c r="AW25" s="103">
        <v>2.2000000000000002</v>
      </c>
      <c r="AX25" s="657">
        <f>AW25-AQ28</f>
        <v>0</v>
      </c>
      <c r="AY25" s="658">
        <f>AW25/AQ28</f>
        <v>1</v>
      </c>
      <c r="BA25" s="654">
        <v>18</v>
      </c>
      <c r="BB25" s="7" t="s">
        <v>57</v>
      </c>
      <c r="BC25" s="103">
        <v>1.8</v>
      </c>
      <c r="BD25" s="677">
        <f>BC25-AW24</f>
        <v>-0.99999999999999978</v>
      </c>
      <c r="BE25" s="678">
        <f>BC25/AW24</f>
        <v>0.6428571428571429</v>
      </c>
      <c r="BG25" s="654">
        <v>18</v>
      </c>
      <c r="BH25" s="7" t="s">
        <v>39</v>
      </c>
      <c r="BI25" s="103">
        <v>1.3</v>
      </c>
      <c r="BJ25" s="666">
        <f>BI25-BC26</f>
        <v>0</v>
      </c>
      <c r="BK25" s="672">
        <f>BI25/BC26</f>
        <v>1</v>
      </c>
      <c r="BM25" s="654">
        <v>18</v>
      </c>
      <c r="BN25" s="7" t="s">
        <v>73</v>
      </c>
      <c r="BO25" s="103">
        <v>2.7</v>
      </c>
      <c r="BP25" s="666">
        <f>BO25-BI22</f>
        <v>0</v>
      </c>
      <c r="BQ25" s="672">
        <f>BO25/BI22</f>
        <v>1</v>
      </c>
      <c r="BS25" s="654">
        <v>18</v>
      </c>
      <c r="BT25" s="530" t="s">
        <v>73</v>
      </c>
      <c r="BU25" s="103">
        <v>2.7</v>
      </c>
      <c r="BV25" s="666">
        <f>BU25-BO25</f>
        <v>0</v>
      </c>
      <c r="BW25" s="672">
        <f>BU25/BO25</f>
        <v>1</v>
      </c>
      <c r="BY25" s="654">
        <v>18</v>
      </c>
      <c r="BZ25" s="7" t="s">
        <v>50</v>
      </c>
      <c r="CA25" s="103">
        <v>1.6</v>
      </c>
      <c r="CB25" s="677">
        <f>CA25-BU16</f>
        <v>-7.9</v>
      </c>
      <c r="CC25" s="678">
        <f>CA25/BU16</f>
        <v>0.16842105263157894</v>
      </c>
    </row>
    <row r="26" spans="1:81">
      <c r="A26" s="646">
        <v>19</v>
      </c>
      <c r="B26" s="7" t="s">
        <v>36</v>
      </c>
      <c r="C26" s="25">
        <v>3.3</v>
      </c>
      <c r="E26" s="649">
        <v>19</v>
      </c>
      <c r="F26" s="650" t="s">
        <v>9</v>
      </c>
      <c r="G26" s="679">
        <v>2</v>
      </c>
      <c r="H26" s="680">
        <f>G26-C43</f>
        <v>2</v>
      </c>
      <c r="I26" s="634" t="s">
        <v>7</v>
      </c>
      <c r="K26" s="646">
        <v>19</v>
      </c>
      <c r="L26" s="7" t="s">
        <v>52</v>
      </c>
      <c r="M26" s="103">
        <v>2.2000000000000002</v>
      </c>
      <c r="N26" s="647">
        <f>M26-G17</f>
        <v>-4.7</v>
      </c>
      <c r="O26" s="648">
        <f>M26/G17</f>
        <v>0.31884057971014496</v>
      </c>
      <c r="Q26" s="646">
        <v>19</v>
      </c>
      <c r="R26" s="7" t="s">
        <v>85</v>
      </c>
      <c r="S26" s="103">
        <v>2.2000000000000002</v>
      </c>
      <c r="T26" s="657">
        <f>S26-M27</f>
        <v>0</v>
      </c>
      <c r="U26" s="658">
        <f>S26/M27</f>
        <v>1</v>
      </c>
      <c r="W26" s="646">
        <v>19</v>
      </c>
      <c r="X26" s="7" t="s">
        <v>52</v>
      </c>
      <c r="Y26" s="103">
        <v>3.1</v>
      </c>
      <c r="Z26" s="657">
        <f>Y26-S28</f>
        <v>1.5</v>
      </c>
      <c r="AA26" s="658">
        <f>Y26/S28</f>
        <v>1.9375</v>
      </c>
      <c r="AC26" s="646">
        <v>19</v>
      </c>
      <c r="AD26" s="7" t="s">
        <v>85</v>
      </c>
      <c r="AE26" s="103">
        <v>2.2000000000000002</v>
      </c>
      <c r="AF26" s="657">
        <f>AE26-Y28</f>
        <v>0</v>
      </c>
      <c r="AG26" s="658">
        <f>AE26/Y28</f>
        <v>1</v>
      </c>
      <c r="AI26" s="646">
        <v>19</v>
      </c>
      <c r="AJ26" s="7" t="s">
        <v>15</v>
      </c>
      <c r="AK26" s="104">
        <v>1.5</v>
      </c>
      <c r="AL26" s="647">
        <f>AK26-AE23</f>
        <v>-1.4</v>
      </c>
      <c r="AM26" s="648">
        <f>AK26/AE23</f>
        <v>0.51724137931034486</v>
      </c>
      <c r="AO26" s="646">
        <v>19</v>
      </c>
      <c r="AP26" s="7" t="s">
        <v>52</v>
      </c>
      <c r="AQ26" s="103">
        <v>3</v>
      </c>
      <c r="AR26" s="647">
        <f>AQ26-AK19</f>
        <v>-1.4000000000000004</v>
      </c>
      <c r="AS26" s="648">
        <f>AQ26/AK19</f>
        <v>0.68181818181818177</v>
      </c>
      <c r="AU26" s="674">
        <v>19</v>
      </c>
      <c r="AV26" s="668" t="s">
        <v>50</v>
      </c>
      <c r="AW26" s="669">
        <v>1.9</v>
      </c>
      <c r="AX26" s="670">
        <f>AW26-AQ66</f>
        <v>1.9</v>
      </c>
      <c r="AY26" s="642" t="s">
        <v>7</v>
      </c>
      <c r="BA26" s="654">
        <v>19</v>
      </c>
      <c r="BB26" s="7" t="s">
        <v>39</v>
      </c>
      <c r="BC26" s="103">
        <v>1.3</v>
      </c>
      <c r="BD26" s="666">
        <f>BC26-AW30</f>
        <v>0</v>
      </c>
      <c r="BE26" s="672">
        <f>BC26/AW30</f>
        <v>1</v>
      </c>
      <c r="BG26" s="654">
        <v>19</v>
      </c>
      <c r="BH26" s="7" t="s">
        <v>26</v>
      </c>
      <c r="BI26" s="103">
        <v>1.2</v>
      </c>
      <c r="BJ26" s="666">
        <f>BI26-BC28</f>
        <v>0.5</v>
      </c>
      <c r="BK26" s="672">
        <f>BI26/BC28</f>
        <v>1.7142857142857144</v>
      </c>
      <c r="BM26" s="654">
        <v>19</v>
      </c>
      <c r="BN26" s="7" t="s">
        <v>57</v>
      </c>
      <c r="BO26" s="103">
        <v>2.2999999999999998</v>
      </c>
      <c r="BP26" s="666">
        <f>BO26-BI23</f>
        <v>0.19999999999999973</v>
      </c>
      <c r="BQ26" s="672">
        <f>BO26/BI23</f>
        <v>1.0952380952380951</v>
      </c>
      <c r="BS26" s="654">
        <v>19</v>
      </c>
      <c r="BT26" s="530" t="s">
        <v>21</v>
      </c>
      <c r="BU26" s="104">
        <v>2.2000000000000002</v>
      </c>
      <c r="BV26" s="76">
        <f>BU26-BO20</f>
        <v>-3.2</v>
      </c>
      <c r="BW26" s="671">
        <f>BU26/BO20</f>
        <v>0.40740740740740744</v>
      </c>
      <c r="BY26" s="654">
        <v>19</v>
      </c>
      <c r="BZ26" s="7" t="s">
        <v>107</v>
      </c>
      <c r="CA26" s="104">
        <v>1.5</v>
      </c>
      <c r="CB26" s="76">
        <f>CA26-BU20</f>
        <v>-4</v>
      </c>
      <c r="CC26" s="671">
        <f>CA26/BU20</f>
        <v>0.27272727272727271</v>
      </c>
    </row>
    <row r="27" spans="1:81">
      <c r="A27" s="649">
        <v>20</v>
      </c>
      <c r="B27" s="650" t="s">
        <v>50</v>
      </c>
      <c r="C27" s="651">
        <v>3.3</v>
      </c>
      <c r="E27" s="649">
        <v>20</v>
      </c>
      <c r="F27" s="650" t="s">
        <v>54</v>
      </c>
      <c r="G27" s="651">
        <v>1.9</v>
      </c>
      <c r="H27" s="680">
        <f>G27-C71</f>
        <v>1.9</v>
      </c>
      <c r="I27" s="634" t="s">
        <v>7</v>
      </c>
      <c r="K27" s="649">
        <v>20</v>
      </c>
      <c r="L27" s="650" t="s">
        <v>85</v>
      </c>
      <c r="M27" s="651">
        <v>2.2000000000000002</v>
      </c>
      <c r="N27" s="680">
        <f>M27-G86</f>
        <v>2.2000000000000002</v>
      </c>
      <c r="O27" s="634" t="s">
        <v>7</v>
      </c>
      <c r="Q27" s="646">
        <v>20</v>
      </c>
      <c r="R27" s="530" t="s">
        <v>82</v>
      </c>
      <c r="S27" s="103">
        <v>1.8</v>
      </c>
      <c r="T27" s="657">
        <f>S27-M28</f>
        <v>0</v>
      </c>
      <c r="U27" s="658">
        <f>S27/M28</f>
        <v>1</v>
      </c>
      <c r="W27" s="646">
        <v>20</v>
      </c>
      <c r="X27" s="7" t="s">
        <v>73</v>
      </c>
      <c r="Y27" s="103">
        <v>3</v>
      </c>
      <c r="Z27" s="647">
        <f>Y27-S20</f>
        <v>-2.9000000000000004</v>
      </c>
      <c r="AA27" s="648">
        <f>Y27/S20</f>
        <v>0.50847457627118642</v>
      </c>
      <c r="AC27" s="646">
        <v>20</v>
      </c>
      <c r="AD27" s="7" t="s">
        <v>21</v>
      </c>
      <c r="AE27" s="104">
        <v>1.9</v>
      </c>
      <c r="AF27" s="647">
        <f>AE27-Y25</f>
        <v>-1.3000000000000003</v>
      </c>
      <c r="AG27" s="648">
        <f>AE27/Y25</f>
        <v>0.59374999999999989</v>
      </c>
      <c r="AI27" s="646">
        <v>20</v>
      </c>
      <c r="AJ27" s="530" t="s">
        <v>39</v>
      </c>
      <c r="AK27" s="103">
        <v>1.3</v>
      </c>
      <c r="AL27" s="666">
        <f>AK27-AE29</f>
        <v>0</v>
      </c>
      <c r="AM27" s="672">
        <f>AK27/AE29</f>
        <v>1</v>
      </c>
      <c r="AO27" s="646">
        <v>20</v>
      </c>
      <c r="AP27" s="7" t="s">
        <v>73</v>
      </c>
      <c r="AQ27" s="103">
        <v>3</v>
      </c>
      <c r="AR27" s="666">
        <f>AQ27-AK23</f>
        <v>0</v>
      </c>
      <c r="AS27" s="672">
        <f>AQ27/AK23</f>
        <v>1</v>
      </c>
      <c r="AU27" s="654">
        <v>20</v>
      </c>
      <c r="AV27" s="7" t="s">
        <v>82</v>
      </c>
      <c r="AW27" s="104">
        <v>1.8</v>
      </c>
      <c r="AX27" s="109">
        <f>AW27-AQ9</f>
        <v>-16.099999999999998</v>
      </c>
      <c r="AY27" s="681">
        <f>AW27/AQ9</f>
        <v>0.1005586592178771</v>
      </c>
      <c r="BA27" s="654">
        <v>20</v>
      </c>
      <c r="BB27" s="7" t="s">
        <v>75</v>
      </c>
      <c r="BC27" s="103">
        <v>0.8</v>
      </c>
      <c r="BD27" s="76">
        <f>BC27-AW31</f>
        <v>-0.39999999999999991</v>
      </c>
      <c r="BE27" s="671">
        <f>BC27/AW31</f>
        <v>0.66666666666666674</v>
      </c>
      <c r="BG27" s="654">
        <v>20</v>
      </c>
      <c r="BH27" s="7" t="s">
        <v>71</v>
      </c>
      <c r="BI27" s="103">
        <v>0.9</v>
      </c>
      <c r="BJ27" s="666">
        <f>BI27-BC29</f>
        <v>0.20000000000000007</v>
      </c>
      <c r="BK27" s="672">
        <f>BI27/BC29</f>
        <v>1.2857142857142858</v>
      </c>
      <c r="BM27" s="654">
        <v>20</v>
      </c>
      <c r="BN27" s="7" t="s">
        <v>82</v>
      </c>
      <c r="BO27" s="103">
        <v>1.8</v>
      </c>
      <c r="BP27" s="76">
        <f>BO27-BI18</f>
        <v>-5.3</v>
      </c>
      <c r="BQ27" s="671">
        <f>BO27/BI18</f>
        <v>0.25352112676056338</v>
      </c>
      <c r="BS27" s="654">
        <v>20</v>
      </c>
      <c r="BT27" s="530" t="s">
        <v>82</v>
      </c>
      <c r="BU27" s="103">
        <v>1.8</v>
      </c>
      <c r="BV27" s="666">
        <f>BU27-BO27</f>
        <v>0</v>
      </c>
      <c r="BW27" s="672">
        <f>BU27/BO27</f>
        <v>1</v>
      </c>
      <c r="BY27" s="654">
        <v>20</v>
      </c>
      <c r="BZ27" s="7" t="s">
        <v>71</v>
      </c>
      <c r="CA27" s="103">
        <v>1.3</v>
      </c>
      <c r="CB27" s="666">
        <f>CA27-BU29</f>
        <v>0.19999999999999996</v>
      </c>
      <c r="CC27" s="672">
        <f>CA27/BU29</f>
        <v>1.1818181818181817</v>
      </c>
    </row>
    <row r="28" spans="1:81">
      <c r="A28" s="646">
        <v>21</v>
      </c>
      <c r="B28" s="7" t="s">
        <v>25</v>
      </c>
      <c r="C28" s="19">
        <v>3.1</v>
      </c>
      <c r="E28" s="646">
        <v>21</v>
      </c>
      <c r="F28" s="7" t="s">
        <v>82</v>
      </c>
      <c r="G28" s="29">
        <v>1.8</v>
      </c>
      <c r="H28" s="666">
        <f>G28-C30</f>
        <v>0</v>
      </c>
      <c r="I28" s="672">
        <f>G28/C30</f>
        <v>1</v>
      </c>
      <c r="K28" s="646">
        <v>21</v>
      </c>
      <c r="L28" s="7" t="s">
        <v>82</v>
      </c>
      <c r="M28" s="103">
        <v>1.8</v>
      </c>
      <c r="N28" s="657">
        <f>M28-G28</f>
        <v>0</v>
      </c>
      <c r="O28" s="658">
        <f>M28/G28</f>
        <v>1</v>
      </c>
      <c r="Q28" s="646">
        <v>21</v>
      </c>
      <c r="R28" s="7" t="s">
        <v>52</v>
      </c>
      <c r="S28" s="103">
        <v>1.6</v>
      </c>
      <c r="T28" s="647">
        <f>S28-M26</f>
        <v>-0.60000000000000009</v>
      </c>
      <c r="U28" s="648">
        <f>S28/M26</f>
        <v>0.72727272727272729</v>
      </c>
      <c r="W28" s="646">
        <v>21</v>
      </c>
      <c r="X28" s="7" t="s">
        <v>85</v>
      </c>
      <c r="Y28" s="103">
        <v>2.2000000000000002</v>
      </c>
      <c r="Z28" s="657">
        <f>Y28-S26</f>
        <v>0</v>
      </c>
      <c r="AA28" s="658">
        <f>Y28/S26</f>
        <v>1</v>
      </c>
      <c r="AC28" s="646">
        <v>21</v>
      </c>
      <c r="AD28" s="7" t="s">
        <v>82</v>
      </c>
      <c r="AE28" s="103">
        <v>1.8</v>
      </c>
      <c r="AF28" s="657">
        <f>AE28-Y29</f>
        <v>0</v>
      </c>
      <c r="AG28" s="658">
        <f>AE28/Y29</f>
        <v>1</v>
      </c>
      <c r="AI28" s="646">
        <v>21</v>
      </c>
      <c r="AJ28" s="7" t="s">
        <v>21</v>
      </c>
      <c r="AK28" s="104">
        <v>1.2</v>
      </c>
      <c r="AL28" s="647">
        <f>AK28-AE27</f>
        <v>-0.7</v>
      </c>
      <c r="AM28" s="648">
        <f>AK28/AE27</f>
        <v>0.63157894736842102</v>
      </c>
      <c r="AO28" s="646">
        <v>21</v>
      </c>
      <c r="AP28" s="7" t="s">
        <v>85</v>
      </c>
      <c r="AQ28" s="103">
        <v>2.2000000000000002</v>
      </c>
      <c r="AR28" s="657">
        <f>AQ28-AK25</f>
        <v>0</v>
      </c>
      <c r="AS28" s="658">
        <f>AQ28/AK25</f>
        <v>1</v>
      </c>
      <c r="AU28" s="654">
        <v>21</v>
      </c>
      <c r="AV28" s="7" t="s">
        <v>21</v>
      </c>
      <c r="AW28" s="104">
        <v>1.6</v>
      </c>
      <c r="AX28" s="675">
        <f>AW28-AQ29</f>
        <v>-0.29999999999999982</v>
      </c>
      <c r="AY28" s="676">
        <f>AW28/AQ29</f>
        <v>0.8421052631578948</v>
      </c>
      <c r="BA28" s="654">
        <v>21</v>
      </c>
      <c r="BB28" s="7" t="s">
        <v>26</v>
      </c>
      <c r="BC28" s="103">
        <v>0.7</v>
      </c>
      <c r="BD28" s="76">
        <f>BC28-AW17</f>
        <v>-5.2</v>
      </c>
      <c r="BE28" s="671">
        <f>BC28/AW17</f>
        <v>0.11864406779661016</v>
      </c>
      <c r="BG28" s="654">
        <v>21</v>
      </c>
      <c r="BH28" s="7" t="s">
        <v>15</v>
      </c>
      <c r="BI28" s="104">
        <v>0.6</v>
      </c>
      <c r="BJ28" s="666">
        <f>BI28-BC32</f>
        <v>0.3</v>
      </c>
      <c r="BK28" s="672" t="s">
        <v>389</v>
      </c>
      <c r="BM28" s="674">
        <v>21</v>
      </c>
      <c r="BN28" s="668" t="s">
        <v>81</v>
      </c>
      <c r="BO28" s="669">
        <v>1.7</v>
      </c>
      <c r="BP28" s="670">
        <f>BO28-BI83</f>
        <v>1.7</v>
      </c>
      <c r="BQ28" s="642" t="s">
        <v>7</v>
      </c>
      <c r="BS28" s="654">
        <v>21</v>
      </c>
      <c r="BT28" s="530" t="s">
        <v>39</v>
      </c>
      <c r="BU28" s="103">
        <v>1.3</v>
      </c>
      <c r="BV28" s="666">
        <f>BU28-BO31</f>
        <v>0</v>
      </c>
      <c r="BW28" s="672">
        <f>BU28/BO31</f>
        <v>1</v>
      </c>
      <c r="BY28" s="654">
        <v>21</v>
      </c>
      <c r="BZ28" s="7" t="s">
        <v>57</v>
      </c>
      <c r="CA28" s="103">
        <v>0.9</v>
      </c>
      <c r="CB28" s="677">
        <f>CA28-BU24</f>
        <v>-2.3000000000000003</v>
      </c>
      <c r="CC28" s="678">
        <f>CA28/BU24</f>
        <v>0.28125</v>
      </c>
    </row>
    <row r="29" spans="1:81">
      <c r="A29" s="646">
        <v>22</v>
      </c>
      <c r="B29" s="530" t="s">
        <v>73</v>
      </c>
      <c r="C29" s="103">
        <v>3.1</v>
      </c>
      <c r="E29" s="646">
        <v>22</v>
      </c>
      <c r="F29" s="7" t="s">
        <v>32</v>
      </c>
      <c r="G29" s="19">
        <v>1.4</v>
      </c>
      <c r="H29" s="76">
        <f>G29-C31</f>
        <v>-0.10000000000000009</v>
      </c>
      <c r="I29" s="671">
        <f>G29/C31</f>
        <v>0.93333333333333324</v>
      </c>
      <c r="K29" s="646">
        <v>22</v>
      </c>
      <c r="L29" s="7" t="s">
        <v>39</v>
      </c>
      <c r="M29" s="103">
        <v>1.3</v>
      </c>
      <c r="N29" s="657">
        <f>M29-G30</f>
        <v>0</v>
      </c>
      <c r="O29" s="658">
        <f>M29/G30</f>
        <v>1</v>
      </c>
      <c r="Q29" s="646">
        <v>22</v>
      </c>
      <c r="R29" s="7" t="s">
        <v>39</v>
      </c>
      <c r="S29" s="103">
        <v>1.3</v>
      </c>
      <c r="T29" s="657">
        <f>S29-M29</f>
        <v>0</v>
      </c>
      <c r="U29" s="658">
        <f>S29/M29</f>
        <v>1</v>
      </c>
      <c r="W29" s="646">
        <v>22</v>
      </c>
      <c r="X29" s="7" t="s">
        <v>82</v>
      </c>
      <c r="Y29" s="103">
        <v>1.8</v>
      </c>
      <c r="Z29" s="657">
        <f>Y29-S27</f>
        <v>0</v>
      </c>
      <c r="AA29" s="658">
        <f>Y29/S27</f>
        <v>1</v>
      </c>
      <c r="AC29" s="646">
        <v>22</v>
      </c>
      <c r="AD29" s="7" t="s">
        <v>39</v>
      </c>
      <c r="AE29" s="103">
        <v>1.3</v>
      </c>
      <c r="AF29" s="657">
        <f>AE29-Y30</f>
        <v>0</v>
      </c>
      <c r="AG29" s="658">
        <f>AE29/Y30</f>
        <v>1</v>
      </c>
      <c r="AI29" s="646">
        <v>22</v>
      </c>
      <c r="AJ29" s="7" t="s">
        <v>83</v>
      </c>
      <c r="AK29" s="103">
        <v>1.2</v>
      </c>
      <c r="AL29" s="657">
        <f>AK29-AE30</f>
        <v>0</v>
      </c>
      <c r="AM29" s="658">
        <f>AK29/AE30</f>
        <v>1</v>
      </c>
      <c r="AO29" s="646">
        <v>22</v>
      </c>
      <c r="AP29" s="7" t="s">
        <v>21</v>
      </c>
      <c r="AQ29" s="104">
        <v>1.9</v>
      </c>
      <c r="AR29" s="657">
        <f>AQ29-AK28</f>
        <v>0.7</v>
      </c>
      <c r="AS29" s="658">
        <f>AQ29/AK28</f>
        <v>1.5833333333333333</v>
      </c>
      <c r="AU29" s="654">
        <v>22</v>
      </c>
      <c r="AV29" s="7" t="s">
        <v>15</v>
      </c>
      <c r="AW29" s="104">
        <v>1.5</v>
      </c>
      <c r="AX29" s="675">
        <f>AW29-AQ24</f>
        <v>-2.1</v>
      </c>
      <c r="AY29" s="676">
        <f>AW29/AQ24</f>
        <v>0.41666666666666663</v>
      </c>
      <c r="BA29" s="654">
        <v>22</v>
      </c>
      <c r="BB29" s="7" t="s">
        <v>71</v>
      </c>
      <c r="BC29" s="103">
        <v>0.7</v>
      </c>
      <c r="BD29" s="666">
        <f>BC29-AW33</f>
        <v>0</v>
      </c>
      <c r="BE29" s="672">
        <f>BC29/AW33</f>
        <v>1</v>
      </c>
      <c r="BG29" s="654">
        <v>22</v>
      </c>
      <c r="BH29" s="7" t="s">
        <v>32</v>
      </c>
      <c r="BI29" s="103">
        <v>0.5</v>
      </c>
      <c r="BJ29" s="666">
        <f>BI29-BC30</f>
        <v>0</v>
      </c>
      <c r="BK29" s="672">
        <f>BI29/BC30</f>
        <v>1</v>
      </c>
      <c r="BM29" s="654">
        <v>22</v>
      </c>
      <c r="BN29" s="7" t="s">
        <v>71</v>
      </c>
      <c r="BO29" s="103">
        <v>1.6</v>
      </c>
      <c r="BP29" s="666">
        <f>BO29-BI27</f>
        <v>0.70000000000000007</v>
      </c>
      <c r="BQ29" s="672">
        <f>BO29/BI27</f>
        <v>1.7777777777777779</v>
      </c>
      <c r="BS29" s="654">
        <v>22</v>
      </c>
      <c r="BT29" s="530" t="s">
        <v>71</v>
      </c>
      <c r="BU29" s="103">
        <v>1.1000000000000001</v>
      </c>
      <c r="BV29" s="76">
        <f>BU29-BO29</f>
        <v>-0.5</v>
      </c>
      <c r="BW29" s="671">
        <f>BU29/BO29</f>
        <v>0.6875</v>
      </c>
      <c r="BY29" s="654">
        <v>22</v>
      </c>
      <c r="BZ29" s="7" t="s">
        <v>11</v>
      </c>
      <c r="CA29" s="109">
        <v>0.5</v>
      </c>
      <c r="CB29" s="109">
        <f>CA29-BU30</f>
        <v>0</v>
      </c>
      <c r="CC29" s="681">
        <f>CA29/BU30</f>
        <v>1</v>
      </c>
    </row>
    <row r="30" spans="1:81">
      <c r="A30" s="646">
        <v>23</v>
      </c>
      <c r="B30" s="7" t="s">
        <v>82</v>
      </c>
      <c r="C30" s="29">
        <v>1.8</v>
      </c>
      <c r="E30" s="646">
        <v>23</v>
      </c>
      <c r="F30" s="7" t="s">
        <v>39</v>
      </c>
      <c r="G30" s="29">
        <v>1.3</v>
      </c>
      <c r="H30" s="666">
        <f>G30-C32</f>
        <v>0.10000000000000009</v>
      </c>
      <c r="I30" s="672">
        <f>G30/C32</f>
        <v>1.0833333333333335</v>
      </c>
      <c r="K30" s="646">
        <v>23</v>
      </c>
      <c r="L30" s="7" t="s">
        <v>83</v>
      </c>
      <c r="M30" s="103">
        <v>1.2</v>
      </c>
      <c r="N30" s="657">
        <f>M30-G31</f>
        <v>0</v>
      </c>
      <c r="O30" s="658">
        <f>M30/G31</f>
        <v>1</v>
      </c>
      <c r="Q30" s="646">
        <v>23</v>
      </c>
      <c r="R30" s="7" t="s">
        <v>83</v>
      </c>
      <c r="S30" s="103">
        <v>1.2</v>
      </c>
      <c r="T30" s="657">
        <f>S30-M30</f>
        <v>0</v>
      </c>
      <c r="U30" s="658">
        <f>S30/M30</f>
        <v>1</v>
      </c>
      <c r="W30" s="646">
        <v>23</v>
      </c>
      <c r="X30" s="7" t="s">
        <v>39</v>
      </c>
      <c r="Y30" s="103">
        <v>1.3</v>
      </c>
      <c r="Z30" s="657">
        <f>Y30-S29</f>
        <v>0</v>
      </c>
      <c r="AA30" s="658">
        <f>Y30/S29</f>
        <v>1</v>
      </c>
      <c r="AC30" s="646">
        <v>23</v>
      </c>
      <c r="AD30" s="7" t="s">
        <v>83</v>
      </c>
      <c r="AE30" s="103">
        <v>1.2</v>
      </c>
      <c r="AF30" s="657">
        <f>AE30-Y32</f>
        <v>0</v>
      </c>
      <c r="AG30" s="658">
        <f>AE30/Y32</f>
        <v>1</v>
      </c>
      <c r="AI30" s="667">
        <v>23</v>
      </c>
      <c r="AJ30" s="668" t="s">
        <v>12</v>
      </c>
      <c r="AK30" s="682">
        <v>0.7</v>
      </c>
      <c r="AL30" s="670">
        <f>AK30-AE41</f>
        <v>0.7</v>
      </c>
      <c r="AM30" s="642" t="s">
        <v>7</v>
      </c>
      <c r="AO30" s="646">
        <v>23</v>
      </c>
      <c r="AP30" s="7" t="s">
        <v>39</v>
      </c>
      <c r="AQ30" s="103">
        <v>1.3</v>
      </c>
      <c r="AR30" s="666">
        <f>AQ30-AK27</f>
        <v>0</v>
      </c>
      <c r="AS30" s="658">
        <f>AQ30/AK27</f>
        <v>1</v>
      </c>
      <c r="AU30" s="654">
        <v>23</v>
      </c>
      <c r="AV30" s="7" t="s">
        <v>39</v>
      </c>
      <c r="AW30" s="103">
        <v>1.3</v>
      </c>
      <c r="AX30" s="666">
        <f>AW30-AQ30</f>
        <v>0</v>
      </c>
      <c r="AY30" s="658">
        <f>AW30/AQ30</f>
        <v>1</v>
      </c>
      <c r="BA30" s="654">
        <v>23</v>
      </c>
      <c r="BB30" s="7" t="s">
        <v>32</v>
      </c>
      <c r="BC30" s="103">
        <v>0.5</v>
      </c>
      <c r="BD30" s="666">
        <f>BC30-AW34</f>
        <v>0</v>
      </c>
      <c r="BE30" s="672">
        <f>BC30/AW34</f>
        <v>1</v>
      </c>
      <c r="BG30" s="683" t="s">
        <v>457</v>
      </c>
      <c r="BH30" s="684"/>
      <c r="BI30" s="685"/>
      <c r="BJ30" s="685"/>
      <c r="BK30" s="685"/>
      <c r="BM30" s="674">
        <v>23</v>
      </c>
      <c r="BN30" s="668" t="s">
        <v>14</v>
      </c>
      <c r="BO30" s="673">
        <v>1.5</v>
      </c>
      <c r="BP30" s="670">
        <f>BO30-BI39</f>
        <v>1.5</v>
      </c>
      <c r="BQ30" s="642" t="s">
        <v>7</v>
      </c>
      <c r="BS30" s="654">
        <v>23</v>
      </c>
      <c r="BT30" s="530" t="s">
        <v>11</v>
      </c>
      <c r="BU30" s="109">
        <v>0.5</v>
      </c>
      <c r="BV30" s="666">
        <f>BU30-BO32</f>
        <v>0</v>
      </c>
      <c r="BW30" s="672">
        <f>BU30/BO32</f>
        <v>1</v>
      </c>
      <c r="BY30" s="654">
        <v>23</v>
      </c>
      <c r="BZ30" s="7" t="s">
        <v>32</v>
      </c>
      <c r="CA30" s="103">
        <v>0.5</v>
      </c>
      <c r="CB30" s="666">
        <f>CA30-BU31</f>
        <v>0</v>
      </c>
      <c r="CC30" s="672">
        <f>CA30/BU31</f>
        <v>1</v>
      </c>
    </row>
    <row r="31" spans="1:81">
      <c r="A31" s="646">
        <v>24</v>
      </c>
      <c r="B31" s="7" t="s">
        <v>32</v>
      </c>
      <c r="C31" s="19">
        <v>1.5</v>
      </c>
      <c r="E31" s="646">
        <v>24</v>
      </c>
      <c r="F31" s="7" t="s">
        <v>83</v>
      </c>
      <c r="G31" s="19">
        <v>1.2</v>
      </c>
      <c r="H31" s="666">
        <f>G31-C34</f>
        <v>0</v>
      </c>
      <c r="I31" s="672">
        <f>G31/C34</f>
        <v>1</v>
      </c>
      <c r="K31" s="646">
        <v>24</v>
      </c>
      <c r="L31" s="7" t="s">
        <v>32</v>
      </c>
      <c r="M31" s="103">
        <v>0.5</v>
      </c>
      <c r="N31" s="647">
        <f>M31-G29</f>
        <v>-0.89999999999999991</v>
      </c>
      <c r="O31" s="648">
        <f>M31/G29</f>
        <v>0.35714285714285715</v>
      </c>
      <c r="Q31" s="646">
        <v>24</v>
      </c>
      <c r="R31" s="7" t="s">
        <v>43</v>
      </c>
      <c r="S31" s="103">
        <v>0.5</v>
      </c>
      <c r="T31" s="675">
        <f>S31-M32</f>
        <v>0</v>
      </c>
      <c r="U31" s="676">
        <f>S31/M32</f>
        <v>1</v>
      </c>
      <c r="W31" s="667">
        <v>24</v>
      </c>
      <c r="X31" s="668" t="s">
        <v>37</v>
      </c>
      <c r="Y31" s="669">
        <v>1.3</v>
      </c>
      <c r="Z31" s="670">
        <f>Y31-S58</f>
        <v>1.3</v>
      </c>
      <c r="AA31" s="642" t="s">
        <v>7</v>
      </c>
      <c r="AC31" s="646">
        <v>24</v>
      </c>
      <c r="AD31" s="7" t="s">
        <v>32</v>
      </c>
      <c r="AE31" s="103">
        <v>0.5</v>
      </c>
      <c r="AF31" s="666">
        <f>AE31-Y34</f>
        <v>0</v>
      </c>
      <c r="AG31" s="658">
        <f>AE31/Y34</f>
        <v>1</v>
      </c>
      <c r="AI31" s="646">
        <v>24</v>
      </c>
      <c r="AJ31" s="7" t="s">
        <v>32</v>
      </c>
      <c r="AK31" s="103">
        <v>0.5</v>
      </c>
      <c r="AL31" s="666">
        <f>AK31-AE31</f>
        <v>0</v>
      </c>
      <c r="AM31" s="658">
        <f>AK31/AE31</f>
        <v>1</v>
      </c>
      <c r="AO31" s="646">
        <v>24</v>
      </c>
      <c r="AP31" s="7" t="s">
        <v>83</v>
      </c>
      <c r="AQ31" s="103">
        <v>1.2</v>
      </c>
      <c r="AR31" s="666">
        <f>AQ31-AK29</f>
        <v>0</v>
      </c>
      <c r="AS31" s="658">
        <f>AQ31/AK29</f>
        <v>1</v>
      </c>
      <c r="AU31" s="674">
        <v>24</v>
      </c>
      <c r="AV31" s="668" t="s">
        <v>75</v>
      </c>
      <c r="AW31" s="669">
        <v>1.2</v>
      </c>
      <c r="AX31" s="670">
        <f>AW31-AQ82</f>
        <v>1.2</v>
      </c>
      <c r="AY31" s="642" t="s">
        <v>7</v>
      </c>
      <c r="BA31" s="654">
        <v>24</v>
      </c>
      <c r="BB31" s="7" t="s">
        <v>52</v>
      </c>
      <c r="BC31" s="103">
        <v>0.4</v>
      </c>
      <c r="BD31" s="76">
        <f>BC31-AW23</f>
        <v>-2.5</v>
      </c>
      <c r="BE31" s="671">
        <f>BC31/AW23</f>
        <v>0.13793103448275862</v>
      </c>
      <c r="BG31" s="654">
        <v>1</v>
      </c>
      <c r="BH31" s="7" t="s">
        <v>4</v>
      </c>
      <c r="BI31" s="76">
        <v>0</v>
      </c>
      <c r="BJ31" s="686"/>
      <c r="BK31" s="686"/>
      <c r="BM31" s="654">
        <v>24</v>
      </c>
      <c r="BN31" s="7" t="s">
        <v>39</v>
      </c>
      <c r="BO31" s="103">
        <v>1.3</v>
      </c>
      <c r="BP31" s="666">
        <f>BO31-BI25</f>
        <v>0</v>
      </c>
      <c r="BQ31" s="672">
        <f>BO31/BI25</f>
        <v>1</v>
      </c>
      <c r="BS31" s="654">
        <v>24</v>
      </c>
      <c r="BT31" s="530" t="s">
        <v>32</v>
      </c>
      <c r="BU31" s="103">
        <v>0.5</v>
      </c>
      <c r="BV31" s="666">
        <f>BU31-BO33</f>
        <v>0</v>
      </c>
      <c r="BW31" s="672">
        <f>BU31/BO33</f>
        <v>1</v>
      </c>
      <c r="BY31" s="654">
        <v>24</v>
      </c>
      <c r="BZ31" s="7" t="s">
        <v>39</v>
      </c>
      <c r="CA31" s="103">
        <v>0.1</v>
      </c>
      <c r="CB31" s="677">
        <f>CA31-BU28</f>
        <v>-1.2</v>
      </c>
      <c r="CC31" s="678">
        <f>CA31/BU28</f>
        <v>7.6923076923076927E-2</v>
      </c>
    </row>
    <row r="32" spans="1:81">
      <c r="A32" s="646">
        <v>25</v>
      </c>
      <c r="B32" s="7" t="s">
        <v>39</v>
      </c>
      <c r="C32" s="29">
        <v>1.2</v>
      </c>
      <c r="E32" s="646">
        <v>25</v>
      </c>
      <c r="F32" s="7" t="s">
        <v>59</v>
      </c>
      <c r="G32" s="29">
        <v>0.9</v>
      </c>
      <c r="H32" s="666">
        <f>G32-C35</f>
        <v>0</v>
      </c>
      <c r="I32" s="672">
        <f>G32/C35</f>
        <v>1</v>
      </c>
      <c r="K32" s="646">
        <v>25</v>
      </c>
      <c r="L32" s="7" t="s">
        <v>43</v>
      </c>
      <c r="M32" s="103">
        <v>0.5</v>
      </c>
      <c r="N32" s="657">
        <f>M32-G33</f>
        <v>0</v>
      </c>
      <c r="O32" s="658">
        <f>M32/G33</f>
        <v>1</v>
      </c>
      <c r="Q32" s="646">
        <v>25</v>
      </c>
      <c r="R32" s="7" t="s">
        <v>32</v>
      </c>
      <c r="S32" s="103">
        <v>0.5</v>
      </c>
      <c r="T32" s="657">
        <f>S32-M31</f>
        <v>0</v>
      </c>
      <c r="U32" s="658">
        <f>S32/M31</f>
        <v>1</v>
      </c>
      <c r="W32" s="646">
        <v>25</v>
      </c>
      <c r="X32" s="7" t="s">
        <v>83</v>
      </c>
      <c r="Y32" s="103">
        <v>1.2</v>
      </c>
      <c r="Z32" s="657">
        <f>Y32-S30</f>
        <v>0</v>
      </c>
      <c r="AA32" s="658">
        <f>Y32/S30</f>
        <v>1</v>
      </c>
      <c r="AC32" s="646">
        <v>25</v>
      </c>
      <c r="AD32" s="7" t="s">
        <v>43</v>
      </c>
      <c r="AE32" s="103">
        <v>0.5</v>
      </c>
      <c r="AF32" s="666">
        <f>AE32-Y35</f>
        <v>0</v>
      </c>
      <c r="AG32" s="672">
        <f>AE32/Y35</f>
        <v>1</v>
      </c>
      <c r="AI32" s="646">
        <v>25</v>
      </c>
      <c r="AJ32" s="7" t="s">
        <v>38</v>
      </c>
      <c r="AK32" s="103">
        <v>0.2</v>
      </c>
      <c r="AL32" s="666">
        <f>AK32-AE33</f>
        <v>0</v>
      </c>
      <c r="AM32" s="658">
        <f>AK32/AE33</f>
        <v>1</v>
      </c>
      <c r="AO32" s="646">
        <v>25</v>
      </c>
      <c r="AP32" s="7" t="s">
        <v>32</v>
      </c>
      <c r="AQ32" s="103">
        <v>0.5</v>
      </c>
      <c r="AR32" s="666">
        <f>AQ32-AK31</f>
        <v>0</v>
      </c>
      <c r="AS32" s="658">
        <f>AQ32/AK31</f>
        <v>1</v>
      </c>
      <c r="AU32" s="654">
        <v>25</v>
      </c>
      <c r="AV32" s="7" t="s">
        <v>83</v>
      </c>
      <c r="AW32" s="103">
        <v>1.2</v>
      </c>
      <c r="AX32" s="666">
        <f>AW32-AQ31</f>
        <v>0</v>
      </c>
      <c r="AY32" s="658">
        <f>AW32/AQ31</f>
        <v>1</v>
      </c>
      <c r="BA32" s="654">
        <v>25</v>
      </c>
      <c r="BB32" s="7" t="s">
        <v>15</v>
      </c>
      <c r="BC32" s="104">
        <v>0.3</v>
      </c>
      <c r="BD32" s="76">
        <f>BC32-AW29</f>
        <v>-1.2</v>
      </c>
      <c r="BE32" s="671">
        <f>BC32/AW29</f>
        <v>0.19999999999999998</v>
      </c>
      <c r="BG32" s="654">
        <v>2</v>
      </c>
      <c r="BH32" s="7" t="s">
        <v>5</v>
      </c>
      <c r="BI32" s="76">
        <v>0</v>
      </c>
      <c r="BJ32" s="686"/>
      <c r="BK32" s="686"/>
      <c r="BM32" s="674">
        <v>25</v>
      </c>
      <c r="BN32" s="668" t="s">
        <v>11</v>
      </c>
      <c r="BO32" s="682">
        <v>0.5</v>
      </c>
      <c r="BP32" s="670">
        <f>BO32-BI36</f>
        <v>0.5</v>
      </c>
      <c r="BQ32" s="642" t="s">
        <v>7</v>
      </c>
      <c r="BS32" s="654">
        <v>25</v>
      </c>
      <c r="BT32" s="530" t="s">
        <v>15</v>
      </c>
      <c r="BU32" s="104">
        <v>0.4</v>
      </c>
      <c r="BV32" s="666">
        <f>BU32-BO34</f>
        <v>0</v>
      </c>
      <c r="BW32" s="672">
        <f>BU32/BO34</f>
        <v>1</v>
      </c>
      <c r="BY32" s="683" t="s">
        <v>480</v>
      </c>
      <c r="BZ32" s="684"/>
      <c r="CA32" s="685"/>
      <c r="CB32" s="685"/>
      <c r="CC32" s="685"/>
    </row>
    <row r="33" spans="1:81">
      <c r="A33" s="646">
        <v>26</v>
      </c>
      <c r="B33" s="7" t="s">
        <v>71</v>
      </c>
      <c r="C33" s="19">
        <v>1.2</v>
      </c>
      <c r="E33" s="649">
        <v>26</v>
      </c>
      <c r="F33" s="650" t="s">
        <v>43</v>
      </c>
      <c r="G33" s="651">
        <v>0.5</v>
      </c>
      <c r="H33" s="680">
        <f>G33-C59</f>
        <v>0.5</v>
      </c>
      <c r="I33" s="634" t="s">
        <v>7</v>
      </c>
      <c r="K33" s="649">
        <v>26</v>
      </c>
      <c r="L33" s="650" t="s">
        <v>56</v>
      </c>
      <c r="M33" s="651">
        <v>0.2</v>
      </c>
      <c r="N33" s="680">
        <f>M33-G70</f>
        <v>0.2</v>
      </c>
      <c r="O33" s="634" t="s">
        <v>7</v>
      </c>
      <c r="Q33" s="683" t="s">
        <v>458</v>
      </c>
      <c r="R33" s="684"/>
      <c r="S33" s="685"/>
      <c r="T33" s="685"/>
      <c r="U33" s="685"/>
      <c r="W33" s="667">
        <v>26</v>
      </c>
      <c r="X33" s="668" t="s">
        <v>71</v>
      </c>
      <c r="Y33" s="669">
        <v>0.7</v>
      </c>
      <c r="Z33" s="670">
        <f>Y33-S81</f>
        <v>0.7</v>
      </c>
      <c r="AA33" s="642" t="s">
        <v>7</v>
      </c>
      <c r="AC33" s="646">
        <v>26</v>
      </c>
      <c r="AD33" s="7" t="s">
        <v>38</v>
      </c>
      <c r="AE33" s="103">
        <v>0.2</v>
      </c>
      <c r="AF33" s="666">
        <f>AE33-Y36</f>
        <v>0</v>
      </c>
      <c r="AG33" s="672">
        <f>AE33/Y36</f>
        <v>1</v>
      </c>
      <c r="AI33" s="667">
        <v>26</v>
      </c>
      <c r="AJ33" s="668" t="s">
        <v>71</v>
      </c>
      <c r="AK33" s="669">
        <v>0.2</v>
      </c>
      <c r="AL33" s="670">
        <f>AK33-AE79</f>
        <v>0.2</v>
      </c>
      <c r="AM33" s="642" t="s">
        <v>7</v>
      </c>
      <c r="AO33" s="646">
        <v>26</v>
      </c>
      <c r="AP33" s="530" t="s">
        <v>71</v>
      </c>
      <c r="AQ33" s="103">
        <v>0.4</v>
      </c>
      <c r="AR33" s="666">
        <f>AQ33-AK33</f>
        <v>0.2</v>
      </c>
      <c r="AS33" s="658" t="s">
        <v>389</v>
      </c>
      <c r="AU33" s="654">
        <v>26</v>
      </c>
      <c r="AV33" s="7" t="s">
        <v>71</v>
      </c>
      <c r="AW33" s="103">
        <v>0.7</v>
      </c>
      <c r="AX33" s="666">
        <f>AW33-AQ33</f>
        <v>0.29999999999999993</v>
      </c>
      <c r="AY33" s="658">
        <f>AW33/AQ33</f>
        <v>1.7499999999999998</v>
      </c>
      <c r="BA33" s="683" t="s">
        <v>459</v>
      </c>
      <c r="BB33" s="684"/>
      <c r="BC33" s="685"/>
      <c r="BD33" s="685"/>
      <c r="BE33" s="685"/>
      <c r="BG33" s="654">
        <v>3</v>
      </c>
      <c r="BH33" s="7" t="s">
        <v>6</v>
      </c>
      <c r="BI33" s="71">
        <v>0</v>
      </c>
      <c r="BJ33" s="686"/>
      <c r="BK33" s="686"/>
      <c r="BM33" s="654">
        <v>26</v>
      </c>
      <c r="BN33" s="7" t="s">
        <v>32</v>
      </c>
      <c r="BO33" s="103">
        <v>0.5</v>
      </c>
      <c r="BP33" s="666">
        <f>BO33-BI29</f>
        <v>0</v>
      </c>
      <c r="BQ33" s="672">
        <f>BO33/BI29</f>
        <v>1</v>
      </c>
      <c r="BS33" s="683" t="s">
        <v>472</v>
      </c>
      <c r="BT33" s="684"/>
      <c r="BU33" s="685"/>
      <c r="BV33" s="685"/>
      <c r="BW33" s="685"/>
      <c r="BY33" s="654">
        <v>1</v>
      </c>
      <c r="BZ33" s="7" t="s">
        <v>4</v>
      </c>
      <c r="CA33" s="76">
        <v>0</v>
      </c>
      <c r="CB33" s="686"/>
      <c r="CC33" s="686"/>
    </row>
    <row r="34" spans="1:81">
      <c r="A34" s="646">
        <v>27</v>
      </c>
      <c r="B34" s="7" t="s">
        <v>83</v>
      </c>
      <c r="C34" s="19">
        <v>1.2</v>
      </c>
      <c r="E34" s="646">
        <v>27</v>
      </c>
      <c r="F34" s="7" t="s">
        <v>71</v>
      </c>
      <c r="G34" s="19">
        <v>0.4</v>
      </c>
      <c r="H34" s="76">
        <f>G34-C33</f>
        <v>-0.79999999999999993</v>
      </c>
      <c r="I34" s="671">
        <f>G34/C33</f>
        <v>0.33333333333333337</v>
      </c>
      <c r="K34" s="683" t="s">
        <v>460</v>
      </c>
      <c r="L34" s="684"/>
      <c r="M34" s="685"/>
      <c r="N34" s="685"/>
      <c r="O34" s="685"/>
      <c r="Q34" s="654">
        <v>1</v>
      </c>
      <c r="R34" s="7" t="s">
        <v>4</v>
      </c>
      <c r="S34" s="27">
        <v>0</v>
      </c>
      <c r="T34" s="686"/>
      <c r="U34" s="686"/>
      <c r="W34" s="646">
        <v>27</v>
      </c>
      <c r="X34" s="7" t="s">
        <v>32</v>
      </c>
      <c r="Y34" s="103">
        <v>0.5</v>
      </c>
      <c r="Z34" s="657">
        <f>Y34-S32</f>
        <v>0</v>
      </c>
      <c r="AA34" s="658">
        <f>Y34/S32</f>
        <v>1</v>
      </c>
      <c r="AC34" s="683" t="s">
        <v>461</v>
      </c>
      <c r="AD34" s="684"/>
      <c r="AE34" s="685"/>
      <c r="AF34" s="685"/>
      <c r="AG34" s="685"/>
      <c r="AI34" s="683" t="s">
        <v>462</v>
      </c>
      <c r="AJ34" s="684"/>
      <c r="AK34" s="685"/>
      <c r="AL34" s="685"/>
      <c r="AM34" s="685"/>
      <c r="AO34" s="646">
        <v>27</v>
      </c>
      <c r="AP34" s="7" t="s">
        <v>38</v>
      </c>
      <c r="AQ34" s="103">
        <v>0.2</v>
      </c>
      <c r="AR34" s="666">
        <f>AQ34-AK32</f>
        <v>0</v>
      </c>
      <c r="AS34" s="658">
        <f>AQ34/AK32</f>
        <v>1</v>
      </c>
      <c r="AU34" s="654">
        <v>27</v>
      </c>
      <c r="AV34" s="7" t="s">
        <v>32</v>
      </c>
      <c r="AW34" s="103">
        <v>0.5</v>
      </c>
      <c r="AX34" s="666">
        <f>AW34-AQ32</f>
        <v>0</v>
      </c>
      <c r="AY34" s="658">
        <f>AW34/AQ32</f>
        <v>1</v>
      </c>
      <c r="BA34" s="654">
        <v>1</v>
      </c>
      <c r="BB34" s="7" t="s">
        <v>4</v>
      </c>
      <c r="BC34" s="76">
        <v>0</v>
      </c>
      <c r="BD34" s="686"/>
      <c r="BE34" s="686"/>
      <c r="BG34" s="654">
        <v>4</v>
      </c>
      <c r="BH34" s="10" t="s">
        <v>8</v>
      </c>
      <c r="BI34" s="71">
        <v>0</v>
      </c>
      <c r="BJ34" s="686"/>
      <c r="BK34" s="686"/>
      <c r="BM34" s="654">
        <v>27</v>
      </c>
      <c r="BN34" s="7" t="s">
        <v>15</v>
      </c>
      <c r="BO34" s="104">
        <v>0.4</v>
      </c>
      <c r="BP34" s="666">
        <f>BO34-BI28</f>
        <v>-0.19999999999999996</v>
      </c>
      <c r="BQ34" s="672">
        <f>BO34/BI28</f>
        <v>0.66666666666666674</v>
      </c>
      <c r="BS34" s="654">
        <v>1</v>
      </c>
      <c r="BT34" s="7" t="s">
        <v>4</v>
      </c>
      <c r="BU34" s="76">
        <v>0</v>
      </c>
      <c r="BV34" s="686"/>
      <c r="BW34" s="686"/>
      <c r="BY34" s="654">
        <v>2</v>
      </c>
      <c r="BZ34" s="7" t="s">
        <v>5</v>
      </c>
      <c r="CA34" s="76">
        <v>0</v>
      </c>
      <c r="CB34" s="686"/>
      <c r="CC34" s="686"/>
    </row>
    <row r="35" spans="1:81">
      <c r="A35" s="54">
        <v>28</v>
      </c>
      <c r="B35" s="7" t="s">
        <v>59</v>
      </c>
      <c r="C35" s="29">
        <v>0.9</v>
      </c>
      <c r="E35" s="683" t="s">
        <v>463</v>
      </c>
      <c r="F35" s="684"/>
      <c r="G35" s="685"/>
      <c r="H35" s="685"/>
      <c r="I35" s="685"/>
      <c r="K35" s="654">
        <v>1</v>
      </c>
      <c r="L35" s="7" t="s">
        <v>4</v>
      </c>
      <c r="M35" s="27">
        <v>0</v>
      </c>
      <c r="N35" s="686"/>
      <c r="O35" s="686"/>
      <c r="Q35" s="654">
        <v>2</v>
      </c>
      <c r="R35" s="7" t="s">
        <v>5</v>
      </c>
      <c r="S35" s="27">
        <v>0</v>
      </c>
      <c r="T35" s="686"/>
      <c r="U35" s="686"/>
      <c r="W35" s="646">
        <v>28</v>
      </c>
      <c r="X35" s="7" t="s">
        <v>43</v>
      </c>
      <c r="Y35" s="103">
        <v>0.5</v>
      </c>
      <c r="Z35" s="657">
        <f>Y35-S31</f>
        <v>0</v>
      </c>
      <c r="AA35" s="658">
        <f>Y35/S31</f>
        <v>1</v>
      </c>
      <c r="AC35" s="646">
        <v>1</v>
      </c>
      <c r="AD35" s="530" t="s">
        <v>4</v>
      </c>
      <c r="AE35" s="76">
        <v>0</v>
      </c>
      <c r="AF35" s="666"/>
      <c r="AG35" s="672"/>
      <c r="AI35" s="646">
        <v>1</v>
      </c>
      <c r="AJ35" s="7" t="s">
        <v>4</v>
      </c>
      <c r="AK35" s="76">
        <v>0</v>
      </c>
      <c r="AL35" s="666"/>
      <c r="AM35" s="672"/>
      <c r="AO35" s="683" t="s">
        <v>464</v>
      </c>
      <c r="AP35" s="684"/>
      <c r="AQ35" s="685"/>
      <c r="AR35" s="685"/>
      <c r="AS35" s="685"/>
      <c r="AU35" s="654">
        <v>28</v>
      </c>
      <c r="AV35" s="7" t="s">
        <v>38</v>
      </c>
      <c r="AW35" s="103">
        <v>0.2</v>
      </c>
      <c r="AX35" s="666">
        <f>AW35-AQ34</f>
        <v>0</v>
      </c>
      <c r="AY35" s="658">
        <f>AW35/AQ34</f>
        <v>1</v>
      </c>
      <c r="BA35" s="654">
        <v>2</v>
      </c>
      <c r="BB35" s="7" t="s">
        <v>5</v>
      </c>
      <c r="BC35" s="76">
        <v>0</v>
      </c>
      <c r="BD35" s="686"/>
      <c r="BE35" s="686"/>
      <c r="BG35" s="654">
        <v>5</v>
      </c>
      <c r="BH35" s="7" t="s">
        <v>9</v>
      </c>
      <c r="BI35" s="71">
        <v>0</v>
      </c>
      <c r="BJ35" s="686"/>
      <c r="BK35" s="686"/>
      <c r="BM35" s="683" t="s">
        <v>465</v>
      </c>
      <c r="BN35" s="684"/>
      <c r="BO35" s="685"/>
      <c r="BP35" s="685"/>
      <c r="BQ35" s="685"/>
      <c r="BS35" s="654">
        <v>2</v>
      </c>
      <c r="BT35" s="530" t="s">
        <v>5</v>
      </c>
      <c r="BU35" s="76">
        <v>0</v>
      </c>
      <c r="BV35" s="686"/>
      <c r="BW35" s="686"/>
      <c r="BY35" s="654">
        <v>3</v>
      </c>
      <c r="BZ35" s="7" t="s">
        <v>6</v>
      </c>
      <c r="CA35" s="76">
        <v>0</v>
      </c>
      <c r="CB35" s="686"/>
      <c r="CC35" s="686"/>
    </row>
    <row r="36" spans="1:81">
      <c r="A36" s="646">
        <v>29</v>
      </c>
      <c r="B36" s="7" t="s">
        <v>49</v>
      </c>
      <c r="C36" s="19">
        <v>0.3</v>
      </c>
      <c r="E36" s="646">
        <v>1</v>
      </c>
      <c r="F36" s="7" t="s">
        <v>4</v>
      </c>
      <c r="G36" s="27">
        <v>0</v>
      </c>
      <c r="H36" s="666"/>
      <c r="I36" s="672"/>
      <c r="K36" s="646">
        <v>2</v>
      </c>
      <c r="L36" s="7" t="s">
        <v>5</v>
      </c>
      <c r="M36" s="27">
        <v>0</v>
      </c>
      <c r="N36" s="666"/>
      <c r="O36" s="672"/>
      <c r="Q36" s="646">
        <v>3</v>
      </c>
      <c r="R36" s="7" t="s">
        <v>6</v>
      </c>
      <c r="S36" s="27">
        <v>0</v>
      </c>
      <c r="T36" s="666"/>
      <c r="U36" s="672"/>
      <c r="W36" s="667">
        <v>29</v>
      </c>
      <c r="X36" s="668" t="s">
        <v>38</v>
      </c>
      <c r="Y36" s="669">
        <v>0.2</v>
      </c>
      <c r="Z36" s="670">
        <f>Y36-S59</f>
        <v>0.2</v>
      </c>
      <c r="AA36" s="642" t="s">
        <v>7</v>
      </c>
      <c r="AC36" s="646">
        <v>2</v>
      </c>
      <c r="AD36" s="530" t="s">
        <v>5</v>
      </c>
      <c r="AE36" s="76">
        <v>0</v>
      </c>
      <c r="AF36" s="666"/>
      <c r="AG36" s="656"/>
      <c r="AI36" s="646">
        <v>2</v>
      </c>
      <c r="AJ36" s="7" t="s">
        <v>5</v>
      </c>
      <c r="AK36" s="76">
        <v>0</v>
      </c>
      <c r="AL36" s="666"/>
      <c r="AM36" s="656"/>
      <c r="AO36" s="646">
        <v>1</v>
      </c>
      <c r="AP36" s="7" t="s">
        <v>4</v>
      </c>
      <c r="AQ36" s="76">
        <v>0</v>
      </c>
      <c r="AR36" s="666"/>
      <c r="AS36" s="656"/>
      <c r="AU36" s="683" t="s">
        <v>466</v>
      </c>
      <c r="AV36" s="684"/>
      <c r="AW36" s="685"/>
      <c r="AX36" s="685"/>
      <c r="AY36" s="685"/>
      <c r="BA36" s="654">
        <v>3</v>
      </c>
      <c r="BB36" s="7" t="s">
        <v>6</v>
      </c>
      <c r="BC36" s="76">
        <v>0</v>
      </c>
      <c r="BD36" s="686"/>
      <c r="BE36" s="686"/>
      <c r="BG36" s="654">
        <v>6</v>
      </c>
      <c r="BH36" s="7" t="s">
        <v>11</v>
      </c>
      <c r="BI36" s="76">
        <v>0</v>
      </c>
      <c r="BJ36" s="686"/>
      <c r="BK36" s="686"/>
      <c r="BM36" s="654">
        <v>1</v>
      </c>
      <c r="BN36" s="7" t="s">
        <v>4</v>
      </c>
      <c r="BO36" s="76">
        <v>0</v>
      </c>
      <c r="BP36" s="686"/>
      <c r="BQ36" s="686"/>
      <c r="BS36" s="654">
        <v>3</v>
      </c>
      <c r="BT36" s="530" t="s">
        <v>6</v>
      </c>
      <c r="BU36" s="76">
        <v>0</v>
      </c>
      <c r="BV36" s="686"/>
      <c r="BW36" s="686"/>
      <c r="BY36" s="654">
        <v>4</v>
      </c>
      <c r="BZ36" s="10" t="s">
        <v>8</v>
      </c>
      <c r="CA36" s="76">
        <v>0</v>
      </c>
      <c r="CB36" s="686"/>
      <c r="CC36" s="686"/>
    </row>
    <row r="37" spans="1:81">
      <c r="A37" s="54">
        <v>30</v>
      </c>
      <c r="B37" s="7" t="s">
        <v>55</v>
      </c>
      <c r="C37" s="19">
        <v>0.2</v>
      </c>
      <c r="E37" s="54">
        <v>2</v>
      </c>
      <c r="F37" s="7" t="s">
        <v>5</v>
      </c>
      <c r="G37" s="27">
        <v>0</v>
      </c>
      <c r="H37" s="666"/>
      <c r="I37" s="672"/>
      <c r="K37" s="54">
        <v>3</v>
      </c>
      <c r="L37" s="7" t="s">
        <v>6</v>
      </c>
      <c r="M37" s="27">
        <v>0</v>
      </c>
      <c r="N37" s="666"/>
      <c r="O37" s="672"/>
      <c r="Q37" s="654">
        <v>4</v>
      </c>
      <c r="R37" s="10" t="s">
        <v>8</v>
      </c>
      <c r="S37" s="27">
        <v>0</v>
      </c>
      <c r="T37" s="666"/>
      <c r="U37" s="672"/>
      <c r="W37" s="683" t="s">
        <v>467</v>
      </c>
      <c r="X37" s="684"/>
      <c r="Y37" s="685"/>
      <c r="Z37" s="685"/>
      <c r="AA37" s="685"/>
      <c r="AC37" s="654">
        <v>3</v>
      </c>
      <c r="AD37" s="530" t="s">
        <v>6</v>
      </c>
      <c r="AE37" s="76">
        <v>0</v>
      </c>
      <c r="AF37" s="686"/>
      <c r="AG37" s="686"/>
      <c r="AI37" s="654">
        <v>3</v>
      </c>
      <c r="AJ37" s="7" t="s">
        <v>6</v>
      </c>
      <c r="AK37" s="71">
        <v>0</v>
      </c>
      <c r="AL37" s="686"/>
      <c r="AM37" s="686"/>
      <c r="AO37" s="646">
        <v>2</v>
      </c>
      <c r="AP37" s="7" t="s">
        <v>5</v>
      </c>
      <c r="AQ37" s="76">
        <v>0</v>
      </c>
      <c r="AR37" s="686"/>
      <c r="AS37" s="686"/>
      <c r="AU37" s="646">
        <v>1</v>
      </c>
      <c r="AV37" s="7" t="s">
        <v>4</v>
      </c>
      <c r="AW37" s="76">
        <v>0</v>
      </c>
      <c r="AX37" s="686"/>
      <c r="AY37" s="686"/>
      <c r="BA37" s="654">
        <v>4</v>
      </c>
      <c r="BB37" s="10" t="s">
        <v>8</v>
      </c>
      <c r="BC37" s="76">
        <v>0</v>
      </c>
      <c r="BD37" s="686"/>
      <c r="BE37" s="686"/>
      <c r="BG37" s="654">
        <v>7</v>
      </c>
      <c r="BH37" s="7" t="s">
        <v>12</v>
      </c>
      <c r="BI37" s="76">
        <v>0</v>
      </c>
      <c r="BJ37" s="686"/>
      <c r="BK37" s="686"/>
      <c r="BM37" s="654">
        <v>2</v>
      </c>
      <c r="BN37" s="7" t="s">
        <v>5</v>
      </c>
      <c r="BO37" s="76">
        <v>0</v>
      </c>
      <c r="BP37" s="686"/>
      <c r="BQ37" s="686"/>
      <c r="BS37" s="654">
        <v>4</v>
      </c>
      <c r="BT37" s="10" t="s">
        <v>8</v>
      </c>
      <c r="BU37" s="76">
        <v>0</v>
      </c>
      <c r="BV37" s="686"/>
      <c r="BW37" s="686"/>
      <c r="BY37" s="654">
        <v>5</v>
      </c>
      <c r="BZ37" s="7" t="s">
        <v>9</v>
      </c>
      <c r="CA37" s="76">
        <v>0</v>
      </c>
      <c r="CB37" s="686"/>
      <c r="CC37" s="686"/>
    </row>
    <row r="38" spans="1:81">
      <c r="A38" s="683" t="s">
        <v>468</v>
      </c>
      <c r="B38" s="684"/>
      <c r="C38" s="685"/>
      <c r="E38" s="646">
        <v>3</v>
      </c>
      <c r="F38" s="7" t="s">
        <v>6</v>
      </c>
      <c r="G38" s="27">
        <v>0</v>
      </c>
      <c r="H38" s="666"/>
      <c r="I38" s="672"/>
      <c r="K38" s="646">
        <v>4</v>
      </c>
      <c r="L38" s="10" t="s">
        <v>8</v>
      </c>
      <c r="M38" s="27">
        <v>0</v>
      </c>
      <c r="N38" s="666"/>
      <c r="O38" s="672"/>
      <c r="Q38" s="646">
        <v>5</v>
      </c>
      <c r="R38" s="7" t="s">
        <v>9</v>
      </c>
      <c r="S38" s="27">
        <v>0</v>
      </c>
      <c r="T38" s="666"/>
      <c r="U38" s="672"/>
      <c r="W38" s="646">
        <v>1</v>
      </c>
      <c r="X38" s="7" t="s">
        <v>4</v>
      </c>
      <c r="Y38" s="76">
        <v>0</v>
      </c>
      <c r="Z38" s="666"/>
      <c r="AA38" s="672"/>
      <c r="AC38" s="646">
        <v>4</v>
      </c>
      <c r="AD38" s="10" t="s">
        <v>8</v>
      </c>
      <c r="AE38" s="76">
        <v>0</v>
      </c>
      <c r="AF38" s="666"/>
      <c r="AG38" s="672"/>
      <c r="AI38" s="646">
        <v>4</v>
      </c>
      <c r="AJ38" s="10" t="s">
        <v>8</v>
      </c>
      <c r="AK38" s="71">
        <v>0</v>
      </c>
      <c r="AL38" s="666"/>
      <c r="AM38" s="672"/>
      <c r="AO38" s="654">
        <v>3</v>
      </c>
      <c r="AP38" s="7" t="s">
        <v>6</v>
      </c>
      <c r="AQ38" s="71">
        <v>0</v>
      </c>
      <c r="AR38" s="666"/>
      <c r="AS38" s="672"/>
      <c r="AU38" s="654">
        <v>2</v>
      </c>
      <c r="AV38" s="7" t="s">
        <v>5</v>
      </c>
      <c r="AW38" s="71">
        <v>0</v>
      </c>
      <c r="AX38" s="666"/>
      <c r="AY38" s="672"/>
      <c r="BA38" s="654">
        <v>5</v>
      </c>
      <c r="BB38" s="7" t="s">
        <v>9</v>
      </c>
      <c r="BC38" s="71">
        <v>0</v>
      </c>
      <c r="BD38" s="666"/>
      <c r="BE38" s="672"/>
      <c r="BG38" s="654">
        <v>8</v>
      </c>
      <c r="BH38" s="7" t="s">
        <v>13</v>
      </c>
      <c r="BI38" s="71">
        <v>0</v>
      </c>
      <c r="BJ38" s="666"/>
      <c r="BK38" s="672"/>
      <c r="BM38" s="654">
        <v>3</v>
      </c>
      <c r="BN38" s="7" t="s">
        <v>6</v>
      </c>
      <c r="BO38" s="71">
        <v>0</v>
      </c>
      <c r="BP38" s="666"/>
      <c r="BQ38" s="672"/>
      <c r="BS38" s="654">
        <v>5</v>
      </c>
      <c r="BT38" s="7" t="s">
        <v>9</v>
      </c>
      <c r="BU38" s="71">
        <v>0</v>
      </c>
      <c r="BV38" s="666"/>
      <c r="BW38" s="672"/>
      <c r="BY38" s="654">
        <v>6</v>
      </c>
      <c r="BZ38" s="7" t="s">
        <v>12</v>
      </c>
      <c r="CA38" s="71">
        <v>0</v>
      </c>
      <c r="CB38" s="666"/>
      <c r="CC38" s="672"/>
    </row>
    <row r="39" spans="1:81" ht="14.95" customHeight="1">
      <c r="A39" s="646">
        <v>1</v>
      </c>
      <c r="B39" s="530" t="s">
        <v>4</v>
      </c>
      <c r="C39" s="76">
        <v>0</v>
      </c>
      <c r="E39" s="54">
        <v>4</v>
      </c>
      <c r="F39" s="10" t="s">
        <v>8</v>
      </c>
      <c r="G39" s="27">
        <v>0</v>
      </c>
      <c r="H39" s="687"/>
      <c r="I39" s="686"/>
      <c r="K39" s="54">
        <v>5</v>
      </c>
      <c r="L39" s="7" t="s">
        <v>9</v>
      </c>
      <c r="M39" s="27">
        <v>0</v>
      </c>
      <c r="N39" s="687">
        <v>-2</v>
      </c>
      <c r="O39" s="686"/>
      <c r="Q39" s="654">
        <v>6</v>
      </c>
      <c r="R39" s="7" t="s">
        <v>11</v>
      </c>
      <c r="S39" s="27">
        <v>0</v>
      </c>
      <c r="T39" s="687"/>
      <c r="U39" s="686"/>
      <c r="W39" s="654">
        <v>2</v>
      </c>
      <c r="X39" s="7" t="s">
        <v>5</v>
      </c>
      <c r="Y39" s="76">
        <v>0</v>
      </c>
      <c r="Z39" s="687"/>
      <c r="AA39" s="686"/>
      <c r="AC39" s="654">
        <v>5</v>
      </c>
      <c r="AD39" s="7" t="s">
        <v>9</v>
      </c>
      <c r="AE39" s="76">
        <v>0</v>
      </c>
      <c r="AF39" s="687"/>
      <c r="AG39" s="686"/>
      <c r="AI39" s="654">
        <v>5</v>
      </c>
      <c r="AJ39" s="7" t="s">
        <v>9</v>
      </c>
      <c r="AK39" s="71">
        <v>0</v>
      </c>
      <c r="AL39" s="687"/>
      <c r="AM39" s="686"/>
      <c r="AO39" s="646">
        <v>4</v>
      </c>
      <c r="AP39" s="10" t="s">
        <v>8</v>
      </c>
      <c r="AQ39" s="71">
        <v>0</v>
      </c>
      <c r="AR39" s="687"/>
      <c r="AS39" s="686"/>
      <c r="AU39" s="646">
        <v>3</v>
      </c>
      <c r="AV39" s="7" t="s">
        <v>6</v>
      </c>
      <c r="AW39" s="71">
        <v>0</v>
      </c>
      <c r="AX39" s="687"/>
      <c r="AY39" s="686"/>
      <c r="BA39" s="654">
        <v>6</v>
      </c>
      <c r="BB39" s="7" t="s">
        <v>11</v>
      </c>
      <c r="BC39" s="71">
        <v>0</v>
      </c>
      <c r="BD39" s="687"/>
      <c r="BE39" s="686"/>
      <c r="BG39" s="654">
        <v>9</v>
      </c>
      <c r="BH39" s="7" t="s">
        <v>14</v>
      </c>
      <c r="BI39" s="71">
        <v>0</v>
      </c>
      <c r="BJ39" s="687"/>
      <c r="BK39" s="686"/>
      <c r="BM39" s="654">
        <v>4</v>
      </c>
      <c r="BN39" s="10" t="s">
        <v>8</v>
      </c>
      <c r="BO39" s="71">
        <v>0</v>
      </c>
      <c r="BP39" s="687"/>
      <c r="BQ39" s="686"/>
      <c r="BS39" s="654">
        <v>6</v>
      </c>
      <c r="BT39" s="7" t="s">
        <v>12</v>
      </c>
      <c r="BU39" s="71">
        <v>0</v>
      </c>
      <c r="BV39" s="687"/>
      <c r="BW39" s="686"/>
      <c r="BY39" s="654">
        <v>7</v>
      </c>
      <c r="BZ39" s="7" t="s">
        <v>13</v>
      </c>
      <c r="CA39" s="71">
        <v>0</v>
      </c>
      <c r="CB39" s="687"/>
      <c r="CC39" s="686"/>
    </row>
    <row r="40" spans="1:81" ht="14.95" customHeight="1">
      <c r="A40" s="646">
        <v>2</v>
      </c>
      <c r="B40" s="7" t="s">
        <v>5</v>
      </c>
      <c r="C40" s="27">
        <v>0</v>
      </c>
      <c r="E40" s="646">
        <v>5</v>
      </c>
      <c r="F40" s="7" t="s">
        <v>11</v>
      </c>
      <c r="G40" s="27">
        <v>0</v>
      </c>
      <c r="H40" s="686"/>
      <c r="I40" s="672"/>
      <c r="K40" s="646">
        <v>6</v>
      </c>
      <c r="L40" s="7" t="s">
        <v>11</v>
      </c>
      <c r="M40" s="27">
        <v>0</v>
      </c>
      <c r="N40" s="686"/>
      <c r="O40" s="672"/>
      <c r="Q40" s="646">
        <v>7</v>
      </c>
      <c r="R40" s="7" t="s">
        <v>12</v>
      </c>
      <c r="S40" s="27">
        <v>0</v>
      </c>
      <c r="T40" s="686"/>
      <c r="U40" s="672"/>
      <c r="W40" s="646">
        <v>3</v>
      </c>
      <c r="X40" s="7" t="s">
        <v>6</v>
      </c>
      <c r="Y40" s="71">
        <v>0</v>
      </c>
      <c r="Z40" s="686"/>
      <c r="AA40" s="672"/>
      <c r="AC40" s="646">
        <v>6</v>
      </c>
      <c r="AD40" s="7" t="s">
        <v>11</v>
      </c>
      <c r="AE40" s="71">
        <v>0</v>
      </c>
      <c r="AF40" s="686"/>
      <c r="AG40" s="672"/>
      <c r="AI40" s="646">
        <v>6</v>
      </c>
      <c r="AJ40" s="7" t="s">
        <v>11</v>
      </c>
      <c r="AK40" s="76">
        <v>0</v>
      </c>
      <c r="AL40" s="686"/>
      <c r="AM40" s="672"/>
      <c r="AO40" s="654">
        <v>5</v>
      </c>
      <c r="AP40" s="7" t="s">
        <v>9</v>
      </c>
      <c r="AQ40" s="71">
        <v>0</v>
      </c>
      <c r="AR40" s="686"/>
      <c r="AS40" s="672"/>
      <c r="AU40" s="654">
        <v>4</v>
      </c>
      <c r="AV40" s="10" t="s">
        <v>8</v>
      </c>
      <c r="AW40" s="71">
        <v>0</v>
      </c>
      <c r="AX40" s="686"/>
      <c r="AY40" s="672"/>
      <c r="BA40" s="654">
        <v>7</v>
      </c>
      <c r="BB40" s="7" t="s">
        <v>12</v>
      </c>
      <c r="BC40" s="71">
        <v>0</v>
      </c>
      <c r="BD40" s="686"/>
      <c r="BE40" s="672"/>
      <c r="BG40" s="654">
        <v>10</v>
      </c>
      <c r="BH40" s="7" t="s">
        <v>16</v>
      </c>
      <c r="BI40" s="71">
        <v>0</v>
      </c>
      <c r="BJ40" s="686"/>
      <c r="BK40" s="672"/>
      <c r="BM40" s="654">
        <v>5</v>
      </c>
      <c r="BN40" s="7" t="s">
        <v>9</v>
      </c>
      <c r="BO40" s="71">
        <v>0</v>
      </c>
      <c r="BP40" s="686"/>
      <c r="BQ40" s="672"/>
      <c r="BS40" s="654">
        <v>7</v>
      </c>
      <c r="BT40" s="7" t="s">
        <v>13</v>
      </c>
      <c r="BU40" s="71">
        <v>0</v>
      </c>
      <c r="BV40" s="686"/>
      <c r="BW40" s="672"/>
      <c r="BY40" s="654">
        <v>8</v>
      </c>
      <c r="BZ40" s="7" t="s">
        <v>14</v>
      </c>
      <c r="CA40" s="71">
        <v>0</v>
      </c>
      <c r="CB40" s="686"/>
      <c r="CC40" s="672"/>
    </row>
    <row r="41" spans="1:81" ht="14.95" customHeight="1">
      <c r="A41" s="646">
        <v>3</v>
      </c>
      <c r="B41" s="7" t="s">
        <v>6</v>
      </c>
      <c r="C41" s="26">
        <v>0</v>
      </c>
      <c r="E41" s="54">
        <v>6</v>
      </c>
      <c r="F41" s="7" t="s">
        <v>12</v>
      </c>
      <c r="G41" s="26">
        <v>0</v>
      </c>
      <c r="H41" s="686"/>
      <c r="I41" s="686"/>
      <c r="K41" s="54">
        <v>7</v>
      </c>
      <c r="L41" s="7" t="s">
        <v>12</v>
      </c>
      <c r="M41" s="26">
        <v>0</v>
      </c>
      <c r="N41" s="686"/>
      <c r="O41" s="686"/>
      <c r="Q41" s="654">
        <v>8</v>
      </c>
      <c r="R41" s="7" t="s">
        <v>13</v>
      </c>
      <c r="S41" s="26">
        <v>0</v>
      </c>
      <c r="T41" s="686"/>
      <c r="U41" s="686"/>
      <c r="W41" s="654">
        <v>4</v>
      </c>
      <c r="X41" s="10" t="s">
        <v>8</v>
      </c>
      <c r="Y41" s="71">
        <v>0</v>
      </c>
      <c r="Z41" s="686"/>
      <c r="AA41" s="686"/>
      <c r="AC41" s="654">
        <v>7</v>
      </c>
      <c r="AD41" s="7" t="s">
        <v>12</v>
      </c>
      <c r="AE41" s="71">
        <v>0</v>
      </c>
      <c r="AF41" s="686"/>
      <c r="AG41" s="686"/>
      <c r="AI41" s="654">
        <v>7</v>
      </c>
      <c r="AJ41" s="7" t="s">
        <v>13</v>
      </c>
      <c r="AK41" s="71">
        <v>0</v>
      </c>
      <c r="AL41" s="686"/>
      <c r="AM41" s="686"/>
      <c r="AO41" s="646">
        <v>6</v>
      </c>
      <c r="AP41" s="7" t="s">
        <v>11</v>
      </c>
      <c r="AQ41" s="76">
        <v>0</v>
      </c>
      <c r="AR41" s="686"/>
      <c r="AS41" s="686"/>
      <c r="AU41" s="646">
        <v>5</v>
      </c>
      <c r="AV41" s="7" t="s">
        <v>9</v>
      </c>
      <c r="AW41" s="76">
        <v>0</v>
      </c>
      <c r="AX41" s="686"/>
      <c r="AY41" s="686"/>
      <c r="BA41" s="654">
        <v>8</v>
      </c>
      <c r="BB41" s="7" t="s">
        <v>13</v>
      </c>
      <c r="BC41" s="76">
        <v>0</v>
      </c>
      <c r="BD41" s="686"/>
      <c r="BE41" s="686"/>
      <c r="BG41" s="654">
        <v>11</v>
      </c>
      <c r="BH41" s="7" t="s">
        <v>17</v>
      </c>
      <c r="BI41" s="76">
        <v>0</v>
      </c>
      <c r="BJ41" s="686"/>
      <c r="BK41" s="686"/>
      <c r="BM41" s="654">
        <v>6</v>
      </c>
      <c r="BN41" s="7" t="s">
        <v>12</v>
      </c>
      <c r="BO41" s="76">
        <v>0</v>
      </c>
      <c r="BP41" s="686"/>
      <c r="BQ41" s="686"/>
      <c r="BS41" s="654">
        <v>8</v>
      </c>
      <c r="BT41" s="7" t="s">
        <v>14</v>
      </c>
      <c r="BU41" s="76">
        <v>0</v>
      </c>
      <c r="BV41" s="687">
        <v>-1.5</v>
      </c>
      <c r="BW41" s="686"/>
      <c r="BY41" s="654">
        <v>9</v>
      </c>
      <c r="BZ41" s="7" t="s">
        <v>15</v>
      </c>
      <c r="CA41" s="76">
        <v>0</v>
      </c>
      <c r="CB41" s="687">
        <v>-0.4</v>
      </c>
      <c r="CC41" s="686"/>
    </row>
    <row r="42" spans="1:81" ht="14.95" customHeight="1">
      <c r="A42" s="646">
        <v>4</v>
      </c>
      <c r="B42" s="10" t="s">
        <v>8</v>
      </c>
      <c r="C42" s="26">
        <v>0</v>
      </c>
      <c r="E42" s="646">
        <v>7</v>
      </c>
      <c r="F42" s="7" t="s">
        <v>13</v>
      </c>
      <c r="G42" s="26">
        <v>0</v>
      </c>
      <c r="H42" s="688"/>
      <c r="I42" s="688"/>
      <c r="K42" s="646">
        <v>8</v>
      </c>
      <c r="L42" s="7" t="s">
        <v>13</v>
      </c>
      <c r="M42" s="26">
        <v>0</v>
      </c>
      <c r="N42" s="688"/>
      <c r="O42" s="688"/>
      <c r="Q42" s="646">
        <v>9</v>
      </c>
      <c r="R42" s="7" t="s">
        <v>14</v>
      </c>
      <c r="S42" s="26">
        <v>0</v>
      </c>
      <c r="T42" s="688"/>
      <c r="U42" s="688"/>
      <c r="W42" s="646">
        <v>5</v>
      </c>
      <c r="X42" s="7" t="s">
        <v>9</v>
      </c>
      <c r="Y42" s="71">
        <v>0</v>
      </c>
      <c r="Z42" s="688"/>
      <c r="AA42" s="688"/>
      <c r="AC42" s="646">
        <v>8</v>
      </c>
      <c r="AD42" s="7" t="s">
        <v>13</v>
      </c>
      <c r="AE42" s="71">
        <v>0</v>
      </c>
      <c r="AF42" s="688"/>
      <c r="AG42" s="688"/>
      <c r="AI42" s="646">
        <v>8</v>
      </c>
      <c r="AJ42" s="7" t="s">
        <v>14</v>
      </c>
      <c r="AK42" s="71">
        <v>0</v>
      </c>
      <c r="AL42" s="688"/>
      <c r="AM42" s="688"/>
      <c r="AO42" s="654">
        <v>7</v>
      </c>
      <c r="AP42" s="7" t="s">
        <v>12</v>
      </c>
      <c r="AQ42" s="76">
        <v>0</v>
      </c>
      <c r="AR42" s="687">
        <v>-0.7</v>
      </c>
      <c r="AS42" s="688"/>
      <c r="AU42" s="654">
        <v>6</v>
      </c>
      <c r="AV42" s="7" t="s">
        <v>11</v>
      </c>
      <c r="AW42" s="76">
        <v>0</v>
      </c>
      <c r="AX42" s="687"/>
      <c r="AY42" s="688"/>
      <c r="BA42" s="654">
        <v>9</v>
      </c>
      <c r="BB42" s="7" t="s">
        <v>14</v>
      </c>
      <c r="BC42" s="76">
        <v>0</v>
      </c>
      <c r="BD42" s="687"/>
      <c r="BE42" s="688"/>
      <c r="BG42" s="654">
        <v>12</v>
      </c>
      <c r="BH42" s="7" t="s">
        <v>18</v>
      </c>
      <c r="BI42" s="71">
        <v>0</v>
      </c>
      <c r="BJ42" s="687"/>
      <c r="BK42" s="688"/>
      <c r="BM42" s="654">
        <v>7</v>
      </c>
      <c r="BN42" s="7" t="s">
        <v>13</v>
      </c>
      <c r="BO42" s="71">
        <v>0</v>
      </c>
      <c r="BP42" s="687"/>
      <c r="BQ42" s="688"/>
      <c r="BS42" s="654">
        <v>9</v>
      </c>
      <c r="BT42" s="7" t="s">
        <v>16</v>
      </c>
      <c r="BU42" s="71">
        <v>0</v>
      </c>
      <c r="BV42" s="687"/>
      <c r="BW42" s="688"/>
      <c r="BY42" s="654">
        <v>10</v>
      </c>
      <c r="BZ42" s="7" t="s">
        <v>16</v>
      </c>
      <c r="CA42" s="71">
        <v>0</v>
      </c>
      <c r="CB42" s="687"/>
      <c r="CC42" s="688"/>
    </row>
    <row r="43" spans="1:81" ht="14.95" customHeight="1">
      <c r="A43" s="646">
        <v>5</v>
      </c>
      <c r="B43" s="7" t="s">
        <v>9</v>
      </c>
      <c r="C43" s="26">
        <v>0</v>
      </c>
      <c r="E43" s="54">
        <v>8</v>
      </c>
      <c r="F43" s="7" t="s">
        <v>14</v>
      </c>
      <c r="G43" s="26">
        <v>0</v>
      </c>
      <c r="H43" s="688"/>
      <c r="I43" s="688"/>
      <c r="K43" s="54">
        <v>9</v>
      </c>
      <c r="L43" s="7" t="s">
        <v>14</v>
      </c>
      <c r="M43" s="26">
        <v>0</v>
      </c>
      <c r="N43" s="688"/>
      <c r="O43" s="688"/>
      <c r="Q43" s="654">
        <v>10</v>
      </c>
      <c r="R43" s="7" t="s">
        <v>15</v>
      </c>
      <c r="S43" s="26">
        <v>0</v>
      </c>
      <c r="T43" s="688"/>
      <c r="U43" s="688"/>
      <c r="W43" s="654">
        <v>6</v>
      </c>
      <c r="X43" s="7" t="s">
        <v>11</v>
      </c>
      <c r="Y43" s="76">
        <v>0</v>
      </c>
      <c r="Z43" s="688"/>
      <c r="AA43" s="688"/>
      <c r="AC43" s="654">
        <v>9</v>
      </c>
      <c r="AD43" s="7" t="s">
        <v>14</v>
      </c>
      <c r="AE43" s="76">
        <v>0</v>
      </c>
      <c r="AF43" s="688"/>
      <c r="AG43" s="688"/>
      <c r="AI43" s="654">
        <v>9</v>
      </c>
      <c r="AJ43" s="7" t="s">
        <v>16</v>
      </c>
      <c r="AK43" s="71">
        <v>0</v>
      </c>
      <c r="AL43" s="688"/>
      <c r="AM43" s="688"/>
      <c r="AO43" s="646">
        <v>8</v>
      </c>
      <c r="AP43" s="7" t="s">
        <v>13</v>
      </c>
      <c r="AQ43" s="71">
        <v>0</v>
      </c>
      <c r="AR43" s="688"/>
      <c r="AS43" s="688"/>
      <c r="AU43" s="646">
        <v>7</v>
      </c>
      <c r="AV43" s="7" t="s">
        <v>12</v>
      </c>
      <c r="AW43" s="71">
        <v>0</v>
      </c>
      <c r="AX43" s="688"/>
      <c r="AY43" s="688"/>
      <c r="BA43" s="654">
        <v>10</v>
      </c>
      <c r="BB43" s="7" t="s">
        <v>16</v>
      </c>
      <c r="BC43" s="71">
        <v>0</v>
      </c>
      <c r="BD43" s="688"/>
      <c r="BE43" s="688"/>
      <c r="BG43" s="654">
        <v>13</v>
      </c>
      <c r="BH43" s="7" t="s">
        <v>19</v>
      </c>
      <c r="BI43" s="71">
        <v>0</v>
      </c>
      <c r="BJ43" s="688"/>
      <c r="BK43" s="688"/>
      <c r="BM43" s="654">
        <v>8</v>
      </c>
      <c r="BN43" s="7" t="s">
        <v>16</v>
      </c>
      <c r="BO43" s="71">
        <v>0</v>
      </c>
      <c r="BP43" s="688"/>
      <c r="BQ43" s="688"/>
      <c r="BS43" s="654">
        <v>10</v>
      </c>
      <c r="BT43" s="7" t="s">
        <v>17</v>
      </c>
      <c r="BU43" s="71">
        <v>0</v>
      </c>
      <c r="BV43" s="688"/>
      <c r="BW43" s="688"/>
      <c r="BY43" s="654">
        <v>11</v>
      </c>
      <c r="BZ43" s="7" t="s">
        <v>17</v>
      </c>
      <c r="CA43" s="71">
        <v>0</v>
      </c>
      <c r="CB43" s="688"/>
      <c r="CC43" s="688"/>
    </row>
    <row r="44" spans="1:81" ht="14.95" customHeight="1">
      <c r="A44" s="646">
        <v>6</v>
      </c>
      <c r="B44" s="7" t="s">
        <v>11</v>
      </c>
      <c r="C44" s="27">
        <v>0</v>
      </c>
      <c r="E44" s="646">
        <v>9</v>
      </c>
      <c r="F44" s="7" t="s">
        <v>15</v>
      </c>
      <c r="G44" s="27">
        <v>0</v>
      </c>
      <c r="H44" s="687"/>
      <c r="I44" s="688"/>
      <c r="K44" s="646">
        <v>10</v>
      </c>
      <c r="L44" s="7" t="s">
        <v>15</v>
      </c>
      <c r="M44" s="27">
        <v>0</v>
      </c>
      <c r="N44" s="687"/>
      <c r="O44" s="688"/>
      <c r="Q44" s="646">
        <v>11</v>
      </c>
      <c r="R44" s="7" t="s">
        <v>16</v>
      </c>
      <c r="S44" s="27">
        <v>0</v>
      </c>
      <c r="T44" s="687"/>
      <c r="U44" s="688"/>
      <c r="W44" s="646">
        <v>7</v>
      </c>
      <c r="X44" s="7" t="s">
        <v>12</v>
      </c>
      <c r="Y44" s="76">
        <v>0</v>
      </c>
      <c r="Z44" s="687"/>
      <c r="AA44" s="688"/>
      <c r="AC44" s="646">
        <v>10</v>
      </c>
      <c r="AD44" s="7" t="s">
        <v>16</v>
      </c>
      <c r="AE44" s="76">
        <v>0</v>
      </c>
      <c r="AF44" s="687"/>
      <c r="AG44" s="688"/>
      <c r="AI44" s="646">
        <v>10</v>
      </c>
      <c r="AJ44" s="7" t="s">
        <v>17</v>
      </c>
      <c r="AK44" s="76">
        <v>0</v>
      </c>
      <c r="AL44" s="687"/>
      <c r="AM44" s="688"/>
      <c r="AO44" s="654">
        <v>9</v>
      </c>
      <c r="AP44" s="7" t="s">
        <v>14</v>
      </c>
      <c r="AQ44" s="71">
        <v>0</v>
      </c>
      <c r="AR44" s="687"/>
      <c r="AS44" s="688"/>
      <c r="AU44" s="654">
        <v>8</v>
      </c>
      <c r="AV44" s="7" t="s">
        <v>13</v>
      </c>
      <c r="AW44" s="71">
        <v>0</v>
      </c>
      <c r="AX44" s="687"/>
      <c r="AY44" s="688"/>
      <c r="BA44" s="654">
        <v>11</v>
      </c>
      <c r="BB44" s="7" t="s">
        <v>17</v>
      </c>
      <c r="BC44" s="71">
        <v>0</v>
      </c>
      <c r="BD44" s="687"/>
      <c r="BE44" s="688"/>
      <c r="BG44" s="654">
        <v>14</v>
      </c>
      <c r="BH44" s="7" t="s">
        <v>20</v>
      </c>
      <c r="BI44" s="71">
        <v>0</v>
      </c>
      <c r="BJ44" s="687"/>
      <c r="BK44" s="688"/>
      <c r="BM44" s="654">
        <v>9</v>
      </c>
      <c r="BN44" s="7" t="s">
        <v>17</v>
      </c>
      <c r="BO44" s="76">
        <v>0</v>
      </c>
      <c r="BP44" s="687"/>
      <c r="BQ44" s="688"/>
      <c r="BS44" s="654">
        <v>11</v>
      </c>
      <c r="BT44" s="7" t="s">
        <v>18</v>
      </c>
      <c r="BU44" s="76">
        <v>0</v>
      </c>
      <c r="BV44" s="687"/>
      <c r="BW44" s="688"/>
      <c r="BY44" s="654">
        <v>12</v>
      </c>
      <c r="BZ44" s="7" t="s">
        <v>18</v>
      </c>
      <c r="CA44" s="76">
        <v>0</v>
      </c>
      <c r="CB44" s="687"/>
      <c r="CC44" s="688"/>
    </row>
    <row r="45" spans="1:81" ht="14.95" customHeight="1">
      <c r="A45" s="646">
        <v>7</v>
      </c>
      <c r="B45" s="7" t="s">
        <v>12</v>
      </c>
      <c r="C45" s="27">
        <v>0</v>
      </c>
      <c r="E45" s="646">
        <v>10</v>
      </c>
      <c r="F45" s="7" t="s">
        <v>16</v>
      </c>
      <c r="G45" s="27">
        <v>0</v>
      </c>
      <c r="H45" s="688"/>
      <c r="I45" s="688"/>
      <c r="K45" s="54">
        <v>11</v>
      </c>
      <c r="L45" s="7" t="s">
        <v>16</v>
      </c>
      <c r="M45" s="27">
        <v>0</v>
      </c>
      <c r="N45" s="688"/>
      <c r="O45" s="688"/>
      <c r="Q45" s="654">
        <v>12</v>
      </c>
      <c r="R45" s="7" t="s">
        <v>17</v>
      </c>
      <c r="S45" s="27">
        <v>0</v>
      </c>
      <c r="T45" s="688"/>
      <c r="U45" s="688"/>
      <c r="W45" s="654">
        <v>8</v>
      </c>
      <c r="X45" s="7" t="s">
        <v>13</v>
      </c>
      <c r="Y45" s="71">
        <v>0</v>
      </c>
      <c r="Z45" s="688"/>
      <c r="AA45" s="688"/>
      <c r="AC45" s="654">
        <v>11</v>
      </c>
      <c r="AD45" s="7" t="s">
        <v>17</v>
      </c>
      <c r="AE45" s="71">
        <v>0</v>
      </c>
      <c r="AF45" s="688"/>
      <c r="AG45" s="688"/>
      <c r="AI45" s="654">
        <v>11</v>
      </c>
      <c r="AJ45" s="7" t="s">
        <v>18</v>
      </c>
      <c r="AK45" s="71">
        <v>0</v>
      </c>
      <c r="AL45" s="688"/>
      <c r="AM45" s="688"/>
      <c r="AO45" s="646">
        <v>10</v>
      </c>
      <c r="AP45" s="7" t="s">
        <v>16</v>
      </c>
      <c r="AQ45" s="71">
        <v>0</v>
      </c>
      <c r="AR45" s="688"/>
      <c r="AS45" s="688"/>
      <c r="AU45" s="646">
        <v>9</v>
      </c>
      <c r="AV45" s="7" t="s">
        <v>14</v>
      </c>
      <c r="AW45" s="71">
        <v>0</v>
      </c>
      <c r="AX45" s="688"/>
      <c r="AY45" s="688"/>
      <c r="BA45" s="654">
        <v>12</v>
      </c>
      <c r="BB45" s="7" t="s">
        <v>18</v>
      </c>
      <c r="BC45" s="71">
        <v>0</v>
      </c>
      <c r="BD45" s="688"/>
      <c r="BE45" s="688"/>
      <c r="BG45" s="654">
        <v>15</v>
      </c>
      <c r="BH45" s="7" t="s">
        <v>22</v>
      </c>
      <c r="BI45" s="71">
        <v>0</v>
      </c>
      <c r="BJ45" s="688"/>
      <c r="BK45" s="688"/>
      <c r="BM45" s="654">
        <v>10</v>
      </c>
      <c r="BN45" s="7" t="s">
        <v>18</v>
      </c>
      <c r="BO45" s="71">
        <v>0</v>
      </c>
      <c r="BP45" s="688"/>
      <c r="BQ45" s="688"/>
      <c r="BS45" s="654">
        <v>12</v>
      </c>
      <c r="BT45" s="7" t="s">
        <v>19</v>
      </c>
      <c r="BU45" s="71">
        <v>0</v>
      </c>
      <c r="BV45" s="688"/>
      <c r="BW45" s="688"/>
      <c r="BY45" s="654">
        <v>13</v>
      </c>
      <c r="BZ45" s="7" t="s">
        <v>19</v>
      </c>
      <c r="CA45" s="71">
        <v>0</v>
      </c>
      <c r="CB45" s="688"/>
      <c r="CC45" s="688"/>
    </row>
    <row r="46" spans="1:81" ht="14.95" customHeight="1">
      <c r="A46" s="646">
        <v>8</v>
      </c>
      <c r="B46" s="7" t="s">
        <v>13</v>
      </c>
      <c r="C46" s="26">
        <v>0</v>
      </c>
      <c r="E46" s="54">
        <v>11</v>
      </c>
      <c r="F46" s="7" t="s">
        <v>17</v>
      </c>
      <c r="G46" s="26">
        <v>0</v>
      </c>
      <c r="H46" s="689"/>
      <c r="I46" s="688"/>
      <c r="K46" s="646">
        <v>12</v>
      </c>
      <c r="L46" s="7" t="s">
        <v>17</v>
      </c>
      <c r="M46" s="26">
        <v>0</v>
      </c>
      <c r="N46" s="689"/>
      <c r="O46" s="688"/>
      <c r="Q46" s="646">
        <v>13</v>
      </c>
      <c r="R46" s="7" t="s">
        <v>18</v>
      </c>
      <c r="S46" s="26">
        <v>0</v>
      </c>
      <c r="T46" s="689"/>
      <c r="U46" s="688"/>
      <c r="W46" s="646">
        <v>9</v>
      </c>
      <c r="X46" s="7" t="s">
        <v>14</v>
      </c>
      <c r="Y46" s="71">
        <v>0</v>
      </c>
      <c r="Z46" s="689"/>
      <c r="AA46" s="688"/>
      <c r="AC46" s="646">
        <v>12</v>
      </c>
      <c r="AD46" s="7" t="s">
        <v>18</v>
      </c>
      <c r="AE46" s="71">
        <v>0</v>
      </c>
      <c r="AF46" s="689"/>
      <c r="AG46" s="688"/>
      <c r="AI46" s="646">
        <v>12</v>
      </c>
      <c r="AJ46" s="7" t="s">
        <v>19</v>
      </c>
      <c r="AK46" s="71">
        <v>0</v>
      </c>
      <c r="AL46" s="689"/>
      <c r="AM46" s="688"/>
      <c r="AO46" s="654">
        <v>11</v>
      </c>
      <c r="AP46" s="7" t="s">
        <v>17</v>
      </c>
      <c r="AQ46" s="76">
        <v>0</v>
      </c>
      <c r="AR46" s="689"/>
      <c r="AS46" s="688"/>
      <c r="AU46" s="654">
        <v>10</v>
      </c>
      <c r="AV46" s="7" t="s">
        <v>16</v>
      </c>
      <c r="AW46" s="76">
        <v>0</v>
      </c>
      <c r="AX46" s="689"/>
      <c r="AY46" s="688"/>
      <c r="BA46" s="654">
        <v>13</v>
      </c>
      <c r="BB46" s="7" t="s">
        <v>19</v>
      </c>
      <c r="BC46" s="76">
        <v>0</v>
      </c>
      <c r="BD46" s="689"/>
      <c r="BE46" s="688"/>
      <c r="BG46" s="654">
        <v>16</v>
      </c>
      <c r="BH46" s="7" t="s">
        <v>27</v>
      </c>
      <c r="BI46" s="74">
        <v>0</v>
      </c>
      <c r="BJ46" s="689"/>
      <c r="BK46" s="688"/>
      <c r="BM46" s="654">
        <v>11</v>
      </c>
      <c r="BN46" s="7" t="s">
        <v>19</v>
      </c>
      <c r="BO46" s="71">
        <v>0</v>
      </c>
      <c r="BP46" s="689"/>
      <c r="BQ46" s="688"/>
      <c r="BS46" s="654">
        <v>13</v>
      </c>
      <c r="BT46" s="7" t="s">
        <v>20</v>
      </c>
      <c r="BU46" s="71">
        <v>0</v>
      </c>
      <c r="BV46" s="689"/>
      <c r="BW46" s="688"/>
      <c r="BY46" s="654">
        <v>14</v>
      </c>
      <c r="BZ46" s="7" t="s">
        <v>20</v>
      </c>
      <c r="CA46" s="71">
        <v>0</v>
      </c>
      <c r="CB46" s="689"/>
      <c r="CC46" s="688"/>
    </row>
    <row r="47" spans="1:81" ht="14.95" customHeight="1">
      <c r="A47" s="646">
        <v>9</v>
      </c>
      <c r="B47" s="7" t="s">
        <v>14</v>
      </c>
      <c r="C47" s="26">
        <v>0</v>
      </c>
      <c r="E47" s="646">
        <v>12</v>
      </c>
      <c r="F47" s="7" t="s">
        <v>18</v>
      </c>
      <c r="G47" s="26">
        <v>0</v>
      </c>
      <c r="H47" s="687"/>
      <c r="I47" s="688"/>
      <c r="K47" s="54">
        <v>13</v>
      </c>
      <c r="L47" s="7" t="s">
        <v>18</v>
      </c>
      <c r="M47" s="26">
        <v>0</v>
      </c>
      <c r="N47" s="687"/>
      <c r="O47" s="688"/>
      <c r="Q47" s="654">
        <v>14</v>
      </c>
      <c r="R47" s="7" t="s">
        <v>19</v>
      </c>
      <c r="S47" s="26">
        <v>0</v>
      </c>
      <c r="T47" s="687"/>
      <c r="U47" s="688"/>
      <c r="W47" s="654">
        <v>10</v>
      </c>
      <c r="X47" s="7" t="s">
        <v>16</v>
      </c>
      <c r="Y47" s="71">
        <v>0</v>
      </c>
      <c r="Z47" s="687"/>
      <c r="AA47" s="688"/>
      <c r="AC47" s="654">
        <v>13</v>
      </c>
      <c r="AD47" s="7" t="s">
        <v>19</v>
      </c>
      <c r="AE47" s="71">
        <v>0</v>
      </c>
      <c r="AF47" s="687"/>
      <c r="AG47" s="688"/>
      <c r="AI47" s="654">
        <v>13</v>
      </c>
      <c r="AJ47" s="7" t="s">
        <v>20</v>
      </c>
      <c r="AK47" s="71">
        <v>0</v>
      </c>
      <c r="AL47" s="687"/>
      <c r="AM47" s="688"/>
      <c r="AO47" s="646">
        <v>12</v>
      </c>
      <c r="AP47" s="7" t="s">
        <v>18</v>
      </c>
      <c r="AQ47" s="71">
        <v>0</v>
      </c>
      <c r="AR47" s="687"/>
      <c r="AS47" s="688"/>
      <c r="AU47" s="646">
        <v>11</v>
      </c>
      <c r="AV47" s="7" t="s">
        <v>17</v>
      </c>
      <c r="AW47" s="71">
        <v>0</v>
      </c>
      <c r="AX47" s="687"/>
      <c r="AY47" s="688"/>
      <c r="BA47" s="654">
        <v>14</v>
      </c>
      <c r="BB47" s="7" t="s">
        <v>20</v>
      </c>
      <c r="BC47" s="71">
        <v>0</v>
      </c>
      <c r="BD47" s="687"/>
      <c r="BE47" s="688"/>
      <c r="BG47" s="654">
        <v>17</v>
      </c>
      <c r="BH47" s="7" t="s">
        <v>28</v>
      </c>
      <c r="BI47" s="74">
        <v>0</v>
      </c>
      <c r="BJ47" s="687"/>
      <c r="BK47" s="688"/>
      <c r="BM47" s="654">
        <v>12</v>
      </c>
      <c r="BN47" s="7" t="s">
        <v>20</v>
      </c>
      <c r="BO47" s="71">
        <v>0</v>
      </c>
      <c r="BP47" s="687"/>
      <c r="BQ47" s="688"/>
      <c r="BS47" s="654">
        <v>14</v>
      </c>
      <c r="BT47" s="7" t="s">
        <v>22</v>
      </c>
      <c r="BU47" s="71">
        <v>0</v>
      </c>
      <c r="BV47" s="687"/>
      <c r="BW47" s="688"/>
      <c r="BY47" s="654">
        <v>15</v>
      </c>
      <c r="BZ47" s="7" t="s">
        <v>21</v>
      </c>
      <c r="CA47" s="71">
        <v>0</v>
      </c>
      <c r="CB47" s="687">
        <v>-2.2000000000000002</v>
      </c>
      <c r="CC47" s="688"/>
    </row>
    <row r="48" spans="1:81" ht="14.95" customHeight="1">
      <c r="A48" s="646">
        <v>10</v>
      </c>
      <c r="B48" s="7" t="s">
        <v>15</v>
      </c>
      <c r="C48" s="26">
        <v>0</v>
      </c>
      <c r="E48" s="54">
        <v>13</v>
      </c>
      <c r="F48" s="7" t="s">
        <v>19</v>
      </c>
      <c r="G48" s="26">
        <v>0</v>
      </c>
      <c r="H48" s="688"/>
      <c r="I48" s="688"/>
      <c r="K48" s="646">
        <v>14</v>
      </c>
      <c r="L48" s="7" t="s">
        <v>19</v>
      </c>
      <c r="M48" s="26">
        <v>0</v>
      </c>
      <c r="N48" s="688"/>
      <c r="O48" s="688"/>
      <c r="Q48" s="646">
        <v>15</v>
      </c>
      <c r="R48" s="7" t="s">
        <v>20</v>
      </c>
      <c r="S48" s="26">
        <v>0</v>
      </c>
      <c r="T48" s="688"/>
      <c r="U48" s="688"/>
      <c r="W48" s="646">
        <v>11</v>
      </c>
      <c r="X48" s="7" t="s">
        <v>17</v>
      </c>
      <c r="Y48" s="76">
        <v>0</v>
      </c>
      <c r="Z48" s="688"/>
      <c r="AA48" s="688"/>
      <c r="AC48" s="646">
        <v>14</v>
      </c>
      <c r="AD48" s="7" t="s">
        <v>20</v>
      </c>
      <c r="AE48" s="76">
        <v>0</v>
      </c>
      <c r="AF48" s="688"/>
      <c r="AG48" s="688"/>
      <c r="AI48" s="646">
        <v>14</v>
      </c>
      <c r="AJ48" s="7" t="s">
        <v>22</v>
      </c>
      <c r="AK48" s="71">
        <v>0</v>
      </c>
      <c r="AL48" s="688"/>
      <c r="AM48" s="688"/>
      <c r="AO48" s="654">
        <v>13</v>
      </c>
      <c r="AP48" s="7" t="s">
        <v>19</v>
      </c>
      <c r="AQ48" s="71">
        <v>0</v>
      </c>
      <c r="AR48" s="688"/>
      <c r="AS48" s="688"/>
      <c r="AU48" s="654">
        <v>12</v>
      </c>
      <c r="AV48" s="7" t="s">
        <v>18</v>
      </c>
      <c r="AW48" s="71">
        <v>0</v>
      </c>
      <c r="AX48" s="688"/>
      <c r="AY48" s="688"/>
      <c r="BA48" s="654">
        <v>15</v>
      </c>
      <c r="BB48" s="7" t="s">
        <v>22</v>
      </c>
      <c r="BC48" s="71">
        <v>0</v>
      </c>
      <c r="BD48" s="688"/>
      <c r="BE48" s="688"/>
      <c r="BG48" s="654">
        <v>18</v>
      </c>
      <c r="BH48" s="7" t="s">
        <v>31</v>
      </c>
      <c r="BI48" s="74">
        <v>0</v>
      </c>
      <c r="BJ48" s="688"/>
      <c r="BK48" s="688"/>
      <c r="BM48" s="654">
        <v>13</v>
      </c>
      <c r="BN48" s="7" t="s">
        <v>22</v>
      </c>
      <c r="BO48" s="71">
        <v>0</v>
      </c>
      <c r="BP48" s="688"/>
      <c r="BQ48" s="688"/>
      <c r="BS48" s="654">
        <v>15</v>
      </c>
      <c r="BT48" s="7" t="s">
        <v>26</v>
      </c>
      <c r="BU48" s="71">
        <v>0</v>
      </c>
      <c r="BV48" s="688"/>
      <c r="BW48" s="688"/>
      <c r="BY48" s="654">
        <v>16</v>
      </c>
      <c r="BZ48" s="7" t="s">
        <v>22</v>
      </c>
      <c r="CA48" s="71">
        <v>0</v>
      </c>
      <c r="CB48" s="688"/>
      <c r="CC48" s="688"/>
    </row>
    <row r="49" spans="1:81" ht="14.95" customHeight="1">
      <c r="A49" s="646">
        <v>11</v>
      </c>
      <c r="B49" s="7" t="s">
        <v>16</v>
      </c>
      <c r="C49" s="26">
        <v>0</v>
      </c>
      <c r="E49" s="646">
        <v>14</v>
      </c>
      <c r="F49" s="7" t="s">
        <v>20</v>
      </c>
      <c r="G49" s="26">
        <v>0</v>
      </c>
      <c r="H49" s="689"/>
      <c r="I49" s="688"/>
      <c r="K49" s="54">
        <v>15</v>
      </c>
      <c r="L49" s="7" t="s">
        <v>20</v>
      </c>
      <c r="M49" s="26">
        <v>0</v>
      </c>
      <c r="N49" s="689"/>
      <c r="O49" s="688"/>
      <c r="Q49" s="654">
        <v>16</v>
      </c>
      <c r="R49" s="7" t="s">
        <v>22</v>
      </c>
      <c r="S49" s="26">
        <v>0</v>
      </c>
      <c r="T49" s="689"/>
      <c r="U49" s="688"/>
      <c r="W49" s="654">
        <v>12</v>
      </c>
      <c r="X49" s="7" t="s">
        <v>18</v>
      </c>
      <c r="Y49" s="71">
        <v>0</v>
      </c>
      <c r="Z49" s="689"/>
      <c r="AA49" s="688"/>
      <c r="AC49" s="654">
        <v>15</v>
      </c>
      <c r="AD49" s="7" t="s">
        <v>22</v>
      </c>
      <c r="AE49" s="71">
        <v>0</v>
      </c>
      <c r="AF49" s="689"/>
      <c r="AG49" s="688"/>
      <c r="AI49" s="654">
        <v>15</v>
      </c>
      <c r="AJ49" s="7" t="s">
        <v>27</v>
      </c>
      <c r="AK49" s="74">
        <v>0</v>
      </c>
      <c r="AL49" s="689"/>
      <c r="AM49" s="688"/>
      <c r="AO49" s="646">
        <v>14</v>
      </c>
      <c r="AP49" s="7" t="s">
        <v>20</v>
      </c>
      <c r="AQ49" s="71">
        <v>0</v>
      </c>
      <c r="AR49" s="689"/>
      <c r="AS49" s="688"/>
      <c r="AU49" s="646">
        <v>13</v>
      </c>
      <c r="AV49" s="7" t="s">
        <v>19</v>
      </c>
      <c r="AW49" s="71">
        <v>0</v>
      </c>
      <c r="AX49" s="689"/>
      <c r="AY49" s="688"/>
      <c r="BA49" s="654">
        <v>16</v>
      </c>
      <c r="BB49" s="7" t="s">
        <v>27</v>
      </c>
      <c r="BC49" s="71">
        <v>0</v>
      </c>
      <c r="BD49" s="689"/>
      <c r="BE49" s="688"/>
      <c r="BG49" s="654">
        <v>19</v>
      </c>
      <c r="BH49" s="7" t="s">
        <v>33</v>
      </c>
      <c r="BI49" s="74">
        <v>0</v>
      </c>
      <c r="BJ49" s="689"/>
      <c r="BK49" s="688"/>
      <c r="BM49" s="654">
        <v>14</v>
      </c>
      <c r="BN49" s="7" t="s">
        <v>26</v>
      </c>
      <c r="BO49" s="74">
        <v>0</v>
      </c>
      <c r="BP49" s="687">
        <v>-1.2</v>
      </c>
      <c r="BQ49" s="688"/>
      <c r="BS49" s="654">
        <v>16</v>
      </c>
      <c r="BT49" s="7" t="s">
        <v>27</v>
      </c>
      <c r="BU49" s="74">
        <v>0</v>
      </c>
      <c r="BV49" s="687">
        <v>-5</v>
      </c>
      <c r="BW49" s="688"/>
      <c r="BY49" s="654">
        <v>17</v>
      </c>
      <c r="BZ49" s="7" t="s">
        <v>27</v>
      </c>
      <c r="CA49" s="74">
        <v>0</v>
      </c>
      <c r="CB49" s="687"/>
      <c r="CC49" s="688"/>
    </row>
    <row r="50" spans="1:81" ht="14.95" customHeight="1">
      <c r="A50" s="646">
        <v>12</v>
      </c>
      <c r="B50" s="7" t="s">
        <v>17</v>
      </c>
      <c r="C50" s="27">
        <v>0</v>
      </c>
      <c r="E50" s="54">
        <v>15</v>
      </c>
      <c r="F50" s="7" t="s">
        <v>22</v>
      </c>
      <c r="G50" s="27">
        <v>0</v>
      </c>
      <c r="H50" s="689"/>
      <c r="I50" s="688"/>
      <c r="K50" s="646">
        <v>16</v>
      </c>
      <c r="L50" s="7" t="s">
        <v>22</v>
      </c>
      <c r="M50" s="27">
        <v>0</v>
      </c>
      <c r="N50" s="689"/>
      <c r="O50" s="688"/>
      <c r="Q50" s="646">
        <v>17</v>
      </c>
      <c r="R50" s="7" t="s">
        <v>27</v>
      </c>
      <c r="S50" s="27">
        <v>0</v>
      </c>
      <c r="T50" s="689"/>
      <c r="U50" s="688"/>
      <c r="W50" s="646">
        <v>13</v>
      </c>
      <c r="X50" s="7" t="s">
        <v>19</v>
      </c>
      <c r="Y50" s="71">
        <v>0</v>
      </c>
      <c r="Z50" s="689"/>
      <c r="AA50" s="688"/>
      <c r="AC50" s="646">
        <v>16</v>
      </c>
      <c r="AD50" s="7" t="s">
        <v>27</v>
      </c>
      <c r="AE50" s="71">
        <v>0</v>
      </c>
      <c r="AF50" s="689"/>
      <c r="AG50" s="688"/>
      <c r="AI50" s="646">
        <v>16</v>
      </c>
      <c r="AJ50" s="7" t="s">
        <v>28</v>
      </c>
      <c r="AK50" s="74">
        <v>0</v>
      </c>
      <c r="AL50" s="689"/>
      <c r="AM50" s="688"/>
      <c r="AO50" s="654">
        <v>15</v>
      </c>
      <c r="AP50" s="7" t="s">
        <v>22</v>
      </c>
      <c r="AQ50" s="71">
        <v>0</v>
      </c>
      <c r="AR50" s="689"/>
      <c r="AS50" s="688"/>
      <c r="AU50" s="654">
        <v>14</v>
      </c>
      <c r="AV50" s="7" t="s">
        <v>20</v>
      </c>
      <c r="AW50" s="71">
        <v>0</v>
      </c>
      <c r="AX50" s="689"/>
      <c r="AY50" s="688"/>
      <c r="BA50" s="654">
        <v>17</v>
      </c>
      <c r="BB50" s="7" t="s">
        <v>28</v>
      </c>
      <c r="BC50" s="71">
        <v>0</v>
      </c>
      <c r="BD50" s="689"/>
      <c r="BE50" s="688"/>
      <c r="BG50" s="654">
        <v>20</v>
      </c>
      <c r="BH50" s="7" t="s">
        <v>35</v>
      </c>
      <c r="BI50" s="74">
        <v>0</v>
      </c>
      <c r="BJ50" s="689"/>
      <c r="BK50" s="688"/>
      <c r="BM50" s="654">
        <v>15</v>
      </c>
      <c r="BN50" s="7" t="s">
        <v>28</v>
      </c>
      <c r="BO50" s="74">
        <v>0</v>
      </c>
      <c r="BP50" s="689"/>
      <c r="BQ50" s="688"/>
      <c r="BS50" s="654">
        <v>17</v>
      </c>
      <c r="BT50" s="7" t="s">
        <v>28</v>
      </c>
      <c r="BU50" s="74">
        <v>0</v>
      </c>
      <c r="BV50" s="688"/>
      <c r="BW50" s="688"/>
      <c r="BY50" s="654">
        <v>18</v>
      </c>
      <c r="BZ50" s="7" t="s">
        <v>28</v>
      </c>
      <c r="CA50" s="74">
        <v>0</v>
      </c>
      <c r="CB50" s="688"/>
      <c r="CC50" s="688"/>
    </row>
    <row r="51" spans="1:81" ht="14.95" customHeight="1">
      <c r="A51" s="646">
        <v>13</v>
      </c>
      <c r="B51" s="7" t="s">
        <v>18</v>
      </c>
      <c r="C51" s="26">
        <v>0</v>
      </c>
      <c r="E51" s="646">
        <v>16</v>
      </c>
      <c r="F51" s="7" t="s">
        <v>28</v>
      </c>
      <c r="G51" s="26">
        <v>0</v>
      </c>
      <c r="H51" s="689"/>
      <c r="I51" s="688"/>
      <c r="K51" s="54">
        <v>17</v>
      </c>
      <c r="L51" s="7" t="s">
        <v>27</v>
      </c>
      <c r="M51" s="26">
        <v>0</v>
      </c>
      <c r="N51" s="687">
        <v>-5.3</v>
      </c>
      <c r="O51" s="688"/>
      <c r="Q51" s="654">
        <v>18</v>
      </c>
      <c r="R51" s="7" t="s">
        <v>28</v>
      </c>
      <c r="S51" s="26">
        <v>0</v>
      </c>
      <c r="T51" s="687"/>
      <c r="U51" s="688"/>
      <c r="W51" s="654">
        <v>14</v>
      </c>
      <c r="X51" s="7" t="s">
        <v>20</v>
      </c>
      <c r="Y51" s="71">
        <v>0</v>
      </c>
      <c r="Z51" s="687"/>
      <c r="AA51" s="688"/>
      <c r="AC51" s="654">
        <v>17</v>
      </c>
      <c r="AD51" s="7" t="s">
        <v>28</v>
      </c>
      <c r="AE51" s="71">
        <v>0</v>
      </c>
      <c r="AF51" s="687"/>
      <c r="AG51" s="688"/>
      <c r="AI51" s="654">
        <v>17</v>
      </c>
      <c r="AJ51" s="7" t="s">
        <v>31</v>
      </c>
      <c r="AK51" s="74">
        <v>0</v>
      </c>
      <c r="AL51" s="687"/>
      <c r="AM51" s="688"/>
      <c r="AO51" s="646">
        <v>16</v>
      </c>
      <c r="AP51" s="7" t="s">
        <v>27</v>
      </c>
      <c r="AQ51" s="74">
        <v>0</v>
      </c>
      <c r="AR51" s="687"/>
      <c r="AS51" s="688"/>
      <c r="AU51" s="646">
        <v>15</v>
      </c>
      <c r="AV51" s="7" t="s">
        <v>22</v>
      </c>
      <c r="AW51" s="74">
        <v>0</v>
      </c>
      <c r="AX51" s="687"/>
      <c r="AY51" s="688"/>
      <c r="BA51" s="654">
        <v>18</v>
      </c>
      <c r="BB51" s="7" t="s">
        <v>31</v>
      </c>
      <c r="BC51" s="74">
        <v>0</v>
      </c>
      <c r="BD51" s="687"/>
      <c r="BE51" s="688"/>
      <c r="BG51" s="654">
        <v>21</v>
      </c>
      <c r="BH51" s="7" t="s">
        <v>43</v>
      </c>
      <c r="BI51" s="74">
        <v>0</v>
      </c>
      <c r="BJ51" s="687"/>
      <c r="BK51" s="688"/>
      <c r="BM51" s="654">
        <v>16</v>
      </c>
      <c r="BN51" s="7" t="s">
        <v>31</v>
      </c>
      <c r="BO51" s="74">
        <v>0</v>
      </c>
      <c r="BP51" s="687"/>
      <c r="BQ51" s="688"/>
      <c r="BS51" s="654">
        <v>18</v>
      </c>
      <c r="BT51" s="7" t="s">
        <v>31</v>
      </c>
      <c r="BU51" s="74">
        <v>0</v>
      </c>
      <c r="BV51" s="688"/>
      <c r="BW51" s="688"/>
      <c r="BY51" s="654">
        <v>19</v>
      </c>
      <c r="BZ51" s="7" t="s">
        <v>31</v>
      </c>
      <c r="CA51" s="74">
        <v>0</v>
      </c>
      <c r="CB51" s="688"/>
      <c r="CC51" s="688"/>
    </row>
    <row r="52" spans="1:81" ht="14.95" customHeight="1">
      <c r="A52" s="646">
        <v>14</v>
      </c>
      <c r="B52" s="7" t="s">
        <v>19</v>
      </c>
      <c r="C52" s="26">
        <v>0</v>
      </c>
      <c r="E52" s="54">
        <v>17</v>
      </c>
      <c r="F52" s="7" t="s">
        <v>29</v>
      </c>
      <c r="G52" s="26">
        <v>0</v>
      </c>
      <c r="H52" s="687">
        <v>-15.8</v>
      </c>
      <c r="I52" s="688"/>
      <c r="K52" s="646">
        <v>18</v>
      </c>
      <c r="L52" s="7" t="s">
        <v>28</v>
      </c>
      <c r="M52" s="26">
        <v>0</v>
      </c>
      <c r="N52" s="687"/>
      <c r="O52" s="688"/>
      <c r="Q52" s="646">
        <v>19</v>
      </c>
      <c r="R52" s="7" t="s">
        <v>31</v>
      </c>
      <c r="S52" s="26">
        <v>0</v>
      </c>
      <c r="T52" s="687"/>
      <c r="U52" s="688"/>
      <c r="W52" s="646">
        <v>15</v>
      </c>
      <c r="X52" s="7" t="s">
        <v>22</v>
      </c>
      <c r="Y52" s="71">
        <v>0</v>
      </c>
      <c r="Z52" s="687"/>
      <c r="AA52" s="688"/>
      <c r="AC52" s="646">
        <v>18</v>
      </c>
      <c r="AD52" s="7" t="s">
        <v>31</v>
      </c>
      <c r="AE52" s="71">
        <v>0</v>
      </c>
      <c r="AF52" s="687"/>
      <c r="AG52" s="688"/>
      <c r="AI52" s="646">
        <v>18</v>
      </c>
      <c r="AJ52" s="7" t="s">
        <v>33</v>
      </c>
      <c r="AK52" s="74">
        <v>0</v>
      </c>
      <c r="AL52" s="687"/>
      <c r="AM52" s="688"/>
      <c r="AO52" s="654">
        <v>17</v>
      </c>
      <c r="AP52" s="7" t="s">
        <v>28</v>
      </c>
      <c r="AQ52" s="74">
        <v>0</v>
      </c>
      <c r="AR52" s="687"/>
      <c r="AS52" s="688"/>
      <c r="AU52" s="654">
        <v>16</v>
      </c>
      <c r="AV52" s="7" t="s">
        <v>27</v>
      </c>
      <c r="AW52" s="74">
        <v>0</v>
      </c>
      <c r="AX52" s="687"/>
      <c r="AY52" s="688"/>
      <c r="BA52" s="654">
        <v>19</v>
      </c>
      <c r="BB52" s="7" t="s">
        <v>33</v>
      </c>
      <c r="BC52" s="74">
        <v>0</v>
      </c>
      <c r="BD52" s="687"/>
      <c r="BE52" s="688"/>
      <c r="BG52" s="654">
        <v>22</v>
      </c>
      <c r="BH52" s="7" t="s">
        <v>45</v>
      </c>
      <c r="BI52" s="74">
        <v>0</v>
      </c>
      <c r="BJ52" s="687"/>
      <c r="BK52" s="688"/>
      <c r="BM52" s="654">
        <v>17</v>
      </c>
      <c r="BN52" s="7" t="s">
        <v>33</v>
      </c>
      <c r="BO52" s="74">
        <v>0</v>
      </c>
      <c r="BP52" s="687"/>
      <c r="BQ52" s="688"/>
      <c r="BS52" s="654">
        <v>19</v>
      </c>
      <c r="BT52" s="7" t="s">
        <v>33</v>
      </c>
      <c r="BU52" s="74">
        <v>0</v>
      </c>
      <c r="BV52" s="688"/>
      <c r="BW52" s="688"/>
      <c r="BY52" s="654">
        <v>20</v>
      </c>
      <c r="BZ52" s="7" t="s">
        <v>33</v>
      </c>
      <c r="CA52" s="74">
        <v>0</v>
      </c>
      <c r="CB52" s="688"/>
      <c r="CC52" s="688"/>
    </row>
    <row r="53" spans="1:81" ht="14.95" customHeight="1">
      <c r="A53" s="646">
        <v>15</v>
      </c>
      <c r="B53" s="7" t="s">
        <v>20</v>
      </c>
      <c r="C53" s="26">
        <v>0</v>
      </c>
      <c r="E53" s="646">
        <v>18</v>
      </c>
      <c r="F53" s="7" t="s">
        <v>31</v>
      </c>
      <c r="G53" s="26">
        <v>0</v>
      </c>
      <c r="H53" s="689"/>
      <c r="I53" s="688"/>
      <c r="K53" s="54">
        <v>19</v>
      </c>
      <c r="L53" s="7" t="s">
        <v>29</v>
      </c>
      <c r="M53" s="26">
        <v>0</v>
      </c>
      <c r="N53" s="689"/>
      <c r="O53" s="688"/>
      <c r="Q53" s="654">
        <v>20</v>
      </c>
      <c r="R53" s="7" t="s">
        <v>33</v>
      </c>
      <c r="S53" s="26">
        <v>0</v>
      </c>
      <c r="T53" s="689"/>
      <c r="U53" s="688"/>
      <c r="W53" s="654">
        <v>16</v>
      </c>
      <c r="X53" s="7" t="s">
        <v>27</v>
      </c>
      <c r="Y53" s="74">
        <v>0</v>
      </c>
      <c r="Z53" s="689"/>
      <c r="AA53" s="688"/>
      <c r="AC53" s="654">
        <v>19</v>
      </c>
      <c r="AD53" s="7" t="s">
        <v>33</v>
      </c>
      <c r="AE53" s="74">
        <v>0</v>
      </c>
      <c r="AF53" s="689"/>
      <c r="AG53" s="688"/>
      <c r="AI53" s="654">
        <v>19</v>
      </c>
      <c r="AJ53" s="7" t="s">
        <v>35</v>
      </c>
      <c r="AK53" s="74">
        <v>0</v>
      </c>
      <c r="AL53" s="689"/>
      <c r="AM53" s="688"/>
      <c r="AO53" s="646">
        <v>18</v>
      </c>
      <c r="AP53" s="7" t="s">
        <v>31</v>
      </c>
      <c r="AQ53" s="74">
        <v>0</v>
      </c>
      <c r="AR53" s="689"/>
      <c r="AS53" s="688"/>
      <c r="AU53" s="646">
        <v>17</v>
      </c>
      <c r="AV53" s="7" t="s">
        <v>28</v>
      </c>
      <c r="AW53" s="74">
        <v>0</v>
      </c>
      <c r="AX53" s="689"/>
      <c r="AY53" s="688"/>
      <c r="BA53" s="654">
        <v>20</v>
      </c>
      <c r="BB53" s="7" t="s">
        <v>35</v>
      </c>
      <c r="BC53" s="74">
        <v>0</v>
      </c>
      <c r="BD53" s="689"/>
      <c r="BE53" s="688"/>
      <c r="BG53" s="654">
        <v>23</v>
      </c>
      <c r="BH53" s="7" t="s">
        <v>47</v>
      </c>
      <c r="BI53" s="74">
        <v>0</v>
      </c>
      <c r="BJ53" s="689"/>
      <c r="BK53" s="688"/>
      <c r="BM53" s="654">
        <v>18</v>
      </c>
      <c r="BN53" s="7" t="s">
        <v>35</v>
      </c>
      <c r="BO53" s="74">
        <v>0</v>
      </c>
      <c r="BP53" s="689"/>
      <c r="BQ53" s="688"/>
      <c r="BS53" s="654">
        <v>20</v>
      </c>
      <c r="BT53" s="7" t="s">
        <v>35</v>
      </c>
      <c r="BU53" s="74">
        <v>0</v>
      </c>
      <c r="BV53" s="689"/>
      <c r="BW53" s="688"/>
      <c r="BY53" s="654">
        <v>21</v>
      </c>
      <c r="BZ53" s="7" t="s">
        <v>35</v>
      </c>
      <c r="CA53" s="74">
        <v>0</v>
      </c>
      <c r="CB53" s="689"/>
      <c r="CC53" s="688"/>
    </row>
    <row r="54" spans="1:81" ht="14.95" customHeight="1">
      <c r="A54" s="646">
        <v>16</v>
      </c>
      <c r="B54" s="7" t="s">
        <v>22</v>
      </c>
      <c r="C54" s="26">
        <v>0</v>
      </c>
      <c r="E54" s="646">
        <v>19</v>
      </c>
      <c r="F54" s="7" t="s">
        <v>33</v>
      </c>
      <c r="G54" s="26">
        <v>0</v>
      </c>
      <c r="H54" s="689"/>
      <c r="I54" s="688"/>
      <c r="K54" s="646">
        <v>20</v>
      </c>
      <c r="L54" s="7" t="s">
        <v>31</v>
      </c>
      <c r="M54" s="26">
        <v>0</v>
      </c>
      <c r="N54" s="689"/>
      <c r="O54" s="688"/>
      <c r="Q54" s="646">
        <v>21</v>
      </c>
      <c r="R54" s="7" t="s">
        <v>35</v>
      </c>
      <c r="S54" s="26">
        <v>0</v>
      </c>
      <c r="T54" s="689"/>
      <c r="U54" s="688"/>
      <c r="W54" s="646">
        <v>17</v>
      </c>
      <c r="X54" s="7" t="s">
        <v>28</v>
      </c>
      <c r="Y54" s="74">
        <v>0</v>
      </c>
      <c r="Z54" s="689"/>
      <c r="AA54" s="688"/>
      <c r="AC54" s="646">
        <v>20</v>
      </c>
      <c r="AD54" s="7" t="s">
        <v>35</v>
      </c>
      <c r="AE54" s="74">
        <v>0</v>
      </c>
      <c r="AF54" s="689"/>
      <c r="AG54" s="688"/>
      <c r="AI54" s="646">
        <v>20</v>
      </c>
      <c r="AJ54" s="7" t="s">
        <v>43</v>
      </c>
      <c r="AK54" s="74">
        <v>0</v>
      </c>
      <c r="AL54" s="687">
        <v>-0.5</v>
      </c>
      <c r="AM54" s="688"/>
      <c r="AO54" s="654">
        <v>19</v>
      </c>
      <c r="AP54" s="7" t="s">
        <v>33</v>
      </c>
      <c r="AQ54" s="74">
        <v>0</v>
      </c>
      <c r="AR54" s="689"/>
      <c r="AS54" s="688"/>
      <c r="AU54" s="654">
        <v>18</v>
      </c>
      <c r="AV54" s="7" t="s">
        <v>31</v>
      </c>
      <c r="AW54" s="74">
        <v>0</v>
      </c>
      <c r="AX54" s="689"/>
      <c r="AY54" s="688"/>
      <c r="BA54" s="654">
        <v>21</v>
      </c>
      <c r="BB54" s="7" t="s">
        <v>43</v>
      </c>
      <c r="BC54" s="74">
        <v>0</v>
      </c>
      <c r="BD54" s="689"/>
      <c r="BE54" s="688"/>
      <c r="BG54" s="654">
        <v>24</v>
      </c>
      <c r="BH54" s="7" t="s">
        <v>108</v>
      </c>
      <c r="BI54" s="74">
        <v>0</v>
      </c>
      <c r="BJ54" s="689"/>
      <c r="BK54" s="688"/>
      <c r="BM54" s="654">
        <v>19</v>
      </c>
      <c r="BN54" s="7" t="s">
        <v>43</v>
      </c>
      <c r="BO54" s="74">
        <v>0</v>
      </c>
      <c r="BP54" s="689"/>
      <c r="BQ54" s="688"/>
      <c r="BS54" s="654">
        <v>21</v>
      </c>
      <c r="BT54" s="7" t="s">
        <v>43</v>
      </c>
      <c r="BU54" s="74">
        <v>0</v>
      </c>
      <c r="BV54" s="689"/>
      <c r="BW54" s="688"/>
      <c r="BY54" s="654">
        <v>22</v>
      </c>
      <c r="BZ54" s="7" t="s">
        <v>43</v>
      </c>
      <c r="CA54" s="74">
        <v>0</v>
      </c>
      <c r="CB54" s="689"/>
      <c r="CC54" s="688"/>
    </row>
    <row r="55" spans="1:81" ht="14.95" customHeight="1">
      <c r="A55" s="646">
        <v>17</v>
      </c>
      <c r="B55" s="7" t="s">
        <v>28</v>
      </c>
      <c r="C55" s="22">
        <v>0</v>
      </c>
      <c r="E55" s="54">
        <v>20</v>
      </c>
      <c r="F55" s="7" t="s">
        <v>35</v>
      </c>
      <c r="G55" s="22">
        <v>0</v>
      </c>
      <c r="H55" s="688"/>
      <c r="I55" s="688"/>
      <c r="K55" s="54">
        <v>21</v>
      </c>
      <c r="L55" s="7" t="s">
        <v>33</v>
      </c>
      <c r="M55" s="22">
        <v>0</v>
      </c>
      <c r="N55" s="688"/>
      <c r="O55" s="688"/>
      <c r="Q55" s="654">
        <v>22</v>
      </c>
      <c r="R55" s="7" t="s">
        <v>45</v>
      </c>
      <c r="S55" s="22">
        <v>0</v>
      </c>
      <c r="T55" s="688"/>
      <c r="U55" s="688"/>
      <c r="W55" s="654">
        <v>18</v>
      </c>
      <c r="X55" s="7" t="s">
        <v>31</v>
      </c>
      <c r="Y55" s="74">
        <v>0</v>
      </c>
      <c r="Z55" s="688"/>
      <c r="AA55" s="688"/>
      <c r="AC55" s="654">
        <v>21</v>
      </c>
      <c r="AD55" s="7" t="s">
        <v>45</v>
      </c>
      <c r="AE55" s="74">
        <v>0</v>
      </c>
      <c r="AF55" s="688"/>
      <c r="AG55" s="688"/>
      <c r="AI55" s="654">
        <v>21</v>
      </c>
      <c r="AJ55" s="7" t="s">
        <v>45</v>
      </c>
      <c r="AK55" s="74">
        <v>0</v>
      </c>
      <c r="AL55" s="688"/>
      <c r="AM55" s="688"/>
      <c r="AO55" s="646">
        <v>20</v>
      </c>
      <c r="AP55" s="7" t="s">
        <v>35</v>
      </c>
      <c r="AQ55" s="74">
        <v>0</v>
      </c>
      <c r="AR55" s="688"/>
      <c r="AS55" s="688"/>
      <c r="AU55" s="646">
        <v>19</v>
      </c>
      <c r="AV55" s="7" t="s">
        <v>33</v>
      </c>
      <c r="AW55" s="74">
        <v>0</v>
      </c>
      <c r="AX55" s="688"/>
      <c r="AY55" s="688"/>
      <c r="BA55" s="654">
        <v>22</v>
      </c>
      <c r="BB55" s="7" t="s">
        <v>45</v>
      </c>
      <c r="BC55" s="74">
        <v>0</v>
      </c>
      <c r="BD55" s="688"/>
      <c r="BE55" s="688"/>
      <c r="BG55" s="654">
        <v>25</v>
      </c>
      <c r="BH55" s="7" t="s">
        <v>37</v>
      </c>
      <c r="BI55" s="74">
        <v>0</v>
      </c>
      <c r="BJ55" s="688"/>
      <c r="BK55" s="688"/>
      <c r="BM55" s="654">
        <v>20</v>
      </c>
      <c r="BN55" s="7" t="s">
        <v>45</v>
      </c>
      <c r="BO55" s="74">
        <v>0</v>
      </c>
      <c r="BP55" s="688"/>
      <c r="BQ55" s="688"/>
      <c r="BS55" s="654">
        <v>22</v>
      </c>
      <c r="BT55" s="7" t="s">
        <v>45</v>
      </c>
      <c r="BU55" s="74">
        <v>0</v>
      </c>
      <c r="BV55" s="688"/>
      <c r="BW55" s="688"/>
      <c r="BY55" s="654">
        <v>23</v>
      </c>
      <c r="BZ55" s="7" t="s">
        <v>45</v>
      </c>
      <c r="CA55" s="74">
        <v>0</v>
      </c>
      <c r="CB55" s="688"/>
      <c r="CC55" s="688"/>
    </row>
    <row r="56" spans="1:81" ht="14.95" customHeight="1">
      <c r="A56" s="646">
        <v>18</v>
      </c>
      <c r="B56" s="7" t="s">
        <v>31</v>
      </c>
      <c r="C56" s="28">
        <v>0</v>
      </c>
      <c r="E56" s="646">
        <v>21</v>
      </c>
      <c r="F56" s="7" t="s">
        <v>45</v>
      </c>
      <c r="G56" s="28">
        <v>0</v>
      </c>
      <c r="H56" s="688"/>
      <c r="I56" s="688"/>
      <c r="K56" s="646">
        <v>22</v>
      </c>
      <c r="L56" s="7" t="s">
        <v>35</v>
      </c>
      <c r="M56" s="28">
        <v>0</v>
      </c>
      <c r="N56" s="688"/>
      <c r="O56" s="688"/>
      <c r="Q56" s="646">
        <v>23</v>
      </c>
      <c r="R56" s="7" t="s">
        <v>47</v>
      </c>
      <c r="S56" s="28">
        <v>0</v>
      </c>
      <c r="T56" s="688"/>
      <c r="U56" s="688"/>
      <c r="W56" s="646">
        <v>19</v>
      </c>
      <c r="X56" s="7" t="s">
        <v>33</v>
      </c>
      <c r="Y56" s="74">
        <v>0</v>
      </c>
      <c r="Z56" s="688"/>
      <c r="AA56" s="688"/>
      <c r="AC56" s="646">
        <v>22</v>
      </c>
      <c r="AD56" s="7" t="s">
        <v>47</v>
      </c>
      <c r="AE56" s="74">
        <v>0</v>
      </c>
      <c r="AF56" s="688"/>
      <c r="AG56" s="688"/>
      <c r="AI56" s="646">
        <v>22</v>
      </c>
      <c r="AJ56" s="7" t="s">
        <v>47</v>
      </c>
      <c r="AK56" s="74">
        <v>0</v>
      </c>
      <c r="AL56" s="688"/>
      <c r="AM56" s="688"/>
      <c r="AO56" s="654">
        <v>21</v>
      </c>
      <c r="AP56" s="7" t="s">
        <v>43</v>
      </c>
      <c r="AQ56" s="74">
        <v>0</v>
      </c>
      <c r="AR56" s="688"/>
      <c r="AS56" s="688"/>
      <c r="AU56" s="654">
        <v>20</v>
      </c>
      <c r="AV56" s="7" t="s">
        <v>35</v>
      </c>
      <c r="AW56" s="74">
        <v>0</v>
      </c>
      <c r="AX56" s="688"/>
      <c r="AY56" s="688"/>
      <c r="BA56" s="654">
        <v>23</v>
      </c>
      <c r="BB56" s="7" t="s">
        <v>47</v>
      </c>
      <c r="BC56" s="74">
        <v>0</v>
      </c>
      <c r="BD56" s="688"/>
      <c r="BE56" s="688"/>
      <c r="BG56" s="654">
        <v>26</v>
      </c>
      <c r="BH56" s="7" t="s">
        <v>38</v>
      </c>
      <c r="BI56" s="74">
        <v>0</v>
      </c>
      <c r="BJ56" s="688"/>
      <c r="BK56" s="688"/>
      <c r="BM56" s="654">
        <v>21</v>
      </c>
      <c r="BN56" s="7" t="s">
        <v>47</v>
      </c>
      <c r="BO56" s="74">
        <v>0</v>
      </c>
      <c r="BP56" s="688"/>
      <c r="BQ56" s="688"/>
      <c r="BS56" s="654">
        <v>23</v>
      </c>
      <c r="BT56" s="7" t="s">
        <v>47</v>
      </c>
      <c r="BU56" s="74">
        <v>0</v>
      </c>
      <c r="BV56" s="688"/>
      <c r="BW56" s="688"/>
      <c r="BY56" s="654">
        <v>24</v>
      </c>
      <c r="BZ56" s="7" t="s">
        <v>47</v>
      </c>
      <c r="CA56" s="74">
        <v>0</v>
      </c>
      <c r="CB56" s="688"/>
      <c r="CC56" s="688"/>
    </row>
    <row r="57" spans="1:81" ht="14.95" customHeight="1">
      <c r="A57" s="646">
        <v>19</v>
      </c>
      <c r="B57" s="7" t="s">
        <v>33</v>
      </c>
      <c r="C57" s="28">
        <v>0</v>
      </c>
      <c r="E57" s="54">
        <v>22</v>
      </c>
      <c r="F57" s="7" t="s">
        <v>47</v>
      </c>
      <c r="G57" s="28">
        <v>0</v>
      </c>
      <c r="H57" s="687"/>
      <c r="I57" s="688"/>
      <c r="K57" s="54">
        <v>23</v>
      </c>
      <c r="L57" s="7" t="s">
        <v>45</v>
      </c>
      <c r="M57" s="28">
        <v>0</v>
      </c>
      <c r="N57" s="687"/>
      <c r="O57" s="688"/>
      <c r="Q57" s="654">
        <v>24</v>
      </c>
      <c r="R57" s="7" t="s">
        <v>108</v>
      </c>
      <c r="S57" s="28">
        <v>0</v>
      </c>
      <c r="T57" s="687"/>
      <c r="U57" s="688"/>
      <c r="W57" s="654">
        <v>20</v>
      </c>
      <c r="X57" s="7" t="s">
        <v>35</v>
      </c>
      <c r="Y57" s="74">
        <v>0</v>
      </c>
      <c r="Z57" s="687"/>
      <c r="AA57" s="688"/>
      <c r="AC57" s="654">
        <v>23</v>
      </c>
      <c r="AD57" s="7" t="s">
        <v>108</v>
      </c>
      <c r="AE57" s="74">
        <v>0</v>
      </c>
      <c r="AF57" s="687"/>
      <c r="AG57" s="688"/>
      <c r="AI57" s="654">
        <v>23</v>
      </c>
      <c r="AJ57" s="7" t="s">
        <v>108</v>
      </c>
      <c r="AK57" s="74">
        <v>0</v>
      </c>
      <c r="AL57" s="687"/>
      <c r="AM57" s="688"/>
      <c r="AO57" s="646">
        <v>22</v>
      </c>
      <c r="AP57" s="7" t="s">
        <v>45</v>
      </c>
      <c r="AQ57" s="74">
        <v>0</v>
      </c>
      <c r="AR57" s="687"/>
      <c r="AS57" s="688"/>
      <c r="AU57" s="646">
        <v>21</v>
      </c>
      <c r="AV57" s="7" t="s">
        <v>43</v>
      </c>
      <c r="AW57" s="74">
        <v>0</v>
      </c>
      <c r="AX57" s="687"/>
      <c r="AY57" s="688"/>
      <c r="BA57" s="654">
        <v>24</v>
      </c>
      <c r="BB57" s="7" t="s">
        <v>108</v>
      </c>
      <c r="BC57" s="74">
        <v>0</v>
      </c>
      <c r="BD57" s="687"/>
      <c r="BE57" s="688"/>
      <c r="BG57" s="654">
        <v>27</v>
      </c>
      <c r="BH57" s="15" t="s">
        <v>40</v>
      </c>
      <c r="BI57" s="74">
        <v>0</v>
      </c>
      <c r="BJ57" s="687"/>
      <c r="BK57" s="688"/>
      <c r="BM57" s="654">
        <v>22</v>
      </c>
      <c r="BN57" s="7" t="s">
        <v>108</v>
      </c>
      <c r="BO57" s="74">
        <v>0</v>
      </c>
      <c r="BP57" s="687"/>
      <c r="BQ57" s="688"/>
      <c r="BS57" s="654">
        <v>24</v>
      </c>
      <c r="BT57" s="7" t="s">
        <v>108</v>
      </c>
      <c r="BU57" s="74">
        <v>0</v>
      </c>
      <c r="BV57" s="687"/>
      <c r="BW57" s="688"/>
      <c r="BY57" s="654">
        <v>25</v>
      </c>
      <c r="BZ57" s="7" t="s">
        <v>108</v>
      </c>
      <c r="CA57" s="74">
        <v>0</v>
      </c>
      <c r="CB57" s="687"/>
      <c r="CC57" s="688"/>
    </row>
    <row r="58" spans="1:81" ht="14.95" customHeight="1">
      <c r="A58" s="646">
        <v>20</v>
      </c>
      <c r="B58" s="7" t="s">
        <v>35</v>
      </c>
      <c r="C58" s="28">
        <v>0</v>
      </c>
      <c r="E58" s="646">
        <v>23</v>
      </c>
      <c r="F58" s="7" t="s">
        <v>108</v>
      </c>
      <c r="G58" s="28">
        <v>0</v>
      </c>
      <c r="H58" s="687"/>
      <c r="I58" s="688"/>
      <c r="K58" s="646">
        <v>24</v>
      </c>
      <c r="L58" s="7" t="s">
        <v>47</v>
      </c>
      <c r="M58" s="28">
        <v>0</v>
      </c>
      <c r="N58" s="687"/>
      <c r="O58" s="688"/>
      <c r="Q58" s="646">
        <v>25</v>
      </c>
      <c r="R58" s="7" t="s">
        <v>37</v>
      </c>
      <c r="S58" s="28">
        <v>0</v>
      </c>
      <c r="T58" s="687"/>
      <c r="U58" s="688"/>
      <c r="W58" s="646">
        <v>21</v>
      </c>
      <c r="X58" s="7" t="s">
        <v>45</v>
      </c>
      <c r="Y58" s="74">
        <v>0</v>
      </c>
      <c r="Z58" s="687"/>
      <c r="AA58" s="688"/>
      <c r="AC58" s="646">
        <v>24</v>
      </c>
      <c r="AD58" s="7" t="s">
        <v>37</v>
      </c>
      <c r="AE58" s="74">
        <v>0</v>
      </c>
      <c r="AF58" s="687">
        <v>-1.3</v>
      </c>
      <c r="AG58" s="688"/>
      <c r="AI58" s="646">
        <v>24</v>
      </c>
      <c r="AJ58" s="7" t="s">
        <v>37</v>
      </c>
      <c r="AK58" s="74">
        <v>0</v>
      </c>
      <c r="AL58" s="687"/>
      <c r="AM58" s="688"/>
      <c r="AO58" s="654">
        <v>23</v>
      </c>
      <c r="AP58" s="7" t="s">
        <v>47</v>
      </c>
      <c r="AQ58" s="74">
        <v>0</v>
      </c>
      <c r="AR58" s="687"/>
      <c r="AS58" s="688"/>
      <c r="AU58" s="654">
        <v>22</v>
      </c>
      <c r="AV58" s="7" t="s">
        <v>45</v>
      </c>
      <c r="AW58" s="74">
        <v>0</v>
      </c>
      <c r="AX58" s="687"/>
      <c r="AY58" s="688"/>
      <c r="BA58" s="654">
        <v>25</v>
      </c>
      <c r="BB58" s="7" t="s">
        <v>37</v>
      </c>
      <c r="BC58" s="74">
        <v>0</v>
      </c>
      <c r="BD58" s="687"/>
      <c r="BE58" s="688"/>
      <c r="BG58" s="654">
        <v>28</v>
      </c>
      <c r="BH58" s="7" t="s">
        <v>41</v>
      </c>
      <c r="BI58" s="74">
        <v>0</v>
      </c>
      <c r="BJ58" s="687"/>
      <c r="BK58" s="688"/>
      <c r="BM58" s="654">
        <v>23</v>
      </c>
      <c r="BN58" s="7" t="s">
        <v>37</v>
      </c>
      <c r="BO58" s="74">
        <v>0</v>
      </c>
      <c r="BP58" s="687"/>
      <c r="BQ58" s="688"/>
      <c r="BS58" s="654">
        <v>25</v>
      </c>
      <c r="BT58" s="7" t="s">
        <v>37</v>
      </c>
      <c r="BU58" s="74">
        <v>0</v>
      </c>
      <c r="BV58" s="687"/>
      <c r="BW58" s="688"/>
      <c r="BY58" s="654">
        <v>26</v>
      </c>
      <c r="BZ58" s="7" t="s">
        <v>37</v>
      </c>
      <c r="CA58" s="74">
        <v>0</v>
      </c>
      <c r="CB58" s="687"/>
      <c r="CC58" s="688"/>
    </row>
    <row r="59" spans="1:81" ht="14.95" customHeight="1">
      <c r="A59" s="646">
        <v>21</v>
      </c>
      <c r="B59" s="7" t="s">
        <v>43</v>
      </c>
      <c r="C59" s="28">
        <v>0</v>
      </c>
      <c r="E59" s="54">
        <v>24</v>
      </c>
      <c r="F59" s="7" t="s">
        <v>37</v>
      </c>
      <c r="G59" s="28">
        <v>0</v>
      </c>
      <c r="H59" s="688"/>
      <c r="I59" s="688"/>
      <c r="K59" s="54">
        <v>25</v>
      </c>
      <c r="L59" s="7" t="s">
        <v>108</v>
      </c>
      <c r="M59" s="28">
        <v>0</v>
      </c>
      <c r="N59" s="688"/>
      <c r="O59" s="688"/>
      <c r="Q59" s="654">
        <v>26</v>
      </c>
      <c r="R59" s="7" t="s">
        <v>38</v>
      </c>
      <c r="S59" s="28">
        <v>0</v>
      </c>
      <c r="T59" s="688"/>
      <c r="U59" s="688"/>
      <c r="W59" s="654">
        <v>22</v>
      </c>
      <c r="X59" s="7" t="s">
        <v>47</v>
      </c>
      <c r="Y59" s="74">
        <v>0</v>
      </c>
      <c r="Z59" s="688"/>
      <c r="AA59" s="688"/>
      <c r="AC59" s="654">
        <v>25</v>
      </c>
      <c r="AD59" s="15" t="s">
        <v>40</v>
      </c>
      <c r="AE59" s="74">
        <v>0</v>
      </c>
      <c r="AF59" s="688"/>
      <c r="AG59" s="688"/>
      <c r="AI59" s="654">
        <v>25</v>
      </c>
      <c r="AJ59" s="15" t="s">
        <v>40</v>
      </c>
      <c r="AK59" s="74">
        <v>0</v>
      </c>
      <c r="AL59" s="688"/>
      <c r="AM59" s="688"/>
      <c r="AO59" s="646">
        <v>24</v>
      </c>
      <c r="AP59" s="7" t="s">
        <v>108</v>
      </c>
      <c r="AQ59" s="74">
        <v>0</v>
      </c>
      <c r="AR59" s="688"/>
      <c r="AS59" s="688"/>
      <c r="AU59" s="646">
        <v>23</v>
      </c>
      <c r="AV59" s="7" t="s">
        <v>47</v>
      </c>
      <c r="AW59" s="74">
        <v>0</v>
      </c>
      <c r="AX59" s="688"/>
      <c r="AY59" s="688"/>
      <c r="BA59" s="654">
        <v>26</v>
      </c>
      <c r="BB59" s="7" t="s">
        <v>38</v>
      </c>
      <c r="BC59" s="74">
        <v>0</v>
      </c>
      <c r="BD59" s="687">
        <v>-0.2</v>
      </c>
      <c r="BE59" s="688"/>
      <c r="BG59" s="654">
        <v>29</v>
      </c>
      <c r="BH59" s="7" t="s">
        <v>42</v>
      </c>
      <c r="BI59" s="74">
        <v>0</v>
      </c>
      <c r="BJ59" s="687"/>
      <c r="BK59" s="688"/>
      <c r="BM59" s="654">
        <v>24</v>
      </c>
      <c r="BN59" s="7" t="s">
        <v>38</v>
      </c>
      <c r="BO59" s="74">
        <v>0</v>
      </c>
      <c r="BP59" s="687"/>
      <c r="BQ59" s="688"/>
      <c r="BS59" s="654">
        <v>26</v>
      </c>
      <c r="BT59" s="7" t="s">
        <v>38</v>
      </c>
      <c r="BU59" s="74">
        <v>0</v>
      </c>
      <c r="BV59" s="687"/>
      <c r="BW59" s="688"/>
      <c r="BY59" s="654">
        <v>27</v>
      </c>
      <c r="BZ59" s="7" t="s">
        <v>38</v>
      </c>
      <c r="CA59" s="74">
        <v>0</v>
      </c>
      <c r="CB59" s="687"/>
      <c r="CC59" s="688"/>
    </row>
    <row r="60" spans="1:81" ht="14.95" customHeight="1">
      <c r="A60" s="646">
        <v>22</v>
      </c>
      <c r="B60" s="7" t="s">
        <v>45</v>
      </c>
      <c r="C60" s="28">
        <v>0</v>
      </c>
      <c r="E60" s="646">
        <v>25</v>
      </c>
      <c r="F60" s="7" t="s">
        <v>38</v>
      </c>
      <c r="G60" s="28">
        <v>0</v>
      </c>
      <c r="H60" s="688"/>
      <c r="I60" s="688"/>
      <c r="K60" s="646">
        <v>26</v>
      </c>
      <c r="L60" s="7" t="s">
        <v>37</v>
      </c>
      <c r="M60" s="28">
        <v>0</v>
      </c>
      <c r="N60" s="688"/>
      <c r="O60" s="688"/>
      <c r="Q60" s="646">
        <v>27</v>
      </c>
      <c r="R60" s="15" t="s">
        <v>40</v>
      </c>
      <c r="S60" s="28">
        <v>0</v>
      </c>
      <c r="T60" s="688"/>
      <c r="U60" s="688"/>
      <c r="W60" s="646">
        <v>23</v>
      </c>
      <c r="X60" s="7" t="s">
        <v>108</v>
      </c>
      <c r="Y60" s="74">
        <v>0</v>
      </c>
      <c r="Z60" s="688"/>
      <c r="AA60" s="688"/>
      <c r="AC60" s="646">
        <v>26</v>
      </c>
      <c r="AD60" s="7" t="s">
        <v>41</v>
      </c>
      <c r="AE60" s="74">
        <v>0</v>
      </c>
      <c r="AF60" s="688"/>
      <c r="AG60" s="688"/>
      <c r="AI60" s="646">
        <v>26</v>
      </c>
      <c r="AJ60" s="7" t="s">
        <v>41</v>
      </c>
      <c r="AK60" s="74">
        <v>0</v>
      </c>
      <c r="AL60" s="688"/>
      <c r="AM60" s="688"/>
      <c r="AO60" s="654">
        <v>25</v>
      </c>
      <c r="AP60" s="7" t="s">
        <v>37</v>
      </c>
      <c r="AQ60" s="74">
        <v>0</v>
      </c>
      <c r="AR60" s="688"/>
      <c r="AS60" s="688"/>
      <c r="AU60" s="654">
        <v>24</v>
      </c>
      <c r="AV60" s="7" t="s">
        <v>108</v>
      </c>
      <c r="AW60" s="74">
        <v>0</v>
      </c>
      <c r="AX60" s="688"/>
      <c r="AY60" s="688"/>
      <c r="BA60" s="654">
        <v>27</v>
      </c>
      <c r="BB60" s="15" t="s">
        <v>40</v>
      </c>
      <c r="BC60" s="74">
        <v>0</v>
      </c>
      <c r="BD60" s="688"/>
      <c r="BE60" s="688"/>
      <c r="BG60" s="654">
        <v>30</v>
      </c>
      <c r="BH60" s="7" t="s">
        <v>44</v>
      </c>
      <c r="BI60" s="74">
        <v>0</v>
      </c>
      <c r="BJ60" s="688"/>
      <c r="BK60" s="688"/>
      <c r="BM60" s="654">
        <v>25</v>
      </c>
      <c r="BN60" s="15" t="s">
        <v>40</v>
      </c>
      <c r="BO60" s="74">
        <v>0</v>
      </c>
      <c r="BP60" s="688"/>
      <c r="BQ60" s="688"/>
      <c r="BS60" s="654">
        <v>27</v>
      </c>
      <c r="BT60" s="15" t="s">
        <v>40</v>
      </c>
      <c r="BU60" s="74">
        <v>0</v>
      </c>
      <c r="BV60" s="688"/>
      <c r="BW60" s="688"/>
      <c r="BY60" s="654">
        <v>28</v>
      </c>
      <c r="BZ60" s="15" t="s">
        <v>40</v>
      </c>
      <c r="CA60" s="74">
        <v>0</v>
      </c>
      <c r="CB60" s="688"/>
      <c r="CC60" s="688"/>
    </row>
    <row r="61" spans="1:81" ht="14.95" customHeight="1">
      <c r="A61" s="646">
        <v>23</v>
      </c>
      <c r="B61" s="7" t="s">
        <v>47</v>
      </c>
      <c r="C61" s="28">
        <v>0</v>
      </c>
      <c r="E61" s="54">
        <v>26</v>
      </c>
      <c r="F61" s="15" t="s">
        <v>40</v>
      </c>
      <c r="G61" s="28">
        <v>0</v>
      </c>
      <c r="H61" s="688"/>
      <c r="I61" s="688"/>
      <c r="K61" s="54">
        <v>27</v>
      </c>
      <c r="L61" s="7" t="s">
        <v>38</v>
      </c>
      <c r="M61" s="28">
        <v>0</v>
      </c>
      <c r="N61" s="688"/>
      <c r="O61" s="688"/>
      <c r="Q61" s="654">
        <v>28</v>
      </c>
      <c r="R61" s="7" t="s">
        <v>41</v>
      </c>
      <c r="S61" s="28">
        <v>0</v>
      </c>
      <c r="T61" s="688"/>
      <c r="U61" s="688"/>
      <c r="W61" s="654">
        <v>24</v>
      </c>
      <c r="X61" s="15" t="s">
        <v>40</v>
      </c>
      <c r="Y61" s="74">
        <v>0</v>
      </c>
      <c r="Z61" s="688"/>
      <c r="AA61" s="688"/>
      <c r="AC61" s="654">
        <v>27</v>
      </c>
      <c r="AD61" s="7" t="s">
        <v>42</v>
      </c>
      <c r="AE61" s="74">
        <v>0</v>
      </c>
      <c r="AF61" s="688"/>
      <c r="AG61" s="688"/>
      <c r="AI61" s="654">
        <v>27</v>
      </c>
      <c r="AJ61" s="7" t="s">
        <v>42</v>
      </c>
      <c r="AK61" s="74">
        <v>0</v>
      </c>
      <c r="AL61" s="688"/>
      <c r="AM61" s="688"/>
      <c r="AO61" s="646">
        <v>26</v>
      </c>
      <c r="AP61" s="15" t="s">
        <v>40</v>
      </c>
      <c r="AQ61" s="74">
        <v>0</v>
      </c>
      <c r="AR61" s="688"/>
      <c r="AS61" s="688"/>
      <c r="AU61" s="646">
        <v>25</v>
      </c>
      <c r="AV61" s="7" t="s">
        <v>37</v>
      </c>
      <c r="AW61" s="74">
        <v>0</v>
      </c>
      <c r="AX61" s="688"/>
      <c r="AY61" s="688"/>
      <c r="BA61" s="654">
        <v>28</v>
      </c>
      <c r="BB61" s="7" t="s">
        <v>41</v>
      </c>
      <c r="BC61" s="74">
        <v>0</v>
      </c>
      <c r="BD61" s="688"/>
      <c r="BE61" s="688"/>
      <c r="BG61" s="654">
        <v>31</v>
      </c>
      <c r="BH61" s="7" t="s">
        <v>49</v>
      </c>
      <c r="BI61" s="74">
        <v>0</v>
      </c>
      <c r="BJ61" s="688"/>
      <c r="BK61" s="688"/>
      <c r="BM61" s="654">
        <v>26</v>
      </c>
      <c r="BN61" s="7" t="s">
        <v>41</v>
      </c>
      <c r="BO61" s="74">
        <v>0</v>
      </c>
      <c r="BP61" s="688"/>
      <c r="BQ61" s="688"/>
      <c r="BS61" s="654">
        <v>28</v>
      </c>
      <c r="BT61" s="7" t="s">
        <v>41</v>
      </c>
      <c r="BU61" s="74">
        <v>0</v>
      </c>
      <c r="BV61" s="688"/>
      <c r="BW61" s="688"/>
      <c r="BY61" s="654">
        <v>29</v>
      </c>
      <c r="BZ61" s="7" t="s">
        <v>41</v>
      </c>
      <c r="CA61" s="74">
        <v>0</v>
      </c>
      <c r="CB61" s="688"/>
      <c r="CC61" s="688"/>
    </row>
    <row r="62" spans="1:81" ht="14.95" customHeight="1">
      <c r="A62" s="646">
        <v>24</v>
      </c>
      <c r="B62" s="7" t="s">
        <v>108</v>
      </c>
      <c r="C62" s="28">
        <v>0</v>
      </c>
      <c r="E62" s="646">
        <v>27</v>
      </c>
      <c r="F62" s="7" t="s">
        <v>41</v>
      </c>
      <c r="G62" s="28">
        <v>0</v>
      </c>
      <c r="H62" s="688"/>
      <c r="I62" s="688"/>
      <c r="K62" s="646">
        <v>28</v>
      </c>
      <c r="L62" s="15" t="s">
        <v>40</v>
      </c>
      <c r="M62" s="28">
        <v>0</v>
      </c>
      <c r="N62" s="688"/>
      <c r="O62" s="688"/>
      <c r="Q62" s="646">
        <v>29</v>
      </c>
      <c r="R62" s="7" t="s">
        <v>42</v>
      </c>
      <c r="S62" s="28">
        <v>0</v>
      </c>
      <c r="T62" s="688"/>
      <c r="U62" s="688"/>
      <c r="W62" s="646">
        <v>25</v>
      </c>
      <c r="X62" s="7" t="s">
        <v>41</v>
      </c>
      <c r="Y62" s="74">
        <v>0</v>
      </c>
      <c r="Z62" s="688"/>
      <c r="AA62" s="688"/>
      <c r="AC62" s="654">
        <v>28</v>
      </c>
      <c r="AD62" s="7" t="s">
        <v>44</v>
      </c>
      <c r="AE62" s="74">
        <v>0</v>
      </c>
      <c r="AF62" s="688"/>
      <c r="AG62" s="688"/>
      <c r="AI62" s="654">
        <v>28</v>
      </c>
      <c r="AJ62" s="7" t="s">
        <v>44</v>
      </c>
      <c r="AK62" s="74">
        <v>0</v>
      </c>
      <c r="AL62" s="688"/>
      <c r="AM62" s="688"/>
      <c r="AO62" s="654">
        <v>27</v>
      </c>
      <c r="AP62" s="7" t="s">
        <v>41</v>
      </c>
      <c r="AQ62" s="74">
        <v>0</v>
      </c>
      <c r="AR62" s="688"/>
      <c r="AS62" s="688"/>
      <c r="AU62" s="654">
        <v>26</v>
      </c>
      <c r="AV62" s="15" t="s">
        <v>40</v>
      </c>
      <c r="AW62" s="74">
        <v>0</v>
      </c>
      <c r="AX62" s="688"/>
      <c r="AY62" s="688"/>
      <c r="BA62" s="654">
        <v>29</v>
      </c>
      <c r="BB62" s="7" t="s">
        <v>42</v>
      </c>
      <c r="BC62" s="74">
        <v>0</v>
      </c>
      <c r="BD62" s="688"/>
      <c r="BE62" s="688"/>
      <c r="BG62" s="654">
        <v>32</v>
      </c>
      <c r="BH62" s="7" t="s">
        <v>50</v>
      </c>
      <c r="BI62" s="74">
        <v>0</v>
      </c>
      <c r="BJ62" s="688"/>
      <c r="BK62" s="688"/>
      <c r="BM62" s="654">
        <v>27</v>
      </c>
      <c r="BN62" s="7" t="s">
        <v>42</v>
      </c>
      <c r="BO62" s="74">
        <v>0</v>
      </c>
      <c r="BP62" s="688"/>
      <c r="BQ62" s="688"/>
      <c r="BS62" s="654">
        <v>29</v>
      </c>
      <c r="BT62" s="7" t="s">
        <v>42</v>
      </c>
      <c r="BU62" s="74">
        <v>0</v>
      </c>
      <c r="BV62" s="688"/>
      <c r="BW62" s="688"/>
      <c r="BY62" s="654">
        <v>30</v>
      </c>
      <c r="BZ62" s="7" t="s">
        <v>42</v>
      </c>
      <c r="CA62" s="74">
        <v>0</v>
      </c>
      <c r="CB62" s="688"/>
      <c r="CC62" s="688"/>
    </row>
    <row r="63" spans="1:81" ht="14.95" customHeight="1">
      <c r="A63" s="646">
        <v>25</v>
      </c>
      <c r="B63" s="7" t="s">
        <v>37</v>
      </c>
      <c r="C63" s="28">
        <v>0</v>
      </c>
      <c r="E63" s="646">
        <v>28</v>
      </c>
      <c r="F63" s="7" t="s">
        <v>42</v>
      </c>
      <c r="G63" s="28">
        <v>0</v>
      </c>
      <c r="H63" s="688"/>
      <c r="I63" s="688"/>
      <c r="K63" s="54">
        <v>29</v>
      </c>
      <c r="L63" s="7" t="s">
        <v>41</v>
      </c>
      <c r="M63" s="28">
        <v>0</v>
      </c>
      <c r="N63" s="688"/>
      <c r="O63" s="688"/>
      <c r="Q63" s="654">
        <v>30</v>
      </c>
      <c r="R63" s="7" t="s">
        <v>44</v>
      </c>
      <c r="S63" s="28">
        <v>0</v>
      </c>
      <c r="T63" s="688"/>
      <c r="U63" s="688"/>
      <c r="W63" s="654">
        <v>26</v>
      </c>
      <c r="X63" s="7" t="s">
        <v>42</v>
      </c>
      <c r="Y63" s="74">
        <v>0</v>
      </c>
      <c r="Z63" s="688"/>
      <c r="AA63" s="688"/>
      <c r="AC63" s="646">
        <v>29</v>
      </c>
      <c r="AD63" s="7" t="s">
        <v>50</v>
      </c>
      <c r="AE63" s="74">
        <v>0</v>
      </c>
      <c r="AF63" s="688"/>
      <c r="AG63" s="688"/>
      <c r="AI63" s="646">
        <v>29</v>
      </c>
      <c r="AJ63" s="7" t="s">
        <v>49</v>
      </c>
      <c r="AK63" s="74">
        <v>0</v>
      </c>
      <c r="AL63" s="687">
        <v>-2.9</v>
      </c>
      <c r="AM63" s="688"/>
      <c r="AO63" s="654">
        <v>28</v>
      </c>
      <c r="AP63" s="7" t="s">
        <v>42</v>
      </c>
      <c r="AQ63" s="74">
        <v>0</v>
      </c>
      <c r="AR63" s="688"/>
      <c r="AS63" s="688"/>
      <c r="AU63" s="646">
        <v>27</v>
      </c>
      <c r="AV63" s="7" t="s">
        <v>41</v>
      </c>
      <c r="AW63" s="74">
        <v>0</v>
      </c>
      <c r="AX63" s="688"/>
      <c r="AY63" s="688"/>
      <c r="BA63" s="654">
        <v>30</v>
      </c>
      <c r="BB63" s="7" t="s">
        <v>44</v>
      </c>
      <c r="BC63" s="74">
        <v>0</v>
      </c>
      <c r="BD63" s="688"/>
      <c r="BE63" s="688"/>
      <c r="BG63" s="654">
        <v>33</v>
      </c>
      <c r="BH63" s="7" t="s">
        <v>51</v>
      </c>
      <c r="BI63" s="74">
        <v>0</v>
      </c>
      <c r="BJ63" s="688"/>
      <c r="BK63" s="688"/>
      <c r="BM63" s="654">
        <v>28</v>
      </c>
      <c r="BN63" s="7" t="s">
        <v>44</v>
      </c>
      <c r="BO63" s="74">
        <v>0</v>
      </c>
      <c r="BP63" s="688"/>
      <c r="BQ63" s="688"/>
      <c r="BS63" s="654">
        <v>30</v>
      </c>
      <c r="BT63" s="7" t="s">
        <v>44</v>
      </c>
      <c r="BU63" s="74">
        <v>0</v>
      </c>
      <c r="BV63" s="688"/>
      <c r="BW63" s="688"/>
      <c r="BY63" s="654">
        <v>31</v>
      </c>
      <c r="BZ63" s="7" t="s">
        <v>44</v>
      </c>
      <c r="CA63" s="74">
        <v>0</v>
      </c>
      <c r="CB63" s="688"/>
      <c r="CC63" s="688"/>
    </row>
    <row r="64" spans="1:81" ht="14.95" customHeight="1">
      <c r="A64" s="646">
        <v>26</v>
      </c>
      <c r="B64" s="7" t="s">
        <v>38</v>
      </c>
      <c r="C64" s="28">
        <v>0</v>
      </c>
      <c r="E64" s="54">
        <v>29</v>
      </c>
      <c r="F64" s="7" t="s">
        <v>44</v>
      </c>
      <c r="G64" s="28">
        <v>0</v>
      </c>
      <c r="H64" s="688"/>
      <c r="I64" s="688"/>
      <c r="K64" s="646">
        <v>30</v>
      </c>
      <c r="L64" s="7" t="s">
        <v>42</v>
      </c>
      <c r="M64" s="28">
        <v>0</v>
      </c>
      <c r="N64" s="688"/>
      <c r="O64" s="688"/>
      <c r="Q64" s="646">
        <v>31</v>
      </c>
      <c r="R64" s="7" t="s">
        <v>49</v>
      </c>
      <c r="S64" s="28">
        <v>0</v>
      </c>
      <c r="T64" s="688"/>
      <c r="U64" s="688"/>
      <c r="W64" s="646">
        <v>27</v>
      </c>
      <c r="X64" s="7" t="s">
        <v>44</v>
      </c>
      <c r="Y64" s="74">
        <v>0</v>
      </c>
      <c r="Z64" s="688"/>
      <c r="AA64" s="688"/>
      <c r="AC64" s="654">
        <v>30</v>
      </c>
      <c r="AD64" s="7" t="s">
        <v>51</v>
      </c>
      <c r="AE64" s="74">
        <v>0</v>
      </c>
      <c r="AF64" s="688"/>
      <c r="AG64" s="688"/>
      <c r="AI64" s="654">
        <v>30</v>
      </c>
      <c r="AJ64" s="7" t="s">
        <v>50</v>
      </c>
      <c r="AK64" s="74">
        <v>0</v>
      </c>
      <c r="AL64" s="688"/>
      <c r="AM64" s="688"/>
      <c r="AO64" s="646">
        <v>29</v>
      </c>
      <c r="AP64" s="7" t="s">
        <v>44</v>
      </c>
      <c r="AQ64" s="74">
        <v>0</v>
      </c>
      <c r="AR64" s="688"/>
      <c r="AS64" s="688"/>
      <c r="AU64" s="654">
        <v>28</v>
      </c>
      <c r="AV64" s="7" t="s">
        <v>42</v>
      </c>
      <c r="AW64" s="74">
        <v>0</v>
      </c>
      <c r="AX64" s="688"/>
      <c r="AY64" s="688"/>
      <c r="BA64" s="654">
        <v>31</v>
      </c>
      <c r="BB64" s="7" t="s">
        <v>49</v>
      </c>
      <c r="BC64" s="74">
        <v>0</v>
      </c>
      <c r="BD64" s="688"/>
      <c r="BE64" s="688"/>
      <c r="BG64" s="654">
        <v>34</v>
      </c>
      <c r="BH64" s="7" t="s">
        <v>52</v>
      </c>
      <c r="BI64" s="74">
        <v>0</v>
      </c>
      <c r="BJ64" s="687">
        <v>-0.4</v>
      </c>
      <c r="BK64" s="688"/>
      <c r="BM64" s="654">
        <v>29</v>
      </c>
      <c r="BN64" s="7" t="s">
        <v>49</v>
      </c>
      <c r="BO64" s="74">
        <v>0</v>
      </c>
      <c r="BP64" s="687"/>
      <c r="BQ64" s="688"/>
      <c r="BS64" s="654">
        <v>31</v>
      </c>
      <c r="BT64" s="7" t="s">
        <v>49</v>
      </c>
      <c r="BU64" s="74">
        <v>0</v>
      </c>
      <c r="BV64" s="687"/>
      <c r="BW64" s="688"/>
      <c r="BY64" s="654">
        <v>32</v>
      </c>
      <c r="BZ64" s="7" t="s">
        <v>49</v>
      </c>
      <c r="CA64" s="74">
        <v>0</v>
      </c>
      <c r="CB64" s="687"/>
      <c r="CC64" s="688"/>
    </row>
    <row r="65" spans="1:81" ht="14.95" customHeight="1">
      <c r="A65" s="646">
        <v>27</v>
      </c>
      <c r="B65" s="15" t="s">
        <v>40</v>
      </c>
      <c r="C65" s="28">
        <v>0</v>
      </c>
      <c r="E65" s="646">
        <v>30</v>
      </c>
      <c r="F65" s="7" t="s">
        <v>49</v>
      </c>
      <c r="G65" s="28">
        <v>0</v>
      </c>
      <c r="H65" s="687">
        <v>-0.3</v>
      </c>
      <c r="I65" s="688"/>
      <c r="K65" s="54">
        <v>31</v>
      </c>
      <c r="L65" s="7" t="s">
        <v>44</v>
      </c>
      <c r="M65" s="28">
        <v>0</v>
      </c>
      <c r="N65" s="687"/>
      <c r="O65" s="688"/>
      <c r="Q65" s="654">
        <v>32</v>
      </c>
      <c r="R65" s="7" t="s">
        <v>50</v>
      </c>
      <c r="S65" s="28">
        <v>0</v>
      </c>
      <c r="T65" s="687"/>
      <c r="U65" s="688"/>
      <c r="W65" s="654">
        <v>28</v>
      </c>
      <c r="X65" s="7" t="s">
        <v>49</v>
      </c>
      <c r="Y65" s="74">
        <v>0</v>
      </c>
      <c r="Z65" s="687"/>
      <c r="AA65" s="688"/>
      <c r="AC65" s="646">
        <v>31</v>
      </c>
      <c r="AD65" s="7" t="s">
        <v>53</v>
      </c>
      <c r="AE65" s="74">
        <v>0</v>
      </c>
      <c r="AF65" s="687"/>
      <c r="AG65" s="688"/>
      <c r="AI65" s="646">
        <v>31</v>
      </c>
      <c r="AJ65" s="7" t="s">
        <v>51</v>
      </c>
      <c r="AK65" s="74">
        <v>0</v>
      </c>
      <c r="AL65" s="687"/>
      <c r="AM65" s="688"/>
      <c r="AO65" s="654">
        <v>30</v>
      </c>
      <c r="AP65" s="7" t="s">
        <v>49</v>
      </c>
      <c r="AQ65" s="74">
        <v>0</v>
      </c>
      <c r="AR65" s="687"/>
      <c r="AS65" s="688"/>
      <c r="AU65" s="646">
        <v>29</v>
      </c>
      <c r="AV65" s="7" t="s">
        <v>44</v>
      </c>
      <c r="AW65" s="74">
        <v>0</v>
      </c>
      <c r="AX65" s="687"/>
      <c r="AY65" s="688"/>
      <c r="BA65" s="654">
        <v>32</v>
      </c>
      <c r="BB65" s="7" t="s">
        <v>50</v>
      </c>
      <c r="BC65" s="74">
        <v>0</v>
      </c>
      <c r="BD65" s="687">
        <v>-1.9</v>
      </c>
      <c r="BE65" s="688"/>
      <c r="BG65" s="654">
        <v>35</v>
      </c>
      <c r="BH65" s="7" t="s">
        <v>53</v>
      </c>
      <c r="BI65" s="74">
        <v>0</v>
      </c>
      <c r="BJ65" s="687"/>
      <c r="BK65" s="688"/>
      <c r="BM65" s="654">
        <v>30</v>
      </c>
      <c r="BN65" s="7" t="s">
        <v>50</v>
      </c>
      <c r="BO65" s="74">
        <v>0</v>
      </c>
      <c r="BP65" s="687"/>
      <c r="BQ65" s="688"/>
      <c r="BS65" s="654">
        <v>32</v>
      </c>
      <c r="BT65" s="7" t="s">
        <v>51</v>
      </c>
      <c r="BU65" s="74">
        <v>0</v>
      </c>
      <c r="BV65" s="687"/>
      <c r="BW65" s="688"/>
      <c r="BY65" s="654">
        <v>33</v>
      </c>
      <c r="BZ65" s="7" t="s">
        <v>51</v>
      </c>
      <c r="CA65" s="74">
        <v>0</v>
      </c>
      <c r="CB65" s="687"/>
      <c r="CC65" s="688"/>
    </row>
    <row r="66" spans="1:81" ht="13.6" customHeight="1">
      <c r="A66" s="646">
        <v>28</v>
      </c>
      <c r="B66" s="7" t="s">
        <v>41</v>
      </c>
      <c r="C66" s="28">
        <v>0</v>
      </c>
      <c r="E66" s="54">
        <v>31</v>
      </c>
      <c r="F66" s="7" t="s">
        <v>50</v>
      </c>
      <c r="G66" s="28">
        <v>0</v>
      </c>
      <c r="H66" s="687">
        <v>-3.3</v>
      </c>
      <c r="I66" s="688"/>
      <c r="K66" s="646">
        <v>32</v>
      </c>
      <c r="L66" s="7" t="s">
        <v>49</v>
      </c>
      <c r="M66" s="28">
        <v>0</v>
      </c>
      <c r="N66" s="687"/>
      <c r="O66" s="688"/>
      <c r="Q66" s="646">
        <v>33</v>
      </c>
      <c r="R66" s="7" t="s">
        <v>51</v>
      </c>
      <c r="S66" s="28">
        <v>0</v>
      </c>
      <c r="T66" s="687"/>
      <c r="U66" s="688"/>
      <c r="W66" s="646">
        <v>29</v>
      </c>
      <c r="X66" s="7" t="s">
        <v>50</v>
      </c>
      <c r="Y66" s="74">
        <v>0</v>
      </c>
      <c r="Z66" s="687"/>
      <c r="AA66" s="688"/>
      <c r="AC66" s="654">
        <v>32</v>
      </c>
      <c r="AD66" s="7" t="s">
        <v>54</v>
      </c>
      <c r="AE66" s="74">
        <v>0</v>
      </c>
      <c r="AF66" s="687"/>
      <c r="AG66" s="688"/>
      <c r="AI66" s="654">
        <v>32</v>
      </c>
      <c r="AJ66" s="7" t="s">
        <v>53</v>
      </c>
      <c r="AK66" s="74">
        <v>0</v>
      </c>
      <c r="AL66" s="687"/>
      <c r="AM66" s="688"/>
      <c r="AO66" s="646">
        <v>31</v>
      </c>
      <c r="AP66" s="7" t="s">
        <v>50</v>
      </c>
      <c r="AQ66" s="74">
        <v>0</v>
      </c>
      <c r="AR66" s="687"/>
      <c r="AS66" s="688"/>
      <c r="AU66" s="654">
        <v>30</v>
      </c>
      <c r="AV66" s="7" t="s">
        <v>49</v>
      </c>
      <c r="AW66" s="74">
        <v>0</v>
      </c>
      <c r="AX66" s="687"/>
      <c r="AY66" s="688"/>
      <c r="BA66" s="654">
        <v>33</v>
      </c>
      <c r="BB66" s="7" t="s">
        <v>51</v>
      </c>
      <c r="BC66" s="74">
        <v>0</v>
      </c>
      <c r="BD66" s="687"/>
      <c r="BE66" s="688"/>
      <c r="BG66" s="654">
        <v>36</v>
      </c>
      <c r="BH66" s="7" t="s">
        <v>54</v>
      </c>
      <c r="BI66" s="74">
        <v>0</v>
      </c>
      <c r="BJ66" s="687"/>
      <c r="BK66" s="688"/>
      <c r="BM66" s="654">
        <v>31</v>
      </c>
      <c r="BN66" s="7" t="s">
        <v>51</v>
      </c>
      <c r="BO66" s="74">
        <v>0</v>
      </c>
      <c r="BP66" s="687"/>
      <c r="BQ66" s="688"/>
      <c r="BS66" s="654">
        <v>33</v>
      </c>
      <c r="BT66" s="7" t="s">
        <v>52</v>
      </c>
      <c r="BU66" s="74">
        <v>0</v>
      </c>
      <c r="BV66" s="687"/>
      <c r="BW66" s="688"/>
      <c r="BY66" s="654">
        <v>34</v>
      </c>
      <c r="BZ66" s="7" t="s">
        <v>52</v>
      </c>
      <c r="CA66" s="74">
        <v>0</v>
      </c>
      <c r="CB66" s="687"/>
      <c r="CC66" s="688"/>
    </row>
    <row r="67" spans="1:81" ht="14.95" customHeight="1">
      <c r="A67" s="646">
        <v>29</v>
      </c>
      <c r="B67" s="7" t="s">
        <v>42</v>
      </c>
      <c r="C67" s="28">
        <v>0</v>
      </c>
      <c r="E67" s="646">
        <v>32</v>
      </c>
      <c r="F67" s="7" t="s">
        <v>51</v>
      </c>
      <c r="G67" s="28">
        <v>0</v>
      </c>
      <c r="H67" s="688"/>
      <c r="I67" s="688"/>
      <c r="K67" s="54">
        <v>33</v>
      </c>
      <c r="L67" s="7" t="s">
        <v>50</v>
      </c>
      <c r="M67" s="28">
        <v>0</v>
      </c>
      <c r="N67" s="688"/>
      <c r="O67" s="688"/>
      <c r="Q67" s="654">
        <v>34</v>
      </c>
      <c r="R67" s="7" t="s">
        <v>53</v>
      </c>
      <c r="S67" s="28">
        <v>0</v>
      </c>
      <c r="T67" s="688"/>
      <c r="U67" s="688"/>
      <c r="W67" s="654">
        <v>30</v>
      </c>
      <c r="X67" s="7" t="s">
        <v>51</v>
      </c>
      <c r="Y67" s="74">
        <v>0</v>
      </c>
      <c r="Z67" s="688"/>
      <c r="AA67" s="688"/>
      <c r="AC67" s="646">
        <v>33</v>
      </c>
      <c r="AD67" s="7" t="s">
        <v>55</v>
      </c>
      <c r="AE67" s="74">
        <v>0</v>
      </c>
      <c r="AF67" s="688"/>
      <c r="AG67" s="688"/>
      <c r="AI67" s="646">
        <v>33</v>
      </c>
      <c r="AJ67" s="7" t="s">
        <v>54</v>
      </c>
      <c r="AK67" s="74">
        <v>0</v>
      </c>
      <c r="AL67" s="688"/>
      <c r="AM67" s="688"/>
      <c r="AO67" s="654">
        <v>32</v>
      </c>
      <c r="AP67" s="7" t="s">
        <v>51</v>
      </c>
      <c r="AQ67" s="74">
        <v>0</v>
      </c>
      <c r="AR67" s="688"/>
      <c r="AS67" s="688"/>
      <c r="AU67" s="646">
        <v>31</v>
      </c>
      <c r="AV67" s="7" t="s">
        <v>51</v>
      </c>
      <c r="AW67" s="74">
        <v>0</v>
      </c>
      <c r="AX67" s="688"/>
      <c r="AY67" s="688"/>
      <c r="BA67" s="654">
        <v>34</v>
      </c>
      <c r="BB67" s="7" t="s">
        <v>53</v>
      </c>
      <c r="BC67" s="74">
        <v>0</v>
      </c>
      <c r="BD67" s="688"/>
      <c r="BE67" s="688"/>
      <c r="BG67" s="654">
        <v>37</v>
      </c>
      <c r="BH67" s="7" t="s">
        <v>56</v>
      </c>
      <c r="BI67" s="74">
        <v>0</v>
      </c>
      <c r="BJ67" s="688"/>
      <c r="BK67" s="688"/>
      <c r="BM67" s="654">
        <v>32</v>
      </c>
      <c r="BN67" s="7" t="s">
        <v>52</v>
      </c>
      <c r="BO67" s="74">
        <v>0</v>
      </c>
      <c r="BP67" s="688"/>
      <c r="BQ67" s="688"/>
      <c r="BS67" s="654">
        <v>34</v>
      </c>
      <c r="BT67" s="7" t="s">
        <v>53</v>
      </c>
      <c r="BU67" s="74">
        <v>0</v>
      </c>
      <c r="BV67" s="688"/>
      <c r="BW67" s="688"/>
      <c r="BY67" s="654">
        <v>35</v>
      </c>
      <c r="BZ67" s="7" t="s">
        <v>53</v>
      </c>
      <c r="CA67" s="74">
        <v>0</v>
      </c>
      <c r="CB67" s="688"/>
      <c r="CC67" s="688"/>
    </row>
    <row r="68" spans="1:81" ht="14.95" customHeight="1">
      <c r="A68" s="646">
        <v>30</v>
      </c>
      <c r="B68" s="7" t="s">
        <v>44</v>
      </c>
      <c r="C68" s="28">
        <v>0</v>
      </c>
      <c r="E68" s="54">
        <v>33</v>
      </c>
      <c r="F68" s="7" t="s">
        <v>53</v>
      </c>
      <c r="G68" s="28">
        <v>0</v>
      </c>
      <c r="H68" s="688"/>
      <c r="I68" s="688"/>
      <c r="K68" s="646">
        <v>34</v>
      </c>
      <c r="L68" s="7" t="s">
        <v>51</v>
      </c>
      <c r="M68" s="28">
        <v>0</v>
      </c>
      <c r="N68" s="688"/>
      <c r="O68" s="688"/>
      <c r="Q68" s="646">
        <v>35</v>
      </c>
      <c r="R68" s="7" t="s">
        <v>54</v>
      </c>
      <c r="S68" s="28">
        <v>0</v>
      </c>
      <c r="T68" s="688"/>
      <c r="U68" s="688"/>
      <c r="W68" s="646">
        <v>31</v>
      </c>
      <c r="X68" s="7" t="s">
        <v>53</v>
      </c>
      <c r="Y68" s="74">
        <v>0</v>
      </c>
      <c r="Z68" s="688"/>
      <c r="AA68" s="688"/>
      <c r="AC68" s="654">
        <v>34</v>
      </c>
      <c r="AD68" s="7" t="s">
        <v>56</v>
      </c>
      <c r="AE68" s="74">
        <v>0</v>
      </c>
      <c r="AF68" s="688"/>
      <c r="AG68" s="688"/>
      <c r="AI68" s="654">
        <v>34</v>
      </c>
      <c r="AJ68" s="7" t="s">
        <v>55</v>
      </c>
      <c r="AK68" s="74">
        <v>0</v>
      </c>
      <c r="AL68" s="688"/>
      <c r="AM68" s="688"/>
      <c r="AO68" s="646">
        <v>33</v>
      </c>
      <c r="AP68" s="7" t="s">
        <v>53</v>
      </c>
      <c r="AQ68" s="74">
        <v>0</v>
      </c>
      <c r="AR68" s="688"/>
      <c r="AS68" s="688"/>
      <c r="AU68" s="654">
        <v>32</v>
      </c>
      <c r="AV68" s="7" t="s">
        <v>53</v>
      </c>
      <c r="AW68" s="74">
        <v>0</v>
      </c>
      <c r="AX68" s="688"/>
      <c r="AY68" s="688"/>
      <c r="BA68" s="654">
        <v>35</v>
      </c>
      <c r="BB68" s="7" t="s">
        <v>54</v>
      </c>
      <c r="BC68" s="74">
        <v>0</v>
      </c>
      <c r="BD68" s="688"/>
      <c r="BE68" s="688"/>
      <c r="BG68" s="654">
        <v>38</v>
      </c>
      <c r="BH68" s="7" t="s">
        <v>59</v>
      </c>
      <c r="BI68" s="74">
        <v>0</v>
      </c>
      <c r="BJ68" s="688"/>
      <c r="BK68" s="688"/>
      <c r="BM68" s="654">
        <v>33</v>
      </c>
      <c r="BN68" s="7" t="s">
        <v>53</v>
      </c>
      <c r="BO68" s="74">
        <v>0</v>
      </c>
      <c r="BP68" s="688"/>
      <c r="BQ68" s="688"/>
      <c r="BS68" s="654">
        <v>35</v>
      </c>
      <c r="BT68" s="7" t="s">
        <v>54</v>
      </c>
      <c r="BU68" s="74">
        <v>0</v>
      </c>
      <c r="BV68" s="688"/>
      <c r="BW68" s="688"/>
      <c r="BY68" s="654">
        <v>36</v>
      </c>
      <c r="BZ68" s="7" t="s">
        <v>54</v>
      </c>
      <c r="CA68" s="74">
        <v>0</v>
      </c>
      <c r="CB68" s="688"/>
      <c r="CC68" s="688"/>
    </row>
    <row r="69" spans="1:81" ht="14.95" customHeight="1">
      <c r="A69" s="646">
        <v>31</v>
      </c>
      <c r="B69" s="7" t="s">
        <v>51</v>
      </c>
      <c r="C69" s="28">
        <v>0</v>
      </c>
      <c r="E69" s="646">
        <v>34</v>
      </c>
      <c r="F69" s="7" t="s">
        <v>55</v>
      </c>
      <c r="G69" s="28">
        <v>0</v>
      </c>
      <c r="H69" s="687">
        <v>-0.2</v>
      </c>
      <c r="I69" s="688"/>
      <c r="K69" s="54">
        <v>35</v>
      </c>
      <c r="L69" s="7" t="s">
        <v>53</v>
      </c>
      <c r="M69" s="28">
        <v>0</v>
      </c>
      <c r="N69" s="687"/>
      <c r="O69" s="688"/>
      <c r="Q69" s="654">
        <v>36</v>
      </c>
      <c r="R69" s="7" t="s">
        <v>55</v>
      </c>
      <c r="S69" s="28">
        <v>0</v>
      </c>
      <c r="T69" s="687"/>
      <c r="U69" s="688"/>
      <c r="W69" s="654">
        <v>32</v>
      </c>
      <c r="X69" s="7" t="s">
        <v>54</v>
      </c>
      <c r="Y69" s="74">
        <v>0</v>
      </c>
      <c r="Z69" s="687"/>
      <c r="AA69" s="688"/>
      <c r="AC69" s="646">
        <v>35</v>
      </c>
      <c r="AD69" s="7" t="s">
        <v>59</v>
      </c>
      <c r="AE69" s="74">
        <v>0</v>
      </c>
      <c r="AF69" s="687"/>
      <c r="AG69" s="688"/>
      <c r="AI69" s="646">
        <v>35</v>
      </c>
      <c r="AJ69" s="7" t="s">
        <v>56</v>
      </c>
      <c r="AK69" s="74">
        <v>0</v>
      </c>
      <c r="AL69" s="687"/>
      <c r="AM69" s="688"/>
      <c r="AO69" s="654">
        <v>34</v>
      </c>
      <c r="AP69" s="7" t="s">
        <v>54</v>
      </c>
      <c r="AQ69" s="74">
        <v>0</v>
      </c>
      <c r="AR69" s="687"/>
      <c r="AS69" s="688"/>
      <c r="AU69" s="646">
        <v>33</v>
      </c>
      <c r="AV69" s="7" t="s">
        <v>54</v>
      </c>
      <c r="AW69" s="74">
        <v>0</v>
      </c>
      <c r="AX69" s="687"/>
      <c r="AY69" s="688"/>
      <c r="BA69" s="654">
        <v>36</v>
      </c>
      <c r="BB69" s="7" t="s">
        <v>55</v>
      </c>
      <c r="BC69" s="74">
        <v>0</v>
      </c>
      <c r="BD69" s="687"/>
      <c r="BE69" s="688"/>
      <c r="BG69" s="654">
        <v>39</v>
      </c>
      <c r="BH69" s="7" t="s">
        <v>60</v>
      </c>
      <c r="BI69" s="74">
        <v>0</v>
      </c>
      <c r="BJ69" s="687">
        <v>-3.6</v>
      </c>
      <c r="BK69" s="688"/>
      <c r="BM69" s="654">
        <v>34</v>
      </c>
      <c r="BN69" s="7" t="s">
        <v>54</v>
      </c>
      <c r="BO69" s="74">
        <v>0</v>
      </c>
      <c r="BP69" s="687"/>
      <c r="BQ69" s="688"/>
      <c r="BS69" s="654">
        <v>36</v>
      </c>
      <c r="BT69" s="7" t="s">
        <v>56</v>
      </c>
      <c r="BU69" s="74">
        <v>0</v>
      </c>
      <c r="BV69" s="687"/>
      <c r="BW69" s="688"/>
      <c r="BY69" s="654">
        <v>37</v>
      </c>
      <c r="BZ69" s="7" t="s">
        <v>55</v>
      </c>
      <c r="CA69" s="74">
        <v>0</v>
      </c>
      <c r="CB69" s="687">
        <v>-12.1</v>
      </c>
      <c r="CC69" s="688"/>
    </row>
    <row r="70" spans="1:81" ht="14.95" customHeight="1">
      <c r="A70" s="646">
        <v>32</v>
      </c>
      <c r="B70" s="7" t="s">
        <v>53</v>
      </c>
      <c r="C70" s="22">
        <v>0</v>
      </c>
      <c r="E70" s="54">
        <v>35</v>
      </c>
      <c r="F70" s="7" t="s">
        <v>56</v>
      </c>
      <c r="G70" s="22">
        <v>0</v>
      </c>
      <c r="H70" s="688"/>
      <c r="I70" s="688"/>
      <c r="K70" s="646">
        <v>36</v>
      </c>
      <c r="L70" s="7" t="s">
        <v>54</v>
      </c>
      <c r="M70" s="22">
        <v>0</v>
      </c>
      <c r="N70" s="687">
        <v>-1.9</v>
      </c>
      <c r="O70" s="688"/>
      <c r="Q70" s="646">
        <v>37</v>
      </c>
      <c r="R70" s="7" t="s">
        <v>56</v>
      </c>
      <c r="S70" s="22">
        <v>0</v>
      </c>
      <c r="T70" s="687">
        <v>-0.2</v>
      </c>
      <c r="U70" s="688"/>
      <c r="W70" s="646">
        <v>33</v>
      </c>
      <c r="X70" s="7" t="s">
        <v>55</v>
      </c>
      <c r="Y70" s="74">
        <v>0</v>
      </c>
      <c r="Z70" s="687"/>
      <c r="AA70" s="688"/>
      <c r="AC70" s="654">
        <v>36</v>
      </c>
      <c r="AD70" s="7" t="s">
        <v>60</v>
      </c>
      <c r="AE70" s="74">
        <v>0</v>
      </c>
      <c r="AF70" s="687"/>
      <c r="AG70" s="688"/>
      <c r="AI70" s="654">
        <v>36</v>
      </c>
      <c r="AJ70" s="7" t="s">
        <v>59</v>
      </c>
      <c r="AK70" s="74">
        <v>0</v>
      </c>
      <c r="AL70" s="687"/>
      <c r="AM70" s="688"/>
      <c r="AO70" s="646">
        <v>35</v>
      </c>
      <c r="AP70" s="7" t="s">
        <v>56</v>
      </c>
      <c r="AQ70" s="74">
        <v>0</v>
      </c>
      <c r="AR70" s="687"/>
      <c r="AS70" s="688"/>
      <c r="AU70" s="654">
        <v>34</v>
      </c>
      <c r="AV70" s="7" t="s">
        <v>55</v>
      </c>
      <c r="AW70" s="74">
        <v>0</v>
      </c>
      <c r="AX70" s="687">
        <v>-7.4</v>
      </c>
      <c r="AY70" s="688"/>
      <c r="BA70" s="654">
        <v>37</v>
      </c>
      <c r="BB70" s="7" t="s">
        <v>56</v>
      </c>
      <c r="BC70" s="74">
        <v>0</v>
      </c>
      <c r="BD70" s="687"/>
      <c r="BE70" s="688"/>
      <c r="BG70" s="654">
        <v>40</v>
      </c>
      <c r="BH70" s="7" t="s">
        <v>61</v>
      </c>
      <c r="BI70" s="74">
        <v>0</v>
      </c>
      <c r="BJ70" s="687"/>
      <c r="BK70" s="688"/>
      <c r="BM70" s="654">
        <v>35</v>
      </c>
      <c r="BN70" s="7" t="s">
        <v>56</v>
      </c>
      <c r="BO70" s="74">
        <v>0</v>
      </c>
      <c r="BP70" s="687"/>
      <c r="BQ70" s="688"/>
      <c r="BS70" s="654">
        <v>37</v>
      </c>
      <c r="BT70" s="7" t="s">
        <v>59</v>
      </c>
      <c r="BU70" s="74">
        <v>0</v>
      </c>
      <c r="BV70" s="687"/>
      <c r="BW70" s="688"/>
      <c r="BY70" s="654">
        <v>38</v>
      </c>
      <c r="BZ70" s="7" t="s">
        <v>56</v>
      </c>
      <c r="CA70" s="74">
        <v>0</v>
      </c>
      <c r="CB70" s="687"/>
      <c r="CC70" s="688"/>
    </row>
    <row r="71" spans="1:81" ht="14.95" customHeight="1">
      <c r="A71" s="646">
        <v>33</v>
      </c>
      <c r="B71" s="7" t="s">
        <v>54</v>
      </c>
      <c r="C71" s="22">
        <v>0</v>
      </c>
      <c r="E71" s="646">
        <v>36</v>
      </c>
      <c r="F71" s="7" t="s">
        <v>60</v>
      </c>
      <c r="G71" s="22">
        <v>0</v>
      </c>
      <c r="H71" s="688"/>
      <c r="I71" s="688"/>
      <c r="K71" s="54">
        <v>37</v>
      </c>
      <c r="L71" s="7" t="s">
        <v>55</v>
      </c>
      <c r="M71" s="22">
        <v>0</v>
      </c>
      <c r="N71" s="688"/>
      <c r="O71" s="688"/>
      <c r="Q71" s="654">
        <v>38</v>
      </c>
      <c r="R71" s="7" t="s">
        <v>59</v>
      </c>
      <c r="S71" s="22">
        <v>0</v>
      </c>
      <c r="T71" s="688"/>
      <c r="U71" s="688"/>
      <c r="W71" s="654">
        <v>34</v>
      </c>
      <c r="X71" s="7" t="s">
        <v>56</v>
      </c>
      <c r="Y71" s="74">
        <v>0</v>
      </c>
      <c r="Z71" s="688"/>
      <c r="AA71" s="688"/>
      <c r="AC71" s="646">
        <v>37</v>
      </c>
      <c r="AD71" s="7" t="s">
        <v>61</v>
      </c>
      <c r="AE71" s="74">
        <v>0</v>
      </c>
      <c r="AF71" s="688"/>
      <c r="AG71" s="688"/>
      <c r="AI71" s="646">
        <v>37</v>
      </c>
      <c r="AJ71" s="7" t="s">
        <v>60</v>
      </c>
      <c r="AK71" s="74">
        <v>0</v>
      </c>
      <c r="AL71" s="688"/>
      <c r="AM71" s="688"/>
      <c r="AO71" s="654">
        <v>36</v>
      </c>
      <c r="AP71" s="7" t="s">
        <v>59</v>
      </c>
      <c r="AQ71" s="74">
        <v>0</v>
      </c>
      <c r="AR71" s="688"/>
      <c r="AS71" s="688"/>
      <c r="AU71" s="646">
        <v>35</v>
      </c>
      <c r="AV71" s="7" t="s">
        <v>56</v>
      </c>
      <c r="AW71" s="74">
        <v>0</v>
      </c>
      <c r="AX71" s="688"/>
      <c r="AY71" s="688"/>
      <c r="BA71" s="654">
        <v>38</v>
      </c>
      <c r="BB71" s="7" t="s">
        <v>59</v>
      </c>
      <c r="BC71" s="74">
        <v>0</v>
      </c>
      <c r="BD71" s="688"/>
      <c r="BE71" s="688"/>
      <c r="BG71" s="654">
        <v>41</v>
      </c>
      <c r="BH71" s="7" t="s">
        <v>62</v>
      </c>
      <c r="BI71" s="74">
        <v>0</v>
      </c>
      <c r="BJ71" s="688"/>
      <c r="BK71" s="688"/>
      <c r="BM71" s="654">
        <v>36</v>
      </c>
      <c r="BN71" s="7" t="s">
        <v>59</v>
      </c>
      <c r="BO71" s="74">
        <v>0</v>
      </c>
      <c r="BP71" s="688"/>
      <c r="BQ71" s="688"/>
      <c r="BS71" s="654">
        <v>38</v>
      </c>
      <c r="BT71" s="7" t="s">
        <v>60</v>
      </c>
      <c r="BU71" s="74">
        <v>0</v>
      </c>
      <c r="BV71" s="688"/>
      <c r="BW71" s="688"/>
      <c r="BY71" s="654">
        <v>39</v>
      </c>
      <c r="BZ71" s="7" t="s">
        <v>59</v>
      </c>
      <c r="CA71" s="74">
        <v>0</v>
      </c>
      <c r="CB71" s="688"/>
      <c r="CC71" s="688"/>
    </row>
    <row r="72" spans="1:81" ht="14.95" customHeight="1">
      <c r="A72" s="646">
        <v>34</v>
      </c>
      <c r="B72" s="7" t="s">
        <v>56</v>
      </c>
      <c r="C72" s="22">
        <v>0</v>
      </c>
      <c r="E72" s="646">
        <v>37</v>
      </c>
      <c r="F72" s="7" t="s">
        <v>61</v>
      </c>
      <c r="G72" s="22">
        <v>0</v>
      </c>
      <c r="H72" s="687"/>
      <c r="I72" s="688"/>
      <c r="K72" s="646">
        <v>38</v>
      </c>
      <c r="L72" s="7" t="s">
        <v>59</v>
      </c>
      <c r="M72" s="22">
        <v>0</v>
      </c>
      <c r="N72" s="687">
        <v>-0.9</v>
      </c>
      <c r="O72" s="688"/>
      <c r="Q72" s="646">
        <v>39</v>
      </c>
      <c r="R72" s="7" t="s">
        <v>60</v>
      </c>
      <c r="S72" s="22">
        <v>0</v>
      </c>
      <c r="T72" s="687"/>
      <c r="U72" s="688"/>
      <c r="W72" s="646">
        <v>35</v>
      </c>
      <c r="X72" s="7" t="s">
        <v>59</v>
      </c>
      <c r="Y72" s="74">
        <v>0</v>
      </c>
      <c r="Z72" s="687"/>
      <c r="AA72" s="688"/>
      <c r="AC72" s="654">
        <v>38</v>
      </c>
      <c r="AD72" s="7" t="s">
        <v>62</v>
      </c>
      <c r="AE72" s="74">
        <v>0</v>
      </c>
      <c r="AF72" s="687"/>
      <c r="AG72" s="688"/>
      <c r="AI72" s="654">
        <v>38</v>
      </c>
      <c r="AJ72" s="7" t="s">
        <v>61</v>
      </c>
      <c r="AK72" s="74">
        <v>0</v>
      </c>
      <c r="AL72" s="687"/>
      <c r="AM72" s="688"/>
      <c r="AO72" s="646">
        <v>37</v>
      </c>
      <c r="AP72" s="7" t="s">
        <v>60</v>
      </c>
      <c r="AQ72" s="74">
        <v>0</v>
      </c>
      <c r="AR72" s="687"/>
      <c r="AS72" s="688"/>
      <c r="AU72" s="654">
        <v>36</v>
      </c>
      <c r="AV72" s="7" t="s">
        <v>59</v>
      </c>
      <c r="AW72" s="74">
        <v>0</v>
      </c>
      <c r="AX72" s="687"/>
      <c r="AY72" s="688"/>
      <c r="BA72" s="654">
        <v>39</v>
      </c>
      <c r="BB72" s="7" t="s">
        <v>61</v>
      </c>
      <c r="BC72" s="74">
        <v>0</v>
      </c>
      <c r="BD72" s="687"/>
      <c r="BE72" s="688"/>
      <c r="BG72" s="654">
        <v>42</v>
      </c>
      <c r="BH72" s="7" t="s">
        <v>64</v>
      </c>
      <c r="BI72" s="74">
        <v>0</v>
      </c>
      <c r="BJ72" s="687"/>
      <c r="BK72" s="688"/>
      <c r="BM72" s="654">
        <v>37</v>
      </c>
      <c r="BN72" s="7" t="s">
        <v>60</v>
      </c>
      <c r="BO72" s="74">
        <v>0</v>
      </c>
      <c r="BP72" s="687"/>
      <c r="BQ72" s="688"/>
      <c r="BS72" s="654">
        <v>39</v>
      </c>
      <c r="BT72" s="7" t="s">
        <v>61</v>
      </c>
      <c r="BU72" s="74">
        <v>0</v>
      </c>
      <c r="BV72" s="687"/>
      <c r="BW72" s="688"/>
      <c r="BY72" s="654">
        <v>40</v>
      </c>
      <c r="BZ72" s="7" t="s">
        <v>60</v>
      </c>
      <c r="CA72" s="74">
        <v>0</v>
      </c>
      <c r="CB72" s="687"/>
      <c r="CC72" s="688"/>
    </row>
    <row r="73" spans="1:81" ht="14.95" customHeight="1">
      <c r="A73" s="646">
        <v>35</v>
      </c>
      <c r="B73" s="7" t="s">
        <v>60</v>
      </c>
      <c r="C73" s="28">
        <v>0</v>
      </c>
      <c r="E73" s="54">
        <v>38</v>
      </c>
      <c r="F73" s="7" t="s">
        <v>62</v>
      </c>
      <c r="G73" s="28">
        <v>0</v>
      </c>
      <c r="H73" s="688"/>
      <c r="I73" s="688"/>
      <c r="K73" s="54">
        <v>39</v>
      </c>
      <c r="L73" s="7" t="s">
        <v>60</v>
      </c>
      <c r="M73" s="28">
        <v>0</v>
      </c>
      <c r="N73" s="688"/>
      <c r="O73" s="688"/>
      <c r="Q73" s="654">
        <v>40</v>
      </c>
      <c r="R73" s="7" t="s">
        <v>61</v>
      </c>
      <c r="S73" s="28">
        <v>0</v>
      </c>
      <c r="T73" s="688"/>
      <c r="U73" s="688"/>
      <c r="W73" s="654">
        <v>36</v>
      </c>
      <c r="X73" s="7" t="s">
        <v>60</v>
      </c>
      <c r="Y73" s="74">
        <v>0</v>
      </c>
      <c r="Z73" s="688"/>
      <c r="AA73" s="688"/>
      <c r="AC73" s="646">
        <v>39</v>
      </c>
      <c r="AD73" s="7" t="s">
        <v>64</v>
      </c>
      <c r="AE73" s="74">
        <v>0</v>
      </c>
      <c r="AF73" s="688"/>
      <c r="AG73" s="688"/>
      <c r="AI73" s="646">
        <v>39</v>
      </c>
      <c r="AJ73" s="7" t="s">
        <v>62</v>
      </c>
      <c r="AK73" s="74">
        <v>0</v>
      </c>
      <c r="AL73" s="688"/>
      <c r="AM73" s="688"/>
      <c r="AO73" s="654">
        <v>38</v>
      </c>
      <c r="AP73" s="7" t="s">
        <v>61</v>
      </c>
      <c r="AQ73" s="74">
        <v>0</v>
      </c>
      <c r="AR73" s="688"/>
      <c r="AS73" s="688"/>
      <c r="AU73" s="646">
        <v>37</v>
      </c>
      <c r="AV73" s="7" t="s">
        <v>61</v>
      </c>
      <c r="AW73" s="74">
        <v>0</v>
      </c>
      <c r="AX73" s="688"/>
      <c r="AY73" s="688"/>
      <c r="BA73" s="654">
        <v>40</v>
      </c>
      <c r="BB73" s="7" t="s">
        <v>62</v>
      </c>
      <c r="BC73" s="74">
        <v>0</v>
      </c>
      <c r="BD73" s="688"/>
      <c r="BE73" s="688"/>
      <c r="BG73" s="654">
        <v>43</v>
      </c>
      <c r="BH73" s="7" t="s">
        <v>65</v>
      </c>
      <c r="BI73" s="74">
        <v>0</v>
      </c>
      <c r="BJ73" s="688"/>
      <c r="BK73" s="688"/>
      <c r="BM73" s="654">
        <v>38</v>
      </c>
      <c r="BN73" s="7" t="s">
        <v>61</v>
      </c>
      <c r="BO73" s="74">
        <v>0</v>
      </c>
      <c r="BP73" s="688"/>
      <c r="BQ73" s="688"/>
      <c r="BS73" s="654">
        <v>40</v>
      </c>
      <c r="BT73" s="7" t="s">
        <v>62</v>
      </c>
      <c r="BU73" s="74">
        <v>0</v>
      </c>
      <c r="BV73" s="688"/>
      <c r="BW73" s="688"/>
      <c r="BY73" s="654">
        <v>41</v>
      </c>
      <c r="BZ73" s="7" t="s">
        <v>61</v>
      </c>
      <c r="CA73" s="74">
        <v>0</v>
      </c>
      <c r="CB73" s="688"/>
      <c r="CC73" s="688"/>
    </row>
    <row r="74" spans="1:81" ht="14.95" customHeight="1">
      <c r="A74" s="646">
        <v>36</v>
      </c>
      <c r="B74" s="7" t="s">
        <v>61</v>
      </c>
      <c r="C74" s="28">
        <v>0</v>
      </c>
      <c r="E74" s="646">
        <v>39</v>
      </c>
      <c r="F74" s="7" t="s">
        <v>64</v>
      </c>
      <c r="G74" s="28">
        <v>0</v>
      </c>
      <c r="H74" s="688"/>
      <c r="I74" s="688"/>
      <c r="K74" s="646">
        <v>40</v>
      </c>
      <c r="L74" s="7" t="s">
        <v>61</v>
      </c>
      <c r="M74" s="28">
        <v>0</v>
      </c>
      <c r="N74" s="688"/>
      <c r="O74" s="688"/>
      <c r="Q74" s="646">
        <v>41</v>
      </c>
      <c r="R74" s="7" t="s">
        <v>62</v>
      </c>
      <c r="S74" s="28">
        <v>0</v>
      </c>
      <c r="T74" s="688"/>
      <c r="U74" s="688"/>
      <c r="W74" s="646">
        <v>37</v>
      </c>
      <c r="X74" s="7" t="s">
        <v>61</v>
      </c>
      <c r="Y74" s="74">
        <v>0</v>
      </c>
      <c r="Z74" s="688"/>
      <c r="AA74" s="688"/>
      <c r="AC74" s="654">
        <v>40</v>
      </c>
      <c r="AD74" s="7" t="s">
        <v>65</v>
      </c>
      <c r="AE74" s="74">
        <v>0</v>
      </c>
      <c r="AF74" s="688"/>
      <c r="AG74" s="688"/>
      <c r="AI74" s="654">
        <v>40</v>
      </c>
      <c r="AJ74" s="7" t="s">
        <v>64</v>
      </c>
      <c r="AK74" s="74">
        <v>0</v>
      </c>
      <c r="AL74" s="688"/>
      <c r="AM74" s="688"/>
      <c r="AO74" s="646">
        <v>39</v>
      </c>
      <c r="AP74" s="7" t="s">
        <v>62</v>
      </c>
      <c r="AQ74" s="74">
        <v>0</v>
      </c>
      <c r="AR74" s="688"/>
      <c r="AS74" s="688"/>
      <c r="AU74" s="654">
        <v>38</v>
      </c>
      <c r="AV74" s="7" t="s">
        <v>62</v>
      </c>
      <c r="AW74" s="74">
        <v>0</v>
      </c>
      <c r="AX74" s="688"/>
      <c r="AY74" s="688"/>
      <c r="BA74" s="654">
        <v>41</v>
      </c>
      <c r="BB74" s="7" t="s">
        <v>64</v>
      </c>
      <c r="BC74" s="74">
        <v>0</v>
      </c>
      <c r="BD74" s="688"/>
      <c r="BE74" s="688"/>
      <c r="BG74" s="654">
        <v>44</v>
      </c>
      <c r="BH74" s="7" t="s">
        <v>66</v>
      </c>
      <c r="BI74" s="74">
        <v>0</v>
      </c>
      <c r="BJ74" s="688"/>
      <c r="BK74" s="688"/>
      <c r="BM74" s="654">
        <v>39</v>
      </c>
      <c r="BN74" s="7" t="s">
        <v>62</v>
      </c>
      <c r="BO74" s="74">
        <v>0</v>
      </c>
      <c r="BP74" s="688"/>
      <c r="BQ74" s="688"/>
      <c r="BS74" s="654">
        <v>41</v>
      </c>
      <c r="BT74" s="7" t="s">
        <v>64</v>
      </c>
      <c r="BU74" s="74">
        <v>0</v>
      </c>
      <c r="BV74" s="688"/>
      <c r="BW74" s="688"/>
      <c r="BY74" s="654">
        <v>42</v>
      </c>
      <c r="BZ74" s="7" t="s">
        <v>62</v>
      </c>
      <c r="CA74" s="74">
        <v>0</v>
      </c>
      <c r="CB74" s="688"/>
      <c r="CC74" s="688"/>
    </row>
    <row r="75" spans="1:81" ht="14.95" customHeight="1">
      <c r="A75" s="646">
        <v>37</v>
      </c>
      <c r="B75" s="7" t="s">
        <v>62</v>
      </c>
      <c r="C75" s="28">
        <v>0</v>
      </c>
      <c r="E75" s="54">
        <v>40</v>
      </c>
      <c r="F75" s="7" t="s">
        <v>65</v>
      </c>
      <c r="G75" s="28">
        <v>0</v>
      </c>
      <c r="H75" s="687"/>
      <c r="I75" s="688"/>
      <c r="K75" s="54">
        <v>41</v>
      </c>
      <c r="L75" s="7" t="s">
        <v>62</v>
      </c>
      <c r="M75" s="28">
        <v>0</v>
      </c>
      <c r="N75" s="687"/>
      <c r="O75" s="688"/>
      <c r="Q75" s="654">
        <v>42</v>
      </c>
      <c r="R75" s="7" t="s">
        <v>64</v>
      </c>
      <c r="S75" s="28">
        <v>0</v>
      </c>
      <c r="T75" s="687"/>
      <c r="U75" s="688"/>
      <c r="W75" s="654">
        <v>38</v>
      </c>
      <c r="X75" s="7" t="s">
        <v>62</v>
      </c>
      <c r="Y75" s="74">
        <v>0</v>
      </c>
      <c r="Z75" s="687"/>
      <c r="AA75" s="688"/>
      <c r="AC75" s="646">
        <v>41</v>
      </c>
      <c r="AD75" s="7" t="s">
        <v>66</v>
      </c>
      <c r="AE75" s="74">
        <v>0</v>
      </c>
      <c r="AF75" s="687"/>
      <c r="AG75" s="688"/>
      <c r="AI75" s="646">
        <v>41</v>
      </c>
      <c r="AJ75" s="7" t="s">
        <v>65</v>
      </c>
      <c r="AK75" s="74">
        <v>0</v>
      </c>
      <c r="AL75" s="687"/>
      <c r="AM75" s="688"/>
      <c r="AO75" s="654">
        <v>40</v>
      </c>
      <c r="AP75" s="7" t="s">
        <v>64</v>
      </c>
      <c r="AQ75" s="74">
        <v>0</v>
      </c>
      <c r="AR75" s="687"/>
      <c r="AS75" s="688"/>
      <c r="AU75" s="646">
        <v>39</v>
      </c>
      <c r="AV75" s="7" t="s">
        <v>64</v>
      </c>
      <c r="AW75" s="74">
        <v>0</v>
      </c>
      <c r="AX75" s="687"/>
      <c r="AY75" s="688"/>
      <c r="BA75" s="654">
        <v>42</v>
      </c>
      <c r="BB75" s="7" t="s">
        <v>65</v>
      </c>
      <c r="BC75" s="74">
        <v>0</v>
      </c>
      <c r="BD75" s="687"/>
      <c r="BE75" s="688"/>
      <c r="BG75" s="654">
        <v>45</v>
      </c>
      <c r="BH75" s="7" t="s">
        <v>67</v>
      </c>
      <c r="BI75" s="74">
        <v>0</v>
      </c>
      <c r="BJ75" s="687"/>
      <c r="BK75" s="688"/>
      <c r="BM75" s="654">
        <v>40</v>
      </c>
      <c r="BN75" s="7" t="s">
        <v>64</v>
      </c>
      <c r="BO75" s="74">
        <v>0</v>
      </c>
      <c r="BP75" s="687"/>
      <c r="BQ75" s="688"/>
      <c r="BS75" s="654">
        <v>42</v>
      </c>
      <c r="BT75" s="7" t="s">
        <v>65</v>
      </c>
      <c r="BU75" s="74">
        <v>0</v>
      </c>
      <c r="BV75" s="687"/>
      <c r="BW75" s="688"/>
      <c r="BY75" s="654">
        <v>43</v>
      </c>
      <c r="BZ75" s="7" t="s">
        <v>64</v>
      </c>
      <c r="CA75" s="74">
        <v>0</v>
      </c>
      <c r="CB75" s="687"/>
      <c r="CC75" s="688"/>
    </row>
    <row r="76" spans="1:81" ht="14.95" customHeight="1">
      <c r="A76" s="646">
        <v>38</v>
      </c>
      <c r="B76" s="7" t="s">
        <v>64</v>
      </c>
      <c r="C76" s="22">
        <v>0</v>
      </c>
      <c r="E76" s="646">
        <v>41</v>
      </c>
      <c r="F76" s="7" t="s">
        <v>66</v>
      </c>
      <c r="G76" s="22">
        <v>0</v>
      </c>
      <c r="H76" s="688"/>
      <c r="I76" s="688"/>
      <c r="K76" s="646">
        <v>42</v>
      </c>
      <c r="L76" s="7" t="s">
        <v>64</v>
      </c>
      <c r="M76" s="22">
        <v>0</v>
      </c>
      <c r="N76" s="688"/>
      <c r="O76" s="688"/>
      <c r="Q76" s="646">
        <v>43</v>
      </c>
      <c r="R76" s="7" t="s">
        <v>65</v>
      </c>
      <c r="S76" s="22">
        <v>0</v>
      </c>
      <c r="T76" s="688"/>
      <c r="U76" s="688"/>
      <c r="W76" s="646">
        <v>39</v>
      </c>
      <c r="X76" s="7" t="s">
        <v>64</v>
      </c>
      <c r="Y76" s="74">
        <v>0</v>
      </c>
      <c r="Z76" s="688"/>
      <c r="AA76" s="688"/>
      <c r="AC76" s="654">
        <v>42</v>
      </c>
      <c r="AD76" s="7" t="s">
        <v>67</v>
      </c>
      <c r="AE76" s="74">
        <v>0</v>
      </c>
      <c r="AF76" s="688"/>
      <c r="AG76" s="688"/>
      <c r="AI76" s="654">
        <v>42</v>
      </c>
      <c r="AJ76" s="7" t="s">
        <v>66</v>
      </c>
      <c r="AK76" s="74">
        <v>0</v>
      </c>
      <c r="AL76" s="688"/>
      <c r="AM76" s="688"/>
      <c r="AO76" s="646">
        <v>41</v>
      </c>
      <c r="AP76" s="7" t="s">
        <v>65</v>
      </c>
      <c r="AQ76" s="74">
        <v>0</v>
      </c>
      <c r="AR76" s="688"/>
      <c r="AS76" s="688"/>
      <c r="AU76" s="654">
        <v>40</v>
      </c>
      <c r="AV76" s="7" t="s">
        <v>65</v>
      </c>
      <c r="AW76" s="74">
        <v>0</v>
      </c>
      <c r="AX76" s="688"/>
      <c r="AY76" s="688"/>
      <c r="BA76" s="654">
        <v>43</v>
      </c>
      <c r="BB76" s="7" t="s">
        <v>66</v>
      </c>
      <c r="BC76" s="74">
        <v>0</v>
      </c>
      <c r="BD76" s="688"/>
      <c r="BE76" s="688"/>
      <c r="BG76" s="654">
        <v>46</v>
      </c>
      <c r="BH76" s="7" t="s">
        <v>69</v>
      </c>
      <c r="BI76" s="74">
        <v>0</v>
      </c>
      <c r="BJ76" s="688"/>
      <c r="BK76" s="688"/>
      <c r="BM76" s="654">
        <v>41</v>
      </c>
      <c r="BN76" s="7" t="s">
        <v>65</v>
      </c>
      <c r="BO76" s="74">
        <v>0</v>
      </c>
      <c r="BP76" s="688"/>
      <c r="BQ76" s="688"/>
      <c r="BS76" s="654">
        <v>43</v>
      </c>
      <c r="BT76" s="7" t="s">
        <v>66</v>
      </c>
      <c r="BU76" s="74">
        <v>0</v>
      </c>
      <c r="BV76" s="688"/>
      <c r="BW76" s="688"/>
      <c r="BY76" s="654">
        <v>44</v>
      </c>
      <c r="BZ76" s="7" t="s">
        <v>65</v>
      </c>
      <c r="CA76" s="74">
        <v>0</v>
      </c>
      <c r="CB76" s="688"/>
      <c r="CC76" s="688"/>
    </row>
    <row r="77" spans="1:81" ht="14.95" customHeight="1">
      <c r="A77" s="646">
        <v>39</v>
      </c>
      <c r="B77" s="7" t="s">
        <v>65</v>
      </c>
      <c r="C77" s="28">
        <v>0</v>
      </c>
      <c r="E77" s="54">
        <v>42</v>
      </c>
      <c r="F77" s="7" t="s">
        <v>67</v>
      </c>
      <c r="G77" s="28">
        <v>0</v>
      </c>
      <c r="H77" s="688"/>
      <c r="I77" s="688"/>
      <c r="K77" s="54">
        <v>43</v>
      </c>
      <c r="L77" s="7" t="s">
        <v>65</v>
      </c>
      <c r="M77" s="28">
        <v>0</v>
      </c>
      <c r="N77" s="688"/>
      <c r="O77" s="688"/>
      <c r="Q77" s="654">
        <v>44</v>
      </c>
      <c r="R77" s="7" t="s">
        <v>66</v>
      </c>
      <c r="S77" s="28">
        <v>0</v>
      </c>
      <c r="T77" s="688"/>
      <c r="U77" s="688"/>
      <c r="W77" s="654">
        <v>40</v>
      </c>
      <c r="X77" s="7" t="s">
        <v>65</v>
      </c>
      <c r="Y77" s="74">
        <v>0</v>
      </c>
      <c r="Z77" s="688"/>
      <c r="AA77" s="688"/>
      <c r="AC77" s="646">
        <v>43</v>
      </c>
      <c r="AD77" s="7" t="s">
        <v>69</v>
      </c>
      <c r="AE77" s="74">
        <v>0</v>
      </c>
      <c r="AF77" s="688"/>
      <c r="AG77" s="688"/>
      <c r="AI77" s="646">
        <v>43</v>
      </c>
      <c r="AJ77" s="7" t="s">
        <v>67</v>
      </c>
      <c r="AK77" s="74">
        <v>0</v>
      </c>
      <c r="AL77" s="688"/>
      <c r="AM77" s="688"/>
      <c r="AO77" s="654">
        <v>42</v>
      </c>
      <c r="AP77" s="7" t="s">
        <v>66</v>
      </c>
      <c r="AQ77" s="74">
        <v>0</v>
      </c>
      <c r="AR77" s="688"/>
      <c r="AS77" s="688"/>
      <c r="AU77" s="646">
        <v>41</v>
      </c>
      <c r="AV77" s="7" t="s">
        <v>66</v>
      </c>
      <c r="AW77" s="74">
        <v>0</v>
      </c>
      <c r="AX77" s="688"/>
      <c r="AY77" s="688"/>
      <c r="BA77" s="654">
        <v>44</v>
      </c>
      <c r="BB77" s="7" t="s">
        <v>67</v>
      </c>
      <c r="BC77" s="74">
        <v>0</v>
      </c>
      <c r="BD77" s="688"/>
      <c r="BE77" s="688"/>
      <c r="BG77" s="654">
        <v>47</v>
      </c>
      <c r="BH77" s="7" t="s">
        <v>70</v>
      </c>
      <c r="BI77" s="74">
        <v>0</v>
      </c>
      <c r="BJ77" s="688"/>
      <c r="BK77" s="688"/>
      <c r="BM77" s="654">
        <v>42</v>
      </c>
      <c r="BN77" s="7" t="s">
        <v>66</v>
      </c>
      <c r="BO77" s="74">
        <v>0</v>
      </c>
      <c r="BP77" s="688"/>
      <c r="BQ77" s="688"/>
      <c r="BS77" s="654">
        <v>44</v>
      </c>
      <c r="BT77" s="7" t="s">
        <v>67</v>
      </c>
      <c r="BU77" s="74">
        <v>0</v>
      </c>
      <c r="BV77" s="688"/>
      <c r="BW77" s="688"/>
      <c r="BY77" s="654">
        <v>45</v>
      </c>
      <c r="BZ77" s="7" t="s">
        <v>66</v>
      </c>
      <c r="CA77" s="74">
        <v>0</v>
      </c>
      <c r="CB77" s="688"/>
      <c r="CC77" s="688"/>
    </row>
    <row r="78" spans="1:81" ht="14.95" customHeight="1">
      <c r="A78" s="646">
        <v>40</v>
      </c>
      <c r="B78" s="7" t="s">
        <v>66</v>
      </c>
      <c r="C78" s="28">
        <v>0</v>
      </c>
      <c r="E78" s="646">
        <v>43</v>
      </c>
      <c r="F78" s="7" t="s">
        <v>69</v>
      </c>
      <c r="G78" s="28">
        <v>0</v>
      </c>
      <c r="H78" s="688"/>
      <c r="I78" s="688"/>
      <c r="K78" s="646">
        <v>44</v>
      </c>
      <c r="L78" s="7" t="s">
        <v>66</v>
      </c>
      <c r="M78" s="28">
        <v>0</v>
      </c>
      <c r="N78" s="688"/>
      <c r="O78" s="688"/>
      <c r="Q78" s="646">
        <v>45</v>
      </c>
      <c r="R78" s="7" t="s">
        <v>67</v>
      </c>
      <c r="S78" s="28">
        <v>0</v>
      </c>
      <c r="T78" s="688"/>
      <c r="U78" s="688"/>
      <c r="W78" s="646">
        <v>41</v>
      </c>
      <c r="X78" s="7" t="s">
        <v>66</v>
      </c>
      <c r="Y78" s="74">
        <v>0</v>
      </c>
      <c r="Z78" s="688"/>
      <c r="AA78" s="688"/>
      <c r="AC78" s="654">
        <v>44</v>
      </c>
      <c r="AD78" s="7" t="s">
        <v>70</v>
      </c>
      <c r="AE78" s="74">
        <v>0</v>
      </c>
      <c r="AF78" s="688"/>
      <c r="AG78" s="688"/>
      <c r="AI78" s="654">
        <v>44</v>
      </c>
      <c r="AJ78" s="7" t="s">
        <v>69</v>
      </c>
      <c r="AK78" s="74">
        <v>0</v>
      </c>
      <c r="AL78" s="688"/>
      <c r="AM78" s="688"/>
      <c r="AO78" s="646">
        <v>43</v>
      </c>
      <c r="AP78" s="7" t="s">
        <v>67</v>
      </c>
      <c r="AQ78" s="74">
        <v>0</v>
      </c>
      <c r="AR78" s="688"/>
      <c r="AS78" s="688"/>
      <c r="AU78" s="654">
        <v>42</v>
      </c>
      <c r="AV78" s="7" t="s">
        <v>67</v>
      </c>
      <c r="AW78" s="74">
        <v>0</v>
      </c>
      <c r="AX78" s="688"/>
      <c r="AY78" s="688"/>
      <c r="BA78" s="654">
        <v>45</v>
      </c>
      <c r="BB78" s="7" t="s">
        <v>69</v>
      </c>
      <c r="BC78" s="74">
        <v>0</v>
      </c>
      <c r="BD78" s="688"/>
      <c r="BE78" s="688"/>
      <c r="BG78" s="654">
        <v>48</v>
      </c>
      <c r="BH78" s="7" t="s">
        <v>72</v>
      </c>
      <c r="BI78" s="74">
        <v>0</v>
      </c>
      <c r="BJ78" s="688"/>
      <c r="BK78" s="688"/>
      <c r="BM78" s="654">
        <v>43</v>
      </c>
      <c r="BN78" s="7" t="s">
        <v>67</v>
      </c>
      <c r="BO78" s="74">
        <v>0</v>
      </c>
      <c r="BP78" s="688"/>
      <c r="BQ78" s="688"/>
      <c r="BS78" s="654">
        <v>45</v>
      </c>
      <c r="BT78" s="7" t="s">
        <v>69</v>
      </c>
      <c r="BU78" s="74">
        <v>0</v>
      </c>
      <c r="BV78" s="688"/>
      <c r="BW78" s="688"/>
      <c r="BY78" s="654">
        <v>46</v>
      </c>
      <c r="BZ78" s="7" t="s">
        <v>67</v>
      </c>
      <c r="CA78" s="74">
        <v>0</v>
      </c>
      <c r="CB78" s="688"/>
      <c r="CC78" s="688"/>
    </row>
    <row r="79" spans="1:81" ht="14.95" customHeight="1">
      <c r="A79" s="646">
        <v>41</v>
      </c>
      <c r="B79" s="7" t="s">
        <v>67</v>
      </c>
      <c r="C79" s="28">
        <v>0</v>
      </c>
      <c r="E79" s="54">
        <v>44</v>
      </c>
      <c r="F79" s="7" t="s">
        <v>70</v>
      </c>
      <c r="G79" s="28">
        <v>0</v>
      </c>
      <c r="H79" s="688"/>
      <c r="I79" s="688"/>
      <c r="K79" s="54">
        <v>45</v>
      </c>
      <c r="L79" s="7" t="s">
        <v>67</v>
      </c>
      <c r="M79" s="28">
        <v>0</v>
      </c>
      <c r="N79" s="688"/>
      <c r="O79" s="688"/>
      <c r="Q79" s="654">
        <v>46</v>
      </c>
      <c r="R79" s="7" t="s">
        <v>69</v>
      </c>
      <c r="S79" s="28">
        <v>0</v>
      </c>
      <c r="T79" s="688"/>
      <c r="U79" s="688"/>
      <c r="W79" s="654">
        <v>42</v>
      </c>
      <c r="X79" s="7" t="s">
        <v>67</v>
      </c>
      <c r="Y79" s="74">
        <v>0</v>
      </c>
      <c r="Z79" s="688"/>
      <c r="AA79" s="688"/>
      <c r="AC79" s="646">
        <v>45</v>
      </c>
      <c r="AD79" s="7" t="s">
        <v>71</v>
      </c>
      <c r="AE79" s="74">
        <v>0</v>
      </c>
      <c r="AF79" s="687">
        <v>-0.7</v>
      </c>
      <c r="AG79" s="688"/>
      <c r="AI79" s="646">
        <v>45</v>
      </c>
      <c r="AJ79" s="7" t="s">
        <v>70</v>
      </c>
      <c r="AK79" s="74">
        <v>0</v>
      </c>
      <c r="AL79" s="687"/>
      <c r="AM79" s="688"/>
      <c r="AO79" s="654">
        <v>44</v>
      </c>
      <c r="AP79" s="7" t="s">
        <v>69</v>
      </c>
      <c r="AQ79" s="74">
        <v>0</v>
      </c>
      <c r="AR79" s="687"/>
      <c r="AS79" s="688"/>
      <c r="AU79" s="646">
        <v>43</v>
      </c>
      <c r="AV79" s="7" t="s">
        <v>69</v>
      </c>
      <c r="AW79" s="74">
        <v>0</v>
      </c>
      <c r="AX79" s="687"/>
      <c r="AY79" s="688"/>
      <c r="BA79" s="654">
        <v>46</v>
      </c>
      <c r="BB79" s="7" t="s">
        <v>70</v>
      </c>
      <c r="BC79" s="74">
        <v>0</v>
      </c>
      <c r="BD79" s="687"/>
      <c r="BE79" s="688"/>
      <c r="BG79" s="654">
        <v>49</v>
      </c>
      <c r="BH79" s="7" t="s">
        <v>75</v>
      </c>
      <c r="BI79" s="74">
        <v>0</v>
      </c>
      <c r="BJ79" s="687">
        <v>-0.8</v>
      </c>
      <c r="BK79" s="688"/>
      <c r="BM79" s="654">
        <v>44</v>
      </c>
      <c r="BN79" s="7" t="s">
        <v>69</v>
      </c>
      <c r="BO79" s="74">
        <v>0</v>
      </c>
      <c r="BP79" s="687"/>
      <c r="BQ79" s="688"/>
      <c r="BS79" s="654">
        <v>46</v>
      </c>
      <c r="BT79" s="7" t="s">
        <v>70</v>
      </c>
      <c r="BU79" s="74">
        <v>0</v>
      </c>
      <c r="BV79" s="687"/>
      <c r="BW79" s="688"/>
      <c r="BY79" s="654">
        <v>47</v>
      </c>
      <c r="BZ79" s="7" t="s">
        <v>69</v>
      </c>
      <c r="CA79" s="74">
        <v>0</v>
      </c>
      <c r="CB79" s="687"/>
      <c r="CC79" s="688"/>
    </row>
    <row r="80" spans="1:81" ht="14.95" customHeight="1">
      <c r="A80" s="646">
        <v>42</v>
      </c>
      <c r="B80" s="7" t="s">
        <v>69</v>
      </c>
      <c r="C80" s="22">
        <v>0</v>
      </c>
      <c r="E80" s="646">
        <v>45</v>
      </c>
      <c r="F80" s="7" t="s">
        <v>72</v>
      </c>
      <c r="G80" s="22">
        <v>0</v>
      </c>
      <c r="H80" s="687">
        <v>-3.8</v>
      </c>
      <c r="I80" s="688"/>
      <c r="K80" s="646">
        <v>46</v>
      </c>
      <c r="L80" s="7" t="s">
        <v>69</v>
      </c>
      <c r="M80" s="22">
        <v>0</v>
      </c>
      <c r="N80" s="687"/>
      <c r="O80" s="688"/>
      <c r="Q80" s="646">
        <v>47</v>
      </c>
      <c r="R80" s="7" t="s">
        <v>70</v>
      </c>
      <c r="S80" s="22">
        <v>0</v>
      </c>
      <c r="T80" s="687"/>
      <c r="U80" s="688"/>
      <c r="W80" s="646">
        <v>43</v>
      </c>
      <c r="X80" s="7" t="s">
        <v>69</v>
      </c>
      <c r="Y80" s="74">
        <v>0</v>
      </c>
      <c r="Z80" s="687"/>
      <c r="AA80" s="688"/>
      <c r="AC80" s="654">
        <v>46</v>
      </c>
      <c r="AD80" s="7" t="s">
        <v>72</v>
      </c>
      <c r="AE80" s="74">
        <v>0</v>
      </c>
      <c r="AF80" s="687"/>
      <c r="AG80" s="688"/>
      <c r="AI80" s="654">
        <v>46</v>
      </c>
      <c r="AJ80" s="7" t="s">
        <v>72</v>
      </c>
      <c r="AK80" s="74">
        <v>0</v>
      </c>
      <c r="AL80" s="687"/>
      <c r="AM80" s="688"/>
      <c r="AO80" s="646">
        <v>45</v>
      </c>
      <c r="AP80" s="7" t="s">
        <v>70</v>
      </c>
      <c r="AQ80" s="74">
        <v>0</v>
      </c>
      <c r="AR80" s="687"/>
      <c r="AS80" s="688"/>
      <c r="AU80" s="654">
        <v>44</v>
      </c>
      <c r="AV80" s="7" t="s">
        <v>70</v>
      </c>
      <c r="AW80" s="74">
        <v>0</v>
      </c>
      <c r="AX80" s="687"/>
      <c r="AY80" s="688"/>
      <c r="BA80" s="654">
        <v>47</v>
      </c>
      <c r="BB80" s="7" t="s">
        <v>72</v>
      </c>
      <c r="BC80" s="74">
        <v>0</v>
      </c>
      <c r="BD80" s="687"/>
      <c r="BE80" s="688"/>
      <c r="BG80" s="654">
        <v>50</v>
      </c>
      <c r="BH80" s="7" t="s">
        <v>76</v>
      </c>
      <c r="BI80" s="74">
        <v>0</v>
      </c>
      <c r="BJ80" s="687"/>
      <c r="BK80" s="688"/>
      <c r="BM80" s="654">
        <v>45</v>
      </c>
      <c r="BN80" s="7" t="s">
        <v>70</v>
      </c>
      <c r="BO80" s="74">
        <v>0</v>
      </c>
      <c r="BP80" s="687"/>
      <c r="BQ80" s="688"/>
      <c r="BS80" s="654">
        <v>47</v>
      </c>
      <c r="BT80" s="7" t="s">
        <v>72</v>
      </c>
      <c r="BU80" s="74">
        <v>0</v>
      </c>
      <c r="BV80" s="687"/>
      <c r="BW80" s="688"/>
      <c r="BY80" s="654">
        <v>48</v>
      </c>
      <c r="BZ80" s="7" t="s">
        <v>70</v>
      </c>
      <c r="CA80" s="74">
        <v>0</v>
      </c>
      <c r="CB80" s="687"/>
      <c r="CC80" s="688"/>
    </row>
    <row r="81" spans="1:81" ht="14.95" customHeight="1">
      <c r="A81" s="646">
        <v>43</v>
      </c>
      <c r="B81" s="7" t="s">
        <v>70</v>
      </c>
      <c r="C81" s="28">
        <v>0</v>
      </c>
      <c r="E81" s="646">
        <v>46</v>
      </c>
      <c r="F81" s="7" t="s">
        <v>75</v>
      </c>
      <c r="G81" s="28">
        <v>0</v>
      </c>
      <c r="H81" s="687"/>
      <c r="I81" s="688"/>
      <c r="K81" s="54">
        <v>47</v>
      </c>
      <c r="L81" s="7" t="s">
        <v>70</v>
      </c>
      <c r="M81" s="28">
        <v>0</v>
      </c>
      <c r="N81" s="687"/>
      <c r="O81" s="688"/>
      <c r="Q81" s="654">
        <v>48</v>
      </c>
      <c r="R81" s="7" t="s">
        <v>71</v>
      </c>
      <c r="S81" s="28">
        <v>0</v>
      </c>
      <c r="T81" s="687"/>
      <c r="U81" s="688"/>
      <c r="W81" s="654">
        <v>44</v>
      </c>
      <c r="X81" s="7" t="s">
        <v>70</v>
      </c>
      <c r="Y81" s="74">
        <v>0</v>
      </c>
      <c r="Z81" s="687"/>
      <c r="AA81" s="688"/>
      <c r="AC81" s="646">
        <v>47</v>
      </c>
      <c r="AD81" s="7" t="s">
        <v>75</v>
      </c>
      <c r="AE81" s="74">
        <v>0</v>
      </c>
      <c r="AF81" s="687"/>
      <c r="AG81" s="688"/>
      <c r="AI81" s="646">
        <v>47</v>
      </c>
      <c r="AJ81" s="7" t="s">
        <v>75</v>
      </c>
      <c r="AK81" s="74">
        <v>0</v>
      </c>
      <c r="AL81" s="687"/>
      <c r="AM81" s="688"/>
      <c r="AO81" s="654">
        <v>46</v>
      </c>
      <c r="AP81" s="7" t="s">
        <v>72</v>
      </c>
      <c r="AQ81" s="74">
        <v>0</v>
      </c>
      <c r="AR81" s="687"/>
      <c r="AS81" s="688"/>
      <c r="AU81" s="646">
        <v>45</v>
      </c>
      <c r="AV81" s="7" t="s">
        <v>72</v>
      </c>
      <c r="AW81" s="74">
        <v>0</v>
      </c>
      <c r="AX81" s="687"/>
      <c r="AY81" s="688"/>
      <c r="BA81" s="654">
        <v>48</v>
      </c>
      <c r="BB81" s="7" t="s">
        <v>76</v>
      </c>
      <c r="BC81" s="74">
        <v>0</v>
      </c>
      <c r="BD81" s="687"/>
      <c r="BE81" s="688"/>
      <c r="BG81" s="654">
        <v>51</v>
      </c>
      <c r="BH81" s="7" t="s">
        <v>78</v>
      </c>
      <c r="BI81" s="74">
        <v>0</v>
      </c>
      <c r="BJ81" s="687"/>
      <c r="BK81" s="688"/>
      <c r="BM81" s="654">
        <v>46</v>
      </c>
      <c r="BN81" s="7" t="s">
        <v>72</v>
      </c>
      <c r="BO81" s="74">
        <v>0</v>
      </c>
      <c r="BP81" s="687"/>
      <c r="BQ81" s="688"/>
      <c r="BS81" s="654">
        <v>48</v>
      </c>
      <c r="BT81" s="7" t="s">
        <v>75</v>
      </c>
      <c r="BU81" s="74">
        <v>0</v>
      </c>
      <c r="BV81" s="687"/>
      <c r="BW81" s="688"/>
      <c r="BY81" s="654">
        <v>49</v>
      </c>
      <c r="BZ81" s="7" t="s">
        <v>72</v>
      </c>
      <c r="CA81" s="74">
        <v>0</v>
      </c>
      <c r="CB81" s="687"/>
      <c r="CC81" s="688"/>
    </row>
    <row r="82" spans="1:81" ht="14.95" customHeight="1">
      <c r="A82" s="646">
        <v>44</v>
      </c>
      <c r="B82" s="7" t="s">
        <v>75</v>
      </c>
      <c r="C82" s="22">
        <v>0</v>
      </c>
      <c r="E82" s="54">
        <v>47</v>
      </c>
      <c r="F82" s="7" t="s">
        <v>78</v>
      </c>
      <c r="G82" s="22">
        <v>0</v>
      </c>
      <c r="H82" s="689"/>
      <c r="I82" s="688"/>
      <c r="K82" s="646">
        <v>48</v>
      </c>
      <c r="L82" s="7" t="s">
        <v>71</v>
      </c>
      <c r="M82" s="22">
        <v>0</v>
      </c>
      <c r="N82" s="687">
        <v>-0.4</v>
      </c>
      <c r="O82" s="688"/>
      <c r="Q82" s="646">
        <v>49</v>
      </c>
      <c r="R82" s="7" t="s">
        <v>72</v>
      </c>
      <c r="S82" s="22">
        <v>0</v>
      </c>
      <c r="T82" s="687"/>
      <c r="U82" s="688"/>
      <c r="W82" s="646">
        <v>45</v>
      </c>
      <c r="X82" s="7" t="s">
        <v>72</v>
      </c>
      <c r="Y82" s="74">
        <v>0</v>
      </c>
      <c r="Z82" s="687"/>
      <c r="AA82" s="688"/>
      <c r="AC82" s="654">
        <v>48</v>
      </c>
      <c r="AD82" s="7" t="s">
        <v>76</v>
      </c>
      <c r="AE82" s="74">
        <v>0</v>
      </c>
      <c r="AF82" s="687"/>
      <c r="AG82" s="688"/>
      <c r="AI82" s="654">
        <v>48</v>
      </c>
      <c r="AJ82" s="7" t="s">
        <v>76</v>
      </c>
      <c r="AK82" s="74">
        <v>0</v>
      </c>
      <c r="AL82" s="687"/>
      <c r="AM82" s="688"/>
      <c r="AO82" s="646">
        <v>47</v>
      </c>
      <c r="AP82" s="7" t="s">
        <v>75</v>
      </c>
      <c r="AQ82" s="74">
        <v>0</v>
      </c>
      <c r="AR82" s="687"/>
      <c r="AS82" s="688"/>
      <c r="AU82" s="654">
        <v>46</v>
      </c>
      <c r="AV82" s="7" t="s">
        <v>76</v>
      </c>
      <c r="AW82" s="74">
        <v>0</v>
      </c>
      <c r="AX82" s="687"/>
      <c r="AY82" s="688"/>
      <c r="BA82" s="654">
        <v>49</v>
      </c>
      <c r="BB82" s="7" t="s">
        <v>78</v>
      </c>
      <c r="BC82" s="74">
        <v>0</v>
      </c>
      <c r="BD82" s="687"/>
      <c r="BE82" s="688"/>
      <c r="BG82" s="654">
        <v>52</v>
      </c>
      <c r="BH82" s="7" t="s">
        <v>79</v>
      </c>
      <c r="BI82" s="74">
        <v>0</v>
      </c>
      <c r="BJ82" s="687"/>
      <c r="BK82" s="688"/>
      <c r="BM82" s="654">
        <v>47</v>
      </c>
      <c r="BN82" s="7" t="s">
        <v>75</v>
      </c>
      <c r="BO82" s="74">
        <v>0</v>
      </c>
      <c r="BP82" s="687"/>
      <c r="BQ82" s="688"/>
      <c r="BS82" s="654">
        <v>49</v>
      </c>
      <c r="BT82" s="7" t="s">
        <v>76</v>
      </c>
      <c r="BU82" s="74">
        <v>0</v>
      </c>
      <c r="BV82" s="687">
        <v>-5</v>
      </c>
      <c r="BW82" s="688"/>
      <c r="BY82" s="654">
        <v>50</v>
      </c>
      <c r="BZ82" s="7" t="s">
        <v>75</v>
      </c>
      <c r="CA82" s="74">
        <v>0</v>
      </c>
      <c r="CB82" s="687"/>
      <c r="CC82" s="688"/>
    </row>
    <row r="83" spans="1:81" ht="14.95" customHeight="1">
      <c r="A83" s="646">
        <v>45</v>
      </c>
      <c r="B83" s="7" t="s">
        <v>78</v>
      </c>
      <c r="C83" s="22">
        <v>0</v>
      </c>
      <c r="E83" s="646">
        <v>48</v>
      </c>
      <c r="F83" s="7" t="s">
        <v>79</v>
      </c>
      <c r="G83" s="22">
        <v>0</v>
      </c>
      <c r="H83" s="687"/>
      <c r="I83" s="688"/>
      <c r="K83" s="54">
        <v>49</v>
      </c>
      <c r="L83" s="7" t="s">
        <v>72</v>
      </c>
      <c r="M83" s="22">
        <v>0</v>
      </c>
      <c r="N83" s="687"/>
      <c r="O83" s="688"/>
      <c r="Q83" s="654">
        <v>50</v>
      </c>
      <c r="R83" s="7" t="s">
        <v>74</v>
      </c>
      <c r="S83" s="22">
        <v>0</v>
      </c>
      <c r="T83" s="687">
        <v>-4.2</v>
      </c>
      <c r="U83" s="688"/>
      <c r="W83" s="654">
        <v>46</v>
      </c>
      <c r="X83" s="7" t="s">
        <v>75</v>
      </c>
      <c r="Y83" s="74">
        <v>0</v>
      </c>
      <c r="Z83" s="687"/>
      <c r="AA83" s="688"/>
      <c r="AC83" s="646">
        <v>49</v>
      </c>
      <c r="AD83" s="7" t="s">
        <v>78</v>
      </c>
      <c r="AE83" s="74">
        <v>0</v>
      </c>
      <c r="AF83" s="687"/>
      <c r="AG83" s="688"/>
      <c r="AI83" s="646">
        <v>49</v>
      </c>
      <c r="AJ83" s="7" t="s">
        <v>78</v>
      </c>
      <c r="AK83" s="74">
        <v>0</v>
      </c>
      <c r="AL83" s="687"/>
      <c r="AM83" s="688"/>
      <c r="AO83" s="654">
        <v>48</v>
      </c>
      <c r="AP83" s="7" t="s">
        <v>76</v>
      </c>
      <c r="AQ83" s="74">
        <v>0</v>
      </c>
      <c r="AR83" s="687"/>
      <c r="AS83" s="688"/>
      <c r="AU83" s="646">
        <v>47</v>
      </c>
      <c r="AV83" s="7" t="s">
        <v>78</v>
      </c>
      <c r="AW83" s="74">
        <v>0</v>
      </c>
      <c r="AX83" s="687"/>
      <c r="AY83" s="688"/>
      <c r="BA83" s="654">
        <v>50</v>
      </c>
      <c r="BB83" s="7" t="s">
        <v>79</v>
      </c>
      <c r="BC83" s="74">
        <v>0</v>
      </c>
      <c r="BD83" s="687"/>
      <c r="BE83" s="688"/>
      <c r="BG83" s="654">
        <v>53</v>
      </c>
      <c r="BH83" s="7" t="s">
        <v>81</v>
      </c>
      <c r="BI83" s="74">
        <v>0</v>
      </c>
      <c r="BJ83" s="687"/>
      <c r="BK83" s="688"/>
      <c r="BM83" s="654">
        <v>48</v>
      </c>
      <c r="BN83" s="7" t="s">
        <v>78</v>
      </c>
      <c r="BO83" s="74">
        <v>0</v>
      </c>
      <c r="BP83" s="687"/>
      <c r="BQ83" s="688"/>
      <c r="BS83" s="654">
        <v>50</v>
      </c>
      <c r="BT83" s="7" t="s">
        <v>78</v>
      </c>
      <c r="BU83" s="74">
        <v>0</v>
      </c>
      <c r="BV83" s="687"/>
      <c r="BW83" s="688"/>
      <c r="BY83" s="654">
        <v>51</v>
      </c>
      <c r="BZ83" s="7" t="s">
        <v>78</v>
      </c>
      <c r="CA83" s="74">
        <v>0</v>
      </c>
      <c r="CB83" s="687"/>
      <c r="CC83" s="688"/>
    </row>
    <row r="84" spans="1:81" ht="14.95" customHeight="1">
      <c r="A84" s="646">
        <v>46</v>
      </c>
      <c r="B84" s="7" t="s">
        <v>79</v>
      </c>
      <c r="C84" s="22">
        <v>0</v>
      </c>
      <c r="E84" s="54">
        <v>49</v>
      </c>
      <c r="F84" s="7" t="s">
        <v>81</v>
      </c>
      <c r="G84" s="22">
        <v>0</v>
      </c>
      <c r="H84" s="687">
        <v>-3.4</v>
      </c>
      <c r="I84" s="688"/>
      <c r="K84" s="646">
        <v>50</v>
      </c>
      <c r="L84" s="7" t="s">
        <v>75</v>
      </c>
      <c r="M84" s="22">
        <v>0</v>
      </c>
      <c r="N84" s="687"/>
      <c r="O84" s="688"/>
      <c r="Q84" s="646">
        <v>51</v>
      </c>
      <c r="R84" s="7" t="s">
        <v>75</v>
      </c>
      <c r="S84" s="22">
        <v>0</v>
      </c>
      <c r="T84" s="687"/>
      <c r="U84" s="688"/>
      <c r="W84" s="646">
        <v>47</v>
      </c>
      <c r="X84" s="7" t="s">
        <v>76</v>
      </c>
      <c r="Y84" s="74">
        <v>0</v>
      </c>
      <c r="Z84" s="687">
        <v>-5</v>
      </c>
      <c r="AA84" s="688"/>
      <c r="AC84" s="654">
        <v>50</v>
      </c>
      <c r="AD84" s="7" t="s">
        <v>79</v>
      </c>
      <c r="AE84" s="74">
        <v>0</v>
      </c>
      <c r="AF84" s="687"/>
      <c r="AG84" s="688"/>
      <c r="AI84" s="654">
        <v>50</v>
      </c>
      <c r="AJ84" s="7" t="s">
        <v>79</v>
      </c>
      <c r="AK84" s="74">
        <v>0</v>
      </c>
      <c r="AL84" s="687"/>
      <c r="AM84" s="688"/>
      <c r="AO84" s="646">
        <v>49</v>
      </c>
      <c r="AP84" s="7" t="s">
        <v>78</v>
      </c>
      <c r="AQ84" s="74">
        <v>0</v>
      </c>
      <c r="AR84" s="687"/>
      <c r="AS84" s="688"/>
      <c r="AU84" s="654">
        <v>48</v>
      </c>
      <c r="AV84" s="7" t="s">
        <v>79</v>
      </c>
      <c r="AW84" s="74">
        <v>0</v>
      </c>
      <c r="AX84" s="687"/>
      <c r="AY84" s="688"/>
      <c r="BA84" s="654">
        <v>51</v>
      </c>
      <c r="BB84" s="7" t="s">
        <v>81</v>
      </c>
      <c r="BC84" s="74">
        <v>0</v>
      </c>
      <c r="BD84" s="687"/>
      <c r="BE84" s="688"/>
      <c r="BG84" s="654">
        <v>54</v>
      </c>
      <c r="BH84" s="7" t="s">
        <v>83</v>
      </c>
      <c r="BI84" s="74">
        <v>0</v>
      </c>
      <c r="BJ84" s="687"/>
      <c r="BK84" s="688"/>
      <c r="BM84" s="654">
        <v>49</v>
      </c>
      <c r="BN84" s="7" t="s">
        <v>79</v>
      </c>
      <c r="BO84" s="74">
        <v>0</v>
      </c>
      <c r="BP84" s="687"/>
      <c r="BQ84" s="688"/>
      <c r="BS84" s="654">
        <v>51</v>
      </c>
      <c r="BT84" s="7" t="s">
        <v>79</v>
      </c>
      <c r="BU84" s="74">
        <v>0</v>
      </c>
      <c r="BV84" s="687"/>
      <c r="BW84" s="688"/>
      <c r="BY84" s="654">
        <v>52</v>
      </c>
      <c r="BZ84" s="7" t="s">
        <v>79</v>
      </c>
      <c r="CA84" s="74">
        <v>0</v>
      </c>
      <c r="CB84" s="687"/>
      <c r="CC84" s="688"/>
    </row>
    <row r="85" spans="1:81" ht="14.95" customHeight="1">
      <c r="A85" s="646">
        <v>47</v>
      </c>
      <c r="B85" s="7" t="s">
        <v>84</v>
      </c>
      <c r="C85" s="22">
        <v>0</v>
      </c>
      <c r="E85" s="646">
        <v>50</v>
      </c>
      <c r="F85" s="7" t="s">
        <v>84</v>
      </c>
      <c r="G85" s="22">
        <v>0</v>
      </c>
      <c r="H85" s="688"/>
      <c r="I85" s="688"/>
      <c r="K85" s="54">
        <v>51</v>
      </c>
      <c r="L85" s="7" t="s">
        <v>78</v>
      </c>
      <c r="M85" s="22">
        <v>0</v>
      </c>
      <c r="N85" s="688"/>
      <c r="O85" s="688"/>
      <c r="Q85" s="654">
        <v>52</v>
      </c>
      <c r="R85" s="7" t="s">
        <v>78</v>
      </c>
      <c r="S85" s="22">
        <v>0</v>
      </c>
      <c r="T85" s="688"/>
      <c r="U85" s="688"/>
      <c r="W85" s="654">
        <v>48</v>
      </c>
      <c r="X85" s="7" t="s">
        <v>78</v>
      </c>
      <c r="Y85" s="74">
        <v>0</v>
      </c>
      <c r="Z85" s="688"/>
      <c r="AA85" s="688"/>
      <c r="AC85" s="646">
        <v>51</v>
      </c>
      <c r="AD85" s="7" t="s">
        <v>81</v>
      </c>
      <c r="AE85" s="74">
        <v>0</v>
      </c>
      <c r="AF85" s="687">
        <v>-20.100000000000001</v>
      </c>
      <c r="AG85" s="688"/>
      <c r="AI85" s="646">
        <v>51</v>
      </c>
      <c r="AJ85" s="7" t="s">
        <v>81</v>
      </c>
      <c r="AK85" s="74">
        <v>0</v>
      </c>
      <c r="AL85" s="687"/>
      <c r="AM85" s="688"/>
      <c r="AO85" s="654">
        <v>50</v>
      </c>
      <c r="AP85" s="7" t="s">
        <v>79</v>
      </c>
      <c r="AQ85" s="74">
        <v>0</v>
      </c>
      <c r="AR85" s="687"/>
      <c r="AS85" s="688"/>
      <c r="AU85" s="646">
        <v>49</v>
      </c>
      <c r="AV85" s="7" t="s">
        <v>81</v>
      </c>
      <c r="AW85" s="74">
        <v>0</v>
      </c>
      <c r="AX85" s="687">
        <v>-5.0999999999999996</v>
      </c>
      <c r="AY85" s="688"/>
      <c r="BA85" s="654">
        <v>52</v>
      </c>
      <c r="BB85" s="7" t="s">
        <v>83</v>
      </c>
      <c r="BC85" s="74">
        <v>0</v>
      </c>
      <c r="BD85" s="687">
        <v>-1.2</v>
      </c>
      <c r="BE85" s="688"/>
      <c r="BG85" s="654">
        <v>55</v>
      </c>
      <c r="BH85" s="7" t="s">
        <v>84</v>
      </c>
      <c r="BI85" s="74">
        <v>0</v>
      </c>
      <c r="BJ85" s="687"/>
      <c r="BK85" s="688"/>
      <c r="BM85" s="654">
        <v>50</v>
      </c>
      <c r="BN85" s="7" t="s">
        <v>84</v>
      </c>
      <c r="BO85" s="74">
        <v>0</v>
      </c>
      <c r="BP85" s="687"/>
      <c r="BQ85" s="688"/>
      <c r="BS85" s="654">
        <v>52</v>
      </c>
      <c r="BT85" s="7" t="s">
        <v>84</v>
      </c>
      <c r="BU85" s="74">
        <v>0</v>
      </c>
      <c r="BV85" s="687"/>
      <c r="BW85" s="688"/>
      <c r="BY85" s="654">
        <v>53</v>
      </c>
      <c r="BZ85" s="7" t="s">
        <v>84</v>
      </c>
      <c r="CA85" s="74">
        <v>0</v>
      </c>
      <c r="CB85" s="687"/>
      <c r="CC85" s="688"/>
    </row>
    <row r="86" spans="1:81" ht="14.95" customHeight="1">
      <c r="A86" s="646">
        <v>48</v>
      </c>
      <c r="B86" s="7" t="s">
        <v>85</v>
      </c>
      <c r="C86" s="28">
        <v>0</v>
      </c>
      <c r="E86" s="54">
        <v>51</v>
      </c>
      <c r="F86" s="7" t="s">
        <v>85</v>
      </c>
      <c r="G86" s="28">
        <v>0</v>
      </c>
      <c r="H86" s="688"/>
      <c r="I86" s="688"/>
      <c r="K86" s="646">
        <v>52</v>
      </c>
      <c r="L86" s="7" t="s">
        <v>79</v>
      </c>
      <c r="M86" s="28">
        <v>0</v>
      </c>
      <c r="N86" s="688"/>
      <c r="O86" s="688"/>
      <c r="Q86" s="646">
        <v>53</v>
      </c>
      <c r="R86" s="7" t="s">
        <v>79</v>
      </c>
      <c r="S86" s="28">
        <v>0</v>
      </c>
      <c r="T86" s="688"/>
      <c r="U86" s="688"/>
      <c r="W86" s="646">
        <v>49</v>
      </c>
      <c r="X86" s="7" t="s">
        <v>79</v>
      </c>
      <c r="Y86" s="74">
        <v>0</v>
      </c>
      <c r="Z86" s="688"/>
      <c r="AA86" s="688"/>
      <c r="AC86" s="654">
        <v>52</v>
      </c>
      <c r="AD86" s="7" t="s">
        <v>84</v>
      </c>
      <c r="AE86" s="74">
        <v>0</v>
      </c>
      <c r="AF86" s="687">
        <v>-19</v>
      </c>
      <c r="AG86" s="688"/>
      <c r="AI86" s="654">
        <v>52</v>
      </c>
      <c r="AJ86" s="7" t="s">
        <v>84</v>
      </c>
      <c r="AK86" s="74">
        <v>0</v>
      </c>
      <c r="AL86" s="687"/>
      <c r="AM86" s="688"/>
      <c r="AO86" s="646">
        <v>51</v>
      </c>
      <c r="AP86" s="7" t="s">
        <v>84</v>
      </c>
      <c r="AQ86" s="74">
        <v>0</v>
      </c>
      <c r="AR86" s="687"/>
      <c r="AS86" s="688"/>
      <c r="AU86" s="654">
        <v>50</v>
      </c>
      <c r="AV86" s="7" t="s">
        <v>84</v>
      </c>
      <c r="AW86" s="74">
        <v>0</v>
      </c>
      <c r="AX86" s="687"/>
      <c r="AY86" s="688"/>
      <c r="BA86" s="654">
        <v>53</v>
      </c>
      <c r="BB86" s="7" t="s">
        <v>84</v>
      </c>
      <c r="BC86" s="74">
        <v>0</v>
      </c>
      <c r="BD86" s="687"/>
      <c r="BE86" s="688"/>
      <c r="BG86" s="654">
        <v>56</v>
      </c>
      <c r="BH86" s="7" t="s">
        <v>85</v>
      </c>
      <c r="BI86" s="74">
        <v>0</v>
      </c>
      <c r="BJ86" s="687">
        <v>-2.2000000000000002</v>
      </c>
      <c r="BK86" s="688"/>
      <c r="BM86" s="654">
        <v>51</v>
      </c>
      <c r="BN86" s="7" t="s">
        <v>85</v>
      </c>
      <c r="BO86" s="74">
        <v>0</v>
      </c>
      <c r="BP86" s="687"/>
      <c r="BQ86" s="688"/>
      <c r="BS86" s="654">
        <v>53</v>
      </c>
      <c r="BT86" s="7" t="s">
        <v>85</v>
      </c>
      <c r="BU86" s="74">
        <v>0</v>
      </c>
      <c r="BV86" s="687"/>
      <c r="BW86" s="688"/>
      <c r="BY86" s="654">
        <v>54</v>
      </c>
      <c r="BZ86" s="7" t="s">
        <v>85</v>
      </c>
      <c r="CA86" s="74">
        <v>0</v>
      </c>
      <c r="CB86" s="687"/>
      <c r="CC86" s="688"/>
    </row>
    <row r="87" spans="1:81" ht="14.95" customHeight="1">
      <c r="A87" s="646">
        <v>49</v>
      </c>
      <c r="B87" s="7" t="s">
        <v>86</v>
      </c>
      <c r="C87" s="28">
        <v>0</v>
      </c>
      <c r="E87" s="646">
        <v>52</v>
      </c>
      <c r="F87" s="7" t="s">
        <v>86</v>
      </c>
      <c r="G87" s="28">
        <v>0</v>
      </c>
      <c r="H87" s="687"/>
      <c r="I87" s="688"/>
      <c r="K87" s="54">
        <v>53</v>
      </c>
      <c r="L87" s="7" t="s">
        <v>86</v>
      </c>
      <c r="M87" s="28">
        <v>0</v>
      </c>
      <c r="N87" s="687"/>
      <c r="O87" s="688"/>
      <c r="Q87" s="654">
        <v>54</v>
      </c>
      <c r="R87" s="7" t="s">
        <v>86</v>
      </c>
      <c r="S87" s="28">
        <v>0</v>
      </c>
      <c r="T87" s="687"/>
      <c r="U87" s="688"/>
      <c r="W87" s="654">
        <v>50</v>
      </c>
      <c r="X87" s="7" t="s">
        <v>86</v>
      </c>
      <c r="Y87" s="74">
        <v>0</v>
      </c>
      <c r="Z87" s="687"/>
      <c r="AA87" s="688"/>
      <c r="AC87" s="646">
        <v>53</v>
      </c>
      <c r="AD87" s="7" t="s">
        <v>86</v>
      </c>
      <c r="AE87" s="74">
        <v>0</v>
      </c>
      <c r="AF87" s="687"/>
      <c r="AG87" s="688"/>
      <c r="AI87" s="646">
        <v>53</v>
      </c>
      <c r="AJ87" s="7" t="s">
        <v>86</v>
      </c>
      <c r="AK87" s="74">
        <v>0</v>
      </c>
      <c r="AL87" s="687"/>
      <c r="AM87" s="688"/>
      <c r="AO87" s="654">
        <v>52</v>
      </c>
      <c r="AP87" s="7" t="s">
        <v>86</v>
      </c>
      <c r="AQ87" s="74">
        <v>0</v>
      </c>
      <c r="AR87" s="687"/>
      <c r="AS87" s="688"/>
      <c r="AU87" s="646">
        <v>51</v>
      </c>
      <c r="AV87" s="7" t="s">
        <v>86</v>
      </c>
      <c r="AW87" s="74">
        <v>0</v>
      </c>
      <c r="AX87" s="687"/>
      <c r="AY87" s="688"/>
      <c r="BA87" s="654">
        <v>54</v>
      </c>
      <c r="BB87" s="7" t="s">
        <v>86</v>
      </c>
      <c r="BC87" s="74">
        <v>0</v>
      </c>
      <c r="BD87" s="687"/>
      <c r="BE87" s="688"/>
      <c r="BG87" s="654">
        <v>57</v>
      </c>
      <c r="BH87" s="7" t="s">
        <v>86</v>
      </c>
      <c r="BI87" s="74">
        <v>0</v>
      </c>
      <c r="BJ87" s="687"/>
      <c r="BK87" s="688"/>
      <c r="BM87" s="654">
        <v>52</v>
      </c>
      <c r="BN87" s="7" t="s">
        <v>86</v>
      </c>
      <c r="BO87" s="74">
        <v>0</v>
      </c>
      <c r="BP87" s="687"/>
      <c r="BQ87" s="688"/>
      <c r="BS87" s="654">
        <v>54</v>
      </c>
      <c r="BT87" s="7" t="s">
        <v>86</v>
      </c>
      <c r="BU87" s="74">
        <v>0</v>
      </c>
      <c r="BV87" s="687"/>
      <c r="BW87" s="688"/>
      <c r="BY87" s="654">
        <v>55</v>
      </c>
      <c r="BZ87" s="7" t="s">
        <v>86</v>
      </c>
      <c r="CA87" s="74">
        <v>0</v>
      </c>
      <c r="CB87" s="687"/>
      <c r="CC87" s="688"/>
    </row>
    <row r="88" spans="1:81" ht="14.95" customHeight="1">
      <c r="A88" s="646">
        <v>50</v>
      </c>
      <c r="B88" s="7" t="s">
        <v>87</v>
      </c>
      <c r="C88" s="28">
        <v>0</v>
      </c>
      <c r="E88" s="54">
        <v>53</v>
      </c>
      <c r="F88" s="7" t="s">
        <v>87</v>
      </c>
      <c r="G88" s="28">
        <v>0</v>
      </c>
      <c r="H88" s="688"/>
      <c r="I88" s="688"/>
      <c r="K88" s="646">
        <v>54</v>
      </c>
      <c r="L88" s="7" t="s">
        <v>87</v>
      </c>
      <c r="M88" s="28">
        <v>0</v>
      </c>
      <c r="N88" s="688"/>
      <c r="O88" s="688"/>
      <c r="Q88" s="646">
        <v>55</v>
      </c>
      <c r="R88" s="7" t="s">
        <v>87</v>
      </c>
      <c r="S88" s="28">
        <v>0</v>
      </c>
      <c r="T88" s="688"/>
      <c r="U88" s="688"/>
      <c r="W88" s="646">
        <v>51</v>
      </c>
      <c r="X88" s="7" t="s">
        <v>87</v>
      </c>
      <c r="Y88" s="74">
        <v>0</v>
      </c>
      <c r="Z88" s="688"/>
      <c r="AA88" s="688"/>
      <c r="AC88" s="654">
        <v>54</v>
      </c>
      <c r="AD88" s="7" t="s">
        <v>87</v>
      </c>
      <c r="AE88" s="74">
        <v>0</v>
      </c>
      <c r="AF88" s="688"/>
      <c r="AG88" s="688"/>
      <c r="AI88" s="654">
        <v>54</v>
      </c>
      <c r="AJ88" s="7" t="s">
        <v>87</v>
      </c>
      <c r="AK88" s="74">
        <v>0</v>
      </c>
      <c r="AL88" s="688"/>
      <c r="AM88" s="688"/>
      <c r="AO88" s="646">
        <v>53</v>
      </c>
      <c r="AP88" s="7" t="s">
        <v>87</v>
      </c>
      <c r="AQ88" s="74">
        <v>0</v>
      </c>
      <c r="AR88" s="688"/>
      <c r="AS88" s="688"/>
      <c r="AU88" s="654">
        <v>52</v>
      </c>
      <c r="AV88" s="7" t="s">
        <v>87</v>
      </c>
      <c r="AW88" s="74">
        <v>0</v>
      </c>
      <c r="AX88" s="688"/>
      <c r="AY88" s="688"/>
      <c r="BA88" s="654">
        <v>55</v>
      </c>
      <c r="BB88" s="7" t="s">
        <v>87</v>
      </c>
      <c r="BC88" s="74">
        <v>0</v>
      </c>
      <c r="BD88" s="688"/>
      <c r="BE88" s="688"/>
      <c r="BG88" s="654">
        <v>58</v>
      </c>
      <c r="BH88" s="7" t="s">
        <v>87</v>
      </c>
      <c r="BI88" s="74">
        <v>0</v>
      </c>
      <c r="BJ88" s="688"/>
      <c r="BK88" s="688"/>
      <c r="BM88" s="654">
        <v>53</v>
      </c>
      <c r="BN88" s="7" t="s">
        <v>87</v>
      </c>
      <c r="BO88" s="74">
        <v>0</v>
      </c>
      <c r="BP88" s="688"/>
      <c r="BQ88" s="688"/>
      <c r="BS88" s="654">
        <v>55</v>
      </c>
      <c r="BT88" s="7" t="s">
        <v>87</v>
      </c>
      <c r="BU88" s="74">
        <v>0</v>
      </c>
      <c r="BV88" s="688"/>
      <c r="BW88" s="688"/>
      <c r="BY88" s="654">
        <v>56</v>
      </c>
      <c r="BZ88" s="7" t="s">
        <v>87</v>
      </c>
      <c r="CA88" s="74">
        <v>0</v>
      </c>
      <c r="CB88" s="688"/>
      <c r="CC88" s="688"/>
    </row>
    <row r="89" spans="1:81" ht="14.95" customHeight="1">
      <c r="A89" s="646">
        <v>51</v>
      </c>
      <c r="B89" s="7" t="s">
        <v>88</v>
      </c>
      <c r="C89" s="28">
        <v>0</v>
      </c>
      <c r="E89" s="646">
        <v>54</v>
      </c>
      <c r="F89" s="7" t="s">
        <v>88</v>
      </c>
      <c r="G89" s="28">
        <v>0</v>
      </c>
      <c r="H89" s="688"/>
      <c r="I89" s="688"/>
      <c r="K89" s="54">
        <v>55</v>
      </c>
      <c r="L89" s="7" t="s">
        <v>88</v>
      </c>
      <c r="M89" s="28">
        <v>0</v>
      </c>
      <c r="N89" s="688"/>
      <c r="O89" s="688"/>
      <c r="Q89" s="654">
        <v>56</v>
      </c>
      <c r="R89" s="7" t="s">
        <v>88</v>
      </c>
      <c r="S89" s="28">
        <v>0</v>
      </c>
      <c r="T89" s="688"/>
      <c r="U89" s="688"/>
      <c r="W89" s="654">
        <v>52</v>
      </c>
      <c r="X89" s="7" t="s">
        <v>88</v>
      </c>
      <c r="Y89" s="74">
        <v>0</v>
      </c>
      <c r="Z89" s="688"/>
      <c r="AA89" s="688"/>
      <c r="AC89" s="646">
        <v>55</v>
      </c>
      <c r="AD89" s="7" t="s">
        <v>88</v>
      </c>
      <c r="AE89" s="74">
        <v>0</v>
      </c>
      <c r="AF89" s="688"/>
      <c r="AG89" s="688"/>
      <c r="AI89" s="646">
        <v>55</v>
      </c>
      <c r="AJ89" s="7" t="s">
        <v>88</v>
      </c>
      <c r="AK89" s="74">
        <v>0</v>
      </c>
      <c r="AL89" s="688"/>
      <c r="AM89" s="688"/>
      <c r="AO89" s="654">
        <v>54</v>
      </c>
      <c r="AP89" s="7" t="s">
        <v>88</v>
      </c>
      <c r="AQ89" s="74">
        <v>0</v>
      </c>
      <c r="AR89" s="688"/>
      <c r="AS89" s="688"/>
      <c r="AU89" s="646">
        <v>53</v>
      </c>
      <c r="AV89" s="7" t="s">
        <v>88</v>
      </c>
      <c r="AW89" s="74">
        <v>0</v>
      </c>
      <c r="AX89" s="688"/>
      <c r="AY89" s="688"/>
      <c r="BA89" s="654">
        <v>56</v>
      </c>
      <c r="BB89" s="7" t="s">
        <v>88</v>
      </c>
      <c r="BC89" s="74">
        <v>0</v>
      </c>
      <c r="BD89" s="688"/>
      <c r="BE89" s="688"/>
      <c r="BG89" s="654">
        <v>59</v>
      </c>
      <c r="BH89" s="7" t="s">
        <v>88</v>
      </c>
      <c r="BI89" s="74">
        <v>0</v>
      </c>
      <c r="BJ89" s="688"/>
      <c r="BK89" s="688"/>
      <c r="BM89" s="654">
        <v>54</v>
      </c>
      <c r="BN89" s="7" t="s">
        <v>88</v>
      </c>
      <c r="BO89" s="74">
        <v>0</v>
      </c>
      <c r="BP89" s="688"/>
      <c r="BQ89" s="688"/>
      <c r="BS89" s="654">
        <v>56</v>
      </c>
      <c r="BT89" s="7" t="s">
        <v>88</v>
      </c>
      <c r="BU89" s="74">
        <v>0</v>
      </c>
      <c r="BV89" s="688"/>
      <c r="BW89" s="688"/>
      <c r="BY89" s="654">
        <v>57</v>
      </c>
      <c r="BZ89" s="7" t="s">
        <v>88</v>
      </c>
      <c r="CA89" s="74">
        <v>0</v>
      </c>
      <c r="CB89" s="688"/>
      <c r="CC89" s="688"/>
    </row>
    <row r="90" spans="1:81" ht="14.95" customHeight="1">
      <c r="A90" s="646">
        <v>52</v>
      </c>
      <c r="B90" s="688" t="s">
        <v>89</v>
      </c>
      <c r="C90" s="28">
        <v>0</v>
      </c>
      <c r="E90" s="646">
        <v>55</v>
      </c>
      <c r="F90" s="7" t="s">
        <v>89</v>
      </c>
      <c r="G90" s="28">
        <v>0</v>
      </c>
      <c r="H90" s="688"/>
      <c r="I90" s="688"/>
      <c r="K90" s="646">
        <v>56</v>
      </c>
      <c r="L90" s="7" t="s">
        <v>89</v>
      </c>
      <c r="M90" s="28">
        <v>0</v>
      </c>
      <c r="N90" s="688"/>
      <c r="O90" s="688"/>
      <c r="Q90" s="646">
        <v>57</v>
      </c>
      <c r="R90" s="7" t="s">
        <v>89</v>
      </c>
      <c r="S90" s="28">
        <v>0</v>
      </c>
      <c r="T90" s="688"/>
      <c r="U90" s="688"/>
      <c r="W90" s="646">
        <v>53</v>
      </c>
      <c r="X90" s="7" t="s">
        <v>89</v>
      </c>
      <c r="Y90" s="74">
        <v>0</v>
      </c>
      <c r="Z90" s="688"/>
      <c r="AA90" s="688"/>
      <c r="AC90" s="654">
        <v>56</v>
      </c>
      <c r="AD90" s="7" t="s">
        <v>89</v>
      </c>
      <c r="AE90" s="74">
        <v>0</v>
      </c>
      <c r="AF90" s="688"/>
      <c r="AG90" s="688"/>
      <c r="AI90" s="654">
        <v>56</v>
      </c>
      <c r="AJ90" s="7" t="s">
        <v>89</v>
      </c>
      <c r="AK90" s="74">
        <v>0</v>
      </c>
      <c r="AL90" s="688"/>
      <c r="AM90" s="688"/>
      <c r="AO90" s="646">
        <v>55</v>
      </c>
      <c r="AP90" s="7" t="s">
        <v>89</v>
      </c>
      <c r="AQ90" s="74">
        <v>0</v>
      </c>
      <c r="AR90" s="688"/>
      <c r="AS90" s="688"/>
      <c r="AU90" s="654">
        <v>54</v>
      </c>
      <c r="AV90" s="7" t="s">
        <v>89</v>
      </c>
      <c r="AW90" s="74">
        <v>0</v>
      </c>
      <c r="AX90" s="688"/>
      <c r="AY90" s="688"/>
      <c r="BA90" s="654">
        <v>57</v>
      </c>
      <c r="BB90" s="7" t="s">
        <v>89</v>
      </c>
      <c r="BC90" s="74">
        <v>0</v>
      </c>
      <c r="BD90" s="688"/>
      <c r="BE90" s="688"/>
      <c r="BG90" s="654">
        <v>60</v>
      </c>
      <c r="BH90" s="7" t="s">
        <v>89</v>
      </c>
      <c r="BI90" s="74">
        <v>0</v>
      </c>
      <c r="BJ90" s="688"/>
      <c r="BK90" s="688"/>
      <c r="BM90" s="654">
        <v>55</v>
      </c>
      <c r="BN90" s="7" t="s">
        <v>89</v>
      </c>
      <c r="BO90" s="74">
        <v>0</v>
      </c>
      <c r="BP90" s="688"/>
      <c r="BQ90" s="688"/>
      <c r="BS90" s="654">
        <v>57</v>
      </c>
      <c r="BT90" s="7" t="s">
        <v>89</v>
      </c>
      <c r="BU90" s="74">
        <v>0</v>
      </c>
      <c r="BV90" s="688"/>
      <c r="BW90" s="688"/>
      <c r="BY90" s="654">
        <v>58</v>
      </c>
      <c r="BZ90" s="7" t="s">
        <v>89</v>
      </c>
      <c r="CA90" s="74">
        <v>0</v>
      </c>
      <c r="CB90" s="688"/>
      <c r="CC90" s="688"/>
    </row>
    <row r="91" spans="1:81" ht="14.95" customHeight="1">
      <c r="B91" s="690"/>
      <c r="C91" s="691"/>
      <c r="F91" s="541"/>
      <c r="G91" s="691"/>
      <c r="H91" s="690"/>
      <c r="L91" s="541"/>
      <c r="M91" s="691"/>
      <c r="N91" s="690"/>
      <c r="AD91" s="541"/>
      <c r="AE91" s="691"/>
      <c r="AF91" s="690"/>
      <c r="AJ91" s="541"/>
      <c r="AK91" s="691"/>
      <c r="AL91" s="690"/>
      <c r="AP91" s="541"/>
      <c r="AQ91" s="691"/>
      <c r="AR91" s="690"/>
      <c r="AV91" s="541"/>
      <c r="AW91" s="691"/>
      <c r="AX91" s="690"/>
      <c r="BB91" s="541"/>
      <c r="BC91" s="691"/>
      <c r="BD91" s="690"/>
      <c r="BH91" s="541"/>
      <c r="BI91" s="691"/>
      <c r="BJ91" s="690"/>
      <c r="BN91" s="541"/>
      <c r="BO91" s="691"/>
      <c r="BP91" s="690"/>
      <c r="BT91" s="541"/>
      <c r="BU91" s="691"/>
      <c r="BV91" s="690"/>
      <c r="BZ91" s="541"/>
      <c r="CA91" s="691"/>
      <c r="CB91" s="690"/>
    </row>
    <row r="92" spans="1:81" ht="14.95" customHeight="1">
      <c r="B92" s="690"/>
      <c r="C92" s="691"/>
      <c r="F92" s="541"/>
      <c r="G92" s="691"/>
      <c r="L92" s="541"/>
      <c r="M92" s="691"/>
      <c r="AD92" s="541"/>
      <c r="AE92" s="691"/>
      <c r="AJ92" s="541"/>
      <c r="AK92" s="691"/>
      <c r="AP92" s="541"/>
      <c r="AQ92" s="691"/>
      <c r="AV92" s="541"/>
      <c r="AW92" s="691"/>
      <c r="BB92" s="541"/>
      <c r="BC92" s="691"/>
      <c r="BH92" s="541"/>
      <c r="BI92" s="691"/>
      <c r="BN92" s="541"/>
      <c r="BO92" s="691"/>
      <c r="BT92" s="541"/>
      <c r="BU92" s="691"/>
      <c r="BZ92" s="541"/>
      <c r="CA92" s="691"/>
    </row>
    <row r="93" spans="1:81" ht="14.95" customHeight="1">
      <c r="B93" s="690"/>
      <c r="C93" s="691"/>
      <c r="F93" s="541"/>
      <c r="G93" s="691"/>
      <c r="L93" s="541"/>
      <c r="M93" s="691"/>
      <c r="AD93" s="541"/>
      <c r="AE93" s="691"/>
      <c r="AJ93" s="541"/>
      <c r="AK93" s="691"/>
      <c r="AP93" s="541"/>
      <c r="AQ93" s="691"/>
      <c r="AV93" s="541"/>
      <c r="AW93" s="691"/>
      <c r="BB93" s="541"/>
      <c r="BC93" s="691"/>
      <c r="BH93" s="541"/>
      <c r="BI93" s="691"/>
      <c r="BN93" s="541"/>
      <c r="BO93" s="691"/>
      <c r="BT93" s="541"/>
      <c r="BU93" s="691"/>
      <c r="BZ93" s="541"/>
      <c r="CA93" s="691"/>
    </row>
    <row r="94" spans="1:81">
      <c r="B94" s="690"/>
      <c r="C94" s="691"/>
      <c r="F94" s="690"/>
      <c r="G94" s="691"/>
      <c r="L94" s="690"/>
      <c r="M94" s="691"/>
      <c r="AD94" s="690"/>
      <c r="AE94" s="691"/>
      <c r="AJ94" s="690"/>
      <c r="AK94" s="691"/>
      <c r="AP94" s="690"/>
      <c r="AQ94" s="691"/>
      <c r="AV94" s="690"/>
      <c r="AW94" s="691"/>
      <c r="BB94" s="690"/>
      <c r="BC94" s="691"/>
      <c r="BH94" s="690"/>
      <c r="BI94" s="691"/>
      <c r="BN94" s="690"/>
      <c r="BO94" s="691"/>
      <c r="BT94" s="690"/>
      <c r="BU94" s="691"/>
      <c r="BZ94" s="690"/>
      <c r="CA94" s="691"/>
    </row>
    <row r="95" spans="1:81">
      <c r="B95" s="690"/>
      <c r="C95" s="690"/>
      <c r="F95" s="690"/>
      <c r="G95" s="690"/>
      <c r="L95" s="690"/>
      <c r="M95" s="690"/>
      <c r="AD95" s="690"/>
      <c r="AE95" s="690"/>
      <c r="AJ95" s="690"/>
      <c r="AK95" s="690"/>
      <c r="AP95" s="690"/>
      <c r="AQ95" s="690"/>
      <c r="AV95" s="690"/>
      <c r="AW95" s="690"/>
      <c r="BB95" s="690"/>
      <c r="BC95" s="690"/>
      <c r="BH95" s="690"/>
      <c r="BI95" s="690"/>
      <c r="BN95" s="690"/>
      <c r="BO95" s="690"/>
      <c r="BT95" s="690"/>
      <c r="BU95" s="690"/>
      <c r="BZ95" s="690"/>
      <c r="CA95" s="690"/>
    </row>
  </sheetData>
  <mergeCells count="69">
    <mergeCell ref="A3:D3"/>
    <mergeCell ref="E3:H3"/>
    <mergeCell ref="K3:N3"/>
    <mergeCell ref="Q3:T3"/>
    <mergeCell ref="W3:Z3"/>
    <mergeCell ref="AU3:AX3"/>
    <mergeCell ref="BA3:BD3"/>
    <mergeCell ref="BG3:BJ3"/>
    <mergeCell ref="BY3:CB3"/>
    <mergeCell ref="BY5:BY6"/>
    <mergeCell ref="BZ5:BZ6"/>
    <mergeCell ref="CA5:CA6"/>
    <mergeCell ref="CB5:CC5"/>
    <mergeCell ref="BC5:BC6"/>
    <mergeCell ref="BD5:BE5"/>
    <mergeCell ref="BS3:BV3"/>
    <mergeCell ref="H5:I5"/>
    <mergeCell ref="K5:K6"/>
    <mergeCell ref="L5:L6"/>
    <mergeCell ref="AC3:AF3"/>
    <mergeCell ref="AI3:AL3"/>
    <mergeCell ref="AO3:AR3"/>
    <mergeCell ref="M5:M6"/>
    <mergeCell ref="N5:O5"/>
    <mergeCell ref="Q5:Q6"/>
    <mergeCell ref="R5:R6"/>
    <mergeCell ref="A5:A6"/>
    <mergeCell ref="B5:B6"/>
    <mergeCell ref="C5:C6"/>
    <mergeCell ref="E5:E6"/>
    <mergeCell ref="F5:F6"/>
    <mergeCell ref="G5:G6"/>
    <mergeCell ref="S5:S6"/>
    <mergeCell ref="T5:U5"/>
    <mergeCell ref="W5:W6"/>
    <mergeCell ref="X5:X6"/>
    <mergeCell ref="Y5:Y6"/>
    <mergeCell ref="Z5:AA5"/>
    <mergeCell ref="AC5:AC6"/>
    <mergeCell ref="AD5:AD6"/>
    <mergeCell ref="AE5:AE6"/>
    <mergeCell ref="AF5:AG5"/>
    <mergeCell ref="AI5:AI6"/>
    <mergeCell ref="AJ5:AJ6"/>
    <mergeCell ref="AK5:AK6"/>
    <mergeCell ref="AL5:AM5"/>
    <mergeCell ref="AO5:AO6"/>
    <mergeCell ref="AP5:AP6"/>
    <mergeCell ref="AQ5:AQ6"/>
    <mergeCell ref="AR5:AS5"/>
    <mergeCell ref="AU5:AU6"/>
    <mergeCell ref="AV5:AV6"/>
    <mergeCell ref="AW5:AW6"/>
    <mergeCell ref="AX5:AY5"/>
    <mergeCell ref="BA5:BA6"/>
    <mergeCell ref="BB5:BB6"/>
    <mergeCell ref="BS5:BS6"/>
    <mergeCell ref="BT5:BT6"/>
    <mergeCell ref="BU5:BU6"/>
    <mergeCell ref="BV5:BW5"/>
    <mergeCell ref="BJ5:BK5"/>
    <mergeCell ref="BM5:BM6"/>
    <mergeCell ref="BM3:BP3"/>
    <mergeCell ref="BN5:BN6"/>
    <mergeCell ref="BO5:BO6"/>
    <mergeCell ref="BP5:BQ5"/>
    <mergeCell ref="BG5:BG6"/>
    <mergeCell ref="BH5:BH6"/>
    <mergeCell ref="BI5:BI6"/>
  </mergeCells>
  <pageMargins left="1.1023622047244095" right="0.70866141732283472" top="0.74803149606299213" bottom="0.74803149606299213" header="0.31496062992125984" footer="0.31496062992125984"/>
  <pageSetup paperSize="9" orientation="portrait" r:id="rId1"/>
  <headerFooter differentFirst="1"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237"/>
  <sheetViews>
    <sheetView workbookViewId="0">
      <selection activeCell="C10" sqref="C10"/>
    </sheetView>
  </sheetViews>
  <sheetFormatPr defaultRowHeight="14.3"/>
  <cols>
    <col min="1" max="1" width="31.75" style="159" customWidth="1"/>
    <col min="2" max="2" width="15.25" style="157" customWidth="1"/>
    <col min="3" max="3" width="11.75" style="158" customWidth="1"/>
    <col min="4" max="4" width="11.75" style="157" customWidth="1"/>
    <col min="5" max="5" width="9.875" style="157" customWidth="1"/>
    <col min="6" max="6" width="15.25" style="157" customWidth="1"/>
    <col min="7" max="7" width="11.75" style="158" customWidth="1"/>
    <col min="8" max="8" width="11.75" style="157" customWidth="1"/>
    <col min="9" max="9" width="9.75" style="157" customWidth="1"/>
    <col min="10" max="10" width="15.25" style="157" customWidth="1"/>
  </cols>
  <sheetData>
    <row r="1" spans="1:10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</row>
    <row r="2" spans="1:10">
      <c r="J2" s="160" t="s">
        <v>137</v>
      </c>
    </row>
    <row r="3" spans="1:10" ht="55.2" customHeight="1">
      <c r="A3" s="787"/>
      <c r="B3" s="789" t="s">
        <v>173</v>
      </c>
      <c r="C3" s="791" t="s">
        <v>174</v>
      </c>
      <c r="D3" s="792"/>
      <c r="E3" s="793" t="s">
        <v>175</v>
      </c>
      <c r="F3" s="793"/>
      <c r="G3" s="791" t="s">
        <v>231</v>
      </c>
      <c r="H3" s="792"/>
      <c r="I3" s="793" t="s">
        <v>175</v>
      </c>
      <c r="J3" s="793"/>
    </row>
    <row r="4" spans="1:10" ht="51.65">
      <c r="A4" s="788"/>
      <c r="B4" s="790"/>
      <c r="C4" s="162" t="s">
        <v>176</v>
      </c>
      <c r="D4" s="162" t="s">
        <v>177</v>
      </c>
      <c r="E4" s="162" t="s">
        <v>178</v>
      </c>
      <c r="F4" s="161" t="s">
        <v>179</v>
      </c>
      <c r="G4" s="162" t="s">
        <v>176</v>
      </c>
      <c r="H4" s="162" t="s">
        <v>177</v>
      </c>
      <c r="I4" s="162" t="s">
        <v>178</v>
      </c>
      <c r="J4" s="161" t="s">
        <v>179</v>
      </c>
    </row>
    <row r="5" spans="1:10">
      <c r="A5" s="163" t="s">
        <v>180</v>
      </c>
      <c r="B5" s="164">
        <v>37445.282115514899</v>
      </c>
      <c r="C5" s="164">
        <v>21102.663070468472</v>
      </c>
      <c r="D5" s="164">
        <v>19392.825460520075</v>
      </c>
      <c r="E5" s="165">
        <f>C5/D5*100</f>
        <v>108.81685659178073</v>
      </c>
      <c r="F5" s="165">
        <f>C5/$B5*100</f>
        <v>56.355999683401755</v>
      </c>
      <c r="G5" s="164">
        <v>22740.447095442276</v>
      </c>
      <c r="H5" s="164">
        <v>20947.897086713579</v>
      </c>
      <c r="I5" s="165">
        <f>G5/H5*100</f>
        <v>108.55718357460158</v>
      </c>
      <c r="J5" s="165">
        <f>G5/$B5*100</f>
        <v>60.729805761084407</v>
      </c>
    </row>
    <row r="6" spans="1:10">
      <c r="A6" s="166" t="s">
        <v>190</v>
      </c>
      <c r="B6" s="164">
        <v>48035.642320708554</v>
      </c>
      <c r="C6" s="164">
        <v>25545.456790935379</v>
      </c>
      <c r="D6" s="164">
        <v>23146.143891481766</v>
      </c>
      <c r="E6" s="167">
        <f t="shared" ref="E6:E71" si="0">C6/D6*100</f>
        <v>110.36592924809652</v>
      </c>
      <c r="F6" s="165">
        <f>C6/B6*100</f>
        <v>53.180212768639358</v>
      </c>
      <c r="G6" s="164">
        <v>25295.019859669272</v>
      </c>
      <c r="H6" s="164">
        <v>22909.899942035299</v>
      </c>
      <c r="I6" s="167">
        <f t="shared" ref="I6:I69" si="1">G6/H6*100</f>
        <v>110.41087007655467</v>
      </c>
      <c r="J6" s="165">
        <f>G6/$B6*100</f>
        <v>52.65885629422381</v>
      </c>
    </row>
    <row r="7" spans="1:10" ht="13.1" customHeight="1">
      <c r="A7" s="168" t="s">
        <v>4</v>
      </c>
      <c r="B7" s="470">
        <v>28160.5821875533</v>
      </c>
      <c r="C7" s="470">
        <v>31249.102073107126</v>
      </c>
      <c r="D7" s="470">
        <v>27710.429390981633</v>
      </c>
      <c r="E7" s="169">
        <f>C7/D7*100</f>
        <v>112.77018350093542</v>
      </c>
      <c r="F7" s="170">
        <f>C7/B7*100</f>
        <v>110.96752852971528</v>
      </c>
      <c r="G7" s="470">
        <v>30762.230609232298</v>
      </c>
      <c r="H7" s="470">
        <v>27384.106170283085</v>
      </c>
      <c r="I7" s="169">
        <f t="shared" si="1"/>
        <v>112.33607705850599</v>
      </c>
      <c r="J7" s="170">
        <f>G7/$B7*100</f>
        <v>109.23861731391655</v>
      </c>
    </row>
    <row r="8" spans="1:10" ht="13.1" customHeight="1">
      <c r="A8" s="171" t="s">
        <v>5</v>
      </c>
      <c r="B8" s="470">
        <v>22999.898586845182</v>
      </c>
      <c r="C8" s="470">
        <v>25545.204001240243</v>
      </c>
      <c r="D8" s="470">
        <v>23573.466621424439</v>
      </c>
      <c r="E8" s="169">
        <f>C8/D8*100</f>
        <v>108.36422326627098</v>
      </c>
      <c r="F8" s="170">
        <f t="shared" ref="F8:F24" si="2">C8/B8*100</f>
        <v>111.06659407555324</v>
      </c>
      <c r="G8" s="470">
        <v>24405.453343365691</v>
      </c>
      <c r="H8" s="470">
        <v>22425.53033196352</v>
      </c>
      <c r="I8" s="169">
        <f t="shared" si="1"/>
        <v>108.82887932679188</v>
      </c>
      <c r="J8" s="170">
        <f t="shared" ref="J8:J24" si="3">G8/$B8*100</f>
        <v>106.1111345826734</v>
      </c>
    </row>
    <row r="9" spans="1:10" ht="13.1" customHeight="1">
      <c r="A9" s="171" t="s">
        <v>6</v>
      </c>
      <c r="B9" s="470">
        <v>25999.104350835576</v>
      </c>
      <c r="C9" s="470">
        <v>24130.270358306188</v>
      </c>
      <c r="D9" s="470">
        <v>21917.076916932907</v>
      </c>
      <c r="E9" s="169">
        <f t="shared" si="0"/>
        <v>110.09803200381796</v>
      </c>
      <c r="F9" s="170">
        <f t="shared" si="2"/>
        <v>92.81192933682992</v>
      </c>
      <c r="G9" s="470">
        <v>23781.929743877914</v>
      </c>
      <c r="H9" s="470">
        <v>21474.143400080364</v>
      </c>
      <c r="I9" s="169">
        <f t="shared" si="1"/>
        <v>110.74681444005311</v>
      </c>
      <c r="J9" s="170">
        <f t="shared" si="3"/>
        <v>91.472111588773231</v>
      </c>
    </row>
    <row r="10" spans="1:10" ht="13.1" customHeight="1">
      <c r="A10" s="171" t="s">
        <v>181</v>
      </c>
      <c r="B10" s="470">
        <v>26513.243549294599</v>
      </c>
      <c r="C10" s="470">
        <v>21622.952414386717</v>
      </c>
      <c r="D10" s="470">
        <v>19798.748330896411</v>
      </c>
      <c r="E10" s="169">
        <f t="shared" si="0"/>
        <v>109.21373438867138</v>
      </c>
      <c r="F10" s="170">
        <f t="shared" si="2"/>
        <v>81.555289054635523</v>
      </c>
      <c r="G10" s="470">
        <v>21546.364663920871</v>
      </c>
      <c r="H10" s="470">
        <v>19628.728254726429</v>
      </c>
      <c r="I10" s="169">
        <f t="shared" si="1"/>
        <v>109.76953974964063</v>
      </c>
      <c r="J10" s="170">
        <f t="shared" si="3"/>
        <v>81.266423038210746</v>
      </c>
    </row>
    <row r="11" spans="1:10" ht="13.1" customHeight="1">
      <c r="A11" s="171" t="s">
        <v>9</v>
      </c>
      <c r="B11" s="470">
        <v>21357.272925099998</v>
      </c>
      <c r="C11" s="470">
        <v>17300.814736682838</v>
      </c>
      <c r="D11" s="470">
        <v>15925.17157044876</v>
      </c>
      <c r="E11" s="169">
        <f t="shared" si="0"/>
        <v>108.63816857575816</v>
      </c>
      <c r="F11" s="170">
        <f t="shared" si="2"/>
        <v>81.006665960381881</v>
      </c>
      <c r="G11" s="470">
        <v>16472.374633959837</v>
      </c>
      <c r="H11" s="470">
        <v>15146.464028688577</v>
      </c>
      <c r="I11" s="169">
        <f t="shared" si="1"/>
        <v>108.75392832782545</v>
      </c>
      <c r="J11" s="170">
        <f t="shared" si="3"/>
        <v>77.127705825216964</v>
      </c>
    </row>
    <row r="12" spans="1:10" ht="13.1" customHeight="1">
      <c r="A12" s="171" t="s">
        <v>10</v>
      </c>
      <c r="B12" s="470">
        <v>31571.9407093341</v>
      </c>
      <c r="C12" s="470">
        <v>25611.544783076362</v>
      </c>
      <c r="D12" s="470">
        <v>24176.187799487965</v>
      </c>
      <c r="E12" s="169">
        <f t="shared" si="0"/>
        <v>105.937069133864</v>
      </c>
      <c r="F12" s="170">
        <f t="shared" si="2"/>
        <v>81.12122412387663</v>
      </c>
      <c r="G12" s="470">
        <v>24630.676344089803</v>
      </c>
      <c r="H12" s="470">
        <v>23179.589154238802</v>
      </c>
      <c r="I12" s="169">
        <f t="shared" si="1"/>
        <v>106.26019374284571</v>
      </c>
      <c r="J12" s="170">
        <f t="shared" si="3"/>
        <v>78.014451410672564</v>
      </c>
    </row>
    <row r="13" spans="1:10" ht="13.1" customHeight="1">
      <c r="A13" s="171" t="s">
        <v>11</v>
      </c>
      <c r="B13" s="470">
        <v>22831.903215689697</v>
      </c>
      <c r="C13" s="470">
        <v>16589.656879496404</v>
      </c>
      <c r="D13" s="470">
        <v>16416.740071753589</v>
      </c>
      <c r="E13" s="169">
        <f t="shared" si="0"/>
        <v>101.05329564205219</v>
      </c>
      <c r="F13" s="170">
        <f t="shared" si="2"/>
        <v>72.659982493690109</v>
      </c>
      <c r="G13" s="470">
        <v>16329.826123488434</v>
      </c>
      <c r="H13" s="470">
        <v>16060.429868935098</v>
      </c>
      <c r="I13" s="169">
        <f t="shared" si="1"/>
        <v>101.67739130740463</v>
      </c>
      <c r="J13" s="170">
        <f t="shared" si="3"/>
        <v>71.521966299624353</v>
      </c>
    </row>
    <row r="14" spans="1:10" ht="13.1" customHeight="1">
      <c r="A14" s="171" t="s">
        <v>12</v>
      </c>
      <c r="B14" s="470">
        <v>25457.947736167553</v>
      </c>
      <c r="C14" s="470">
        <v>24213.171537779279</v>
      </c>
      <c r="D14" s="470">
        <v>21549.232217720626</v>
      </c>
      <c r="E14" s="169">
        <f t="shared" si="0"/>
        <v>112.3621078149968</v>
      </c>
      <c r="F14" s="170">
        <f t="shared" si="2"/>
        <v>95.110461332985423</v>
      </c>
      <c r="G14" s="470">
        <v>23747.525477110186</v>
      </c>
      <c r="H14" s="470">
        <v>21288.876829510278</v>
      </c>
      <c r="I14" s="169">
        <f t="shared" si="1"/>
        <v>111.54898244416431</v>
      </c>
      <c r="J14" s="170">
        <f t="shared" si="3"/>
        <v>93.281381999903289</v>
      </c>
    </row>
    <row r="15" spans="1:10" ht="13.1" customHeight="1">
      <c r="A15" s="171" t="s">
        <v>13</v>
      </c>
      <c r="B15" s="470">
        <v>26689.770330905689</v>
      </c>
      <c r="C15" s="470">
        <v>25823.832193471557</v>
      </c>
      <c r="D15" s="470">
        <v>23577.851691018204</v>
      </c>
      <c r="E15" s="169">
        <f t="shared" si="0"/>
        <v>109.5258063876487</v>
      </c>
      <c r="F15" s="170">
        <f t="shared" si="2"/>
        <v>96.755542941366528</v>
      </c>
      <c r="G15" s="470">
        <v>25311.115378172479</v>
      </c>
      <c r="H15" s="470">
        <v>22986.212088526107</v>
      </c>
      <c r="I15" s="169">
        <f t="shared" si="1"/>
        <v>110.11433845947536</v>
      </c>
      <c r="J15" s="170">
        <f t="shared" si="3"/>
        <v>94.834519234746722</v>
      </c>
    </row>
    <row r="16" spans="1:10" ht="13.1" customHeight="1">
      <c r="A16" s="171" t="s">
        <v>182</v>
      </c>
      <c r="B16" s="470">
        <v>43958.788178285038</v>
      </c>
      <c r="C16" s="470">
        <v>33543.74856297073</v>
      </c>
      <c r="D16" s="470">
        <v>31982.422972304863</v>
      </c>
      <c r="E16" s="169">
        <f t="shared" si="0"/>
        <v>104.88182396942814</v>
      </c>
      <c r="F16" s="170">
        <f t="shared" si="2"/>
        <v>76.307264037685243</v>
      </c>
      <c r="G16" s="470">
        <v>33023.593275322433</v>
      </c>
      <c r="H16" s="470">
        <v>31715.095379181806</v>
      </c>
      <c r="I16" s="169">
        <f t="shared" si="1"/>
        <v>104.125788935825</v>
      </c>
      <c r="J16" s="170">
        <f t="shared" si="3"/>
        <v>75.123984631668208</v>
      </c>
    </row>
    <row r="17" spans="1:10" ht="13.1" customHeight="1">
      <c r="A17" s="171" t="s">
        <v>15</v>
      </c>
      <c r="B17" s="470">
        <v>23028.678727039685</v>
      </c>
      <c r="C17" s="470">
        <v>22571.068059841269</v>
      </c>
      <c r="D17" s="470">
        <v>20047.802947564076</v>
      </c>
      <c r="E17" s="169">
        <f t="shared" si="0"/>
        <v>112.586242586666</v>
      </c>
      <c r="F17" s="170">
        <f t="shared" si="2"/>
        <v>98.012866163002656</v>
      </c>
      <c r="G17" s="470">
        <v>22383.272749093419</v>
      </c>
      <c r="H17" s="470">
        <v>19993.553710951262</v>
      </c>
      <c r="I17" s="169">
        <f t="shared" si="1"/>
        <v>111.95244763732629</v>
      </c>
      <c r="J17" s="170">
        <f t="shared" si="3"/>
        <v>97.197381640534815</v>
      </c>
    </row>
    <row r="18" spans="1:10" ht="13.1" customHeight="1">
      <c r="A18" s="171" t="s">
        <v>16</v>
      </c>
      <c r="B18" s="470">
        <v>27344.970301444926</v>
      </c>
      <c r="C18" s="470">
        <v>23624.237707932793</v>
      </c>
      <c r="D18" s="470">
        <v>21088.563738473611</v>
      </c>
      <c r="E18" s="169">
        <f t="shared" si="0"/>
        <v>112.02392918220951</v>
      </c>
      <c r="F18" s="170">
        <f t="shared" si="2"/>
        <v>86.393356611853662</v>
      </c>
      <c r="G18" s="470">
        <v>22676.473780317814</v>
      </c>
      <c r="H18" s="470">
        <v>20594.083957178067</v>
      </c>
      <c r="I18" s="169">
        <f t="shared" si="1"/>
        <v>110.1115923751196</v>
      </c>
      <c r="J18" s="170">
        <f t="shared" si="3"/>
        <v>82.927403212866452</v>
      </c>
    </row>
    <row r="19" spans="1:10" ht="13.1" customHeight="1">
      <c r="A19" s="171" t="s">
        <v>17</v>
      </c>
      <c r="B19" s="470">
        <v>25038.301705546237</v>
      </c>
      <c r="C19" s="470">
        <v>17895.761993289245</v>
      </c>
      <c r="D19" s="470">
        <v>15750.569685483069</v>
      </c>
      <c r="E19" s="169">
        <f t="shared" si="0"/>
        <v>113.6197759867908</v>
      </c>
      <c r="F19" s="170">
        <f t="shared" si="2"/>
        <v>71.473545625201695</v>
      </c>
      <c r="G19" s="470">
        <v>17429.1701466372</v>
      </c>
      <c r="H19" s="470">
        <v>15540.289643927412</v>
      </c>
      <c r="I19" s="169">
        <f t="shared" si="1"/>
        <v>112.15473164264924</v>
      </c>
      <c r="J19" s="170">
        <f t="shared" si="3"/>
        <v>69.610033266659059</v>
      </c>
    </row>
    <row r="20" spans="1:10" ht="13.1" customHeight="1">
      <c r="A20" s="171" t="s">
        <v>18</v>
      </c>
      <c r="B20" s="470">
        <v>22522.511432744657</v>
      </c>
      <c r="C20" s="470">
        <v>25190.930998814463</v>
      </c>
      <c r="D20" s="470">
        <v>22158.1488537029</v>
      </c>
      <c r="E20" s="169">
        <f t="shared" si="0"/>
        <v>113.68698335377753</v>
      </c>
      <c r="F20" s="170">
        <f t="shared" si="2"/>
        <v>111.84778870703684</v>
      </c>
      <c r="G20" s="470">
        <v>24691.116426713896</v>
      </c>
      <c r="H20" s="470">
        <v>21722.998487279423</v>
      </c>
      <c r="I20" s="169">
        <f t="shared" si="1"/>
        <v>113.66348177565149</v>
      </c>
      <c r="J20" s="170">
        <f t="shared" si="3"/>
        <v>109.62861091421796</v>
      </c>
    </row>
    <row r="21" spans="1:10" ht="13.1" customHeight="1">
      <c r="A21" s="171" t="s">
        <v>19</v>
      </c>
      <c r="B21" s="470">
        <v>26003.267572063069</v>
      </c>
      <c r="C21" s="470">
        <v>19828.525623207301</v>
      </c>
      <c r="D21" s="470">
        <v>17939.836937139324</v>
      </c>
      <c r="E21" s="169">
        <f t="shared" si="0"/>
        <v>110.52790330640066</v>
      </c>
      <c r="F21" s="170">
        <f t="shared" si="2"/>
        <v>76.253976806016183</v>
      </c>
      <c r="G21" s="470">
        <v>19615.361612695338</v>
      </c>
      <c r="H21" s="470">
        <v>17879.528658767773</v>
      </c>
      <c r="I21" s="169">
        <f t="shared" si="1"/>
        <v>109.70849392652389</v>
      </c>
      <c r="J21" s="170">
        <f t="shared" si="3"/>
        <v>75.434218250976059</v>
      </c>
    </row>
    <row r="22" spans="1:10" ht="13.1" customHeight="1">
      <c r="A22" s="171" t="s">
        <v>20</v>
      </c>
      <c r="B22" s="470">
        <v>29674.055909789375</v>
      </c>
      <c r="C22" s="470">
        <v>25513.194639116566</v>
      </c>
      <c r="D22" s="470">
        <v>22739.415206127705</v>
      </c>
      <c r="E22" s="169">
        <f t="shared" si="0"/>
        <v>112.19811243097138</v>
      </c>
      <c r="F22" s="170">
        <f t="shared" si="2"/>
        <v>85.978117439280837</v>
      </c>
      <c r="G22" s="470">
        <v>25380.937063646328</v>
      </c>
      <c r="H22" s="470">
        <v>22702.421654706417</v>
      </c>
      <c r="I22" s="169">
        <f t="shared" si="1"/>
        <v>111.7983686924634</v>
      </c>
      <c r="J22" s="170">
        <f t="shared" si="3"/>
        <v>85.532416400392506</v>
      </c>
    </row>
    <row r="23" spans="1:10" ht="13.1" customHeight="1">
      <c r="A23" s="171" t="s">
        <v>21</v>
      </c>
      <c r="B23" s="470">
        <v>28709.310893502348</v>
      </c>
      <c r="C23" s="470">
        <v>22241.976730648206</v>
      </c>
      <c r="D23" s="470">
        <v>21274.863672045354</v>
      </c>
      <c r="E23" s="169">
        <f t="shared" si="0"/>
        <v>104.54580143737238</v>
      </c>
      <c r="F23" s="170">
        <f t="shared" si="2"/>
        <v>77.47304285064584</v>
      </c>
      <c r="G23" s="470">
        <v>21648.176199240545</v>
      </c>
      <c r="H23" s="470">
        <v>20653.076092114181</v>
      </c>
      <c r="I23" s="169">
        <f t="shared" si="1"/>
        <v>104.81816898697389</v>
      </c>
      <c r="J23" s="170">
        <f t="shared" si="3"/>
        <v>75.404722459361011</v>
      </c>
    </row>
    <row r="24" spans="1:10" ht="13.1" customHeight="1">
      <c r="A24" s="171" t="s">
        <v>183</v>
      </c>
      <c r="B24" s="470">
        <v>79030.283031708692</v>
      </c>
      <c r="C24" s="470">
        <v>48815.463466340931</v>
      </c>
      <c r="D24" s="470">
        <v>46870.867503486748</v>
      </c>
      <c r="E24" s="169">
        <f t="shared" si="0"/>
        <v>104.14883714859667</v>
      </c>
      <c r="F24" s="170">
        <f t="shared" si="2"/>
        <v>61.768048390710042</v>
      </c>
      <c r="G24" s="470">
        <v>52953.425219119148</v>
      </c>
      <c r="H24" s="470">
        <v>48522.059667165297</v>
      </c>
      <c r="I24" s="169">
        <f t="shared" si="1"/>
        <v>109.1326822940959</v>
      </c>
      <c r="J24" s="170">
        <f t="shared" si="3"/>
        <v>67.003967577685458</v>
      </c>
    </row>
    <row r="25" spans="1:10">
      <c r="A25" s="166" t="s">
        <v>192</v>
      </c>
      <c r="B25" s="164">
        <v>42189.183276732561</v>
      </c>
      <c r="C25" s="164">
        <v>25647.925384389349</v>
      </c>
      <c r="D25" s="164">
        <v>24323.813877748064</v>
      </c>
      <c r="E25" s="167">
        <f t="shared" si="0"/>
        <v>105.4436837631479</v>
      </c>
      <c r="F25" s="165">
        <f>C25/B25*100</f>
        <v>60.792656772131082</v>
      </c>
      <c r="G25" s="164">
        <v>32700.451544167368</v>
      </c>
      <c r="H25" s="164">
        <v>31710.773033143636</v>
      </c>
      <c r="I25" s="167">
        <f t="shared" si="1"/>
        <v>103.12095359513731</v>
      </c>
      <c r="J25" s="165">
        <f>G25/$B25*100</f>
        <v>77.50908883368156</v>
      </c>
    </row>
    <row r="26" spans="1:10" ht="13.1" customHeight="1">
      <c r="A26" s="171" t="s">
        <v>24</v>
      </c>
      <c r="B26" s="470">
        <v>34121.882394764856</v>
      </c>
      <c r="C26" s="470">
        <v>22967.967490554158</v>
      </c>
      <c r="D26" s="470">
        <v>21698.330883207436</v>
      </c>
      <c r="E26" s="169">
        <f>C26/D26*100</f>
        <v>105.85131001172678</v>
      </c>
      <c r="F26" s="170">
        <f>C26/B26*100</f>
        <v>67.31154871478607</v>
      </c>
      <c r="G26" s="470">
        <v>39977.158241443503</v>
      </c>
      <c r="H26" s="470">
        <v>34063.165566576281</v>
      </c>
      <c r="I26" s="169">
        <f t="shared" si="1"/>
        <v>117.36184108698986</v>
      </c>
      <c r="J26" s="170">
        <f>G26/$B26*100</f>
        <v>117.15988519899767</v>
      </c>
    </row>
    <row r="27" spans="1:10" ht="13.1" customHeight="1">
      <c r="A27" s="171" t="s">
        <v>25</v>
      </c>
      <c r="B27" s="470">
        <v>43200.694035373548</v>
      </c>
      <c r="C27" s="470">
        <v>27618.757860917609</v>
      </c>
      <c r="D27" s="470">
        <v>25469.623233379822</v>
      </c>
      <c r="E27" s="169">
        <f t="shared" si="0"/>
        <v>108.43803069972854</v>
      </c>
      <c r="F27" s="170">
        <f t="shared" ref="F27:F52" si="4">C27/B27*100</f>
        <v>63.931282766667699</v>
      </c>
      <c r="G27" s="470">
        <v>27371.505214600984</v>
      </c>
      <c r="H27" s="470">
        <v>26838.832057416501</v>
      </c>
      <c r="I27" s="169">
        <f t="shared" si="1"/>
        <v>101.98471064629389</v>
      </c>
      <c r="J27" s="170">
        <f t="shared" ref="J27:J52" si="5">G27/$B27*100</f>
        <v>63.358947872894532</v>
      </c>
    </row>
    <row r="28" spans="1:10" ht="13.1" customHeight="1">
      <c r="A28" s="171" t="s">
        <v>184</v>
      </c>
      <c r="B28" s="470">
        <v>40503.088186804744</v>
      </c>
      <c r="C28" s="470">
        <v>28093.43519546332</v>
      </c>
      <c r="D28" s="470">
        <v>26774.586566255777</v>
      </c>
      <c r="E28" s="169">
        <f t="shared" si="0"/>
        <v>104.92574787641986</v>
      </c>
      <c r="F28" s="170">
        <f t="shared" si="4"/>
        <v>69.361217756762827</v>
      </c>
      <c r="G28" s="470">
        <v>44435.537765405163</v>
      </c>
      <c r="H28" s="470">
        <v>41827.453422851933</v>
      </c>
      <c r="I28" s="169">
        <f t="shared" si="1"/>
        <v>106.23534097614542</v>
      </c>
      <c r="J28" s="170">
        <f t="shared" si="5"/>
        <v>109.70901171896701</v>
      </c>
    </row>
    <row r="29" spans="1:10" ht="13.1" customHeight="1">
      <c r="A29" s="171" t="s">
        <v>27</v>
      </c>
      <c r="B29" s="470">
        <v>30170.759728541332</v>
      </c>
      <c r="C29" s="470">
        <v>21878.433513414078</v>
      </c>
      <c r="D29" s="470">
        <v>20722.302222221821</v>
      </c>
      <c r="E29" s="169">
        <f t="shared" si="0"/>
        <v>105.57916431675467</v>
      </c>
      <c r="F29" s="170">
        <f t="shared" si="4"/>
        <v>72.515354967071744</v>
      </c>
      <c r="G29" s="470">
        <v>22709.469511151365</v>
      </c>
      <c r="H29" s="470">
        <v>21325.223029043089</v>
      </c>
      <c r="I29" s="169">
        <f t="shared" si="1"/>
        <v>106.49112311849238</v>
      </c>
      <c r="J29" s="170">
        <f t="shared" si="5"/>
        <v>75.269796702097509</v>
      </c>
    </row>
    <row r="30" spans="1:10" ht="13.1" customHeight="1">
      <c r="A30" s="171" t="s">
        <v>28</v>
      </c>
      <c r="B30" s="470">
        <v>30036.826246841723</v>
      </c>
      <c r="C30" s="470">
        <v>25994.346324194183</v>
      </c>
      <c r="D30" s="470">
        <v>23982.025939913354</v>
      </c>
      <c r="E30" s="169">
        <f t="shared" si="0"/>
        <v>108.39095241295573</v>
      </c>
      <c r="F30" s="170">
        <f t="shared" si="4"/>
        <v>86.541587684975227</v>
      </c>
      <c r="G30" s="470">
        <v>29153.06162673156</v>
      </c>
      <c r="H30" s="470">
        <v>26679.638635435993</v>
      </c>
      <c r="I30" s="169">
        <f t="shared" si="1"/>
        <v>109.27082643469674</v>
      </c>
      <c r="J30" s="170">
        <f t="shared" si="5"/>
        <v>97.057729692053968</v>
      </c>
    </row>
    <row r="31" spans="1:10" ht="13.1" customHeight="1">
      <c r="A31" s="171" t="s">
        <v>29</v>
      </c>
      <c r="B31" s="470">
        <v>36896.76932594346</v>
      </c>
      <c r="C31" s="470">
        <v>33716.598267878217</v>
      </c>
      <c r="D31" s="470">
        <v>31918.865748122265</v>
      </c>
      <c r="E31" s="169">
        <f t="shared" si="0"/>
        <v>105.63219424506558</v>
      </c>
      <c r="F31" s="170">
        <f t="shared" si="4"/>
        <v>91.380895628091878</v>
      </c>
      <c r="G31" s="470">
        <v>31565.304971404312</v>
      </c>
      <c r="H31" s="470">
        <v>30053.445516078838</v>
      </c>
      <c r="I31" s="169">
        <f t="shared" si="1"/>
        <v>105.03056947169873</v>
      </c>
      <c r="J31" s="170">
        <f t="shared" si="5"/>
        <v>85.550322014804692</v>
      </c>
    </row>
    <row r="32" spans="1:10" ht="13.1" customHeight="1">
      <c r="A32" s="171" t="s">
        <v>30</v>
      </c>
      <c r="B32" s="470">
        <v>49104.517898417522</v>
      </c>
      <c r="C32" s="470">
        <v>27508.906473651961</v>
      </c>
      <c r="D32" s="470">
        <v>26658.979704142013</v>
      </c>
      <c r="E32" s="169">
        <f t="shared" si="0"/>
        <v>103.18814440365809</v>
      </c>
      <c r="F32" s="170">
        <f t="shared" si="4"/>
        <v>56.021131356099687</v>
      </c>
      <c r="G32" s="470">
        <v>99050.271194158078</v>
      </c>
      <c r="H32" s="470">
        <v>113176.47819446484</v>
      </c>
      <c r="I32" s="169">
        <f t="shared" si="1"/>
        <v>87.518425006974951</v>
      </c>
      <c r="J32" s="170">
        <f t="shared" si="5"/>
        <v>201.71315274709204</v>
      </c>
    </row>
    <row r="33" spans="1:10" ht="13.1" customHeight="1">
      <c r="A33" s="171" t="s">
        <v>31</v>
      </c>
      <c r="B33" s="470">
        <v>27408.864433938255</v>
      </c>
      <c r="C33" s="470">
        <v>19176.534482599192</v>
      </c>
      <c r="D33" s="470">
        <v>18746.689752203558</v>
      </c>
      <c r="E33" s="169">
        <f t="shared" si="0"/>
        <v>102.29291003413074</v>
      </c>
      <c r="F33" s="170">
        <f t="shared" si="4"/>
        <v>69.964717176879418</v>
      </c>
      <c r="G33" s="470">
        <v>18031.804801019873</v>
      </c>
      <c r="H33" s="470">
        <v>17322.182279745921</v>
      </c>
      <c r="I33" s="169">
        <f t="shared" si="1"/>
        <v>104.0966115574461</v>
      </c>
      <c r="J33" s="170">
        <f t="shared" si="5"/>
        <v>65.788222800987327</v>
      </c>
    </row>
    <row r="34" spans="1:10" ht="13.1" customHeight="1">
      <c r="A34" s="171" t="s">
        <v>32</v>
      </c>
      <c r="B34" s="470">
        <v>21915.225680350915</v>
      </c>
      <c r="C34" s="470">
        <v>14897.029674629324</v>
      </c>
      <c r="D34" s="470">
        <v>14307.695131753031</v>
      </c>
      <c r="E34" s="169">
        <f t="shared" si="0"/>
        <v>104.11900405655405</v>
      </c>
      <c r="F34" s="170">
        <f t="shared" si="4"/>
        <v>67.975707354845667</v>
      </c>
      <c r="G34" s="470">
        <v>15022.683243713107</v>
      </c>
      <c r="H34" s="470">
        <v>14511.520986651314</v>
      </c>
      <c r="I34" s="169">
        <f t="shared" si="1"/>
        <v>103.52245817328173</v>
      </c>
      <c r="J34" s="170">
        <f t="shared" si="5"/>
        <v>68.549069322075809</v>
      </c>
    </row>
    <row r="35" spans="1:10" ht="13.1" customHeight="1">
      <c r="A35" s="171" t="s">
        <v>185</v>
      </c>
      <c r="B35" s="470">
        <v>51015.686810083032</v>
      </c>
      <c r="C35" s="470">
        <v>29797.407009803923</v>
      </c>
      <c r="D35" s="470">
        <v>28939.019506056018</v>
      </c>
      <c r="E35" s="169">
        <f t="shared" si="0"/>
        <v>102.96619415031761</v>
      </c>
      <c r="F35" s="170">
        <f t="shared" si="4"/>
        <v>58.408322759098077</v>
      </c>
      <c r="G35" s="470">
        <v>30394.172512881287</v>
      </c>
      <c r="H35" s="470">
        <v>28359.900820222363</v>
      </c>
      <c r="I35" s="169">
        <f t="shared" si="1"/>
        <v>107.17305644175019</v>
      </c>
      <c r="J35" s="170">
        <f t="shared" si="5"/>
        <v>59.578091393790679</v>
      </c>
    </row>
    <row r="36" spans="1:10">
      <c r="A36" s="172" t="s">
        <v>194</v>
      </c>
      <c r="B36" s="164">
        <v>26912.969188760257</v>
      </c>
      <c r="C36" s="164">
        <v>21647.91596359446</v>
      </c>
      <c r="D36" s="164">
        <v>20152.561459359826</v>
      </c>
      <c r="E36" s="167">
        <f t="shared" si="0"/>
        <v>107.42017091599104</v>
      </c>
      <c r="F36" s="165">
        <f t="shared" si="4"/>
        <v>80.436743384804018</v>
      </c>
      <c r="G36" s="164">
        <v>20849.053834528604</v>
      </c>
      <c r="H36" s="164">
        <v>19219.216363898122</v>
      </c>
      <c r="I36" s="167">
        <f t="shared" si="1"/>
        <v>108.48024934925031</v>
      </c>
      <c r="J36" s="165">
        <f t="shared" si="5"/>
        <v>77.468426795642671</v>
      </c>
    </row>
    <row r="37" spans="1:10" ht="13.1" customHeight="1">
      <c r="A37" s="171" t="s">
        <v>35</v>
      </c>
      <c r="B37" s="470">
        <v>22808.520112349412</v>
      </c>
      <c r="C37" s="470">
        <v>21279.479714500376</v>
      </c>
      <c r="D37" s="470">
        <v>18627.176966292136</v>
      </c>
      <c r="E37" s="169">
        <f t="shared" si="0"/>
        <v>114.23888736875085</v>
      </c>
      <c r="F37" s="170">
        <f t="shared" si="4"/>
        <v>93.296187607449582</v>
      </c>
      <c r="G37" s="470">
        <v>19839.900468384076</v>
      </c>
      <c r="H37" s="470">
        <v>17672.238050015829</v>
      </c>
      <c r="I37" s="169">
        <f t="shared" si="1"/>
        <v>112.26591907733103</v>
      </c>
      <c r="J37" s="170">
        <f t="shared" si="5"/>
        <v>86.984602116478342</v>
      </c>
    </row>
    <row r="38" spans="1:10" ht="13.1" customHeight="1">
      <c r="A38" s="171" t="s">
        <v>39</v>
      </c>
      <c r="B38" s="470">
        <v>21226.470244896082</v>
      </c>
      <c r="C38" s="470">
        <v>10547.078816151728</v>
      </c>
      <c r="D38" s="470">
        <v>9271.0736707566466</v>
      </c>
      <c r="E38" s="169">
        <f t="shared" si="0"/>
        <v>113.76329420636502</v>
      </c>
      <c r="F38" s="170">
        <f t="shared" si="4"/>
        <v>49.688331100116756</v>
      </c>
      <c r="G38" s="470">
        <v>10889.387478653331</v>
      </c>
      <c r="H38" s="470">
        <v>9640.4485977371205</v>
      </c>
      <c r="I38" s="169">
        <f t="shared" si="1"/>
        <v>112.95519464944164</v>
      </c>
      <c r="J38" s="170">
        <f t="shared" si="5"/>
        <v>51.300981053464092</v>
      </c>
    </row>
    <row r="39" spans="1:10" ht="13.1" customHeight="1">
      <c r="A39" s="471" t="s">
        <v>107</v>
      </c>
      <c r="B39" s="470">
        <v>24640.958598269197</v>
      </c>
      <c r="C39" s="470">
        <v>16446.682956688914</v>
      </c>
      <c r="D39" s="470">
        <v>15990.55496232075</v>
      </c>
      <c r="E39" s="169">
        <f t="shared" si="0"/>
        <v>102.85248382837844</v>
      </c>
      <c r="F39" s="170">
        <f>C39/B39*100</f>
        <v>66.745304940547825</v>
      </c>
      <c r="G39" s="470">
        <v>16298.265701479038</v>
      </c>
      <c r="H39" s="470">
        <v>15700.175659194021</v>
      </c>
      <c r="I39" s="169">
        <f t="shared" si="1"/>
        <v>103.8094480932433</v>
      </c>
      <c r="J39" s="170">
        <f t="shared" si="5"/>
        <v>66.142985616735885</v>
      </c>
    </row>
    <row r="40" spans="1:10" ht="13.1" customHeight="1">
      <c r="A40" s="171" t="s">
        <v>43</v>
      </c>
      <c r="B40" s="470">
        <v>28377.185867483568</v>
      </c>
      <c r="C40" s="470">
        <v>23389.003259637982</v>
      </c>
      <c r="D40" s="470">
        <v>22136.719138978544</v>
      </c>
      <c r="E40" s="169">
        <f t="shared" si="0"/>
        <v>105.65704480775746</v>
      </c>
      <c r="F40" s="170">
        <f t="shared" si="4"/>
        <v>82.421855954499819</v>
      </c>
      <c r="G40" s="470">
        <v>22890.17688719913</v>
      </c>
      <c r="H40" s="470">
        <v>21412.292655894747</v>
      </c>
      <c r="I40" s="169">
        <f t="shared" si="1"/>
        <v>106.90203639122001</v>
      </c>
      <c r="J40" s="170">
        <f t="shared" si="5"/>
        <v>80.664012964823925</v>
      </c>
    </row>
    <row r="41" spans="1:10" ht="13.1" customHeight="1">
      <c r="A41" s="171" t="s">
        <v>45</v>
      </c>
      <c r="B41" s="470">
        <v>27315.667981774834</v>
      </c>
      <c r="C41" s="470">
        <v>13022.203748946926</v>
      </c>
      <c r="D41" s="470">
        <v>14736.692614533966</v>
      </c>
      <c r="E41" s="169">
        <f t="shared" si="0"/>
        <v>88.365850395114194</v>
      </c>
      <c r="F41" s="170">
        <f t="shared" si="4"/>
        <v>47.673019593133922</v>
      </c>
      <c r="G41" s="470">
        <v>11967.133141059256</v>
      </c>
      <c r="H41" s="470">
        <v>11691.818889626189</v>
      </c>
      <c r="I41" s="169">
        <f t="shared" si="1"/>
        <v>102.35475980283397</v>
      </c>
      <c r="J41" s="170">
        <f t="shared" si="5"/>
        <v>43.81050885903209</v>
      </c>
    </row>
    <row r="42" spans="1:10" ht="13.1" customHeight="1">
      <c r="A42" s="171" t="s">
        <v>46</v>
      </c>
      <c r="B42" s="470">
        <v>26542.280729775652</v>
      </c>
      <c r="C42" s="470">
        <v>18618.771143888651</v>
      </c>
      <c r="D42" s="470">
        <v>17126.877281534587</v>
      </c>
      <c r="E42" s="169">
        <f t="shared" si="0"/>
        <v>108.7108340757632</v>
      </c>
      <c r="F42" s="170">
        <f t="shared" si="4"/>
        <v>70.147593318918325</v>
      </c>
      <c r="G42" s="470">
        <v>17912.364102970158</v>
      </c>
      <c r="H42" s="470">
        <v>16673.622697939936</v>
      </c>
      <c r="I42" s="169">
        <f t="shared" si="1"/>
        <v>107.42934770368331</v>
      </c>
      <c r="J42" s="170">
        <f t="shared" si="5"/>
        <v>67.486152698534738</v>
      </c>
    </row>
    <row r="43" spans="1:10" ht="13.1" customHeight="1">
      <c r="A43" s="171" t="s">
        <v>47</v>
      </c>
      <c r="B43" s="470">
        <v>26660.797669964042</v>
      </c>
      <c r="C43" s="470">
        <v>22101.496392974714</v>
      </c>
      <c r="D43" s="470">
        <v>20174.950561923572</v>
      </c>
      <c r="E43" s="169">
        <f t="shared" si="0"/>
        <v>109.54919728372042</v>
      </c>
      <c r="F43" s="170">
        <f t="shared" si="4"/>
        <v>82.898856465476939</v>
      </c>
      <c r="G43" s="470">
        <v>21578.381009049372</v>
      </c>
      <c r="H43" s="470">
        <v>19358.91047876644</v>
      </c>
      <c r="I43" s="169">
        <f t="shared" si="1"/>
        <v>111.46485249114266</v>
      </c>
      <c r="J43" s="170">
        <f t="shared" si="5"/>
        <v>80.936741939118718</v>
      </c>
    </row>
    <row r="44" spans="1:10" ht="13.1" customHeight="1">
      <c r="A44" s="471" t="s">
        <v>108</v>
      </c>
      <c r="B44" s="470">
        <v>26284.695901360868</v>
      </c>
      <c r="C44" s="470">
        <v>26716.630742882564</v>
      </c>
      <c r="D44" s="470">
        <v>20241.729992592591</v>
      </c>
      <c r="E44" s="169">
        <f t="shared" si="0"/>
        <v>131.98788222478734</v>
      </c>
      <c r="F44" s="170">
        <f t="shared" si="4"/>
        <v>101.64329404130308</v>
      </c>
      <c r="G44" s="470">
        <v>29926.739786637932</v>
      </c>
      <c r="H44" s="470">
        <v>19602.974444112373</v>
      </c>
      <c r="I44" s="169">
        <f t="shared" si="1"/>
        <v>152.66427996403493</v>
      </c>
      <c r="J44" s="170">
        <f t="shared" si="5"/>
        <v>113.85613856422245</v>
      </c>
    </row>
    <row r="45" spans="1:10">
      <c r="A45" s="166" t="s">
        <v>195</v>
      </c>
      <c r="B45" s="164">
        <v>22461.602800270713</v>
      </c>
      <c r="C45" s="164">
        <v>17575.370653066606</v>
      </c>
      <c r="D45" s="164">
        <v>14906.692677440173</v>
      </c>
      <c r="E45" s="167">
        <f t="shared" si="0"/>
        <v>117.90254909907156</v>
      </c>
      <c r="F45" s="165">
        <f t="shared" si="4"/>
        <v>78.246289053133751</v>
      </c>
      <c r="G45" s="164">
        <v>16851.217719978373</v>
      </c>
      <c r="H45" s="164">
        <v>14465.786833606759</v>
      </c>
      <c r="I45" s="167">
        <f t="shared" si="1"/>
        <v>116.4901564900003</v>
      </c>
      <c r="J45" s="165">
        <f t="shared" si="5"/>
        <v>75.022329750107048</v>
      </c>
    </row>
    <row r="46" spans="1:10" ht="13.1" customHeight="1">
      <c r="A46" s="171" t="s">
        <v>36</v>
      </c>
      <c r="B46" s="470">
        <v>19808.661601196745</v>
      </c>
      <c r="C46" s="470">
        <v>8610.9637850977469</v>
      </c>
      <c r="D46" s="470">
        <v>7831.7294922137608</v>
      </c>
      <c r="E46" s="169">
        <f t="shared" si="0"/>
        <v>109.94970898393126</v>
      </c>
      <c r="F46" s="170">
        <f t="shared" si="4"/>
        <v>43.470699628578203</v>
      </c>
      <c r="G46" s="470">
        <v>9004.8556121879992</v>
      </c>
      <c r="H46" s="470">
        <v>8242.1071412384863</v>
      </c>
      <c r="I46" s="169">
        <f t="shared" si="1"/>
        <v>109.25428968440829</v>
      </c>
      <c r="J46" s="170">
        <f t="shared" si="5"/>
        <v>45.459182419694464</v>
      </c>
    </row>
    <row r="47" spans="1:10" ht="13.1" customHeight="1">
      <c r="A47" s="171" t="s">
        <v>37</v>
      </c>
      <c r="B47" s="470">
        <v>21102.112107181558</v>
      </c>
      <c r="C47" s="470">
        <v>8677.6400862068967</v>
      </c>
      <c r="D47" s="470">
        <v>7234.510869565217</v>
      </c>
      <c r="E47" s="169">
        <f t="shared" si="0"/>
        <v>119.94784779041198</v>
      </c>
      <c r="F47" s="170">
        <f t="shared" si="4"/>
        <v>41.122140012011812</v>
      </c>
      <c r="G47" s="470">
        <v>10234.632796780685</v>
      </c>
      <c r="H47" s="470">
        <v>9773.190045248868</v>
      </c>
      <c r="I47" s="169">
        <f t="shared" si="1"/>
        <v>104.72151620295303</v>
      </c>
      <c r="J47" s="170">
        <f t="shared" si="5"/>
        <v>48.50051381016781</v>
      </c>
    </row>
    <row r="48" spans="1:10" ht="13.1" customHeight="1">
      <c r="A48" s="168" t="s">
        <v>38</v>
      </c>
      <c r="B48" s="470">
        <v>20457.245250337528</v>
      </c>
      <c r="C48" s="470">
        <v>12933.670122728721</v>
      </c>
      <c r="D48" s="470">
        <v>11764.06380960376</v>
      </c>
      <c r="E48" s="169">
        <f t="shared" si="0"/>
        <v>109.94219626869193</v>
      </c>
      <c r="F48" s="170">
        <f t="shared" si="4"/>
        <v>63.222931359809188</v>
      </c>
      <c r="G48" s="470">
        <v>13022.784910797034</v>
      </c>
      <c r="H48" s="470">
        <v>11634.860837292161</v>
      </c>
      <c r="I48" s="169">
        <f t="shared" si="1"/>
        <v>111.92901310049439</v>
      </c>
      <c r="J48" s="170">
        <f t="shared" si="5"/>
        <v>63.65854616022736</v>
      </c>
    </row>
    <row r="49" spans="1:10" ht="13.1" customHeight="1">
      <c r="A49" s="168" t="s">
        <v>40</v>
      </c>
      <c r="B49" s="470">
        <v>21705.618297147998</v>
      </c>
      <c r="C49" s="470">
        <v>20850.421768404663</v>
      </c>
      <c r="D49" s="470">
        <v>20629.374884348766</v>
      </c>
      <c r="E49" s="169">
        <f t="shared" si="0"/>
        <v>101.07151518305871</v>
      </c>
      <c r="F49" s="170">
        <f t="shared" si="4"/>
        <v>96.060022262274359</v>
      </c>
      <c r="G49" s="470">
        <v>19396.002807294513</v>
      </c>
      <c r="H49" s="470">
        <v>19070.349417100446</v>
      </c>
      <c r="I49" s="169">
        <f t="shared" si="1"/>
        <v>101.70764249291653</v>
      </c>
      <c r="J49" s="170">
        <f t="shared" si="5"/>
        <v>89.359365588047055</v>
      </c>
    </row>
    <row r="50" spans="1:10" ht="26" customHeight="1">
      <c r="A50" s="171" t="s">
        <v>135</v>
      </c>
      <c r="B50" s="470">
        <v>21249.40562886469</v>
      </c>
      <c r="C50" s="470">
        <v>4148.1406106870227</v>
      </c>
      <c r="D50" s="470">
        <v>5232.1023945409434</v>
      </c>
      <c r="E50" s="169">
        <f t="shared" si="0"/>
        <v>79.282481455544499</v>
      </c>
      <c r="F50" s="170">
        <f t="shared" si="4"/>
        <v>19.521207713463227</v>
      </c>
      <c r="G50" s="470">
        <v>6667.0281809853423</v>
      </c>
      <c r="H50" s="470">
        <v>7013.3966935146445</v>
      </c>
      <c r="I50" s="169">
        <f t="shared" si="1"/>
        <v>95.061330084898913</v>
      </c>
      <c r="J50" s="170">
        <f t="shared" si="5"/>
        <v>31.37512783853591</v>
      </c>
    </row>
    <row r="51" spans="1:10" ht="13.1" customHeight="1">
      <c r="A51" s="171" t="s">
        <v>42</v>
      </c>
      <c r="B51" s="470">
        <v>22722.704662801068</v>
      </c>
      <c r="C51" s="470">
        <v>5002.1381216032605</v>
      </c>
      <c r="D51" s="470">
        <v>2489.6718630983014</v>
      </c>
      <c r="E51" s="169">
        <f t="shared" si="0"/>
        <v>200.91555822052354</v>
      </c>
      <c r="F51" s="170">
        <f t="shared" si="4"/>
        <v>22.013832401704235</v>
      </c>
      <c r="G51" s="470">
        <v>6725.4148313643291</v>
      </c>
      <c r="H51" s="470">
        <v>4714.7023074433655</v>
      </c>
      <c r="I51" s="169">
        <f t="shared" si="1"/>
        <v>142.64770907691326</v>
      </c>
      <c r="J51" s="170">
        <f t="shared" si="5"/>
        <v>29.597774257808247</v>
      </c>
    </row>
    <row r="52" spans="1:10" ht="13.1" customHeight="1">
      <c r="A52" s="171" t="s">
        <v>44</v>
      </c>
      <c r="B52" s="470">
        <v>24670.645572765497</v>
      </c>
      <c r="C52" s="470">
        <v>20709.618510819793</v>
      </c>
      <c r="D52" s="470">
        <v>17547.945841426295</v>
      </c>
      <c r="E52" s="169">
        <f t="shared" si="0"/>
        <v>118.01733774405425</v>
      </c>
      <c r="F52" s="170">
        <f t="shared" si="4"/>
        <v>83.944372066540595</v>
      </c>
      <c r="G52" s="470">
        <v>20392.126522315692</v>
      </c>
      <c r="H52" s="470">
        <v>17372.775431769813</v>
      </c>
      <c r="I52" s="169">
        <f t="shared" si="1"/>
        <v>117.37978541427729</v>
      </c>
      <c r="J52" s="170">
        <f t="shared" si="5"/>
        <v>82.657449972963164</v>
      </c>
    </row>
    <row r="53" spans="1:10">
      <c r="A53" s="166" t="s">
        <v>196</v>
      </c>
      <c r="B53" s="164">
        <v>27373.582827171751</v>
      </c>
      <c r="C53" s="164">
        <v>17315.146334193596</v>
      </c>
      <c r="D53" s="164">
        <v>16240.210976281189</v>
      </c>
      <c r="E53" s="167">
        <f t="shared" si="0"/>
        <v>106.61897409758008</v>
      </c>
      <c r="F53" s="165">
        <f>C53/B53*100</f>
        <v>63.254950743992922</v>
      </c>
      <c r="G53" s="164">
        <v>17030.96342559062</v>
      </c>
      <c r="H53" s="164">
        <v>16001.818129491152</v>
      </c>
      <c r="I53" s="167">
        <f t="shared" si="1"/>
        <v>106.43142727764645</v>
      </c>
      <c r="J53" s="165">
        <f>G53/$B53*100</f>
        <v>62.216785917717829</v>
      </c>
    </row>
    <row r="54" spans="1:10" ht="13.1" customHeight="1">
      <c r="A54" s="171" t="s">
        <v>49</v>
      </c>
      <c r="B54" s="470">
        <v>27762.517747924954</v>
      </c>
      <c r="C54" s="470">
        <v>16372.530402364684</v>
      </c>
      <c r="D54" s="470">
        <v>15274.472843049065</v>
      </c>
      <c r="E54" s="169">
        <f t="shared" si="0"/>
        <v>107.18884095443799</v>
      </c>
      <c r="F54" s="170">
        <f>C54/B54*100</f>
        <v>58.973507197805972</v>
      </c>
      <c r="G54" s="470">
        <v>16014.626640801956</v>
      </c>
      <c r="H54" s="470">
        <v>15036.334657162692</v>
      </c>
      <c r="I54" s="169">
        <f t="shared" si="1"/>
        <v>106.50618655373734</v>
      </c>
      <c r="J54" s="170">
        <f>G54/$B54*100</f>
        <v>57.684345440891917</v>
      </c>
    </row>
    <row r="55" spans="1:10" ht="13.1" customHeight="1">
      <c r="A55" s="171" t="s">
        <v>50</v>
      </c>
      <c r="B55" s="470">
        <v>23788.110268875953</v>
      </c>
      <c r="C55" s="470">
        <v>22308.447362256458</v>
      </c>
      <c r="D55" s="470">
        <v>22331.380905443879</v>
      </c>
      <c r="E55" s="169">
        <f t="shared" si="0"/>
        <v>99.897303515243735</v>
      </c>
      <c r="F55" s="170">
        <f t="shared" ref="F55:F85" si="6">C55/B55*100</f>
        <v>93.779821558354442</v>
      </c>
      <c r="G55" s="470">
        <v>21339.501845415092</v>
      </c>
      <c r="H55" s="470">
        <v>21252.646049403811</v>
      </c>
      <c r="I55" s="169">
        <f t="shared" si="1"/>
        <v>100.40868226859551</v>
      </c>
      <c r="J55" s="170">
        <f t="shared" ref="J55:J85" si="7">G55/$B55*100</f>
        <v>89.706587047964931</v>
      </c>
    </row>
    <row r="56" spans="1:10" ht="13.1" customHeight="1">
      <c r="A56" s="171" t="s">
        <v>51</v>
      </c>
      <c r="B56" s="470">
        <v>22951.465332724259</v>
      </c>
      <c r="C56" s="470">
        <v>19797.870508648684</v>
      </c>
      <c r="D56" s="470">
        <v>18348.89425879814</v>
      </c>
      <c r="E56" s="169">
        <f t="shared" si="0"/>
        <v>107.89680418565698</v>
      </c>
      <c r="F56" s="170">
        <f t="shared" si="6"/>
        <v>86.259723384287923</v>
      </c>
      <c r="G56" s="470">
        <v>19699.940570039253</v>
      </c>
      <c r="H56" s="470">
        <v>18400.864426893419</v>
      </c>
      <c r="I56" s="169">
        <f t="shared" si="1"/>
        <v>107.05986475965332</v>
      </c>
      <c r="J56" s="170">
        <f t="shared" si="7"/>
        <v>85.833040655365153</v>
      </c>
    </row>
    <row r="57" spans="1:10" ht="13.1" customHeight="1">
      <c r="A57" s="171" t="s">
        <v>52</v>
      </c>
      <c r="B57" s="470">
        <v>30552.763875723402</v>
      </c>
      <c r="C57" s="470">
        <v>16402.261893501422</v>
      </c>
      <c r="D57" s="470">
        <v>15086.165276688569</v>
      </c>
      <c r="E57" s="169">
        <f t="shared" si="0"/>
        <v>108.72386449886314</v>
      </c>
      <c r="F57" s="170">
        <f t="shared" si="6"/>
        <v>53.685034716398675</v>
      </c>
      <c r="G57" s="470">
        <v>16340.551679252321</v>
      </c>
      <c r="H57" s="470">
        <v>15067.226433114607</v>
      </c>
      <c r="I57" s="169">
        <f t="shared" si="1"/>
        <v>108.45095978208181</v>
      </c>
      <c r="J57" s="170">
        <f t="shared" si="7"/>
        <v>53.483055561582724</v>
      </c>
    </row>
    <row r="58" spans="1:10" ht="13.1" customHeight="1">
      <c r="A58" s="171" t="s">
        <v>53</v>
      </c>
      <c r="B58" s="470">
        <v>26929.642841233446</v>
      </c>
      <c r="C58" s="470">
        <v>17547.674775145795</v>
      </c>
      <c r="D58" s="470">
        <v>16049.517885319725</v>
      </c>
      <c r="E58" s="169">
        <f t="shared" si="0"/>
        <v>109.33459123526951</v>
      </c>
      <c r="F58" s="170">
        <f t="shared" si="6"/>
        <v>65.161186424194213</v>
      </c>
      <c r="G58" s="470">
        <v>17621.968792250893</v>
      </c>
      <c r="H58" s="470">
        <v>16071.901759281662</v>
      </c>
      <c r="I58" s="169">
        <f t="shared" si="1"/>
        <v>109.64457757510901</v>
      </c>
      <c r="J58" s="170">
        <f t="shared" si="7"/>
        <v>65.437068349339327</v>
      </c>
    </row>
    <row r="59" spans="1:10" ht="13.1" customHeight="1">
      <c r="A59" s="171" t="s">
        <v>54</v>
      </c>
      <c r="B59" s="470">
        <v>22718.80728843607</v>
      </c>
      <c r="C59" s="470">
        <v>16310.703755534167</v>
      </c>
      <c r="D59" s="470">
        <v>16550.25683972859</v>
      </c>
      <c r="E59" s="169">
        <f t="shared" si="0"/>
        <v>98.552571802877523</v>
      </c>
      <c r="F59" s="170">
        <f t="shared" si="6"/>
        <v>71.793838243596326</v>
      </c>
      <c r="G59" s="470">
        <v>15997.26942794376</v>
      </c>
      <c r="H59" s="470">
        <v>16205.847839807888</v>
      </c>
      <c r="I59" s="169">
        <f t="shared" si="1"/>
        <v>98.712943537876626</v>
      </c>
      <c r="J59" s="170">
        <f t="shared" si="7"/>
        <v>70.414213320460746</v>
      </c>
    </row>
    <row r="60" spans="1:10" ht="13.1" customHeight="1">
      <c r="A60" s="171" t="s">
        <v>55</v>
      </c>
      <c r="B60" s="470">
        <v>30987.177734367673</v>
      </c>
      <c r="C60" s="470">
        <v>18213.444034954002</v>
      </c>
      <c r="D60" s="470">
        <v>16885.018159730938</v>
      </c>
      <c r="E60" s="169">
        <f t="shared" si="0"/>
        <v>107.8674826562593</v>
      </c>
      <c r="F60" s="170">
        <f t="shared" si="6"/>
        <v>58.777356850906727</v>
      </c>
      <c r="G60" s="470">
        <v>17753.964010663756</v>
      </c>
      <c r="H60" s="470">
        <v>16522.519600108051</v>
      </c>
      <c r="I60" s="169">
        <f t="shared" si="1"/>
        <v>107.45312724911309</v>
      </c>
      <c r="J60" s="170">
        <f t="shared" si="7"/>
        <v>57.294549903371653</v>
      </c>
    </row>
    <row r="61" spans="1:10" ht="13.1" customHeight="1">
      <c r="A61" s="171" t="s">
        <v>56</v>
      </c>
      <c r="B61" s="470">
        <v>23469.006192510307</v>
      </c>
      <c r="C61" s="470">
        <v>19054.366646414968</v>
      </c>
      <c r="D61" s="470">
        <v>17393.694385717641</v>
      </c>
      <c r="E61" s="169">
        <f t="shared" si="0"/>
        <v>109.54755340568099</v>
      </c>
      <c r="F61" s="170">
        <f t="shared" si="6"/>
        <v>81.189490897555828</v>
      </c>
      <c r="G61" s="470">
        <v>18086.817052885872</v>
      </c>
      <c r="H61" s="470">
        <v>16700.411206563618</v>
      </c>
      <c r="I61" s="169">
        <f t="shared" si="1"/>
        <v>108.30162700291694</v>
      </c>
      <c r="J61" s="170">
        <f t="shared" si="7"/>
        <v>77.066821255763017</v>
      </c>
    </row>
    <row r="62" spans="1:10" ht="13.1" customHeight="1">
      <c r="A62" s="171" t="s">
        <v>57</v>
      </c>
      <c r="B62" s="470">
        <v>28746.772273448591</v>
      </c>
      <c r="C62" s="470">
        <v>17104.018933329586</v>
      </c>
      <c r="D62" s="470">
        <v>16271.535524978377</v>
      </c>
      <c r="E62" s="169">
        <f t="shared" si="0"/>
        <v>105.11619451694196</v>
      </c>
      <c r="F62" s="170">
        <f t="shared" si="6"/>
        <v>59.498919637413991</v>
      </c>
      <c r="G62" s="470">
        <v>16485.911472284984</v>
      </c>
      <c r="H62" s="470">
        <v>15762.890602148398</v>
      </c>
      <c r="I62" s="169">
        <f t="shared" si="1"/>
        <v>104.58685458387971</v>
      </c>
      <c r="J62" s="170">
        <f t="shared" si="7"/>
        <v>57.348739244412087</v>
      </c>
    </row>
    <row r="63" spans="1:10" ht="13.1" customHeight="1">
      <c r="A63" s="171" t="s">
        <v>58</v>
      </c>
      <c r="B63" s="470">
        <v>26050.059873945207</v>
      </c>
      <c r="C63" s="470">
        <v>13877.89386932587</v>
      </c>
      <c r="D63" s="470">
        <v>13436.360940892157</v>
      </c>
      <c r="E63" s="169">
        <f t="shared" si="0"/>
        <v>103.28610499804269</v>
      </c>
      <c r="F63" s="170">
        <f t="shared" si="6"/>
        <v>53.273942311381347</v>
      </c>
      <c r="G63" s="470">
        <v>14000.058108185711</v>
      </c>
      <c r="H63" s="470">
        <v>13537.082240843694</v>
      </c>
      <c r="I63" s="169">
        <f t="shared" si="1"/>
        <v>103.42005654619678</v>
      </c>
      <c r="J63" s="170">
        <f t="shared" si="7"/>
        <v>53.74290184334015</v>
      </c>
    </row>
    <row r="64" spans="1:10" ht="13.1" customHeight="1">
      <c r="A64" s="171" t="s">
        <v>59</v>
      </c>
      <c r="B64" s="470">
        <v>24838.630568477864</v>
      </c>
      <c r="C64" s="470">
        <v>22039.974230802036</v>
      </c>
      <c r="D64" s="470">
        <v>20001.764821177825</v>
      </c>
      <c r="E64" s="169">
        <f t="shared" si="0"/>
        <v>110.19014785868376</v>
      </c>
      <c r="F64" s="170">
        <f t="shared" si="6"/>
        <v>88.732646391433761</v>
      </c>
      <c r="G64" s="470">
        <v>21708.58107678984</v>
      </c>
      <c r="H64" s="470">
        <v>19771.309986445471</v>
      </c>
      <c r="I64" s="169">
        <f t="shared" si="1"/>
        <v>109.79839520837263</v>
      </c>
      <c r="J64" s="170">
        <f t="shared" si="7"/>
        <v>87.398461911743652</v>
      </c>
    </row>
    <row r="65" spans="1:10" ht="13.1" customHeight="1">
      <c r="A65" s="171" t="s">
        <v>60</v>
      </c>
      <c r="B65" s="470">
        <v>28566.805250426511</v>
      </c>
      <c r="C65" s="470">
        <v>16770.716572784891</v>
      </c>
      <c r="D65" s="470">
        <v>16013.803936424341</v>
      </c>
      <c r="E65" s="169">
        <f t="shared" si="0"/>
        <v>104.72662609936737</v>
      </c>
      <c r="F65" s="170">
        <f t="shared" si="6"/>
        <v>58.70700775171386</v>
      </c>
      <c r="G65" s="470">
        <v>16851.136297515517</v>
      </c>
      <c r="H65" s="470">
        <v>16163.257302574813</v>
      </c>
      <c r="I65" s="169">
        <f t="shared" si="1"/>
        <v>104.25581912150297</v>
      </c>
      <c r="J65" s="170">
        <f t="shared" si="7"/>
        <v>58.988522341902147</v>
      </c>
    </row>
    <row r="66" spans="1:10" ht="13.1" customHeight="1">
      <c r="A66" s="171" t="s">
        <v>61</v>
      </c>
      <c r="B66" s="470">
        <v>23415.958483535018</v>
      </c>
      <c r="C66" s="470">
        <v>15245.319679662563</v>
      </c>
      <c r="D66" s="470">
        <v>14543.246560418371</v>
      </c>
      <c r="E66" s="169">
        <f t="shared" si="0"/>
        <v>104.82748550213672</v>
      </c>
      <c r="F66" s="170">
        <f t="shared" si="6"/>
        <v>65.106537024236459</v>
      </c>
      <c r="G66" s="470">
        <v>14379.306865242823</v>
      </c>
      <c r="H66" s="470">
        <v>13536.234873969775</v>
      </c>
      <c r="I66" s="169">
        <f t="shared" si="1"/>
        <v>106.22826065831849</v>
      </c>
      <c r="J66" s="170">
        <f t="shared" si="7"/>
        <v>61.408149810966165</v>
      </c>
    </row>
    <row r="67" spans="1:10" ht="13.1" customHeight="1">
      <c r="A67" s="171" t="s">
        <v>62</v>
      </c>
      <c r="B67" s="470">
        <v>24707.530300457489</v>
      </c>
      <c r="C67" s="470">
        <v>16678.254438349537</v>
      </c>
      <c r="D67" s="470">
        <v>15701.832340753626</v>
      </c>
      <c r="E67" s="169">
        <f t="shared" si="0"/>
        <v>106.2185232678968</v>
      </c>
      <c r="F67" s="170">
        <f t="shared" si="6"/>
        <v>67.502717736384682</v>
      </c>
      <c r="G67" s="470">
        <v>17562.237172947778</v>
      </c>
      <c r="H67" s="470">
        <v>16340.092160618246</v>
      </c>
      <c r="I67" s="169">
        <f t="shared" si="1"/>
        <v>107.47942545437451</v>
      </c>
      <c r="J67" s="170">
        <f t="shared" si="7"/>
        <v>71.080504442900931</v>
      </c>
    </row>
    <row r="68" spans="1:10">
      <c r="A68" s="172" t="s">
        <v>197</v>
      </c>
      <c r="B68" s="164">
        <v>42143.694389265307</v>
      </c>
      <c r="C68" s="164">
        <v>22177.593330483764</v>
      </c>
      <c r="D68" s="164">
        <v>20793.27197133865</v>
      </c>
      <c r="E68" s="167">
        <f t="shared" si="0"/>
        <v>106.65754461853456</v>
      </c>
      <c r="F68" s="165">
        <f t="shared" si="6"/>
        <v>52.623752264425974</v>
      </c>
      <c r="G68" s="164">
        <v>21939.908790881615</v>
      </c>
      <c r="H68" s="164">
        <v>20622.883864313881</v>
      </c>
      <c r="I68" s="167">
        <f t="shared" si="1"/>
        <v>106.38623063211219</v>
      </c>
      <c r="J68" s="165">
        <f t="shared" si="7"/>
        <v>52.059766256443972</v>
      </c>
    </row>
    <row r="69" spans="1:10" ht="13.1" customHeight="1">
      <c r="A69" s="171" t="s">
        <v>64</v>
      </c>
      <c r="B69" s="470">
        <v>23233.423147554244</v>
      </c>
      <c r="C69" s="470">
        <v>15233.043496763532</v>
      </c>
      <c r="D69" s="470">
        <v>14237.296357239513</v>
      </c>
      <c r="E69" s="169">
        <f t="shared" si="0"/>
        <v>106.99393420308829</v>
      </c>
      <c r="F69" s="170">
        <f t="shared" si="6"/>
        <v>65.565213528885849</v>
      </c>
      <c r="G69" s="470">
        <v>15602.390280526197</v>
      </c>
      <c r="H69" s="470">
        <v>14508.203843633981</v>
      </c>
      <c r="I69" s="169">
        <f t="shared" si="1"/>
        <v>107.54184631457552</v>
      </c>
      <c r="J69" s="170">
        <f t="shared" si="7"/>
        <v>67.154935290577882</v>
      </c>
    </row>
    <row r="70" spans="1:10" ht="13.1" customHeight="1">
      <c r="A70" s="171" t="s">
        <v>65</v>
      </c>
      <c r="B70" s="470">
        <v>33442.195459642346</v>
      </c>
      <c r="C70" s="470">
        <v>22970.637848205282</v>
      </c>
      <c r="D70" s="470">
        <v>21768.42673868897</v>
      </c>
      <c r="E70" s="169">
        <f t="shared" si="0"/>
        <v>105.52272850926624</v>
      </c>
      <c r="F70" s="170">
        <f t="shared" si="6"/>
        <v>68.68758923416371</v>
      </c>
      <c r="G70" s="470">
        <v>21963.59630681085</v>
      </c>
      <c r="H70" s="470">
        <v>20726.13839832733</v>
      </c>
      <c r="I70" s="169">
        <f t="shared" ref="I70:I95" si="8">G70/H70*100</f>
        <v>105.97051840869396</v>
      </c>
      <c r="J70" s="170">
        <f t="shared" si="7"/>
        <v>65.676299073475192</v>
      </c>
    </row>
    <row r="71" spans="1:10" ht="13.1" customHeight="1">
      <c r="A71" s="171" t="s">
        <v>66</v>
      </c>
      <c r="B71" s="470">
        <v>60870.51780282148</v>
      </c>
      <c r="C71" s="470">
        <v>22092.671665861228</v>
      </c>
      <c r="D71" s="470">
        <v>20839.963810413232</v>
      </c>
      <c r="E71" s="169">
        <f t="shared" si="0"/>
        <v>106.01108460093414</v>
      </c>
      <c r="F71" s="170">
        <f t="shared" si="6"/>
        <v>36.294535455450301</v>
      </c>
      <c r="G71" s="470">
        <v>23277.781229816599</v>
      </c>
      <c r="H71" s="470">
        <v>22165.650506784616</v>
      </c>
      <c r="I71" s="169">
        <f t="shared" si="8"/>
        <v>105.01736108620668</v>
      </c>
      <c r="J71" s="170">
        <f t="shared" si="7"/>
        <v>38.241470698870287</v>
      </c>
    </row>
    <row r="72" spans="1:10" ht="13.1" customHeight="1">
      <c r="A72" s="171" t="s">
        <v>67</v>
      </c>
      <c r="B72" s="470">
        <v>30478.075509842358</v>
      </c>
      <c r="C72" s="470">
        <v>23482.117815614143</v>
      </c>
      <c r="D72" s="470">
        <v>21602.728945071638</v>
      </c>
      <c r="E72" s="169">
        <f t="shared" ref="E72:E95" si="9">C72/D72*100</f>
        <v>108.69977527062042</v>
      </c>
      <c r="F72" s="170">
        <f t="shared" si="6"/>
        <v>77.04593358603303</v>
      </c>
      <c r="G72" s="470">
        <v>22708.703276881202</v>
      </c>
      <c r="H72" s="470">
        <v>21028.215917911988</v>
      </c>
      <c r="I72" s="169">
        <f t="shared" si="8"/>
        <v>107.99158314490087</v>
      </c>
      <c r="J72" s="170">
        <f t="shared" si="7"/>
        <v>74.508324088730035</v>
      </c>
    </row>
    <row r="73" spans="1:10">
      <c r="A73" s="166" t="s">
        <v>198</v>
      </c>
      <c r="B73" s="164">
        <v>31604.667281707061</v>
      </c>
      <c r="C73" s="164">
        <v>18347.427610372011</v>
      </c>
      <c r="D73" s="164">
        <v>17085.689625630432</v>
      </c>
      <c r="E73" s="167">
        <f t="shared" si="9"/>
        <v>107.38476474984557</v>
      </c>
      <c r="F73" s="165">
        <f t="shared" si="6"/>
        <v>58.052905435874003</v>
      </c>
      <c r="G73" s="164">
        <v>19828.742138434925</v>
      </c>
      <c r="H73" s="164">
        <v>18426.900410484839</v>
      </c>
      <c r="I73" s="167">
        <f t="shared" si="8"/>
        <v>107.60758291802806</v>
      </c>
      <c r="J73" s="165">
        <f t="shared" si="7"/>
        <v>62.739917372621413</v>
      </c>
    </row>
    <row r="74" spans="1:10" ht="13.1" customHeight="1">
      <c r="A74" s="171" t="s">
        <v>69</v>
      </c>
      <c r="B74" s="470">
        <v>23940.952435394236</v>
      </c>
      <c r="C74" s="470">
        <v>10430.167424555602</v>
      </c>
      <c r="D74" s="470">
        <v>10136.288680781759</v>
      </c>
      <c r="E74" s="169">
        <f t="shared" si="9"/>
        <v>102.89927362004825</v>
      </c>
      <c r="F74" s="170">
        <f t="shared" si="6"/>
        <v>43.56621756257146</v>
      </c>
      <c r="G74" s="470">
        <v>12397.970239815082</v>
      </c>
      <c r="H74" s="470">
        <v>11884.523809523809</v>
      </c>
      <c r="I74" s="169">
        <f t="shared" si="8"/>
        <v>104.32029451512238</v>
      </c>
      <c r="J74" s="170">
        <f t="shared" si="7"/>
        <v>51.785618275929401</v>
      </c>
    </row>
    <row r="75" spans="1:10" ht="13.1" customHeight="1">
      <c r="A75" s="171" t="s">
        <v>70</v>
      </c>
      <c r="B75" s="470">
        <v>30284.541693765452</v>
      </c>
      <c r="C75" s="470">
        <v>16065.260294795025</v>
      </c>
      <c r="D75" s="470">
        <v>16579.987751677851</v>
      </c>
      <c r="E75" s="169">
        <f t="shared" si="9"/>
        <v>96.89548952271852</v>
      </c>
      <c r="F75" s="170">
        <f t="shared" si="6"/>
        <v>53.04772466839843</v>
      </c>
      <c r="G75" s="470">
        <v>17595.897724327984</v>
      </c>
      <c r="H75" s="470">
        <v>17722.846859253648</v>
      </c>
      <c r="I75" s="169">
        <f t="shared" si="8"/>
        <v>99.28369783966518</v>
      </c>
      <c r="J75" s="170">
        <f t="shared" si="7"/>
        <v>58.101911867302178</v>
      </c>
    </row>
    <row r="76" spans="1:10" ht="13.1" customHeight="1">
      <c r="A76" s="171" t="s">
        <v>71</v>
      </c>
      <c r="B76" s="470">
        <v>29727.22766275848</v>
      </c>
      <c r="C76" s="470">
        <v>5178.8051995512824</v>
      </c>
      <c r="D76" s="470">
        <v>5102.7138215930308</v>
      </c>
      <c r="E76" s="169">
        <f t="shared" si="9"/>
        <v>101.49119430598394</v>
      </c>
      <c r="F76" s="170">
        <f t="shared" si="6"/>
        <v>17.421083655369447</v>
      </c>
      <c r="G76" s="470">
        <v>7193.8966758820688</v>
      </c>
      <c r="H76" s="470">
        <v>6952.4354369259609</v>
      </c>
      <c r="I76" s="169">
        <f t="shared" si="8"/>
        <v>103.473045397497</v>
      </c>
      <c r="J76" s="170">
        <f t="shared" si="7"/>
        <v>24.19968911158978</v>
      </c>
    </row>
    <row r="77" spans="1:10" ht="13.1" customHeight="1">
      <c r="A77" s="171" t="s">
        <v>72</v>
      </c>
      <c r="B77" s="470">
        <v>32359.543997315042</v>
      </c>
      <c r="C77" s="470">
        <v>14878.699070764833</v>
      </c>
      <c r="D77" s="470">
        <v>14276.406035665295</v>
      </c>
      <c r="E77" s="169">
        <f t="shared" si="9"/>
        <v>104.21880012094704</v>
      </c>
      <c r="F77" s="170">
        <f t="shared" si="6"/>
        <v>45.979322428027288</v>
      </c>
      <c r="G77" s="470">
        <v>15434.617408906883</v>
      </c>
      <c r="H77" s="470">
        <v>14999.616632860041</v>
      </c>
      <c r="I77" s="169">
        <f t="shared" si="8"/>
        <v>102.90007929331924</v>
      </c>
      <c r="J77" s="170">
        <f t="shared" si="7"/>
        <v>47.697264863149904</v>
      </c>
    </row>
    <row r="78" spans="1:10" ht="13.1" customHeight="1">
      <c r="A78" s="171" t="s">
        <v>73</v>
      </c>
      <c r="B78" s="470">
        <v>21075.557614471334</v>
      </c>
      <c r="C78" s="470">
        <v>17759.422381703138</v>
      </c>
      <c r="D78" s="470">
        <v>16208.686896513074</v>
      </c>
      <c r="E78" s="169">
        <f t="shared" si="9"/>
        <v>109.56731100483942</v>
      </c>
      <c r="F78" s="170">
        <f t="shared" si="6"/>
        <v>84.265492313753995</v>
      </c>
      <c r="G78" s="470">
        <v>17252.064772461552</v>
      </c>
      <c r="H78" s="470">
        <v>15893.542518498576</v>
      </c>
      <c r="I78" s="169">
        <f t="shared" si="8"/>
        <v>108.54763657870348</v>
      </c>
      <c r="J78" s="170">
        <f t="shared" si="7"/>
        <v>81.858165217017003</v>
      </c>
    </row>
    <row r="79" spans="1:10" ht="13.1" customHeight="1">
      <c r="A79" s="171" t="s">
        <v>90</v>
      </c>
      <c r="B79" s="470">
        <v>32161.711677095911</v>
      </c>
      <c r="C79" s="470">
        <v>6977.1615130591417</v>
      </c>
      <c r="D79" s="470">
        <v>6480.5195760965562</v>
      </c>
      <c r="E79" s="169">
        <f t="shared" si="9"/>
        <v>107.6636129423087</v>
      </c>
      <c r="F79" s="170">
        <f t="shared" si="6"/>
        <v>21.693999321646658</v>
      </c>
      <c r="G79" s="470">
        <v>13294.366479550923</v>
      </c>
      <c r="H79" s="470">
        <v>12343.735640986368</v>
      </c>
      <c r="I79" s="169">
        <f t="shared" si="8"/>
        <v>107.70132208120258</v>
      </c>
      <c r="J79" s="170">
        <f t="shared" si="7"/>
        <v>41.336004168641807</v>
      </c>
    </row>
    <row r="80" spans="1:10" ht="13.1" customHeight="1">
      <c r="A80" s="171" t="s">
        <v>74</v>
      </c>
      <c r="B80" s="470">
        <v>37387.517578008235</v>
      </c>
      <c r="C80" s="470">
        <v>18808.0873270751</v>
      </c>
      <c r="D80" s="470">
        <v>17133.742547201058</v>
      </c>
      <c r="E80" s="169">
        <f t="shared" si="9"/>
        <v>109.77220694930752</v>
      </c>
      <c r="F80" s="170">
        <f t="shared" si="6"/>
        <v>50.305793338197532</v>
      </c>
      <c r="G80" s="470">
        <v>20369.801604052343</v>
      </c>
      <c r="H80" s="470">
        <v>18414.959430604984</v>
      </c>
      <c r="I80" s="169">
        <f t="shared" si="8"/>
        <v>110.6155117029391</v>
      </c>
      <c r="J80" s="170">
        <f t="shared" si="7"/>
        <v>54.482894087715771</v>
      </c>
    </row>
    <row r="81" spans="1:10" ht="13.1" customHeight="1">
      <c r="A81" s="171" t="s">
        <v>75</v>
      </c>
      <c r="B81" s="470">
        <v>35181.701834438922</v>
      </c>
      <c r="C81" s="470">
        <v>28874.492430988423</v>
      </c>
      <c r="D81" s="470">
        <v>27386.360856269112</v>
      </c>
      <c r="E81" s="169">
        <f t="shared" si="9"/>
        <v>105.43384198626981</v>
      </c>
      <c r="F81" s="170">
        <f t="shared" si="6"/>
        <v>82.072472124482474</v>
      </c>
      <c r="G81" s="470">
        <v>34736.604691299915</v>
      </c>
      <c r="H81" s="470">
        <v>32341.02072962041</v>
      </c>
      <c r="I81" s="169">
        <f t="shared" si="8"/>
        <v>107.40726145197219</v>
      </c>
      <c r="J81" s="170">
        <f t="shared" si="7"/>
        <v>98.734861817561921</v>
      </c>
    </row>
    <row r="82" spans="1:10" ht="13.1" customHeight="1">
      <c r="A82" s="171" t="s">
        <v>76</v>
      </c>
      <c r="B82" s="470">
        <v>30806.790241122759</v>
      </c>
      <c r="C82" s="470">
        <v>19411.594141838785</v>
      </c>
      <c r="D82" s="470">
        <v>17896.985702184575</v>
      </c>
      <c r="E82" s="169">
        <f t="shared" si="9"/>
        <v>108.46292479000712</v>
      </c>
      <c r="F82" s="170">
        <f t="shared" si="6"/>
        <v>63.010764801868326</v>
      </c>
      <c r="G82" s="470">
        <v>18890.516108728458</v>
      </c>
      <c r="H82" s="470">
        <v>17398.915292377169</v>
      </c>
      <c r="I82" s="169">
        <f t="shared" si="8"/>
        <v>108.57295291853504</v>
      </c>
      <c r="J82" s="170">
        <f t="shared" si="7"/>
        <v>61.319325904690515</v>
      </c>
    </row>
    <row r="83" spans="1:10" ht="13.1" customHeight="1">
      <c r="A83" s="171" t="s">
        <v>77</v>
      </c>
      <c r="B83" s="470">
        <v>31621.420147491866</v>
      </c>
      <c r="C83" s="470">
        <v>16466.387488111359</v>
      </c>
      <c r="D83" s="470">
        <v>15729.792738373008</v>
      </c>
      <c r="E83" s="169">
        <f t="shared" si="9"/>
        <v>104.68280009781323</v>
      </c>
      <c r="F83" s="170">
        <f t="shared" si="6"/>
        <v>52.073522983177689</v>
      </c>
      <c r="G83" s="470">
        <v>16490.09181260056</v>
      </c>
      <c r="H83" s="470">
        <v>15686.047231797111</v>
      </c>
      <c r="I83" s="169">
        <f t="shared" si="8"/>
        <v>105.12585847104663</v>
      </c>
      <c r="J83" s="170">
        <f t="shared" si="7"/>
        <v>52.148485854480242</v>
      </c>
    </row>
    <row r="84" spans="1:10" ht="13.1" customHeight="1">
      <c r="A84" s="171" t="s">
        <v>78</v>
      </c>
      <c r="B84" s="470">
        <v>28111.422572285053</v>
      </c>
      <c r="C84" s="470">
        <v>18233.748362145787</v>
      </c>
      <c r="D84" s="470">
        <v>16707.791466728188</v>
      </c>
      <c r="E84" s="169">
        <f t="shared" si="9"/>
        <v>109.13320529799752</v>
      </c>
      <c r="F84" s="170">
        <f t="shared" si="6"/>
        <v>64.862417813470501</v>
      </c>
      <c r="G84" s="470">
        <v>18271.274697380606</v>
      </c>
      <c r="H84" s="470">
        <v>16760.918614999682</v>
      </c>
      <c r="I84" s="169">
        <f t="shared" si="8"/>
        <v>109.01117723362297</v>
      </c>
      <c r="J84" s="170">
        <f t="shared" si="7"/>
        <v>64.995909226572508</v>
      </c>
    </row>
    <row r="85" spans="1:10" ht="13.1" customHeight="1">
      <c r="A85" s="171" t="s">
        <v>79</v>
      </c>
      <c r="B85" s="470">
        <v>35712.817893515319</v>
      </c>
      <c r="C85" s="470">
        <v>23557.552596126759</v>
      </c>
      <c r="D85" s="470">
        <v>23823.034584230161</v>
      </c>
      <c r="E85" s="169">
        <f t="shared" si="9"/>
        <v>98.885608014525829</v>
      </c>
      <c r="F85" s="170">
        <f t="shared" si="6"/>
        <v>65.963858316552233</v>
      </c>
      <c r="G85" s="470">
        <v>23439.078963493808</v>
      </c>
      <c r="H85" s="470">
        <v>23490.755047862316</v>
      </c>
      <c r="I85" s="169">
        <f t="shared" si="8"/>
        <v>99.780015226146546</v>
      </c>
      <c r="J85" s="170">
        <f t="shared" si="7"/>
        <v>65.632118511011811</v>
      </c>
    </row>
    <row r="86" spans="1:10">
      <c r="A86" s="166" t="s">
        <v>199</v>
      </c>
      <c r="B86" s="164">
        <v>46621.482243355698</v>
      </c>
      <c r="C86" s="164">
        <v>28809.208007974881</v>
      </c>
      <c r="D86" s="164">
        <v>26095.240450364392</v>
      </c>
      <c r="E86" s="167">
        <f t="shared" si="9"/>
        <v>110.40023970184414</v>
      </c>
      <c r="F86" s="165">
        <f>C86/B86*100</f>
        <v>61.793848289927865</v>
      </c>
      <c r="G86" s="164">
        <v>46755.742342403348</v>
      </c>
      <c r="H86" s="164">
        <v>42330.871162149881</v>
      </c>
      <c r="I86" s="167">
        <f t="shared" si="8"/>
        <v>110.45305957277336</v>
      </c>
      <c r="J86" s="165">
        <f>G86/$B86*100</f>
        <v>100.28797904439597</v>
      </c>
    </row>
    <row r="87" spans="1:10" ht="13.1" customHeight="1">
      <c r="A87" s="171" t="s">
        <v>81</v>
      </c>
      <c r="B87" s="470">
        <v>56958.790249098201</v>
      </c>
      <c r="C87" s="470">
        <v>22907.984979237746</v>
      </c>
      <c r="D87" s="470">
        <v>21497.03124024178</v>
      </c>
      <c r="E87" s="169">
        <f t="shared" si="9"/>
        <v>106.56348182792192</v>
      </c>
      <c r="F87" s="170">
        <f>C87/B87*100</f>
        <v>40.218524443820044</v>
      </c>
      <c r="G87" s="470">
        <v>23696.032547963638</v>
      </c>
      <c r="H87" s="470">
        <v>22266.789920113704</v>
      </c>
      <c r="I87" s="169">
        <f t="shared" si="8"/>
        <v>106.4187187869361</v>
      </c>
      <c r="J87" s="170">
        <f>G87/$B87*100</f>
        <v>41.60206430707823</v>
      </c>
    </row>
    <row r="88" spans="1:10" ht="13.1" customHeight="1">
      <c r="A88" s="171" t="s">
        <v>82</v>
      </c>
      <c r="B88" s="470">
        <v>59988.092921812793</v>
      </c>
      <c r="C88" s="470">
        <v>40678.037709497206</v>
      </c>
      <c r="D88" s="470">
        <v>38084.235239398084</v>
      </c>
      <c r="E88" s="169">
        <f>C88/D88*100</f>
        <v>106.81069858379576</v>
      </c>
      <c r="F88" s="170">
        <f t="shared" ref="F88:F95" si="10">C88/B88*100</f>
        <v>67.810186535711509</v>
      </c>
      <c r="G88" s="470">
        <v>82000.748629153648</v>
      </c>
      <c r="H88" s="470">
        <v>78427.564345829669</v>
      </c>
      <c r="I88" s="169">
        <f>G88/H88*100</f>
        <v>104.55603117746699</v>
      </c>
      <c r="J88" s="170">
        <f t="shared" ref="J88:J95" si="11">G88/$B88*100</f>
        <v>136.6950416910764</v>
      </c>
    </row>
    <row r="89" spans="1:10" ht="13.1" customHeight="1">
      <c r="A89" s="171" t="s">
        <v>83</v>
      </c>
      <c r="B89" s="470">
        <v>35556.975000476523</v>
      </c>
      <c r="C89" s="470">
        <v>23703.060426314918</v>
      </c>
      <c r="D89" s="470">
        <v>21787.25913920621</v>
      </c>
      <c r="E89" s="169">
        <f t="shared" si="9"/>
        <v>108.79321843499451</v>
      </c>
      <c r="F89" s="170">
        <f t="shared" si="10"/>
        <v>66.662196168254624</v>
      </c>
      <c r="G89" s="470">
        <v>45618.176236380328</v>
      </c>
      <c r="H89" s="470">
        <v>43224.178694195522</v>
      </c>
      <c r="I89" s="169">
        <f t="shared" si="8"/>
        <v>105.53856108897286</v>
      </c>
      <c r="J89" s="170">
        <f t="shared" si="11"/>
        <v>128.29599884627129</v>
      </c>
    </row>
    <row r="90" spans="1:10" ht="13.1" customHeight="1">
      <c r="A90" s="171" t="s">
        <v>84</v>
      </c>
      <c r="B90" s="470">
        <v>43894.023332762998</v>
      </c>
      <c r="C90" s="470">
        <v>28275.586387315969</v>
      </c>
      <c r="D90" s="470">
        <v>25539.602178731762</v>
      </c>
      <c r="E90" s="169">
        <f t="shared" si="9"/>
        <v>110.71271270960756</v>
      </c>
      <c r="F90" s="170">
        <f t="shared" si="10"/>
        <v>64.41785063300577</v>
      </c>
      <c r="G90" s="470">
        <v>39930.27414901353</v>
      </c>
      <c r="H90" s="470">
        <v>33395.838147619645</v>
      </c>
      <c r="I90" s="169">
        <f t="shared" si="8"/>
        <v>119.56661776988413</v>
      </c>
      <c r="J90" s="170">
        <f t="shared" si="11"/>
        <v>90.96972917314946</v>
      </c>
    </row>
    <row r="91" spans="1:10" ht="13.1" customHeight="1">
      <c r="A91" s="171" t="s">
        <v>85</v>
      </c>
      <c r="B91" s="470">
        <v>34395.770906429563</v>
      </c>
      <c r="C91" s="470">
        <v>26302.806156419243</v>
      </c>
      <c r="D91" s="470">
        <v>25356.252612806362</v>
      </c>
      <c r="E91" s="169">
        <f t="shared" si="9"/>
        <v>103.73301827390226</v>
      </c>
      <c r="F91" s="170">
        <f t="shared" si="10"/>
        <v>76.471047059749111</v>
      </c>
      <c r="G91" s="470">
        <v>27086.867777153941</v>
      </c>
      <c r="H91" s="470">
        <v>26202.459877339537</v>
      </c>
      <c r="I91" s="169">
        <f t="shared" si="8"/>
        <v>103.37528577070452</v>
      </c>
      <c r="J91" s="170">
        <f t="shared" si="11"/>
        <v>78.750576199734539</v>
      </c>
    </row>
    <row r="92" spans="1:10" ht="13.1" customHeight="1">
      <c r="A92" s="171" t="s">
        <v>86</v>
      </c>
      <c r="B92" s="470">
        <v>67071.093874459693</v>
      </c>
      <c r="C92" s="470">
        <v>40928.57</v>
      </c>
      <c r="D92" s="470">
        <v>38496.558053691275</v>
      </c>
      <c r="E92" s="169">
        <f t="shared" si="9"/>
        <v>106.31747893647217</v>
      </c>
      <c r="F92" s="170">
        <f t="shared" si="10"/>
        <v>61.022666600023022</v>
      </c>
      <c r="G92" s="470">
        <v>79323.507124858443</v>
      </c>
      <c r="H92" s="470">
        <v>67592.464983353508</v>
      </c>
      <c r="I92" s="169">
        <f t="shared" si="8"/>
        <v>117.35554716697199</v>
      </c>
      <c r="J92" s="170">
        <f t="shared" si="11"/>
        <v>118.26779994572954</v>
      </c>
    </row>
    <row r="93" spans="1:10" ht="13.1" customHeight="1">
      <c r="A93" s="171" t="s">
        <v>87</v>
      </c>
      <c r="B93" s="470">
        <v>68124.086470964365</v>
      </c>
      <c r="C93" s="470">
        <v>42410.283010064042</v>
      </c>
      <c r="D93" s="470">
        <v>40120.687318921955</v>
      </c>
      <c r="E93" s="169">
        <f t="shared" si="9"/>
        <v>105.70677085599741</v>
      </c>
      <c r="F93" s="170">
        <f t="shared" si="10"/>
        <v>62.254461244247317</v>
      </c>
      <c r="G93" s="470">
        <v>64889.719799868799</v>
      </c>
      <c r="H93" s="470">
        <v>60045.218554568732</v>
      </c>
      <c r="I93" s="169">
        <f t="shared" si="8"/>
        <v>108.06808828732535</v>
      </c>
      <c r="J93" s="170">
        <f t="shared" si="11"/>
        <v>95.252242138360117</v>
      </c>
    </row>
    <row r="94" spans="1:10" ht="13.1" customHeight="1">
      <c r="A94" s="171" t="s">
        <v>88</v>
      </c>
      <c r="B94" s="470">
        <v>32325.617678146398</v>
      </c>
      <c r="C94" s="470">
        <v>14682.917073170731</v>
      </c>
      <c r="D94" s="470">
        <v>28809.206896551725</v>
      </c>
      <c r="E94" s="169">
        <f t="shared" si="9"/>
        <v>50.966057919935935</v>
      </c>
      <c r="F94" s="170">
        <f t="shared" si="10"/>
        <v>45.421922697232965</v>
      </c>
      <c r="G94" s="470">
        <v>20904.841914498142</v>
      </c>
      <c r="H94" s="470">
        <v>22215.94778393352</v>
      </c>
      <c r="I94" s="169">
        <f t="shared" si="8"/>
        <v>94.098357260348067</v>
      </c>
      <c r="J94" s="170">
        <f t="shared" si="11"/>
        <v>64.669582257142068</v>
      </c>
    </row>
    <row r="95" spans="1:10" ht="13.1" customHeight="1">
      <c r="A95" s="171" t="s">
        <v>89</v>
      </c>
      <c r="B95" s="470">
        <v>89131.344036234252</v>
      </c>
      <c r="C95" s="470">
        <v>66186.391010901876</v>
      </c>
      <c r="D95" s="470">
        <v>45560.994931506852</v>
      </c>
      <c r="E95" s="169">
        <f t="shared" si="9"/>
        <v>145.26985442350804</v>
      </c>
      <c r="F95" s="170">
        <f t="shared" si="10"/>
        <v>74.257144584283793</v>
      </c>
      <c r="G95" s="470">
        <v>63498.913085714288</v>
      </c>
      <c r="H95" s="470">
        <v>44597.843578947366</v>
      </c>
      <c r="I95" s="169">
        <f t="shared" si="8"/>
        <v>142.38112874966285</v>
      </c>
      <c r="J95" s="170">
        <f t="shared" si="11"/>
        <v>71.241956207796335</v>
      </c>
    </row>
    <row r="96" spans="1:10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  <row r="98" spans="1:10">
      <c r="A98"/>
      <c r="B98"/>
      <c r="C98"/>
      <c r="D98"/>
      <c r="E98"/>
      <c r="F98"/>
      <c r="G98"/>
      <c r="H98"/>
      <c r="I98"/>
      <c r="J98"/>
    </row>
    <row r="99" spans="1:10">
      <c r="A99"/>
      <c r="B99"/>
      <c r="C99"/>
      <c r="D99"/>
      <c r="E99"/>
      <c r="F99"/>
      <c r="G99"/>
      <c r="H99"/>
      <c r="I99"/>
      <c r="J99"/>
    </row>
    <row r="100" spans="1:10">
      <c r="A100"/>
      <c r="B100"/>
      <c r="C100"/>
      <c r="D100"/>
      <c r="E100"/>
      <c r="F100"/>
      <c r="G100"/>
      <c r="H100"/>
      <c r="I100"/>
      <c r="J100"/>
    </row>
    <row r="101" spans="1:10">
      <c r="A101"/>
      <c r="B101"/>
      <c r="C101"/>
      <c r="D101"/>
      <c r="E101"/>
      <c r="F101"/>
      <c r="G101"/>
      <c r="H101"/>
      <c r="I101"/>
      <c r="J101"/>
    </row>
    <row r="102" spans="1:10">
      <c r="A102"/>
      <c r="B102"/>
      <c r="C102"/>
      <c r="D102"/>
      <c r="E102"/>
      <c r="F102"/>
      <c r="G102"/>
      <c r="H102"/>
      <c r="I102"/>
      <c r="J102"/>
    </row>
    <row r="103" spans="1:10">
      <c r="A103"/>
      <c r="B103"/>
      <c r="C103"/>
      <c r="D103"/>
      <c r="E103"/>
      <c r="F103"/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/>
      <c r="H108"/>
      <c r="I108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/>
      <c r="H110"/>
      <c r="I110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/>
      <c r="H112"/>
      <c r="I112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/>
      <c r="H115"/>
      <c r="I115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/>
      <c r="H118"/>
      <c r="I118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/>
      <c r="H127"/>
      <c r="I12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/>
      <c r="H130"/>
      <c r="I130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/>
      <c r="H149"/>
      <c r="I149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/>
      <c r="H152"/>
      <c r="I152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/>
      <c r="H158"/>
      <c r="I158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/>
      <c r="H181"/>
      <c r="I181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/>
      <c r="H183"/>
      <c r="I183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/>
      <c r="H185"/>
      <c r="I185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/>
      <c r="H188"/>
      <c r="I188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D190" s="158"/>
      <c r="H190" s="158"/>
    </row>
    <row r="191" spans="1:10">
      <c r="D191" s="158"/>
      <c r="H191" s="158"/>
    </row>
    <row r="192" spans="1:10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7">
    <mergeCell ref="A1:J1"/>
    <mergeCell ref="A3:A4"/>
    <mergeCell ref="B3:B4"/>
    <mergeCell ref="C3:D3"/>
    <mergeCell ref="E3:F3"/>
    <mergeCell ref="G3:H3"/>
    <mergeCell ref="I3:J3"/>
  </mergeCells>
  <pageMargins left="0.74803149606299213" right="0.35433070866141736" top="0.74803149606299213" bottom="0.74803149606299213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Y75"/>
  <sheetViews>
    <sheetView topLeftCell="FH1" zoomScaleNormal="100" workbookViewId="0">
      <selection activeCell="FM5" sqref="FM5:FY33"/>
    </sheetView>
  </sheetViews>
  <sheetFormatPr defaultColWidth="9.125" defaultRowHeight="12.9"/>
  <cols>
    <col min="1" max="1" width="9.125" style="1"/>
    <col min="2" max="2" width="26.75" style="1" customWidth="1"/>
    <col min="3" max="3" width="11.25" style="1" customWidth="1"/>
    <col min="4" max="4" width="10" style="1" customWidth="1"/>
    <col min="5" max="5" width="12.75" style="1" customWidth="1"/>
    <col min="6" max="6" width="12" style="1" customWidth="1"/>
    <col min="7" max="7" width="9.875" style="1" customWidth="1"/>
    <col min="8" max="8" width="9.125" style="1"/>
    <col min="9" max="9" width="9.75" style="1" customWidth="1"/>
    <col min="10" max="10" width="9.125" style="1"/>
    <col min="11" max="11" width="5.375" style="1" customWidth="1"/>
    <col min="12" max="14" width="9.125" style="1"/>
    <col min="15" max="15" width="6.625" style="1" customWidth="1"/>
    <col min="16" max="16" width="26.75" style="1" customWidth="1"/>
    <col min="17" max="17" width="11.25" style="1" customWidth="1"/>
    <col min="18" max="18" width="9.75" style="1" customWidth="1"/>
    <col min="19" max="19" width="13.375" style="1" customWidth="1"/>
    <col min="20" max="20" width="12.75" style="1" customWidth="1"/>
    <col min="21" max="24" width="9.125" style="1"/>
    <col min="25" max="25" width="5.375" style="1" customWidth="1"/>
    <col min="26" max="28" width="9.125" style="1"/>
    <col min="29" max="29" width="6.625" style="1" customWidth="1"/>
    <col min="30" max="30" width="26.75" style="1" customWidth="1"/>
    <col min="31" max="31" width="10.875" style="1" customWidth="1"/>
    <col min="32" max="32" width="9.125" style="1"/>
    <col min="33" max="33" width="13.375" style="1" customWidth="1"/>
    <col min="34" max="34" width="13.625" style="1" customWidth="1"/>
    <col min="35" max="35" width="9.125" style="1"/>
    <col min="36" max="36" width="9.125" style="1" customWidth="1"/>
    <col min="37" max="42" width="9.125" style="1"/>
    <col min="43" max="43" width="6.625" style="1" customWidth="1"/>
    <col min="44" max="44" width="34.25" style="1" customWidth="1"/>
    <col min="45" max="46" width="9.125" style="1"/>
    <col min="47" max="48" width="12.25" style="1" customWidth="1"/>
    <col min="49" max="49" width="9.375" style="1" customWidth="1"/>
    <col min="50" max="50" width="9.125" style="1"/>
    <col min="51" max="51" width="9.75" style="1" customWidth="1"/>
    <col min="52" max="52" width="9.125" style="1"/>
    <col min="53" max="53" width="6.75" style="1" customWidth="1"/>
    <col min="54" max="55" width="9.125" style="1"/>
    <col min="56" max="56" width="7.75" style="1" customWidth="1"/>
    <col min="57" max="57" width="6.625" style="1" customWidth="1"/>
    <col min="58" max="58" width="34.25" style="1" customWidth="1"/>
    <col min="59" max="59" width="10.625" style="1" customWidth="1"/>
    <col min="60" max="60" width="9.125" style="1"/>
    <col min="61" max="61" width="13" style="1" customWidth="1"/>
    <col min="62" max="62" width="13.875" style="1" customWidth="1"/>
    <col min="63" max="63" width="9.875" style="1" customWidth="1"/>
    <col min="64" max="64" width="8" style="1" customWidth="1"/>
    <col min="65" max="65" width="10.125" style="1" customWidth="1"/>
    <col min="66" max="66" width="8.375" style="1" customWidth="1"/>
    <col min="67" max="67" width="7.375" style="1" customWidth="1"/>
    <col min="68" max="70" width="9.125" style="1"/>
    <col min="71" max="71" width="6.625" style="1" customWidth="1"/>
    <col min="72" max="72" width="34.25" style="1" customWidth="1"/>
    <col min="73" max="73" width="11.25" style="1" customWidth="1"/>
    <col min="74" max="74" width="9.125" style="1"/>
    <col min="75" max="75" width="11.875" style="1" customWidth="1"/>
    <col min="76" max="76" width="12" style="1" customWidth="1"/>
    <col min="77" max="80" width="9.125" style="1"/>
    <col min="81" max="81" width="5.375" style="1" customWidth="1"/>
    <col min="82" max="82" width="9.125" style="1"/>
    <col min="83" max="83" width="10.75" style="1" customWidth="1"/>
    <col min="84" max="84" width="9.125" style="1"/>
    <col min="85" max="85" width="6.625" style="1" customWidth="1"/>
    <col min="86" max="86" width="34.25" style="1" customWidth="1"/>
    <col min="87" max="87" width="11.25" style="1" customWidth="1"/>
    <col min="88" max="88" width="9.125" style="1"/>
    <col min="89" max="89" width="11.875" style="1" customWidth="1"/>
    <col min="90" max="90" width="12" style="1" customWidth="1"/>
    <col min="91" max="94" width="9.125" style="1"/>
    <col min="95" max="95" width="6.75" style="1" customWidth="1"/>
    <col min="96" max="96" width="9.125" style="1"/>
    <col min="97" max="97" width="9.375" style="1" customWidth="1"/>
    <col min="98" max="98" width="9.125" style="1"/>
    <col min="99" max="99" width="6.25" style="1" customWidth="1"/>
    <col min="100" max="100" width="30.375" style="1" customWidth="1"/>
    <col min="101" max="101" width="11.25" style="1" customWidth="1"/>
    <col min="102" max="102" width="9.125" style="1"/>
    <col min="103" max="103" width="11.875" style="1" customWidth="1"/>
    <col min="104" max="104" width="12" style="1" customWidth="1"/>
    <col min="105" max="108" width="9.125" style="1"/>
    <col min="109" max="109" width="5.375" style="1" customWidth="1"/>
    <col min="110" max="110" width="9.125" style="1"/>
    <col min="111" max="111" width="9.75" style="1" customWidth="1"/>
    <col min="112" max="112" width="9.125" style="1"/>
    <col min="113" max="113" width="6.25" style="1" customWidth="1"/>
    <col min="114" max="114" width="34.25" style="1" customWidth="1"/>
    <col min="115" max="115" width="11.25" style="1" customWidth="1"/>
    <col min="116" max="116" width="9.125" style="1"/>
    <col min="117" max="117" width="11.875" style="1" customWidth="1"/>
    <col min="118" max="118" width="12" style="1" customWidth="1"/>
    <col min="119" max="122" width="9.125" style="1"/>
    <col min="123" max="123" width="5.375" style="1" customWidth="1"/>
    <col min="124" max="124" width="9.125" style="1"/>
    <col min="125" max="125" width="9.75" style="1" customWidth="1"/>
    <col min="126" max="126" width="5.375" style="1" customWidth="1"/>
    <col min="127" max="127" width="6.25" style="1" customWidth="1"/>
    <col min="128" max="128" width="34.25" style="1" customWidth="1"/>
    <col min="129" max="129" width="11.25" style="1" customWidth="1"/>
    <col min="130" max="130" width="10.125" style="1" customWidth="1"/>
    <col min="131" max="131" width="12.875" style="1" customWidth="1"/>
    <col min="132" max="132" width="12" style="1" customWidth="1"/>
    <col min="133" max="133" width="9.75" style="1" customWidth="1"/>
    <col min="134" max="134" width="9.125" style="1"/>
    <col min="135" max="135" width="9.75" style="1" customWidth="1"/>
    <col min="136" max="136" width="9.125" style="1"/>
    <col min="137" max="137" width="5.375" style="1" customWidth="1"/>
    <col min="138" max="138" width="9.125" style="1"/>
    <col min="139" max="139" width="10.75" style="1" customWidth="1"/>
    <col min="140" max="140" width="4.875" style="1" customWidth="1"/>
    <col min="141" max="141" width="9.125" style="1" customWidth="1"/>
    <col min="142" max="142" width="24.75" style="1" customWidth="1"/>
    <col min="143" max="144" width="11.125" style="1" customWidth="1"/>
    <col min="145" max="145" width="13.125" style="1" customWidth="1"/>
    <col min="146" max="146" width="11.125" style="1" customWidth="1"/>
    <col min="147" max="147" width="9.625" style="1" customWidth="1"/>
    <col min="148" max="148" width="10" style="1" customWidth="1"/>
    <col min="149" max="149" width="10.25" style="1" customWidth="1"/>
    <col min="150" max="150" width="11.125" style="1" customWidth="1"/>
    <col min="151" max="151" width="6.125" style="1" customWidth="1"/>
    <col min="152" max="152" width="9.75" style="1" customWidth="1"/>
    <col min="153" max="153" width="10.625" style="1" customWidth="1"/>
    <col min="154" max="154" width="9.125" style="1"/>
    <col min="155" max="155" width="8" style="1" customWidth="1"/>
    <col min="156" max="156" width="26.625" style="1" customWidth="1"/>
    <col min="157" max="157" width="11.125" style="1" customWidth="1"/>
    <col min="158" max="158" width="10.25" style="1" customWidth="1"/>
    <col min="159" max="159" width="12.625" style="1" customWidth="1"/>
    <col min="160" max="160" width="14.875" style="1" customWidth="1"/>
    <col min="161" max="161" width="9.625" style="1" customWidth="1"/>
    <col min="162" max="162" width="9.25" style="1" customWidth="1"/>
    <col min="163" max="163" width="10.25" style="1" customWidth="1"/>
    <col min="164" max="164" width="9.25" style="1" customWidth="1"/>
    <col min="165" max="165" width="6.125" style="1" customWidth="1"/>
    <col min="166" max="166" width="9.75" style="1" customWidth="1"/>
    <col min="167" max="167" width="10.625" style="1" customWidth="1"/>
    <col min="168" max="168" width="9.125" style="1"/>
    <col min="169" max="169" width="9.125" style="1" customWidth="1"/>
    <col min="170" max="170" width="26.625" style="1" customWidth="1"/>
    <col min="171" max="174" width="11.125" style="1" customWidth="1"/>
    <col min="175" max="175" width="9.625" style="1" customWidth="1"/>
    <col min="176" max="176" width="10" style="1" customWidth="1"/>
    <col min="177" max="177" width="10.25" style="1" customWidth="1"/>
    <col min="178" max="178" width="11.125" style="1" customWidth="1"/>
    <col min="179" max="179" width="6.125" style="1" customWidth="1"/>
    <col min="180" max="180" width="9.75" style="1" customWidth="1"/>
    <col min="181" max="181" width="10.625" style="1" customWidth="1"/>
    <col min="182" max="16384" width="9.125" style="1"/>
  </cols>
  <sheetData>
    <row r="1" spans="1:181" ht="14.95" customHeight="1"/>
    <row r="2" spans="1:181" ht="14.95" customHeight="1"/>
    <row r="3" spans="1:181" ht="15.8" customHeight="1"/>
    <row r="4" spans="1:181" ht="14.95" customHeight="1">
      <c r="A4" s="66" t="s">
        <v>376</v>
      </c>
      <c r="B4" s="67"/>
      <c r="C4" s="68"/>
      <c r="D4" s="67"/>
      <c r="E4" s="67"/>
      <c r="F4" s="67"/>
      <c r="G4" s="67"/>
      <c r="H4" s="67"/>
      <c r="I4" s="67"/>
      <c r="J4" s="67"/>
      <c r="K4"/>
      <c r="L4"/>
      <c r="M4"/>
      <c r="O4" s="66" t="s">
        <v>377</v>
      </c>
      <c r="P4" s="67"/>
      <c r="Q4" s="68"/>
      <c r="R4" s="67"/>
      <c r="S4" s="67"/>
      <c r="T4" s="67"/>
      <c r="U4" s="67"/>
      <c r="V4" s="67"/>
      <c r="W4" s="67"/>
      <c r="X4" s="67"/>
      <c r="Y4"/>
      <c r="Z4"/>
      <c r="AA4"/>
      <c r="AC4" s="66" t="s">
        <v>378</v>
      </c>
      <c r="AD4" s="67"/>
      <c r="AE4" s="68"/>
      <c r="AF4" s="67"/>
      <c r="AG4" s="67"/>
      <c r="AH4" s="67"/>
      <c r="AI4" s="67"/>
      <c r="AJ4" s="67"/>
      <c r="AK4" s="67"/>
      <c r="AL4" s="67"/>
      <c r="AM4"/>
      <c r="AN4"/>
      <c r="AO4"/>
      <c r="AQ4" s="66" t="s">
        <v>379</v>
      </c>
      <c r="AR4" s="67"/>
      <c r="AS4" s="68"/>
      <c r="AT4" s="67"/>
      <c r="AU4" s="67"/>
      <c r="AV4" s="67"/>
      <c r="AW4" s="67"/>
      <c r="AX4" s="67"/>
      <c r="AY4" s="67"/>
      <c r="AZ4" s="67"/>
      <c r="BA4"/>
      <c r="BB4"/>
      <c r="BC4"/>
      <c r="BE4" s="66" t="s">
        <v>380</v>
      </c>
      <c r="BF4" s="67"/>
      <c r="BG4" s="68"/>
      <c r="BH4" s="67"/>
      <c r="BI4" s="67"/>
      <c r="BJ4" s="67"/>
      <c r="BK4" s="67"/>
      <c r="BL4" s="67"/>
      <c r="BM4" s="67"/>
      <c r="BN4" s="67"/>
      <c r="BO4"/>
      <c r="BP4"/>
      <c r="BQ4"/>
      <c r="BS4" s="66" t="s">
        <v>381</v>
      </c>
      <c r="BT4" s="67"/>
      <c r="BU4" s="68"/>
      <c r="BV4" s="67"/>
      <c r="BW4" s="67"/>
      <c r="BX4" s="67"/>
      <c r="BY4" s="67"/>
      <c r="BZ4" s="67"/>
      <c r="CA4" s="67"/>
      <c r="CB4" s="67"/>
      <c r="CC4"/>
      <c r="CD4"/>
      <c r="CE4"/>
      <c r="CG4" s="66" t="s">
        <v>382</v>
      </c>
      <c r="CH4" s="67"/>
      <c r="CI4" s="68"/>
      <c r="CJ4" s="67"/>
      <c r="CK4" s="67"/>
      <c r="CL4" s="67"/>
      <c r="CM4" s="67"/>
      <c r="CN4" s="67"/>
      <c r="CO4" s="67"/>
      <c r="CP4" s="67"/>
      <c r="CQ4"/>
      <c r="CR4"/>
      <c r="CS4"/>
      <c r="CU4" s="66" t="s">
        <v>383</v>
      </c>
      <c r="CV4" s="67"/>
      <c r="CW4" s="68"/>
      <c r="CX4" s="67"/>
      <c r="CY4" s="67"/>
      <c r="CZ4" s="67"/>
      <c r="DA4" s="67"/>
      <c r="DB4" s="67"/>
      <c r="DC4" s="67"/>
      <c r="DD4" s="67"/>
      <c r="DE4"/>
      <c r="DF4"/>
      <c r="DG4"/>
      <c r="DI4" s="66" t="s">
        <v>384</v>
      </c>
      <c r="DJ4" s="67"/>
      <c r="DK4" s="68"/>
      <c r="DL4" s="67"/>
      <c r="DM4" s="67"/>
      <c r="DN4" s="67"/>
      <c r="DO4" s="67"/>
      <c r="DP4" s="67"/>
      <c r="DQ4" s="67"/>
      <c r="DR4" s="67"/>
      <c r="DS4"/>
      <c r="DT4"/>
      <c r="DU4"/>
      <c r="DW4" s="66" t="s">
        <v>385</v>
      </c>
      <c r="DX4" s="67"/>
      <c r="DY4" s="68"/>
      <c r="DZ4" s="67"/>
      <c r="EA4" s="67"/>
      <c r="EB4" s="67"/>
      <c r="EC4" s="67"/>
      <c r="ED4" s="67"/>
      <c r="EE4" s="67"/>
      <c r="EF4" s="67"/>
      <c r="EG4"/>
      <c r="EH4"/>
      <c r="EI4"/>
      <c r="EK4" s="66" t="s">
        <v>362</v>
      </c>
      <c r="EL4" s="67"/>
      <c r="EM4" s="68"/>
      <c r="EN4" s="67"/>
      <c r="EO4" s="67"/>
      <c r="EP4" s="67"/>
      <c r="EQ4" s="67"/>
      <c r="ER4" s="67"/>
      <c r="ES4" s="67"/>
      <c r="ET4" s="67"/>
      <c r="EU4"/>
      <c r="EV4"/>
      <c r="EW4"/>
      <c r="EY4" s="66" t="s">
        <v>473</v>
      </c>
      <c r="EZ4" s="67"/>
      <c r="FA4" s="68"/>
      <c r="FB4" s="67"/>
      <c r="FC4" s="67"/>
      <c r="FD4" s="67"/>
      <c r="FE4" s="67"/>
      <c r="FF4" s="67"/>
      <c r="FG4" s="67"/>
      <c r="FH4" s="67"/>
      <c r="FI4"/>
      <c r="FJ4"/>
      <c r="FK4"/>
    </row>
    <row r="5" spans="1:181" ht="14.95" customHeight="1">
      <c r="A5"/>
      <c r="B5"/>
      <c r="C5" s="63"/>
      <c r="D5"/>
      <c r="E5"/>
      <c r="F5" s="2"/>
      <c r="G5" s="2"/>
      <c r="H5" s="2"/>
      <c r="I5"/>
      <c r="J5"/>
      <c r="K5"/>
      <c r="L5"/>
      <c r="M5"/>
      <c r="O5"/>
      <c r="P5"/>
      <c r="Q5" s="63"/>
      <c r="R5"/>
      <c r="S5"/>
      <c r="T5" s="2"/>
      <c r="U5" s="2"/>
      <c r="V5" s="2"/>
      <c r="W5"/>
      <c r="X5"/>
      <c r="Y5"/>
      <c r="Z5"/>
      <c r="AA5"/>
      <c r="AC5"/>
      <c r="AD5"/>
      <c r="AE5" s="63"/>
      <c r="AF5"/>
      <c r="AG5"/>
      <c r="AH5" s="2"/>
      <c r="AI5" s="2"/>
      <c r="AJ5" s="2"/>
      <c r="AK5"/>
      <c r="AL5"/>
      <c r="AM5"/>
      <c r="AN5"/>
      <c r="AO5"/>
      <c r="AQ5"/>
      <c r="AR5"/>
      <c r="AS5" s="63"/>
      <c r="AT5"/>
      <c r="AU5"/>
      <c r="AV5" s="2"/>
      <c r="AW5" s="2"/>
      <c r="AX5" s="2"/>
      <c r="AY5"/>
      <c r="AZ5"/>
      <c r="BA5"/>
      <c r="BB5"/>
      <c r="BC5"/>
      <c r="BE5"/>
      <c r="BF5"/>
      <c r="BG5" s="63"/>
      <c r="BH5"/>
      <c r="BI5"/>
      <c r="BJ5" s="2"/>
      <c r="BK5" s="2"/>
      <c r="BL5" s="2"/>
      <c r="BM5"/>
      <c r="BN5"/>
      <c r="BO5"/>
      <c r="BP5"/>
      <c r="BQ5"/>
      <c r="BS5"/>
      <c r="BT5"/>
      <c r="BU5" s="63"/>
      <c r="BV5"/>
      <c r="BW5"/>
      <c r="BX5" s="2"/>
      <c r="BY5" s="2"/>
      <c r="BZ5" s="2"/>
      <c r="CA5"/>
      <c r="CB5"/>
      <c r="CC5"/>
      <c r="CD5"/>
      <c r="CE5"/>
      <c r="CG5"/>
      <c r="CH5"/>
      <c r="CI5" s="63"/>
      <c r="CJ5"/>
      <c r="CK5"/>
      <c r="CL5" s="2"/>
      <c r="CM5" s="2"/>
      <c r="CN5" s="2"/>
      <c r="CO5"/>
      <c r="CP5"/>
      <c r="CQ5"/>
      <c r="CR5"/>
      <c r="CS5"/>
      <c r="CU5"/>
      <c r="CV5"/>
      <c r="CW5" s="63"/>
      <c r="CX5"/>
      <c r="CY5"/>
      <c r="CZ5" s="2"/>
      <c r="DA5" s="2"/>
      <c r="DB5" s="2"/>
      <c r="DC5"/>
      <c r="DD5"/>
      <c r="DE5"/>
      <c r="DF5"/>
      <c r="DG5"/>
      <c r="DI5"/>
      <c r="DJ5"/>
      <c r="DK5" s="63"/>
      <c r="DL5"/>
      <c r="DM5"/>
      <c r="DN5" s="2"/>
      <c r="DO5" s="2"/>
      <c r="DP5" s="2"/>
      <c r="DQ5"/>
      <c r="DR5"/>
      <c r="DS5"/>
      <c r="DT5"/>
      <c r="DU5"/>
      <c r="DW5"/>
      <c r="DX5"/>
      <c r="DY5" s="63"/>
      <c r="DZ5"/>
      <c r="EA5"/>
      <c r="EB5" s="2"/>
      <c r="EC5" s="2"/>
      <c r="ED5" s="2"/>
      <c r="EE5"/>
      <c r="EF5"/>
      <c r="EG5"/>
      <c r="EH5"/>
      <c r="EI5"/>
      <c r="EK5"/>
      <c r="EL5"/>
      <c r="EM5" s="63"/>
      <c r="EN5"/>
      <c r="EO5"/>
      <c r="EP5" s="2"/>
      <c r="EQ5" s="2"/>
      <c r="ER5" s="2"/>
      <c r="ES5"/>
      <c r="ET5"/>
      <c r="EU5"/>
      <c r="EV5"/>
      <c r="EW5"/>
      <c r="EY5"/>
      <c r="EZ5"/>
      <c r="FA5" s="63"/>
      <c r="FB5"/>
      <c r="FC5"/>
      <c r="FD5" s="2"/>
      <c r="FE5" s="2"/>
      <c r="FF5" s="2"/>
      <c r="FG5"/>
      <c r="FH5"/>
      <c r="FI5"/>
      <c r="FJ5"/>
      <c r="FK5"/>
      <c r="FM5" s="66" t="s">
        <v>481</v>
      </c>
      <c r="FN5" s="67"/>
      <c r="FO5" s="68"/>
      <c r="FP5" s="67"/>
      <c r="FQ5" s="67"/>
      <c r="FR5" s="67"/>
      <c r="FS5" s="67"/>
      <c r="FT5" s="67"/>
      <c r="FU5" s="67"/>
      <c r="FV5" s="67"/>
      <c r="FW5"/>
      <c r="FX5"/>
      <c r="FY5"/>
    </row>
    <row r="6" spans="1:181" ht="32.950000000000003" customHeight="1">
      <c r="A6" s="871" t="s">
        <v>96</v>
      </c>
      <c r="B6" s="849"/>
      <c r="C6" s="64" t="s">
        <v>104</v>
      </c>
      <c r="D6" s="857" t="s">
        <v>134</v>
      </c>
      <c r="E6" s="869"/>
      <c r="F6" s="869"/>
      <c r="G6" s="869"/>
      <c r="H6" s="869"/>
      <c r="I6" s="869"/>
      <c r="J6" s="870"/>
      <c r="K6"/>
      <c r="L6"/>
      <c r="M6"/>
      <c r="O6" s="871" t="s">
        <v>96</v>
      </c>
      <c r="P6" s="849"/>
      <c r="Q6" s="64" t="s">
        <v>104</v>
      </c>
      <c r="R6" s="857" t="s">
        <v>134</v>
      </c>
      <c r="S6" s="869"/>
      <c r="T6" s="869"/>
      <c r="U6" s="869"/>
      <c r="V6" s="869"/>
      <c r="W6" s="869"/>
      <c r="X6" s="870"/>
      <c r="Y6"/>
      <c r="Z6"/>
      <c r="AA6"/>
      <c r="AC6" s="871" t="s">
        <v>96</v>
      </c>
      <c r="AD6" s="849"/>
      <c r="AE6" s="64" t="s">
        <v>104</v>
      </c>
      <c r="AF6" s="857" t="s">
        <v>134</v>
      </c>
      <c r="AG6" s="869"/>
      <c r="AH6" s="869"/>
      <c r="AI6" s="869"/>
      <c r="AJ6" s="869"/>
      <c r="AK6" s="869"/>
      <c r="AL6" s="870"/>
      <c r="AM6"/>
      <c r="AN6"/>
      <c r="AO6"/>
      <c r="AQ6" s="871" t="s">
        <v>96</v>
      </c>
      <c r="AR6" s="849"/>
      <c r="AS6" s="64" t="s">
        <v>104</v>
      </c>
      <c r="AT6" s="857" t="s">
        <v>134</v>
      </c>
      <c r="AU6" s="869"/>
      <c r="AV6" s="869"/>
      <c r="AW6" s="869"/>
      <c r="AX6" s="869"/>
      <c r="AY6" s="869"/>
      <c r="AZ6" s="870"/>
      <c r="BA6"/>
      <c r="BB6"/>
      <c r="BC6"/>
      <c r="BE6" s="871" t="s">
        <v>96</v>
      </c>
      <c r="BF6" s="849"/>
      <c r="BG6" s="64" t="s">
        <v>104</v>
      </c>
      <c r="BH6" s="857" t="s">
        <v>134</v>
      </c>
      <c r="BI6" s="869"/>
      <c r="BJ6" s="869"/>
      <c r="BK6" s="869"/>
      <c r="BL6" s="869"/>
      <c r="BM6" s="869"/>
      <c r="BN6" s="870"/>
      <c r="BO6"/>
      <c r="BP6"/>
      <c r="BQ6"/>
      <c r="BS6" s="871" t="s">
        <v>96</v>
      </c>
      <c r="BT6" s="849"/>
      <c r="BU6" s="64" t="s">
        <v>104</v>
      </c>
      <c r="BV6" s="876" t="s">
        <v>306</v>
      </c>
      <c r="BW6" s="877"/>
      <c r="BX6" s="877"/>
      <c r="BY6" s="877"/>
      <c r="BZ6" s="877"/>
      <c r="CA6" s="877"/>
      <c r="CB6" s="878"/>
      <c r="CC6"/>
      <c r="CD6"/>
      <c r="CE6"/>
      <c r="CG6" s="871" t="s">
        <v>96</v>
      </c>
      <c r="CH6" s="849"/>
      <c r="CI6" s="64" t="s">
        <v>104</v>
      </c>
      <c r="CJ6" s="857" t="s">
        <v>306</v>
      </c>
      <c r="CK6" s="869"/>
      <c r="CL6" s="869"/>
      <c r="CM6" s="869"/>
      <c r="CN6" s="869"/>
      <c r="CO6" s="869"/>
      <c r="CP6" s="870"/>
      <c r="CQ6"/>
      <c r="CR6"/>
      <c r="CS6"/>
      <c r="CU6" s="871" t="s">
        <v>96</v>
      </c>
      <c r="CV6" s="849"/>
      <c r="CW6" s="64" t="s">
        <v>104</v>
      </c>
      <c r="CX6" s="857" t="s">
        <v>306</v>
      </c>
      <c r="CY6" s="869"/>
      <c r="CZ6" s="869"/>
      <c r="DA6" s="869"/>
      <c r="DB6" s="869"/>
      <c r="DC6" s="869"/>
      <c r="DD6" s="870"/>
      <c r="DE6"/>
      <c r="DF6"/>
      <c r="DG6"/>
      <c r="DI6" s="871" t="s">
        <v>96</v>
      </c>
      <c r="DJ6" s="849"/>
      <c r="DK6" s="64" t="s">
        <v>104</v>
      </c>
      <c r="DL6" s="857" t="s">
        <v>306</v>
      </c>
      <c r="DM6" s="869"/>
      <c r="DN6" s="869"/>
      <c r="DO6" s="869"/>
      <c r="DP6" s="869"/>
      <c r="DQ6" s="869"/>
      <c r="DR6" s="870"/>
      <c r="DS6"/>
      <c r="DT6"/>
      <c r="DU6"/>
      <c r="DW6" s="871" t="s">
        <v>96</v>
      </c>
      <c r="DX6" s="849"/>
      <c r="DY6" s="64" t="s">
        <v>104</v>
      </c>
      <c r="DZ6" s="857" t="s">
        <v>306</v>
      </c>
      <c r="EA6" s="869"/>
      <c r="EB6" s="869"/>
      <c r="EC6" s="869"/>
      <c r="ED6" s="869"/>
      <c r="EE6" s="869"/>
      <c r="EF6" s="870"/>
      <c r="EG6"/>
      <c r="EH6"/>
      <c r="EI6"/>
      <c r="EK6" s="871" t="s">
        <v>96</v>
      </c>
      <c r="EL6" s="849"/>
      <c r="EM6" s="64" t="s">
        <v>104</v>
      </c>
      <c r="EN6" s="857" t="s">
        <v>306</v>
      </c>
      <c r="EO6" s="869"/>
      <c r="EP6" s="869"/>
      <c r="EQ6" s="869"/>
      <c r="ER6" s="869"/>
      <c r="ES6" s="869"/>
      <c r="ET6" s="870"/>
      <c r="EU6"/>
      <c r="EV6"/>
      <c r="EW6"/>
      <c r="EY6" s="871" t="s">
        <v>96</v>
      </c>
      <c r="EZ6" s="849"/>
      <c r="FA6" s="64" t="s">
        <v>104</v>
      </c>
      <c r="FB6" s="857" t="s">
        <v>306</v>
      </c>
      <c r="FC6" s="869"/>
      <c r="FD6" s="869"/>
      <c r="FE6" s="869"/>
      <c r="FF6" s="869"/>
      <c r="FG6" s="869"/>
      <c r="FH6" s="870"/>
      <c r="FI6"/>
      <c r="FJ6"/>
      <c r="FK6"/>
      <c r="FM6"/>
      <c r="FN6"/>
      <c r="FO6" s="63"/>
      <c r="FP6"/>
      <c r="FQ6"/>
      <c r="FR6" s="2"/>
      <c r="FS6" s="2"/>
      <c r="FT6" s="2"/>
      <c r="FU6"/>
      <c r="FV6"/>
      <c r="FW6"/>
      <c r="FX6"/>
      <c r="FY6"/>
    </row>
    <row r="7" spans="1:181" s="11" customFormat="1" ht="48.1" customHeight="1">
      <c r="A7" s="872"/>
      <c r="B7" s="874"/>
      <c r="C7" s="875" t="s">
        <v>1</v>
      </c>
      <c r="D7" s="860" t="s">
        <v>1</v>
      </c>
      <c r="E7" s="860" t="s">
        <v>105</v>
      </c>
      <c r="F7" s="860" t="s">
        <v>364</v>
      </c>
      <c r="G7" s="843" t="s">
        <v>98</v>
      </c>
      <c r="H7" s="870"/>
      <c r="I7" s="843" t="s">
        <v>386</v>
      </c>
      <c r="J7" s="870"/>
      <c r="K7"/>
      <c r="L7"/>
      <c r="M7"/>
      <c r="N7" s="1"/>
      <c r="O7" s="872"/>
      <c r="P7" s="874"/>
      <c r="Q7" s="875" t="s">
        <v>1</v>
      </c>
      <c r="R7" s="860" t="s">
        <v>1</v>
      </c>
      <c r="S7" s="860" t="s">
        <v>105</v>
      </c>
      <c r="T7" s="860" t="s">
        <v>364</v>
      </c>
      <c r="U7" s="843" t="s">
        <v>98</v>
      </c>
      <c r="V7" s="870"/>
      <c r="W7" s="843" t="s">
        <v>123</v>
      </c>
      <c r="X7" s="870"/>
      <c r="Y7"/>
      <c r="Z7"/>
      <c r="AA7"/>
      <c r="AB7" s="1"/>
      <c r="AC7" s="872"/>
      <c r="AD7" s="874"/>
      <c r="AE7" s="875" t="s">
        <v>1</v>
      </c>
      <c r="AF7" s="860" t="s">
        <v>1</v>
      </c>
      <c r="AG7" s="860" t="s">
        <v>105</v>
      </c>
      <c r="AH7" s="860" t="s">
        <v>364</v>
      </c>
      <c r="AI7" s="843" t="s">
        <v>98</v>
      </c>
      <c r="AJ7" s="870"/>
      <c r="AK7" s="843" t="s">
        <v>123</v>
      </c>
      <c r="AL7" s="870"/>
      <c r="AM7"/>
      <c r="AN7"/>
      <c r="AO7"/>
      <c r="AP7" s="1"/>
      <c r="AQ7" s="872"/>
      <c r="AR7" s="874"/>
      <c r="AS7" s="875" t="s">
        <v>1</v>
      </c>
      <c r="AT7" s="860" t="s">
        <v>1</v>
      </c>
      <c r="AU7" s="860" t="s">
        <v>105</v>
      </c>
      <c r="AV7" s="860" t="s">
        <v>364</v>
      </c>
      <c r="AW7" s="843" t="s">
        <v>98</v>
      </c>
      <c r="AX7" s="870"/>
      <c r="AY7" s="843" t="s">
        <v>123</v>
      </c>
      <c r="AZ7" s="870"/>
      <c r="BA7"/>
      <c r="BB7"/>
      <c r="BC7"/>
      <c r="BD7" s="1"/>
      <c r="BE7" s="872"/>
      <c r="BF7" s="874"/>
      <c r="BG7" s="875" t="s">
        <v>1</v>
      </c>
      <c r="BH7" s="860" t="s">
        <v>1</v>
      </c>
      <c r="BI7" s="860" t="s">
        <v>105</v>
      </c>
      <c r="BJ7" s="860" t="s">
        <v>364</v>
      </c>
      <c r="BK7" s="843" t="s">
        <v>98</v>
      </c>
      <c r="BL7" s="870"/>
      <c r="BM7" s="843" t="s">
        <v>123</v>
      </c>
      <c r="BN7" s="870"/>
      <c r="BO7"/>
      <c r="BP7"/>
      <c r="BQ7"/>
      <c r="BR7" s="1"/>
      <c r="BS7" s="872"/>
      <c r="BT7" s="874"/>
      <c r="BU7" s="875" t="s">
        <v>1</v>
      </c>
      <c r="BV7" s="860" t="s">
        <v>1</v>
      </c>
      <c r="BW7" s="860" t="s">
        <v>105</v>
      </c>
      <c r="BX7" s="860" t="s">
        <v>305</v>
      </c>
      <c r="BY7" s="843" t="s">
        <v>98</v>
      </c>
      <c r="BZ7" s="870"/>
      <c r="CA7" s="843" t="s">
        <v>123</v>
      </c>
      <c r="CB7" s="870"/>
      <c r="CC7"/>
      <c r="CD7"/>
      <c r="CE7"/>
      <c r="CF7" s="1"/>
      <c r="CG7" s="872"/>
      <c r="CH7" s="874"/>
      <c r="CI7" s="875" t="s">
        <v>1</v>
      </c>
      <c r="CJ7" s="860" t="s">
        <v>1</v>
      </c>
      <c r="CK7" s="860" t="s">
        <v>105</v>
      </c>
      <c r="CL7" s="860" t="s">
        <v>305</v>
      </c>
      <c r="CM7" s="843" t="s">
        <v>98</v>
      </c>
      <c r="CN7" s="870"/>
      <c r="CO7" s="843" t="s">
        <v>123</v>
      </c>
      <c r="CP7" s="870"/>
      <c r="CQ7"/>
      <c r="CR7"/>
      <c r="CS7"/>
      <c r="CT7" s="1"/>
      <c r="CU7" s="872"/>
      <c r="CV7" s="874"/>
      <c r="CW7" s="875" t="s">
        <v>1</v>
      </c>
      <c r="CX7" s="860" t="s">
        <v>1</v>
      </c>
      <c r="CY7" s="860" t="s">
        <v>105</v>
      </c>
      <c r="CZ7" s="860" t="s">
        <v>305</v>
      </c>
      <c r="DA7" s="843" t="s">
        <v>98</v>
      </c>
      <c r="DB7" s="870"/>
      <c r="DC7" s="843" t="s">
        <v>123</v>
      </c>
      <c r="DD7" s="870"/>
      <c r="DE7"/>
      <c r="DF7"/>
      <c r="DG7"/>
      <c r="DH7" s="1"/>
      <c r="DI7" s="872"/>
      <c r="DJ7" s="874"/>
      <c r="DK7" s="875" t="s">
        <v>1</v>
      </c>
      <c r="DL7" s="860" t="s">
        <v>1</v>
      </c>
      <c r="DM7" s="860" t="s">
        <v>105</v>
      </c>
      <c r="DN7" s="860" t="s">
        <v>305</v>
      </c>
      <c r="DO7" s="843" t="s">
        <v>98</v>
      </c>
      <c r="DP7" s="870"/>
      <c r="DQ7" s="843" t="s">
        <v>123</v>
      </c>
      <c r="DR7" s="870"/>
      <c r="DS7"/>
      <c r="DT7"/>
      <c r="DU7"/>
      <c r="DV7" s="1"/>
      <c r="DW7" s="872"/>
      <c r="DX7" s="874"/>
      <c r="DY7" s="875" t="s">
        <v>1</v>
      </c>
      <c r="DZ7" s="860" t="s">
        <v>1</v>
      </c>
      <c r="EA7" s="860" t="s">
        <v>105</v>
      </c>
      <c r="EB7" s="860" t="s">
        <v>305</v>
      </c>
      <c r="EC7" s="843" t="s">
        <v>98</v>
      </c>
      <c r="ED7" s="870"/>
      <c r="EE7" s="843" t="s">
        <v>123</v>
      </c>
      <c r="EF7" s="870"/>
      <c r="EG7"/>
      <c r="EH7"/>
      <c r="EI7"/>
      <c r="EJ7" s="1"/>
      <c r="EK7" s="872"/>
      <c r="EL7" s="874"/>
      <c r="EM7" s="875" t="s">
        <v>1</v>
      </c>
      <c r="EN7" s="860" t="s">
        <v>1</v>
      </c>
      <c r="EO7" s="860" t="s">
        <v>105</v>
      </c>
      <c r="EP7" s="860" t="s">
        <v>305</v>
      </c>
      <c r="EQ7" s="843" t="s">
        <v>98</v>
      </c>
      <c r="ER7" s="870"/>
      <c r="ES7" s="843" t="s">
        <v>123</v>
      </c>
      <c r="ET7" s="870"/>
      <c r="EU7"/>
      <c r="EV7"/>
      <c r="EW7"/>
      <c r="EY7" s="872"/>
      <c r="EZ7" s="874"/>
      <c r="FA7" s="875" t="s">
        <v>1</v>
      </c>
      <c r="FB7" s="860" t="s">
        <v>1</v>
      </c>
      <c r="FC7" s="860" t="s">
        <v>105</v>
      </c>
      <c r="FD7" s="860" t="s">
        <v>305</v>
      </c>
      <c r="FE7" s="843" t="s">
        <v>98</v>
      </c>
      <c r="FF7" s="870"/>
      <c r="FG7" s="843" t="s">
        <v>123</v>
      </c>
      <c r="FH7" s="870"/>
      <c r="FI7"/>
      <c r="FJ7"/>
      <c r="FK7"/>
      <c r="FM7" s="871" t="s">
        <v>96</v>
      </c>
      <c r="FN7" s="849"/>
      <c r="FO7" s="64" t="s">
        <v>104</v>
      </c>
      <c r="FP7" s="857" t="s">
        <v>306</v>
      </c>
      <c r="FQ7" s="869"/>
      <c r="FR7" s="869"/>
      <c r="FS7" s="869"/>
      <c r="FT7" s="869"/>
      <c r="FU7" s="869"/>
      <c r="FV7" s="870"/>
      <c r="FW7"/>
      <c r="FX7"/>
      <c r="FY7"/>
    </row>
    <row r="8" spans="1:181" ht="37.549999999999997" customHeight="1">
      <c r="A8" s="873"/>
      <c r="B8" s="864"/>
      <c r="C8" s="864"/>
      <c r="D8" s="864"/>
      <c r="E8" s="864"/>
      <c r="F8" s="864"/>
      <c r="G8" s="5" t="s">
        <v>1</v>
      </c>
      <c r="H8" s="5" t="s">
        <v>2</v>
      </c>
      <c r="I8" s="5" t="s">
        <v>1</v>
      </c>
      <c r="J8" s="5" t="s">
        <v>2</v>
      </c>
      <c r="K8"/>
      <c r="L8" s="69" t="s">
        <v>109</v>
      </c>
      <c r="M8" s="69" t="s">
        <v>387</v>
      </c>
      <c r="O8" s="873"/>
      <c r="P8" s="864"/>
      <c r="Q8" s="864"/>
      <c r="R8" s="864"/>
      <c r="S8" s="864"/>
      <c r="T8" s="864"/>
      <c r="U8" s="5" t="s">
        <v>1</v>
      </c>
      <c r="V8" s="5" t="s">
        <v>2</v>
      </c>
      <c r="W8" s="5" t="s">
        <v>1</v>
      </c>
      <c r="X8" s="5" t="s">
        <v>2</v>
      </c>
      <c r="Y8"/>
      <c r="Z8" s="69" t="s">
        <v>109</v>
      </c>
      <c r="AA8" s="69" t="s">
        <v>122</v>
      </c>
      <c r="AC8" s="873"/>
      <c r="AD8" s="864"/>
      <c r="AE8" s="864"/>
      <c r="AF8" s="864"/>
      <c r="AG8" s="864"/>
      <c r="AH8" s="864"/>
      <c r="AI8" s="5" t="s">
        <v>1</v>
      </c>
      <c r="AJ8" s="5" t="s">
        <v>2</v>
      </c>
      <c r="AK8" s="5" t="s">
        <v>1</v>
      </c>
      <c r="AL8" s="5" t="s">
        <v>2</v>
      </c>
      <c r="AM8"/>
      <c r="AN8" s="69" t="s">
        <v>109</v>
      </c>
      <c r="AO8" s="69" t="s">
        <v>122</v>
      </c>
      <c r="AQ8" s="873"/>
      <c r="AR8" s="864"/>
      <c r="AS8" s="864"/>
      <c r="AT8" s="864"/>
      <c r="AU8" s="864"/>
      <c r="AV8" s="864"/>
      <c r="AW8" s="5" t="s">
        <v>1</v>
      </c>
      <c r="AX8" s="5" t="s">
        <v>2</v>
      </c>
      <c r="AY8" s="5" t="s">
        <v>1</v>
      </c>
      <c r="AZ8" s="5" t="s">
        <v>2</v>
      </c>
      <c r="BA8"/>
      <c r="BB8" s="69" t="s">
        <v>109</v>
      </c>
      <c r="BC8" s="69" t="s">
        <v>122</v>
      </c>
      <c r="BE8" s="873"/>
      <c r="BF8" s="864"/>
      <c r="BG8" s="864"/>
      <c r="BH8" s="864"/>
      <c r="BI8" s="864"/>
      <c r="BJ8" s="864"/>
      <c r="BK8" s="5" t="s">
        <v>1</v>
      </c>
      <c r="BL8" s="5" t="s">
        <v>2</v>
      </c>
      <c r="BM8" s="5" t="s">
        <v>1</v>
      </c>
      <c r="BN8" s="5" t="s">
        <v>2</v>
      </c>
      <c r="BO8"/>
      <c r="BP8" s="69" t="s">
        <v>109</v>
      </c>
      <c r="BQ8" s="69" t="s">
        <v>122</v>
      </c>
      <c r="BS8" s="873"/>
      <c r="BT8" s="864"/>
      <c r="BU8" s="864"/>
      <c r="BV8" s="864"/>
      <c r="BW8" s="864"/>
      <c r="BX8" s="864"/>
      <c r="BY8" s="5" t="s">
        <v>1</v>
      </c>
      <c r="BZ8" s="5" t="s">
        <v>2</v>
      </c>
      <c r="CA8" s="5" t="s">
        <v>1</v>
      </c>
      <c r="CB8" s="5" t="s">
        <v>2</v>
      </c>
      <c r="CC8"/>
      <c r="CD8" s="69" t="s">
        <v>109</v>
      </c>
      <c r="CE8" s="69" t="s">
        <v>122</v>
      </c>
      <c r="CG8" s="873"/>
      <c r="CH8" s="864"/>
      <c r="CI8" s="864"/>
      <c r="CJ8" s="864"/>
      <c r="CK8" s="864"/>
      <c r="CL8" s="864"/>
      <c r="CM8" s="5" t="s">
        <v>1</v>
      </c>
      <c r="CN8" s="5" t="s">
        <v>2</v>
      </c>
      <c r="CO8" s="5" t="s">
        <v>1</v>
      </c>
      <c r="CP8" s="5" t="s">
        <v>2</v>
      </c>
      <c r="CQ8"/>
      <c r="CR8" s="69" t="s">
        <v>109</v>
      </c>
      <c r="CS8" s="69" t="s">
        <v>122</v>
      </c>
      <c r="CU8" s="873"/>
      <c r="CV8" s="864"/>
      <c r="CW8" s="864"/>
      <c r="CX8" s="864"/>
      <c r="CY8" s="864"/>
      <c r="CZ8" s="864"/>
      <c r="DA8" s="5" t="s">
        <v>1</v>
      </c>
      <c r="DB8" s="5" t="s">
        <v>2</v>
      </c>
      <c r="DC8" s="5" t="s">
        <v>1</v>
      </c>
      <c r="DD8" s="5" t="s">
        <v>2</v>
      </c>
      <c r="DE8"/>
      <c r="DF8" s="69" t="s">
        <v>109</v>
      </c>
      <c r="DG8" s="69" t="s">
        <v>122</v>
      </c>
      <c r="DI8" s="873"/>
      <c r="DJ8" s="864"/>
      <c r="DK8" s="864"/>
      <c r="DL8" s="864"/>
      <c r="DM8" s="864"/>
      <c r="DN8" s="864"/>
      <c r="DO8" s="5" t="s">
        <v>1</v>
      </c>
      <c r="DP8" s="5" t="s">
        <v>2</v>
      </c>
      <c r="DQ8" s="5" t="s">
        <v>1</v>
      </c>
      <c r="DR8" s="5" t="s">
        <v>2</v>
      </c>
      <c r="DS8"/>
      <c r="DT8" s="69" t="s">
        <v>109</v>
      </c>
      <c r="DU8" s="69" t="s">
        <v>122</v>
      </c>
      <c r="DW8" s="873"/>
      <c r="DX8" s="864"/>
      <c r="DY8" s="864"/>
      <c r="DZ8" s="864"/>
      <c r="EA8" s="864"/>
      <c r="EB8" s="864"/>
      <c r="EC8" s="5" t="s">
        <v>1</v>
      </c>
      <c r="ED8" s="5" t="s">
        <v>2</v>
      </c>
      <c r="EE8" s="5" t="s">
        <v>1</v>
      </c>
      <c r="EF8" s="5" t="s">
        <v>2</v>
      </c>
      <c r="EG8"/>
      <c r="EH8" s="69" t="s">
        <v>109</v>
      </c>
      <c r="EI8" s="69" t="s">
        <v>122</v>
      </c>
      <c r="EK8" s="873"/>
      <c r="EL8" s="864"/>
      <c r="EM8" s="864"/>
      <c r="EN8" s="864"/>
      <c r="EO8" s="864"/>
      <c r="EP8" s="864"/>
      <c r="EQ8" s="5" t="s">
        <v>1</v>
      </c>
      <c r="ER8" s="5" t="s">
        <v>2</v>
      </c>
      <c r="ES8" s="5" t="s">
        <v>1</v>
      </c>
      <c r="ET8" s="5" t="s">
        <v>2</v>
      </c>
      <c r="EU8"/>
      <c r="EV8" s="69" t="s">
        <v>109</v>
      </c>
      <c r="EW8" s="69" t="s">
        <v>122</v>
      </c>
      <c r="EY8" s="873"/>
      <c r="EZ8" s="864"/>
      <c r="FA8" s="864"/>
      <c r="FB8" s="864"/>
      <c r="FC8" s="864"/>
      <c r="FD8" s="864"/>
      <c r="FE8" s="5" t="s">
        <v>1</v>
      </c>
      <c r="FF8" s="5" t="s">
        <v>2</v>
      </c>
      <c r="FG8" s="5" t="s">
        <v>1</v>
      </c>
      <c r="FH8" s="5" t="s">
        <v>2</v>
      </c>
      <c r="FI8"/>
      <c r="FJ8" s="69" t="s">
        <v>109</v>
      </c>
      <c r="FK8" s="69" t="s">
        <v>122</v>
      </c>
      <c r="FM8" s="872"/>
      <c r="FN8" s="874"/>
      <c r="FO8" s="875" t="s">
        <v>1</v>
      </c>
      <c r="FP8" s="860" t="s">
        <v>1</v>
      </c>
      <c r="FQ8" s="860" t="s">
        <v>105</v>
      </c>
      <c r="FR8" s="860" t="s">
        <v>305</v>
      </c>
      <c r="FS8" s="843" t="s">
        <v>98</v>
      </c>
      <c r="FT8" s="870"/>
      <c r="FU8" s="843" t="s">
        <v>123</v>
      </c>
      <c r="FV8" s="870"/>
      <c r="FW8"/>
      <c r="FX8"/>
      <c r="FY8"/>
    </row>
    <row r="9" spans="1:181" ht="14.95" customHeight="1">
      <c r="A9" s="56"/>
      <c r="B9" s="56" t="s">
        <v>102</v>
      </c>
      <c r="C9" s="95">
        <v>2725</v>
      </c>
      <c r="D9" s="95">
        <f>SUM(D10:D39)</f>
        <v>182.50000000000006</v>
      </c>
      <c r="E9" s="96">
        <f>D9/C9*100</f>
        <v>6.6972477064220204</v>
      </c>
      <c r="F9" s="97"/>
      <c r="G9" s="57">
        <f>D9-216.7</f>
        <v>-34.199999999999932</v>
      </c>
      <c r="H9" s="57">
        <f>D9/216.7*100</f>
        <v>84.217812644208607</v>
      </c>
      <c r="I9" s="57">
        <f>D9-189.2</f>
        <v>-6.6999999999999318</v>
      </c>
      <c r="J9" s="57">
        <f>D9/189.2*100</f>
        <v>96.458773784355216</v>
      </c>
      <c r="K9"/>
      <c r="L9" s="89"/>
      <c r="M9"/>
      <c r="O9" s="56"/>
      <c r="P9" s="56" t="s">
        <v>102</v>
      </c>
      <c r="Q9" s="95">
        <v>3232</v>
      </c>
      <c r="R9" s="95">
        <f>SUM(R10:R39)</f>
        <v>193.49999999999997</v>
      </c>
      <c r="S9" s="96">
        <f>R9/Q9*100</f>
        <v>5.9870049504950487</v>
      </c>
      <c r="T9" s="97"/>
      <c r="U9" s="57">
        <f>R9-182.5</f>
        <v>10.999999999999972</v>
      </c>
      <c r="V9" s="57">
        <f>R9/182.5*100</f>
        <v>106.02739726027394</v>
      </c>
      <c r="W9" s="57">
        <f>R9-182.5</f>
        <v>10.999999999999972</v>
      </c>
      <c r="X9" s="57">
        <f>R9/182.5*100</f>
        <v>106.02739726027394</v>
      </c>
      <c r="Y9"/>
      <c r="Z9" s="89"/>
      <c r="AA9"/>
      <c r="AC9" s="56"/>
      <c r="AD9" s="56" t="s">
        <v>102</v>
      </c>
      <c r="AE9" s="95">
        <v>3613</v>
      </c>
      <c r="AF9" s="95">
        <f>SUM(AF10:AF34)</f>
        <v>216.60000000000005</v>
      </c>
      <c r="AG9" s="96">
        <f>AF9/AE9*100</f>
        <v>5.9950179905895391</v>
      </c>
      <c r="AH9" s="97"/>
      <c r="AI9" s="57">
        <f>AF9-193.5</f>
        <v>23.100000000000051</v>
      </c>
      <c r="AJ9" s="57">
        <f>AF9/193.5*100</f>
        <v>111.93798449612406</v>
      </c>
      <c r="AK9" s="57">
        <f>AF9-182.5</f>
        <v>34.100000000000051</v>
      </c>
      <c r="AL9" s="57">
        <f>AF9/182.5*100</f>
        <v>118.68493150684934</v>
      </c>
      <c r="AM9"/>
      <c r="AN9" s="89"/>
      <c r="AO9"/>
      <c r="AQ9" s="56"/>
      <c r="AR9" s="56" t="s">
        <v>102</v>
      </c>
      <c r="AS9" s="95">
        <v>3635</v>
      </c>
      <c r="AT9" s="95">
        <f>SUM(AT10:AT38)</f>
        <v>223.50000000000003</v>
      </c>
      <c r="AU9" s="96">
        <f>AT9/AS9*100</f>
        <v>6.1485557083906475</v>
      </c>
      <c r="AV9" s="97"/>
      <c r="AW9" s="57">
        <f>AT9-216.6</f>
        <v>6.9000000000000341</v>
      </c>
      <c r="AX9" s="57">
        <f>AT9/216.6*100</f>
        <v>103.18559556786707</v>
      </c>
      <c r="AY9" s="57">
        <f>AT9-182.5</f>
        <v>41.000000000000028</v>
      </c>
      <c r="AZ9" s="57">
        <f>AT9/182.5*100</f>
        <v>122.46575342465755</v>
      </c>
      <c r="BA9"/>
      <c r="BB9" s="89"/>
      <c r="BC9"/>
      <c r="BE9" s="56"/>
      <c r="BF9" s="56" t="s">
        <v>102</v>
      </c>
      <c r="BG9" s="95">
        <v>3848</v>
      </c>
      <c r="BH9" s="95">
        <f>SUM(BH10:BH38)</f>
        <v>181.30000000000004</v>
      </c>
      <c r="BI9" s="96">
        <f>BH9/BG9*100</f>
        <v>4.7115384615384626</v>
      </c>
      <c r="BJ9" s="97"/>
      <c r="BK9" s="57">
        <f>BH9-223.5</f>
        <v>-42.19999999999996</v>
      </c>
      <c r="BL9" s="57">
        <f>BH9/223.5*100</f>
        <v>81.118568232662213</v>
      </c>
      <c r="BM9" s="57">
        <f>BH9-182.5</f>
        <v>-1.1999999999999602</v>
      </c>
      <c r="BN9" s="57">
        <f>BH9/182.5*100</f>
        <v>99.342465753424676</v>
      </c>
      <c r="BO9"/>
      <c r="BP9" s="89"/>
      <c r="BQ9"/>
      <c r="BS9" s="56"/>
      <c r="BT9" s="56" t="s">
        <v>102</v>
      </c>
      <c r="BU9" s="95">
        <v>3331</v>
      </c>
      <c r="BV9" s="95">
        <f>SUM(BV10:BV38)</f>
        <v>186.19999999999996</v>
      </c>
      <c r="BW9" s="96">
        <f t="shared" ref="BW9:BW34" si="0">BV9/BU9*100</f>
        <v>5.5899129390573394</v>
      </c>
      <c r="BX9" s="97"/>
      <c r="BY9" s="57">
        <f>BV9-181.3</f>
        <v>4.8999999999999488</v>
      </c>
      <c r="BZ9" s="57">
        <f>BV9/181.3*100</f>
        <v>102.70270270270268</v>
      </c>
      <c r="CA9" s="57">
        <f>BV9-182.5</f>
        <v>3.6999999999999602</v>
      </c>
      <c r="CB9" s="57">
        <f>BV9/182.5*100</f>
        <v>102.02739726027394</v>
      </c>
      <c r="CC9"/>
      <c r="CD9" s="89"/>
      <c r="CE9"/>
      <c r="CG9" s="56"/>
      <c r="CH9" s="56" t="s">
        <v>102</v>
      </c>
      <c r="CI9" s="95">
        <v>3208</v>
      </c>
      <c r="CJ9" s="95">
        <f>SUM(CJ10:CJ38)</f>
        <v>209.6</v>
      </c>
      <c r="CK9" s="96">
        <f>CJ9/CI9*100</f>
        <v>6.5336658354114716</v>
      </c>
      <c r="CL9" s="97"/>
      <c r="CM9" s="57">
        <f>CJ9-186.2</f>
        <v>23.400000000000006</v>
      </c>
      <c r="CN9" s="57">
        <f>CJ9/186.2*100</f>
        <v>112.5671321160043</v>
      </c>
      <c r="CO9" s="57">
        <f>CJ9-182.5</f>
        <v>27.099999999999994</v>
      </c>
      <c r="CP9" s="57">
        <f>CJ9/182.5*100</f>
        <v>114.84931506849314</v>
      </c>
      <c r="CQ9"/>
      <c r="CR9" s="89"/>
      <c r="CS9"/>
      <c r="CU9" s="56"/>
      <c r="CV9" s="56" t="s">
        <v>102</v>
      </c>
      <c r="CW9" s="95">
        <v>3456</v>
      </c>
      <c r="CX9" s="95">
        <f>SUM(CX10:CX38)</f>
        <v>203.29999999999998</v>
      </c>
      <c r="CY9" s="96">
        <f>CX9/CW9*100</f>
        <v>5.8825231481481479</v>
      </c>
      <c r="CZ9" s="97"/>
      <c r="DA9" s="57">
        <f>CX9-209.6</f>
        <v>-6.3000000000000114</v>
      </c>
      <c r="DB9" s="57">
        <f>CX9/209.6*100</f>
        <v>96.994274809160302</v>
      </c>
      <c r="DC9" s="57">
        <f>CX9-182.5</f>
        <v>20.799999999999983</v>
      </c>
      <c r="DD9" s="57">
        <f>CX9/182.5*100</f>
        <v>111.39726027397259</v>
      </c>
      <c r="DE9"/>
      <c r="DF9" s="89"/>
      <c r="DG9"/>
      <c r="DI9" s="56"/>
      <c r="DJ9" s="460" t="s">
        <v>102</v>
      </c>
      <c r="DK9" s="95">
        <v>3354</v>
      </c>
      <c r="DL9" s="95">
        <f>SUM(DL10:DL38)</f>
        <v>185.50000000000003</v>
      </c>
      <c r="DM9" s="96">
        <f t="shared" ref="DM9:DM31" si="1">DL9/DK9*100</f>
        <v>5.5307096004770431</v>
      </c>
      <c r="DN9" s="97"/>
      <c r="DO9" s="57">
        <f>DL9-203.3</f>
        <v>-17.799999999999983</v>
      </c>
      <c r="DP9" s="57">
        <f>DL9/203.3*100</f>
        <v>91.244466305951804</v>
      </c>
      <c r="DQ9" s="57">
        <f>DL9-182.5</f>
        <v>3.0000000000000284</v>
      </c>
      <c r="DR9" s="57">
        <f>DL9/182.5*100</f>
        <v>101.64383561643837</v>
      </c>
      <c r="DS9"/>
      <c r="DT9" s="89"/>
      <c r="DU9"/>
      <c r="DW9" s="56"/>
      <c r="DX9" s="460" t="s">
        <v>102</v>
      </c>
      <c r="DY9" s="95">
        <v>3387</v>
      </c>
      <c r="DZ9" s="95">
        <f>SUM(DZ10:DZ38)</f>
        <v>195.2</v>
      </c>
      <c r="EA9" s="96">
        <f>DZ9/DY9*100</f>
        <v>5.763212282255683</v>
      </c>
      <c r="EB9" s="97"/>
      <c r="EC9" s="57">
        <f>DZ9-185.5</f>
        <v>9.6999999999999886</v>
      </c>
      <c r="ED9" s="57">
        <f>DZ9/185.5*100</f>
        <v>105.22911051212938</v>
      </c>
      <c r="EE9" s="57">
        <f>DZ9-182.5</f>
        <v>12.699999999999989</v>
      </c>
      <c r="EF9" s="57">
        <f>DZ9/182.5*100</f>
        <v>106.95890410958904</v>
      </c>
      <c r="EG9"/>
      <c r="EH9" s="89"/>
      <c r="EI9"/>
      <c r="EK9" s="56"/>
      <c r="EL9" s="460" t="s">
        <v>102</v>
      </c>
      <c r="EM9" s="95">
        <v>3505</v>
      </c>
      <c r="EN9" s="95">
        <f>SUM(EN10:EN36)</f>
        <v>209.50000000000003</v>
      </c>
      <c r="EO9" s="96">
        <f>EN9/EM9*100</f>
        <v>5.9771754636233956</v>
      </c>
      <c r="EP9" s="97"/>
      <c r="EQ9" s="57">
        <f>EN9-195.2</f>
        <v>14.30000000000004</v>
      </c>
      <c r="ER9" s="57">
        <f>EN9/195.2*100</f>
        <v>107.32581967213117</v>
      </c>
      <c r="ES9" s="57">
        <f>EN9-182.5</f>
        <v>27.000000000000028</v>
      </c>
      <c r="ET9" s="57">
        <f>EN9/182.5*100</f>
        <v>114.79452054794521</v>
      </c>
      <c r="EU9"/>
      <c r="EV9" s="89"/>
      <c r="EW9"/>
      <c r="EY9" s="56"/>
      <c r="EZ9" s="460" t="s">
        <v>102</v>
      </c>
      <c r="FA9" s="95">
        <v>3123</v>
      </c>
      <c r="FB9" s="95">
        <f>SUM(FB10:FB37)</f>
        <v>212</v>
      </c>
      <c r="FC9" s="96">
        <f t="shared" ref="FC9:FC31" si="2">FB9/FA9*100</f>
        <v>6.788344540505924</v>
      </c>
      <c r="FD9" s="97"/>
      <c r="FE9" s="57">
        <f>FB9-209.5</f>
        <v>2.5</v>
      </c>
      <c r="FF9" s="57">
        <f>FB9/209.5*100</f>
        <v>101.19331742243436</v>
      </c>
      <c r="FG9" s="57">
        <f>FB9-182.5</f>
        <v>29.5</v>
      </c>
      <c r="FH9" s="57">
        <f>FB9/182.5*100</f>
        <v>116.16438356164383</v>
      </c>
      <c r="FI9"/>
      <c r="FJ9" s="89"/>
      <c r="FK9"/>
      <c r="FM9" s="873"/>
      <c r="FN9" s="864"/>
      <c r="FO9" s="864"/>
      <c r="FP9" s="864"/>
      <c r="FQ9" s="864"/>
      <c r="FR9" s="864"/>
      <c r="FS9" s="5" t="s">
        <v>1</v>
      </c>
      <c r="FT9" s="5" t="s">
        <v>2</v>
      </c>
      <c r="FU9" s="5" t="s">
        <v>1</v>
      </c>
      <c r="FV9" s="5" t="s">
        <v>2</v>
      </c>
      <c r="FW9"/>
      <c r="FX9" s="69" t="s">
        <v>109</v>
      </c>
      <c r="FY9" s="69" t="s">
        <v>122</v>
      </c>
    </row>
    <row r="10" spans="1:181" ht="14.95" customHeight="1">
      <c r="A10" s="501">
        <v>1</v>
      </c>
      <c r="B10" s="502" t="s">
        <v>10</v>
      </c>
      <c r="C10" s="72">
        <v>48.8</v>
      </c>
      <c r="D10" s="503">
        <v>46</v>
      </c>
      <c r="E10" s="60">
        <f t="shared" ref="E10:E28" si="3">D10/C10*100</f>
        <v>94.262295081967224</v>
      </c>
      <c r="F10" s="94">
        <f>D10/182.5*100</f>
        <v>25.205479452054796</v>
      </c>
      <c r="G10" s="87">
        <f>D10-L10</f>
        <v>0.29999999999999716</v>
      </c>
      <c r="H10" s="61">
        <f t="shared" ref="H10:H26" si="4">D10/L10*100</f>
        <v>100.65645514223193</v>
      </c>
      <c r="I10" s="87">
        <f>D10-M10</f>
        <v>46</v>
      </c>
      <c r="J10" s="88" t="s">
        <v>7</v>
      </c>
      <c r="K10"/>
      <c r="L10" s="504">
        <v>45.7</v>
      </c>
      <c r="M10" s="505">
        <v>0</v>
      </c>
      <c r="O10" s="501">
        <v>1</v>
      </c>
      <c r="P10" s="7" t="s">
        <v>10</v>
      </c>
      <c r="Q10" s="72">
        <v>49.4</v>
      </c>
      <c r="R10" s="83">
        <v>46.5</v>
      </c>
      <c r="S10" s="60">
        <f t="shared" ref="S10:S35" si="5">R10/Q10*100</f>
        <v>94.12955465587045</v>
      </c>
      <c r="T10" s="94">
        <f>R10/193.5*100</f>
        <v>24.031007751937985</v>
      </c>
      <c r="U10" s="87">
        <f t="shared" ref="U10:U35" si="6">R10-Z10</f>
        <v>0.5</v>
      </c>
      <c r="V10" s="61">
        <f>R10/Z10*100</f>
        <v>101.08695652173914</v>
      </c>
      <c r="W10" s="87">
        <f t="shared" ref="W10:W34" si="7">R10-AA10</f>
        <v>0.5</v>
      </c>
      <c r="X10" s="87">
        <f>R10/AA10*100</f>
        <v>101.08695652173914</v>
      </c>
      <c r="Y10"/>
      <c r="Z10" s="83">
        <v>46</v>
      </c>
      <c r="AA10" s="70">
        <v>46</v>
      </c>
      <c r="AC10" s="54">
        <v>1</v>
      </c>
      <c r="AD10" s="7" t="s">
        <v>10</v>
      </c>
      <c r="AE10" s="72">
        <v>50</v>
      </c>
      <c r="AF10" s="83">
        <v>47</v>
      </c>
      <c r="AG10" s="60">
        <f>AF10/AE10*100</f>
        <v>94</v>
      </c>
      <c r="AH10" s="94">
        <f>AF10/216.6*100</f>
        <v>21.698984302862421</v>
      </c>
      <c r="AI10" s="87">
        <f>AF10-AN10</f>
        <v>0.5</v>
      </c>
      <c r="AJ10" s="61">
        <f>AF10/AN10*100</f>
        <v>101.0752688172043</v>
      </c>
      <c r="AK10" s="87">
        <f>AF10-AO10</f>
        <v>1</v>
      </c>
      <c r="AL10" s="87">
        <f>AF10/AO10*100</f>
        <v>102.17391304347827</v>
      </c>
      <c r="AM10"/>
      <c r="AN10" s="83">
        <v>46.5</v>
      </c>
      <c r="AO10" s="506">
        <v>46</v>
      </c>
      <c r="AQ10" s="507">
        <v>1</v>
      </c>
      <c r="AR10" s="7" t="s">
        <v>10</v>
      </c>
      <c r="AS10" s="72">
        <v>50.6</v>
      </c>
      <c r="AT10" s="83">
        <v>47.5</v>
      </c>
      <c r="AU10" s="60">
        <f>AT10/AS10*100</f>
        <v>93.873517786561266</v>
      </c>
      <c r="AV10" s="94">
        <f>AT10/223.5*100</f>
        <v>21.252796420581653</v>
      </c>
      <c r="AW10" s="87">
        <f>AT10-BB10</f>
        <v>0.5</v>
      </c>
      <c r="AX10" s="61">
        <f>AT10/BB10*100</f>
        <v>101.06382978723406</v>
      </c>
      <c r="AY10" s="87">
        <f t="shared" ref="AY10:AY34" si="8">AT10-BC10</f>
        <v>1.5</v>
      </c>
      <c r="AZ10" s="87">
        <f>AT10/BC10*100</f>
        <v>103.26086956521738</v>
      </c>
      <c r="BA10"/>
      <c r="BB10" s="83">
        <v>47</v>
      </c>
      <c r="BC10" s="508">
        <v>46</v>
      </c>
      <c r="BE10" s="501">
        <v>1</v>
      </c>
      <c r="BF10" s="7" t="s">
        <v>10</v>
      </c>
      <c r="BG10" s="72">
        <v>51.5</v>
      </c>
      <c r="BH10" s="83">
        <v>48</v>
      </c>
      <c r="BI10" s="60">
        <f>BH10/BG10*100</f>
        <v>93.203883495145632</v>
      </c>
      <c r="BJ10" s="94">
        <f>BH10/181.3*100</f>
        <v>26.475455046883617</v>
      </c>
      <c r="BK10" s="87">
        <f>BH10-BP10</f>
        <v>0.5</v>
      </c>
      <c r="BL10" s="61">
        <f>BH10/BP10*100</f>
        <v>101.05263157894737</v>
      </c>
      <c r="BM10" s="87">
        <f t="shared" ref="BM10:BM34" si="9">BH10-BQ10</f>
        <v>2</v>
      </c>
      <c r="BN10" s="87">
        <f>BH10/BQ10*100</f>
        <v>104.34782608695652</v>
      </c>
      <c r="BO10"/>
      <c r="BP10" s="83">
        <v>47.5</v>
      </c>
      <c r="BQ10" s="105">
        <v>46</v>
      </c>
      <c r="BS10" s="501">
        <v>1</v>
      </c>
      <c r="BT10" s="509" t="s">
        <v>10</v>
      </c>
      <c r="BU10" s="72">
        <v>56.3</v>
      </c>
      <c r="BV10" s="83">
        <v>48.5</v>
      </c>
      <c r="BW10" s="60">
        <f>BV10/BU10*100</f>
        <v>86.145648312611016</v>
      </c>
      <c r="BX10" s="94">
        <f>BV10/186.2*100</f>
        <v>26.047261009667029</v>
      </c>
      <c r="BY10" s="87">
        <f>BV10-CD10</f>
        <v>0.5</v>
      </c>
      <c r="BZ10" s="61">
        <f>BV10/CD10*100</f>
        <v>101.04166666666667</v>
      </c>
      <c r="CA10" s="87">
        <f>BV10-CE10</f>
        <v>2.5</v>
      </c>
      <c r="CB10" s="87">
        <f>BV10/CE10*100</f>
        <v>105.43478260869566</v>
      </c>
      <c r="CC10"/>
      <c r="CD10" s="83">
        <v>48</v>
      </c>
      <c r="CE10" s="508">
        <v>46</v>
      </c>
      <c r="CG10" s="501">
        <v>1</v>
      </c>
      <c r="CH10" s="7" t="s">
        <v>10</v>
      </c>
      <c r="CI10" s="72">
        <v>52.1</v>
      </c>
      <c r="CJ10" s="83">
        <v>45.1</v>
      </c>
      <c r="CK10" s="60">
        <f t="shared" ref="CK10:CK34" si="10">CJ10/CI10*100</f>
        <v>86.56429942418427</v>
      </c>
      <c r="CL10" s="94">
        <f>CJ10/209.6*100</f>
        <v>21.517175572519083</v>
      </c>
      <c r="CM10" s="88">
        <f>CJ10-CR10</f>
        <v>-3.3999999999999986</v>
      </c>
      <c r="CN10" s="62">
        <f>CJ10/CR10*100</f>
        <v>92.989690721649481</v>
      </c>
      <c r="CO10" s="88">
        <f>CJ10-CS10</f>
        <v>-0.89999999999999858</v>
      </c>
      <c r="CP10" s="88">
        <f>CJ10/CS10*100</f>
        <v>98.043478260869563</v>
      </c>
      <c r="CQ10"/>
      <c r="CR10" s="83">
        <v>48.5</v>
      </c>
      <c r="CS10" s="105">
        <v>46</v>
      </c>
      <c r="CU10" s="54">
        <v>1</v>
      </c>
      <c r="CV10" s="7" t="s">
        <v>10</v>
      </c>
      <c r="CW10" s="72">
        <v>46.4</v>
      </c>
      <c r="CX10" s="83">
        <v>39.299999999999997</v>
      </c>
      <c r="CY10" s="60">
        <f>CX10/CW10*100</f>
        <v>84.698275862068968</v>
      </c>
      <c r="CZ10" s="94">
        <f>CX10/203.3*100</f>
        <v>19.331037875061483</v>
      </c>
      <c r="DA10" s="88">
        <f>CX10-DF10</f>
        <v>-5.8000000000000043</v>
      </c>
      <c r="DB10" s="62">
        <f>CX10/DF10*100</f>
        <v>87.13968957871397</v>
      </c>
      <c r="DC10" s="88">
        <f>CX10-DG10</f>
        <v>-6.7000000000000028</v>
      </c>
      <c r="DD10" s="88">
        <f>CX10/DG10*100</f>
        <v>85.434782608695642</v>
      </c>
      <c r="DE10"/>
      <c r="DF10" s="83">
        <v>45.1</v>
      </c>
      <c r="DG10" s="105">
        <v>46</v>
      </c>
      <c r="DI10" s="54">
        <v>1</v>
      </c>
      <c r="DJ10" s="7" t="s">
        <v>10</v>
      </c>
      <c r="DK10" s="72">
        <v>45.9</v>
      </c>
      <c r="DL10" s="83">
        <v>36.299999999999997</v>
      </c>
      <c r="DM10" s="60">
        <f t="shared" si="1"/>
        <v>79.084967320261441</v>
      </c>
      <c r="DN10" s="94">
        <f>DL10/185.5*100</f>
        <v>19.568733153638814</v>
      </c>
      <c r="DO10" s="88">
        <f t="shared" ref="DO10:DO34" si="11">DL10-DT10</f>
        <v>-3</v>
      </c>
      <c r="DP10" s="62">
        <f>DL10/DT10*100</f>
        <v>92.36641221374046</v>
      </c>
      <c r="DQ10" s="88">
        <f>DL10-DU10</f>
        <v>-9.7000000000000028</v>
      </c>
      <c r="DR10" s="88">
        <f>DL10/DU10*100</f>
        <v>78.91304347826086</v>
      </c>
      <c r="DS10"/>
      <c r="DT10" s="83">
        <v>39.299999999999997</v>
      </c>
      <c r="DU10" s="105">
        <v>46</v>
      </c>
      <c r="DW10" s="54">
        <v>1</v>
      </c>
      <c r="DX10" s="7" t="s">
        <v>10</v>
      </c>
      <c r="DY10" s="72">
        <v>43</v>
      </c>
      <c r="DZ10" s="83">
        <v>36</v>
      </c>
      <c r="EA10" s="60">
        <f t="shared" ref="EA10:EA30" si="12">DZ10/DY10*100</f>
        <v>83.720930232558146</v>
      </c>
      <c r="EB10" s="94">
        <f>DZ10/195.2*100</f>
        <v>18.442622950819672</v>
      </c>
      <c r="EC10" s="88">
        <f>DZ10-EH10</f>
        <v>-0.29999999999999716</v>
      </c>
      <c r="ED10" s="62">
        <f>DZ10/EH10*100</f>
        <v>99.173553719008268</v>
      </c>
      <c r="EE10" s="88">
        <f t="shared" ref="EE10:EE31" si="13">DZ10-EI10</f>
        <v>-10</v>
      </c>
      <c r="EF10" s="88">
        <f>DZ10/EI10*100</f>
        <v>78.260869565217391</v>
      </c>
      <c r="EG10"/>
      <c r="EH10" s="83">
        <v>36.299999999999997</v>
      </c>
      <c r="EI10" s="105">
        <v>46</v>
      </c>
      <c r="EK10" s="54">
        <v>1</v>
      </c>
      <c r="EL10" s="7" t="s">
        <v>10</v>
      </c>
      <c r="EM10" s="72">
        <v>71.900000000000006</v>
      </c>
      <c r="EN10" s="83">
        <v>36</v>
      </c>
      <c r="EO10" s="60">
        <f>EN10/EM10*100</f>
        <v>50.06954102920723</v>
      </c>
      <c r="EP10" s="94">
        <f>EN10/209.5*100</f>
        <v>17.183770883054891</v>
      </c>
      <c r="EQ10" s="87">
        <f>EN10-EV10</f>
        <v>0</v>
      </c>
      <c r="ER10" s="61">
        <f>EN10/EV10*100</f>
        <v>100</v>
      </c>
      <c r="ES10" s="88">
        <f>EN10-EW10</f>
        <v>-10</v>
      </c>
      <c r="ET10" s="88">
        <f>EN10/EW10*100</f>
        <v>78.260869565217391</v>
      </c>
      <c r="EU10"/>
      <c r="EV10" s="83">
        <v>36</v>
      </c>
      <c r="EW10" s="105">
        <v>46</v>
      </c>
      <c r="EY10" s="54">
        <v>1</v>
      </c>
      <c r="EZ10" s="7" t="s">
        <v>10</v>
      </c>
      <c r="FA10" s="72">
        <v>72</v>
      </c>
      <c r="FB10" s="83">
        <v>35.299999999999997</v>
      </c>
      <c r="FC10" s="60">
        <f>FB10/FA10*100</f>
        <v>49.027777777777779</v>
      </c>
      <c r="FD10" s="94">
        <f>FB10/212*100</f>
        <v>16.650943396226413</v>
      </c>
      <c r="FE10" s="88">
        <f>FB10-FJ10</f>
        <v>-0.70000000000000284</v>
      </c>
      <c r="FF10" s="62">
        <f>FB10/FJ10*100</f>
        <v>98.055555555555557</v>
      </c>
      <c r="FG10" s="88">
        <f>FB10-FK10</f>
        <v>-10.700000000000003</v>
      </c>
      <c r="FH10" s="88">
        <f>FB10/FK10*100</f>
        <v>76.739130434782595</v>
      </c>
      <c r="FI10"/>
      <c r="FJ10" s="83">
        <v>36</v>
      </c>
      <c r="FK10" s="508">
        <v>46</v>
      </c>
      <c r="FM10" s="56"/>
      <c r="FN10" s="460" t="s">
        <v>102</v>
      </c>
      <c r="FO10" s="95">
        <v>2487</v>
      </c>
      <c r="FP10" s="95">
        <f>SUM(FP11:FP37)</f>
        <v>158.10000000000002</v>
      </c>
      <c r="FQ10" s="96">
        <f>FP10/FO10*100</f>
        <v>6.3570566948130294</v>
      </c>
      <c r="FR10" s="97"/>
      <c r="FS10" s="57">
        <f>FP10-212</f>
        <v>-53.899999999999977</v>
      </c>
      <c r="FT10" s="57">
        <f>FP10/212*100</f>
        <v>74.575471698113219</v>
      </c>
      <c r="FU10" s="57">
        <f>FP10-182.5</f>
        <v>-24.399999999999977</v>
      </c>
      <c r="FV10" s="57">
        <f>FP10/182.5*100</f>
        <v>86.63013698630138</v>
      </c>
      <c r="FW10"/>
      <c r="FX10" s="89"/>
      <c r="FY10"/>
    </row>
    <row r="11" spans="1:181" ht="14.95" customHeight="1">
      <c r="A11" s="501">
        <v>2</v>
      </c>
      <c r="B11" s="7" t="s">
        <v>90</v>
      </c>
      <c r="C11" s="65">
        <v>81</v>
      </c>
      <c r="D11" s="35">
        <v>14.4</v>
      </c>
      <c r="E11" s="71">
        <f t="shared" si="3"/>
        <v>17.777777777777779</v>
      </c>
      <c r="F11" s="92">
        <f>D11/182.5*100</f>
        <v>7.8904109589041092</v>
      </c>
      <c r="G11" s="88">
        <f>D11-L11</f>
        <v>-3.2000000000000011</v>
      </c>
      <c r="H11" s="62">
        <f t="shared" si="4"/>
        <v>81.818181818181813</v>
      </c>
      <c r="I11" s="87">
        <f t="shared" ref="I11:I36" si="14">D11-M11</f>
        <v>9.3000000000000007</v>
      </c>
      <c r="J11" s="87" t="s">
        <v>113</v>
      </c>
      <c r="K11"/>
      <c r="L11" s="35">
        <v>17.600000000000001</v>
      </c>
      <c r="M11" s="70">
        <v>5.0999999999999996</v>
      </c>
      <c r="O11" s="501">
        <v>2</v>
      </c>
      <c r="P11" s="7" t="s">
        <v>84</v>
      </c>
      <c r="Q11" s="65">
        <v>156.5</v>
      </c>
      <c r="R11" s="83">
        <v>16.3</v>
      </c>
      <c r="S11" s="71">
        <f t="shared" si="5"/>
        <v>10.415335463258787</v>
      </c>
      <c r="T11" s="92">
        <f>R11/193.5*100</f>
        <v>8.423772609819121</v>
      </c>
      <c r="U11" s="87">
        <f t="shared" si="6"/>
        <v>16.3</v>
      </c>
      <c r="V11" s="87" t="s">
        <v>7</v>
      </c>
      <c r="W11" s="87">
        <f t="shared" si="7"/>
        <v>16.3</v>
      </c>
      <c r="X11" s="87" t="s">
        <v>7</v>
      </c>
      <c r="Y11"/>
      <c r="Z11" s="74">
        <v>0</v>
      </c>
      <c r="AA11" s="70">
        <v>0</v>
      </c>
      <c r="AC11" s="54">
        <v>2</v>
      </c>
      <c r="AD11" s="7" t="s">
        <v>84</v>
      </c>
      <c r="AE11" s="65">
        <v>274.5</v>
      </c>
      <c r="AF11" s="83">
        <v>18.399999999999999</v>
      </c>
      <c r="AG11" s="71">
        <f>AF11/AE11*100</f>
        <v>6.7030965391621127</v>
      </c>
      <c r="AH11" s="92">
        <f>AF11/216.6*100</f>
        <v>8.4949215143120949</v>
      </c>
      <c r="AI11" s="87">
        <f>AF11-AN11</f>
        <v>2.0999999999999979</v>
      </c>
      <c r="AJ11" s="61">
        <f>AF11/AN11*100</f>
        <v>112.88343558282207</v>
      </c>
      <c r="AK11" s="87">
        <f t="shared" ref="AK11:AK34" si="15">AF11-AO11</f>
        <v>18.399999999999999</v>
      </c>
      <c r="AL11" s="87" t="s">
        <v>7</v>
      </c>
      <c r="AM11"/>
      <c r="AN11" s="83">
        <v>16.3</v>
      </c>
      <c r="AO11" s="510">
        <v>0</v>
      </c>
      <c r="AQ11" s="507">
        <v>2</v>
      </c>
      <c r="AR11" s="7" t="s">
        <v>81</v>
      </c>
      <c r="AS11" s="65">
        <v>61.5</v>
      </c>
      <c r="AT11" s="83">
        <v>20.100000000000001</v>
      </c>
      <c r="AU11" s="71">
        <f t="shared" ref="AU11:AU38" si="16">AT11/AS11*100</f>
        <v>32.682926829268297</v>
      </c>
      <c r="AV11" s="92">
        <f>AT11/223.5*100</f>
        <v>8.9932885906040276</v>
      </c>
      <c r="AW11" s="87">
        <f t="shared" ref="AW11:AW33" si="17">AT11-BB11</f>
        <v>8.7000000000000011</v>
      </c>
      <c r="AX11" s="61">
        <f t="shared" ref="AX11:AX34" si="18">AT11/BB11*100</f>
        <v>176.31578947368422</v>
      </c>
      <c r="AY11" s="87">
        <f t="shared" si="8"/>
        <v>20.100000000000001</v>
      </c>
      <c r="AZ11" s="87" t="s">
        <v>7</v>
      </c>
      <c r="BA11"/>
      <c r="BB11" s="83">
        <v>11.4</v>
      </c>
      <c r="BC11" s="511">
        <v>0</v>
      </c>
      <c r="BE11" s="501">
        <v>2</v>
      </c>
      <c r="BF11" s="7" t="s">
        <v>46</v>
      </c>
      <c r="BG11" s="65">
        <v>22.4</v>
      </c>
      <c r="BH11" s="83">
        <v>14.4</v>
      </c>
      <c r="BI11" s="60">
        <f t="shared" ref="BI11:BI35" si="19">BH11/BG11*100</f>
        <v>64.285714285714292</v>
      </c>
      <c r="BJ11" s="92">
        <f>BH11/181.3*100</f>
        <v>7.942636514065085</v>
      </c>
      <c r="BK11" s="87">
        <f t="shared" ref="BK11:BK33" si="20">BH11-BP11</f>
        <v>0</v>
      </c>
      <c r="BL11" s="61">
        <f t="shared" ref="BL11:BL33" si="21">BH11/BP11*100</f>
        <v>100</v>
      </c>
      <c r="BM11" s="87">
        <f t="shared" si="9"/>
        <v>0</v>
      </c>
      <c r="BN11" s="87">
        <f>BH11/BQ11*100</f>
        <v>100</v>
      </c>
      <c r="BO11"/>
      <c r="BP11" s="83">
        <v>14.4</v>
      </c>
      <c r="BQ11" s="105">
        <v>14.4</v>
      </c>
      <c r="BS11" s="501">
        <v>2</v>
      </c>
      <c r="BT11" s="509" t="s">
        <v>24</v>
      </c>
      <c r="BU11" s="65">
        <v>58.5</v>
      </c>
      <c r="BV11" s="84">
        <v>15.6</v>
      </c>
      <c r="BW11" s="71">
        <f t="shared" si="0"/>
        <v>26.666666666666668</v>
      </c>
      <c r="BX11" s="92">
        <f>BV11/186.2*100</f>
        <v>8.3780880773361979</v>
      </c>
      <c r="BY11" s="87">
        <f>BV11-CD11</f>
        <v>1.6999999999999993</v>
      </c>
      <c r="BZ11" s="61">
        <f t="shared" ref="BZ11:BZ33" si="22">BV11/CD11*100</f>
        <v>112.23021582733811</v>
      </c>
      <c r="CA11" s="87">
        <f t="shared" ref="CA11:CA34" si="23">BV11-CE11</f>
        <v>2.9000000000000004</v>
      </c>
      <c r="CB11" s="87">
        <f>BV11/CE11*100</f>
        <v>122.83464566929135</v>
      </c>
      <c r="CC11"/>
      <c r="CD11" s="84">
        <v>13.9</v>
      </c>
      <c r="CE11" s="512">
        <v>12.7</v>
      </c>
      <c r="CG11" s="501">
        <v>2</v>
      </c>
      <c r="CH11" s="7" t="s">
        <v>82</v>
      </c>
      <c r="CI11" s="65">
        <v>35.1</v>
      </c>
      <c r="CJ11" s="83">
        <v>17.899999999999999</v>
      </c>
      <c r="CK11" s="60">
        <f>CJ11/CI11*100</f>
        <v>50.997150997150989</v>
      </c>
      <c r="CL11" s="92">
        <f>CJ11/209.6*100</f>
        <v>8.5400763358778615</v>
      </c>
      <c r="CM11" s="87">
        <f>CJ11-CR11</f>
        <v>5.3999999999999986</v>
      </c>
      <c r="CN11" s="61">
        <f>CJ11/CR11*100</f>
        <v>143.19999999999999</v>
      </c>
      <c r="CO11" s="87">
        <f t="shared" ref="CO11:CO34" si="24">CJ11-CS11</f>
        <v>16.099999999999998</v>
      </c>
      <c r="CP11" s="61" t="s">
        <v>121</v>
      </c>
      <c r="CQ11"/>
      <c r="CR11" s="83">
        <v>12.5</v>
      </c>
      <c r="CS11" s="513">
        <v>1.8</v>
      </c>
      <c r="CU11" s="54">
        <v>2</v>
      </c>
      <c r="CV11" s="7" t="s">
        <v>46</v>
      </c>
      <c r="CW11" s="65">
        <v>37.9</v>
      </c>
      <c r="CX11" s="83">
        <v>33.4</v>
      </c>
      <c r="CY11" s="60">
        <f t="shared" ref="CY11:CY32" si="25">CX11/CW11*100</f>
        <v>88.126649076517154</v>
      </c>
      <c r="CZ11" s="94">
        <f>CX11/203.3*100</f>
        <v>16.428922774225281</v>
      </c>
      <c r="DA11" s="87">
        <f>CX11-DF11</f>
        <v>19</v>
      </c>
      <c r="DB11" s="61" t="s">
        <v>331</v>
      </c>
      <c r="DC11" s="87">
        <f t="shared" ref="DC11:DC34" si="26">CX11-DG11</f>
        <v>19</v>
      </c>
      <c r="DD11" s="61" t="s">
        <v>331</v>
      </c>
      <c r="DE11"/>
      <c r="DF11" s="83">
        <v>14.4</v>
      </c>
      <c r="DG11" s="105">
        <v>14.4</v>
      </c>
      <c r="DI11" s="54">
        <v>2</v>
      </c>
      <c r="DJ11" s="7" t="s">
        <v>46</v>
      </c>
      <c r="DK11" s="65">
        <v>38.6</v>
      </c>
      <c r="DL11" s="83">
        <v>33.4</v>
      </c>
      <c r="DM11" s="60">
        <f t="shared" si="1"/>
        <v>86.52849740932642</v>
      </c>
      <c r="DN11" s="94">
        <f>DL11/185.5*100</f>
        <v>18.005390835579512</v>
      </c>
      <c r="DO11" s="87">
        <f t="shared" si="11"/>
        <v>0</v>
      </c>
      <c r="DP11" s="61">
        <f t="shared" ref="DP11:DP34" si="27">DL11/DT11*100</f>
        <v>100</v>
      </c>
      <c r="DQ11" s="87">
        <f t="shared" ref="DQ11:DQ31" si="28">DL11-DU11</f>
        <v>19</v>
      </c>
      <c r="DR11" s="87" t="s">
        <v>331</v>
      </c>
      <c r="DS11"/>
      <c r="DT11" s="83">
        <v>33.4</v>
      </c>
      <c r="DU11" s="105">
        <v>14.4</v>
      </c>
      <c r="DW11" s="54">
        <v>2</v>
      </c>
      <c r="DX11" s="7" t="s">
        <v>46</v>
      </c>
      <c r="DY11" s="65">
        <v>33.5</v>
      </c>
      <c r="DZ11" s="83">
        <v>33.4</v>
      </c>
      <c r="EA11" s="60">
        <f>DZ11/DY11*100</f>
        <v>99.701492537313428</v>
      </c>
      <c r="EB11" s="94">
        <f>DZ11/195.2*100</f>
        <v>17.110655737704921</v>
      </c>
      <c r="EC11" s="87">
        <f t="shared" ref="EC11:EC31" si="29">DZ11-EH11</f>
        <v>0</v>
      </c>
      <c r="ED11" s="61">
        <f t="shared" ref="ED11:ED18" si="30">DZ11/EH11*100</f>
        <v>100</v>
      </c>
      <c r="EE11" s="87">
        <f>DZ11-EI11</f>
        <v>19</v>
      </c>
      <c r="EF11" s="87" t="s">
        <v>331</v>
      </c>
      <c r="EG11"/>
      <c r="EH11" s="83">
        <v>33.4</v>
      </c>
      <c r="EI11" s="105">
        <v>14.4</v>
      </c>
      <c r="EK11" s="54">
        <v>2</v>
      </c>
      <c r="EL11" s="7" t="s">
        <v>46</v>
      </c>
      <c r="EM11" s="65">
        <v>34.299999999999997</v>
      </c>
      <c r="EN11" s="83">
        <v>33.4</v>
      </c>
      <c r="EO11" s="60">
        <f t="shared" ref="EO11:EO31" si="31">EN11/EM11*100</f>
        <v>97.376093294460645</v>
      </c>
      <c r="EP11" s="94">
        <f>EN11/209.5*100</f>
        <v>15.94272076372315</v>
      </c>
      <c r="EQ11" s="87">
        <f t="shared" ref="EQ11:EQ31" si="32">EN11-EV11</f>
        <v>0</v>
      </c>
      <c r="ER11" s="61">
        <f>EN11/EV11*100</f>
        <v>100</v>
      </c>
      <c r="ES11" s="87">
        <f>EN11-EW11</f>
        <v>19</v>
      </c>
      <c r="ET11" s="87" t="s">
        <v>331</v>
      </c>
      <c r="EU11"/>
      <c r="EV11" s="83">
        <v>33.4</v>
      </c>
      <c r="EW11" s="105">
        <v>14.4</v>
      </c>
      <c r="EY11" s="54">
        <v>2</v>
      </c>
      <c r="EZ11" s="7" t="s">
        <v>46</v>
      </c>
      <c r="FA11" s="65">
        <v>35.1</v>
      </c>
      <c r="FB11" s="83">
        <v>33.4</v>
      </c>
      <c r="FC11" s="60">
        <f t="shared" si="2"/>
        <v>95.15669515669515</v>
      </c>
      <c r="FD11" s="94">
        <f>FB11/212*100</f>
        <v>15.754716981132075</v>
      </c>
      <c r="FE11" s="87">
        <f>FB11-FJ11</f>
        <v>0</v>
      </c>
      <c r="FF11" s="61">
        <f>FB11/FJ11*100</f>
        <v>100</v>
      </c>
      <c r="FG11" s="87">
        <f>FB11-FK11</f>
        <v>19</v>
      </c>
      <c r="FH11" s="87" t="s">
        <v>331</v>
      </c>
      <c r="FI11"/>
      <c r="FJ11" s="83">
        <v>33.4</v>
      </c>
      <c r="FK11" s="508">
        <v>14.4</v>
      </c>
      <c r="FM11" s="54">
        <v>1</v>
      </c>
      <c r="FN11" s="7" t="s">
        <v>10</v>
      </c>
      <c r="FO11" s="72">
        <v>72.7</v>
      </c>
      <c r="FP11" s="83">
        <v>35.299999999999997</v>
      </c>
      <c r="FQ11" s="60">
        <f>FP11/FO11*100</f>
        <v>48.555708390646487</v>
      </c>
      <c r="FR11" s="94">
        <f>FP11/158.1*100</f>
        <v>22.32764073371284</v>
      </c>
      <c r="FS11" s="87">
        <f>FP11-FX11</f>
        <v>0</v>
      </c>
      <c r="FT11" s="61">
        <f t="shared" ref="FT11:FT17" si="33">FP11/FX11*100</f>
        <v>100</v>
      </c>
      <c r="FU11" s="88">
        <f>FP11-FY11</f>
        <v>-10.700000000000003</v>
      </c>
      <c r="FV11" s="88">
        <f>FP11/FY11*100</f>
        <v>76.739130434782595</v>
      </c>
      <c r="FW11"/>
      <c r="FX11" s="83">
        <v>35.299999999999997</v>
      </c>
      <c r="FY11" s="83">
        <v>46</v>
      </c>
    </row>
    <row r="12" spans="1:181" ht="14.95" customHeight="1">
      <c r="A12" s="501">
        <v>3</v>
      </c>
      <c r="B12" s="7" t="s">
        <v>46</v>
      </c>
      <c r="C12" s="72">
        <v>22.5</v>
      </c>
      <c r="D12" s="35">
        <v>14.4</v>
      </c>
      <c r="E12" s="60">
        <f t="shared" si="3"/>
        <v>64</v>
      </c>
      <c r="F12" s="92">
        <f t="shared" ref="F12:F35" si="34">D12/182.5*100</f>
        <v>7.8904109589041092</v>
      </c>
      <c r="G12" s="87">
        <f t="shared" ref="G12:G36" si="35">D12-L12</f>
        <v>0</v>
      </c>
      <c r="H12" s="61">
        <f t="shared" si="4"/>
        <v>100</v>
      </c>
      <c r="I12" s="87">
        <f t="shared" si="14"/>
        <v>0</v>
      </c>
      <c r="J12" s="87">
        <f>D12/M12*100</f>
        <v>100</v>
      </c>
      <c r="K12"/>
      <c r="L12" s="35">
        <v>14.4</v>
      </c>
      <c r="M12" s="514">
        <v>14.4</v>
      </c>
      <c r="N12" s="11"/>
      <c r="O12" s="501">
        <v>3</v>
      </c>
      <c r="P12" s="7" t="s">
        <v>46</v>
      </c>
      <c r="Q12" s="72">
        <v>22.9</v>
      </c>
      <c r="R12" s="83">
        <v>14.4</v>
      </c>
      <c r="S12" s="60">
        <f t="shared" si="5"/>
        <v>62.882096069869</v>
      </c>
      <c r="T12" s="92">
        <f t="shared" ref="T12:T35" si="36">R12/193.5*100</f>
        <v>7.441860465116279</v>
      </c>
      <c r="U12" s="87">
        <f t="shared" si="6"/>
        <v>0</v>
      </c>
      <c r="V12" s="61">
        <f>R12/Z12*100</f>
        <v>100</v>
      </c>
      <c r="W12" s="87">
        <f t="shared" si="7"/>
        <v>0</v>
      </c>
      <c r="X12" s="87">
        <f>R12/AA12*100</f>
        <v>100</v>
      </c>
      <c r="Y12"/>
      <c r="Z12" s="83">
        <v>14.4</v>
      </c>
      <c r="AA12" s="514">
        <v>14.4</v>
      </c>
      <c r="AB12" s="11"/>
      <c r="AC12" s="54">
        <v>3</v>
      </c>
      <c r="AD12" s="7" t="s">
        <v>46</v>
      </c>
      <c r="AE12" s="72">
        <v>22.1</v>
      </c>
      <c r="AF12" s="83">
        <v>14.4</v>
      </c>
      <c r="AG12" s="60">
        <f t="shared" ref="AG12:AG34" si="37">AF12/AE12*100</f>
        <v>65.158371040723978</v>
      </c>
      <c r="AH12" s="92">
        <f t="shared" ref="AH12:AH33" si="38">AF12/216.6*100</f>
        <v>6.64819944598338</v>
      </c>
      <c r="AI12" s="87">
        <f t="shared" ref="AI12:AI33" si="39">AF12-AN12</f>
        <v>0</v>
      </c>
      <c r="AJ12" s="61">
        <f>AF12/AN12*100</f>
        <v>100</v>
      </c>
      <c r="AK12" s="87">
        <f t="shared" si="15"/>
        <v>0</v>
      </c>
      <c r="AL12" s="87">
        <f>AF12/AO12*100</f>
        <v>100</v>
      </c>
      <c r="AM12"/>
      <c r="AN12" s="83">
        <v>14.4</v>
      </c>
      <c r="AO12" s="506">
        <v>14.4</v>
      </c>
      <c r="AP12" s="11"/>
      <c r="AQ12" s="507">
        <v>3</v>
      </c>
      <c r="AR12" s="7" t="s">
        <v>84</v>
      </c>
      <c r="AS12" s="72">
        <v>242.7</v>
      </c>
      <c r="AT12" s="83">
        <v>19</v>
      </c>
      <c r="AU12" s="71">
        <f t="shared" si="16"/>
        <v>7.8285949732179647</v>
      </c>
      <c r="AV12" s="92">
        <f t="shared" ref="AV12:AV37" si="40">AT12/223.5*100</f>
        <v>8.5011185682326627</v>
      </c>
      <c r="AW12" s="87">
        <f t="shared" si="17"/>
        <v>0.60000000000000142</v>
      </c>
      <c r="AX12" s="61">
        <f t="shared" si="18"/>
        <v>103.2608695652174</v>
      </c>
      <c r="AY12" s="87">
        <f t="shared" si="8"/>
        <v>19</v>
      </c>
      <c r="AZ12" s="87" t="s">
        <v>7</v>
      </c>
      <c r="BA12"/>
      <c r="BB12" s="83">
        <v>18.399999999999999</v>
      </c>
      <c r="BC12" s="511">
        <v>0</v>
      </c>
      <c r="BD12" s="11"/>
      <c r="BE12" s="501">
        <v>3</v>
      </c>
      <c r="BF12" s="7" t="s">
        <v>29</v>
      </c>
      <c r="BG12" s="72">
        <v>76.8</v>
      </c>
      <c r="BH12" s="83">
        <v>14</v>
      </c>
      <c r="BI12" s="71">
        <f t="shared" si="19"/>
        <v>18.229166666666668</v>
      </c>
      <c r="BJ12" s="92">
        <f t="shared" ref="BJ12:BJ34" si="41">BH12/181.3*100</f>
        <v>7.7220077220077217</v>
      </c>
      <c r="BK12" s="88">
        <f t="shared" si="20"/>
        <v>-0.30000000000000071</v>
      </c>
      <c r="BL12" s="62">
        <f t="shared" si="21"/>
        <v>97.902097902097893</v>
      </c>
      <c r="BM12" s="87">
        <f t="shared" si="9"/>
        <v>14</v>
      </c>
      <c r="BN12" s="87" t="s">
        <v>7</v>
      </c>
      <c r="BO12"/>
      <c r="BP12" s="83">
        <v>14.3</v>
      </c>
      <c r="BQ12" s="106">
        <v>0</v>
      </c>
      <c r="BR12" s="11"/>
      <c r="BS12" s="501">
        <v>3</v>
      </c>
      <c r="BT12" s="509" t="s">
        <v>58</v>
      </c>
      <c r="BU12" s="72">
        <v>16.899999999999999</v>
      </c>
      <c r="BV12" s="83">
        <v>15</v>
      </c>
      <c r="BW12" s="60">
        <f t="shared" si="0"/>
        <v>88.757396449704146</v>
      </c>
      <c r="BX12" s="92">
        <f t="shared" ref="BX12:BX33" si="42">BV12/186.2*100</f>
        <v>8.0558539205155757</v>
      </c>
      <c r="BY12" s="87">
        <f t="shared" ref="BY12:BY33" si="43">BV12-CD12</f>
        <v>2.4000000000000004</v>
      </c>
      <c r="BZ12" s="61">
        <f t="shared" si="22"/>
        <v>119.04761904761905</v>
      </c>
      <c r="CA12" s="87">
        <f t="shared" si="23"/>
        <v>3.8000000000000007</v>
      </c>
      <c r="CB12" s="87">
        <f>BV12/CE12*100</f>
        <v>133.92857142857144</v>
      </c>
      <c r="CC12"/>
      <c r="CD12" s="83">
        <v>12.6</v>
      </c>
      <c r="CE12" s="508">
        <v>11.2</v>
      </c>
      <c r="CF12" s="11"/>
      <c r="CG12" s="501">
        <v>3</v>
      </c>
      <c r="CH12" s="7" t="s">
        <v>24</v>
      </c>
      <c r="CI12" s="72">
        <v>44.2</v>
      </c>
      <c r="CJ12" s="84">
        <v>15.3</v>
      </c>
      <c r="CK12" s="71">
        <f t="shared" si="10"/>
        <v>34.615384615384613</v>
      </c>
      <c r="CL12" s="92">
        <f t="shared" ref="CL12:CL36" si="44">CJ12/209.6*100</f>
        <v>7.2996183206106871</v>
      </c>
      <c r="CM12" s="88">
        <f>CJ12-CR12</f>
        <v>-0.29999999999999893</v>
      </c>
      <c r="CN12" s="62">
        <f>CJ12/CR12*100</f>
        <v>98.07692307692308</v>
      </c>
      <c r="CO12" s="87">
        <f>CJ12-CS12</f>
        <v>2.6000000000000014</v>
      </c>
      <c r="CP12" s="87">
        <f>CJ12/CS12*100</f>
        <v>120.4724409448819</v>
      </c>
      <c r="CQ12"/>
      <c r="CR12" s="84">
        <v>15.6</v>
      </c>
      <c r="CS12" s="107">
        <v>12.7</v>
      </c>
      <c r="CT12" s="11"/>
      <c r="CU12" s="54">
        <v>3</v>
      </c>
      <c r="CV12" s="7" t="s">
        <v>24</v>
      </c>
      <c r="CW12" s="72">
        <v>63.7</v>
      </c>
      <c r="CX12" s="84">
        <v>17</v>
      </c>
      <c r="CY12" s="71">
        <f>CX12/CW12*100</f>
        <v>26.687598116169543</v>
      </c>
      <c r="CZ12" s="92">
        <f>CX12/203.3*100</f>
        <v>8.3620265617314313</v>
      </c>
      <c r="DA12" s="87">
        <f t="shared" ref="DA12:DA33" si="45">CX12-DF12</f>
        <v>1.6999999999999993</v>
      </c>
      <c r="DB12" s="61">
        <f t="shared" ref="DB12:DB22" si="46">CX12/DF12*100</f>
        <v>111.11111111111111</v>
      </c>
      <c r="DC12" s="87">
        <f t="shared" si="26"/>
        <v>4.3000000000000007</v>
      </c>
      <c r="DD12" s="87">
        <f>CX12/DG12*100</f>
        <v>133.85826771653544</v>
      </c>
      <c r="DE12"/>
      <c r="DF12" s="84">
        <v>15.3</v>
      </c>
      <c r="DG12" s="107">
        <v>12.7</v>
      </c>
      <c r="DH12" s="11"/>
      <c r="DI12" s="54">
        <v>3</v>
      </c>
      <c r="DJ12" s="7" t="s">
        <v>36</v>
      </c>
      <c r="DK12" s="72">
        <v>63.6</v>
      </c>
      <c r="DL12" s="83">
        <v>15.4</v>
      </c>
      <c r="DM12" s="71">
        <f t="shared" si="1"/>
        <v>24.213836477987421</v>
      </c>
      <c r="DN12" s="92">
        <f>DL12/185.5*100</f>
        <v>8.3018867924528301</v>
      </c>
      <c r="DO12" s="87">
        <f t="shared" si="11"/>
        <v>0.20000000000000107</v>
      </c>
      <c r="DP12" s="61">
        <f t="shared" si="27"/>
        <v>101.31578947368422</v>
      </c>
      <c r="DQ12" s="87">
        <f t="shared" si="28"/>
        <v>12.100000000000001</v>
      </c>
      <c r="DR12" s="87" t="s">
        <v>332</v>
      </c>
      <c r="DS12"/>
      <c r="DT12" s="83">
        <v>15.2</v>
      </c>
      <c r="DU12" s="515">
        <v>3.3</v>
      </c>
      <c r="DV12" s="11"/>
      <c r="DW12" s="54">
        <v>3</v>
      </c>
      <c r="DX12" s="7" t="s">
        <v>55</v>
      </c>
      <c r="DY12" s="72">
        <v>23.5</v>
      </c>
      <c r="DZ12" s="83">
        <v>16.5</v>
      </c>
      <c r="EA12" s="60">
        <f t="shared" si="12"/>
        <v>70.212765957446805</v>
      </c>
      <c r="EB12" s="92">
        <f>DZ12/195.2*100</f>
        <v>8.4528688524590159</v>
      </c>
      <c r="EC12" s="87">
        <f t="shared" si="29"/>
        <v>16.5</v>
      </c>
      <c r="ED12" s="87" t="s">
        <v>7</v>
      </c>
      <c r="EE12" s="87">
        <f t="shared" si="13"/>
        <v>16.5</v>
      </c>
      <c r="EF12" s="87" t="s">
        <v>7</v>
      </c>
      <c r="EG12"/>
      <c r="EH12" s="74">
        <v>0</v>
      </c>
      <c r="EI12" s="106">
        <v>0</v>
      </c>
      <c r="EJ12" s="11"/>
      <c r="EK12" s="54">
        <v>3</v>
      </c>
      <c r="EL12" s="7" t="s">
        <v>29</v>
      </c>
      <c r="EM12" s="72">
        <v>83</v>
      </c>
      <c r="EN12" s="83">
        <v>15.5</v>
      </c>
      <c r="EO12" s="71">
        <f t="shared" si="31"/>
        <v>18.674698795180721</v>
      </c>
      <c r="EP12" s="92">
        <f>EN12/209.5*100</f>
        <v>7.3985680190930783</v>
      </c>
      <c r="EQ12" s="87">
        <f t="shared" si="32"/>
        <v>9.9999999999999645E-2</v>
      </c>
      <c r="ER12" s="61">
        <f>EN12/EV12*100</f>
        <v>100.64935064935065</v>
      </c>
      <c r="ES12" s="87">
        <f t="shared" ref="ES12:ES31" si="47">EN12-EW12</f>
        <v>15.5</v>
      </c>
      <c r="ET12" s="87" t="s">
        <v>7</v>
      </c>
      <c r="EU12"/>
      <c r="EV12" s="83">
        <v>15.4</v>
      </c>
      <c r="EW12" s="106">
        <v>0</v>
      </c>
      <c r="EY12" s="54">
        <v>3</v>
      </c>
      <c r="EZ12" s="7" t="s">
        <v>29</v>
      </c>
      <c r="FA12" s="72">
        <v>93.5</v>
      </c>
      <c r="FB12" s="83">
        <v>23.4</v>
      </c>
      <c r="FC12" s="71">
        <f t="shared" si="2"/>
        <v>25.026737967914436</v>
      </c>
      <c r="FD12" s="92">
        <f>FB12/212*100</f>
        <v>11.037735849056602</v>
      </c>
      <c r="FE12" s="87">
        <f>FB12-FJ12</f>
        <v>7.8999999999999986</v>
      </c>
      <c r="FF12" s="61">
        <f>FB12/FJ12*100</f>
        <v>150.96774193548384</v>
      </c>
      <c r="FG12" s="87">
        <f>FB12-FK12</f>
        <v>23.4</v>
      </c>
      <c r="FH12" s="87" t="s">
        <v>7</v>
      </c>
      <c r="FI12"/>
      <c r="FJ12" s="83">
        <v>15.5</v>
      </c>
      <c r="FK12" s="511">
        <v>0</v>
      </c>
      <c r="FM12" s="54">
        <v>2</v>
      </c>
      <c r="FN12" s="7" t="s">
        <v>46</v>
      </c>
      <c r="FO12" s="65">
        <v>33.1</v>
      </c>
      <c r="FP12" s="83">
        <v>31.8</v>
      </c>
      <c r="FQ12" s="60">
        <f t="shared" ref="FQ12:FQ18" si="48">FP12/FO12*100</f>
        <v>96.072507552870093</v>
      </c>
      <c r="FR12" s="94">
        <f>FP12/158.1*100</f>
        <v>20.113851992409867</v>
      </c>
      <c r="FS12" s="88">
        <f>FP12-FX12</f>
        <v>-1.5999999999999979</v>
      </c>
      <c r="FT12" s="62">
        <f t="shared" si="33"/>
        <v>95.209580838323362</v>
      </c>
      <c r="FU12" s="87">
        <f>FP12-FY12</f>
        <v>17.399999999999999</v>
      </c>
      <c r="FV12" s="87" t="s">
        <v>359</v>
      </c>
      <c r="FW12"/>
      <c r="FX12" s="83">
        <v>33.4</v>
      </c>
      <c r="FY12" s="83">
        <v>14.4</v>
      </c>
    </row>
    <row r="13" spans="1:181" ht="14.95" customHeight="1">
      <c r="A13" s="501">
        <v>4</v>
      </c>
      <c r="B13" s="7" t="s">
        <v>24</v>
      </c>
      <c r="C13" s="65">
        <v>33.5</v>
      </c>
      <c r="D13" s="102">
        <v>12.7</v>
      </c>
      <c r="E13" s="60">
        <f t="shared" si="3"/>
        <v>37.910447761194028</v>
      </c>
      <c r="F13" s="92">
        <f t="shared" si="34"/>
        <v>6.9589041095890414</v>
      </c>
      <c r="G13" s="88">
        <f t="shared" si="35"/>
        <v>-2.7000000000000011</v>
      </c>
      <c r="H13" s="62">
        <f>D13/L13*100</f>
        <v>82.46753246753245</v>
      </c>
      <c r="I13" s="87">
        <f t="shared" si="14"/>
        <v>7.8999999999999995</v>
      </c>
      <c r="J13" s="87" t="s">
        <v>118</v>
      </c>
      <c r="K13"/>
      <c r="L13" s="102">
        <v>15.4</v>
      </c>
      <c r="M13" s="516">
        <v>4.8</v>
      </c>
      <c r="O13" s="501">
        <v>4</v>
      </c>
      <c r="P13" s="7" t="s">
        <v>24</v>
      </c>
      <c r="Q13" s="65">
        <v>48.3</v>
      </c>
      <c r="R13" s="84">
        <v>13.5</v>
      </c>
      <c r="S13" s="60">
        <f t="shared" si="5"/>
        <v>27.950310559006216</v>
      </c>
      <c r="T13" s="92">
        <f t="shared" si="36"/>
        <v>6.9767441860465116</v>
      </c>
      <c r="U13" s="87">
        <f t="shared" si="6"/>
        <v>0.80000000000000071</v>
      </c>
      <c r="V13" s="61">
        <f>R13/Z13*100</f>
        <v>106.29921259842521</v>
      </c>
      <c r="W13" s="87">
        <f t="shared" si="7"/>
        <v>0.80000000000000071</v>
      </c>
      <c r="X13" s="87">
        <f>R13/AA13*100</f>
        <v>106.29921259842521</v>
      </c>
      <c r="Y13"/>
      <c r="Z13" s="84">
        <v>12.7</v>
      </c>
      <c r="AA13" s="516">
        <v>12.7</v>
      </c>
      <c r="AC13" s="54">
        <v>4</v>
      </c>
      <c r="AD13" s="7" t="s">
        <v>58</v>
      </c>
      <c r="AE13" s="65">
        <v>20.5</v>
      </c>
      <c r="AF13" s="83">
        <v>14.3</v>
      </c>
      <c r="AG13" s="60">
        <f t="shared" si="37"/>
        <v>69.756097560975618</v>
      </c>
      <c r="AH13" s="92">
        <f>AF13/216.6*100</f>
        <v>6.6020313942751621</v>
      </c>
      <c r="AI13" s="87">
        <f t="shared" si="39"/>
        <v>2</v>
      </c>
      <c r="AJ13" s="61">
        <f>AF13/AN13*100</f>
        <v>116.26016260162602</v>
      </c>
      <c r="AK13" s="87">
        <f t="shared" si="15"/>
        <v>3.1000000000000014</v>
      </c>
      <c r="AL13" s="87">
        <f>AF13/AO13*100</f>
        <v>127.67857142857144</v>
      </c>
      <c r="AM13"/>
      <c r="AN13" s="83">
        <v>12.3</v>
      </c>
      <c r="AO13" s="506">
        <v>11.2</v>
      </c>
      <c r="AQ13" s="507">
        <v>4</v>
      </c>
      <c r="AR13" s="7" t="s">
        <v>24</v>
      </c>
      <c r="AS13" s="65">
        <v>33.299999999999997</v>
      </c>
      <c r="AT13" s="84">
        <v>16.2</v>
      </c>
      <c r="AU13" s="60">
        <f t="shared" si="16"/>
        <v>48.648648648648653</v>
      </c>
      <c r="AV13" s="92">
        <f t="shared" si="40"/>
        <v>7.2483221476510069</v>
      </c>
      <c r="AW13" s="87">
        <f t="shared" si="17"/>
        <v>2.2999999999999989</v>
      </c>
      <c r="AX13" s="61">
        <f t="shared" si="18"/>
        <v>116.54676258992805</v>
      </c>
      <c r="AY13" s="87">
        <f t="shared" si="8"/>
        <v>3.5</v>
      </c>
      <c r="AZ13" s="87">
        <f>AT13/BC13*100</f>
        <v>127.55905511811024</v>
      </c>
      <c r="BA13"/>
      <c r="BB13" s="84">
        <v>13.9</v>
      </c>
      <c r="BC13" s="517">
        <v>12.7</v>
      </c>
      <c r="BE13" s="501">
        <v>4</v>
      </c>
      <c r="BF13" s="7" t="s">
        <v>24</v>
      </c>
      <c r="BG13" s="65">
        <v>54</v>
      </c>
      <c r="BH13" s="84">
        <v>13.9</v>
      </c>
      <c r="BI13" s="71">
        <f>BH13/BG13*100</f>
        <v>25.74074074074074</v>
      </c>
      <c r="BJ13" s="92">
        <f t="shared" si="41"/>
        <v>7.6668505239933804</v>
      </c>
      <c r="BK13" s="88">
        <f t="shared" si="20"/>
        <v>-2.2999999999999989</v>
      </c>
      <c r="BL13" s="62">
        <f t="shared" si="21"/>
        <v>85.802469135802468</v>
      </c>
      <c r="BM13" s="87">
        <f t="shared" si="9"/>
        <v>1.2000000000000011</v>
      </c>
      <c r="BN13" s="87">
        <f t="shared" ref="BN13:BN27" si="49">BH13/BQ13*100</f>
        <v>109.44881889763781</v>
      </c>
      <c r="BO13"/>
      <c r="BP13" s="84">
        <v>16.2</v>
      </c>
      <c r="BQ13" s="107">
        <v>12.7</v>
      </c>
      <c r="BS13" s="501">
        <v>4</v>
      </c>
      <c r="BT13" s="509" t="s">
        <v>46</v>
      </c>
      <c r="BU13" s="65">
        <v>22.8</v>
      </c>
      <c r="BV13" s="83">
        <v>14.4</v>
      </c>
      <c r="BW13" s="60">
        <f t="shared" si="0"/>
        <v>63.157894736842103</v>
      </c>
      <c r="BX13" s="92">
        <f>BV13/186.2*100</f>
        <v>7.7336197636949526</v>
      </c>
      <c r="BY13" s="87">
        <f t="shared" si="43"/>
        <v>0</v>
      </c>
      <c r="BZ13" s="61">
        <f t="shared" si="22"/>
        <v>100</v>
      </c>
      <c r="CA13" s="87">
        <f t="shared" si="23"/>
        <v>0</v>
      </c>
      <c r="CB13" s="87">
        <f t="shared" ref="CB13:CB26" si="50">BV13/CE13*100</f>
        <v>100</v>
      </c>
      <c r="CC13"/>
      <c r="CD13" s="83">
        <v>14.4</v>
      </c>
      <c r="CE13" s="518">
        <v>14.4</v>
      </c>
      <c r="CG13" s="501">
        <v>4</v>
      </c>
      <c r="CH13" s="7" t="s">
        <v>29</v>
      </c>
      <c r="CI13" s="65">
        <v>85.7</v>
      </c>
      <c r="CJ13" s="83">
        <v>15</v>
      </c>
      <c r="CK13" s="71">
        <f t="shared" si="10"/>
        <v>17.50291715285881</v>
      </c>
      <c r="CL13" s="92">
        <f t="shared" si="44"/>
        <v>7.156488549618321</v>
      </c>
      <c r="CM13" s="87">
        <f t="shared" ref="CM13:CM33" si="51">CJ13-CR13</f>
        <v>1</v>
      </c>
      <c r="CN13" s="61">
        <f>CJ13/CR13*100</f>
        <v>107.14285714285714</v>
      </c>
      <c r="CO13" s="87">
        <f t="shared" si="24"/>
        <v>15</v>
      </c>
      <c r="CP13" s="87" t="s">
        <v>7</v>
      </c>
      <c r="CQ13"/>
      <c r="CR13" s="83">
        <v>14</v>
      </c>
      <c r="CS13" s="106">
        <v>0</v>
      </c>
      <c r="CU13" s="54">
        <v>4</v>
      </c>
      <c r="CV13" s="7" t="s">
        <v>36</v>
      </c>
      <c r="CW13" s="65">
        <v>74.400000000000006</v>
      </c>
      <c r="CX13" s="83">
        <v>15.2</v>
      </c>
      <c r="CY13" s="71">
        <f t="shared" si="25"/>
        <v>20.43010752688172</v>
      </c>
      <c r="CZ13" s="92">
        <f t="shared" ref="CZ13:CZ36" si="52">CX13/203.3*100</f>
        <v>7.4766355140186906</v>
      </c>
      <c r="DA13" s="87">
        <f t="shared" si="45"/>
        <v>0.19999999999999929</v>
      </c>
      <c r="DB13" s="61">
        <f t="shared" si="46"/>
        <v>101.33333333333331</v>
      </c>
      <c r="DC13" s="87">
        <f t="shared" si="26"/>
        <v>11.899999999999999</v>
      </c>
      <c r="DD13" s="87" t="s">
        <v>309</v>
      </c>
      <c r="DE13"/>
      <c r="DF13" s="83">
        <v>15</v>
      </c>
      <c r="DG13" s="515">
        <v>3.3</v>
      </c>
      <c r="DI13" s="54">
        <v>4</v>
      </c>
      <c r="DJ13" s="7" t="s">
        <v>29</v>
      </c>
      <c r="DK13" s="65">
        <v>80</v>
      </c>
      <c r="DL13" s="83">
        <v>15.3</v>
      </c>
      <c r="DM13" s="71">
        <f t="shared" si="1"/>
        <v>19.125</v>
      </c>
      <c r="DN13" s="92">
        <f t="shared" ref="DN13:DN34" si="53">DL13/185.5*100</f>
        <v>8.2479784366576823</v>
      </c>
      <c r="DO13" s="87">
        <f t="shared" si="11"/>
        <v>0.20000000000000107</v>
      </c>
      <c r="DP13" s="61">
        <f t="shared" si="27"/>
        <v>101.32450331125828</v>
      </c>
      <c r="DQ13" s="87">
        <f>DL13-DU13</f>
        <v>15.3</v>
      </c>
      <c r="DR13" s="87" t="s">
        <v>7</v>
      </c>
      <c r="DS13"/>
      <c r="DT13" s="83">
        <v>15.1</v>
      </c>
      <c r="DU13" s="106">
        <v>0</v>
      </c>
      <c r="DW13" s="54">
        <v>4</v>
      </c>
      <c r="DX13" s="7" t="s">
        <v>29</v>
      </c>
      <c r="DY13" s="65">
        <v>83.2</v>
      </c>
      <c r="DZ13" s="83">
        <v>15.4</v>
      </c>
      <c r="EA13" s="71">
        <f>DZ13/DY13*100</f>
        <v>18.509615384615387</v>
      </c>
      <c r="EB13" s="92">
        <f>DZ13/195.2*100</f>
        <v>7.889344262295082</v>
      </c>
      <c r="EC13" s="87">
        <f t="shared" si="29"/>
        <v>9.9999999999999645E-2</v>
      </c>
      <c r="ED13" s="61">
        <f t="shared" si="30"/>
        <v>100.65359477124183</v>
      </c>
      <c r="EE13" s="87">
        <f t="shared" si="13"/>
        <v>15.4</v>
      </c>
      <c r="EF13" s="87" t="s">
        <v>7</v>
      </c>
      <c r="EG13"/>
      <c r="EH13" s="83">
        <v>15.3</v>
      </c>
      <c r="EI13" s="106">
        <v>0</v>
      </c>
      <c r="EK13" s="54">
        <v>4</v>
      </c>
      <c r="EL13" s="7" t="s">
        <v>55</v>
      </c>
      <c r="EM13" s="65">
        <v>23.6</v>
      </c>
      <c r="EN13" s="83">
        <v>12.7</v>
      </c>
      <c r="EO13" s="60">
        <f t="shared" si="31"/>
        <v>53.813559322033889</v>
      </c>
      <c r="EP13" s="92">
        <f t="shared" ref="EP13:EP35" si="54">EN13/209.5*100</f>
        <v>6.0620525059665873</v>
      </c>
      <c r="EQ13" s="88">
        <f>EN13-EV13</f>
        <v>-3.8000000000000007</v>
      </c>
      <c r="ER13" s="62">
        <f>EN13/EV13*100</f>
        <v>76.969696969696969</v>
      </c>
      <c r="ES13" s="87">
        <f>EN13-EW13</f>
        <v>12.7</v>
      </c>
      <c r="ET13" s="87" t="s">
        <v>7</v>
      </c>
      <c r="EU13"/>
      <c r="EV13" s="83">
        <v>16.5</v>
      </c>
      <c r="EW13" s="106">
        <v>0</v>
      </c>
      <c r="EY13" s="54">
        <v>4</v>
      </c>
      <c r="EZ13" s="7" t="s">
        <v>36</v>
      </c>
      <c r="FA13" s="65">
        <v>62.5</v>
      </c>
      <c r="FB13" s="83">
        <v>12.5</v>
      </c>
      <c r="FC13" s="71">
        <f t="shared" si="2"/>
        <v>20</v>
      </c>
      <c r="FD13" s="92">
        <f>FB13/212*100</f>
        <v>5.8962264150943398</v>
      </c>
      <c r="FE13" s="87">
        <f>FB13-FJ13</f>
        <v>9.9999999999999645E-2</v>
      </c>
      <c r="FF13" s="61">
        <f>FB13/FJ13*100</f>
        <v>100.80645161290323</v>
      </c>
      <c r="FG13" s="87">
        <f>FB13-FK13</f>
        <v>9.1999999999999993</v>
      </c>
      <c r="FH13" s="87" t="s">
        <v>312</v>
      </c>
      <c r="FI13"/>
      <c r="FJ13" s="83">
        <v>12.4</v>
      </c>
      <c r="FK13" s="523">
        <v>3.3</v>
      </c>
      <c r="FM13" s="54">
        <v>3</v>
      </c>
      <c r="FN13" s="7" t="s">
        <v>29</v>
      </c>
      <c r="FO13" s="72">
        <v>80.7</v>
      </c>
      <c r="FP13" s="83">
        <v>15</v>
      </c>
      <c r="FQ13" s="71">
        <f>FP13/FO13*100</f>
        <v>18.587360594795538</v>
      </c>
      <c r="FR13" s="92">
        <f>FP13/158.1*100</f>
        <v>9.4876660341555983</v>
      </c>
      <c r="FS13" s="88">
        <f>FP13-FX13</f>
        <v>-8.3999999999999986</v>
      </c>
      <c r="FT13" s="62">
        <f t="shared" si="33"/>
        <v>64.102564102564102</v>
      </c>
      <c r="FU13" s="87">
        <f>FP13-FY13</f>
        <v>15</v>
      </c>
      <c r="FV13" s="87" t="s">
        <v>7</v>
      </c>
      <c r="FW13"/>
      <c r="FX13" s="83">
        <v>23.4</v>
      </c>
      <c r="FY13" s="74">
        <v>0</v>
      </c>
    </row>
    <row r="14" spans="1:181" ht="14.95" customHeight="1">
      <c r="A14" s="501">
        <v>5</v>
      </c>
      <c r="B14" s="7" t="s">
        <v>58</v>
      </c>
      <c r="C14" s="65">
        <v>19.8</v>
      </c>
      <c r="D14" s="35">
        <v>11.2</v>
      </c>
      <c r="E14" s="60">
        <f t="shared" si="3"/>
        <v>56.56565656565656</v>
      </c>
      <c r="F14" s="92">
        <f t="shared" si="34"/>
        <v>6.1369863013698627</v>
      </c>
      <c r="G14" s="88">
        <f t="shared" si="35"/>
        <v>-1.8000000000000007</v>
      </c>
      <c r="H14" s="62">
        <f t="shared" si="4"/>
        <v>86.153846153846146</v>
      </c>
      <c r="I14" s="87">
        <f t="shared" si="14"/>
        <v>7.2999999999999989</v>
      </c>
      <c r="J14" s="87" t="s">
        <v>116</v>
      </c>
      <c r="K14"/>
      <c r="L14" s="35">
        <v>13</v>
      </c>
      <c r="M14" s="70">
        <v>3.9</v>
      </c>
      <c r="O14" s="501">
        <v>5</v>
      </c>
      <c r="P14" s="7" t="s">
        <v>90</v>
      </c>
      <c r="Q14" s="65">
        <v>86.8</v>
      </c>
      <c r="R14" s="83">
        <v>13.3</v>
      </c>
      <c r="S14" s="71">
        <f t="shared" si="5"/>
        <v>15.32258064516129</v>
      </c>
      <c r="T14" s="92">
        <f t="shared" si="36"/>
        <v>6.873385012919897</v>
      </c>
      <c r="U14" s="88">
        <f t="shared" si="6"/>
        <v>-1.0999999999999996</v>
      </c>
      <c r="V14" s="62">
        <f>R14/Z14*100</f>
        <v>92.361111111111114</v>
      </c>
      <c r="W14" s="88">
        <f t="shared" si="7"/>
        <v>-1.0999999999999996</v>
      </c>
      <c r="X14" s="88">
        <f>R14/AA14*100</f>
        <v>92.361111111111114</v>
      </c>
      <c r="Y14"/>
      <c r="Z14" s="83">
        <v>14.4</v>
      </c>
      <c r="AA14" s="70">
        <v>14.4</v>
      </c>
      <c r="AC14" s="54">
        <v>5</v>
      </c>
      <c r="AD14" s="7" t="s">
        <v>29</v>
      </c>
      <c r="AE14" s="65">
        <v>76.8</v>
      </c>
      <c r="AF14" s="83">
        <v>14.2</v>
      </c>
      <c r="AG14" s="71">
        <f t="shared" si="37"/>
        <v>18.489583333333336</v>
      </c>
      <c r="AH14" s="92">
        <f t="shared" si="38"/>
        <v>6.5558633425669433</v>
      </c>
      <c r="AI14" s="87">
        <f t="shared" si="39"/>
        <v>14.2</v>
      </c>
      <c r="AJ14" s="87" t="s">
        <v>7</v>
      </c>
      <c r="AK14" s="87">
        <f t="shared" si="15"/>
        <v>14.2</v>
      </c>
      <c r="AL14" s="87" t="s">
        <v>7</v>
      </c>
      <c r="AM14"/>
      <c r="AN14" s="74">
        <v>0</v>
      </c>
      <c r="AO14" s="510">
        <v>0</v>
      </c>
      <c r="AQ14" s="507">
        <v>5</v>
      </c>
      <c r="AR14" s="7" t="s">
        <v>46</v>
      </c>
      <c r="AS14" s="65">
        <v>22.2</v>
      </c>
      <c r="AT14" s="83">
        <v>14.4</v>
      </c>
      <c r="AU14" s="60">
        <f t="shared" si="16"/>
        <v>64.86486486486487</v>
      </c>
      <c r="AV14" s="92">
        <f t="shared" si="40"/>
        <v>6.4429530201342287</v>
      </c>
      <c r="AW14" s="87">
        <f t="shared" si="17"/>
        <v>0</v>
      </c>
      <c r="AX14" s="61">
        <f t="shared" si="18"/>
        <v>100</v>
      </c>
      <c r="AY14" s="87">
        <f t="shared" si="8"/>
        <v>0</v>
      </c>
      <c r="AZ14" s="87">
        <f>AT14/BC14*100</f>
        <v>100</v>
      </c>
      <c r="BA14"/>
      <c r="BB14" s="83">
        <v>14.4</v>
      </c>
      <c r="BC14" s="508">
        <v>14.4</v>
      </c>
      <c r="BE14" s="501">
        <v>5</v>
      </c>
      <c r="BF14" s="7" t="s">
        <v>90</v>
      </c>
      <c r="BG14" s="65">
        <v>77.900000000000006</v>
      </c>
      <c r="BH14" s="83">
        <v>12.9</v>
      </c>
      <c r="BI14" s="71">
        <f>BH14/BG14*100</f>
        <v>16.559691912708598</v>
      </c>
      <c r="BJ14" s="92">
        <f t="shared" si="41"/>
        <v>7.1152785438499722</v>
      </c>
      <c r="BK14" s="87">
        <f t="shared" si="20"/>
        <v>0.80000000000000071</v>
      </c>
      <c r="BL14" s="61">
        <f t="shared" si="21"/>
        <v>106.61157024793388</v>
      </c>
      <c r="BM14" s="88">
        <f t="shared" si="9"/>
        <v>-1.5</v>
      </c>
      <c r="BN14" s="88">
        <f t="shared" si="49"/>
        <v>89.583333333333343</v>
      </c>
      <c r="BO14"/>
      <c r="BP14" s="83">
        <v>12.1</v>
      </c>
      <c r="BQ14" s="105">
        <v>14.4</v>
      </c>
      <c r="BS14" s="501">
        <v>5</v>
      </c>
      <c r="BT14" s="509" t="s">
        <v>29</v>
      </c>
      <c r="BU14" s="65">
        <v>90.7</v>
      </c>
      <c r="BV14" s="83">
        <v>14</v>
      </c>
      <c r="BW14" s="71">
        <f t="shared" si="0"/>
        <v>15.435501653803749</v>
      </c>
      <c r="BX14" s="92">
        <f t="shared" si="42"/>
        <v>7.5187969924812039</v>
      </c>
      <c r="BY14" s="87">
        <f t="shared" si="43"/>
        <v>0</v>
      </c>
      <c r="BZ14" s="61">
        <f t="shared" si="22"/>
        <v>100</v>
      </c>
      <c r="CA14" s="87">
        <f t="shared" si="23"/>
        <v>14</v>
      </c>
      <c r="CB14" s="87" t="s">
        <v>7</v>
      </c>
      <c r="CC14"/>
      <c r="CD14" s="83">
        <v>14</v>
      </c>
      <c r="CE14" s="511">
        <v>0</v>
      </c>
      <c r="CG14" s="501">
        <v>5</v>
      </c>
      <c r="CH14" s="7" t="s">
        <v>36</v>
      </c>
      <c r="CI14" s="65">
        <v>61.8</v>
      </c>
      <c r="CJ14" s="83">
        <v>15</v>
      </c>
      <c r="CK14" s="71">
        <f t="shared" si="10"/>
        <v>24.271844660194176</v>
      </c>
      <c r="CL14" s="92">
        <f>CJ14/209.6*100</f>
        <v>7.156488549618321</v>
      </c>
      <c r="CM14" s="87">
        <f t="shared" si="51"/>
        <v>11.1</v>
      </c>
      <c r="CN14" s="61" t="s">
        <v>312</v>
      </c>
      <c r="CO14" s="87">
        <f t="shared" si="24"/>
        <v>11.7</v>
      </c>
      <c r="CP14" s="61" t="s">
        <v>311</v>
      </c>
      <c r="CQ14"/>
      <c r="CR14" s="104">
        <v>3.9</v>
      </c>
      <c r="CS14" s="515">
        <v>3.3</v>
      </c>
      <c r="CU14" s="54">
        <v>5</v>
      </c>
      <c r="CV14" s="7" t="s">
        <v>29</v>
      </c>
      <c r="CW14" s="65">
        <v>87.9</v>
      </c>
      <c r="CX14" s="83">
        <v>15.1</v>
      </c>
      <c r="CY14" s="71">
        <f t="shared" si="25"/>
        <v>17.178612059158134</v>
      </c>
      <c r="CZ14" s="92">
        <f t="shared" si="52"/>
        <v>7.4274471224790943</v>
      </c>
      <c r="DA14" s="87">
        <f t="shared" si="45"/>
        <v>9.9999999999999645E-2</v>
      </c>
      <c r="DB14" s="61">
        <f t="shared" si="46"/>
        <v>100.66666666666666</v>
      </c>
      <c r="DC14" s="87">
        <f t="shared" si="26"/>
        <v>15.1</v>
      </c>
      <c r="DD14" s="87" t="s">
        <v>7</v>
      </c>
      <c r="DE14"/>
      <c r="DF14" s="83">
        <v>15</v>
      </c>
      <c r="DG14" s="106">
        <v>0</v>
      </c>
      <c r="DI14" s="54">
        <v>5</v>
      </c>
      <c r="DJ14" s="7" t="s">
        <v>58</v>
      </c>
      <c r="DK14" s="65">
        <v>19.8</v>
      </c>
      <c r="DL14" s="83">
        <v>14.1</v>
      </c>
      <c r="DM14" s="60">
        <f t="shared" si="1"/>
        <v>71.212121212121204</v>
      </c>
      <c r="DN14" s="92">
        <f t="shared" si="53"/>
        <v>7.6010781671159027</v>
      </c>
      <c r="DO14" s="87">
        <f t="shared" si="11"/>
        <v>1.5999999999999996</v>
      </c>
      <c r="DP14" s="61">
        <f t="shared" si="27"/>
        <v>112.79999999999998</v>
      </c>
      <c r="DQ14" s="87">
        <f t="shared" si="28"/>
        <v>2.9000000000000004</v>
      </c>
      <c r="DR14" s="87">
        <f t="shared" ref="DR14:DR21" si="55">DL14/DU14*100</f>
        <v>125.89285714285714</v>
      </c>
      <c r="DS14"/>
      <c r="DT14" s="83">
        <v>12.5</v>
      </c>
      <c r="DU14" s="105">
        <v>11.2</v>
      </c>
      <c r="DW14" s="54">
        <v>5</v>
      </c>
      <c r="DX14" s="7" t="s">
        <v>58</v>
      </c>
      <c r="DY14" s="65">
        <v>17.899999999999999</v>
      </c>
      <c r="DZ14" s="83">
        <v>12.5</v>
      </c>
      <c r="EA14" s="60">
        <f t="shared" si="12"/>
        <v>69.832402234636888</v>
      </c>
      <c r="EB14" s="92">
        <f t="shared" ref="EB14:EB30" si="56">DZ14/195.2*100</f>
        <v>6.4036885245901649</v>
      </c>
      <c r="EC14" s="88">
        <f>DZ14-EH14</f>
        <v>-1.5999999999999996</v>
      </c>
      <c r="ED14" s="62">
        <f t="shared" si="30"/>
        <v>88.652482269503551</v>
      </c>
      <c r="EE14" s="87">
        <f t="shared" si="13"/>
        <v>1.3000000000000007</v>
      </c>
      <c r="EF14" s="87">
        <f>DZ14/EI14*100</f>
        <v>111.60714285714286</v>
      </c>
      <c r="EG14"/>
      <c r="EH14" s="83">
        <v>14.1</v>
      </c>
      <c r="EI14" s="105">
        <v>11.2</v>
      </c>
      <c r="EK14" s="54">
        <v>5</v>
      </c>
      <c r="EL14" s="7" t="s">
        <v>58</v>
      </c>
      <c r="EM14" s="65">
        <v>15.5</v>
      </c>
      <c r="EN14" s="83">
        <v>12.5</v>
      </c>
      <c r="EO14" s="60">
        <f t="shared" si="31"/>
        <v>80.645161290322577</v>
      </c>
      <c r="EP14" s="92">
        <f t="shared" si="54"/>
        <v>5.9665871121718377</v>
      </c>
      <c r="EQ14" s="87">
        <f t="shared" si="32"/>
        <v>0</v>
      </c>
      <c r="ER14" s="61">
        <f t="shared" ref="ER14:ER19" si="57">EN14/EV14*100</f>
        <v>100</v>
      </c>
      <c r="ES14" s="87">
        <f>EN14-EW14</f>
        <v>1.3000000000000007</v>
      </c>
      <c r="ET14" s="87">
        <f>EN14/EW14*100</f>
        <v>111.60714285714286</v>
      </c>
      <c r="EU14"/>
      <c r="EV14" s="83">
        <v>12.5</v>
      </c>
      <c r="EW14" s="105">
        <v>11.2</v>
      </c>
      <c r="EY14" s="54">
        <v>5</v>
      </c>
      <c r="EZ14" s="7" t="s">
        <v>58</v>
      </c>
      <c r="FA14" s="65">
        <v>14.2</v>
      </c>
      <c r="FB14" s="83">
        <v>12.5</v>
      </c>
      <c r="FC14" s="60">
        <f t="shared" si="2"/>
        <v>88.028169014084511</v>
      </c>
      <c r="FD14" s="92">
        <f t="shared" ref="FD14:FD33" si="58">FB14/212*100</f>
        <v>5.8962264150943398</v>
      </c>
      <c r="FE14" s="87">
        <f t="shared" ref="FE14:FE31" si="59">FB14-FJ14</f>
        <v>0</v>
      </c>
      <c r="FF14" s="61">
        <f t="shared" ref="FF14:FF34" si="60">FB14/FJ14*100</f>
        <v>100</v>
      </c>
      <c r="FG14" s="87">
        <f>FB14-FK14</f>
        <v>1.3000000000000007</v>
      </c>
      <c r="FH14" s="87">
        <f>FB14/FK14*100</f>
        <v>111.60714285714286</v>
      </c>
      <c r="FI14"/>
      <c r="FJ14" s="83">
        <v>12.5</v>
      </c>
      <c r="FK14" s="508">
        <v>11.2</v>
      </c>
      <c r="FM14" s="54">
        <v>4</v>
      </c>
      <c r="FN14" s="7" t="s">
        <v>36</v>
      </c>
      <c r="FO14" s="65">
        <v>65.5</v>
      </c>
      <c r="FP14" s="83">
        <v>12.5</v>
      </c>
      <c r="FQ14" s="71">
        <f t="shared" si="48"/>
        <v>19.083969465648856</v>
      </c>
      <c r="FR14" s="92">
        <f t="shared" ref="FR14:FR33" si="61">FP14/158.1*100</f>
        <v>7.9063883617963322</v>
      </c>
      <c r="FS14" s="87">
        <f>FP14-FX14</f>
        <v>0</v>
      </c>
      <c r="FT14" s="61">
        <f t="shared" si="33"/>
        <v>100</v>
      </c>
      <c r="FU14" s="87">
        <f>FP14-FY14</f>
        <v>9.1999999999999993</v>
      </c>
      <c r="FV14" s="87" t="s">
        <v>312</v>
      </c>
      <c r="FW14"/>
      <c r="FX14" s="83">
        <v>12.5</v>
      </c>
      <c r="FY14" s="104">
        <v>3.3</v>
      </c>
    </row>
    <row r="15" spans="1:181" ht="14.95" customHeight="1">
      <c r="A15" s="501">
        <v>6</v>
      </c>
      <c r="B15" s="7" t="s">
        <v>107</v>
      </c>
      <c r="C15" s="65">
        <v>59.9</v>
      </c>
      <c r="D15" s="53">
        <v>10.3</v>
      </c>
      <c r="E15" s="71">
        <f t="shared" si="3"/>
        <v>17.195325542570952</v>
      </c>
      <c r="F15" s="92">
        <f t="shared" si="34"/>
        <v>5.6438356164383565</v>
      </c>
      <c r="G15" s="87">
        <f t="shared" si="35"/>
        <v>0.10000000000000142</v>
      </c>
      <c r="H15" s="61">
        <f t="shared" si="4"/>
        <v>100.98039215686276</v>
      </c>
      <c r="I15" s="87">
        <f t="shared" si="14"/>
        <v>0.10000000000000142</v>
      </c>
      <c r="J15" s="87">
        <f>D15/M15*100</f>
        <v>100.98039215686276</v>
      </c>
      <c r="K15"/>
      <c r="L15" s="53">
        <v>10.199999999999999</v>
      </c>
      <c r="M15" s="70">
        <v>10.199999999999999</v>
      </c>
      <c r="O15" s="501">
        <v>6</v>
      </c>
      <c r="P15" s="7" t="s">
        <v>58</v>
      </c>
      <c r="Q15" s="65">
        <v>21.5</v>
      </c>
      <c r="R15" s="83">
        <v>12.3</v>
      </c>
      <c r="S15" s="60">
        <f t="shared" si="5"/>
        <v>57.209302325581405</v>
      </c>
      <c r="T15" s="92">
        <f t="shared" si="36"/>
        <v>6.3565891472868215</v>
      </c>
      <c r="U15" s="87">
        <f t="shared" si="6"/>
        <v>1.1000000000000014</v>
      </c>
      <c r="V15" s="61">
        <f t="shared" ref="V15:V26" si="62">R15/Z15*100</f>
        <v>109.82142857142858</v>
      </c>
      <c r="W15" s="87">
        <f t="shared" si="7"/>
        <v>1.1000000000000014</v>
      </c>
      <c r="X15" s="87">
        <f>R15/AA15*100</f>
        <v>109.82142857142858</v>
      </c>
      <c r="Y15"/>
      <c r="Z15" s="83">
        <v>11.2</v>
      </c>
      <c r="AA15" s="70">
        <v>11.2</v>
      </c>
      <c r="AC15" s="54">
        <v>6</v>
      </c>
      <c r="AD15" s="7" t="s">
        <v>24</v>
      </c>
      <c r="AE15" s="65">
        <v>27.6</v>
      </c>
      <c r="AF15" s="84">
        <v>13.9</v>
      </c>
      <c r="AG15" s="60">
        <f t="shared" si="37"/>
        <v>50.362318840579711</v>
      </c>
      <c r="AH15" s="92">
        <f t="shared" si="38"/>
        <v>6.4173591874422895</v>
      </c>
      <c r="AI15" s="87">
        <f t="shared" si="39"/>
        <v>0.40000000000000036</v>
      </c>
      <c r="AJ15" s="61">
        <f>AF15/AN15*100</f>
        <v>102.96296296296296</v>
      </c>
      <c r="AK15" s="87">
        <f t="shared" si="15"/>
        <v>1.2000000000000011</v>
      </c>
      <c r="AL15" s="87">
        <f>AF15/AO15*100</f>
        <v>109.44881889763781</v>
      </c>
      <c r="AM15"/>
      <c r="AN15" s="84">
        <v>13.5</v>
      </c>
      <c r="AO15" s="506">
        <v>12.7</v>
      </c>
      <c r="AQ15" s="507">
        <v>6</v>
      </c>
      <c r="AR15" s="7" t="s">
        <v>29</v>
      </c>
      <c r="AS15" s="65">
        <v>76.8</v>
      </c>
      <c r="AT15" s="83">
        <v>14.3</v>
      </c>
      <c r="AU15" s="71">
        <f t="shared" si="16"/>
        <v>18.619791666666668</v>
      </c>
      <c r="AV15" s="92">
        <f t="shared" si="40"/>
        <v>6.3982102908277412</v>
      </c>
      <c r="AW15" s="87">
        <f t="shared" si="17"/>
        <v>0.10000000000000142</v>
      </c>
      <c r="AX15" s="61">
        <f t="shared" si="18"/>
        <v>100.70422535211267</v>
      </c>
      <c r="AY15" s="87">
        <f t="shared" si="8"/>
        <v>14.3</v>
      </c>
      <c r="AZ15" s="87" t="s">
        <v>7</v>
      </c>
      <c r="BA15"/>
      <c r="BB15" s="83">
        <v>14.2</v>
      </c>
      <c r="BC15" s="511">
        <v>0</v>
      </c>
      <c r="BE15" s="501">
        <v>6</v>
      </c>
      <c r="BF15" s="7" t="s">
        <v>58</v>
      </c>
      <c r="BG15" s="65">
        <v>12.6</v>
      </c>
      <c r="BH15" s="83">
        <v>12.6</v>
      </c>
      <c r="BI15" s="60">
        <f t="shared" si="19"/>
        <v>100</v>
      </c>
      <c r="BJ15" s="92">
        <f t="shared" si="41"/>
        <v>6.9498069498069501</v>
      </c>
      <c r="BK15" s="87">
        <f t="shared" si="20"/>
        <v>9.9999999999999645E-2</v>
      </c>
      <c r="BL15" s="61">
        <f t="shared" si="21"/>
        <v>100.8</v>
      </c>
      <c r="BM15" s="87">
        <f t="shared" si="9"/>
        <v>1.4000000000000004</v>
      </c>
      <c r="BN15" s="87">
        <f t="shared" si="49"/>
        <v>112.5</v>
      </c>
      <c r="BO15"/>
      <c r="BP15" s="83">
        <v>12.5</v>
      </c>
      <c r="BQ15" s="105">
        <v>11.2</v>
      </c>
      <c r="BS15" s="501">
        <v>6</v>
      </c>
      <c r="BT15" s="509" t="s">
        <v>82</v>
      </c>
      <c r="BU15" s="65">
        <v>34</v>
      </c>
      <c r="BV15" s="83">
        <v>12.5</v>
      </c>
      <c r="BW15" s="71">
        <f t="shared" si="0"/>
        <v>36.764705882352942</v>
      </c>
      <c r="BX15" s="92">
        <f t="shared" si="42"/>
        <v>6.7132116004296458</v>
      </c>
      <c r="BY15" s="87">
        <f t="shared" si="43"/>
        <v>10.7</v>
      </c>
      <c r="BZ15" s="61" t="s">
        <v>132</v>
      </c>
      <c r="CA15" s="87">
        <f t="shared" si="23"/>
        <v>10.7</v>
      </c>
      <c r="CB15" s="61" t="s">
        <v>132</v>
      </c>
      <c r="CC15"/>
      <c r="CD15" s="103">
        <v>1.8</v>
      </c>
      <c r="CE15" s="519">
        <v>1.8</v>
      </c>
      <c r="CG15" s="501">
        <v>6</v>
      </c>
      <c r="CH15" s="7" t="s">
        <v>46</v>
      </c>
      <c r="CI15" s="65">
        <v>22.9</v>
      </c>
      <c r="CJ15" s="83">
        <v>14.4</v>
      </c>
      <c r="CK15" s="60">
        <f t="shared" si="10"/>
        <v>62.882096069869</v>
      </c>
      <c r="CL15" s="92">
        <f t="shared" si="44"/>
        <v>6.8702290076335881</v>
      </c>
      <c r="CM15" s="87">
        <f t="shared" si="51"/>
        <v>0</v>
      </c>
      <c r="CN15" s="61">
        <f>CJ15/CR15*100</f>
        <v>100</v>
      </c>
      <c r="CO15" s="87">
        <f t="shared" si="24"/>
        <v>0</v>
      </c>
      <c r="CP15" s="87">
        <f t="shared" ref="CP15:CP25" si="63">CJ15/CS15*100</f>
        <v>100</v>
      </c>
      <c r="CQ15"/>
      <c r="CR15" s="83">
        <v>14.4</v>
      </c>
      <c r="CS15" s="105">
        <v>14.4</v>
      </c>
      <c r="CU15" s="54">
        <v>6</v>
      </c>
      <c r="CV15" s="7" t="s">
        <v>58</v>
      </c>
      <c r="CW15" s="65">
        <v>22.9</v>
      </c>
      <c r="CX15" s="83">
        <v>12.5</v>
      </c>
      <c r="CY15" s="60">
        <f t="shared" si="25"/>
        <v>54.585152838427952</v>
      </c>
      <c r="CZ15" s="92">
        <f t="shared" si="52"/>
        <v>6.1485489424495814</v>
      </c>
      <c r="DA15" s="87">
        <f t="shared" si="45"/>
        <v>0</v>
      </c>
      <c r="DB15" s="61">
        <f t="shared" si="46"/>
        <v>100</v>
      </c>
      <c r="DC15" s="87">
        <f t="shared" si="26"/>
        <v>1.3000000000000007</v>
      </c>
      <c r="DD15" s="87">
        <f t="shared" ref="DD15:DD22" si="64">CX15/DG15*100</f>
        <v>111.60714285714286</v>
      </c>
      <c r="DE15"/>
      <c r="DF15" s="83">
        <v>12.5</v>
      </c>
      <c r="DG15" s="105">
        <v>11.2</v>
      </c>
      <c r="DI15" s="54">
        <v>6</v>
      </c>
      <c r="DJ15" s="7" t="s">
        <v>24</v>
      </c>
      <c r="DK15" s="65">
        <v>91.8</v>
      </c>
      <c r="DL15" s="84">
        <v>12.9</v>
      </c>
      <c r="DM15" s="71">
        <f t="shared" si="1"/>
        <v>14.052287581699346</v>
      </c>
      <c r="DN15" s="92">
        <f t="shared" si="53"/>
        <v>6.954177897574124</v>
      </c>
      <c r="DO15" s="88">
        <f t="shared" si="11"/>
        <v>-4.0999999999999996</v>
      </c>
      <c r="DP15" s="62">
        <f t="shared" si="27"/>
        <v>75.882352941176464</v>
      </c>
      <c r="DQ15" s="87">
        <f>DL15-DU15</f>
        <v>0.20000000000000107</v>
      </c>
      <c r="DR15" s="87">
        <f t="shared" si="55"/>
        <v>101.57480314960632</v>
      </c>
      <c r="DS15"/>
      <c r="DT15" s="84">
        <v>17</v>
      </c>
      <c r="DU15" s="107">
        <v>12.7</v>
      </c>
      <c r="DW15" s="54">
        <v>6</v>
      </c>
      <c r="DX15" s="7" t="s">
        <v>36</v>
      </c>
      <c r="DY15" s="65">
        <v>59.1</v>
      </c>
      <c r="DZ15" s="83">
        <v>12.3</v>
      </c>
      <c r="EA15" s="71">
        <f t="shared" si="12"/>
        <v>20.812182741116754</v>
      </c>
      <c r="EB15" s="92">
        <f t="shared" si="56"/>
        <v>6.3012295081967222</v>
      </c>
      <c r="EC15" s="88">
        <f t="shared" si="29"/>
        <v>-3.0999999999999996</v>
      </c>
      <c r="ED15" s="62">
        <f t="shared" si="30"/>
        <v>79.870129870129873</v>
      </c>
      <c r="EE15" s="87">
        <f t="shared" si="13"/>
        <v>9</v>
      </c>
      <c r="EF15" s="87" t="s">
        <v>310</v>
      </c>
      <c r="EG15"/>
      <c r="EH15" s="83">
        <v>15.4</v>
      </c>
      <c r="EI15" s="108">
        <v>3.3</v>
      </c>
      <c r="EK15" s="54">
        <v>6</v>
      </c>
      <c r="EL15" s="7" t="s">
        <v>36</v>
      </c>
      <c r="EM15" s="65">
        <v>58.4</v>
      </c>
      <c r="EN15" s="83">
        <v>12.4</v>
      </c>
      <c r="EO15" s="71">
        <f t="shared" si="31"/>
        <v>21.232876712328768</v>
      </c>
      <c r="EP15" s="92">
        <f t="shared" si="54"/>
        <v>5.9188544152744633</v>
      </c>
      <c r="EQ15" s="87">
        <f t="shared" si="32"/>
        <v>9.9999999999999645E-2</v>
      </c>
      <c r="ER15" s="61">
        <f t="shared" si="57"/>
        <v>100.8130081300813</v>
      </c>
      <c r="ES15" s="87">
        <f t="shared" si="47"/>
        <v>9.1000000000000014</v>
      </c>
      <c r="ET15" s="87" t="s">
        <v>312</v>
      </c>
      <c r="EU15"/>
      <c r="EV15" s="83">
        <v>12.3</v>
      </c>
      <c r="EW15" s="108">
        <v>3.3</v>
      </c>
      <c r="EY15" s="54">
        <v>6</v>
      </c>
      <c r="EZ15" s="7" t="s">
        <v>55</v>
      </c>
      <c r="FA15" s="65">
        <v>20</v>
      </c>
      <c r="FB15" s="83">
        <v>12.1</v>
      </c>
      <c r="FC15" s="60">
        <f t="shared" si="2"/>
        <v>60.5</v>
      </c>
      <c r="FD15" s="92">
        <f t="shared" si="58"/>
        <v>5.7075471698113205</v>
      </c>
      <c r="FE15" s="88">
        <f t="shared" si="59"/>
        <v>-0.59999999999999964</v>
      </c>
      <c r="FF15" s="62">
        <f t="shared" si="60"/>
        <v>95.275590551181097</v>
      </c>
      <c r="FG15" s="87">
        <f t="shared" ref="FG15:FG34" si="65">FB15-FK15</f>
        <v>12.1</v>
      </c>
      <c r="FH15" s="87" t="s">
        <v>7</v>
      </c>
      <c r="FI15"/>
      <c r="FJ15" s="83">
        <v>12.7</v>
      </c>
      <c r="FK15" s="511">
        <v>0</v>
      </c>
      <c r="FM15" s="54">
        <v>5</v>
      </c>
      <c r="FN15" s="7" t="s">
        <v>58</v>
      </c>
      <c r="FO15" s="65">
        <v>9.8000000000000007</v>
      </c>
      <c r="FP15" s="103">
        <v>9.8000000000000007</v>
      </c>
      <c r="FQ15" s="60">
        <f t="shared" si="48"/>
        <v>100</v>
      </c>
      <c r="FR15" s="92">
        <f t="shared" si="61"/>
        <v>6.1986084756483244</v>
      </c>
      <c r="FS15" s="90">
        <f t="shared" ref="FS15:FS32" si="66">FP15-FX15</f>
        <v>-2.6999999999999993</v>
      </c>
      <c r="FT15" s="73">
        <f t="shared" si="33"/>
        <v>78.400000000000006</v>
      </c>
      <c r="FU15" s="90">
        <f>FP15-FY15</f>
        <v>-1.3999999999999986</v>
      </c>
      <c r="FV15" s="90">
        <f>FP15/FY15*100</f>
        <v>87.500000000000014</v>
      </c>
      <c r="FW15"/>
      <c r="FX15" s="83">
        <v>12.5</v>
      </c>
      <c r="FY15" s="83">
        <v>11.2</v>
      </c>
    </row>
    <row r="16" spans="1:181" ht="14.95" customHeight="1">
      <c r="A16" s="501">
        <v>7</v>
      </c>
      <c r="B16" s="7" t="s">
        <v>21</v>
      </c>
      <c r="C16" s="65">
        <v>13.6</v>
      </c>
      <c r="D16" s="25">
        <v>9.4</v>
      </c>
      <c r="E16" s="60">
        <f t="shared" si="3"/>
        <v>69.117647058823536</v>
      </c>
      <c r="F16" s="92">
        <f t="shared" si="34"/>
        <v>5.1506849315068495</v>
      </c>
      <c r="G16" s="75">
        <f>D16-L16</f>
        <v>-2.1999999999999993</v>
      </c>
      <c r="H16" s="520">
        <f t="shared" si="4"/>
        <v>81.034482758620697</v>
      </c>
      <c r="I16" s="78">
        <f>D16-M16</f>
        <v>9.4</v>
      </c>
      <c r="J16" s="78" t="s">
        <v>7</v>
      </c>
      <c r="K16" s="11"/>
      <c r="L16" s="53">
        <v>11.6</v>
      </c>
      <c r="M16" s="514">
        <v>0</v>
      </c>
      <c r="O16" s="501">
        <v>7</v>
      </c>
      <c r="P16" s="7" t="s">
        <v>81</v>
      </c>
      <c r="Q16" s="65">
        <v>47.6</v>
      </c>
      <c r="R16" s="103">
        <v>8.1</v>
      </c>
      <c r="S16" s="71">
        <f t="shared" si="5"/>
        <v>17.016806722689072</v>
      </c>
      <c r="T16" s="92">
        <f t="shared" si="36"/>
        <v>4.1860465116279073</v>
      </c>
      <c r="U16" s="78">
        <f t="shared" si="6"/>
        <v>8.1</v>
      </c>
      <c r="V16" s="78" t="s">
        <v>7</v>
      </c>
      <c r="W16" s="78">
        <f t="shared" si="7"/>
        <v>8.1</v>
      </c>
      <c r="X16" s="78" t="s">
        <v>7</v>
      </c>
      <c r="Y16" s="11"/>
      <c r="Z16" s="74">
        <v>0</v>
      </c>
      <c r="AA16" s="514">
        <v>0</v>
      </c>
      <c r="AC16" s="54">
        <v>7</v>
      </c>
      <c r="AD16" s="7" t="s">
        <v>90</v>
      </c>
      <c r="AE16" s="65">
        <v>82</v>
      </c>
      <c r="AF16" s="83">
        <v>13.8</v>
      </c>
      <c r="AG16" s="71">
        <f t="shared" si="37"/>
        <v>16.829268292682929</v>
      </c>
      <c r="AH16" s="92">
        <f t="shared" si="38"/>
        <v>6.3711911357340725</v>
      </c>
      <c r="AI16" s="87">
        <f t="shared" si="39"/>
        <v>0.5</v>
      </c>
      <c r="AJ16" s="61">
        <f>AF16/AN16*100</f>
        <v>103.75939849624061</v>
      </c>
      <c r="AK16" s="88">
        <f>AF16-AO16</f>
        <v>-0.59999999999999964</v>
      </c>
      <c r="AL16" s="88">
        <f>AF16/AO16*100</f>
        <v>95.833333333333343</v>
      </c>
      <c r="AM16" s="11"/>
      <c r="AN16" s="83">
        <v>13.3</v>
      </c>
      <c r="AO16" s="506">
        <v>14.4</v>
      </c>
      <c r="AQ16" s="507">
        <v>7</v>
      </c>
      <c r="AR16" s="7" t="s">
        <v>58</v>
      </c>
      <c r="AS16" s="65">
        <v>14.2</v>
      </c>
      <c r="AT16" s="83">
        <v>12.5</v>
      </c>
      <c r="AU16" s="60">
        <f t="shared" si="16"/>
        <v>88.028169014084511</v>
      </c>
      <c r="AV16" s="92">
        <f t="shared" si="40"/>
        <v>5.592841163310962</v>
      </c>
      <c r="AW16" s="88">
        <f t="shared" si="17"/>
        <v>-1.8000000000000007</v>
      </c>
      <c r="AX16" s="62">
        <f t="shared" si="18"/>
        <v>87.412587412587399</v>
      </c>
      <c r="AY16" s="87">
        <f t="shared" si="8"/>
        <v>1.3000000000000007</v>
      </c>
      <c r="AZ16" s="87">
        <f>AT16/BC16*100</f>
        <v>111.60714285714286</v>
      </c>
      <c r="BA16" s="11"/>
      <c r="BB16" s="83">
        <v>14.3</v>
      </c>
      <c r="BC16" s="508">
        <v>11.2</v>
      </c>
      <c r="BE16" s="501">
        <v>7</v>
      </c>
      <c r="BF16" s="7" t="s">
        <v>107</v>
      </c>
      <c r="BG16" s="65">
        <v>55.3</v>
      </c>
      <c r="BH16" s="83">
        <v>11.7</v>
      </c>
      <c r="BI16" s="71">
        <f t="shared" si="19"/>
        <v>21.15732368896926</v>
      </c>
      <c r="BJ16" s="92">
        <f t="shared" si="41"/>
        <v>6.4533921676778805</v>
      </c>
      <c r="BK16" s="87">
        <f t="shared" si="20"/>
        <v>1.7999999999999989</v>
      </c>
      <c r="BL16" s="61">
        <f t="shared" si="21"/>
        <v>118.18181818181816</v>
      </c>
      <c r="BM16" s="87">
        <f t="shared" si="9"/>
        <v>1.3999999999999986</v>
      </c>
      <c r="BN16" s="87">
        <f t="shared" si="49"/>
        <v>113.59223300970874</v>
      </c>
      <c r="BO16" s="11"/>
      <c r="BP16" s="83">
        <v>9.9</v>
      </c>
      <c r="BQ16" s="105">
        <v>10.3</v>
      </c>
      <c r="BS16" s="501">
        <v>7</v>
      </c>
      <c r="BT16" s="509" t="s">
        <v>107</v>
      </c>
      <c r="BU16" s="65">
        <v>106</v>
      </c>
      <c r="BV16" s="83">
        <v>10.199999999999999</v>
      </c>
      <c r="BW16" s="71">
        <f t="shared" si="0"/>
        <v>9.6226415094339615</v>
      </c>
      <c r="BX16" s="92">
        <f t="shared" si="42"/>
        <v>5.4779806659505912</v>
      </c>
      <c r="BY16" s="88">
        <f t="shared" si="43"/>
        <v>-1.5</v>
      </c>
      <c r="BZ16" s="62">
        <f t="shared" si="22"/>
        <v>87.179487179487182</v>
      </c>
      <c r="CA16" s="88">
        <f t="shared" si="23"/>
        <v>-0.10000000000000142</v>
      </c>
      <c r="CB16" s="88">
        <f t="shared" si="50"/>
        <v>99.029126213592221</v>
      </c>
      <c r="CC16" s="11"/>
      <c r="CD16" s="83">
        <v>11.7</v>
      </c>
      <c r="CE16" s="508">
        <v>10.3</v>
      </c>
      <c r="CG16" s="501">
        <v>7</v>
      </c>
      <c r="CH16" s="7" t="s">
        <v>58</v>
      </c>
      <c r="CI16" s="65">
        <v>22.5</v>
      </c>
      <c r="CJ16" s="83">
        <v>12.5</v>
      </c>
      <c r="CK16" s="60">
        <f t="shared" si="10"/>
        <v>55.555555555555557</v>
      </c>
      <c r="CL16" s="92">
        <f t="shared" si="44"/>
        <v>5.9637404580152671</v>
      </c>
      <c r="CM16" s="88">
        <f t="shared" si="51"/>
        <v>-2.5</v>
      </c>
      <c r="CN16" s="62">
        <f t="shared" ref="CN16:CN32" si="67">CJ16/CR16*100</f>
        <v>83.333333333333343</v>
      </c>
      <c r="CO16" s="88">
        <f t="shared" si="24"/>
        <v>1.3000000000000007</v>
      </c>
      <c r="CP16" s="88">
        <f t="shared" si="63"/>
        <v>111.60714285714286</v>
      </c>
      <c r="CQ16" s="11"/>
      <c r="CR16" s="83">
        <v>15</v>
      </c>
      <c r="CS16" s="105">
        <v>11.2</v>
      </c>
      <c r="CU16" s="54">
        <v>7</v>
      </c>
      <c r="CV16" s="7" t="s">
        <v>90</v>
      </c>
      <c r="CW16" s="65">
        <v>76.900000000000006</v>
      </c>
      <c r="CX16" s="83">
        <v>10.199999999999999</v>
      </c>
      <c r="CY16" s="71">
        <f>CX16/CW16*100</f>
        <v>13.263979193758125</v>
      </c>
      <c r="CZ16" s="92">
        <f>CX16/203.3*100</f>
        <v>5.0172159370388583</v>
      </c>
      <c r="DA16" s="87">
        <f t="shared" si="45"/>
        <v>1.8999999999999986</v>
      </c>
      <c r="DB16" s="61">
        <f t="shared" si="46"/>
        <v>122.89156626506022</v>
      </c>
      <c r="DC16" s="88">
        <f t="shared" si="26"/>
        <v>-4.2000000000000011</v>
      </c>
      <c r="DD16" s="88">
        <f t="shared" si="64"/>
        <v>70.833333333333329</v>
      </c>
      <c r="DE16" s="11"/>
      <c r="DF16" s="104">
        <v>8.3000000000000007</v>
      </c>
      <c r="DG16" s="105">
        <v>14.4</v>
      </c>
      <c r="DI16" s="54">
        <v>7</v>
      </c>
      <c r="DJ16" s="7" t="s">
        <v>107</v>
      </c>
      <c r="DK16" s="65">
        <v>86.7</v>
      </c>
      <c r="DL16" s="104">
        <v>9.6</v>
      </c>
      <c r="DM16" s="71">
        <f t="shared" si="1"/>
        <v>11.072664359861591</v>
      </c>
      <c r="DN16" s="92">
        <f t="shared" si="53"/>
        <v>5.1752021563342323</v>
      </c>
      <c r="DO16" s="87">
        <f t="shared" si="11"/>
        <v>9.9999999999999645E-2</v>
      </c>
      <c r="DP16" s="61">
        <f t="shared" si="27"/>
        <v>101.05263157894737</v>
      </c>
      <c r="DQ16" s="88">
        <f t="shared" si="28"/>
        <v>-0.70000000000000107</v>
      </c>
      <c r="DR16" s="88">
        <f t="shared" si="55"/>
        <v>93.203883495145618</v>
      </c>
      <c r="DS16" s="11"/>
      <c r="DT16" s="104">
        <v>9.5</v>
      </c>
      <c r="DU16" s="105">
        <v>10.3</v>
      </c>
      <c r="DW16" s="54">
        <v>7</v>
      </c>
      <c r="DX16" s="7" t="s">
        <v>24</v>
      </c>
      <c r="DY16" s="65">
        <v>81.3</v>
      </c>
      <c r="DZ16" s="84">
        <v>11.1</v>
      </c>
      <c r="EA16" s="71">
        <f t="shared" si="12"/>
        <v>13.653136531365314</v>
      </c>
      <c r="EB16" s="92">
        <f t="shared" si="56"/>
        <v>5.6864754098360653</v>
      </c>
      <c r="EC16" s="88">
        <f t="shared" si="29"/>
        <v>-1.8000000000000007</v>
      </c>
      <c r="ED16" s="62">
        <f t="shared" si="30"/>
        <v>86.04651162790698</v>
      </c>
      <c r="EE16" s="88">
        <f t="shared" si="13"/>
        <v>-1.5999999999999996</v>
      </c>
      <c r="EF16" s="88">
        <f>DZ16/EI16*100</f>
        <v>87.4015748031496</v>
      </c>
      <c r="EG16" s="11"/>
      <c r="EH16" s="84">
        <v>12.9</v>
      </c>
      <c r="EI16" s="107">
        <v>12.7</v>
      </c>
      <c r="EK16" s="54">
        <v>7</v>
      </c>
      <c r="EL16" s="7" t="s">
        <v>24</v>
      </c>
      <c r="EM16" s="65">
        <v>72.099999999999994</v>
      </c>
      <c r="EN16" s="84">
        <v>10.3</v>
      </c>
      <c r="EO16" s="71">
        <f t="shared" si="31"/>
        <v>14.285714285714288</v>
      </c>
      <c r="EP16" s="92">
        <f t="shared" si="54"/>
        <v>4.9164677804295946</v>
      </c>
      <c r="EQ16" s="88">
        <f t="shared" si="32"/>
        <v>-0.79999999999999893</v>
      </c>
      <c r="ER16" s="62">
        <f t="shared" si="57"/>
        <v>92.792792792792795</v>
      </c>
      <c r="ES16" s="88">
        <f t="shared" si="47"/>
        <v>-2.3999999999999986</v>
      </c>
      <c r="ET16" s="88">
        <f>EN16/EW16*100</f>
        <v>81.102362204724415</v>
      </c>
      <c r="EU16" s="11"/>
      <c r="EV16" s="84">
        <v>11.1</v>
      </c>
      <c r="EW16" s="107">
        <v>12.7</v>
      </c>
      <c r="EY16" s="54">
        <v>7</v>
      </c>
      <c r="EZ16" s="7" t="s">
        <v>24</v>
      </c>
      <c r="FA16" s="65">
        <v>82.7</v>
      </c>
      <c r="FB16" s="84">
        <v>11.2</v>
      </c>
      <c r="FC16" s="71">
        <f t="shared" si="2"/>
        <v>13.542926239419586</v>
      </c>
      <c r="FD16" s="92">
        <f t="shared" si="58"/>
        <v>5.283018867924528</v>
      </c>
      <c r="FE16" s="87">
        <f t="shared" si="59"/>
        <v>0.89999999999999858</v>
      </c>
      <c r="FF16" s="61">
        <f t="shared" si="60"/>
        <v>108.7378640776699</v>
      </c>
      <c r="FG16" s="88">
        <f t="shared" si="65"/>
        <v>-1.5</v>
      </c>
      <c r="FH16" s="88">
        <f>FB16/FK16*100</f>
        <v>88.188976377952756</v>
      </c>
      <c r="FI16" s="11"/>
      <c r="FJ16" s="84">
        <v>10.3</v>
      </c>
      <c r="FK16" s="517">
        <v>12.7</v>
      </c>
      <c r="FM16" s="54">
        <v>6</v>
      </c>
      <c r="FN16" s="7" t="s">
        <v>24</v>
      </c>
      <c r="FO16" s="65">
        <v>87.5</v>
      </c>
      <c r="FP16" s="109">
        <v>8.1999999999999993</v>
      </c>
      <c r="FQ16" s="71">
        <f t="shared" si="48"/>
        <v>9.3714285714285701</v>
      </c>
      <c r="FR16" s="92">
        <f t="shared" si="61"/>
        <v>5.1865907653383934</v>
      </c>
      <c r="FS16" s="90">
        <f t="shared" si="66"/>
        <v>-3</v>
      </c>
      <c r="FT16" s="73">
        <f t="shared" si="33"/>
        <v>73.214285714285708</v>
      </c>
      <c r="FU16" s="90">
        <f t="shared" ref="FU16:FU22" si="68">FP16-FY16</f>
        <v>-4.5</v>
      </c>
      <c r="FV16" s="90">
        <f>FP16/FY16*100</f>
        <v>64.566929133858267</v>
      </c>
      <c r="FW16"/>
      <c r="FX16" s="84">
        <v>11.2</v>
      </c>
      <c r="FY16" s="84">
        <v>12.7</v>
      </c>
    </row>
    <row r="17" spans="1:181" ht="14.95" customHeight="1">
      <c r="A17" s="501">
        <v>8</v>
      </c>
      <c r="B17" s="7" t="s">
        <v>30</v>
      </c>
      <c r="C17" s="65">
        <v>111.8</v>
      </c>
      <c r="D17" s="25">
        <v>7.7</v>
      </c>
      <c r="E17" s="71">
        <f t="shared" si="3"/>
        <v>6.8872987477638645</v>
      </c>
      <c r="F17" s="92">
        <f>D17/182.5*100</f>
        <v>4.2191780821917808</v>
      </c>
      <c r="G17" s="78">
        <f t="shared" si="35"/>
        <v>0.20000000000000018</v>
      </c>
      <c r="H17" s="521">
        <f t="shared" si="4"/>
        <v>102.66666666666666</v>
      </c>
      <c r="I17" s="75">
        <f t="shared" si="14"/>
        <v>-0.79999999999999982</v>
      </c>
      <c r="J17" s="75">
        <f>D17/M17*100</f>
        <v>90.588235294117652</v>
      </c>
      <c r="K17"/>
      <c r="L17" s="26">
        <v>7.5</v>
      </c>
      <c r="M17" s="522">
        <v>8.5</v>
      </c>
      <c r="O17" s="501">
        <v>8</v>
      </c>
      <c r="P17" s="7" t="s">
        <v>107</v>
      </c>
      <c r="Q17" s="65">
        <v>56</v>
      </c>
      <c r="R17" s="104">
        <v>8</v>
      </c>
      <c r="S17" s="71">
        <f t="shared" si="5"/>
        <v>14.285714285714285</v>
      </c>
      <c r="T17" s="92">
        <f t="shared" si="36"/>
        <v>4.1343669250646</v>
      </c>
      <c r="U17" s="75">
        <f t="shared" si="6"/>
        <v>-2.3000000000000007</v>
      </c>
      <c r="V17" s="520">
        <f t="shared" si="62"/>
        <v>77.669902912621353</v>
      </c>
      <c r="W17" s="75">
        <f t="shared" si="7"/>
        <v>-2.3000000000000007</v>
      </c>
      <c r="X17" s="75">
        <f>R17/AA17*100</f>
        <v>77.669902912621353</v>
      </c>
      <c r="Y17"/>
      <c r="Z17" s="83">
        <v>10.3</v>
      </c>
      <c r="AA17" s="522">
        <v>10.3</v>
      </c>
      <c r="AC17" s="54">
        <v>8</v>
      </c>
      <c r="AD17" s="7" t="s">
        <v>107</v>
      </c>
      <c r="AE17" s="65">
        <v>71</v>
      </c>
      <c r="AF17" s="83">
        <v>11.8</v>
      </c>
      <c r="AG17" s="71">
        <f t="shared" si="37"/>
        <v>16.619718309859156</v>
      </c>
      <c r="AH17" s="92">
        <f t="shared" si="38"/>
        <v>5.4478301015697141</v>
      </c>
      <c r="AI17" s="87">
        <f t="shared" si="39"/>
        <v>3.8000000000000007</v>
      </c>
      <c r="AJ17" s="61">
        <f>AF17/AN17*100</f>
        <v>147.5</v>
      </c>
      <c r="AK17" s="87">
        <f t="shared" si="15"/>
        <v>1.5</v>
      </c>
      <c r="AL17" s="87">
        <f>AF17/AO17*100</f>
        <v>114.5631067961165</v>
      </c>
      <c r="AM17"/>
      <c r="AN17" s="71">
        <v>8</v>
      </c>
      <c r="AO17" s="506">
        <v>10.3</v>
      </c>
      <c r="AQ17" s="507">
        <v>8</v>
      </c>
      <c r="AR17" s="7" t="s">
        <v>90</v>
      </c>
      <c r="AS17" s="65">
        <v>94.9</v>
      </c>
      <c r="AT17" s="83">
        <v>12.1</v>
      </c>
      <c r="AU17" s="71">
        <f t="shared" si="16"/>
        <v>12.750263435194942</v>
      </c>
      <c r="AV17" s="92">
        <f t="shared" si="40"/>
        <v>5.4138702460850112</v>
      </c>
      <c r="AW17" s="88">
        <f t="shared" si="17"/>
        <v>-1.7000000000000011</v>
      </c>
      <c r="AX17" s="62">
        <f t="shared" si="18"/>
        <v>87.681159420289845</v>
      </c>
      <c r="AY17" s="88">
        <f t="shared" si="8"/>
        <v>-2.3000000000000007</v>
      </c>
      <c r="AZ17" s="88">
        <f>AT17/BC17*100</f>
        <v>84.027777777777771</v>
      </c>
      <c r="BA17"/>
      <c r="BB17" s="83">
        <v>13.8</v>
      </c>
      <c r="BC17" s="508">
        <v>14.4</v>
      </c>
      <c r="BE17" s="501">
        <v>8</v>
      </c>
      <c r="BF17" s="7" t="s">
        <v>30</v>
      </c>
      <c r="BG17" s="65">
        <v>236.2</v>
      </c>
      <c r="BH17" s="104">
        <v>6.2</v>
      </c>
      <c r="BI17" s="71">
        <f t="shared" si="19"/>
        <v>2.6248941574936495</v>
      </c>
      <c r="BJ17" s="92">
        <f t="shared" si="41"/>
        <v>3.4197462768891338</v>
      </c>
      <c r="BK17" s="88">
        <f t="shared" si="20"/>
        <v>-1.2999999999999998</v>
      </c>
      <c r="BL17" s="62">
        <f t="shared" si="21"/>
        <v>82.666666666666671</v>
      </c>
      <c r="BM17" s="88">
        <f t="shared" si="9"/>
        <v>-1.5</v>
      </c>
      <c r="BN17" s="88">
        <f t="shared" si="49"/>
        <v>80.519480519480524</v>
      </c>
      <c r="BO17"/>
      <c r="BP17" s="71">
        <v>7.5</v>
      </c>
      <c r="BQ17" s="108">
        <v>7.7</v>
      </c>
      <c r="BS17" s="501">
        <v>8</v>
      </c>
      <c r="BT17" s="7" t="s">
        <v>90</v>
      </c>
      <c r="BU17" s="65">
        <v>74.900000000000006</v>
      </c>
      <c r="BV17" s="104">
        <v>8</v>
      </c>
      <c r="BW17" s="71">
        <f t="shared" si="0"/>
        <v>10.680907877169558</v>
      </c>
      <c r="BX17" s="92">
        <f>BV17/186.2*100</f>
        <v>4.2964554242749733</v>
      </c>
      <c r="BY17" s="88">
        <f t="shared" si="43"/>
        <v>-4.9000000000000004</v>
      </c>
      <c r="BZ17" s="62">
        <f t="shared" si="22"/>
        <v>62.015503875968989</v>
      </c>
      <c r="CA17" s="88">
        <f t="shared" si="23"/>
        <v>-6.4</v>
      </c>
      <c r="CB17" s="88">
        <f t="shared" si="50"/>
        <v>55.555555555555557</v>
      </c>
      <c r="CC17"/>
      <c r="CD17" s="83">
        <v>12.9</v>
      </c>
      <c r="CE17" s="518">
        <v>14.4</v>
      </c>
      <c r="CG17" s="501">
        <v>8</v>
      </c>
      <c r="CH17" s="7" t="s">
        <v>107</v>
      </c>
      <c r="CI17" s="65">
        <v>77.599999999999994</v>
      </c>
      <c r="CJ17" s="104">
        <v>9.4</v>
      </c>
      <c r="CK17" s="71">
        <f t="shared" si="10"/>
        <v>12.113402061855671</v>
      </c>
      <c r="CL17" s="92">
        <f t="shared" si="44"/>
        <v>4.4847328244274811</v>
      </c>
      <c r="CM17" s="88">
        <f t="shared" si="51"/>
        <v>-0.79999999999999893</v>
      </c>
      <c r="CN17" s="62">
        <f t="shared" si="67"/>
        <v>92.156862745098039</v>
      </c>
      <c r="CO17" s="88">
        <f t="shared" si="24"/>
        <v>-0.90000000000000036</v>
      </c>
      <c r="CP17" s="88">
        <f t="shared" si="63"/>
        <v>91.262135922330089</v>
      </c>
      <c r="CQ17"/>
      <c r="CR17" s="83">
        <v>10.199999999999999</v>
      </c>
      <c r="CS17" s="105">
        <v>10.3</v>
      </c>
      <c r="CU17" s="54">
        <v>8</v>
      </c>
      <c r="CV17" s="7" t="s">
        <v>107</v>
      </c>
      <c r="CW17" s="65">
        <v>71.7</v>
      </c>
      <c r="CX17" s="104">
        <v>9.5</v>
      </c>
      <c r="CY17" s="71">
        <f>CX17/CW17*100</f>
        <v>13.24965132496513</v>
      </c>
      <c r="CZ17" s="92">
        <f>CX17/203.3*100</f>
        <v>4.6728971962616823</v>
      </c>
      <c r="DA17" s="87">
        <f t="shared" si="45"/>
        <v>9.9999999999999645E-2</v>
      </c>
      <c r="DB17" s="61">
        <f t="shared" si="46"/>
        <v>101.06382978723406</v>
      </c>
      <c r="DC17" s="88">
        <f t="shared" si="26"/>
        <v>-0.80000000000000071</v>
      </c>
      <c r="DD17" s="88">
        <f t="shared" si="64"/>
        <v>92.233009708737853</v>
      </c>
      <c r="DE17"/>
      <c r="DF17" s="104">
        <v>9.4</v>
      </c>
      <c r="DG17" s="105">
        <v>10.3</v>
      </c>
      <c r="DI17" s="54">
        <v>8</v>
      </c>
      <c r="DJ17" s="7" t="s">
        <v>90</v>
      </c>
      <c r="DK17" s="65">
        <v>68.5</v>
      </c>
      <c r="DL17" s="104">
        <v>8.4</v>
      </c>
      <c r="DM17" s="71">
        <f t="shared" si="1"/>
        <v>12.262773722627736</v>
      </c>
      <c r="DN17" s="92">
        <f>DL17/185.5*100</f>
        <v>4.5283018867924536</v>
      </c>
      <c r="DO17" s="88">
        <f t="shared" si="11"/>
        <v>-1.7999999999999989</v>
      </c>
      <c r="DP17" s="62">
        <f t="shared" si="27"/>
        <v>82.352941176470594</v>
      </c>
      <c r="DQ17" s="88">
        <f t="shared" si="28"/>
        <v>-6</v>
      </c>
      <c r="DR17" s="88">
        <f t="shared" si="55"/>
        <v>58.333333333333336</v>
      </c>
      <c r="DS17"/>
      <c r="DT17" s="83">
        <v>10.199999999999999</v>
      </c>
      <c r="DU17" s="105">
        <v>14.4</v>
      </c>
      <c r="DW17" s="54">
        <v>8</v>
      </c>
      <c r="DX17" s="7" t="s">
        <v>107</v>
      </c>
      <c r="DY17" s="65">
        <v>46.1</v>
      </c>
      <c r="DZ17" s="104">
        <v>9.8000000000000007</v>
      </c>
      <c r="EA17" s="71">
        <f t="shared" si="12"/>
        <v>21.258134490238611</v>
      </c>
      <c r="EB17" s="92">
        <f>DZ17/195.2*100</f>
        <v>5.0204918032786896</v>
      </c>
      <c r="EC17" s="87">
        <f t="shared" si="29"/>
        <v>0.20000000000000107</v>
      </c>
      <c r="ED17" s="61">
        <f t="shared" si="30"/>
        <v>102.08333333333334</v>
      </c>
      <c r="EE17" s="88">
        <f t="shared" si="13"/>
        <v>-0.5</v>
      </c>
      <c r="EF17" s="88">
        <f>DZ17/EI17*100</f>
        <v>95.145631067961162</v>
      </c>
      <c r="EG17"/>
      <c r="EH17" s="71">
        <v>9.6</v>
      </c>
      <c r="EI17" s="105">
        <v>10.3</v>
      </c>
      <c r="EK17" s="54">
        <v>8</v>
      </c>
      <c r="EL17" s="7" t="s">
        <v>77</v>
      </c>
      <c r="EM17" s="65">
        <v>78.099999999999994</v>
      </c>
      <c r="EN17" s="84">
        <v>10.3</v>
      </c>
      <c r="EO17" s="71">
        <f t="shared" si="31"/>
        <v>13.188220230473755</v>
      </c>
      <c r="EP17" s="92">
        <f t="shared" si="54"/>
        <v>4.9164677804295946</v>
      </c>
      <c r="EQ17" s="87">
        <f t="shared" si="32"/>
        <v>2.9000000000000004</v>
      </c>
      <c r="ER17" s="61">
        <f t="shared" si="57"/>
        <v>139.18918918918919</v>
      </c>
      <c r="ES17" s="87">
        <f t="shared" si="47"/>
        <v>5.7000000000000011</v>
      </c>
      <c r="ET17" s="87" t="s">
        <v>359</v>
      </c>
      <c r="EU17"/>
      <c r="EV17" s="71">
        <v>7.4</v>
      </c>
      <c r="EW17" s="108">
        <v>4.5999999999999996</v>
      </c>
      <c r="EY17" s="54">
        <v>8</v>
      </c>
      <c r="EZ17" s="7" t="s">
        <v>77</v>
      </c>
      <c r="FA17" s="65">
        <v>77.2</v>
      </c>
      <c r="FB17" s="83">
        <v>11</v>
      </c>
      <c r="FC17" s="71">
        <f t="shared" si="2"/>
        <v>14.248704663212436</v>
      </c>
      <c r="FD17" s="92">
        <f t="shared" si="58"/>
        <v>5.1886792452830193</v>
      </c>
      <c r="FE17" s="87">
        <f t="shared" si="59"/>
        <v>0.69999999999999929</v>
      </c>
      <c r="FF17" s="61">
        <f t="shared" si="60"/>
        <v>106.79611650485437</v>
      </c>
      <c r="FG17" s="87">
        <f t="shared" si="65"/>
        <v>6.4</v>
      </c>
      <c r="FH17" s="87" t="s">
        <v>308</v>
      </c>
      <c r="FI17"/>
      <c r="FJ17" s="83">
        <v>10.3</v>
      </c>
      <c r="FK17" s="523">
        <v>4.5999999999999996</v>
      </c>
      <c r="FM17" s="54">
        <v>7</v>
      </c>
      <c r="FN17" s="7" t="s">
        <v>30</v>
      </c>
      <c r="FO17" s="65">
        <v>49.4</v>
      </c>
      <c r="FP17" s="104">
        <v>6</v>
      </c>
      <c r="FQ17" s="71">
        <f t="shared" si="48"/>
        <v>12.145748987854251</v>
      </c>
      <c r="FR17" s="92">
        <f t="shared" si="61"/>
        <v>3.795066413662239</v>
      </c>
      <c r="FS17" s="93">
        <f t="shared" si="66"/>
        <v>0</v>
      </c>
      <c r="FT17" s="77">
        <f t="shared" si="33"/>
        <v>100</v>
      </c>
      <c r="FU17" s="90">
        <f t="shared" si="68"/>
        <v>-1.7000000000000002</v>
      </c>
      <c r="FV17" s="90">
        <f>FP17/FY17*100</f>
        <v>77.922077922077932</v>
      </c>
      <c r="FW17" s="11"/>
      <c r="FX17" s="104">
        <v>6</v>
      </c>
      <c r="FY17" s="104">
        <v>7.7</v>
      </c>
    </row>
    <row r="18" spans="1:181" ht="14.95" customHeight="1">
      <c r="A18" s="501">
        <v>9</v>
      </c>
      <c r="B18" s="7" t="s">
        <v>76</v>
      </c>
      <c r="C18" s="65">
        <v>43.3</v>
      </c>
      <c r="D18" s="19">
        <v>7.1</v>
      </c>
      <c r="E18" s="71">
        <f t="shared" si="3"/>
        <v>16.397228637413395</v>
      </c>
      <c r="F18" s="92">
        <f t="shared" si="34"/>
        <v>3.8904109589041092</v>
      </c>
      <c r="G18" s="78">
        <f t="shared" si="35"/>
        <v>3.4999999999999996</v>
      </c>
      <c r="H18" s="77">
        <f t="shared" si="4"/>
        <v>197.2222222222222</v>
      </c>
      <c r="I18" s="78">
        <f>D18-M18</f>
        <v>7.1</v>
      </c>
      <c r="J18" s="78" t="s">
        <v>7</v>
      </c>
      <c r="K18"/>
      <c r="L18" s="22">
        <v>3.6</v>
      </c>
      <c r="M18" s="70">
        <v>0</v>
      </c>
      <c r="O18" s="501">
        <v>9</v>
      </c>
      <c r="P18" s="7" t="s">
        <v>73</v>
      </c>
      <c r="Q18" s="65">
        <v>16.399999999999999</v>
      </c>
      <c r="R18" s="103">
        <v>7.9</v>
      </c>
      <c r="S18" s="60">
        <f t="shared" si="5"/>
        <v>48.170731707317074</v>
      </c>
      <c r="T18" s="92">
        <f t="shared" si="36"/>
        <v>4.0826873385012927</v>
      </c>
      <c r="U18" s="78">
        <f t="shared" si="6"/>
        <v>4.9000000000000004</v>
      </c>
      <c r="V18" s="77" t="s">
        <v>118</v>
      </c>
      <c r="W18" s="78">
        <f t="shared" si="7"/>
        <v>4.9000000000000004</v>
      </c>
      <c r="X18" s="77" t="s">
        <v>118</v>
      </c>
      <c r="Y18"/>
      <c r="Z18" s="74">
        <v>3</v>
      </c>
      <c r="AA18" s="70">
        <v>3</v>
      </c>
      <c r="AC18" s="54">
        <v>9</v>
      </c>
      <c r="AD18" s="7" t="s">
        <v>81</v>
      </c>
      <c r="AE18" s="65">
        <v>55.1</v>
      </c>
      <c r="AF18" s="83">
        <v>11.4</v>
      </c>
      <c r="AG18" s="71">
        <f>AF18/AE18*100</f>
        <v>20.689655172413794</v>
      </c>
      <c r="AH18" s="92">
        <f t="shared" si="38"/>
        <v>5.2631578947368425</v>
      </c>
      <c r="AI18" s="87">
        <f t="shared" si="39"/>
        <v>3.3000000000000007</v>
      </c>
      <c r="AJ18" s="61">
        <f>AF18/AN18*100</f>
        <v>140.74074074074073</v>
      </c>
      <c r="AK18" s="87">
        <f t="shared" si="15"/>
        <v>11.4</v>
      </c>
      <c r="AL18" s="87" t="s">
        <v>7</v>
      </c>
      <c r="AM18"/>
      <c r="AN18" s="74">
        <v>8.1</v>
      </c>
      <c r="AO18" s="510">
        <v>0</v>
      </c>
      <c r="AQ18" s="507">
        <v>9</v>
      </c>
      <c r="AR18" s="7" t="s">
        <v>107</v>
      </c>
      <c r="AS18" s="65">
        <v>66.400000000000006</v>
      </c>
      <c r="AT18" s="83">
        <v>9.9</v>
      </c>
      <c r="AU18" s="71">
        <f t="shared" si="16"/>
        <v>14.909638554216867</v>
      </c>
      <c r="AV18" s="92">
        <f t="shared" si="40"/>
        <v>4.4295302013422821</v>
      </c>
      <c r="AW18" s="88">
        <f t="shared" si="17"/>
        <v>-1.9000000000000004</v>
      </c>
      <c r="AX18" s="62">
        <f t="shared" si="18"/>
        <v>83.898305084745758</v>
      </c>
      <c r="AY18" s="88">
        <f t="shared" si="8"/>
        <v>-0.40000000000000036</v>
      </c>
      <c r="AZ18" s="88" t="s">
        <v>7</v>
      </c>
      <c r="BA18"/>
      <c r="BB18" s="83">
        <v>11.8</v>
      </c>
      <c r="BC18" s="508">
        <v>10.3</v>
      </c>
      <c r="BE18" s="501">
        <v>9</v>
      </c>
      <c r="BF18" s="7" t="s">
        <v>26</v>
      </c>
      <c r="BG18" s="65">
        <v>22.3</v>
      </c>
      <c r="BH18" s="103">
        <v>5.6</v>
      </c>
      <c r="BI18" s="71">
        <f t="shared" si="19"/>
        <v>25.112107623318387</v>
      </c>
      <c r="BJ18" s="92">
        <f t="shared" si="41"/>
        <v>3.0888030888030884</v>
      </c>
      <c r="BK18" s="87">
        <f t="shared" si="20"/>
        <v>1.2999999999999998</v>
      </c>
      <c r="BL18" s="61">
        <f t="shared" si="21"/>
        <v>130.23255813953486</v>
      </c>
      <c r="BM18" s="87">
        <f t="shared" si="9"/>
        <v>0.59999999999999964</v>
      </c>
      <c r="BN18" s="87">
        <f t="shared" si="49"/>
        <v>111.99999999999999</v>
      </c>
      <c r="BO18"/>
      <c r="BP18" s="74">
        <v>4.3</v>
      </c>
      <c r="BQ18" s="106">
        <v>5</v>
      </c>
      <c r="BS18" s="501">
        <v>9</v>
      </c>
      <c r="BT18" s="7" t="s">
        <v>30</v>
      </c>
      <c r="BU18" s="65">
        <v>75.599999999999994</v>
      </c>
      <c r="BV18" s="104">
        <v>6</v>
      </c>
      <c r="BW18" s="71">
        <f t="shared" si="0"/>
        <v>7.9365079365079376</v>
      </c>
      <c r="BX18" s="92">
        <f t="shared" si="42"/>
        <v>3.2223415682062302</v>
      </c>
      <c r="BY18" s="88">
        <f t="shared" si="43"/>
        <v>-0.20000000000000018</v>
      </c>
      <c r="BZ18" s="62">
        <f t="shared" si="22"/>
        <v>96.774193548387089</v>
      </c>
      <c r="CA18" s="88">
        <f t="shared" si="23"/>
        <v>-1.7000000000000002</v>
      </c>
      <c r="CB18" s="88">
        <f t="shared" si="50"/>
        <v>77.922077922077932</v>
      </c>
      <c r="CC18"/>
      <c r="CD18" s="104">
        <v>6.2</v>
      </c>
      <c r="CE18" s="515">
        <v>7.7</v>
      </c>
      <c r="CG18" s="501">
        <v>9</v>
      </c>
      <c r="CH18" s="7" t="s">
        <v>90</v>
      </c>
      <c r="CI18" s="65">
        <v>78.5</v>
      </c>
      <c r="CJ18" s="104">
        <v>8.3000000000000007</v>
      </c>
      <c r="CK18" s="71">
        <f t="shared" si="10"/>
        <v>10.573248407643312</v>
      </c>
      <c r="CL18" s="92">
        <f t="shared" si="44"/>
        <v>3.9599236641221376</v>
      </c>
      <c r="CM18" s="88">
        <f t="shared" si="51"/>
        <v>0.30000000000000071</v>
      </c>
      <c r="CN18" s="62">
        <f t="shared" si="67"/>
        <v>103.75000000000001</v>
      </c>
      <c r="CO18" s="88">
        <f t="shared" si="24"/>
        <v>-6.1</v>
      </c>
      <c r="CP18" s="88">
        <f t="shared" si="63"/>
        <v>57.638888888888893</v>
      </c>
      <c r="CQ18"/>
      <c r="CR18" s="104">
        <v>8</v>
      </c>
      <c r="CS18" s="105">
        <v>14.4</v>
      </c>
      <c r="CU18" s="54">
        <v>9</v>
      </c>
      <c r="CV18" s="7" t="s">
        <v>30</v>
      </c>
      <c r="CW18" s="65">
        <v>109.8</v>
      </c>
      <c r="CX18" s="104">
        <v>6.1</v>
      </c>
      <c r="CY18" s="71">
        <f>CX18/CW18*100</f>
        <v>5.5555555555555554</v>
      </c>
      <c r="CZ18" s="92">
        <f t="shared" si="52"/>
        <v>3.0004918839153958</v>
      </c>
      <c r="DA18" s="87">
        <f t="shared" si="45"/>
        <v>0</v>
      </c>
      <c r="DB18" s="61">
        <f t="shared" si="46"/>
        <v>100</v>
      </c>
      <c r="DC18" s="88">
        <f t="shared" si="26"/>
        <v>-1.6000000000000005</v>
      </c>
      <c r="DD18" s="88">
        <f t="shared" si="64"/>
        <v>79.220779220779207</v>
      </c>
      <c r="DE18"/>
      <c r="DF18" s="104">
        <v>6.1</v>
      </c>
      <c r="DG18" s="515">
        <v>7.7</v>
      </c>
      <c r="DI18" s="54">
        <v>9</v>
      </c>
      <c r="DJ18" s="7" t="s">
        <v>30</v>
      </c>
      <c r="DK18" s="65">
        <v>90.6</v>
      </c>
      <c r="DL18" s="104">
        <v>6.1</v>
      </c>
      <c r="DM18" s="71">
        <f t="shared" si="1"/>
        <v>6.7328918322295799</v>
      </c>
      <c r="DN18" s="92">
        <f t="shared" si="53"/>
        <v>3.2884097035040432</v>
      </c>
      <c r="DO18" s="87">
        <f t="shared" si="11"/>
        <v>0</v>
      </c>
      <c r="DP18" s="61">
        <f t="shared" si="27"/>
        <v>100</v>
      </c>
      <c r="DQ18" s="88">
        <f t="shared" si="28"/>
        <v>-1.6000000000000005</v>
      </c>
      <c r="DR18" s="88">
        <f t="shared" si="55"/>
        <v>79.220779220779207</v>
      </c>
      <c r="DS18"/>
      <c r="DT18" s="104">
        <v>6.1</v>
      </c>
      <c r="DU18" s="515">
        <v>7.7</v>
      </c>
      <c r="DW18" s="54">
        <v>9</v>
      </c>
      <c r="DX18" s="7" t="s">
        <v>90</v>
      </c>
      <c r="DY18" s="65">
        <v>29.3</v>
      </c>
      <c r="DZ18" s="104">
        <v>8.6999999999999993</v>
      </c>
      <c r="EA18" s="71">
        <f t="shared" si="12"/>
        <v>29.692832764505116</v>
      </c>
      <c r="EB18" s="92">
        <f t="shared" si="56"/>
        <v>4.456967213114754</v>
      </c>
      <c r="EC18" s="87">
        <f t="shared" si="29"/>
        <v>0.29999999999999893</v>
      </c>
      <c r="ED18" s="61">
        <f t="shared" si="30"/>
        <v>103.57142857142856</v>
      </c>
      <c r="EE18" s="88">
        <f t="shared" si="13"/>
        <v>-5.7000000000000011</v>
      </c>
      <c r="EF18" s="88">
        <f>DZ18/EI18*100</f>
        <v>60.416666666666664</v>
      </c>
      <c r="EG18"/>
      <c r="EH18" s="71">
        <v>8.4</v>
      </c>
      <c r="EI18" s="105">
        <v>14.4</v>
      </c>
      <c r="EK18" s="54">
        <v>9</v>
      </c>
      <c r="EL18" s="7" t="s">
        <v>107</v>
      </c>
      <c r="EM18" s="65">
        <v>45.5</v>
      </c>
      <c r="EN18" s="104">
        <v>8.9</v>
      </c>
      <c r="EO18" s="71">
        <f t="shared" si="31"/>
        <v>19.560439560439562</v>
      </c>
      <c r="EP18" s="92">
        <f t="shared" si="54"/>
        <v>4.2482100238663483</v>
      </c>
      <c r="EQ18" s="90">
        <f t="shared" si="32"/>
        <v>-0.90000000000000036</v>
      </c>
      <c r="ER18" s="73">
        <f t="shared" si="57"/>
        <v>90.816326530612244</v>
      </c>
      <c r="ES18" s="90">
        <f t="shared" si="47"/>
        <v>-1.4000000000000004</v>
      </c>
      <c r="ET18" s="90">
        <f>EN18/EW18*100</f>
        <v>86.40776699029125</v>
      </c>
      <c r="EU18"/>
      <c r="EV18" s="71">
        <v>9.8000000000000007</v>
      </c>
      <c r="EW18" s="105">
        <v>10.3</v>
      </c>
      <c r="EY18" s="54">
        <v>9</v>
      </c>
      <c r="EZ18" s="7" t="s">
        <v>50</v>
      </c>
      <c r="FA18" s="65">
        <v>12.3</v>
      </c>
      <c r="FB18" s="103">
        <v>9.5</v>
      </c>
      <c r="FC18" s="60">
        <f>FB18/FA18*100</f>
        <v>77.235772357723576</v>
      </c>
      <c r="FD18" s="92">
        <f>FB18/212*100</f>
        <v>4.4811320754716979</v>
      </c>
      <c r="FE18" s="93">
        <f t="shared" si="59"/>
        <v>9.5</v>
      </c>
      <c r="FF18" s="93" t="s">
        <v>7</v>
      </c>
      <c r="FG18" s="93">
        <f t="shared" si="65"/>
        <v>9.5</v>
      </c>
      <c r="FH18" s="93" t="s">
        <v>7</v>
      </c>
      <c r="FI18"/>
      <c r="FJ18" s="74">
        <v>0</v>
      </c>
      <c r="FK18" s="511">
        <v>0</v>
      </c>
      <c r="FM18" s="54">
        <v>8</v>
      </c>
      <c r="FN18" s="7" t="s">
        <v>76</v>
      </c>
      <c r="FO18" s="65">
        <v>35.1</v>
      </c>
      <c r="FP18" s="103">
        <v>5.2</v>
      </c>
      <c r="FQ18" s="71">
        <f t="shared" si="48"/>
        <v>14.814814814814813</v>
      </c>
      <c r="FR18" s="92">
        <f t="shared" si="61"/>
        <v>3.2890575585072739</v>
      </c>
      <c r="FS18" s="93">
        <f t="shared" si="66"/>
        <v>5.2</v>
      </c>
      <c r="FT18" s="93" t="s">
        <v>7</v>
      </c>
      <c r="FU18" s="90">
        <f t="shared" si="68"/>
        <v>-1.8999999999999995</v>
      </c>
      <c r="FV18" s="90">
        <f>FP18/FY18*100</f>
        <v>73.239436619718319</v>
      </c>
      <c r="FW18"/>
      <c r="FX18" s="74">
        <v>0</v>
      </c>
      <c r="FY18" s="103">
        <v>7.1</v>
      </c>
    </row>
    <row r="19" spans="1:181" s="3" customFormat="1" ht="14.95" customHeight="1">
      <c r="A19" s="501">
        <v>10</v>
      </c>
      <c r="B19" s="7" t="s">
        <v>52</v>
      </c>
      <c r="C19" s="65">
        <v>12.6</v>
      </c>
      <c r="D19" s="19">
        <v>6.9</v>
      </c>
      <c r="E19" s="60">
        <f t="shared" si="3"/>
        <v>54.761904761904766</v>
      </c>
      <c r="F19" s="92">
        <f t="shared" si="34"/>
        <v>3.7808219178082192</v>
      </c>
      <c r="G19" s="93">
        <f t="shared" si="35"/>
        <v>3.2</v>
      </c>
      <c r="H19" s="77">
        <f t="shared" si="4"/>
        <v>186.48648648648648</v>
      </c>
      <c r="I19" s="90">
        <f t="shared" si="14"/>
        <v>-4.2999999999999989</v>
      </c>
      <c r="J19" s="75">
        <f>D19/M19*100</f>
        <v>61.607142857142861</v>
      </c>
      <c r="K19"/>
      <c r="L19" s="22">
        <v>3.7</v>
      </c>
      <c r="M19" s="70">
        <v>11.2</v>
      </c>
      <c r="N19" s="1"/>
      <c r="O19" s="501">
        <v>10</v>
      </c>
      <c r="P19" s="7" t="s">
        <v>30</v>
      </c>
      <c r="Q19" s="65">
        <v>115.5</v>
      </c>
      <c r="R19" s="104">
        <v>7.6</v>
      </c>
      <c r="S19" s="71">
        <f t="shared" si="5"/>
        <v>6.5800865800865802</v>
      </c>
      <c r="T19" s="92">
        <f t="shared" si="36"/>
        <v>3.9276485788113691</v>
      </c>
      <c r="U19" s="90">
        <f t="shared" si="6"/>
        <v>-0.10000000000000053</v>
      </c>
      <c r="V19" s="73">
        <f t="shared" si="62"/>
        <v>98.701298701298697</v>
      </c>
      <c r="W19" s="90">
        <f t="shared" si="7"/>
        <v>-0.10000000000000053</v>
      </c>
      <c r="X19" s="75">
        <f t="shared" ref="X19:X28" si="69">R19/AA19*100</f>
        <v>98.701298701298697</v>
      </c>
      <c r="Y19"/>
      <c r="Z19" s="71">
        <v>7.7</v>
      </c>
      <c r="AA19" s="70">
        <v>7.7</v>
      </c>
      <c r="AB19" s="1"/>
      <c r="AC19" s="54">
        <v>10</v>
      </c>
      <c r="AD19" s="7" t="s">
        <v>26</v>
      </c>
      <c r="AE19" s="65">
        <v>27.6</v>
      </c>
      <c r="AF19" s="103">
        <v>8</v>
      </c>
      <c r="AG19" s="71">
        <f t="shared" si="37"/>
        <v>28.985507246376812</v>
      </c>
      <c r="AH19" s="92">
        <f t="shared" si="38"/>
        <v>3.6934441366574333</v>
      </c>
      <c r="AI19" s="93">
        <f t="shared" si="39"/>
        <v>3.2</v>
      </c>
      <c r="AJ19" s="77">
        <f t="shared" ref="AJ19:AJ34" si="70">AF19/AN19*100</f>
        <v>166.66666666666669</v>
      </c>
      <c r="AK19" s="93">
        <f t="shared" si="15"/>
        <v>3</v>
      </c>
      <c r="AL19" s="78">
        <f t="shared" ref="AL19:AL27" si="71">AF19/AO19*100</f>
        <v>160</v>
      </c>
      <c r="AM19"/>
      <c r="AN19" s="74">
        <v>4.8</v>
      </c>
      <c r="AO19" s="510">
        <v>5</v>
      </c>
      <c r="AP19" s="1"/>
      <c r="AQ19" s="507">
        <v>10</v>
      </c>
      <c r="AR19" s="7" t="s">
        <v>30</v>
      </c>
      <c r="AS19" s="65">
        <v>154.69999999999999</v>
      </c>
      <c r="AT19" s="104">
        <v>7.5</v>
      </c>
      <c r="AU19" s="71">
        <f t="shared" si="16"/>
        <v>4.8480930833872016</v>
      </c>
      <c r="AV19" s="92">
        <f t="shared" si="40"/>
        <v>3.3557046979865772</v>
      </c>
      <c r="AW19" s="90">
        <f t="shared" si="17"/>
        <v>-9.9999999999999645E-2</v>
      </c>
      <c r="AX19" s="73">
        <f t="shared" si="18"/>
        <v>98.684210526315795</v>
      </c>
      <c r="AY19" s="90">
        <f t="shared" si="8"/>
        <v>-0.20000000000000018</v>
      </c>
      <c r="AZ19" s="75">
        <f t="shared" ref="AZ19:AZ27" si="72">AT19/BC19*100</f>
        <v>97.402597402597408</v>
      </c>
      <c r="BA19"/>
      <c r="BB19" s="71">
        <v>7.6</v>
      </c>
      <c r="BC19" s="523">
        <v>7.7</v>
      </c>
      <c r="BD19" s="1"/>
      <c r="BE19" s="501">
        <v>10</v>
      </c>
      <c r="BF19" s="7" t="s">
        <v>74</v>
      </c>
      <c r="BG19" s="65">
        <v>79.5</v>
      </c>
      <c r="BH19" s="103">
        <v>5.2</v>
      </c>
      <c r="BI19" s="71">
        <f t="shared" si="19"/>
        <v>6.5408805031446544</v>
      </c>
      <c r="BJ19" s="92">
        <f t="shared" si="41"/>
        <v>2.8681742967457251</v>
      </c>
      <c r="BK19" s="93">
        <f t="shared" si="20"/>
        <v>0.29999999999999982</v>
      </c>
      <c r="BL19" s="77">
        <f t="shared" si="21"/>
        <v>106.12244897959184</v>
      </c>
      <c r="BM19" s="93">
        <f t="shared" si="9"/>
        <v>1.1000000000000005</v>
      </c>
      <c r="BN19" s="78">
        <f t="shared" si="49"/>
        <v>126.82926829268295</v>
      </c>
      <c r="BO19"/>
      <c r="BP19" s="74">
        <v>4.9000000000000004</v>
      </c>
      <c r="BQ19" s="106">
        <v>4.0999999999999996</v>
      </c>
      <c r="BR19" s="1"/>
      <c r="BS19" s="501">
        <v>10</v>
      </c>
      <c r="BT19" s="7" t="s">
        <v>26</v>
      </c>
      <c r="BU19" s="65">
        <v>35</v>
      </c>
      <c r="BV19" s="103">
        <v>5.6</v>
      </c>
      <c r="BW19" s="71">
        <f t="shared" si="0"/>
        <v>16</v>
      </c>
      <c r="BX19" s="92">
        <f t="shared" si="42"/>
        <v>3.007518796992481</v>
      </c>
      <c r="BY19" s="93">
        <f t="shared" si="43"/>
        <v>0</v>
      </c>
      <c r="BZ19" s="77">
        <f t="shared" si="22"/>
        <v>100</v>
      </c>
      <c r="CA19" s="93">
        <f t="shared" si="23"/>
        <v>0.59999999999999964</v>
      </c>
      <c r="CB19" s="78">
        <f t="shared" si="50"/>
        <v>111.99999999999999</v>
      </c>
      <c r="CC19"/>
      <c r="CD19" s="103">
        <v>5.6</v>
      </c>
      <c r="CE19" s="519">
        <v>5</v>
      </c>
      <c r="CF19" s="1"/>
      <c r="CG19" s="501">
        <v>10</v>
      </c>
      <c r="CH19" s="7" t="s">
        <v>55</v>
      </c>
      <c r="CI19" s="65">
        <v>15.7</v>
      </c>
      <c r="CJ19" s="103">
        <v>7.4</v>
      </c>
      <c r="CK19" s="60">
        <f t="shared" si="10"/>
        <v>47.133757961783445</v>
      </c>
      <c r="CL19" s="92">
        <f t="shared" si="44"/>
        <v>3.5305343511450387</v>
      </c>
      <c r="CM19" s="93">
        <f t="shared" si="51"/>
        <v>7.4</v>
      </c>
      <c r="CN19" s="78" t="s">
        <v>7</v>
      </c>
      <c r="CO19" s="93">
        <f t="shared" si="24"/>
        <v>7.4</v>
      </c>
      <c r="CP19" s="78" t="s">
        <v>7</v>
      </c>
      <c r="CQ19"/>
      <c r="CR19" s="74">
        <v>0</v>
      </c>
      <c r="CS19" s="106">
        <v>0</v>
      </c>
      <c r="CT19" s="1"/>
      <c r="CU19" s="54">
        <v>10</v>
      </c>
      <c r="CV19" s="7" t="s">
        <v>26</v>
      </c>
      <c r="CW19" s="65">
        <v>47.3</v>
      </c>
      <c r="CX19" s="103">
        <v>5.9</v>
      </c>
      <c r="CY19" s="71">
        <f t="shared" si="25"/>
        <v>12.47357293868922</v>
      </c>
      <c r="CZ19" s="92">
        <f t="shared" si="52"/>
        <v>2.9021151008362027</v>
      </c>
      <c r="DA19" s="93">
        <f t="shared" si="45"/>
        <v>0.5</v>
      </c>
      <c r="DB19" s="77">
        <f t="shared" si="46"/>
        <v>109.25925925925925</v>
      </c>
      <c r="DC19" s="93">
        <f t="shared" si="26"/>
        <v>0.90000000000000036</v>
      </c>
      <c r="DD19" s="78">
        <f t="shared" si="64"/>
        <v>118.00000000000001</v>
      </c>
      <c r="DE19"/>
      <c r="DF19" s="103">
        <v>5.4</v>
      </c>
      <c r="DG19" s="513">
        <v>5</v>
      </c>
      <c r="DH19" s="1"/>
      <c r="DI19" s="54">
        <v>10</v>
      </c>
      <c r="DJ19" s="7" t="s">
        <v>82</v>
      </c>
      <c r="DK19" s="65">
        <v>23.7</v>
      </c>
      <c r="DL19" s="104">
        <v>5.3</v>
      </c>
      <c r="DM19" s="71">
        <f t="shared" si="1"/>
        <v>22.362869198312236</v>
      </c>
      <c r="DN19" s="92">
        <f t="shared" si="53"/>
        <v>2.8571428571428572</v>
      </c>
      <c r="DO19" s="93">
        <f t="shared" si="11"/>
        <v>3.5</v>
      </c>
      <c r="DP19" s="6" t="s">
        <v>116</v>
      </c>
      <c r="DQ19" s="93">
        <f t="shared" si="28"/>
        <v>3.5</v>
      </c>
      <c r="DR19" s="6" t="s">
        <v>116</v>
      </c>
      <c r="DS19"/>
      <c r="DT19" s="104">
        <v>1.8</v>
      </c>
      <c r="DU19" s="513">
        <v>1.8</v>
      </c>
      <c r="DV19" s="1"/>
      <c r="DW19" s="54">
        <v>10</v>
      </c>
      <c r="DX19" s="7" t="s">
        <v>77</v>
      </c>
      <c r="DY19" s="65">
        <v>81.3</v>
      </c>
      <c r="DZ19" s="104">
        <v>7.4</v>
      </c>
      <c r="EA19" s="71">
        <f t="shared" si="12"/>
        <v>9.1020910209102102</v>
      </c>
      <c r="EB19" s="92">
        <f t="shared" si="56"/>
        <v>3.7909836065573779</v>
      </c>
      <c r="EC19" s="93">
        <f>DZ19-EH19</f>
        <v>3.8000000000000003</v>
      </c>
      <c r="ED19" s="6" t="s">
        <v>388</v>
      </c>
      <c r="EE19" s="93">
        <f t="shared" si="13"/>
        <v>2.8000000000000007</v>
      </c>
      <c r="EF19" s="78">
        <f>DZ19/EI19*100</f>
        <v>160.86956521739134</v>
      </c>
      <c r="EG19"/>
      <c r="EH19" s="71">
        <v>3.6</v>
      </c>
      <c r="EI19" s="108">
        <v>4.5999999999999996</v>
      </c>
      <c r="EJ19" s="1"/>
      <c r="EK19" s="54">
        <v>10</v>
      </c>
      <c r="EL19" s="7" t="s">
        <v>90</v>
      </c>
      <c r="EM19" s="65">
        <v>22.8</v>
      </c>
      <c r="EN19" s="104">
        <v>7.5</v>
      </c>
      <c r="EO19" s="60">
        <f>EN19/EM19*100</f>
        <v>32.89473684210526</v>
      </c>
      <c r="EP19" s="92">
        <f t="shared" si="54"/>
        <v>3.5799522673031028</v>
      </c>
      <c r="EQ19" s="90">
        <f t="shared" si="32"/>
        <v>-1.1999999999999993</v>
      </c>
      <c r="ER19" s="73">
        <f t="shared" si="57"/>
        <v>86.206896551724142</v>
      </c>
      <c r="ES19" s="90">
        <f t="shared" si="47"/>
        <v>-6.9</v>
      </c>
      <c r="ET19" s="75">
        <f>EN19/EW19*100</f>
        <v>52.083333333333336</v>
      </c>
      <c r="EU19"/>
      <c r="EV19" s="71">
        <v>8.6999999999999993</v>
      </c>
      <c r="EW19" s="105">
        <v>14.4</v>
      </c>
      <c r="EY19" s="54">
        <v>10</v>
      </c>
      <c r="EZ19" s="7" t="s">
        <v>25</v>
      </c>
      <c r="FA19" s="65">
        <v>54.4</v>
      </c>
      <c r="FB19" s="103">
        <v>6.5</v>
      </c>
      <c r="FC19" s="71">
        <f t="shared" si="2"/>
        <v>11.948529411764707</v>
      </c>
      <c r="FD19" s="92">
        <f t="shared" si="58"/>
        <v>3.0660377358490565</v>
      </c>
      <c r="FE19" s="93">
        <f t="shared" si="59"/>
        <v>0.40000000000000036</v>
      </c>
      <c r="FF19" s="77">
        <f t="shared" si="60"/>
        <v>106.55737704918033</v>
      </c>
      <c r="FG19" s="93">
        <f t="shared" si="65"/>
        <v>3.4</v>
      </c>
      <c r="FH19" s="78" t="s">
        <v>388</v>
      </c>
      <c r="FI19"/>
      <c r="FJ19" s="74">
        <v>6.1</v>
      </c>
      <c r="FK19" s="511">
        <v>3.1</v>
      </c>
      <c r="FM19" s="54">
        <v>9</v>
      </c>
      <c r="FN19" s="7" t="s">
        <v>83</v>
      </c>
      <c r="FO19" s="65">
        <v>472.1</v>
      </c>
      <c r="FP19" s="103">
        <v>5</v>
      </c>
      <c r="FQ19" s="71">
        <f>FP19/FO19*100</f>
        <v>1.0590976488032195</v>
      </c>
      <c r="FR19" s="92">
        <f t="shared" si="61"/>
        <v>3.1625553447185326</v>
      </c>
      <c r="FS19" s="93">
        <f t="shared" si="66"/>
        <v>0.20000000000000018</v>
      </c>
      <c r="FT19" s="77">
        <f t="shared" ref="FT19:FT34" si="73">FP19/FX19*100</f>
        <v>104.16666666666667</v>
      </c>
      <c r="FU19" s="93">
        <f t="shared" si="68"/>
        <v>3.8</v>
      </c>
      <c r="FV19" s="93" t="s">
        <v>477</v>
      </c>
      <c r="FW19"/>
      <c r="FX19" s="103">
        <v>4.8</v>
      </c>
      <c r="FY19" s="103">
        <v>1.2</v>
      </c>
    </row>
    <row r="20" spans="1:181" ht="14.95" customHeight="1">
      <c r="A20" s="501">
        <v>11</v>
      </c>
      <c r="B20" s="7" t="s">
        <v>27</v>
      </c>
      <c r="C20" s="65">
        <v>39.1</v>
      </c>
      <c r="D20" s="29">
        <v>5.3</v>
      </c>
      <c r="E20" s="71">
        <f t="shared" si="3"/>
        <v>13.554987212276215</v>
      </c>
      <c r="F20" s="92">
        <f t="shared" si="34"/>
        <v>2.904109589041096</v>
      </c>
      <c r="G20" s="75">
        <f t="shared" si="35"/>
        <v>-0.20000000000000018</v>
      </c>
      <c r="H20" s="73">
        <f t="shared" si="4"/>
        <v>96.36363636363636</v>
      </c>
      <c r="I20" s="75">
        <f t="shared" si="14"/>
        <v>-13.7</v>
      </c>
      <c r="J20" s="75">
        <f>D20/M20*100</f>
        <v>27.89473684210526</v>
      </c>
      <c r="K20"/>
      <c r="L20" s="28">
        <v>5.5</v>
      </c>
      <c r="M20" s="514">
        <v>19</v>
      </c>
      <c r="O20" s="501">
        <v>11</v>
      </c>
      <c r="P20" s="7" t="s">
        <v>21</v>
      </c>
      <c r="Q20" s="65">
        <v>24.4</v>
      </c>
      <c r="R20" s="104">
        <v>5.9</v>
      </c>
      <c r="S20" s="71">
        <f t="shared" si="5"/>
        <v>24.180327868852462</v>
      </c>
      <c r="T20" s="92">
        <f t="shared" si="36"/>
        <v>3.0490956072351425</v>
      </c>
      <c r="U20" s="75">
        <f t="shared" si="6"/>
        <v>-3.5</v>
      </c>
      <c r="V20" s="73">
        <f t="shared" si="62"/>
        <v>62.765957446808507</v>
      </c>
      <c r="W20" s="75">
        <f t="shared" si="7"/>
        <v>-3.5</v>
      </c>
      <c r="X20" s="75">
        <f t="shared" si="69"/>
        <v>62.765957446808507</v>
      </c>
      <c r="Y20"/>
      <c r="Z20" s="71">
        <v>9.4</v>
      </c>
      <c r="AA20" s="514">
        <v>9.4</v>
      </c>
      <c r="AC20" s="54">
        <v>11</v>
      </c>
      <c r="AD20" s="7" t="s">
        <v>30</v>
      </c>
      <c r="AE20" s="65">
        <v>210.9</v>
      </c>
      <c r="AF20" s="104">
        <v>7.6</v>
      </c>
      <c r="AG20" s="71">
        <f t="shared" si="37"/>
        <v>3.6036036036036037</v>
      </c>
      <c r="AH20" s="92">
        <f t="shared" si="38"/>
        <v>3.5087719298245612</v>
      </c>
      <c r="AI20" s="78">
        <f t="shared" si="39"/>
        <v>0</v>
      </c>
      <c r="AJ20" s="77">
        <f t="shared" si="70"/>
        <v>100</v>
      </c>
      <c r="AK20" s="75">
        <f t="shared" si="15"/>
        <v>-0.10000000000000053</v>
      </c>
      <c r="AL20" s="75">
        <f t="shared" si="71"/>
        <v>98.701298701298697</v>
      </c>
      <c r="AM20"/>
      <c r="AN20" s="71">
        <v>7.6</v>
      </c>
      <c r="AO20" s="510">
        <v>7.7</v>
      </c>
      <c r="AQ20" s="507">
        <v>11</v>
      </c>
      <c r="AR20" s="7" t="s">
        <v>77</v>
      </c>
      <c r="AS20" s="65">
        <v>105.1</v>
      </c>
      <c r="AT20" s="104">
        <v>5.8</v>
      </c>
      <c r="AU20" s="71">
        <f t="shared" si="16"/>
        <v>5.5185537583254041</v>
      </c>
      <c r="AV20" s="92">
        <f t="shared" si="40"/>
        <v>2.5950782997762865</v>
      </c>
      <c r="AW20" s="75">
        <f t="shared" si="17"/>
        <v>-0.60000000000000053</v>
      </c>
      <c r="AX20" s="73">
        <f t="shared" si="18"/>
        <v>90.624999999999986</v>
      </c>
      <c r="AY20" s="78">
        <f t="shared" si="8"/>
        <v>1.2000000000000002</v>
      </c>
      <c r="AZ20" s="78">
        <f t="shared" si="72"/>
        <v>126.08695652173914</v>
      </c>
      <c r="BA20"/>
      <c r="BB20" s="71">
        <v>6.4</v>
      </c>
      <c r="BC20" s="523">
        <v>4.5999999999999996</v>
      </c>
      <c r="BE20" s="501">
        <v>11</v>
      </c>
      <c r="BF20" s="7" t="s">
        <v>77</v>
      </c>
      <c r="BG20" s="65">
        <v>117.5</v>
      </c>
      <c r="BH20" s="104">
        <v>4.8</v>
      </c>
      <c r="BI20" s="71">
        <f t="shared" si="19"/>
        <v>4.0851063829787231</v>
      </c>
      <c r="BJ20" s="92">
        <f t="shared" si="41"/>
        <v>2.6475455046883618</v>
      </c>
      <c r="BK20" s="75">
        <f t="shared" si="20"/>
        <v>-1</v>
      </c>
      <c r="BL20" s="73">
        <f t="shared" si="21"/>
        <v>82.758620689655174</v>
      </c>
      <c r="BM20" s="78">
        <f t="shared" si="9"/>
        <v>0.20000000000000018</v>
      </c>
      <c r="BN20" s="78">
        <f t="shared" si="49"/>
        <v>104.34782608695652</v>
      </c>
      <c r="BO20"/>
      <c r="BP20" s="71">
        <v>5.8</v>
      </c>
      <c r="BQ20" s="108">
        <v>4.5999999999999996</v>
      </c>
      <c r="BS20" s="501">
        <v>11</v>
      </c>
      <c r="BT20" s="7" t="s">
        <v>77</v>
      </c>
      <c r="BU20" s="65">
        <v>119.2</v>
      </c>
      <c r="BV20" s="104">
        <v>5.0999999999999996</v>
      </c>
      <c r="BW20" s="71">
        <f t="shared" si="0"/>
        <v>4.2785234899328852</v>
      </c>
      <c r="BX20" s="92">
        <f t="shared" si="42"/>
        <v>2.7389903329752956</v>
      </c>
      <c r="BY20" s="78">
        <f t="shared" si="43"/>
        <v>0.29999999999999982</v>
      </c>
      <c r="BZ20" s="77">
        <f t="shared" si="22"/>
        <v>106.25</v>
      </c>
      <c r="CA20" s="78">
        <f t="shared" si="23"/>
        <v>0.5</v>
      </c>
      <c r="CB20" s="78">
        <f t="shared" si="50"/>
        <v>110.86956521739131</v>
      </c>
      <c r="CC20"/>
      <c r="CD20" s="104">
        <v>4.8</v>
      </c>
      <c r="CE20" s="515">
        <v>4.5999999999999996</v>
      </c>
      <c r="CG20" s="501">
        <v>11</v>
      </c>
      <c r="CH20" s="7" t="s">
        <v>30</v>
      </c>
      <c r="CI20" s="65">
        <v>83</v>
      </c>
      <c r="CJ20" s="104">
        <v>6.1</v>
      </c>
      <c r="CK20" s="71">
        <f t="shared" si="10"/>
        <v>7.3493975903614448</v>
      </c>
      <c r="CL20" s="92">
        <f t="shared" si="44"/>
        <v>2.9103053435114505</v>
      </c>
      <c r="CM20" s="78">
        <f t="shared" si="51"/>
        <v>9.9999999999999645E-2</v>
      </c>
      <c r="CN20" s="77">
        <f t="shared" si="67"/>
        <v>101.66666666666666</v>
      </c>
      <c r="CO20" s="75">
        <f t="shared" si="24"/>
        <v>-1.6000000000000005</v>
      </c>
      <c r="CP20" s="75">
        <f t="shared" si="63"/>
        <v>79.220779220779207</v>
      </c>
      <c r="CQ20"/>
      <c r="CR20" s="104">
        <v>6</v>
      </c>
      <c r="CS20" s="515">
        <v>7.7</v>
      </c>
      <c r="CU20" s="54">
        <v>11</v>
      </c>
      <c r="CV20" s="7" t="s">
        <v>77</v>
      </c>
      <c r="CW20" s="65">
        <v>92.1</v>
      </c>
      <c r="CX20" s="104">
        <v>5</v>
      </c>
      <c r="CY20" s="71">
        <f t="shared" si="25"/>
        <v>5.4288816503800224</v>
      </c>
      <c r="CZ20" s="92">
        <f t="shared" si="52"/>
        <v>2.4594195769798324</v>
      </c>
      <c r="DA20" s="78">
        <f t="shared" si="45"/>
        <v>0.70000000000000018</v>
      </c>
      <c r="DB20" s="77">
        <f t="shared" si="46"/>
        <v>116.27906976744187</v>
      </c>
      <c r="DC20" s="78">
        <f t="shared" si="26"/>
        <v>0.40000000000000036</v>
      </c>
      <c r="DD20" s="78">
        <f t="shared" si="64"/>
        <v>108.69565217391306</v>
      </c>
      <c r="DE20"/>
      <c r="DF20" s="104">
        <v>4.3</v>
      </c>
      <c r="DG20" s="515">
        <v>4.5999999999999996</v>
      </c>
      <c r="DI20" s="54">
        <v>11</v>
      </c>
      <c r="DJ20" s="7" t="s">
        <v>74</v>
      </c>
      <c r="DK20" s="65">
        <v>76</v>
      </c>
      <c r="DL20" s="103">
        <v>4</v>
      </c>
      <c r="DM20" s="71">
        <f t="shared" si="1"/>
        <v>5.2631578947368416</v>
      </c>
      <c r="DN20" s="92">
        <f t="shared" si="53"/>
        <v>2.1563342318059302</v>
      </c>
      <c r="DO20" s="75">
        <f t="shared" si="11"/>
        <v>-9.9999999999999645E-2</v>
      </c>
      <c r="DP20" s="73">
        <f t="shared" si="27"/>
        <v>97.560975609756113</v>
      </c>
      <c r="DQ20" s="75">
        <f t="shared" si="28"/>
        <v>-9.9999999999999645E-2</v>
      </c>
      <c r="DR20" s="75">
        <f t="shared" si="55"/>
        <v>97.560975609756113</v>
      </c>
      <c r="DS20"/>
      <c r="DT20" s="103">
        <v>4.0999999999999996</v>
      </c>
      <c r="DU20" s="513">
        <v>4.0999999999999996</v>
      </c>
      <c r="DW20" s="54">
        <v>11</v>
      </c>
      <c r="DX20" s="7" t="s">
        <v>82</v>
      </c>
      <c r="DY20" s="65">
        <v>23.1</v>
      </c>
      <c r="DZ20" s="104">
        <v>7.1</v>
      </c>
      <c r="EA20" s="71">
        <f t="shared" si="12"/>
        <v>30.735930735930733</v>
      </c>
      <c r="EB20" s="92">
        <f t="shared" si="56"/>
        <v>3.637295081967213</v>
      </c>
      <c r="EC20" s="78">
        <f t="shared" si="29"/>
        <v>1.7999999999999998</v>
      </c>
      <c r="ED20" s="77">
        <f t="shared" ref="ED20:ED31" si="74">DZ20/EH20*100</f>
        <v>133.96226415094338</v>
      </c>
      <c r="EE20" s="78">
        <f t="shared" si="13"/>
        <v>5.3</v>
      </c>
      <c r="EF20" s="78" t="s">
        <v>337</v>
      </c>
      <c r="EG20"/>
      <c r="EH20" s="71">
        <v>5.3</v>
      </c>
      <c r="EI20" s="106">
        <v>1.8</v>
      </c>
      <c r="EK20" s="54">
        <v>11</v>
      </c>
      <c r="EL20" s="7" t="s">
        <v>25</v>
      </c>
      <c r="EM20" s="65">
        <v>176</v>
      </c>
      <c r="EN20" s="103">
        <v>6.1</v>
      </c>
      <c r="EO20" s="71">
        <f t="shared" si="31"/>
        <v>3.4659090909090908</v>
      </c>
      <c r="EP20" s="92">
        <f>EN20/209.5*100</f>
        <v>2.9116945107398569</v>
      </c>
      <c r="EQ20" s="78">
        <f t="shared" si="32"/>
        <v>2.0999999999999996</v>
      </c>
      <c r="ER20" s="77">
        <f>EN20/EV20*100</f>
        <v>152.5</v>
      </c>
      <c r="ES20" s="78">
        <f t="shared" si="47"/>
        <v>2.9999999999999996</v>
      </c>
      <c r="ET20" s="75">
        <f>EN20/EW20*100</f>
        <v>196.77419354838707</v>
      </c>
      <c r="EU20"/>
      <c r="EV20" s="74">
        <v>4</v>
      </c>
      <c r="EW20" s="106">
        <v>3.1</v>
      </c>
      <c r="EY20" s="54">
        <v>11</v>
      </c>
      <c r="EZ20" s="7" t="s">
        <v>30</v>
      </c>
      <c r="FA20" s="65">
        <v>61.4</v>
      </c>
      <c r="FB20" s="104">
        <v>6</v>
      </c>
      <c r="FC20" s="71">
        <f t="shared" si="2"/>
        <v>9.7719869706840399</v>
      </c>
      <c r="FD20" s="92">
        <f t="shared" si="58"/>
        <v>2.8301886792452833</v>
      </c>
      <c r="FE20" s="78">
        <f t="shared" si="59"/>
        <v>0</v>
      </c>
      <c r="FF20" s="77">
        <f t="shared" si="60"/>
        <v>100</v>
      </c>
      <c r="FG20" s="75">
        <f t="shared" si="65"/>
        <v>-1.7000000000000002</v>
      </c>
      <c r="FH20" s="75">
        <f>FB20/FK20*100</f>
        <v>77.922077922077932</v>
      </c>
      <c r="FI20"/>
      <c r="FJ20" s="71">
        <v>6</v>
      </c>
      <c r="FK20" s="523">
        <v>7.7</v>
      </c>
      <c r="FM20" s="54">
        <v>10</v>
      </c>
      <c r="FN20" s="7" t="s">
        <v>74</v>
      </c>
      <c r="FO20" s="65">
        <v>62.1</v>
      </c>
      <c r="FP20" s="103">
        <v>4.5</v>
      </c>
      <c r="FQ20" s="71">
        <f t="shared" ref="FQ20:FQ25" si="75">FP20/FO20*100</f>
        <v>7.2463768115942031</v>
      </c>
      <c r="FR20" s="92">
        <f t="shared" si="61"/>
        <v>2.8462998102466797</v>
      </c>
      <c r="FS20" s="90">
        <f t="shared" si="66"/>
        <v>-1.4000000000000004</v>
      </c>
      <c r="FT20" s="73">
        <f t="shared" si="73"/>
        <v>76.271186440677965</v>
      </c>
      <c r="FU20" s="93">
        <f t="shared" si="68"/>
        <v>0.40000000000000036</v>
      </c>
      <c r="FV20" s="78">
        <f>FP20/FY20*100</f>
        <v>109.75609756097562</v>
      </c>
      <c r="FW20"/>
      <c r="FX20" s="103">
        <v>5.9</v>
      </c>
      <c r="FY20" s="103">
        <v>4.0999999999999996</v>
      </c>
    </row>
    <row r="21" spans="1:181" ht="14.95" customHeight="1">
      <c r="A21" s="501">
        <v>12</v>
      </c>
      <c r="B21" s="7" t="s">
        <v>26</v>
      </c>
      <c r="C21" s="65">
        <v>35.799999999999997</v>
      </c>
      <c r="D21" s="29">
        <v>5</v>
      </c>
      <c r="E21" s="71">
        <f t="shared" si="3"/>
        <v>13.966480446927376</v>
      </c>
      <c r="F21" s="92">
        <f t="shared" si="34"/>
        <v>2.7397260273972601</v>
      </c>
      <c r="G21" s="75">
        <f t="shared" si="35"/>
        <v>-1.5999999999999996</v>
      </c>
      <c r="H21" s="73">
        <f t="shared" si="4"/>
        <v>75.757575757575751</v>
      </c>
      <c r="I21" s="75">
        <f t="shared" si="14"/>
        <v>-2.2000000000000002</v>
      </c>
      <c r="J21" s="75">
        <f>D21/M21*100</f>
        <v>69.444444444444443</v>
      </c>
      <c r="K21"/>
      <c r="L21" s="28">
        <v>6.6</v>
      </c>
      <c r="M21" s="524">
        <v>7.2</v>
      </c>
      <c r="O21" s="501">
        <v>12</v>
      </c>
      <c r="P21" s="7" t="s">
        <v>77</v>
      </c>
      <c r="Q21" s="65">
        <v>106.4</v>
      </c>
      <c r="R21" s="104">
        <v>5.9</v>
      </c>
      <c r="S21" s="71">
        <f t="shared" si="5"/>
        <v>5.5451127819548871</v>
      </c>
      <c r="T21" s="92">
        <f t="shared" si="36"/>
        <v>3.0490956072351425</v>
      </c>
      <c r="U21" s="78">
        <f t="shared" si="6"/>
        <v>1.3000000000000007</v>
      </c>
      <c r="V21" s="77">
        <f t="shared" si="62"/>
        <v>128.2608695652174</v>
      </c>
      <c r="W21" s="78">
        <f t="shared" si="7"/>
        <v>1.3000000000000007</v>
      </c>
      <c r="X21" s="78">
        <f t="shared" si="69"/>
        <v>128.2608695652174</v>
      </c>
      <c r="Y21"/>
      <c r="Z21" s="71">
        <v>4.5999999999999996</v>
      </c>
      <c r="AA21" s="524">
        <v>4.5999999999999996</v>
      </c>
      <c r="AC21" s="54">
        <v>12</v>
      </c>
      <c r="AD21" s="7" t="s">
        <v>77</v>
      </c>
      <c r="AE21" s="65">
        <v>103.6</v>
      </c>
      <c r="AF21" s="104">
        <v>6.4</v>
      </c>
      <c r="AG21" s="71">
        <f t="shared" si="37"/>
        <v>6.1776061776061786</v>
      </c>
      <c r="AH21" s="92">
        <f t="shared" si="38"/>
        <v>2.9547553093259467</v>
      </c>
      <c r="AI21" s="78">
        <f t="shared" si="39"/>
        <v>0.5</v>
      </c>
      <c r="AJ21" s="77">
        <f t="shared" si="70"/>
        <v>108.47457627118644</v>
      </c>
      <c r="AK21" s="78">
        <f t="shared" si="15"/>
        <v>1.8000000000000007</v>
      </c>
      <c r="AL21" s="78">
        <f t="shared" si="71"/>
        <v>139.13043478260872</v>
      </c>
      <c r="AM21"/>
      <c r="AN21" s="71">
        <v>5.9</v>
      </c>
      <c r="AO21" s="510">
        <v>4.5999999999999996</v>
      </c>
      <c r="AQ21" s="507">
        <v>12</v>
      </c>
      <c r="AR21" s="7" t="s">
        <v>15</v>
      </c>
      <c r="AS21" s="65">
        <v>76.8</v>
      </c>
      <c r="AT21" s="104">
        <v>5</v>
      </c>
      <c r="AU21" s="71">
        <f t="shared" si="16"/>
        <v>6.510416666666667</v>
      </c>
      <c r="AV21" s="92">
        <f t="shared" si="40"/>
        <v>2.2371364653243848</v>
      </c>
      <c r="AW21" s="78">
        <f t="shared" si="17"/>
        <v>5</v>
      </c>
      <c r="AX21" s="78" t="s">
        <v>7</v>
      </c>
      <c r="AY21" s="78">
        <f t="shared" si="8"/>
        <v>5</v>
      </c>
      <c r="AZ21" s="78" t="s">
        <v>7</v>
      </c>
      <c r="BA21"/>
      <c r="BB21" s="71">
        <v>0</v>
      </c>
      <c r="BC21" s="523">
        <v>0</v>
      </c>
      <c r="BE21" s="501">
        <v>12</v>
      </c>
      <c r="BF21" s="7" t="s">
        <v>25</v>
      </c>
      <c r="BG21" s="65">
        <v>141.30000000000001</v>
      </c>
      <c r="BH21" s="103">
        <v>3.9</v>
      </c>
      <c r="BI21" s="71">
        <f t="shared" si="19"/>
        <v>2.7600849256900211</v>
      </c>
      <c r="BJ21" s="92">
        <f t="shared" si="41"/>
        <v>2.1511307225592935</v>
      </c>
      <c r="BK21" s="78">
        <f t="shared" si="20"/>
        <v>0.10000000000000009</v>
      </c>
      <c r="BL21" s="77">
        <f t="shared" si="21"/>
        <v>102.63157894736842</v>
      </c>
      <c r="BM21" s="78">
        <f t="shared" si="9"/>
        <v>0.79999999999999982</v>
      </c>
      <c r="BN21" s="78">
        <f t="shared" si="49"/>
        <v>125.80645161290323</v>
      </c>
      <c r="BO21"/>
      <c r="BP21" s="74">
        <v>3.8</v>
      </c>
      <c r="BQ21" s="106">
        <v>3.1</v>
      </c>
      <c r="BS21" s="501">
        <v>12</v>
      </c>
      <c r="BT21" s="7" t="s">
        <v>52</v>
      </c>
      <c r="BU21" s="65">
        <v>10.8</v>
      </c>
      <c r="BV21" s="103">
        <v>4.4000000000000004</v>
      </c>
      <c r="BW21" s="71">
        <f t="shared" si="0"/>
        <v>40.740740740740748</v>
      </c>
      <c r="BX21" s="92">
        <f t="shared" si="42"/>
        <v>2.3630504833512358</v>
      </c>
      <c r="BY21" s="78">
        <f t="shared" si="43"/>
        <v>0.90000000000000036</v>
      </c>
      <c r="BZ21" s="77">
        <f t="shared" si="22"/>
        <v>125.71428571428574</v>
      </c>
      <c r="CA21" s="75">
        <f t="shared" si="23"/>
        <v>-2.5</v>
      </c>
      <c r="CB21" s="75">
        <f t="shared" si="50"/>
        <v>63.768115942028992</v>
      </c>
      <c r="CC21"/>
      <c r="CD21" s="103">
        <v>3.5</v>
      </c>
      <c r="CE21" s="519">
        <v>6.9</v>
      </c>
      <c r="CG21" s="501">
        <v>12</v>
      </c>
      <c r="CH21" s="7" t="s">
        <v>26</v>
      </c>
      <c r="CI21" s="65">
        <v>68.3</v>
      </c>
      <c r="CJ21" s="103">
        <v>5.4</v>
      </c>
      <c r="CK21" s="71">
        <f t="shared" si="10"/>
        <v>7.9062957540263543</v>
      </c>
      <c r="CL21" s="92">
        <f t="shared" si="44"/>
        <v>2.5763358778625953</v>
      </c>
      <c r="CM21" s="75">
        <f t="shared" si="51"/>
        <v>-0.19999999999999929</v>
      </c>
      <c r="CN21" s="73">
        <f t="shared" si="67"/>
        <v>96.428571428571445</v>
      </c>
      <c r="CO21" s="78">
        <f t="shared" si="24"/>
        <v>0.40000000000000036</v>
      </c>
      <c r="CP21" s="78">
        <f t="shared" si="63"/>
        <v>108</v>
      </c>
      <c r="CQ21"/>
      <c r="CR21" s="103">
        <v>5.6</v>
      </c>
      <c r="CS21" s="513">
        <v>5</v>
      </c>
      <c r="CU21" s="54">
        <v>12</v>
      </c>
      <c r="CV21" s="7" t="s">
        <v>74</v>
      </c>
      <c r="CW21" s="65">
        <v>71</v>
      </c>
      <c r="CX21" s="103">
        <v>4.0999999999999996</v>
      </c>
      <c r="CY21" s="71">
        <f t="shared" si="25"/>
        <v>5.7746478873239431</v>
      </c>
      <c r="CZ21" s="92">
        <f t="shared" si="52"/>
        <v>2.0167240531234625</v>
      </c>
      <c r="DA21" s="78">
        <f t="shared" si="45"/>
        <v>9.9999999999999645E-2</v>
      </c>
      <c r="DB21" s="77">
        <f t="shared" si="46"/>
        <v>102.49999999999999</v>
      </c>
      <c r="DC21" s="78">
        <f t="shared" si="26"/>
        <v>0</v>
      </c>
      <c r="DD21" s="78">
        <f t="shared" si="64"/>
        <v>100</v>
      </c>
      <c r="DE21"/>
      <c r="DF21" s="103">
        <v>4</v>
      </c>
      <c r="DG21" s="513">
        <v>4.0999999999999996</v>
      </c>
      <c r="DI21" s="54">
        <v>12</v>
      </c>
      <c r="DJ21" s="7" t="s">
        <v>25</v>
      </c>
      <c r="DK21" s="65">
        <v>135.6</v>
      </c>
      <c r="DL21" s="103">
        <v>3.8</v>
      </c>
      <c r="DM21" s="71">
        <f t="shared" si="1"/>
        <v>2.8023598820058995</v>
      </c>
      <c r="DN21" s="92">
        <f t="shared" si="53"/>
        <v>2.0485175202156336</v>
      </c>
      <c r="DO21" s="78">
        <f t="shared" si="11"/>
        <v>0</v>
      </c>
      <c r="DP21" s="77">
        <f t="shared" si="27"/>
        <v>100</v>
      </c>
      <c r="DQ21" s="78">
        <f t="shared" si="28"/>
        <v>0.69999999999999973</v>
      </c>
      <c r="DR21" s="78">
        <f t="shared" si="55"/>
        <v>122.58064516129031</v>
      </c>
      <c r="DS21"/>
      <c r="DT21" s="103">
        <v>3.8</v>
      </c>
      <c r="DU21" s="513">
        <v>3.1</v>
      </c>
      <c r="DW21" s="54">
        <v>12</v>
      </c>
      <c r="DX21" s="7" t="s">
        <v>30</v>
      </c>
      <c r="DY21" s="65">
        <v>118.8</v>
      </c>
      <c r="DZ21" s="104">
        <v>6</v>
      </c>
      <c r="EA21" s="71">
        <f>DZ21/DY21*100</f>
        <v>5.0505050505050502</v>
      </c>
      <c r="EB21" s="92">
        <f t="shared" si="56"/>
        <v>3.0737704918032791</v>
      </c>
      <c r="EC21" s="75">
        <f t="shared" si="29"/>
        <v>-9.9999999999999645E-2</v>
      </c>
      <c r="ED21" s="73">
        <f t="shared" si="74"/>
        <v>98.360655737704931</v>
      </c>
      <c r="EE21" s="75">
        <f t="shared" si="13"/>
        <v>-1.7000000000000002</v>
      </c>
      <c r="EF21" s="75">
        <f t="shared" ref="EF21:EF28" si="76">DZ21/EI21*100</f>
        <v>77.922077922077932</v>
      </c>
      <c r="EG21"/>
      <c r="EH21" s="71">
        <v>6.1</v>
      </c>
      <c r="EI21" s="108">
        <v>7.7</v>
      </c>
      <c r="EK21" s="54">
        <v>12</v>
      </c>
      <c r="EL21" s="7" t="s">
        <v>30</v>
      </c>
      <c r="EM21" s="65">
        <v>60.1</v>
      </c>
      <c r="EN21" s="104">
        <v>6</v>
      </c>
      <c r="EO21" s="71">
        <f t="shared" si="31"/>
        <v>9.9833610648918469</v>
      </c>
      <c r="EP21" s="92">
        <f t="shared" si="54"/>
        <v>2.8639618138424821</v>
      </c>
      <c r="EQ21" s="78">
        <f t="shared" si="32"/>
        <v>0</v>
      </c>
      <c r="ER21" s="77">
        <f t="shared" ref="ER21:ER29" si="77">EN21/EV21*100</f>
        <v>100</v>
      </c>
      <c r="ES21" s="75">
        <f t="shared" si="47"/>
        <v>-1.7000000000000002</v>
      </c>
      <c r="ET21" s="75">
        <f t="shared" ref="ET21:ET29" si="78">EN21/EW21*100</f>
        <v>77.922077922077932</v>
      </c>
      <c r="EU21"/>
      <c r="EV21" s="71">
        <v>6</v>
      </c>
      <c r="EW21" s="108">
        <v>7.7</v>
      </c>
      <c r="EY21" s="54">
        <v>12</v>
      </c>
      <c r="EZ21" s="7" t="s">
        <v>74</v>
      </c>
      <c r="FA21" s="65">
        <v>77.3</v>
      </c>
      <c r="FB21" s="103">
        <v>5.9</v>
      </c>
      <c r="FC21" s="71">
        <f t="shared" si="2"/>
        <v>7.6326002587322126</v>
      </c>
      <c r="FD21" s="92">
        <f t="shared" si="58"/>
        <v>2.7830188679245285</v>
      </c>
      <c r="FE21" s="78">
        <f t="shared" si="59"/>
        <v>1.9000000000000004</v>
      </c>
      <c r="FF21" s="77">
        <f t="shared" si="60"/>
        <v>147.5</v>
      </c>
      <c r="FG21" s="78">
        <f t="shared" si="65"/>
        <v>1.8000000000000007</v>
      </c>
      <c r="FH21" s="78">
        <f>FB21/FK21*100</f>
        <v>143.90243902439025</v>
      </c>
      <c r="FI21"/>
      <c r="FJ21" s="74">
        <v>4</v>
      </c>
      <c r="FK21" s="511">
        <v>4.0999999999999996</v>
      </c>
      <c r="FM21" s="54">
        <v>11</v>
      </c>
      <c r="FN21" s="7" t="s">
        <v>81</v>
      </c>
      <c r="FO21" s="65">
        <v>22.7</v>
      </c>
      <c r="FP21" s="103">
        <v>3.4</v>
      </c>
      <c r="FQ21" s="71">
        <f t="shared" si="75"/>
        <v>14.977973568281937</v>
      </c>
      <c r="FR21" s="92">
        <f t="shared" si="61"/>
        <v>2.1505376344086025</v>
      </c>
      <c r="FS21" s="75">
        <f t="shared" si="66"/>
        <v>-1.9</v>
      </c>
      <c r="FT21" s="73">
        <f t="shared" si="73"/>
        <v>64.15094339622641</v>
      </c>
      <c r="FU21" s="78">
        <f t="shared" si="68"/>
        <v>3.4</v>
      </c>
      <c r="FV21" s="93" t="s">
        <v>7</v>
      </c>
      <c r="FW21"/>
      <c r="FX21" s="103">
        <v>5.3</v>
      </c>
      <c r="FY21" s="74">
        <v>0</v>
      </c>
    </row>
    <row r="22" spans="1:181" ht="14.95" customHeight="1">
      <c r="A22" s="501">
        <v>13</v>
      </c>
      <c r="B22" s="7" t="s">
        <v>77</v>
      </c>
      <c r="C22" s="65">
        <v>96.2</v>
      </c>
      <c r="D22" s="49">
        <v>4.5999999999999996</v>
      </c>
      <c r="E22" s="71">
        <f t="shared" si="3"/>
        <v>4.7817047817047813</v>
      </c>
      <c r="F22" s="92">
        <f t="shared" si="34"/>
        <v>2.5205479452054793</v>
      </c>
      <c r="G22" s="75">
        <f t="shared" si="35"/>
        <v>-2.6000000000000005</v>
      </c>
      <c r="H22" s="73">
        <f t="shared" si="4"/>
        <v>63.888888888888886</v>
      </c>
      <c r="I22" s="75">
        <f t="shared" si="14"/>
        <v>-5</v>
      </c>
      <c r="J22" s="75">
        <f>D22/M22*100</f>
        <v>47.916666666666664</v>
      </c>
      <c r="K22"/>
      <c r="L22" s="50">
        <v>7.2</v>
      </c>
      <c r="M22" s="514">
        <v>9.6</v>
      </c>
      <c r="O22" s="501">
        <v>13</v>
      </c>
      <c r="P22" s="7" t="s">
        <v>26</v>
      </c>
      <c r="Q22" s="65">
        <v>22.6</v>
      </c>
      <c r="R22" s="103">
        <v>4.8</v>
      </c>
      <c r="S22" s="71">
        <f t="shared" si="5"/>
        <v>21.238938053097343</v>
      </c>
      <c r="T22" s="92">
        <f t="shared" si="36"/>
        <v>2.4806201550387597</v>
      </c>
      <c r="U22" s="75">
        <f t="shared" si="6"/>
        <v>-0.20000000000000018</v>
      </c>
      <c r="V22" s="73">
        <f t="shared" si="62"/>
        <v>96</v>
      </c>
      <c r="W22" s="75">
        <f t="shared" si="7"/>
        <v>-0.20000000000000018</v>
      </c>
      <c r="X22" s="75">
        <f t="shared" si="69"/>
        <v>96</v>
      </c>
      <c r="Y22"/>
      <c r="Z22" s="74">
        <v>5</v>
      </c>
      <c r="AA22" s="514">
        <v>5</v>
      </c>
      <c r="AC22" s="54">
        <v>13</v>
      </c>
      <c r="AD22" s="7" t="s">
        <v>73</v>
      </c>
      <c r="AE22" s="65">
        <v>18.2</v>
      </c>
      <c r="AF22" s="103">
        <v>5.9</v>
      </c>
      <c r="AG22" s="60">
        <f t="shared" si="37"/>
        <v>32.417582417582416</v>
      </c>
      <c r="AH22" s="92">
        <f t="shared" si="38"/>
        <v>2.7239150507848571</v>
      </c>
      <c r="AI22" s="75">
        <f t="shared" si="39"/>
        <v>-2</v>
      </c>
      <c r="AJ22" s="73">
        <f t="shared" si="70"/>
        <v>74.683544303797461</v>
      </c>
      <c r="AK22" s="78">
        <f t="shared" si="15"/>
        <v>2.9000000000000004</v>
      </c>
      <c r="AL22" s="78">
        <f t="shared" si="71"/>
        <v>196.66666666666669</v>
      </c>
      <c r="AM22"/>
      <c r="AN22" s="74">
        <v>7.9</v>
      </c>
      <c r="AO22" s="510">
        <v>3</v>
      </c>
      <c r="AQ22" s="507">
        <v>13</v>
      </c>
      <c r="AR22" s="7" t="s">
        <v>74</v>
      </c>
      <c r="AS22" s="65">
        <v>81.8</v>
      </c>
      <c r="AT22" s="103">
        <v>4.9000000000000004</v>
      </c>
      <c r="AU22" s="71">
        <f t="shared" si="16"/>
        <v>5.9902200488997561</v>
      </c>
      <c r="AV22" s="92">
        <f t="shared" si="40"/>
        <v>2.1923937360178969</v>
      </c>
      <c r="AW22" s="78">
        <f t="shared" si="17"/>
        <v>4.9000000000000004</v>
      </c>
      <c r="AX22" s="78" t="s">
        <v>7</v>
      </c>
      <c r="AY22" s="78">
        <f t="shared" si="8"/>
        <v>0.80000000000000071</v>
      </c>
      <c r="AZ22" s="78">
        <f t="shared" si="72"/>
        <v>119.51219512195124</v>
      </c>
      <c r="BA22"/>
      <c r="BB22" s="74">
        <v>0</v>
      </c>
      <c r="BC22" s="511">
        <v>4.0999999999999996</v>
      </c>
      <c r="BE22" s="501">
        <v>13</v>
      </c>
      <c r="BF22" s="7" t="s">
        <v>52</v>
      </c>
      <c r="BG22" s="65">
        <v>10.3</v>
      </c>
      <c r="BH22" s="103">
        <v>3.5</v>
      </c>
      <c r="BI22" s="71">
        <f t="shared" si="19"/>
        <v>33.980582524271838</v>
      </c>
      <c r="BJ22" s="92">
        <f t="shared" si="41"/>
        <v>1.9305019305019304</v>
      </c>
      <c r="BK22" s="78">
        <f t="shared" si="20"/>
        <v>0.39999999999999991</v>
      </c>
      <c r="BL22" s="77">
        <f t="shared" si="21"/>
        <v>112.9032258064516</v>
      </c>
      <c r="BM22" s="75">
        <f t="shared" si="9"/>
        <v>-3.4000000000000004</v>
      </c>
      <c r="BN22" s="75">
        <f t="shared" si="49"/>
        <v>50.724637681159415</v>
      </c>
      <c r="BO22"/>
      <c r="BP22" s="74">
        <v>3.1</v>
      </c>
      <c r="BQ22" s="106">
        <v>6.9</v>
      </c>
      <c r="BS22" s="501">
        <v>13</v>
      </c>
      <c r="BT22" s="7" t="s">
        <v>74</v>
      </c>
      <c r="BU22" s="65">
        <v>76.900000000000006</v>
      </c>
      <c r="BV22" s="103">
        <v>4.3</v>
      </c>
      <c r="BW22" s="71">
        <f t="shared" si="0"/>
        <v>5.5916775032509749</v>
      </c>
      <c r="BX22" s="92">
        <f t="shared" si="42"/>
        <v>2.3093447905477982</v>
      </c>
      <c r="BY22" s="75">
        <f t="shared" si="43"/>
        <v>-0.90000000000000036</v>
      </c>
      <c r="BZ22" s="73">
        <f t="shared" si="22"/>
        <v>82.692307692307693</v>
      </c>
      <c r="CA22" s="78">
        <f t="shared" si="23"/>
        <v>0.20000000000000018</v>
      </c>
      <c r="CB22" s="78">
        <f t="shared" si="50"/>
        <v>104.8780487804878</v>
      </c>
      <c r="CC22"/>
      <c r="CD22" s="103">
        <v>5.2</v>
      </c>
      <c r="CE22" s="513">
        <v>4.0999999999999996</v>
      </c>
      <c r="CG22" s="501">
        <v>13</v>
      </c>
      <c r="CH22" s="7" t="s">
        <v>81</v>
      </c>
      <c r="CI22" s="65">
        <v>52.1</v>
      </c>
      <c r="CJ22" s="103">
        <v>5.0999999999999996</v>
      </c>
      <c r="CK22" s="71">
        <f t="shared" si="10"/>
        <v>9.7888675623800374</v>
      </c>
      <c r="CL22" s="92">
        <f t="shared" si="44"/>
        <v>2.4332061068702289</v>
      </c>
      <c r="CM22" s="78">
        <f t="shared" si="51"/>
        <v>5.0999999999999996</v>
      </c>
      <c r="CN22" s="78" t="s">
        <v>7</v>
      </c>
      <c r="CO22" s="78">
        <f t="shared" si="24"/>
        <v>5.0999999999999996</v>
      </c>
      <c r="CP22" s="78" t="s">
        <v>7</v>
      </c>
      <c r="CQ22"/>
      <c r="CR22" s="74">
        <v>0</v>
      </c>
      <c r="CS22" s="106">
        <v>0</v>
      </c>
      <c r="CU22" s="54">
        <v>13</v>
      </c>
      <c r="CV22" s="7" t="s">
        <v>25</v>
      </c>
      <c r="CW22" s="65">
        <v>97.9</v>
      </c>
      <c r="CX22" s="103">
        <v>3.8</v>
      </c>
      <c r="CY22" s="71">
        <f t="shared" si="25"/>
        <v>3.8815117466802858</v>
      </c>
      <c r="CZ22" s="92">
        <f t="shared" si="52"/>
        <v>1.8691588785046727</v>
      </c>
      <c r="DA22" s="75">
        <f>CX22-DF22</f>
        <v>-0.10000000000000009</v>
      </c>
      <c r="DB22" s="73">
        <f t="shared" si="46"/>
        <v>97.435897435897431</v>
      </c>
      <c r="DC22" s="78">
        <f t="shared" si="26"/>
        <v>0.69999999999999973</v>
      </c>
      <c r="DD22" s="78">
        <f t="shared" si="64"/>
        <v>122.58064516129031</v>
      </c>
      <c r="DE22"/>
      <c r="DF22" s="103">
        <v>3.9</v>
      </c>
      <c r="DG22" s="513">
        <v>3.1</v>
      </c>
      <c r="DI22" s="54">
        <v>13</v>
      </c>
      <c r="DJ22" s="7" t="s">
        <v>60</v>
      </c>
      <c r="DK22" s="65">
        <v>46.8</v>
      </c>
      <c r="DL22" s="103">
        <v>3.6</v>
      </c>
      <c r="DM22" s="71">
        <f t="shared" si="1"/>
        <v>7.6923076923076925</v>
      </c>
      <c r="DN22" s="92">
        <f t="shared" si="53"/>
        <v>1.940700808625337</v>
      </c>
      <c r="DO22" s="78">
        <f t="shared" si="11"/>
        <v>0.20000000000000018</v>
      </c>
      <c r="DP22" s="77">
        <f t="shared" si="27"/>
        <v>105.88235294117648</v>
      </c>
      <c r="DQ22" s="78">
        <f t="shared" si="28"/>
        <v>3.6</v>
      </c>
      <c r="DR22" s="78" t="s">
        <v>7</v>
      </c>
      <c r="DS22"/>
      <c r="DT22" s="103">
        <v>3.4</v>
      </c>
      <c r="DU22" s="106">
        <v>0</v>
      </c>
      <c r="DW22" s="54">
        <v>13</v>
      </c>
      <c r="DX22" s="7" t="s">
        <v>25</v>
      </c>
      <c r="DY22" s="65">
        <v>139.69999999999999</v>
      </c>
      <c r="DZ22" s="103">
        <v>4</v>
      </c>
      <c r="EA22" s="71">
        <f t="shared" si="12"/>
        <v>2.8632784538296354</v>
      </c>
      <c r="EB22" s="92">
        <f t="shared" si="56"/>
        <v>2.0491803278688527</v>
      </c>
      <c r="EC22" s="78">
        <f t="shared" si="29"/>
        <v>0.20000000000000018</v>
      </c>
      <c r="ED22" s="77">
        <f t="shared" si="74"/>
        <v>105.26315789473684</v>
      </c>
      <c r="EE22" s="78">
        <f t="shared" si="13"/>
        <v>0.89999999999999991</v>
      </c>
      <c r="EF22" s="78">
        <f t="shared" si="76"/>
        <v>129.03225806451613</v>
      </c>
      <c r="EG22"/>
      <c r="EH22" s="74">
        <v>3.8</v>
      </c>
      <c r="EI22" s="106">
        <v>3.1</v>
      </c>
      <c r="EK22" s="54">
        <v>13</v>
      </c>
      <c r="EL22" s="7" t="s">
        <v>21</v>
      </c>
      <c r="EM22" s="65">
        <v>28.5</v>
      </c>
      <c r="EN22" s="104">
        <v>5.4</v>
      </c>
      <c r="EO22" s="71">
        <f t="shared" si="31"/>
        <v>18.947368421052634</v>
      </c>
      <c r="EP22" s="92">
        <f t="shared" si="54"/>
        <v>2.5775656324582341</v>
      </c>
      <c r="EQ22" s="78">
        <f t="shared" si="32"/>
        <v>3.7</v>
      </c>
      <c r="ER22" s="77" t="s">
        <v>357</v>
      </c>
      <c r="ES22" s="75">
        <f t="shared" si="47"/>
        <v>-4</v>
      </c>
      <c r="ET22" s="75">
        <f t="shared" si="78"/>
        <v>57.446808510638306</v>
      </c>
      <c r="EU22"/>
      <c r="EV22" s="71">
        <v>1.7</v>
      </c>
      <c r="EW22" s="108">
        <v>9.4</v>
      </c>
      <c r="EY22" s="54">
        <v>13</v>
      </c>
      <c r="EZ22" s="7" t="s">
        <v>107</v>
      </c>
      <c r="FA22" s="65">
        <v>26.7</v>
      </c>
      <c r="FB22" s="104">
        <v>5.5</v>
      </c>
      <c r="FC22" s="71">
        <f t="shared" si="2"/>
        <v>20.599250936329589</v>
      </c>
      <c r="FD22" s="92">
        <f t="shared" si="58"/>
        <v>2.5943396226415096</v>
      </c>
      <c r="FE22" s="75">
        <f t="shared" si="59"/>
        <v>-3.4000000000000004</v>
      </c>
      <c r="FF22" s="73">
        <f t="shared" si="60"/>
        <v>61.797752808988761</v>
      </c>
      <c r="FG22" s="75">
        <f>FB22-FK22</f>
        <v>-4.8000000000000007</v>
      </c>
      <c r="FH22" s="75">
        <f>FB22/FK22*100</f>
        <v>53.398058252427184</v>
      </c>
      <c r="FI22"/>
      <c r="FJ22" s="71">
        <v>8.9</v>
      </c>
      <c r="FK22" s="508">
        <v>10.3</v>
      </c>
      <c r="FM22" s="54">
        <v>12</v>
      </c>
      <c r="FN22" s="7" t="s">
        <v>90</v>
      </c>
      <c r="FO22" s="65">
        <v>16.100000000000001</v>
      </c>
      <c r="FP22" s="104">
        <v>3.2</v>
      </c>
      <c r="FQ22" s="71">
        <f t="shared" si="75"/>
        <v>19.875776397515526</v>
      </c>
      <c r="FR22" s="92">
        <f t="shared" si="61"/>
        <v>2.0240354206198607</v>
      </c>
      <c r="FS22" s="75">
        <f t="shared" si="66"/>
        <v>-0.19999999999999973</v>
      </c>
      <c r="FT22" s="73">
        <f t="shared" si="73"/>
        <v>94.117647058823536</v>
      </c>
      <c r="FU22" s="75">
        <f t="shared" si="68"/>
        <v>-11.2</v>
      </c>
      <c r="FV22" s="75">
        <f>FP22/FY22*100</f>
        <v>22.222222222222225</v>
      </c>
      <c r="FW22"/>
      <c r="FX22" s="104">
        <v>3.4</v>
      </c>
      <c r="FY22" s="83">
        <v>14.4</v>
      </c>
    </row>
    <row r="23" spans="1:181" ht="14.95" customHeight="1">
      <c r="A23" s="501">
        <v>14</v>
      </c>
      <c r="B23" s="525" t="s">
        <v>74</v>
      </c>
      <c r="C23" s="72">
        <v>80.099999999999994</v>
      </c>
      <c r="D23" s="526">
        <v>4.0999999999999996</v>
      </c>
      <c r="E23" s="71">
        <f t="shared" si="3"/>
        <v>5.118601747815231</v>
      </c>
      <c r="F23" s="92">
        <f t="shared" si="34"/>
        <v>2.2465753424657531</v>
      </c>
      <c r="G23" s="75">
        <f t="shared" si="35"/>
        <v>-2.7</v>
      </c>
      <c r="H23" s="73">
        <f t="shared" si="4"/>
        <v>60.294117647058819</v>
      </c>
      <c r="I23" s="78">
        <f t="shared" si="14"/>
        <v>3.3999999999999995</v>
      </c>
      <c r="J23" s="78" t="s">
        <v>117</v>
      </c>
      <c r="K23"/>
      <c r="L23" s="527">
        <v>6.8</v>
      </c>
      <c r="M23" s="70">
        <v>0.7</v>
      </c>
      <c r="O23" s="501">
        <v>14</v>
      </c>
      <c r="P23" s="7" t="s">
        <v>76</v>
      </c>
      <c r="Q23" s="72">
        <v>79.900000000000006</v>
      </c>
      <c r="R23" s="103">
        <v>4.7</v>
      </c>
      <c r="S23" s="71">
        <f t="shared" si="5"/>
        <v>5.8823529411764701</v>
      </c>
      <c r="T23" s="92">
        <f>R23/193.5*100</f>
        <v>2.4289405684754524</v>
      </c>
      <c r="U23" s="75">
        <f t="shared" si="6"/>
        <v>-2.3999999999999995</v>
      </c>
      <c r="V23" s="73">
        <f t="shared" si="62"/>
        <v>66.197183098591552</v>
      </c>
      <c r="W23" s="75">
        <f t="shared" si="7"/>
        <v>-2.3999999999999995</v>
      </c>
      <c r="X23" s="75">
        <f t="shared" si="69"/>
        <v>66.197183098591552</v>
      </c>
      <c r="Y23"/>
      <c r="Z23" s="74">
        <v>7.1</v>
      </c>
      <c r="AA23" s="70">
        <v>7.1</v>
      </c>
      <c r="AC23" s="54">
        <v>14</v>
      </c>
      <c r="AD23" s="7" t="s">
        <v>21</v>
      </c>
      <c r="AE23" s="72">
        <v>16.899999999999999</v>
      </c>
      <c r="AF23" s="104">
        <v>5.0999999999999996</v>
      </c>
      <c r="AG23" s="60">
        <f t="shared" si="37"/>
        <v>30.177514792899409</v>
      </c>
      <c r="AH23" s="92">
        <f t="shared" si="38"/>
        <v>2.3545706371191137</v>
      </c>
      <c r="AI23" s="75">
        <f t="shared" si="39"/>
        <v>-0.80000000000000071</v>
      </c>
      <c r="AJ23" s="73">
        <f t="shared" si="70"/>
        <v>86.440677966101688</v>
      </c>
      <c r="AK23" s="75">
        <f t="shared" si="15"/>
        <v>-4.3000000000000007</v>
      </c>
      <c r="AL23" s="75">
        <f t="shared" si="71"/>
        <v>54.255319148936167</v>
      </c>
      <c r="AM23"/>
      <c r="AN23" s="71">
        <v>5.9</v>
      </c>
      <c r="AO23" s="510">
        <v>9.4</v>
      </c>
      <c r="AQ23" s="507">
        <v>14</v>
      </c>
      <c r="AR23" s="7" t="s">
        <v>26</v>
      </c>
      <c r="AS23" s="72">
        <v>26.2</v>
      </c>
      <c r="AT23" s="103">
        <v>4.3</v>
      </c>
      <c r="AU23" s="71">
        <f t="shared" si="16"/>
        <v>16.412213740458014</v>
      </c>
      <c r="AV23" s="92">
        <f t="shared" si="40"/>
        <v>1.9239373601789709</v>
      </c>
      <c r="AW23" s="75">
        <f t="shared" si="17"/>
        <v>-3.7</v>
      </c>
      <c r="AX23" s="73">
        <f t="shared" si="18"/>
        <v>53.75</v>
      </c>
      <c r="AY23" s="75">
        <f t="shared" si="8"/>
        <v>-0.70000000000000018</v>
      </c>
      <c r="AZ23" s="75">
        <f t="shared" si="72"/>
        <v>86</v>
      </c>
      <c r="BA23"/>
      <c r="BB23" s="74">
        <v>8</v>
      </c>
      <c r="BC23" s="511">
        <v>5</v>
      </c>
      <c r="BE23" s="501">
        <v>14</v>
      </c>
      <c r="BF23" s="7" t="s">
        <v>36</v>
      </c>
      <c r="BG23" s="72">
        <v>38</v>
      </c>
      <c r="BH23" s="104">
        <v>3.3</v>
      </c>
      <c r="BI23" s="71">
        <f t="shared" si="19"/>
        <v>8.6842105263157894</v>
      </c>
      <c r="BJ23" s="92">
        <f t="shared" si="41"/>
        <v>1.8201875344732485</v>
      </c>
      <c r="BK23" s="78">
        <f t="shared" si="20"/>
        <v>0</v>
      </c>
      <c r="BL23" s="77">
        <f t="shared" si="21"/>
        <v>100</v>
      </c>
      <c r="BM23" s="78">
        <f t="shared" si="9"/>
        <v>0</v>
      </c>
      <c r="BN23" s="78">
        <f t="shared" si="49"/>
        <v>100</v>
      </c>
      <c r="BO23"/>
      <c r="BP23" s="71">
        <v>3.3</v>
      </c>
      <c r="BQ23" s="108">
        <v>3.3</v>
      </c>
      <c r="BS23" s="501">
        <v>14</v>
      </c>
      <c r="BT23" s="7" t="s">
        <v>25</v>
      </c>
      <c r="BU23" s="72">
        <v>183.8</v>
      </c>
      <c r="BV23" s="103">
        <v>3.9</v>
      </c>
      <c r="BW23" s="71">
        <f t="shared" si="0"/>
        <v>2.1218715995647441</v>
      </c>
      <c r="BX23" s="92">
        <f t="shared" si="42"/>
        <v>2.0945220193340495</v>
      </c>
      <c r="BY23" s="78">
        <f t="shared" si="43"/>
        <v>0</v>
      </c>
      <c r="BZ23" s="77">
        <f t="shared" si="22"/>
        <v>100</v>
      </c>
      <c r="CA23" s="78">
        <f t="shared" si="23"/>
        <v>0.79999999999999982</v>
      </c>
      <c r="CB23" s="78">
        <f t="shared" si="50"/>
        <v>125.80645161290323</v>
      </c>
      <c r="CC23"/>
      <c r="CD23" s="103">
        <v>3.9</v>
      </c>
      <c r="CE23" s="519">
        <v>3.1</v>
      </c>
      <c r="CG23" s="501">
        <v>14</v>
      </c>
      <c r="CH23" s="7" t="s">
        <v>77</v>
      </c>
      <c r="CI23" s="72">
        <v>99.6</v>
      </c>
      <c r="CJ23" s="104">
        <v>4.3</v>
      </c>
      <c r="CK23" s="71">
        <f t="shared" si="10"/>
        <v>4.3172690763052213</v>
      </c>
      <c r="CL23" s="92">
        <f t="shared" si="44"/>
        <v>2.0515267175572518</v>
      </c>
      <c r="CM23" s="75">
        <f t="shared" si="51"/>
        <v>-0.79999999999999982</v>
      </c>
      <c r="CN23" s="73">
        <f t="shared" si="67"/>
        <v>84.313725490196077</v>
      </c>
      <c r="CO23" s="75">
        <f t="shared" si="24"/>
        <v>-0.29999999999999982</v>
      </c>
      <c r="CP23" s="75">
        <f t="shared" si="63"/>
        <v>93.478260869565219</v>
      </c>
      <c r="CQ23"/>
      <c r="CR23" s="104">
        <v>5.0999999999999996</v>
      </c>
      <c r="CS23" s="515">
        <v>4.5999999999999996</v>
      </c>
      <c r="CU23" s="54">
        <v>14</v>
      </c>
      <c r="CV23" s="7" t="s">
        <v>60</v>
      </c>
      <c r="CW23" s="72">
        <v>53</v>
      </c>
      <c r="CX23" s="103">
        <v>3.4</v>
      </c>
      <c r="CY23" s="71">
        <f t="shared" si="25"/>
        <v>6.4150943396226419</v>
      </c>
      <c r="CZ23" s="92">
        <f t="shared" si="52"/>
        <v>1.6724053123462861</v>
      </c>
      <c r="DA23" s="78">
        <f t="shared" si="45"/>
        <v>3.4</v>
      </c>
      <c r="DB23" s="78" t="s">
        <v>7</v>
      </c>
      <c r="DC23" s="78">
        <f t="shared" si="26"/>
        <v>3.4</v>
      </c>
      <c r="DD23" s="78" t="s">
        <v>7</v>
      </c>
      <c r="DE23"/>
      <c r="DF23" s="74">
        <v>0</v>
      </c>
      <c r="DG23" s="106">
        <v>0</v>
      </c>
      <c r="DI23" s="54">
        <v>14</v>
      </c>
      <c r="DJ23" s="7" t="s">
        <v>77</v>
      </c>
      <c r="DK23" s="72">
        <v>76.3</v>
      </c>
      <c r="DL23" s="104">
        <v>3.6</v>
      </c>
      <c r="DM23" s="71">
        <f t="shared" si="1"/>
        <v>4.7182175622542601</v>
      </c>
      <c r="DN23" s="92">
        <f t="shared" si="53"/>
        <v>1.940700808625337</v>
      </c>
      <c r="DO23" s="75">
        <f t="shared" si="11"/>
        <v>-1.4</v>
      </c>
      <c r="DP23" s="73">
        <f t="shared" si="27"/>
        <v>72</v>
      </c>
      <c r="DQ23" s="75">
        <f t="shared" si="28"/>
        <v>-0.99999999999999956</v>
      </c>
      <c r="DR23" s="75">
        <f>DL23/DU23*100</f>
        <v>78.260869565217391</v>
      </c>
      <c r="DS23"/>
      <c r="DT23" s="104">
        <v>5</v>
      </c>
      <c r="DU23" s="515">
        <v>4.5999999999999996</v>
      </c>
      <c r="DW23" s="54">
        <v>14</v>
      </c>
      <c r="DX23" s="7" t="s">
        <v>74</v>
      </c>
      <c r="DY23" s="72">
        <v>78.7</v>
      </c>
      <c r="DZ23" s="103">
        <v>4</v>
      </c>
      <c r="EA23" s="71">
        <f t="shared" si="12"/>
        <v>5.082592121982211</v>
      </c>
      <c r="EB23" s="92">
        <f t="shared" si="56"/>
        <v>2.0491803278688527</v>
      </c>
      <c r="EC23" s="78">
        <f t="shared" si="29"/>
        <v>0</v>
      </c>
      <c r="ED23" s="77">
        <f t="shared" si="74"/>
        <v>100</v>
      </c>
      <c r="EE23" s="75">
        <f t="shared" si="13"/>
        <v>-9.9999999999999645E-2</v>
      </c>
      <c r="EF23" s="75">
        <f t="shared" si="76"/>
        <v>97.560975609756113</v>
      </c>
      <c r="EG23"/>
      <c r="EH23" s="74">
        <v>4</v>
      </c>
      <c r="EI23" s="106">
        <v>4.0999999999999996</v>
      </c>
      <c r="EK23" s="54">
        <v>14</v>
      </c>
      <c r="EL23" s="7" t="s">
        <v>27</v>
      </c>
      <c r="EM23" s="72">
        <v>20</v>
      </c>
      <c r="EN23" s="103">
        <v>5</v>
      </c>
      <c r="EO23" s="71">
        <f t="shared" si="31"/>
        <v>25</v>
      </c>
      <c r="EP23" s="92">
        <f t="shared" si="54"/>
        <v>2.3866348448687349</v>
      </c>
      <c r="EQ23" s="78">
        <f t="shared" si="32"/>
        <v>5</v>
      </c>
      <c r="ER23" s="93" t="s">
        <v>7</v>
      </c>
      <c r="ES23" s="75">
        <f t="shared" si="47"/>
        <v>-0.29999999999999982</v>
      </c>
      <c r="ET23" s="75">
        <f t="shared" si="78"/>
        <v>94.339622641509436</v>
      </c>
      <c r="EU23"/>
      <c r="EV23" s="74">
        <v>0</v>
      </c>
      <c r="EW23" s="106">
        <v>5.3</v>
      </c>
      <c r="EY23" s="54">
        <v>14</v>
      </c>
      <c r="EZ23" s="7" t="s">
        <v>81</v>
      </c>
      <c r="FA23" s="72">
        <v>26.2</v>
      </c>
      <c r="FB23" s="103">
        <v>5.3</v>
      </c>
      <c r="FC23" s="71">
        <f t="shared" si="2"/>
        <v>20.229007633587788</v>
      </c>
      <c r="FD23" s="92">
        <f t="shared" si="58"/>
        <v>2.5</v>
      </c>
      <c r="FE23" s="78">
        <f t="shared" si="59"/>
        <v>3.5999999999999996</v>
      </c>
      <c r="FF23" s="77" t="s">
        <v>131</v>
      </c>
      <c r="FG23" s="78">
        <f t="shared" si="65"/>
        <v>5.3</v>
      </c>
      <c r="FH23" s="93" t="s">
        <v>7</v>
      </c>
      <c r="FI23"/>
      <c r="FJ23" s="74">
        <v>1.7</v>
      </c>
      <c r="FK23" s="511">
        <v>0</v>
      </c>
      <c r="FM23" s="54">
        <v>13</v>
      </c>
      <c r="FN23" s="7" t="s">
        <v>25</v>
      </c>
      <c r="FO23" s="65">
        <v>31.4</v>
      </c>
      <c r="FP23" s="103">
        <v>3</v>
      </c>
      <c r="FQ23" s="71">
        <f t="shared" si="75"/>
        <v>9.5541401273885356</v>
      </c>
      <c r="FR23" s="92">
        <f>FP23/158.1*100</f>
        <v>1.8975332068311195</v>
      </c>
      <c r="FS23" s="75">
        <f t="shared" si="66"/>
        <v>-3.5</v>
      </c>
      <c r="FT23" s="73">
        <f t="shared" si="73"/>
        <v>46.153846153846153</v>
      </c>
      <c r="FU23" s="75">
        <f>FP23-FY23</f>
        <v>-0.10000000000000009</v>
      </c>
      <c r="FV23" s="75">
        <f>FP23/FY23*100</f>
        <v>96.774193548387089</v>
      </c>
      <c r="FW23"/>
      <c r="FX23" s="103">
        <v>6.5</v>
      </c>
      <c r="FY23" s="103">
        <v>3.1</v>
      </c>
    </row>
    <row r="24" spans="1:181" ht="14.95" customHeight="1">
      <c r="A24" s="501">
        <v>15</v>
      </c>
      <c r="B24" s="7" t="s">
        <v>36</v>
      </c>
      <c r="C24" s="65">
        <v>32.1</v>
      </c>
      <c r="D24" s="25">
        <v>3.3</v>
      </c>
      <c r="E24" s="71">
        <f t="shared" si="3"/>
        <v>10.2803738317757</v>
      </c>
      <c r="F24" s="92">
        <f t="shared" si="34"/>
        <v>1.8082191780821919</v>
      </c>
      <c r="G24" s="78">
        <f t="shared" si="35"/>
        <v>0</v>
      </c>
      <c r="H24" s="77">
        <f t="shared" si="4"/>
        <v>100</v>
      </c>
      <c r="I24" s="75">
        <f t="shared" si="14"/>
        <v>-9.5</v>
      </c>
      <c r="J24" s="75">
        <f>D24/M24*100</f>
        <v>25.781249999999993</v>
      </c>
      <c r="K24"/>
      <c r="L24" s="26">
        <v>3.3</v>
      </c>
      <c r="M24" s="528">
        <v>12.8</v>
      </c>
      <c r="N24" s="3"/>
      <c r="O24" s="501">
        <v>15</v>
      </c>
      <c r="P24" s="7" t="s">
        <v>74</v>
      </c>
      <c r="Q24" s="65">
        <v>79.2</v>
      </c>
      <c r="R24" s="103">
        <v>4.2</v>
      </c>
      <c r="S24" s="71">
        <f t="shared" si="5"/>
        <v>5.3030303030303028</v>
      </c>
      <c r="T24" s="92">
        <f t="shared" si="36"/>
        <v>2.1705426356589146</v>
      </c>
      <c r="U24" s="78">
        <f t="shared" si="6"/>
        <v>0.10000000000000053</v>
      </c>
      <c r="V24" s="77">
        <f t="shared" si="62"/>
        <v>102.4390243902439</v>
      </c>
      <c r="W24" s="78">
        <f t="shared" si="7"/>
        <v>0.10000000000000053</v>
      </c>
      <c r="X24" s="78">
        <f t="shared" si="69"/>
        <v>102.4390243902439</v>
      </c>
      <c r="Y24"/>
      <c r="Z24" s="74">
        <v>4.0999999999999996</v>
      </c>
      <c r="AA24" s="522">
        <v>4.0999999999999996</v>
      </c>
      <c r="AB24" s="3"/>
      <c r="AC24" s="54">
        <v>15</v>
      </c>
      <c r="AD24" s="7" t="s">
        <v>76</v>
      </c>
      <c r="AE24" s="65">
        <v>111.2</v>
      </c>
      <c r="AF24" s="103">
        <v>5</v>
      </c>
      <c r="AG24" s="71">
        <f t="shared" si="37"/>
        <v>4.4964028776978413</v>
      </c>
      <c r="AH24" s="92">
        <f t="shared" si="38"/>
        <v>2.3084025854108958</v>
      </c>
      <c r="AI24" s="78">
        <f t="shared" si="39"/>
        <v>0.29999999999999982</v>
      </c>
      <c r="AJ24" s="77">
        <f t="shared" si="70"/>
        <v>106.38297872340425</v>
      </c>
      <c r="AK24" s="75">
        <f t="shared" si="15"/>
        <v>-2.0999999999999996</v>
      </c>
      <c r="AL24" s="75">
        <f t="shared" si="71"/>
        <v>70.422535211267615</v>
      </c>
      <c r="AM24"/>
      <c r="AN24" s="74">
        <v>4.7</v>
      </c>
      <c r="AO24" s="510">
        <v>7.1</v>
      </c>
      <c r="AP24" s="3"/>
      <c r="AQ24" s="507">
        <v>15</v>
      </c>
      <c r="AR24" s="7" t="s">
        <v>57</v>
      </c>
      <c r="AS24" s="65">
        <v>21.8</v>
      </c>
      <c r="AT24" s="103">
        <v>3.9</v>
      </c>
      <c r="AU24" s="71">
        <f t="shared" si="16"/>
        <v>17.889908256880734</v>
      </c>
      <c r="AV24" s="92">
        <f t="shared" si="40"/>
        <v>1.7449664429530201</v>
      </c>
      <c r="AW24" s="78">
        <f t="shared" si="17"/>
        <v>0</v>
      </c>
      <c r="AX24" s="77">
        <f t="shared" si="18"/>
        <v>100</v>
      </c>
      <c r="AY24" s="78">
        <f t="shared" si="8"/>
        <v>1.2999999999999998</v>
      </c>
      <c r="AZ24" s="78">
        <f t="shared" si="72"/>
        <v>150</v>
      </c>
      <c r="BA24"/>
      <c r="BB24" s="74">
        <v>3.9</v>
      </c>
      <c r="BC24" s="511">
        <v>2.6</v>
      </c>
      <c r="BD24" s="3"/>
      <c r="BE24" s="501">
        <v>15</v>
      </c>
      <c r="BF24" s="7" t="s">
        <v>73</v>
      </c>
      <c r="BG24" s="65">
        <v>21.7</v>
      </c>
      <c r="BH24" s="103">
        <v>3</v>
      </c>
      <c r="BI24" s="71">
        <f t="shared" si="19"/>
        <v>13.82488479262673</v>
      </c>
      <c r="BJ24" s="92">
        <f t="shared" si="41"/>
        <v>1.6547159404302261</v>
      </c>
      <c r="BK24" s="78">
        <f t="shared" si="20"/>
        <v>0</v>
      </c>
      <c r="BL24" s="77">
        <f t="shared" si="21"/>
        <v>100</v>
      </c>
      <c r="BM24" s="78">
        <f t="shared" si="9"/>
        <v>0</v>
      </c>
      <c r="BN24" s="78">
        <f t="shared" si="49"/>
        <v>100</v>
      </c>
      <c r="BO24"/>
      <c r="BP24" s="74">
        <v>3</v>
      </c>
      <c r="BQ24" s="106">
        <v>3</v>
      </c>
      <c r="BR24" s="3"/>
      <c r="BS24" s="501">
        <v>15</v>
      </c>
      <c r="BT24" s="7" t="s">
        <v>36</v>
      </c>
      <c r="BU24" s="65">
        <v>42.8</v>
      </c>
      <c r="BV24" s="104">
        <v>3.9</v>
      </c>
      <c r="BW24" s="71">
        <f t="shared" si="0"/>
        <v>9.1121495327102817</v>
      </c>
      <c r="BX24" s="92">
        <f>BV24/186.2*100</f>
        <v>2.0945220193340495</v>
      </c>
      <c r="BY24" s="78">
        <f t="shared" si="43"/>
        <v>0.60000000000000009</v>
      </c>
      <c r="BZ24" s="77">
        <f t="shared" si="22"/>
        <v>118.18181818181819</v>
      </c>
      <c r="CA24" s="78">
        <f t="shared" si="23"/>
        <v>0.60000000000000009</v>
      </c>
      <c r="CB24" s="78">
        <f t="shared" si="50"/>
        <v>118.18181818181819</v>
      </c>
      <c r="CC24"/>
      <c r="CD24" s="104">
        <v>3.3</v>
      </c>
      <c r="CE24" s="515">
        <v>3.3</v>
      </c>
      <c r="CF24" s="3"/>
      <c r="CG24" s="501">
        <v>15</v>
      </c>
      <c r="CH24" s="7" t="s">
        <v>74</v>
      </c>
      <c r="CI24" s="65">
        <v>71.400000000000006</v>
      </c>
      <c r="CJ24" s="103">
        <v>4</v>
      </c>
      <c r="CK24" s="71">
        <f t="shared" si="10"/>
        <v>5.6022408963585431</v>
      </c>
      <c r="CL24" s="92">
        <f t="shared" si="44"/>
        <v>1.9083969465648856</v>
      </c>
      <c r="CM24" s="75">
        <f t="shared" si="51"/>
        <v>-0.29999999999999982</v>
      </c>
      <c r="CN24" s="73">
        <f t="shared" si="67"/>
        <v>93.023255813953483</v>
      </c>
      <c r="CO24" s="75">
        <f t="shared" si="24"/>
        <v>-9.9999999999999645E-2</v>
      </c>
      <c r="CP24" s="75">
        <f t="shared" si="63"/>
        <v>97.560975609756113</v>
      </c>
      <c r="CQ24"/>
      <c r="CR24" s="103">
        <v>4.3</v>
      </c>
      <c r="CS24" s="513">
        <v>4.0999999999999996</v>
      </c>
      <c r="CT24" s="3"/>
      <c r="CU24" s="54">
        <v>15</v>
      </c>
      <c r="CV24" s="7" t="s">
        <v>73</v>
      </c>
      <c r="CW24" s="65">
        <v>13.3</v>
      </c>
      <c r="CX24" s="103">
        <v>3</v>
      </c>
      <c r="CY24" s="71">
        <f t="shared" si="25"/>
        <v>22.556390977443609</v>
      </c>
      <c r="CZ24" s="92">
        <f t="shared" si="52"/>
        <v>1.4756517461878995</v>
      </c>
      <c r="DA24" s="78">
        <f t="shared" si="45"/>
        <v>0</v>
      </c>
      <c r="DB24" s="77">
        <f>CX24/DF24*100</f>
        <v>100</v>
      </c>
      <c r="DC24" s="78">
        <f t="shared" si="26"/>
        <v>0</v>
      </c>
      <c r="DD24" s="78">
        <f>CX24/DG24*100</f>
        <v>100</v>
      </c>
      <c r="DE24"/>
      <c r="DF24" s="103">
        <v>3</v>
      </c>
      <c r="DG24" s="513">
        <v>3</v>
      </c>
      <c r="DH24" s="3"/>
      <c r="DI24" s="54">
        <v>15</v>
      </c>
      <c r="DJ24" s="7" t="s">
        <v>73</v>
      </c>
      <c r="DK24" s="65">
        <v>26.1</v>
      </c>
      <c r="DL24" s="103">
        <v>2.7</v>
      </c>
      <c r="DM24" s="71">
        <f t="shared" si="1"/>
        <v>10.344827586206897</v>
      </c>
      <c r="DN24" s="92">
        <f t="shared" si="53"/>
        <v>1.4555256064690028</v>
      </c>
      <c r="DO24" s="75">
        <f t="shared" si="11"/>
        <v>-0.29999999999999982</v>
      </c>
      <c r="DP24" s="73">
        <f t="shared" si="27"/>
        <v>90</v>
      </c>
      <c r="DQ24" s="75">
        <f t="shared" si="28"/>
        <v>-0.29999999999999982</v>
      </c>
      <c r="DR24" s="75">
        <f>DL24/DU24*100</f>
        <v>90</v>
      </c>
      <c r="DS24"/>
      <c r="DT24" s="103">
        <v>3</v>
      </c>
      <c r="DU24" s="513">
        <v>3</v>
      </c>
      <c r="DV24" s="3"/>
      <c r="DW24" s="54">
        <v>15</v>
      </c>
      <c r="DX24" s="7" t="s">
        <v>73</v>
      </c>
      <c r="DY24" s="65">
        <v>17.8</v>
      </c>
      <c r="DZ24" s="103">
        <v>2.7</v>
      </c>
      <c r="EA24" s="71">
        <f t="shared" si="12"/>
        <v>15.168539325842698</v>
      </c>
      <c r="EB24" s="92">
        <f t="shared" si="56"/>
        <v>1.3831967213114755</v>
      </c>
      <c r="EC24" s="78">
        <f t="shared" si="29"/>
        <v>0</v>
      </c>
      <c r="ED24" s="77">
        <f t="shared" si="74"/>
        <v>100</v>
      </c>
      <c r="EE24" s="75">
        <f t="shared" si="13"/>
        <v>-0.29999999999999982</v>
      </c>
      <c r="EF24" s="75">
        <f t="shared" si="76"/>
        <v>90</v>
      </c>
      <c r="EG24"/>
      <c r="EH24" s="74">
        <v>2.7</v>
      </c>
      <c r="EI24" s="106">
        <v>3</v>
      </c>
      <c r="EJ24" s="3"/>
      <c r="EK24" s="54">
        <v>15</v>
      </c>
      <c r="EL24" s="7" t="s">
        <v>76</v>
      </c>
      <c r="EM24" s="65">
        <v>254.4</v>
      </c>
      <c r="EN24" s="103">
        <v>5</v>
      </c>
      <c r="EO24" s="71">
        <f t="shared" si="31"/>
        <v>1.9654088050314464</v>
      </c>
      <c r="EP24" s="92">
        <f t="shared" si="54"/>
        <v>2.3866348448687349</v>
      </c>
      <c r="EQ24" s="78">
        <f t="shared" si="32"/>
        <v>5</v>
      </c>
      <c r="ER24" s="93" t="s">
        <v>7</v>
      </c>
      <c r="ES24" s="75">
        <f t="shared" si="47"/>
        <v>-2.0999999999999996</v>
      </c>
      <c r="ET24" s="75">
        <f t="shared" si="78"/>
        <v>70.422535211267615</v>
      </c>
      <c r="EU24"/>
      <c r="EV24" s="74">
        <v>0</v>
      </c>
      <c r="EW24" s="106">
        <v>7.1</v>
      </c>
      <c r="EY24" s="54">
        <v>15</v>
      </c>
      <c r="EZ24" s="7" t="s">
        <v>83</v>
      </c>
      <c r="FA24" s="65">
        <v>473.4</v>
      </c>
      <c r="FB24" s="103">
        <v>4.8</v>
      </c>
      <c r="FC24" s="71">
        <f t="shared" si="2"/>
        <v>1.0139416983523446</v>
      </c>
      <c r="FD24" s="92">
        <f t="shared" si="58"/>
        <v>2.2641509433962264</v>
      </c>
      <c r="FE24" s="78">
        <f t="shared" si="59"/>
        <v>0.59999999999999964</v>
      </c>
      <c r="FF24" s="77">
        <f t="shared" si="60"/>
        <v>114.28571428571428</v>
      </c>
      <c r="FG24" s="78">
        <f t="shared" si="65"/>
        <v>3.5999999999999996</v>
      </c>
      <c r="FH24" s="78" t="s">
        <v>358</v>
      </c>
      <c r="FI24"/>
      <c r="FJ24" s="74">
        <v>4.2</v>
      </c>
      <c r="FK24" s="511">
        <v>1.2</v>
      </c>
      <c r="FM24" s="54">
        <v>14</v>
      </c>
      <c r="FN24" s="7" t="s">
        <v>73</v>
      </c>
      <c r="FO24" s="72">
        <v>6.7</v>
      </c>
      <c r="FP24" s="103">
        <v>2.7</v>
      </c>
      <c r="FQ24" s="60">
        <f t="shared" si="75"/>
        <v>40.298507462686565</v>
      </c>
      <c r="FR24" s="92">
        <f t="shared" si="61"/>
        <v>1.7077798861480076</v>
      </c>
      <c r="FS24" s="78">
        <f t="shared" si="66"/>
        <v>0</v>
      </c>
      <c r="FT24" s="77">
        <f t="shared" si="73"/>
        <v>100</v>
      </c>
      <c r="FU24" s="75">
        <f t="shared" ref="FU24:FU34" si="79">FP24-FY24</f>
        <v>-0.29999999999999982</v>
      </c>
      <c r="FV24" s="75">
        <f>FP24/FY24*100</f>
        <v>90</v>
      </c>
      <c r="FW24"/>
      <c r="FX24" s="103">
        <v>2.7</v>
      </c>
      <c r="FY24" s="103">
        <v>3</v>
      </c>
    </row>
    <row r="25" spans="1:181" ht="14.95" customHeight="1">
      <c r="A25" s="501">
        <v>16</v>
      </c>
      <c r="B25" s="7" t="s">
        <v>25</v>
      </c>
      <c r="C25" s="65">
        <v>26.4</v>
      </c>
      <c r="D25" s="19">
        <v>3.1</v>
      </c>
      <c r="E25" s="71">
        <f t="shared" si="3"/>
        <v>11.742424242424242</v>
      </c>
      <c r="F25" s="92">
        <f t="shared" si="34"/>
        <v>1.6986301369863015</v>
      </c>
      <c r="G25" s="78">
        <f t="shared" si="35"/>
        <v>0</v>
      </c>
      <c r="H25" s="77">
        <f t="shared" si="4"/>
        <v>100</v>
      </c>
      <c r="I25" s="75">
        <f t="shared" si="14"/>
        <v>-1.1999999999999997</v>
      </c>
      <c r="J25" s="75">
        <f>D25/M25*100</f>
        <v>72.093023255813961</v>
      </c>
      <c r="K25" s="3"/>
      <c r="L25" s="22">
        <v>3.1</v>
      </c>
      <c r="M25" s="70">
        <v>4.3</v>
      </c>
      <c r="O25" s="501">
        <v>16</v>
      </c>
      <c r="P25" s="7" t="s">
        <v>57</v>
      </c>
      <c r="Q25" s="65">
        <v>80.3</v>
      </c>
      <c r="R25" s="103">
        <v>3.8</v>
      </c>
      <c r="S25" s="71">
        <f t="shared" si="5"/>
        <v>4.7322540473225407</v>
      </c>
      <c r="T25" s="92">
        <f t="shared" si="36"/>
        <v>1.9638242894056845</v>
      </c>
      <c r="U25" s="78">
        <f t="shared" si="6"/>
        <v>1.1999999999999997</v>
      </c>
      <c r="V25" s="77">
        <f>R25/Z25*100</f>
        <v>146.15384615384613</v>
      </c>
      <c r="W25" s="78">
        <f t="shared" si="7"/>
        <v>1.1999999999999997</v>
      </c>
      <c r="X25" s="78">
        <f t="shared" si="69"/>
        <v>146.15384615384613</v>
      </c>
      <c r="Y25" s="3"/>
      <c r="Z25" s="74">
        <v>2.6</v>
      </c>
      <c r="AA25" s="70">
        <v>2.6</v>
      </c>
      <c r="AC25" s="54">
        <v>16</v>
      </c>
      <c r="AD25" s="7" t="s">
        <v>57</v>
      </c>
      <c r="AE25" s="65">
        <v>78.2</v>
      </c>
      <c r="AF25" s="103">
        <v>3.9</v>
      </c>
      <c r="AG25" s="71">
        <f t="shared" si="37"/>
        <v>4.9872122762148337</v>
      </c>
      <c r="AH25" s="92">
        <f t="shared" si="38"/>
        <v>1.8005540166204987</v>
      </c>
      <c r="AI25" s="78">
        <f t="shared" si="39"/>
        <v>0.10000000000000009</v>
      </c>
      <c r="AJ25" s="77">
        <f t="shared" si="70"/>
        <v>102.63157894736842</v>
      </c>
      <c r="AK25" s="78">
        <f t="shared" si="15"/>
        <v>1.2999999999999998</v>
      </c>
      <c r="AL25" s="78">
        <f t="shared" si="71"/>
        <v>150</v>
      </c>
      <c r="AM25" s="3"/>
      <c r="AN25" s="74">
        <v>3.8</v>
      </c>
      <c r="AO25" s="510">
        <v>2.6</v>
      </c>
      <c r="AQ25" s="507">
        <v>16</v>
      </c>
      <c r="AR25" s="7" t="s">
        <v>25</v>
      </c>
      <c r="AS25" s="65">
        <v>123.5</v>
      </c>
      <c r="AT25" s="103">
        <v>3.8</v>
      </c>
      <c r="AU25" s="71">
        <f t="shared" si="16"/>
        <v>3.0769230769230766</v>
      </c>
      <c r="AV25" s="92">
        <f t="shared" si="40"/>
        <v>1.7002237136465326</v>
      </c>
      <c r="AW25" s="78">
        <f t="shared" si="17"/>
        <v>0.69999999999999973</v>
      </c>
      <c r="AX25" s="77">
        <f t="shared" si="18"/>
        <v>122.58064516129031</v>
      </c>
      <c r="AY25" s="78">
        <f t="shared" si="8"/>
        <v>0.69999999999999973</v>
      </c>
      <c r="AZ25" s="78">
        <f t="shared" si="72"/>
        <v>122.58064516129031</v>
      </c>
      <c r="BA25" s="3"/>
      <c r="BB25" s="74">
        <v>3.1</v>
      </c>
      <c r="BC25" s="511">
        <v>3.1</v>
      </c>
      <c r="BE25" s="501">
        <v>16</v>
      </c>
      <c r="BF25" s="7" t="s">
        <v>15</v>
      </c>
      <c r="BG25" s="65">
        <v>76.8</v>
      </c>
      <c r="BH25" s="104">
        <v>2.9</v>
      </c>
      <c r="BI25" s="71">
        <f t="shared" si="19"/>
        <v>3.7760416666666665</v>
      </c>
      <c r="BJ25" s="92">
        <f t="shared" si="41"/>
        <v>1.5995587424158852</v>
      </c>
      <c r="BK25" s="75">
        <f t="shared" si="20"/>
        <v>-2.1</v>
      </c>
      <c r="BL25" s="73">
        <f t="shared" si="21"/>
        <v>57.999999999999993</v>
      </c>
      <c r="BM25" s="78">
        <f t="shared" si="9"/>
        <v>2.9</v>
      </c>
      <c r="BN25" s="78" t="s">
        <v>7</v>
      </c>
      <c r="BO25" s="3"/>
      <c r="BP25" s="71">
        <v>5</v>
      </c>
      <c r="BQ25" s="108">
        <v>0</v>
      </c>
      <c r="BS25" s="501">
        <v>16</v>
      </c>
      <c r="BT25" s="7" t="s">
        <v>73</v>
      </c>
      <c r="BU25" s="65">
        <v>19.3</v>
      </c>
      <c r="BV25" s="103">
        <v>3</v>
      </c>
      <c r="BW25" s="71">
        <f t="shared" si="0"/>
        <v>15.544041450777202</v>
      </c>
      <c r="BX25" s="92">
        <f t="shared" si="42"/>
        <v>1.6111707841031151</v>
      </c>
      <c r="BY25" s="78">
        <f t="shared" si="43"/>
        <v>0</v>
      </c>
      <c r="BZ25" s="77">
        <f t="shared" si="22"/>
        <v>100</v>
      </c>
      <c r="CA25" s="78">
        <f t="shared" si="23"/>
        <v>0</v>
      </c>
      <c r="CB25" s="78">
        <f t="shared" si="50"/>
        <v>100</v>
      </c>
      <c r="CC25" s="3"/>
      <c r="CD25" s="103">
        <v>3</v>
      </c>
      <c r="CE25" s="519">
        <v>3</v>
      </c>
      <c r="CG25" s="501">
        <v>16</v>
      </c>
      <c r="CH25" s="7" t="s">
        <v>25</v>
      </c>
      <c r="CI25" s="65">
        <v>54.8</v>
      </c>
      <c r="CJ25" s="103">
        <v>3.9</v>
      </c>
      <c r="CK25" s="71">
        <f t="shared" si="10"/>
        <v>7.1167883211678831</v>
      </c>
      <c r="CL25" s="92">
        <f t="shared" si="44"/>
        <v>1.8606870229007633</v>
      </c>
      <c r="CM25" s="78">
        <f t="shared" si="51"/>
        <v>0</v>
      </c>
      <c r="CN25" s="77">
        <f t="shared" si="67"/>
        <v>100</v>
      </c>
      <c r="CO25" s="78">
        <f t="shared" si="24"/>
        <v>0.79999999999999982</v>
      </c>
      <c r="CP25" s="78">
        <f t="shared" si="63"/>
        <v>125.80645161290323</v>
      </c>
      <c r="CQ25" s="3"/>
      <c r="CR25" s="103">
        <v>3.9</v>
      </c>
      <c r="CS25" s="513">
        <v>3.1</v>
      </c>
      <c r="CU25" s="54">
        <v>16</v>
      </c>
      <c r="CV25" s="7" t="s">
        <v>52</v>
      </c>
      <c r="CW25" s="65">
        <v>8.6</v>
      </c>
      <c r="CX25" s="103">
        <v>2.9</v>
      </c>
      <c r="CY25" s="71">
        <f t="shared" si="25"/>
        <v>33.720930232558139</v>
      </c>
      <c r="CZ25" s="92">
        <f t="shared" si="52"/>
        <v>1.426463354648303</v>
      </c>
      <c r="DA25" s="75">
        <f t="shared" si="45"/>
        <v>-0.10000000000000009</v>
      </c>
      <c r="DB25" s="73">
        <f>CX25/DF25*100</f>
        <v>96.666666666666671</v>
      </c>
      <c r="DC25" s="75">
        <f t="shared" si="26"/>
        <v>-4</v>
      </c>
      <c r="DD25" s="75">
        <f>CX25/DG25*100</f>
        <v>42.028985507246375</v>
      </c>
      <c r="DE25" s="3"/>
      <c r="DF25" s="103">
        <v>3</v>
      </c>
      <c r="DG25" s="513">
        <v>6.9</v>
      </c>
      <c r="DI25" s="54">
        <v>16</v>
      </c>
      <c r="DJ25" s="7" t="s">
        <v>21</v>
      </c>
      <c r="DK25" s="65">
        <v>8.6</v>
      </c>
      <c r="DL25" s="104">
        <v>2.2999999999999998</v>
      </c>
      <c r="DM25" s="71">
        <f t="shared" si="1"/>
        <v>26.744186046511626</v>
      </c>
      <c r="DN25" s="92">
        <f t="shared" si="53"/>
        <v>1.2398921832884096</v>
      </c>
      <c r="DO25" s="78">
        <f t="shared" si="11"/>
        <v>0.69999999999999973</v>
      </c>
      <c r="DP25" s="77">
        <f t="shared" si="27"/>
        <v>143.74999999999997</v>
      </c>
      <c r="DQ25" s="75">
        <f t="shared" si="28"/>
        <v>-7.1000000000000005</v>
      </c>
      <c r="DR25" s="75">
        <f>DL25/DU25*100</f>
        <v>24.468085106382976</v>
      </c>
      <c r="DS25" s="3"/>
      <c r="DT25" s="104">
        <v>1.6</v>
      </c>
      <c r="DU25" s="515">
        <v>9.4</v>
      </c>
      <c r="DW25" s="54">
        <v>16</v>
      </c>
      <c r="DX25" s="7" t="s">
        <v>57</v>
      </c>
      <c r="DY25" s="65">
        <v>11.4</v>
      </c>
      <c r="DZ25" s="103">
        <v>2.1</v>
      </c>
      <c r="EA25" s="71">
        <f t="shared" si="12"/>
        <v>18.421052631578945</v>
      </c>
      <c r="EB25" s="92">
        <f t="shared" si="56"/>
        <v>1.0758196721311477</v>
      </c>
      <c r="EC25" s="78">
        <f t="shared" si="29"/>
        <v>0.30000000000000004</v>
      </c>
      <c r="ED25" s="77">
        <f t="shared" si="74"/>
        <v>116.66666666666667</v>
      </c>
      <c r="EE25" s="75">
        <f t="shared" si="13"/>
        <v>-0.5</v>
      </c>
      <c r="EF25" s="75">
        <f t="shared" si="76"/>
        <v>80.769230769230774</v>
      </c>
      <c r="EG25" s="3"/>
      <c r="EH25" s="74">
        <v>1.8</v>
      </c>
      <c r="EI25" s="106">
        <v>2.6</v>
      </c>
      <c r="EK25" s="54">
        <v>16</v>
      </c>
      <c r="EL25" s="7" t="s">
        <v>83</v>
      </c>
      <c r="EM25" s="65">
        <v>447.4</v>
      </c>
      <c r="EN25" s="103">
        <v>4.2</v>
      </c>
      <c r="EO25" s="71">
        <f t="shared" si="31"/>
        <v>0.93875726419311578</v>
      </c>
      <c r="EP25" s="92">
        <f t="shared" si="54"/>
        <v>2.0047732696897373</v>
      </c>
      <c r="EQ25" s="78">
        <f t="shared" si="32"/>
        <v>4.2</v>
      </c>
      <c r="ER25" s="93" t="s">
        <v>7</v>
      </c>
      <c r="ES25" s="78">
        <f>EN25-EW25</f>
        <v>3</v>
      </c>
      <c r="ET25" s="78" t="s">
        <v>360</v>
      </c>
      <c r="EU25" s="3"/>
      <c r="EV25" s="74">
        <v>0</v>
      </c>
      <c r="EW25" s="106">
        <v>1.2</v>
      </c>
      <c r="EY25" s="54">
        <v>16</v>
      </c>
      <c r="EZ25" s="7" t="s">
        <v>90</v>
      </c>
      <c r="FA25" s="65">
        <v>18</v>
      </c>
      <c r="FB25" s="104">
        <v>3.4</v>
      </c>
      <c r="FC25" s="71">
        <f>FB25/FA25*100</f>
        <v>18.888888888888889</v>
      </c>
      <c r="FD25" s="92">
        <f t="shared" si="58"/>
        <v>1.6037735849056605</v>
      </c>
      <c r="FE25" s="75">
        <f t="shared" si="59"/>
        <v>-4.0999999999999996</v>
      </c>
      <c r="FF25" s="73">
        <f t="shared" si="60"/>
        <v>45.333333333333329</v>
      </c>
      <c r="FG25" s="75">
        <f t="shared" si="65"/>
        <v>-11</v>
      </c>
      <c r="FH25" s="75">
        <f t="shared" ref="FH25:FH30" si="80">FB25/FK25*100</f>
        <v>23.611111111111111</v>
      </c>
      <c r="FI25" s="3"/>
      <c r="FJ25" s="71">
        <v>7.5</v>
      </c>
      <c r="FK25" s="508">
        <v>14.4</v>
      </c>
      <c r="FM25" s="54">
        <v>15</v>
      </c>
      <c r="FN25" s="7" t="s">
        <v>77</v>
      </c>
      <c r="FO25" s="65">
        <v>46</v>
      </c>
      <c r="FP25" s="103">
        <v>2.4</v>
      </c>
      <c r="FQ25" s="71">
        <f t="shared" si="75"/>
        <v>5.2173913043478262</v>
      </c>
      <c r="FR25" s="92">
        <f t="shared" si="61"/>
        <v>1.5180265654648957</v>
      </c>
      <c r="FS25" s="75">
        <f t="shared" si="66"/>
        <v>-8.6</v>
      </c>
      <c r="FT25" s="73">
        <f t="shared" si="73"/>
        <v>21.818181818181817</v>
      </c>
      <c r="FU25" s="75">
        <f t="shared" si="79"/>
        <v>-2.1999999999999997</v>
      </c>
      <c r="FV25" s="75">
        <f>FP25/FY25*100</f>
        <v>52.173913043478258</v>
      </c>
      <c r="FW25"/>
      <c r="FX25" s="83">
        <v>11</v>
      </c>
      <c r="FY25" s="104">
        <v>4.5999999999999996</v>
      </c>
    </row>
    <row r="26" spans="1:181" ht="14.95" customHeight="1">
      <c r="A26" s="501">
        <v>17</v>
      </c>
      <c r="B26" s="7" t="s">
        <v>73</v>
      </c>
      <c r="C26" s="65">
        <v>10.8</v>
      </c>
      <c r="D26" s="19">
        <v>3</v>
      </c>
      <c r="E26" s="71">
        <f t="shared" si="3"/>
        <v>27.777777777777775</v>
      </c>
      <c r="F26" s="92">
        <f t="shared" si="34"/>
        <v>1.6438356164383561</v>
      </c>
      <c r="G26" s="75">
        <f t="shared" si="35"/>
        <v>-0.10000000000000009</v>
      </c>
      <c r="H26" s="73">
        <f t="shared" si="4"/>
        <v>96.774193548387089</v>
      </c>
      <c r="I26" s="75">
        <f t="shared" si="14"/>
        <v>-1.0999999999999996</v>
      </c>
      <c r="J26" s="75">
        <f>D26/M26*100</f>
        <v>73.170731707317088</v>
      </c>
      <c r="K26"/>
      <c r="L26" s="22">
        <v>3.1</v>
      </c>
      <c r="M26" s="70">
        <v>4.0999999999999996</v>
      </c>
      <c r="O26" s="501">
        <v>17</v>
      </c>
      <c r="P26" s="7" t="s">
        <v>36</v>
      </c>
      <c r="Q26" s="65">
        <v>44.5</v>
      </c>
      <c r="R26" s="104">
        <v>3.3</v>
      </c>
      <c r="S26" s="71">
        <f t="shared" si="5"/>
        <v>7.4157303370786503</v>
      </c>
      <c r="T26" s="92">
        <f t="shared" si="36"/>
        <v>1.7054263565891472</v>
      </c>
      <c r="U26" s="78">
        <f t="shared" si="6"/>
        <v>0</v>
      </c>
      <c r="V26" s="77">
        <f t="shared" si="62"/>
        <v>100</v>
      </c>
      <c r="W26" s="78">
        <f t="shared" si="7"/>
        <v>0</v>
      </c>
      <c r="X26" s="78">
        <f t="shared" si="69"/>
        <v>100</v>
      </c>
      <c r="Y26"/>
      <c r="Z26" s="71">
        <v>3.3</v>
      </c>
      <c r="AA26" s="70">
        <v>3.3</v>
      </c>
      <c r="AC26" s="54">
        <v>17</v>
      </c>
      <c r="AD26" s="7" t="s">
        <v>36</v>
      </c>
      <c r="AE26" s="65">
        <v>38.200000000000003</v>
      </c>
      <c r="AF26" s="104">
        <v>3.3</v>
      </c>
      <c r="AG26" s="71">
        <f t="shared" si="37"/>
        <v>8.6387434554973819</v>
      </c>
      <c r="AH26" s="92">
        <f t="shared" si="38"/>
        <v>1.5235457063711912</v>
      </c>
      <c r="AI26" s="78">
        <f t="shared" si="39"/>
        <v>0</v>
      </c>
      <c r="AJ26" s="77">
        <f t="shared" si="70"/>
        <v>100</v>
      </c>
      <c r="AK26" s="78">
        <f t="shared" si="15"/>
        <v>0</v>
      </c>
      <c r="AL26" s="78">
        <f t="shared" si="71"/>
        <v>100</v>
      </c>
      <c r="AM26"/>
      <c r="AN26" s="71">
        <v>3.3</v>
      </c>
      <c r="AO26" s="510">
        <v>3.3</v>
      </c>
      <c r="AQ26" s="507">
        <v>17</v>
      </c>
      <c r="AR26" s="7" t="s">
        <v>36</v>
      </c>
      <c r="AS26" s="65">
        <v>45.1</v>
      </c>
      <c r="AT26" s="104">
        <v>3.3</v>
      </c>
      <c r="AU26" s="71">
        <f t="shared" si="16"/>
        <v>7.3170731707317067</v>
      </c>
      <c r="AV26" s="92">
        <f t="shared" si="40"/>
        <v>1.476510067114094</v>
      </c>
      <c r="AW26" s="78">
        <f t="shared" si="17"/>
        <v>0</v>
      </c>
      <c r="AX26" s="77">
        <f t="shared" si="18"/>
        <v>100</v>
      </c>
      <c r="AY26" s="78">
        <f t="shared" si="8"/>
        <v>0</v>
      </c>
      <c r="AZ26" s="78">
        <f t="shared" si="72"/>
        <v>100</v>
      </c>
      <c r="BA26"/>
      <c r="BB26" s="71">
        <v>3.3</v>
      </c>
      <c r="BC26" s="523">
        <v>3.3</v>
      </c>
      <c r="BE26" s="501">
        <v>17</v>
      </c>
      <c r="BF26" s="7" t="s">
        <v>49</v>
      </c>
      <c r="BG26" s="65">
        <v>11.6</v>
      </c>
      <c r="BH26" s="103">
        <v>2.9</v>
      </c>
      <c r="BI26" s="71">
        <f t="shared" si="19"/>
        <v>25</v>
      </c>
      <c r="BJ26" s="92">
        <f t="shared" si="41"/>
        <v>1.5995587424158852</v>
      </c>
      <c r="BK26" s="78">
        <f t="shared" si="20"/>
        <v>2.9</v>
      </c>
      <c r="BL26" s="78" t="s">
        <v>7</v>
      </c>
      <c r="BM26" s="78">
        <f t="shared" si="9"/>
        <v>2.9</v>
      </c>
      <c r="BN26" s="78" t="s">
        <v>7</v>
      </c>
      <c r="BO26"/>
      <c r="BP26" s="74">
        <v>0</v>
      </c>
      <c r="BQ26" s="106">
        <v>0</v>
      </c>
      <c r="BS26" s="501">
        <v>17</v>
      </c>
      <c r="BT26" s="7" t="s">
        <v>57</v>
      </c>
      <c r="BU26" s="65">
        <v>21.2</v>
      </c>
      <c r="BV26" s="103">
        <v>2.8</v>
      </c>
      <c r="BW26" s="71">
        <f t="shared" si="0"/>
        <v>13.20754716981132</v>
      </c>
      <c r="BX26" s="92">
        <f t="shared" si="42"/>
        <v>1.5037593984962405</v>
      </c>
      <c r="BY26" s="75">
        <f t="shared" si="43"/>
        <v>-0.10000000000000009</v>
      </c>
      <c r="BZ26" s="73">
        <f t="shared" si="22"/>
        <v>96.551724137931032</v>
      </c>
      <c r="CA26" s="78">
        <f t="shared" si="23"/>
        <v>0.19999999999999973</v>
      </c>
      <c r="CB26" s="78">
        <f t="shared" si="50"/>
        <v>107.69230769230769</v>
      </c>
      <c r="CC26"/>
      <c r="CD26" s="103">
        <v>2.9</v>
      </c>
      <c r="CE26" s="513">
        <v>2.6</v>
      </c>
      <c r="CG26" s="501">
        <v>17</v>
      </c>
      <c r="CH26" s="7" t="s">
        <v>15</v>
      </c>
      <c r="CI26" s="65">
        <v>78.2</v>
      </c>
      <c r="CJ26" s="104">
        <v>3.6</v>
      </c>
      <c r="CK26" s="71">
        <f t="shared" si="10"/>
        <v>4.6035805626598467</v>
      </c>
      <c r="CL26" s="92">
        <f t="shared" si="44"/>
        <v>1.717557251908397</v>
      </c>
      <c r="CM26" s="78">
        <f t="shared" si="51"/>
        <v>2.1</v>
      </c>
      <c r="CN26" s="77" t="s">
        <v>308</v>
      </c>
      <c r="CO26" s="78">
        <f t="shared" si="24"/>
        <v>3.6</v>
      </c>
      <c r="CP26" s="78" t="s">
        <v>7</v>
      </c>
      <c r="CQ26"/>
      <c r="CR26" s="104">
        <v>1.5</v>
      </c>
      <c r="CS26" s="108">
        <v>0</v>
      </c>
      <c r="CU26" s="54">
        <v>17</v>
      </c>
      <c r="CV26" s="7" t="s">
        <v>57</v>
      </c>
      <c r="CW26" s="65">
        <v>19.100000000000001</v>
      </c>
      <c r="CX26" s="103">
        <v>2.8</v>
      </c>
      <c r="CY26" s="71">
        <f t="shared" si="25"/>
        <v>14.659685863874344</v>
      </c>
      <c r="CZ26" s="92">
        <f t="shared" si="52"/>
        <v>1.3772749631087062</v>
      </c>
      <c r="DA26" s="75">
        <f t="shared" si="45"/>
        <v>-0.40000000000000036</v>
      </c>
      <c r="DB26" s="73">
        <f>CX26/DF26*100</f>
        <v>87.499999999999986</v>
      </c>
      <c r="DC26" s="78">
        <f t="shared" si="26"/>
        <v>0.19999999999999973</v>
      </c>
      <c r="DD26" s="78">
        <f>CX26/DG26*100</f>
        <v>107.69230769230769</v>
      </c>
      <c r="DE26"/>
      <c r="DF26" s="103">
        <v>3.2</v>
      </c>
      <c r="DG26" s="513">
        <v>2.6</v>
      </c>
      <c r="DI26" s="54">
        <v>17</v>
      </c>
      <c r="DJ26" s="7" t="s">
        <v>85</v>
      </c>
      <c r="DK26" s="65">
        <v>19.100000000000001</v>
      </c>
      <c r="DL26" s="103">
        <v>2.2000000000000002</v>
      </c>
      <c r="DM26" s="71">
        <f t="shared" si="1"/>
        <v>11.518324607329843</v>
      </c>
      <c r="DN26" s="92">
        <f t="shared" si="53"/>
        <v>1.1859838274932617</v>
      </c>
      <c r="DO26" s="78">
        <f t="shared" si="11"/>
        <v>0</v>
      </c>
      <c r="DP26" s="77">
        <f t="shared" si="27"/>
        <v>100</v>
      </c>
      <c r="DQ26" s="78">
        <f t="shared" si="28"/>
        <v>2.2000000000000002</v>
      </c>
      <c r="DR26" s="78" t="s">
        <v>7</v>
      </c>
      <c r="DS26"/>
      <c r="DT26" s="103">
        <v>2.2000000000000002</v>
      </c>
      <c r="DU26" s="106">
        <v>0</v>
      </c>
      <c r="DW26" s="54">
        <v>17</v>
      </c>
      <c r="DX26" s="7" t="s">
        <v>21</v>
      </c>
      <c r="DY26" s="65">
        <v>14.2</v>
      </c>
      <c r="DZ26" s="104">
        <v>1.7</v>
      </c>
      <c r="EA26" s="71">
        <f t="shared" si="12"/>
        <v>11.971830985915494</v>
      </c>
      <c r="EB26" s="92">
        <f t="shared" si="56"/>
        <v>0.87090163934426235</v>
      </c>
      <c r="EC26" s="75">
        <f t="shared" si="29"/>
        <v>-0.59999999999999987</v>
      </c>
      <c r="ED26" s="73">
        <f t="shared" si="74"/>
        <v>73.913043478260875</v>
      </c>
      <c r="EE26" s="75">
        <f t="shared" si="13"/>
        <v>-7.7</v>
      </c>
      <c r="EF26" s="75">
        <f t="shared" si="76"/>
        <v>18.085106382978722</v>
      </c>
      <c r="EG26"/>
      <c r="EH26" s="71">
        <v>2.2999999999999998</v>
      </c>
      <c r="EI26" s="108">
        <v>9.4</v>
      </c>
      <c r="EK26" s="54">
        <v>17</v>
      </c>
      <c r="EL26" s="7" t="s">
        <v>74</v>
      </c>
      <c r="EM26" s="65">
        <v>78.7</v>
      </c>
      <c r="EN26" s="103">
        <v>4</v>
      </c>
      <c r="EO26" s="71">
        <f t="shared" si="31"/>
        <v>5.082592121982211</v>
      </c>
      <c r="EP26" s="92">
        <f t="shared" si="54"/>
        <v>1.9093078758949882</v>
      </c>
      <c r="EQ26" s="78">
        <f t="shared" si="32"/>
        <v>0</v>
      </c>
      <c r="ER26" s="77">
        <f t="shared" si="77"/>
        <v>100</v>
      </c>
      <c r="ES26" s="75">
        <f t="shared" si="47"/>
        <v>-9.9999999999999645E-2</v>
      </c>
      <c r="ET26" s="75">
        <f t="shared" si="78"/>
        <v>97.560975609756113</v>
      </c>
      <c r="EU26"/>
      <c r="EV26" s="74">
        <v>4</v>
      </c>
      <c r="EW26" s="106">
        <v>4.0999999999999996</v>
      </c>
      <c r="EY26" s="54">
        <v>17</v>
      </c>
      <c r="EZ26" s="7" t="s">
        <v>57</v>
      </c>
      <c r="FA26" s="65">
        <v>13.2</v>
      </c>
      <c r="FB26" s="103">
        <v>3.2</v>
      </c>
      <c r="FC26" s="71">
        <f t="shared" si="2"/>
        <v>24.242424242424246</v>
      </c>
      <c r="FD26" s="92">
        <f t="shared" si="58"/>
        <v>1.5094339622641511</v>
      </c>
      <c r="FE26" s="78">
        <f t="shared" si="59"/>
        <v>0.90000000000000036</v>
      </c>
      <c r="FF26" s="77">
        <f t="shared" si="60"/>
        <v>139.13043478260872</v>
      </c>
      <c r="FG26" s="78">
        <f t="shared" si="65"/>
        <v>0.60000000000000009</v>
      </c>
      <c r="FH26" s="78">
        <f t="shared" si="80"/>
        <v>123.07692307692308</v>
      </c>
      <c r="FI26"/>
      <c r="FJ26" s="74">
        <v>2.2999999999999998</v>
      </c>
      <c r="FK26" s="511">
        <v>2.6</v>
      </c>
      <c r="FM26" s="54">
        <v>16</v>
      </c>
      <c r="FN26" s="7" t="s">
        <v>26</v>
      </c>
      <c r="FO26" s="65">
        <v>27.1</v>
      </c>
      <c r="FP26" s="103">
        <v>1.9</v>
      </c>
      <c r="FQ26" s="71">
        <f>FP26/FO26*100</f>
        <v>7.0110701107011062</v>
      </c>
      <c r="FR26" s="92">
        <f t="shared" si="61"/>
        <v>1.2017710309930425</v>
      </c>
      <c r="FS26" s="78">
        <f t="shared" si="66"/>
        <v>1.9</v>
      </c>
      <c r="FT26" s="93" t="s">
        <v>7</v>
      </c>
      <c r="FU26" s="75">
        <f t="shared" si="79"/>
        <v>-3.1</v>
      </c>
      <c r="FV26" s="75">
        <f t="shared" ref="FV26:FV31" si="81">FP26/FY26*100</f>
        <v>38</v>
      </c>
      <c r="FW26" s="3"/>
      <c r="FX26" s="74">
        <v>0</v>
      </c>
      <c r="FY26" s="103">
        <v>5</v>
      </c>
    </row>
    <row r="27" spans="1:181" ht="14.95" customHeight="1">
      <c r="A27" s="501">
        <v>18</v>
      </c>
      <c r="B27" s="15" t="s">
        <v>57</v>
      </c>
      <c r="C27" s="65">
        <v>77.7</v>
      </c>
      <c r="D27" s="19">
        <v>2.6</v>
      </c>
      <c r="E27" s="71">
        <f t="shared" si="3"/>
        <v>3.346203346203346</v>
      </c>
      <c r="F27" s="92">
        <f t="shared" si="34"/>
        <v>1.4246575342465755</v>
      </c>
      <c r="G27" s="75">
        <f t="shared" si="35"/>
        <v>-1.1999999999999997</v>
      </c>
      <c r="H27" s="73">
        <f>D27/L27*100</f>
        <v>68.421052631578945</v>
      </c>
      <c r="I27" s="78">
        <f t="shared" si="14"/>
        <v>2.6</v>
      </c>
      <c r="J27" s="78" t="s">
        <v>7</v>
      </c>
      <c r="K27"/>
      <c r="L27" s="22">
        <v>3.8</v>
      </c>
      <c r="M27" s="70">
        <v>0</v>
      </c>
      <c r="O27" s="501">
        <v>18</v>
      </c>
      <c r="P27" s="7" t="s">
        <v>25</v>
      </c>
      <c r="Q27" s="65">
        <v>48.8</v>
      </c>
      <c r="R27" s="103">
        <v>3.1</v>
      </c>
      <c r="S27" s="71">
        <f t="shared" si="5"/>
        <v>6.3524590163934427</v>
      </c>
      <c r="T27" s="92">
        <f t="shared" si="36"/>
        <v>1.6020671834625324</v>
      </c>
      <c r="U27" s="78">
        <f t="shared" si="6"/>
        <v>0</v>
      </c>
      <c r="V27" s="77">
        <f>R27/Z27*100</f>
        <v>100</v>
      </c>
      <c r="W27" s="78">
        <f t="shared" si="7"/>
        <v>0</v>
      </c>
      <c r="X27" s="78">
        <f t="shared" si="69"/>
        <v>100</v>
      </c>
      <c r="Y27"/>
      <c r="Z27" s="74">
        <v>3.1</v>
      </c>
      <c r="AA27" s="70">
        <v>3.1</v>
      </c>
      <c r="AC27" s="54">
        <v>18</v>
      </c>
      <c r="AD27" s="7" t="s">
        <v>25</v>
      </c>
      <c r="AE27" s="65">
        <v>140</v>
      </c>
      <c r="AF27" s="103">
        <v>3.1</v>
      </c>
      <c r="AG27" s="71">
        <f t="shared" si="37"/>
        <v>2.2142857142857144</v>
      </c>
      <c r="AH27" s="92">
        <f t="shared" si="38"/>
        <v>1.4312096029547554</v>
      </c>
      <c r="AI27" s="78">
        <f t="shared" si="39"/>
        <v>0</v>
      </c>
      <c r="AJ27" s="77">
        <f t="shared" si="70"/>
        <v>100</v>
      </c>
      <c r="AK27" s="78">
        <f t="shared" si="15"/>
        <v>0</v>
      </c>
      <c r="AL27" s="78">
        <f t="shared" si="71"/>
        <v>100</v>
      </c>
      <c r="AM27"/>
      <c r="AN27" s="74">
        <v>3.1</v>
      </c>
      <c r="AO27" s="510">
        <v>3.1</v>
      </c>
      <c r="AQ27" s="507">
        <v>18</v>
      </c>
      <c r="AR27" s="7" t="s">
        <v>21</v>
      </c>
      <c r="AS27" s="65">
        <v>14</v>
      </c>
      <c r="AT27" s="104">
        <v>3.2</v>
      </c>
      <c r="AU27" s="71">
        <f t="shared" si="16"/>
        <v>22.857142857142858</v>
      </c>
      <c r="AV27" s="92">
        <f t="shared" si="40"/>
        <v>1.4317673378076063</v>
      </c>
      <c r="AW27" s="75">
        <f t="shared" si="17"/>
        <v>-1.8999999999999995</v>
      </c>
      <c r="AX27" s="73">
        <f t="shared" si="18"/>
        <v>62.745098039215698</v>
      </c>
      <c r="AY27" s="75">
        <f t="shared" si="8"/>
        <v>-6.2</v>
      </c>
      <c r="AZ27" s="75">
        <f t="shared" si="72"/>
        <v>34.042553191489361</v>
      </c>
      <c r="BA27"/>
      <c r="BB27" s="71">
        <v>5.0999999999999996</v>
      </c>
      <c r="BC27" s="523">
        <v>9.4</v>
      </c>
      <c r="BE27" s="501">
        <v>18</v>
      </c>
      <c r="BF27" s="7" t="s">
        <v>57</v>
      </c>
      <c r="BG27" s="65">
        <v>20.6</v>
      </c>
      <c r="BH27" s="103">
        <v>2.9</v>
      </c>
      <c r="BI27" s="71">
        <f t="shared" si="19"/>
        <v>14.077669902912621</v>
      </c>
      <c r="BJ27" s="92">
        <f t="shared" si="41"/>
        <v>1.5995587424158852</v>
      </c>
      <c r="BK27" s="75">
        <f t="shared" si="20"/>
        <v>-1</v>
      </c>
      <c r="BL27" s="73">
        <f t="shared" si="21"/>
        <v>74.358974358974365</v>
      </c>
      <c r="BM27" s="78">
        <f t="shared" si="9"/>
        <v>0.29999999999999982</v>
      </c>
      <c r="BN27" s="78">
        <f t="shared" si="49"/>
        <v>111.53846153846155</v>
      </c>
      <c r="BO27"/>
      <c r="BP27" s="74">
        <v>3.9</v>
      </c>
      <c r="BQ27" s="106">
        <v>2.6</v>
      </c>
      <c r="BS27" s="501">
        <v>18</v>
      </c>
      <c r="BT27" s="7" t="s">
        <v>85</v>
      </c>
      <c r="BU27" s="65">
        <v>111.3</v>
      </c>
      <c r="BV27" s="103">
        <v>2.2000000000000002</v>
      </c>
      <c r="BW27" s="71">
        <f t="shared" si="0"/>
        <v>1.9766397124887691</v>
      </c>
      <c r="BX27" s="92">
        <f t="shared" si="42"/>
        <v>1.1815252416756179</v>
      </c>
      <c r="BY27" s="78">
        <f t="shared" si="43"/>
        <v>0</v>
      </c>
      <c r="BZ27" s="77">
        <f t="shared" si="22"/>
        <v>100</v>
      </c>
      <c r="CA27" s="78">
        <f t="shared" si="23"/>
        <v>2.2000000000000002</v>
      </c>
      <c r="CB27" s="78" t="s">
        <v>7</v>
      </c>
      <c r="CC27"/>
      <c r="CD27" s="103">
        <v>2.2000000000000002</v>
      </c>
      <c r="CE27" s="529">
        <v>0</v>
      </c>
      <c r="CG27" s="501">
        <v>18</v>
      </c>
      <c r="CH27" s="7" t="s">
        <v>57</v>
      </c>
      <c r="CI27" s="65">
        <v>21.3</v>
      </c>
      <c r="CJ27" s="103">
        <v>3.2</v>
      </c>
      <c r="CK27" s="71">
        <f t="shared" si="10"/>
        <v>15.023474178403756</v>
      </c>
      <c r="CL27" s="92">
        <f t="shared" si="44"/>
        <v>1.5267175572519085</v>
      </c>
      <c r="CM27" s="78">
        <f t="shared" si="51"/>
        <v>0.40000000000000036</v>
      </c>
      <c r="CN27" s="77">
        <f t="shared" si="67"/>
        <v>114.28571428571431</v>
      </c>
      <c r="CO27" s="78">
        <f t="shared" si="24"/>
        <v>0.60000000000000009</v>
      </c>
      <c r="CP27" s="78">
        <f t="shared" ref="CP27:CP35" si="82">CJ27/CS27*100</f>
        <v>123.07692307692308</v>
      </c>
      <c r="CQ27"/>
      <c r="CR27" s="103">
        <v>2.8</v>
      </c>
      <c r="CS27" s="513">
        <v>2.6</v>
      </c>
      <c r="CU27" s="54">
        <v>18</v>
      </c>
      <c r="CV27" s="7" t="s">
        <v>85</v>
      </c>
      <c r="CW27" s="65">
        <v>125.5</v>
      </c>
      <c r="CX27" s="103">
        <v>2.2000000000000002</v>
      </c>
      <c r="CY27" s="71">
        <f t="shared" si="25"/>
        <v>1.7529880478087652</v>
      </c>
      <c r="CZ27" s="92">
        <f t="shared" si="52"/>
        <v>1.0821446138711266</v>
      </c>
      <c r="DA27" s="78">
        <f t="shared" si="45"/>
        <v>0</v>
      </c>
      <c r="DB27" s="77">
        <f t="shared" ref="DB27:DB36" si="83">CX27/DF27*100</f>
        <v>100</v>
      </c>
      <c r="DC27" s="78">
        <f t="shared" si="26"/>
        <v>2.2000000000000002</v>
      </c>
      <c r="DD27" s="78" t="s">
        <v>7</v>
      </c>
      <c r="DE27"/>
      <c r="DF27" s="103">
        <v>2.2000000000000002</v>
      </c>
      <c r="DG27" s="106">
        <v>0</v>
      </c>
      <c r="DI27" s="54">
        <v>18</v>
      </c>
      <c r="DJ27" s="7" t="s">
        <v>57</v>
      </c>
      <c r="DK27" s="65">
        <v>13.9</v>
      </c>
      <c r="DL27" s="103">
        <v>1.8</v>
      </c>
      <c r="DM27" s="71">
        <f t="shared" si="1"/>
        <v>12.949640287769784</v>
      </c>
      <c r="DN27" s="92">
        <f t="shared" si="53"/>
        <v>0.9703504043126685</v>
      </c>
      <c r="DO27" s="75">
        <f t="shared" si="11"/>
        <v>-0.99999999999999978</v>
      </c>
      <c r="DP27" s="73">
        <f t="shared" si="27"/>
        <v>64.285714285714292</v>
      </c>
      <c r="DQ27" s="75">
        <f t="shared" si="28"/>
        <v>-0.8</v>
      </c>
      <c r="DR27" s="75">
        <f>DL27/DU27*100</f>
        <v>69.230769230769226</v>
      </c>
      <c r="DS27"/>
      <c r="DT27" s="103">
        <v>2.8</v>
      </c>
      <c r="DU27" s="513">
        <v>2.6</v>
      </c>
      <c r="DW27" s="54">
        <v>18</v>
      </c>
      <c r="DX27" s="7" t="s">
        <v>39</v>
      </c>
      <c r="DY27" s="65">
        <v>2.5</v>
      </c>
      <c r="DZ27" s="103">
        <v>1.3</v>
      </c>
      <c r="EA27" s="60">
        <f t="shared" si="12"/>
        <v>52</v>
      </c>
      <c r="EB27" s="92">
        <f t="shared" si="56"/>
        <v>0.66598360655737709</v>
      </c>
      <c r="EC27" s="78">
        <f t="shared" si="29"/>
        <v>0</v>
      </c>
      <c r="ED27" s="77">
        <f t="shared" si="74"/>
        <v>100</v>
      </c>
      <c r="EE27" s="78">
        <f t="shared" si="13"/>
        <v>0</v>
      </c>
      <c r="EF27" s="78">
        <f t="shared" si="76"/>
        <v>100</v>
      </c>
      <c r="EG27"/>
      <c r="EH27" s="74">
        <v>1.3</v>
      </c>
      <c r="EI27" s="106">
        <v>1.3</v>
      </c>
      <c r="EK27" s="54">
        <v>18</v>
      </c>
      <c r="EL27" s="7" t="s">
        <v>73</v>
      </c>
      <c r="EM27" s="65">
        <v>23.2</v>
      </c>
      <c r="EN27" s="103">
        <v>2.7</v>
      </c>
      <c r="EO27" s="71">
        <f t="shared" si="31"/>
        <v>11.63793103448276</v>
      </c>
      <c r="EP27" s="92">
        <f t="shared" si="54"/>
        <v>1.2887828162291171</v>
      </c>
      <c r="EQ27" s="78">
        <f t="shared" si="32"/>
        <v>0</v>
      </c>
      <c r="ER27" s="77">
        <f t="shared" si="77"/>
        <v>100</v>
      </c>
      <c r="ES27" s="75">
        <f t="shared" si="47"/>
        <v>-0.29999999999999982</v>
      </c>
      <c r="ET27" s="75">
        <f t="shared" si="78"/>
        <v>90</v>
      </c>
      <c r="EU27"/>
      <c r="EV27" s="74">
        <v>2.7</v>
      </c>
      <c r="EW27" s="106">
        <v>3</v>
      </c>
      <c r="EY27" s="54">
        <v>18</v>
      </c>
      <c r="EZ27" s="7" t="s">
        <v>73</v>
      </c>
      <c r="FA27" s="65">
        <v>23.2</v>
      </c>
      <c r="FB27" s="103">
        <v>2.7</v>
      </c>
      <c r="FC27" s="71">
        <f t="shared" si="2"/>
        <v>11.63793103448276</v>
      </c>
      <c r="FD27" s="92">
        <f>FB27/212*100</f>
        <v>1.2735849056603774</v>
      </c>
      <c r="FE27" s="78">
        <f t="shared" si="59"/>
        <v>0</v>
      </c>
      <c r="FF27" s="77">
        <f t="shared" si="60"/>
        <v>100</v>
      </c>
      <c r="FG27" s="75">
        <f t="shared" si="65"/>
        <v>-0.29999999999999982</v>
      </c>
      <c r="FH27" s="75">
        <f t="shared" si="80"/>
        <v>90</v>
      </c>
      <c r="FI27"/>
      <c r="FJ27" s="74">
        <v>2.7</v>
      </c>
      <c r="FK27" s="511">
        <v>3</v>
      </c>
      <c r="FM27" s="54">
        <v>17</v>
      </c>
      <c r="FN27" s="7" t="s">
        <v>82</v>
      </c>
      <c r="FO27" s="65">
        <v>10.7</v>
      </c>
      <c r="FP27" s="103">
        <v>1.8</v>
      </c>
      <c r="FQ27" s="71">
        <f t="shared" ref="FQ27:FQ32" si="84">FP27/FO27*100</f>
        <v>16.822429906542059</v>
      </c>
      <c r="FR27" s="92">
        <f t="shared" si="61"/>
        <v>1.1385199240986719</v>
      </c>
      <c r="FS27" s="78">
        <f t="shared" si="66"/>
        <v>0</v>
      </c>
      <c r="FT27" s="77">
        <f t="shared" si="73"/>
        <v>100</v>
      </c>
      <c r="FU27" s="78">
        <f t="shared" si="79"/>
        <v>0</v>
      </c>
      <c r="FV27" s="78">
        <f t="shared" si="81"/>
        <v>100</v>
      </c>
      <c r="FW27"/>
      <c r="FX27" s="103">
        <v>1.8</v>
      </c>
      <c r="FY27" s="103">
        <v>1.8</v>
      </c>
    </row>
    <row r="28" spans="1:181" ht="14.95" customHeight="1">
      <c r="A28" s="501">
        <v>19</v>
      </c>
      <c r="B28" s="530" t="s">
        <v>9</v>
      </c>
      <c r="C28" s="65">
        <v>2</v>
      </c>
      <c r="D28" s="104">
        <v>2</v>
      </c>
      <c r="E28" s="60">
        <f t="shared" si="3"/>
        <v>100</v>
      </c>
      <c r="F28" s="92">
        <f t="shared" si="34"/>
        <v>1.095890410958904</v>
      </c>
      <c r="G28" s="78">
        <f t="shared" si="35"/>
        <v>2</v>
      </c>
      <c r="H28" s="78" t="s">
        <v>7</v>
      </c>
      <c r="I28" s="78">
        <f t="shared" si="14"/>
        <v>2</v>
      </c>
      <c r="J28" s="78" t="s">
        <v>7</v>
      </c>
      <c r="K28" s="86"/>
      <c r="L28" s="22">
        <v>0</v>
      </c>
      <c r="M28" s="70">
        <v>0</v>
      </c>
      <c r="O28" s="501">
        <v>19</v>
      </c>
      <c r="P28" s="7" t="s">
        <v>52</v>
      </c>
      <c r="Q28" s="65">
        <v>6.4</v>
      </c>
      <c r="R28" s="103">
        <v>2.2000000000000002</v>
      </c>
      <c r="S28" s="60">
        <f t="shared" si="5"/>
        <v>34.375</v>
      </c>
      <c r="T28" s="92">
        <f t="shared" si="36"/>
        <v>1.136950904392765</v>
      </c>
      <c r="U28" s="75">
        <f t="shared" si="6"/>
        <v>-4.7</v>
      </c>
      <c r="V28" s="73">
        <f>R28/Z28*100</f>
        <v>31.884057971014496</v>
      </c>
      <c r="W28" s="75">
        <f t="shared" si="7"/>
        <v>-4.7</v>
      </c>
      <c r="X28" s="75">
        <f t="shared" si="69"/>
        <v>31.884057971014496</v>
      </c>
      <c r="Y28" s="86"/>
      <c r="Z28" s="74">
        <v>6.9</v>
      </c>
      <c r="AA28" s="70">
        <v>6.9</v>
      </c>
      <c r="AC28" s="54">
        <v>19</v>
      </c>
      <c r="AD28" s="7" t="s">
        <v>85</v>
      </c>
      <c r="AE28" s="65">
        <v>158.69999999999999</v>
      </c>
      <c r="AF28" s="103">
        <v>2.2000000000000002</v>
      </c>
      <c r="AG28" s="71">
        <f t="shared" si="37"/>
        <v>1.3862633900441086</v>
      </c>
      <c r="AH28" s="92">
        <f t="shared" si="38"/>
        <v>1.0156971375807944</v>
      </c>
      <c r="AI28" s="78">
        <f t="shared" si="39"/>
        <v>0</v>
      </c>
      <c r="AJ28" s="77">
        <f t="shared" si="70"/>
        <v>100</v>
      </c>
      <c r="AK28" s="78">
        <f t="shared" si="15"/>
        <v>2.2000000000000002</v>
      </c>
      <c r="AL28" s="78" t="s">
        <v>7</v>
      </c>
      <c r="AM28" s="86"/>
      <c r="AN28" s="74">
        <v>2.2000000000000002</v>
      </c>
      <c r="AO28" s="510">
        <v>0</v>
      </c>
      <c r="AQ28" s="507">
        <v>19</v>
      </c>
      <c r="AR28" s="7" t="s">
        <v>52</v>
      </c>
      <c r="AS28" s="65">
        <v>10.8</v>
      </c>
      <c r="AT28" s="103">
        <v>3.1</v>
      </c>
      <c r="AU28" s="71">
        <f t="shared" si="16"/>
        <v>28.703703703703702</v>
      </c>
      <c r="AV28" s="92">
        <f t="shared" si="40"/>
        <v>1.3870246085011186</v>
      </c>
      <c r="AW28" s="78">
        <f t="shared" si="17"/>
        <v>1.5</v>
      </c>
      <c r="AX28" s="77">
        <f t="shared" si="18"/>
        <v>193.75</v>
      </c>
      <c r="AY28" s="75">
        <f t="shared" si="8"/>
        <v>-3.8000000000000003</v>
      </c>
      <c r="AZ28" s="75">
        <f>AT28/BC28*100</f>
        <v>44.927536231884055</v>
      </c>
      <c r="BA28" s="86"/>
      <c r="BB28" s="74">
        <v>1.6</v>
      </c>
      <c r="BC28" s="511">
        <v>6.9</v>
      </c>
      <c r="BE28" s="501">
        <v>19</v>
      </c>
      <c r="BF28" s="7" t="s">
        <v>85</v>
      </c>
      <c r="BG28" s="65">
        <v>211.1</v>
      </c>
      <c r="BH28" s="103">
        <v>2.2000000000000002</v>
      </c>
      <c r="BI28" s="71">
        <f t="shared" si="19"/>
        <v>1.0421601136901943</v>
      </c>
      <c r="BJ28" s="92">
        <f t="shared" si="41"/>
        <v>1.2134583563154993</v>
      </c>
      <c r="BK28" s="78">
        <f t="shared" si="20"/>
        <v>0</v>
      </c>
      <c r="BL28" s="77">
        <f t="shared" si="21"/>
        <v>100</v>
      </c>
      <c r="BM28" s="78">
        <f t="shared" si="9"/>
        <v>2.2000000000000002</v>
      </c>
      <c r="BN28" s="78" t="s">
        <v>7</v>
      </c>
      <c r="BO28" s="86"/>
      <c r="BP28" s="74">
        <v>2.2000000000000002</v>
      </c>
      <c r="BQ28" s="106">
        <v>0</v>
      </c>
      <c r="BS28" s="501">
        <v>19</v>
      </c>
      <c r="BT28" s="7" t="s">
        <v>15</v>
      </c>
      <c r="BU28" s="65">
        <v>74.8</v>
      </c>
      <c r="BV28" s="104">
        <v>1.5</v>
      </c>
      <c r="BW28" s="71">
        <f t="shared" si="0"/>
        <v>2.0053475935828877</v>
      </c>
      <c r="BX28" s="92">
        <f t="shared" si="42"/>
        <v>0.80558539205155755</v>
      </c>
      <c r="BY28" s="75">
        <f t="shared" si="43"/>
        <v>-1.4</v>
      </c>
      <c r="BZ28" s="73">
        <f t="shared" si="22"/>
        <v>51.724137931034484</v>
      </c>
      <c r="CA28" s="78">
        <f t="shared" si="23"/>
        <v>1.5</v>
      </c>
      <c r="CB28" s="78" t="s">
        <v>7</v>
      </c>
      <c r="CC28" s="86"/>
      <c r="CD28" s="104">
        <v>2.9</v>
      </c>
      <c r="CE28" s="108">
        <v>0</v>
      </c>
      <c r="CG28" s="501">
        <v>19</v>
      </c>
      <c r="CH28" s="7" t="s">
        <v>52</v>
      </c>
      <c r="CI28" s="65">
        <v>5.9</v>
      </c>
      <c r="CJ28" s="103">
        <v>3</v>
      </c>
      <c r="CK28" s="60">
        <f t="shared" si="10"/>
        <v>50.847457627118644</v>
      </c>
      <c r="CL28" s="92">
        <f t="shared" si="44"/>
        <v>1.4312977099236641</v>
      </c>
      <c r="CM28" s="75">
        <f t="shared" si="51"/>
        <v>-1.4000000000000004</v>
      </c>
      <c r="CN28" s="73">
        <f t="shared" si="67"/>
        <v>68.181818181818173</v>
      </c>
      <c r="CO28" s="75">
        <f t="shared" si="24"/>
        <v>-3.9000000000000004</v>
      </c>
      <c r="CP28" s="75">
        <f t="shared" si="82"/>
        <v>43.478260869565219</v>
      </c>
      <c r="CQ28" s="86"/>
      <c r="CR28" s="103">
        <v>4.4000000000000004</v>
      </c>
      <c r="CS28" s="513">
        <v>6.9</v>
      </c>
      <c r="CU28" s="54">
        <v>19</v>
      </c>
      <c r="CV28" s="7" t="s">
        <v>50</v>
      </c>
      <c r="CW28" s="65">
        <v>4</v>
      </c>
      <c r="CX28" s="103">
        <v>1.9</v>
      </c>
      <c r="CY28" s="60">
        <f t="shared" si="25"/>
        <v>47.5</v>
      </c>
      <c r="CZ28" s="92">
        <f t="shared" si="52"/>
        <v>0.93457943925233633</v>
      </c>
      <c r="DA28" s="78">
        <f t="shared" si="45"/>
        <v>1.9</v>
      </c>
      <c r="DB28" s="78" t="s">
        <v>7</v>
      </c>
      <c r="DC28" s="78">
        <f t="shared" si="26"/>
        <v>1.9</v>
      </c>
      <c r="DD28" s="78" t="s">
        <v>7</v>
      </c>
      <c r="DE28" s="86"/>
      <c r="DF28" s="74">
        <v>0</v>
      </c>
      <c r="DG28" s="106">
        <v>0</v>
      </c>
      <c r="DI28" s="54">
        <v>19</v>
      </c>
      <c r="DJ28" s="7" t="s">
        <v>39</v>
      </c>
      <c r="DK28" s="65">
        <v>2.7</v>
      </c>
      <c r="DL28" s="103">
        <v>1.3</v>
      </c>
      <c r="DM28" s="60">
        <f t="shared" si="1"/>
        <v>48.148148148148145</v>
      </c>
      <c r="DN28" s="92">
        <f t="shared" si="53"/>
        <v>0.70080862533692723</v>
      </c>
      <c r="DO28" s="78">
        <f t="shared" si="11"/>
        <v>0</v>
      </c>
      <c r="DP28" s="77">
        <f t="shared" si="27"/>
        <v>100</v>
      </c>
      <c r="DQ28" s="78">
        <f t="shared" si="28"/>
        <v>0</v>
      </c>
      <c r="DR28" s="78">
        <f>DL28/DU28*100</f>
        <v>100</v>
      </c>
      <c r="DS28" s="86"/>
      <c r="DT28" s="103">
        <v>1.3</v>
      </c>
      <c r="DU28" s="513">
        <v>1.3</v>
      </c>
      <c r="DW28" s="54">
        <v>19</v>
      </c>
      <c r="DX28" s="7" t="s">
        <v>26</v>
      </c>
      <c r="DY28" s="65">
        <v>28.5</v>
      </c>
      <c r="DZ28" s="103">
        <v>1.2</v>
      </c>
      <c r="EA28" s="71">
        <f t="shared" si="12"/>
        <v>4.2105263157894735</v>
      </c>
      <c r="EB28" s="92">
        <f t="shared" si="56"/>
        <v>0.61475409836065575</v>
      </c>
      <c r="EC28" s="78">
        <f t="shared" si="29"/>
        <v>0.5</v>
      </c>
      <c r="ED28" s="77">
        <f t="shared" si="74"/>
        <v>171.42857142857144</v>
      </c>
      <c r="EE28" s="75">
        <f t="shared" si="13"/>
        <v>-3.8</v>
      </c>
      <c r="EF28" s="75">
        <f t="shared" si="76"/>
        <v>24</v>
      </c>
      <c r="EG28" s="86"/>
      <c r="EH28" s="74">
        <v>0.7</v>
      </c>
      <c r="EI28" s="106">
        <v>5</v>
      </c>
      <c r="EK28" s="54">
        <v>19</v>
      </c>
      <c r="EL28" s="7" t="s">
        <v>57</v>
      </c>
      <c r="EM28" s="65">
        <v>11.7</v>
      </c>
      <c r="EN28" s="103">
        <v>2.2999999999999998</v>
      </c>
      <c r="EO28" s="71">
        <f t="shared" si="31"/>
        <v>19.658119658119659</v>
      </c>
      <c r="EP28" s="92">
        <f>EN28/209.5*100</f>
        <v>1.0978520286396181</v>
      </c>
      <c r="EQ28" s="78">
        <f t="shared" si="32"/>
        <v>0.19999999999999973</v>
      </c>
      <c r="ER28" s="77">
        <f t="shared" si="77"/>
        <v>109.52380952380952</v>
      </c>
      <c r="ES28" s="75">
        <f t="shared" si="47"/>
        <v>-0.30000000000000027</v>
      </c>
      <c r="ET28" s="75">
        <f t="shared" si="78"/>
        <v>88.461538461538453</v>
      </c>
      <c r="EU28" s="86"/>
      <c r="EV28" s="74">
        <v>2.1</v>
      </c>
      <c r="EW28" s="106">
        <v>2.6</v>
      </c>
      <c r="EY28" s="54">
        <v>19</v>
      </c>
      <c r="EZ28" s="7" t="s">
        <v>21</v>
      </c>
      <c r="FA28" s="65">
        <v>20.8</v>
      </c>
      <c r="FB28" s="104">
        <v>2.2000000000000002</v>
      </c>
      <c r="FC28" s="71">
        <f t="shared" si="2"/>
        <v>10.576923076923077</v>
      </c>
      <c r="FD28" s="92">
        <f t="shared" si="58"/>
        <v>1.037735849056604</v>
      </c>
      <c r="FE28" s="75">
        <f t="shared" si="59"/>
        <v>-3.2</v>
      </c>
      <c r="FF28" s="73">
        <f t="shared" si="60"/>
        <v>40.740740740740748</v>
      </c>
      <c r="FG28" s="75">
        <f t="shared" si="65"/>
        <v>-7.2</v>
      </c>
      <c r="FH28" s="75">
        <f t="shared" si="80"/>
        <v>23.404255319148938</v>
      </c>
      <c r="FI28" s="86"/>
      <c r="FJ28" s="71">
        <v>5.4</v>
      </c>
      <c r="FK28" s="523">
        <v>9.4</v>
      </c>
      <c r="FM28" s="54">
        <v>18</v>
      </c>
      <c r="FN28" s="7" t="s">
        <v>50</v>
      </c>
      <c r="FO28" s="65">
        <v>8.3000000000000007</v>
      </c>
      <c r="FP28" s="103">
        <v>1.6</v>
      </c>
      <c r="FQ28" s="71">
        <f t="shared" si="84"/>
        <v>19.277108433734938</v>
      </c>
      <c r="FR28" s="92">
        <f t="shared" si="61"/>
        <v>1.0120177103099304</v>
      </c>
      <c r="FS28" s="75">
        <f t="shared" si="66"/>
        <v>-7.9</v>
      </c>
      <c r="FT28" s="73">
        <f t="shared" si="73"/>
        <v>16.842105263157894</v>
      </c>
      <c r="FU28" s="78">
        <f t="shared" si="79"/>
        <v>1.6</v>
      </c>
      <c r="FV28" s="93" t="s">
        <v>7</v>
      </c>
      <c r="FW28"/>
      <c r="FX28" s="103">
        <v>9.5</v>
      </c>
      <c r="FY28" s="74">
        <v>0</v>
      </c>
    </row>
    <row r="29" spans="1:181" ht="14.95" customHeight="1">
      <c r="A29" s="501">
        <v>20</v>
      </c>
      <c r="B29" s="530" t="s">
        <v>54</v>
      </c>
      <c r="C29" s="65">
        <v>66.400000000000006</v>
      </c>
      <c r="D29" s="103">
        <v>1.9</v>
      </c>
      <c r="E29" s="71">
        <f>D29/C29*100</f>
        <v>2.8614457831325297</v>
      </c>
      <c r="F29" s="92">
        <f t="shared" si="34"/>
        <v>1.0410958904109588</v>
      </c>
      <c r="G29" s="78">
        <f t="shared" si="35"/>
        <v>1.9</v>
      </c>
      <c r="H29" s="78" t="s">
        <v>7</v>
      </c>
      <c r="I29" s="78">
        <f t="shared" si="14"/>
        <v>1.9</v>
      </c>
      <c r="J29" s="78" t="s">
        <v>7</v>
      </c>
      <c r="K29"/>
      <c r="L29" s="22">
        <v>0</v>
      </c>
      <c r="M29" s="516">
        <v>0</v>
      </c>
      <c r="O29" s="501">
        <v>20</v>
      </c>
      <c r="P29" s="7" t="s">
        <v>85</v>
      </c>
      <c r="Q29" s="65">
        <v>150.6</v>
      </c>
      <c r="R29" s="103">
        <v>2.2000000000000002</v>
      </c>
      <c r="S29" s="71">
        <f t="shared" si="5"/>
        <v>1.4608233731739708</v>
      </c>
      <c r="T29" s="92">
        <f t="shared" si="36"/>
        <v>1.136950904392765</v>
      </c>
      <c r="U29" s="78">
        <f t="shared" si="6"/>
        <v>2.2000000000000002</v>
      </c>
      <c r="V29" s="78" t="s">
        <v>7</v>
      </c>
      <c r="W29" s="78">
        <f t="shared" si="7"/>
        <v>2.2000000000000002</v>
      </c>
      <c r="X29" s="78" t="s">
        <v>7</v>
      </c>
      <c r="Y29"/>
      <c r="Z29" s="74">
        <v>0</v>
      </c>
      <c r="AA29" s="516">
        <v>0</v>
      </c>
      <c r="AC29" s="54">
        <v>20</v>
      </c>
      <c r="AD29" s="7" t="s">
        <v>82</v>
      </c>
      <c r="AE29" s="65">
        <v>29.9</v>
      </c>
      <c r="AF29" s="103">
        <v>1.8</v>
      </c>
      <c r="AG29" s="71">
        <f t="shared" si="37"/>
        <v>6.0200668896321075</v>
      </c>
      <c r="AH29" s="92">
        <f t="shared" si="38"/>
        <v>0.8310249307479225</v>
      </c>
      <c r="AI29" s="78">
        <f t="shared" si="39"/>
        <v>0</v>
      </c>
      <c r="AJ29" s="77">
        <f t="shared" si="70"/>
        <v>100</v>
      </c>
      <c r="AK29" s="78">
        <f t="shared" si="15"/>
        <v>0</v>
      </c>
      <c r="AL29" s="78">
        <f t="shared" ref="AL29:AL34" si="85">AF29/AO29*100</f>
        <v>100</v>
      </c>
      <c r="AM29"/>
      <c r="AN29" s="74">
        <v>1.8</v>
      </c>
      <c r="AO29" s="510">
        <v>1.8</v>
      </c>
      <c r="AQ29" s="507">
        <v>20</v>
      </c>
      <c r="AR29" s="7" t="s">
        <v>73</v>
      </c>
      <c r="AS29" s="65">
        <v>17.399999999999999</v>
      </c>
      <c r="AT29" s="103">
        <v>3</v>
      </c>
      <c r="AU29" s="71">
        <f t="shared" si="16"/>
        <v>17.241379310344829</v>
      </c>
      <c r="AV29" s="92">
        <f t="shared" si="40"/>
        <v>1.3422818791946309</v>
      </c>
      <c r="AW29" s="75">
        <f t="shared" si="17"/>
        <v>-2.9000000000000004</v>
      </c>
      <c r="AX29" s="77">
        <f t="shared" si="18"/>
        <v>50.847457627118644</v>
      </c>
      <c r="AY29" s="78">
        <f t="shared" si="8"/>
        <v>0</v>
      </c>
      <c r="AZ29" s="78">
        <f t="shared" ref="AZ29:AZ34" si="86">AT29/BC29*100</f>
        <v>100</v>
      </c>
      <c r="BA29"/>
      <c r="BB29" s="74">
        <v>5.9</v>
      </c>
      <c r="BC29" s="511">
        <v>3</v>
      </c>
      <c r="BE29" s="501">
        <v>20</v>
      </c>
      <c r="BF29" s="7" t="s">
        <v>21</v>
      </c>
      <c r="BG29" s="65">
        <v>19.399999999999999</v>
      </c>
      <c r="BH29" s="104">
        <v>1.9</v>
      </c>
      <c r="BI29" s="71">
        <f t="shared" si="19"/>
        <v>9.7938144329896915</v>
      </c>
      <c r="BJ29" s="92">
        <f t="shared" si="41"/>
        <v>1.0479867622724766</v>
      </c>
      <c r="BK29" s="75">
        <f t="shared" si="20"/>
        <v>-1.3000000000000003</v>
      </c>
      <c r="BL29" s="73">
        <f t="shared" si="21"/>
        <v>59.374999999999986</v>
      </c>
      <c r="BM29" s="75">
        <f t="shared" si="9"/>
        <v>-7.5</v>
      </c>
      <c r="BN29" s="75">
        <f t="shared" ref="BN29:BN34" si="87">BH29/BQ29*100</f>
        <v>20.212765957446805</v>
      </c>
      <c r="BO29"/>
      <c r="BP29" s="71">
        <v>3.2</v>
      </c>
      <c r="BQ29" s="108">
        <v>9.4</v>
      </c>
      <c r="BS29" s="501">
        <v>20</v>
      </c>
      <c r="BT29" s="530" t="s">
        <v>39</v>
      </c>
      <c r="BU29" s="65">
        <v>5.0999999999999996</v>
      </c>
      <c r="BV29" s="103">
        <v>1.3</v>
      </c>
      <c r="BW29" s="71">
        <f t="shared" si="0"/>
        <v>25.490196078431378</v>
      </c>
      <c r="BX29" s="92">
        <f t="shared" si="42"/>
        <v>0.69817400644468319</v>
      </c>
      <c r="BY29" s="78">
        <f t="shared" si="43"/>
        <v>0</v>
      </c>
      <c r="BZ29" s="77">
        <f t="shared" si="22"/>
        <v>100</v>
      </c>
      <c r="CA29" s="78">
        <f t="shared" si="23"/>
        <v>0</v>
      </c>
      <c r="CB29" s="78">
        <f t="shared" ref="CB29:CB35" si="88">BV29/CE29*100</f>
        <v>100</v>
      </c>
      <c r="CC29"/>
      <c r="CD29" s="103">
        <v>1.3</v>
      </c>
      <c r="CE29" s="519">
        <v>1.3</v>
      </c>
      <c r="CG29" s="501">
        <v>20</v>
      </c>
      <c r="CH29" s="7" t="s">
        <v>73</v>
      </c>
      <c r="CI29" s="65">
        <v>17.600000000000001</v>
      </c>
      <c r="CJ29" s="103">
        <v>3</v>
      </c>
      <c r="CK29" s="71">
        <f t="shared" si="10"/>
        <v>17.045454545454543</v>
      </c>
      <c r="CL29" s="92">
        <f t="shared" si="44"/>
        <v>1.4312977099236641</v>
      </c>
      <c r="CM29" s="78">
        <f t="shared" si="51"/>
        <v>0</v>
      </c>
      <c r="CN29" s="77">
        <f t="shared" si="67"/>
        <v>100</v>
      </c>
      <c r="CO29" s="78">
        <f t="shared" si="24"/>
        <v>0</v>
      </c>
      <c r="CP29" s="78">
        <f t="shared" si="82"/>
        <v>100</v>
      </c>
      <c r="CQ29"/>
      <c r="CR29" s="103">
        <v>3</v>
      </c>
      <c r="CS29" s="513">
        <v>3</v>
      </c>
      <c r="CU29" s="54">
        <v>20</v>
      </c>
      <c r="CV29" s="7" t="s">
        <v>82</v>
      </c>
      <c r="CW29" s="65">
        <v>27.7</v>
      </c>
      <c r="CX29" s="104">
        <v>1.8</v>
      </c>
      <c r="CY29" s="71">
        <f t="shared" si="25"/>
        <v>6.4981949458483763</v>
      </c>
      <c r="CZ29" s="92">
        <f t="shared" si="52"/>
        <v>0.8853910477127398</v>
      </c>
      <c r="DA29" s="75">
        <f t="shared" si="45"/>
        <v>-16.099999999999998</v>
      </c>
      <c r="DB29" s="73">
        <f t="shared" si="83"/>
        <v>10.05586592178771</v>
      </c>
      <c r="DC29" s="78">
        <f t="shared" si="26"/>
        <v>0</v>
      </c>
      <c r="DD29" s="78">
        <f>CX29/DG29*100</f>
        <v>100</v>
      </c>
      <c r="DE29"/>
      <c r="DF29" s="83">
        <v>17.899999999999999</v>
      </c>
      <c r="DG29" s="513">
        <v>1.8</v>
      </c>
      <c r="DI29" s="54">
        <v>20</v>
      </c>
      <c r="DJ29" s="7" t="s">
        <v>75</v>
      </c>
      <c r="DK29" s="65">
        <v>35.1</v>
      </c>
      <c r="DL29" s="103">
        <v>0.8</v>
      </c>
      <c r="DM29" s="71">
        <f t="shared" si="1"/>
        <v>2.2792022792022792</v>
      </c>
      <c r="DN29" s="92">
        <f t="shared" si="53"/>
        <v>0.43126684636118601</v>
      </c>
      <c r="DO29" s="75">
        <f t="shared" si="11"/>
        <v>-0.39999999999999991</v>
      </c>
      <c r="DP29" s="73">
        <f t="shared" si="27"/>
        <v>66.666666666666671</v>
      </c>
      <c r="DQ29" s="78">
        <f t="shared" si="28"/>
        <v>0.8</v>
      </c>
      <c r="DR29" s="78" t="s">
        <v>7</v>
      </c>
      <c r="DS29"/>
      <c r="DT29" s="103">
        <v>1.2</v>
      </c>
      <c r="DU29" s="106">
        <v>0</v>
      </c>
      <c r="DW29" s="54">
        <v>20</v>
      </c>
      <c r="DX29" s="7" t="s">
        <v>71</v>
      </c>
      <c r="DY29" s="65">
        <v>6</v>
      </c>
      <c r="DZ29" s="103">
        <v>0.9</v>
      </c>
      <c r="EA29" s="71">
        <f t="shared" si="12"/>
        <v>15</v>
      </c>
      <c r="EB29" s="92">
        <f>DZ29/195.2*100</f>
        <v>0.4610655737704919</v>
      </c>
      <c r="EC29" s="78">
        <f t="shared" si="29"/>
        <v>0.20000000000000007</v>
      </c>
      <c r="ED29" s="77">
        <f t="shared" si="74"/>
        <v>128.57142857142858</v>
      </c>
      <c r="EE29" s="78">
        <f t="shared" si="13"/>
        <v>0.5</v>
      </c>
      <c r="EF29" s="78" t="s">
        <v>331</v>
      </c>
      <c r="EG29"/>
      <c r="EH29" s="74">
        <v>0.7</v>
      </c>
      <c r="EI29" s="106">
        <v>0.4</v>
      </c>
      <c r="EK29" s="54">
        <v>20</v>
      </c>
      <c r="EL29" s="7" t="s">
        <v>82</v>
      </c>
      <c r="EM29" s="65">
        <v>18.899999999999999</v>
      </c>
      <c r="EN29" s="103">
        <v>1.8</v>
      </c>
      <c r="EO29" s="71">
        <f t="shared" si="31"/>
        <v>9.5238095238095255</v>
      </c>
      <c r="EP29" s="92">
        <f t="shared" si="54"/>
        <v>0.8591885441527447</v>
      </c>
      <c r="EQ29" s="75">
        <f t="shared" si="32"/>
        <v>-5.3</v>
      </c>
      <c r="ER29" s="73">
        <f t="shared" si="77"/>
        <v>25.352112676056336</v>
      </c>
      <c r="ES29" s="78">
        <f t="shared" si="47"/>
        <v>0</v>
      </c>
      <c r="ET29" s="78">
        <f t="shared" si="78"/>
        <v>100</v>
      </c>
      <c r="EU29"/>
      <c r="EV29" s="71">
        <v>7.1</v>
      </c>
      <c r="EW29" s="106">
        <v>1.8</v>
      </c>
      <c r="EY29" s="54">
        <v>20</v>
      </c>
      <c r="EZ29" s="7" t="s">
        <v>82</v>
      </c>
      <c r="FA29" s="65">
        <v>16.7</v>
      </c>
      <c r="FB29" s="103">
        <v>1.8</v>
      </c>
      <c r="FC29" s="71">
        <f t="shared" si="2"/>
        <v>10.778443113772456</v>
      </c>
      <c r="FD29" s="92">
        <f t="shared" si="58"/>
        <v>0.84905660377358494</v>
      </c>
      <c r="FE29" s="78">
        <f t="shared" si="59"/>
        <v>0</v>
      </c>
      <c r="FF29" s="77">
        <f t="shared" si="60"/>
        <v>100</v>
      </c>
      <c r="FG29" s="78">
        <f t="shared" si="65"/>
        <v>0</v>
      </c>
      <c r="FH29" s="78">
        <f t="shared" si="80"/>
        <v>100</v>
      </c>
      <c r="FI29"/>
      <c r="FJ29" s="74">
        <v>1.8</v>
      </c>
      <c r="FK29" s="511">
        <v>1.8</v>
      </c>
      <c r="FM29" s="54">
        <v>19</v>
      </c>
      <c r="FN29" s="7" t="s">
        <v>107</v>
      </c>
      <c r="FO29" s="65">
        <v>19.399999999999999</v>
      </c>
      <c r="FP29" s="104">
        <v>1.5</v>
      </c>
      <c r="FQ29" s="71">
        <f>FP29/FO29*100</f>
        <v>7.731958762886598</v>
      </c>
      <c r="FR29" s="92">
        <f t="shared" si="61"/>
        <v>0.94876660341555974</v>
      </c>
      <c r="FS29" s="75">
        <f t="shared" si="66"/>
        <v>-4</v>
      </c>
      <c r="FT29" s="73">
        <f t="shared" si="73"/>
        <v>27.27272727272727</v>
      </c>
      <c r="FU29" s="75">
        <f t="shared" si="79"/>
        <v>-8.8000000000000007</v>
      </c>
      <c r="FV29" s="75">
        <f t="shared" si="81"/>
        <v>14.563106796116504</v>
      </c>
      <c r="FW29" s="86"/>
      <c r="FX29" s="104">
        <v>5.5</v>
      </c>
      <c r="FY29" s="83">
        <v>10.3</v>
      </c>
    </row>
    <row r="30" spans="1:181" ht="14.95" customHeight="1">
      <c r="A30" s="501">
        <v>21</v>
      </c>
      <c r="B30" s="530" t="s">
        <v>82</v>
      </c>
      <c r="C30" s="65">
        <v>26</v>
      </c>
      <c r="D30" s="103">
        <v>1.8</v>
      </c>
      <c r="E30" s="71">
        <f>D30/C30*100</f>
        <v>6.9230769230769234</v>
      </c>
      <c r="F30" s="92">
        <f t="shared" si="34"/>
        <v>0.98630136986301364</v>
      </c>
      <c r="G30" s="78">
        <f t="shared" si="35"/>
        <v>0</v>
      </c>
      <c r="H30" s="77">
        <f t="shared" ref="H30:H36" si="89">D30/L30*100</f>
        <v>100</v>
      </c>
      <c r="I30" s="75">
        <f t="shared" si="14"/>
        <v>-4</v>
      </c>
      <c r="J30" s="75">
        <f t="shared" ref="J30:J35" si="90">D30/M30*100</f>
        <v>31.03448275862069</v>
      </c>
      <c r="K30"/>
      <c r="L30" s="28">
        <v>1.8</v>
      </c>
      <c r="M30" s="70">
        <v>5.8</v>
      </c>
      <c r="O30" s="501">
        <v>21</v>
      </c>
      <c r="P30" s="7" t="s">
        <v>82</v>
      </c>
      <c r="Q30" s="65">
        <v>28</v>
      </c>
      <c r="R30" s="103">
        <v>1.8</v>
      </c>
      <c r="S30" s="71">
        <f t="shared" si="5"/>
        <v>6.4285714285714297</v>
      </c>
      <c r="T30" s="92">
        <f t="shared" si="36"/>
        <v>0.93023255813953487</v>
      </c>
      <c r="U30" s="78">
        <f t="shared" si="6"/>
        <v>0</v>
      </c>
      <c r="V30" s="77">
        <f>R30/Z30*100</f>
        <v>100</v>
      </c>
      <c r="W30" s="78">
        <f t="shared" si="7"/>
        <v>0</v>
      </c>
      <c r="X30" s="78">
        <f>R30/AA30*100</f>
        <v>100</v>
      </c>
      <c r="Y30"/>
      <c r="Z30" s="74">
        <v>1.8</v>
      </c>
      <c r="AA30" s="70">
        <v>1.8</v>
      </c>
      <c r="AC30" s="54">
        <v>21</v>
      </c>
      <c r="AD30" s="7" t="s">
        <v>52</v>
      </c>
      <c r="AE30" s="65">
        <v>11.3</v>
      </c>
      <c r="AF30" s="103">
        <v>1.6</v>
      </c>
      <c r="AG30" s="71">
        <f t="shared" si="37"/>
        <v>14.159292035398231</v>
      </c>
      <c r="AH30" s="92">
        <f t="shared" si="38"/>
        <v>0.73868882733148666</v>
      </c>
      <c r="AI30" s="75">
        <f t="shared" si="39"/>
        <v>-0.60000000000000009</v>
      </c>
      <c r="AJ30" s="73">
        <f t="shared" si="70"/>
        <v>72.727272727272734</v>
      </c>
      <c r="AK30" s="75">
        <f t="shared" si="15"/>
        <v>-5.3000000000000007</v>
      </c>
      <c r="AL30" s="75">
        <f t="shared" si="85"/>
        <v>23.188405797101449</v>
      </c>
      <c r="AM30"/>
      <c r="AN30" s="74">
        <v>2.2000000000000002</v>
      </c>
      <c r="AO30" s="510">
        <v>6.9</v>
      </c>
      <c r="AQ30" s="507">
        <v>21</v>
      </c>
      <c r="AR30" s="7" t="s">
        <v>85</v>
      </c>
      <c r="AS30" s="65">
        <v>197.6</v>
      </c>
      <c r="AT30" s="103">
        <v>2.2000000000000002</v>
      </c>
      <c r="AU30" s="71">
        <f t="shared" si="16"/>
        <v>1.1133603238866399</v>
      </c>
      <c r="AV30" s="92">
        <f t="shared" si="40"/>
        <v>0.9843400447427294</v>
      </c>
      <c r="AW30" s="78">
        <f t="shared" si="17"/>
        <v>0</v>
      </c>
      <c r="AX30" s="77">
        <f t="shared" si="18"/>
        <v>100</v>
      </c>
      <c r="AY30" s="78">
        <f t="shared" si="8"/>
        <v>2.2000000000000002</v>
      </c>
      <c r="AZ30" s="78" t="s">
        <v>7</v>
      </c>
      <c r="BA30"/>
      <c r="BB30" s="74">
        <v>2.2000000000000002</v>
      </c>
      <c r="BC30" s="511">
        <v>0</v>
      </c>
      <c r="BE30" s="501">
        <v>21</v>
      </c>
      <c r="BF30" s="7" t="s">
        <v>82</v>
      </c>
      <c r="BG30" s="65">
        <v>32.5</v>
      </c>
      <c r="BH30" s="103">
        <v>1.8</v>
      </c>
      <c r="BI30" s="71">
        <f t="shared" si="19"/>
        <v>5.5384615384615383</v>
      </c>
      <c r="BJ30" s="92">
        <f t="shared" si="41"/>
        <v>0.99282956425813562</v>
      </c>
      <c r="BK30" s="78">
        <f t="shared" si="20"/>
        <v>0</v>
      </c>
      <c r="BL30" s="77">
        <f t="shared" si="21"/>
        <v>100</v>
      </c>
      <c r="BM30" s="78">
        <f t="shared" si="9"/>
        <v>0</v>
      </c>
      <c r="BN30" s="78">
        <f t="shared" si="87"/>
        <v>100</v>
      </c>
      <c r="BO30"/>
      <c r="BP30" s="74">
        <v>1.8</v>
      </c>
      <c r="BQ30" s="106">
        <v>1.8</v>
      </c>
      <c r="BS30" s="501">
        <v>21</v>
      </c>
      <c r="BT30" s="7" t="s">
        <v>21</v>
      </c>
      <c r="BU30" s="65">
        <v>14.6</v>
      </c>
      <c r="BV30" s="104">
        <v>1.2</v>
      </c>
      <c r="BW30" s="71">
        <f t="shared" si="0"/>
        <v>8.2191780821917799</v>
      </c>
      <c r="BX30" s="92">
        <f t="shared" si="42"/>
        <v>0.64446831364124602</v>
      </c>
      <c r="BY30" s="75">
        <f t="shared" si="43"/>
        <v>-0.7</v>
      </c>
      <c r="BZ30" s="73">
        <f t="shared" si="22"/>
        <v>63.157894736842103</v>
      </c>
      <c r="CA30" s="75">
        <f t="shared" si="23"/>
        <v>-8.2000000000000011</v>
      </c>
      <c r="CB30" s="75">
        <f t="shared" si="88"/>
        <v>12.76595744680851</v>
      </c>
      <c r="CC30"/>
      <c r="CD30" s="104">
        <v>1.9</v>
      </c>
      <c r="CE30" s="531">
        <v>9.4</v>
      </c>
      <c r="CG30" s="501">
        <v>21</v>
      </c>
      <c r="CH30" s="7" t="s">
        <v>85</v>
      </c>
      <c r="CI30" s="65">
        <v>94.1</v>
      </c>
      <c r="CJ30" s="103">
        <v>2.2000000000000002</v>
      </c>
      <c r="CK30" s="71">
        <f t="shared" si="10"/>
        <v>2.3379383634431461</v>
      </c>
      <c r="CL30" s="92">
        <f t="shared" si="44"/>
        <v>1.0496183206106873</v>
      </c>
      <c r="CM30" s="78">
        <f t="shared" si="51"/>
        <v>0</v>
      </c>
      <c r="CN30" s="77">
        <f t="shared" si="67"/>
        <v>100</v>
      </c>
      <c r="CO30" s="78">
        <f t="shared" si="24"/>
        <v>2.2000000000000002</v>
      </c>
      <c r="CP30" s="78" t="s">
        <v>7</v>
      </c>
      <c r="CQ30"/>
      <c r="CR30" s="103">
        <v>2.2000000000000002</v>
      </c>
      <c r="CS30" s="106">
        <v>0</v>
      </c>
      <c r="CU30" s="54">
        <v>21</v>
      </c>
      <c r="CV30" s="7" t="s">
        <v>21</v>
      </c>
      <c r="CW30" s="65">
        <v>11.6</v>
      </c>
      <c r="CX30" s="104">
        <v>1.6</v>
      </c>
      <c r="CY30" s="71">
        <f t="shared" si="25"/>
        <v>13.793103448275861</v>
      </c>
      <c r="CZ30" s="92">
        <f t="shared" si="52"/>
        <v>0.7870142646335464</v>
      </c>
      <c r="DA30" s="75">
        <f t="shared" si="45"/>
        <v>-0.29999999999999982</v>
      </c>
      <c r="DB30" s="73">
        <f t="shared" si="83"/>
        <v>84.21052631578948</v>
      </c>
      <c r="DC30" s="75">
        <f t="shared" si="26"/>
        <v>-7.8000000000000007</v>
      </c>
      <c r="DD30" s="75">
        <f>CX30/DG30*100</f>
        <v>17.021276595744681</v>
      </c>
      <c r="DE30"/>
      <c r="DF30" s="104">
        <v>1.9</v>
      </c>
      <c r="DG30" s="515">
        <v>9.4</v>
      </c>
      <c r="DI30" s="54">
        <v>21</v>
      </c>
      <c r="DJ30" s="7" t="s">
        <v>26</v>
      </c>
      <c r="DK30" s="65">
        <v>40.5</v>
      </c>
      <c r="DL30" s="103">
        <v>0.7</v>
      </c>
      <c r="DM30" s="71">
        <f t="shared" si="1"/>
        <v>1.728395061728395</v>
      </c>
      <c r="DN30" s="92">
        <f t="shared" si="53"/>
        <v>0.37735849056603771</v>
      </c>
      <c r="DO30" s="75">
        <f t="shared" si="11"/>
        <v>-5.2</v>
      </c>
      <c r="DP30" s="73">
        <f t="shared" si="27"/>
        <v>11.864406779661016</v>
      </c>
      <c r="DQ30" s="75">
        <f t="shared" si="28"/>
        <v>-4.3</v>
      </c>
      <c r="DR30" s="75">
        <f>DL30/DU30*100</f>
        <v>13.999999999999998</v>
      </c>
      <c r="DS30"/>
      <c r="DT30" s="103">
        <v>5.9</v>
      </c>
      <c r="DU30" s="513">
        <v>5</v>
      </c>
      <c r="DW30" s="54">
        <v>21</v>
      </c>
      <c r="DX30" s="7" t="s">
        <v>15</v>
      </c>
      <c r="DY30" s="65">
        <v>71</v>
      </c>
      <c r="DZ30" s="104">
        <v>0.6</v>
      </c>
      <c r="EA30" s="71">
        <f t="shared" si="12"/>
        <v>0.84507042253521114</v>
      </c>
      <c r="EB30" s="92">
        <f t="shared" si="56"/>
        <v>0.30737704918032788</v>
      </c>
      <c r="EC30" s="78">
        <f t="shared" si="29"/>
        <v>0.3</v>
      </c>
      <c r="ED30" s="77" t="s">
        <v>389</v>
      </c>
      <c r="EE30" s="78">
        <f t="shared" si="13"/>
        <v>0.6</v>
      </c>
      <c r="EF30" s="93" t="s">
        <v>7</v>
      </c>
      <c r="EG30"/>
      <c r="EH30" s="71">
        <v>0.3</v>
      </c>
      <c r="EI30" s="108">
        <v>0</v>
      </c>
      <c r="EK30" s="54">
        <v>21</v>
      </c>
      <c r="EL30" s="7" t="s">
        <v>81</v>
      </c>
      <c r="EM30" s="65">
        <v>39.9</v>
      </c>
      <c r="EN30" s="103">
        <v>1.7</v>
      </c>
      <c r="EO30" s="71">
        <f t="shared" si="31"/>
        <v>4.2606516290726812</v>
      </c>
      <c r="EP30" s="92">
        <f t="shared" si="54"/>
        <v>0.8114558472553699</v>
      </c>
      <c r="EQ30" s="78">
        <f t="shared" si="32"/>
        <v>1.7</v>
      </c>
      <c r="ER30" s="93" t="s">
        <v>7</v>
      </c>
      <c r="ES30" s="78">
        <f t="shared" si="47"/>
        <v>1.7</v>
      </c>
      <c r="ET30" s="93" t="s">
        <v>7</v>
      </c>
      <c r="EU30"/>
      <c r="EV30" s="74">
        <v>0</v>
      </c>
      <c r="EW30" s="106">
        <v>0</v>
      </c>
      <c r="EY30" s="54">
        <v>21</v>
      </c>
      <c r="EZ30" s="7" t="s">
        <v>39</v>
      </c>
      <c r="FA30" s="65">
        <v>2.4</v>
      </c>
      <c r="FB30" s="103">
        <v>1.3</v>
      </c>
      <c r="FC30" s="71">
        <f t="shared" si="2"/>
        <v>54.166666666666671</v>
      </c>
      <c r="FD30" s="92">
        <f t="shared" si="58"/>
        <v>0.61320754716981141</v>
      </c>
      <c r="FE30" s="78">
        <f t="shared" si="59"/>
        <v>0</v>
      </c>
      <c r="FF30" s="77">
        <f t="shared" si="60"/>
        <v>100</v>
      </c>
      <c r="FG30" s="78">
        <f t="shared" si="65"/>
        <v>0</v>
      </c>
      <c r="FH30" s="78">
        <f t="shared" si="80"/>
        <v>100</v>
      </c>
      <c r="FI30"/>
      <c r="FJ30" s="74">
        <v>1.3</v>
      </c>
      <c r="FK30" s="511">
        <v>1.3</v>
      </c>
      <c r="FM30" s="54">
        <v>20</v>
      </c>
      <c r="FN30" s="7" t="s">
        <v>71</v>
      </c>
      <c r="FO30" s="65">
        <v>7.9</v>
      </c>
      <c r="FP30" s="103">
        <v>1.3</v>
      </c>
      <c r="FQ30" s="71">
        <f t="shared" si="84"/>
        <v>16.455696202531644</v>
      </c>
      <c r="FR30" s="92">
        <f>FP30/158.1*100</f>
        <v>0.82226438962681847</v>
      </c>
      <c r="FS30" s="78">
        <f t="shared" si="66"/>
        <v>0.19999999999999996</v>
      </c>
      <c r="FT30" s="77">
        <f t="shared" si="73"/>
        <v>118.18181818181816</v>
      </c>
      <c r="FU30" s="78">
        <f t="shared" si="79"/>
        <v>0.9</v>
      </c>
      <c r="FV30" s="78" t="s">
        <v>475</v>
      </c>
      <c r="FW30"/>
      <c r="FX30" s="103">
        <v>1.1000000000000001</v>
      </c>
      <c r="FY30" s="103">
        <v>0.4</v>
      </c>
    </row>
    <row r="31" spans="1:181" ht="14.95" customHeight="1">
      <c r="A31" s="501">
        <v>22</v>
      </c>
      <c r="B31" s="532" t="s">
        <v>32</v>
      </c>
      <c r="C31" s="72">
        <v>9.6</v>
      </c>
      <c r="D31" s="103">
        <v>1.4</v>
      </c>
      <c r="E31" s="71">
        <f t="shared" ref="E31:E36" si="91">D31/C31*100</f>
        <v>14.583333333333334</v>
      </c>
      <c r="F31" s="92">
        <f t="shared" si="34"/>
        <v>0.76712328767123283</v>
      </c>
      <c r="G31" s="75">
        <f t="shared" si="35"/>
        <v>-0.10000000000000009</v>
      </c>
      <c r="H31" s="73">
        <f t="shared" si="89"/>
        <v>93.333333333333329</v>
      </c>
      <c r="I31" s="75">
        <f t="shared" si="14"/>
        <v>-2.1</v>
      </c>
      <c r="J31" s="75">
        <f t="shared" si="90"/>
        <v>40</v>
      </c>
      <c r="K31"/>
      <c r="L31" s="28">
        <v>1.5</v>
      </c>
      <c r="M31" s="70">
        <v>3.5</v>
      </c>
      <c r="O31" s="501">
        <v>22</v>
      </c>
      <c r="P31" s="7" t="s">
        <v>39</v>
      </c>
      <c r="Q31" s="72">
        <v>3.1</v>
      </c>
      <c r="R31" s="103">
        <v>1.3</v>
      </c>
      <c r="S31" s="60">
        <f t="shared" si="5"/>
        <v>41.935483870967744</v>
      </c>
      <c r="T31" s="92">
        <f>R31/193.5*100</f>
        <v>0.67183462532299743</v>
      </c>
      <c r="U31" s="78">
        <f t="shared" si="6"/>
        <v>0</v>
      </c>
      <c r="V31" s="77">
        <f>R31/Z31*100</f>
        <v>100</v>
      </c>
      <c r="W31" s="78">
        <f t="shared" si="7"/>
        <v>0</v>
      </c>
      <c r="X31" s="78">
        <f>R31/AA31*100</f>
        <v>100</v>
      </c>
      <c r="Y31"/>
      <c r="Z31" s="74">
        <v>1.3</v>
      </c>
      <c r="AA31" s="70">
        <v>1.3</v>
      </c>
      <c r="AC31" s="54">
        <v>22</v>
      </c>
      <c r="AD31" s="7" t="s">
        <v>39</v>
      </c>
      <c r="AE31" s="72">
        <v>4.5</v>
      </c>
      <c r="AF31" s="103">
        <v>1.3</v>
      </c>
      <c r="AG31" s="71">
        <f t="shared" si="37"/>
        <v>28.888888888888893</v>
      </c>
      <c r="AH31" s="92">
        <f t="shared" si="38"/>
        <v>0.60018467220683291</v>
      </c>
      <c r="AI31" s="78">
        <f t="shared" si="39"/>
        <v>0</v>
      </c>
      <c r="AJ31" s="77">
        <f t="shared" si="70"/>
        <v>100</v>
      </c>
      <c r="AK31" s="78">
        <f t="shared" si="15"/>
        <v>0</v>
      </c>
      <c r="AL31" s="78">
        <f t="shared" si="85"/>
        <v>100</v>
      </c>
      <c r="AM31"/>
      <c r="AN31" s="74">
        <v>1.3</v>
      </c>
      <c r="AO31" s="510">
        <v>1.3</v>
      </c>
      <c r="AQ31" s="507">
        <v>22</v>
      </c>
      <c r="AR31" s="7" t="s">
        <v>82</v>
      </c>
      <c r="AS31" s="72">
        <v>30.6</v>
      </c>
      <c r="AT31" s="103">
        <v>1.8</v>
      </c>
      <c r="AU31" s="71">
        <f t="shared" si="16"/>
        <v>5.8823529411764701</v>
      </c>
      <c r="AV31" s="92">
        <f t="shared" si="40"/>
        <v>0.80536912751677858</v>
      </c>
      <c r="AW31" s="78">
        <f t="shared" si="17"/>
        <v>0</v>
      </c>
      <c r="AX31" s="77">
        <f t="shared" si="18"/>
        <v>100</v>
      </c>
      <c r="AY31" s="78">
        <f t="shared" si="8"/>
        <v>0</v>
      </c>
      <c r="AZ31" s="78">
        <f t="shared" si="86"/>
        <v>100</v>
      </c>
      <c r="BA31"/>
      <c r="BB31" s="74">
        <v>1.8</v>
      </c>
      <c r="BC31" s="511">
        <v>1.8</v>
      </c>
      <c r="BE31" s="501">
        <v>22</v>
      </c>
      <c r="BF31" s="7" t="s">
        <v>39</v>
      </c>
      <c r="BG31" s="72">
        <v>5.3</v>
      </c>
      <c r="BH31" s="103">
        <v>1.3</v>
      </c>
      <c r="BI31" s="71">
        <f t="shared" si="19"/>
        <v>24.528301886792455</v>
      </c>
      <c r="BJ31" s="92">
        <f t="shared" si="41"/>
        <v>0.71704357418643128</v>
      </c>
      <c r="BK31" s="78">
        <f t="shared" si="20"/>
        <v>0</v>
      </c>
      <c r="BL31" s="77">
        <f t="shared" si="21"/>
        <v>100</v>
      </c>
      <c r="BM31" s="78">
        <f t="shared" si="9"/>
        <v>0</v>
      </c>
      <c r="BN31" s="78">
        <f t="shared" si="87"/>
        <v>100</v>
      </c>
      <c r="BO31"/>
      <c r="BP31" s="74">
        <v>1.3</v>
      </c>
      <c r="BQ31" s="106">
        <v>1.3</v>
      </c>
      <c r="BS31" s="501">
        <v>22</v>
      </c>
      <c r="BT31" s="7" t="s">
        <v>83</v>
      </c>
      <c r="BU31" s="72">
        <v>329</v>
      </c>
      <c r="BV31" s="103">
        <v>1.2</v>
      </c>
      <c r="BW31" s="71">
        <f t="shared" si="0"/>
        <v>0.36474164133738601</v>
      </c>
      <c r="BX31" s="92">
        <f t="shared" si="42"/>
        <v>0.64446831364124602</v>
      </c>
      <c r="BY31" s="78">
        <f t="shared" si="43"/>
        <v>0</v>
      </c>
      <c r="BZ31" s="77">
        <f t="shared" si="22"/>
        <v>100</v>
      </c>
      <c r="CA31" s="78">
        <f t="shared" si="23"/>
        <v>0</v>
      </c>
      <c r="CB31" s="78">
        <f t="shared" si="88"/>
        <v>100</v>
      </c>
      <c r="CC31"/>
      <c r="CD31" s="103">
        <v>1.2</v>
      </c>
      <c r="CE31" s="519">
        <v>1.2</v>
      </c>
      <c r="CG31" s="501">
        <v>22</v>
      </c>
      <c r="CH31" s="7" t="s">
        <v>21</v>
      </c>
      <c r="CI31" s="72">
        <v>4.4000000000000004</v>
      </c>
      <c r="CJ31" s="104">
        <v>1.9</v>
      </c>
      <c r="CK31" s="60">
        <f t="shared" si="10"/>
        <v>43.18181818181818</v>
      </c>
      <c r="CL31" s="92">
        <f t="shared" si="44"/>
        <v>0.90648854961832059</v>
      </c>
      <c r="CM31" s="78">
        <f t="shared" si="51"/>
        <v>0.7</v>
      </c>
      <c r="CN31" s="77">
        <f t="shared" si="67"/>
        <v>158.33333333333331</v>
      </c>
      <c r="CO31" s="75">
        <f t="shared" si="24"/>
        <v>-7.5</v>
      </c>
      <c r="CP31" s="75">
        <f t="shared" si="82"/>
        <v>20.212765957446805</v>
      </c>
      <c r="CQ31"/>
      <c r="CR31" s="104">
        <v>1.2</v>
      </c>
      <c r="CS31" s="515">
        <v>9.4</v>
      </c>
      <c r="CU31" s="54">
        <v>22</v>
      </c>
      <c r="CV31" s="7" t="s">
        <v>15</v>
      </c>
      <c r="CW31" s="72">
        <v>76.3</v>
      </c>
      <c r="CX31" s="104">
        <v>1.5</v>
      </c>
      <c r="CY31" s="71">
        <f t="shared" si="25"/>
        <v>1.9659239842726082</v>
      </c>
      <c r="CZ31" s="92">
        <f t="shared" si="52"/>
        <v>0.73782587309394976</v>
      </c>
      <c r="DA31" s="75">
        <f t="shared" si="45"/>
        <v>-2.1</v>
      </c>
      <c r="DB31" s="73">
        <f t="shared" si="83"/>
        <v>41.666666666666664</v>
      </c>
      <c r="DC31" s="78">
        <f t="shared" si="26"/>
        <v>1.5</v>
      </c>
      <c r="DD31" s="78" t="s">
        <v>7</v>
      </c>
      <c r="DE31"/>
      <c r="DF31" s="104">
        <v>3.6</v>
      </c>
      <c r="DG31" s="108">
        <v>0</v>
      </c>
      <c r="DI31" s="54">
        <v>22</v>
      </c>
      <c r="DJ31" s="7" t="s">
        <v>71</v>
      </c>
      <c r="DK31" s="72">
        <v>9.6999999999999993</v>
      </c>
      <c r="DL31" s="103">
        <v>0.7</v>
      </c>
      <c r="DM31" s="71">
        <f t="shared" si="1"/>
        <v>7.2164948453608257</v>
      </c>
      <c r="DN31" s="92">
        <f t="shared" si="53"/>
        <v>0.37735849056603771</v>
      </c>
      <c r="DO31" s="78">
        <f t="shared" si="11"/>
        <v>0</v>
      </c>
      <c r="DP31" s="77">
        <f t="shared" si="27"/>
        <v>100</v>
      </c>
      <c r="DQ31" s="78">
        <f t="shared" si="28"/>
        <v>0.29999999999999993</v>
      </c>
      <c r="DR31" s="78">
        <f>DL31/DU31*100</f>
        <v>174.99999999999997</v>
      </c>
      <c r="DS31"/>
      <c r="DT31" s="103">
        <v>0.7</v>
      </c>
      <c r="DU31" s="513">
        <v>0.4</v>
      </c>
      <c r="DW31" s="54">
        <v>22</v>
      </c>
      <c r="DX31" s="7" t="s">
        <v>32</v>
      </c>
      <c r="DY31" s="72">
        <v>168.5</v>
      </c>
      <c r="DZ31" s="103">
        <v>0.5</v>
      </c>
      <c r="EA31" s="71">
        <f>DZ31/DY31*100</f>
        <v>0.29673590504451042</v>
      </c>
      <c r="EB31" s="92">
        <f>DZ31/195.2*100</f>
        <v>0.25614754098360659</v>
      </c>
      <c r="EC31" s="78">
        <f t="shared" si="29"/>
        <v>0</v>
      </c>
      <c r="ED31" s="77">
        <f t="shared" si="74"/>
        <v>100</v>
      </c>
      <c r="EE31" s="75">
        <f t="shared" si="13"/>
        <v>-0.89999999999999991</v>
      </c>
      <c r="EF31" s="75">
        <f>DZ31/EI31*100</f>
        <v>35.714285714285715</v>
      </c>
      <c r="EG31"/>
      <c r="EH31" s="74">
        <v>0.5</v>
      </c>
      <c r="EI31" s="106">
        <v>1.4</v>
      </c>
      <c r="EK31" s="54">
        <v>22</v>
      </c>
      <c r="EL31" s="7" t="s">
        <v>71</v>
      </c>
      <c r="EM31" s="72">
        <v>5.9</v>
      </c>
      <c r="EN31" s="103">
        <v>1.6</v>
      </c>
      <c r="EO31" s="71">
        <f t="shared" si="31"/>
        <v>27.118644067796609</v>
      </c>
      <c r="EP31" s="92">
        <f>EN31/209.5*100</f>
        <v>0.76372315035799521</v>
      </c>
      <c r="EQ31" s="78">
        <f t="shared" si="32"/>
        <v>0.70000000000000007</v>
      </c>
      <c r="ER31" s="77">
        <f>EN31/EV31*100</f>
        <v>177.7777777777778</v>
      </c>
      <c r="ES31" s="78">
        <f t="shared" si="47"/>
        <v>1.2000000000000002</v>
      </c>
      <c r="ET31" s="78" t="s">
        <v>358</v>
      </c>
      <c r="EU31"/>
      <c r="EV31" s="74">
        <v>0.9</v>
      </c>
      <c r="EW31" s="106">
        <v>0.4</v>
      </c>
      <c r="EY31" s="54">
        <v>22</v>
      </c>
      <c r="EZ31" s="7" t="s">
        <v>71</v>
      </c>
      <c r="FA31" s="72">
        <v>6.1</v>
      </c>
      <c r="FB31" s="103">
        <v>1.1000000000000001</v>
      </c>
      <c r="FC31" s="71">
        <f t="shared" si="2"/>
        <v>18.032786885245905</v>
      </c>
      <c r="FD31" s="92">
        <f t="shared" si="58"/>
        <v>0.51886792452830199</v>
      </c>
      <c r="FE31" s="75">
        <f t="shared" si="59"/>
        <v>-0.5</v>
      </c>
      <c r="FF31" s="73">
        <f t="shared" si="60"/>
        <v>68.75</v>
      </c>
      <c r="FG31" s="78">
        <f t="shared" si="65"/>
        <v>0.70000000000000007</v>
      </c>
      <c r="FH31" s="78" t="s">
        <v>113</v>
      </c>
      <c r="FI31"/>
      <c r="FJ31" s="74">
        <v>1.6</v>
      </c>
      <c r="FK31" s="511">
        <v>0.4</v>
      </c>
      <c r="FM31" s="54">
        <v>21</v>
      </c>
      <c r="FN31" s="7" t="s">
        <v>57</v>
      </c>
      <c r="FO31" s="65">
        <v>12</v>
      </c>
      <c r="FP31" s="103">
        <v>0.9</v>
      </c>
      <c r="FQ31" s="71">
        <f t="shared" si="84"/>
        <v>7.5</v>
      </c>
      <c r="FR31" s="92">
        <f t="shared" si="61"/>
        <v>0.56925996204933593</v>
      </c>
      <c r="FS31" s="75">
        <f t="shared" si="66"/>
        <v>-2.3000000000000003</v>
      </c>
      <c r="FT31" s="73">
        <f t="shared" si="73"/>
        <v>28.125</v>
      </c>
      <c r="FU31" s="75">
        <f t="shared" si="79"/>
        <v>-1.7000000000000002</v>
      </c>
      <c r="FV31" s="75">
        <f t="shared" si="81"/>
        <v>34.615384615384613</v>
      </c>
      <c r="FW31"/>
      <c r="FX31" s="103">
        <v>3.2</v>
      </c>
      <c r="FY31" s="103">
        <v>2.6</v>
      </c>
    </row>
    <row r="32" spans="1:181" ht="14.95" customHeight="1">
      <c r="A32" s="501">
        <v>23</v>
      </c>
      <c r="B32" s="530" t="s">
        <v>39</v>
      </c>
      <c r="C32" s="72">
        <v>1.3</v>
      </c>
      <c r="D32" s="103">
        <v>1.3</v>
      </c>
      <c r="E32" s="60">
        <f>D32/C32*100</f>
        <v>100</v>
      </c>
      <c r="F32" s="92">
        <f t="shared" si="34"/>
        <v>0.71232876712328774</v>
      </c>
      <c r="G32" s="78">
        <f t="shared" si="35"/>
        <v>0.10000000000000009</v>
      </c>
      <c r="H32" s="77">
        <f t="shared" si="89"/>
        <v>108.33333333333334</v>
      </c>
      <c r="I32" s="78">
        <f t="shared" si="14"/>
        <v>0.4</v>
      </c>
      <c r="J32" s="78">
        <f t="shared" si="90"/>
        <v>144.44444444444443</v>
      </c>
      <c r="K32"/>
      <c r="L32" s="22">
        <v>1.2</v>
      </c>
      <c r="M32" s="70">
        <v>0.9</v>
      </c>
      <c r="O32" s="501">
        <v>23</v>
      </c>
      <c r="P32" s="7" t="s">
        <v>83</v>
      </c>
      <c r="Q32" s="72">
        <v>577.9</v>
      </c>
      <c r="R32" s="103">
        <v>1.2</v>
      </c>
      <c r="S32" s="71">
        <f t="shared" si="5"/>
        <v>0.207648382073023</v>
      </c>
      <c r="T32" s="92">
        <f t="shared" si="36"/>
        <v>0.62015503875968991</v>
      </c>
      <c r="U32" s="78">
        <f t="shared" si="6"/>
        <v>0</v>
      </c>
      <c r="V32" s="77">
        <f>R32/Z32*100</f>
        <v>100</v>
      </c>
      <c r="W32" s="78">
        <f t="shared" si="7"/>
        <v>0</v>
      </c>
      <c r="X32" s="78">
        <f>R32/AA32*100</f>
        <v>100</v>
      </c>
      <c r="Y32"/>
      <c r="Z32" s="74">
        <v>1.2</v>
      </c>
      <c r="AA32" s="70">
        <v>1.2</v>
      </c>
      <c r="AC32" s="54">
        <v>23</v>
      </c>
      <c r="AD32" s="7" t="s">
        <v>83</v>
      </c>
      <c r="AE32" s="72">
        <v>572.1</v>
      </c>
      <c r="AF32" s="103">
        <v>1.2</v>
      </c>
      <c r="AG32" s="71">
        <f t="shared" si="37"/>
        <v>0.20975353959098059</v>
      </c>
      <c r="AH32" s="92">
        <f t="shared" si="38"/>
        <v>0.554016620498615</v>
      </c>
      <c r="AI32" s="78">
        <f t="shared" si="39"/>
        <v>0</v>
      </c>
      <c r="AJ32" s="77">
        <f t="shared" si="70"/>
        <v>100</v>
      </c>
      <c r="AK32" s="78">
        <f t="shared" si="15"/>
        <v>0</v>
      </c>
      <c r="AL32" s="78">
        <f t="shared" si="85"/>
        <v>100</v>
      </c>
      <c r="AM32"/>
      <c r="AN32" s="74">
        <v>1.2</v>
      </c>
      <c r="AO32" s="510">
        <v>1.2</v>
      </c>
      <c r="AQ32" s="507">
        <v>23</v>
      </c>
      <c r="AR32" s="7" t="s">
        <v>39</v>
      </c>
      <c r="AS32" s="72">
        <v>5</v>
      </c>
      <c r="AT32" s="103">
        <v>1.3</v>
      </c>
      <c r="AU32" s="71">
        <f t="shared" si="16"/>
        <v>26</v>
      </c>
      <c r="AV32" s="92">
        <f>AT32/223.5*100</f>
        <v>0.58165548098434006</v>
      </c>
      <c r="AW32" s="78">
        <f t="shared" si="17"/>
        <v>0</v>
      </c>
      <c r="AX32" s="77">
        <f t="shared" si="18"/>
        <v>100</v>
      </c>
      <c r="AY32" s="78">
        <f t="shared" si="8"/>
        <v>0</v>
      </c>
      <c r="AZ32" s="78">
        <f t="shared" si="86"/>
        <v>100</v>
      </c>
      <c r="BA32"/>
      <c r="BB32" s="74">
        <v>1.3</v>
      </c>
      <c r="BC32" s="511">
        <v>1.3</v>
      </c>
      <c r="BE32" s="501">
        <v>23</v>
      </c>
      <c r="BF32" s="7" t="s">
        <v>83</v>
      </c>
      <c r="BG32" s="72">
        <v>517.5</v>
      </c>
      <c r="BH32" s="103">
        <v>1.2</v>
      </c>
      <c r="BI32" s="71">
        <f t="shared" si="19"/>
        <v>0.2318840579710145</v>
      </c>
      <c r="BJ32" s="92">
        <f>BH32/181.3*100</f>
        <v>0.66188637617209045</v>
      </c>
      <c r="BK32" s="78">
        <f t="shared" si="20"/>
        <v>0</v>
      </c>
      <c r="BL32" s="77">
        <f t="shared" si="21"/>
        <v>100</v>
      </c>
      <c r="BM32" s="78">
        <f t="shared" si="9"/>
        <v>0</v>
      </c>
      <c r="BN32" s="78">
        <f t="shared" si="87"/>
        <v>100</v>
      </c>
      <c r="BO32"/>
      <c r="BP32" s="74">
        <v>1.2</v>
      </c>
      <c r="BQ32" s="106">
        <v>1.2</v>
      </c>
      <c r="BS32" s="501">
        <v>23</v>
      </c>
      <c r="BT32" s="530" t="s">
        <v>12</v>
      </c>
      <c r="BU32" s="72">
        <v>0.7</v>
      </c>
      <c r="BV32" s="109">
        <v>0.7</v>
      </c>
      <c r="BW32" s="60">
        <f t="shared" si="0"/>
        <v>100</v>
      </c>
      <c r="BX32" s="92">
        <f t="shared" si="42"/>
        <v>0.37593984962406013</v>
      </c>
      <c r="BY32" s="78">
        <f t="shared" si="43"/>
        <v>0.7</v>
      </c>
      <c r="BZ32" s="78" t="s">
        <v>7</v>
      </c>
      <c r="CA32" s="78">
        <f t="shared" si="23"/>
        <v>0.7</v>
      </c>
      <c r="CB32" s="78" t="s">
        <v>7</v>
      </c>
      <c r="CC32"/>
      <c r="CD32" s="76">
        <v>0</v>
      </c>
      <c r="CE32" s="110">
        <v>0</v>
      </c>
      <c r="CG32" s="501">
        <v>23</v>
      </c>
      <c r="CH32" s="7" t="s">
        <v>39</v>
      </c>
      <c r="CI32" s="72">
        <v>2.8</v>
      </c>
      <c r="CJ32" s="103">
        <v>1.3</v>
      </c>
      <c r="CK32" s="60">
        <f t="shared" si="10"/>
        <v>46.428571428571438</v>
      </c>
      <c r="CL32" s="92">
        <f t="shared" si="44"/>
        <v>0.6202290076335879</v>
      </c>
      <c r="CM32" s="78">
        <f t="shared" si="51"/>
        <v>0</v>
      </c>
      <c r="CN32" s="77">
        <f t="shared" si="67"/>
        <v>100</v>
      </c>
      <c r="CO32" s="78">
        <f t="shared" si="24"/>
        <v>0</v>
      </c>
      <c r="CP32" s="78">
        <f t="shared" si="82"/>
        <v>100</v>
      </c>
      <c r="CQ32"/>
      <c r="CR32" s="103">
        <v>1.3</v>
      </c>
      <c r="CS32" s="513">
        <v>1.3</v>
      </c>
      <c r="CU32" s="54">
        <v>23</v>
      </c>
      <c r="CV32" s="7" t="s">
        <v>39</v>
      </c>
      <c r="CW32" s="72">
        <v>2.8</v>
      </c>
      <c r="CX32" s="103">
        <v>1.3</v>
      </c>
      <c r="CY32" s="60">
        <f t="shared" si="25"/>
        <v>46.428571428571438</v>
      </c>
      <c r="CZ32" s="92">
        <f t="shared" si="52"/>
        <v>0.63944909001475647</v>
      </c>
      <c r="DA32" s="78">
        <f>CX32-DF32</f>
        <v>0</v>
      </c>
      <c r="DB32" s="77">
        <f>CX32/DF32*100</f>
        <v>100</v>
      </c>
      <c r="DC32" s="78">
        <f>CX32-DG32</f>
        <v>0</v>
      </c>
      <c r="DD32" s="78">
        <f>CX32/DG32*100</f>
        <v>100</v>
      </c>
      <c r="DE32"/>
      <c r="DF32" s="103">
        <v>1.3</v>
      </c>
      <c r="DG32" s="513">
        <v>1.3</v>
      </c>
      <c r="DI32" s="54">
        <v>23</v>
      </c>
      <c r="DJ32" s="7" t="s">
        <v>32</v>
      </c>
      <c r="DK32" s="72">
        <v>36.1</v>
      </c>
      <c r="DL32" s="103">
        <v>0.5</v>
      </c>
      <c r="DM32" s="71">
        <f>DL32/DK32*100</f>
        <v>1.3850415512465373</v>
      </c>
      <c r="DN32" s="92">
        <f t="shared" si="53"/>
        <v>0.26954177897574128</v>
      </c>
      <c r="DO32" s="78">
        <f t="shared" si="11"/>
        <v>0</v>
      </c>
      <c r="DP32" s="77">
        <f t="shared" si="27"/>
        <v>100</v>
      </c>
      <c r="DQ32" s="75">
        <f>DL32-DU32</f>
        <v>-0.89999999999999991</v>
      </c>
      <c r="DR32" s="75">
        <f>DL32/DU32*100</f>
        <v>35.714285714285715</v>
      </c>
      <c r="DS32"/>
      <c r="DT32" s="103">
        <v>0.5</v>
      </c>
      <c r="DU32" s="513">
        <v>1.4</v>
      </c>
      <c r="EK32" s="54">
        <v>23</v>
      </c>
      <c r="EL32" s="7" t="s">
        <v>14</v>
      </c>
      <c r="EM32" s="489">
        <v>77.599999999999994</v>
      </c>
      <c r="EN32" s="104">
        <v>1.5</v>
      </c>
      <c r="EO32" s="71">
        <f>EN32/EM32*100</f>
        <v>1.9329896907216495</v>
      </c>
      <c r="EP32" s="92">
        <f t="shared" si="54"/>
        <v>0.71599045346062051</v>
      </c>
      <c r="EQ32" s="78">
        <f>EN32-EV32</f>
        <v>1.5</v>
      </c>
      <c r="ER32" s="93" t="s">
        <v>7</v>
      </c>
      <c r="ES32" s="78">
        <f>EN32-EW32</f>
        <v>1.5</v>
      </c>
      <c r="ET32" s="93" t="s">
        <v>7</v>
      </c>
      <c r="EV32" s="71">
        <v>0</v>
      </c>
      <c r="EW32" s="108">
        <v>0</v>
      </c>
      <c r="EY32" s="54">
        <v>23</v>
      </c>
      <c r="EZ32" s="7" t="s">
        <v>11</v>
      </c>
      <c r="FA32" s="489">
        <v>4.4000000000000004</v>
      </c>
      <c r="FB32" s="109">
        <v>0.5</v>
      </c>
      <c r="FC32" s="71">
        <f>FB32/FA32*100</f>
        <v>11.363636363636363</v>
      </c>
      <c r="FD32" s="92">
        <f t="shared" si="58"/>
        <v>0.23584905660377359</v>
      </c>
      <c r="FE32" s="78">
        <f>FB32-FJ32</f>
        <v>0</v>
      </c>
      <c r="FF32" s="77">
        <f t="shared" si="60"/>
        <v>100</v>
      </c>
      <c r="FG32" s="78">
        <f t="shared" si="65"/>
        <v>0.5</v>
      </c>
      <c r="FH32" s="93" t="s">
        <v>7</v>
      </c>
      <c r="FJ32" s="76">
        <v>0.5</v>
      </c>
      <c r="FK32" s="721">
        <v>0</v>
      </c>
      <c r="FM32" s="54">
        <v>22</v>
      </c>
      <c r="FN32" s="7" t="s">
        <v>11</v>
      </c>
      <c r="FO32" s="72">
        <v>3.1</v>
      </c>
      <c r="FP32" s="109">
        <v>0.5</v>
      </c>
      <c r="FQ32" s="71">
        <f t="shared" si="84"/>
        <v>16.129032258064516</v>
      </c>
      <c r="FR32" s="92">
        <f t="shared" si="61"/>
        <v>0.31625553447185328</v>
      </c>
      <c r="FS32" s="78">
        <f t="shared" si="66"/>
        <v>0</v>
      </c>
      <c r="FT32" s="77">
        <f t="shared" si="73"/>
        <v>100</v>
      </c>
      <c r="FU32" s="78">
        <f t="shared" si="79"/>
        <v>0.5</v>
      </c>
      <c r="FV32" s="93" t="s">
        <v>7</v>
      </c>
      <c r="FW32"/>
      <c r="FX32" s="109">
        <v>0.5</v>
      </c>
      <c r="FY32" s="76">
        <v>0</v>
      </c>
    </row>
    <row r="33" spans="1:181" ht="14.95" customHeight="1">
      <c r="A33" s="501">
        <v>24</v>
      </c>
      <c r="B33" s="530" t="s">
        <v>83</v>
      </c>
      <c r="C33" s="65">
        <v>576.79999999999995</v>
      </c>
      <c r="D33" s="103">
        <v>1.2</v>
      </c>
      <c r="E33" s="71">
        <f t="shared" si="91"/>
        <v>0.20804438280166435</v>
      </c>
      <c r="F33" s="92">
        <f t="shared" si="34"/>
        <v>0.65753424657534243</v>
      </c>
      <c r="G33" s="78">
        <f t="shared" si="35"/>
        <v>0</v>
      </c>
      <c r="H33" s="77">
        <f t="shared" si="89"/>
        <v>100</v>
      </c>
      <c r="I33" s="78">
        <f t="shared" si="14"/>
        <v>0</v>
      </c>
      <c r="J33" s="78">
        <f t="shared" si="90"/>
        <v>100</v>
      </c>
      <c r="K33"/>
      <c r="L33" s="22">
        <v>1.2</v>
      </c>
      <c r="M33" s="70">
        <v>1.2</v>
      </c>
      <c r="O33" s="501">
        <v>24</v>
      </c>
      <c r="P33" s="7" t="s">
        <v>32</v>
      </c>
      <c r="Q33" s="65">
        <v>15.7</v>
      </c>
      <c r="R33" s="103">
        <v>0.5</v>
      </c>
      <c r="S33" s="71">
        <f t="shared" si="5"/>
        <v>3.1847133757961785</v>
      </c>
      <c r="T33" s="92">
        <f t="shared" si="36"/>
        <v>0.2583979328165375</v>
      </c>
      <c r="U33" s="75">
        <f t="shared" si="6"/>
        <v>-0.89999999999999991</v>
      </c>
      <c r="V33" s="73">
        <f>R33/Z33*100</f>
        <v>35.714285714285715</v>
      </c>
      <c r="W33" s="75">
        <f t="shared" si="7"/>
        <v>-0.89999999999999991</v>
      </c>
      <c r="X33" s="75">
        <f>R33/AA33*100</f>
        <v>35.714285714285715</v>
      </c>
      <c r="Y33"/>
      <c r="Z33" s="74">
        <v>1.4</v>
      </c>
      <c r="AA33" s="70">
        <v>1.4</v>
      </c>
      <c r="AC33" s="54">
        <v>24</v>
      </c>
      <c r="AD33" s="7" t="s">
        <v>43</v>
      </c>
      <c r="AE33" s="65">
        <v>26.1</v>
      </c>
      <c r="AF33" s="103">
        <v>0.5</v>
      </c>
      <c r="AG33" s="71">
        <f t="shared" si="37"/>
        <v>1.9157088122605364</v>
      </c>
      <c r="AH33" s="92">
        <f t="shared" si="38"/>
        <v>0.23084025854108958</v>
      </c>
      <c r="AI33" s="78">
        <f t="shared" si="39"/>
        <v>0</v>
      </c>
      <c r="AJ33" s="77">
        <f t="shared" si="70"/>
        <v>100</v>
      </c>
      <c r="AK33" s="78">
        <f t="shared" si="15"/>
        <v>0</v>
      </c>
      <c r="AL33" s="78">
        <f t="shared" si="85"/>
        <v>100</v>
      </c>
      <c r="AM33"/>
      <c r="AN33" s="74">
        <v>0.5</v>
      </c>
      <c r="AO33" s="510">
        <v>0.5</v>
      </c>
      <c r="AQ33" s="507">
        <v>24</v>
      </c>
      <c r="AR33" s="7" t="s">
        <v>37</v>
      </c>
      <c r="AS33" s="65">
        <v>16.100000000000001</v>
      </c>
      <c r="AT33" s="103">
        <v>1.3</v>
      </c>
      <c r="AU33" s="71">
        <f t="shared" si="16"/>
        <v>8.0745341614906838</v>
      </c>
      <c r="AV33" s="92">
        <f t="shared" si="40"/>
        <v>0.58165548098434006</v>
      </c>
      <c r="AW33" s="78">
        <f t="shared" si="17"/>
        <v>1.3</v>
      </c>
      <c r="AX33" s="78" t="s">
        <v>7</v>
      </c>
      <c r="AY33" s="78">
        <f t="shared" si="8"/>
        <v>1.3</v>
      </c>
      <c r="AZ33" s="78" t="s">
        <v>7</v>
      </c>
      <c r="BA33"/>
      <c r="BB33" s="74">
        <v>0</v>
      </c>
      <c r="BC33" s="511">
        <v>0</v>
      </c>
      <c r="BE33" s="501">
        <v>24</v>
      </c>
      <c r="BF33" s="7" t="s">
        <v>32</v>
      </c>
      <c r="BG33" s="65">
        <v>17.399999999999999</v>
      </c>
      <c r="BH33" s="103">
        <v>0.5</v>
      </c>
      <c r="BI33" s="71">
        <f t="shared" si="19"/>
        <v>2.8735632183908049</v>
      </c>
      <c r="BJ33" s="92">
        <f t="shared" si="41"/>
        <v>0.27578599007170435</v>
      </c>
      <c r="BK33" s="78">
        <f t="shared" si="20"/>
        <v>0</v>
      </c>
      <c r="BL33" s="77">
        <f t="shared" si="21"/>
        <v>100</v>
      </c>
      <c r="BM33" s="75">
        <f t="shared" si="9"/>
        <v>-0.89999999999999991</v>
      </c>
      <c r="BN33" s="75">
        <f t="shared" si="87"/>
        <v>35.714285714285715</v>
      </c>
      <c r="BO33"/>
      <c r="BP33" s="74">
        <v>0.5</v>
      </c>
      <c r="BQ33" s="106">
        <v>1.4</v>
      </c>
      <c r="BS33" s="501">
        <v>24</v>
      </c>
      <c r="BT33" s="7" t="s">
        <v>32</v>
      </c>
      <c r="BU33" s="65">
        <v>24</v>
      </c>
      <c r="BV33" s="103">
        <v>0.5</v>
      </c>
      <c r="BW33" s="71">
        <f t="shared" si="0"/>
        <v>2.083333333333333</v>
      </c>
      <c r="BX33" s="92">
        <f t="shared" si="42"/>
        <v>0.26852846401718583</v>
      </c>
      <c r="BY33" s="78">
        <f t="shared" si="43"/>
        <v>0</v>
      </c>
      <c r="BZ33" s="77">
        <f t="shared" si="22"/>
        <v>100</v>
      </c>
      <c r="CA33" s="75">
        <f t="shared" si="23"/>
        <v>-0.89999999999999991</v>
      </c>
      <c r="CB33" s="75">
        <f t="shared" si="88"/>
        <v>35.714285714285715</v>
      </c>
      <c r="CC33"/>
      <c r="CD33" s="103">
        <v>0.5</v>
      </c>
      <c r="CE33" s="519">
        <v>1.4</v>
      </c>
      <c r="CG33" s="501">
        <v>24</v>
      </c>
      <c r="CH33" s="7" t="s">
        <v>83</v>
      </c>
      <c r="CI33" s="65">
        <v>479.1</v>
      </c>
      <c r="CJ33" s="103">
        <v>1.2</v>
      </c>
      <c r="CK33" s="71">
        <f>CJ33/CI33*100</f>
        <v>0.25046963055729493</v>
      </c>
      <c r="CL33" s="92">
        <f t="shared" si="44"/>
        <v>0.5725190839694656</v>
      </c>
      <c r="CM33" s="78">
        <f t="shared" si="51"/>
        <v>0</v>
      </c>
      <c r="CN33" s="77">
        <f>CJ33/CR33*100</f>
        <v>100</v>
      </c>
      <c r="CO33" s="78">
        <f t="shared" si="24"/>
        <v>0</v>
      </c>
      <c r="CP33" s="78">
        <f t="shared" si="82"/>
        <v>100</v>
      </c>
      <c r="CQ33"/>
      <c r="CR33" s="103">
        <v>1.2</v>
      </c>
      <c r="CS33" s="513">
        <v>1.2</v>
      </c>
      <c r="CU33" s="54">
        <v>24</v>
      </c>
      <c r="CV33" s="7" t="s">
        <v>75</v>
      </c>
      <c r="CW33" s="65">
        <v>60.9</v>
      </c>
      <c r="CX33" s="103">
        <v>1.2</v>
      </c>
      <c r="CY33" s="71">
        <f>CX33/CW33*100</f>
        <v>1.9704433497536946</v>
      </c>
      <c r="CZ33" s="92">
        <f t="shared" si="52"/>
        <v>0.59026069847515983</v>
      </c>
      <c r="DA33" s="78">
        <f t="shared" si="45"/>
        <v>1.2</v>
      </c>
      <c r="DB33" s="78" t="s">
        <v>7</v>
      </c>
      <c r="DC33" s="78">
        <f t="shared" si="26"/>
        <v>1.2</v>
      </c>
      <c r="DD33" s="78" t="s">
        <v>7</v>
      </c>
      <c r="DE33"/>
      <c r="DF33" s="74">
        <v>0</v>
      </c>
      <c r="DG33" s="106">
        <v>0</v>
      </c>
      <c r="DI33" s="54">
        <v>24</v>
      </c>
      <c r="DJ33" s="7" t="s">
        <v>52</v>
      </c>
      <c r="DK33" s="65">
        <v>11.5</v>
      </c>
      <c r="DL33" s="103">
        <v>0.4</v>
      </c>
      <c r="DM33" s="71">
        <f>DL33/DK33*100</f>
        <v>3.4782608695652173</v>
      </c>
      <c r="DN33" s="92">
        <f t="shared" si="53"/>
        <v>0.215633423180593</v>
      </c>
      <c r="DO33" s="75">
        <f t="shared" si="11"/>
        <v>-2.5</v>
      </c>
      <c r="DP33" s="73">
        <f t="shared" si="27"/>
        <v>13.793103448275861</v>
      </c>
      <c r="DQ33" s="75">
        <f>DL33-DU33</f>
        <v>-6.5</v>
      </c>
      <c r="DR33" s="75">
        <f>DL33/DU33*100</f>
        <v>5.7971014492753623</v>
      </c>
      <c r="DS33"/>
      <c r="DT33" s="103">
        <v>2.9</v>
      </c>
      <c r="DU33" s="513">
        <v>6.9</v>
      </c>
      <c r="EK33" s="54">
        <v>24</v>
      </c>
      <c r="EL33" s="7" t="s">
        <v>39</v>
      </c>
      <c r="EM33" s="489">
        <v>2.4</v>
      </c>
      <c r="EN33" s="103">
        <v>1.3</v>
      </c>
      <c r="EO33" s="60">
        <f>EN33/EM33*100</f>
        <v>54.166666666666671</v>
      </c>
      <c r="EP33" s="92">
        <f t="shared" si="54"/>
        <v>0.62052505966587124</v>
      </c>
      <c r="EQ33" s="78">
        <f>EN33-EV33</f>
        <v>0</v>
      </c>
      <c r="ER33" s="77">
        <f>EN33/EV33*100</f>
        <v>100</v>
      </c>
      <c r="ES33" s="78">
        <f>EN33-EW33</f>
        <v>0</v>
      </c>
      <c r="ET33" s="78">
        <f>EN33/EW33*100</f>
        <v>100</v>
      </c>
      <c r="EV33" s="74">
        <v>1.3</v>
      </c>
      <c r="EW33" s="106">
        <v>1.3</v>
      </c>
      <c r="EY33" s="54">
        <v>24</v>
      </c>
      <c r="EZ33" s="7" t="s">
        <v>32</v>
      </c>
      <c r="FA33" s="489">
        <v>35</v>
      </c>
      <c r="FB33" s="103">
        <v>0.5</v>
      </c>
      <c r="FC33" s="71">
        <f>FB33/FA33*100</f>
        <v>1.4285714285714286</v>
      </c>
      <c r="FD33" s="92">
        <f t="shared" si="58"/>
        <v>0.23584905660377359</v>
      </c>
      <c r="FE33" s="78">
        <f>FB33-FJ33</f>
        <v>0</v>
      </c>
      <c r="FF33" s="77">
        <f t="shared" si="60"/>
        <v>100</v>
      </c>
      <c r="FG33" s="75">
        <f t="shared" si="65"/>
        <v>-0.89999999999999991</v>
      </c>
      <c r="FH33" s="75">
        <f>FB33/FK33*100</f>
        <v>35.714285714285715</v>
      </c>
      <c r="FJ33" s="74">
        <v>0.5</v>
      </c>
      <c r="FK33" s="511">
        <v>1.4</v>
      </c>
      <c r="FM33" s="54">
        <v>23</v>
      </c>
      <c r="FN33" s="7" t="s">
        <v>32</v>
      </c>
      <c r="FO33" s="489">
        <v>36</v>
      </c>
      <c r="FP33" s="103">
        <v>0.5</v>
      </c>
      <c r="FQ33" s="71">
        <f>FP33/FO33*100</f>
        <v>1.3888888888888888</v>
      </c>
      <c r="FR33" s="92">
        <f t="shared" si="61"/>
        <v>0.31625553447185328</v>
      </c>
      <c r="FS33" s="78">
        <f>FP33-FX33</f>
        <v>0</v>
      </c>
      <c r="FT33" s="77">
        <f t="shared" si="73"/>
        <v>100</v>
      </c>
      <c r="FU33" s="75">
        <f t="shared" si="79"/>
        <v>-0.89999999999999991</v>
      </c>
      <c r="FV33" s="75">
        <f>FP33/FY33*100</f>
        <v>35.714285714285715</v>
      </c>
      <c r="FX33" s="103">
        <v>0.5</v>
      </c>
      <c r="FY33" s="103">
        <v>1.4</v>
      </c>
    </row>
    <row r="34" spans="1:181" ht="14.95" customHeight="1">
      <c r="A34" s="501">
        <v>25</v>
      </c>
      <c r="B34" s="530" t="s">
        <v>59</v>
      </c>
      <c r="C34" s="65">
        <v>5.9</v>
      </c>
      <c r="D34" s="103">
        <v>0.9</v>
      </c>
      <c r="E34" s="71">
        <f t="shared" si="91"/>
        <v>15.254237288135592</v>
      </c>
      <c r="F34" s="92">
        <f t="shared" si="34"/>
        <v>0.49315068493150682</v>
      </c>
      <c r="G34" s="78">
        <f t="shared" si="35"/>
        <v>0</v>
      </c>
      <c r="H34" s="77">
        <f t="shared" si="89"/>
        <v>100</v>
      </c>
      <c r="I34" s="75">
        <f t="shared" si="14"/>
        <v>-1.3000000000000003</v>
      </c>
      <c r="J34" s="75">
        <f t="shared" si="90"/>
        <v>40.909090909090907</v>
      </c>
      <c r="K34"/>
      <c r="L34" s="28">
        <v>0.9</v>
      </c>
      <c r="M34" s="70">
        <v>2.2000000000000002</v>
      </c>
      <c r="O34" s="501">
        <v>25</v>
      </c>
      <c r="P34" s="7" t="s">
        <v>43</v>
      </c>
      <c r="Q34" s="65">
        <v>20.5</v>
      </c>
      <c r="R34" s="103">
        <v>0.5</v>
      </c>
      <c r="S34" s="71">
        <f t="shared" si="5"/>
        <v>2.4390243902439024</v>
      </c>
      <c r="T34" s="92">
        <f t="shared" si="36"/>
        <v>0.2583979328165375</v>
      </c>
      <c r="U34" s="78">
        <f>R34-Z34</f>
        <v>0</v>
      </c>
      <c r="V34" s="77">
        <f>R34/Z34*100</f>
        <v>100</v>
      </c>
      <c r="W34" s="78">
        <f t="shared" si="7"/>
        <v>0</v>
      </c>
      <c r="X34" s="78">
        <f>R34/AA34*100</f>
        <v>100</v>
      </c>
      <c r="Y34"/>
      <c r="Z34" s="74">
        <v>0.5</v>
      </c>
      <c r="AA34" s="70">
        <v>0.5</v>
      </c>
      <c r="AC34" s="501">
        <v>25</v>
      </c>
      <c r="AD34" s="7" t="s">
        <v>32</v>
      </c>
      <c r="AE34" s="65">
        <v>15</v>
      </c>
      <c r="AF34" s="103">
        <v>0.5</v>
      </c>
      <c r="AG34" s="71">
        <f t="shared" si="37"/>
        <v>3.3333333333333335</v>
      </c>
      <c r="AH34" s="92">
        <f>AF34/216.6*100</f>
        <v>0.23084025854108958</v>
      </c>
      <c r="AI34" s="78">
        <f>AF34-AN34</f>
        <v>0</v>
      </c>
      <c r="AJ34" s="77">
        <f t="shared" si="70"/>
        <v>100</v>
      </c>
      <c r="AK34" s="75">
        <f t="shared" si="15"/>
        <v>-0.89999999999999991</v>
      </c>
      <c r="AL34" s="75">
        <f t="shared" si="85"/>
        <v>35.714285714285715</v>
      </c>
      <c r="AM34"/>
      <c r="AN34" s="74">
        <v>0.5</v>
      </c>
      <c r="AO34" s="510">
        <v>1.4</v>
      </c>
      <c r="AQ34" s="507">
        <v>25</v>
      </c>
      <c r="AR34" s="7" t="s">
        <v>83</v>
      </c>
      <c r="AS34" s="65">
        <v>15</v>
      </c>
      <c r="AT34" s="103">
        <v>1.2</v>
      </c>
      <c r="AU34" s="71">
        <f t="shared" si="16"/>
        <v>8</v>
      </c>
      <c r="AV34" s="92">
        <f t="shared" si="40"/>
        <v>0.53691275167785235</v>
      </c>
      <c r="AW34" s="78">
        <f>AT34-BB34</f>
        <v>0</v>
      </c>
      <c r="AX34" s="77">
        <f t="shared" si="18"/>
        <v>100</v>
      </c>
      <c r="AY34" s="78">
        <f t="shared" si="8"/>
        <v>0</v>
      </c>
      <c r="AZ34" s="78">
        <f t="shared" si="86"/>
        <v>100</v>
      </c>
      <c r="BA34"/>
      <c r="BB34" s="74">
        <v>1.2</v>
      </c>
      <c r="BC34" s="511">
        <v>1.2</v>
      </c>
      <c r="BE34" s="501">
        <v>25</v>
      </c>
      <c r="BF34" s="7" t="s">
        <v>43</v>
      </c>
      <c r="BG34" s="65">
        <v>52.6</v>
      </c>
      <c r="BH34" s="103">
        <v>0.5</v>
      </c>
      <c r="BI34" s="71">
        <f t="shared" si="19"/>
        <v>0.95057034220532322</v>
      </c>
      <c r="BJ34" s="92">
        <f t="shared" si="41"/>
        <v>0.27578599007170435</v>
      </c>
      <c r="BK34" s="78">
        <f>BH34-BP34</f>
        <v>0</v>
      </c>
      <c r="BL34" s="77">
        <f>BH34/BP34*100</f>
        <v>100</v>
      </c>
      <c r="BM34" s="78">
        <f t="shared" si="9"/>
        <v>0</v>
      </c>
      <c r="BN34" s="78">
        <f t="shared" si="87"/>
        <v>100</v>
      </c>
      <c r="BO34"/>
      <c r="BP34" s="74">
        <v>0.5</v>
      </c>
      <c r="BQ34" s="106">
        <v>0.5</v>
      </c>
      <c r="BS34" s="501">
        <v>25</v>
      </c>
      <c r="BT34" s="7" t="s">
        <v>38</v>
      </c>
      <c r="BU34" s="65">
        <v>5.3</v>
      </c>
      <c r="BV34" s="103">
        <v>0.2</v>
      </c>
      <c r="BW34" s="71">
        <f t="shared" si="0"/>
        <v>3.7735849056603779</v>
      </c>
      <c r="BX34" s="92">
        <f>BV34/186.2*100</f>
        <v>0.10741138560687435</v>
      </c>
      <c r="BY34" s="78">
        <f>BV34-CD34</f>
        <v>0</v>
      </c>
      <c r="BZ34" s="77">
        <f>BV34/CD34*100</f>
        <v>100</v>
      </c>
      <c r="CA34" s="78">
        <f t="shared" si="23"/>
        <v>0.2</v>
      </c>
      <c r="CB34" s="78" t="s">
        <v>7</v>
      </c>
      <c r="CC34"/>
      <c r="CD34" s="103">
        <v>0.2</v>
      </c>
      <c r="CE34" s="106">
        <v>0</v>
      </c>
      <c r="CG34" s="501">
        <v>25</v>
      </c>
      <c r="CH34" s="7" t="s">
        <v>32</v>
      </c>
      <c r="CI34" s="65">
        <v>44.2</v>
      </c>
      <c r="CJ34" s="103">
        <v>0.5</v>
      </c>
      <c r="CK34" s="71">
        <f t="shared" si="10"/>
        <v>1.1312217194570136</v>
      </c>
      <c r="CL34" s="92">
        <f t="shared" si="44"/>
        <v>0.2385496183206107</v>
      </c>
      <c r="CM34" s="78">
        <f>CJ34-CR34</f>
        <v>0</v>
      </c>
      <c r="CN34" s="77">
        <f>CJ34/CR34*100</f>
        <v>100</v>
      </c>
      <c r="CO34" s="75">
        <f t="shared" si="24"/>
        <v>-0.89999999999999991</v>
      </c>
      <c r="CP34" s="75">
        <f t="shared" si="82"/>
        <v>35.714285714285715</v>
      </c>
      <c r="CQ34"/>
      <c r="CR34" s="103">
        <v>0.5</v>
      </c>
      <c r="CS34" s="513">
        <v>1.4</v>
      </c>
      <c r="CU34" s="54">
        <v>25</v>
      </c>
      <c r="CV34" s="7" t="s">
        <v>83</v>
      </c>
      <c r="CW34" s="65">
        <v>464.9</v>
      </c>
      <c r="CX34" s="103">
        <v>1.2</v>
      </c>
      <c r="CY34" s="71">
        <f>CX34/CW34*100</f>
        <v>0.25812002581200261</v>
      </c>
      <c r="CZ34" s="92">
        <f t="shared" si="52"/>
        <v>0.59026069847515983</v>
      </c>
      <c r="DA34" s="78">
        <f>CX34-DF34</f>
        <v>0</v>
      </c>
      <c r="DB34" s="77">
        <f t="shared" si="83"/>
        <v>100</v>
      </c>
      <c r="DC34" s="78">
        <f t="shared" si="26"/>
        <v>0</v>
      </c>
      <c r="DD34" s="78">
        <f>CX34/DG34*100</f>
        <v>100</v>
      </c>
      <c r="DE34"/>
      <c r="DF34" s="103">
        <v>1.2</v>
      </c>
      <c r="DG34" s="513">
        <v>1.2</v>
      </c>
      <c r="DI34" s="54">
        <v>25</v>
      </c>
      <c r="DJ34" s="7" t="s">
        <v>15</v>
      </c>
      <c r="DK34" s="65">
        <v>75.2</v>
      </c>
      <c r="DL34" s="104">
        <v>0.3</v>
      </c>
      <c r="DM34" s="71">
        <f>DL34/DK34*100</f>
        <v>0.39893617021276595</v>
      </c>
      <c r="DN34" s="92">
        <f t="shared" si="53"/>
        <v>0.16172506738544476</v>
      </c>
      <c r="DO34" s="75">
        <f t="shared" si="11"/>
        <v>-1.2</v>
      </c>
      <c r="DP34" s="73">
        <f t="shared" si="27"/>
        <v>20</v>
      </c>
      <c r="DQ34" s="78">
        <f>DL34-DU34</f>
        <v>0.3</v>
      </c>
      <c r="DR34" s="78" t="s">
        <v>7</v>
      </c>
      <c r="DS34"/>
      <c r="DT34" s="104">
        <v>1.5</v>
      </c>
      <c r="DU34" s="106">
        <v>0</v>
      </c>
      <c r="EK34" s="54">
        <v>25</v>
      </c>
      <c r="EL34" s="7" t="s">
        <v>11</v>
      </c>
      <c r="EM34" s="489">
        <v>2.2999999999999998</v>
      </c>
      <c r="EN34" s="109">
        <v>0.5</v>
      </c>
      <c r="EO34" s="71">
        <f>EN34/EM34*100</f>
        <v>21.739130434782609</v>
      </c>
      <c r="EP34" s="92">
        <f t="shared" si="54"/>
        <v>0.23866348448687352</v>
      </c>
      <c r="EQ34" s="78">
        <f>EN34-EV34</f>
        <v>0.5</v>
      </c>
      <c r="ER34" s="93" t="s">
        <v>7</v>
      </c>
      <c r="ES34" s="78">
        <f>EN34-EW34</f>
        <v>0.5</v>
      </c>
      <c r="ET34" s="93" t="s">
        <v>7</v>
      </c>
      <c r="EV34" s="76">
        <v>0</v>
      </c>
      <c r="EW34" s="110">
        <v>0</v>
      </c>
      <c r="EY34" s="54">
        <v>25</v>
      </c>
      <c r="EZ34" s="7" t="s">
        <v>15</v>
      </c>
      <c r="FA34" s="489">
        <v>65.099999999999994</v>
      </c>
      <c r="FB34" s="104">
        <v>0.4</v>
      </c>
      <c r="FC34" s="71">
        <f>FB34/FA34*100</f>
        <v>0.61443932411674351</v>
      </c>
      <c r="FD34" s="92">
        <f>FB34/212*100</f>
        <v>0.18867924528301888</v>
      </c>
      <c r="FE34" s="78">
        <f>FB34-FJ34</f>
        <v>0</v>
      </c>
      <c r="FF34" s="77">
        <f t="shared" si="60"/>
        <v>100</v>
      </c>
      <c r="FG34" s="78">
        <f t="shared" si="65"/>
        <v>0.4</v>
      </c>
      <c r="FH34" s="93" t="s">
        <v>7</v>
      </c>
      <c r="FJ34" s="71">
        <v>0.4</v>
      </c>
      <c r="FK34" s="523">
        <v>0</v>
      </c>
      <c r="FM34" s="54">
        <v>24</v>
      </c>
      <c r="FN34" s="7" t="s">
        <v>39</v>
      </c>
      <c r="FO34" s="489">
        <v>1.2</v>
      </c>
      <c r="FP34" s="103">
        <v>0.1</v>
      </c>
      <c r="FQ34" s="71">
        <f>FP34/FO34*100</f>
        <v>8.3333333333333339</v>
      </c>
      <c r="FR34" s="92">
        <f>FP34/158.1*100</f>
        <v>6.3251106894370648E-2</v>
      </c>
      <c r="FS34" s="75">
        <f>FP34-FX34</f>
        <v>-1.2</v>
      </c>
      <c r="FT34" s="73">
        <f t="shared" si="73"/>
        <v>7.6923076923076925</v>
      </c>
      <c r="FU34" s="75">
        <f t="shared" si="79"/>
        <v>-1.2</v>
      </c>
      <c r="FV34" s="75">
        <f>FP34/FY34*100</f>
        <v>7.6923076923076925</v>
      </c>
      <c r="FX34" s="103">
        <v>1.3</v>
      </c>
      <c r="FY34" s="103">
        <v>1.3</v>
      </c>
    </row>
    <row r="35" spans="1:181" ht="14.95" customHeight="1">
      <c r="A35" s="533">
        <v>26</v>
      </c>
      <c r="B35" s="534" t="s">
        <v>43</v>
      </c>
      <c r="C35" s="535">
        <v>0.5</v>
      </c>
      <c r="D35" s="103">
        <v>0.5</v>
      </c>
      <c r="E35" s="60">
        <f>D35/C35*100</f>
        <v>100</v>
      </c>
      <c r="F35" s="92">
        <f t="shared" si="34"/>
        <v>0.27397260273972601</v>
      </c>
      <c r="G35" s="536">
        <f t="shared" si="35"/>
        <v>0.5</v>
      </c>
      <c r="H35" s="536" t="s">
        <v>7</v>
      </c>
      <c r="I35" s="537">
        <f t="shared" si="14"/>
        <v>-3.5999999999999996</v>
      </c>
      <c r="J35" s="75">
        <f t="shared" si="90"/>
        <v>12.195121951219514</v>
      </c>
      <c r="K35"/>
      <c r="L35" s="22">
        <v>0</v>
      </c>
      <c r="M35" s="516">
        <v>4.0999999999999996</v>
      </c>
      <c r="O35" s="501">
        <v>26</v>
      </c>
      <c r="P35" s="7" t="s">
        <v>56</v>
      </c>
      <c r="Q35" s="65">
        <v>20.6</v>
      </c>
      <c r="R35" s="103">
        <v>0.2</v>
      </c>
      <c r="S35" s="71">
        <f t="shared" si="5"/>
        <v>0.97087378640776689</v>
      </c>
      <c r="T35" s="92">
        <f t="shared" si="36"/>
        <v>0.10335917312661499</v>
      </c>
      <c r="U35" s="78">
        <f t="shared" si="6"/>
        <v>0.2</v>
      </c>
      <c r="V35" s="78" t="s">
        <v>7</v>
      </c>
      <c r="W35" s="78">
        <f>R35-AA35</f>
        <v>0.2</v>
      </c>
      <c r="X35" s="78" t="s">
        <v>7</v>
      </c>
      <c r="Y35"/>
      <c r="Z35" s="74">
        <v>0</v>
      </c>
      <c r="AA35" s="516">
        <v>0</v>
      </c>
      <c r="AQ35" s="507">
        <v>26</v>
      </c>
      <c r="AR35" s="7" t="s">
        <v>71</v>
      </c>
      <c r="AS35" s="538">
        <v>4.0999999999999996</v>
      </c>
      <c r="AT35" s="103">
        <v>0.7</v>
      </c>
      <c r="AU35" s="65">
        <f t="shared" si="16"/>
        <v>17.073170731707318</v>
      </c>
      <c r="AV35" s="92">
        <f t="shared" si="40"/>
        <v>0.31319910514541383</v>
      </c>
      <c r="AW35" s="78">
        <f>AT35-BB35</f>
        <v>0.7</v>
      </c>
      <c r="AX35" s="78" t="s">
        <v>7</v>
      </c>
      <c r="AY35" s="78">
        <f>AT35-BC35</f>
        <v>0.29999999999999993</v>
      </c>
      <c r="AZ35" s="78">
        <f>AT35/BC35*100</f>
        <v>174.99999999999997</v>
      </c>
      <c r="BA35" s="496"/>
      <c r="BB35" s="74">
        <v>0</v>
      </c>
      <c r="BC35" s="511">
        <v>0.4</v>
      </c>
      <c r="BE35" s="501">
        <v>26</v>
      </c>
      <c r="BF35" s="7" t="s">
        <v>38</v>
      </c>
      <c r="BG35" s="538">
        <v>4.8</v>
      </c>
      <c r="BH35" s="103">
        <v>0.2</v>
      </c>
      <c r="BI35" s="65">
        <f t="shared" si="19"/>
        <v>4.166666666666667</v>
      </c>
      <c r="BJ35" s="92">
        <f>BH35/181.3*100</f>
        <v>0.11031439602868175</v>
      </c>
      <c r="BK35" s="78">
        <f>BH35-BP35</f>
        <v>0</v>
      </c>
      <c r="BL35" s="77">
        <f>BH35/BP35*100</f>
        <v>100</v>
      </c>
      <c r="BM35" s="78">
        <f>BH35-BQ35</f>
        <v>0.2</v>
      </c>
      <c r="BN35" s="78" t="s">
        <v>7</v>
      </c>
      <c r="BO35" s="496"/>
      <c r="BP35" s="74">
        <v>0.2</v>
      </c>
      <c r="BQ35" s="106">
        <v>0</v>
      </c>
      <c r="BS35" s="54">
        <v>26</v>
      </c>
      <c r="BT35" s="530" t="s">
        <v>71</v>
      </c>
      <c r="BU35" s="538">
        <v>8.3000000000000007</v>
      </c>
      <c r="BV35" s="103">
        <v>0.2</v>
      </c>
      <c r="BW35" s="65">
        <f>BV35/BU35*100</f>
        <v>2.4096385542168672</v>
      </c>
      <c r="BX35" s="92">
        <f>BV35/186.2*100</f>
        <v>0.10741138560687435</v>
      </c>
      <c r="BY35" s="78">
        <f>BV35-CD35</f>
        <v>0.2</v>
      </c>
      <c r="BZ35" s="78" t="s">
        <v>7</v>
      </c>
      <c r="CA35" s="75">
        <f>BV35-CE35</f>
        <v>-0.2</v>
      </c>
      <c r="CB35" s="75">
        <f t="shared" si="88"/>
        <v>50</v>
      </c>
      <c r="CC35" s="496"/>
      <c r="CD35" s="74">
        <v>0</v>
      </c>
      <c r="CE35" s="539">
        <v>0.4</v>
      </c>
      <c r="CG35" s="501">
        <v>26</v>
      </c>
      <c r="CH35" s="7" t="s">
        <v>71</v>
      </c>
      <c r="CI35" s="538">
        <v>7.7</v>
      </c>
      <c r="CJ35" s="103">
        <v>0.4</v>
      </c>
      <c r="CK35" s="65">
        <f>CJ35/CI35*100</f>
        <v>5.1948051948051948</v>
      </c>
      <c r="CL35" s="92">
        <f t="shared" si="44"/>
        <v>0.19083969465648856</v>
      </c>
      <c r="CM35" s="78">
        <f>CJ35-CR35</f>
        <v>0.2</v>
      </c>
      <c r="CN35" s="77">
        <f>CJ35/CR35*100</f>
        <v>200</v>
      </c>
      <c r="CO35" s="78">
        <f>CJ35-CS35</f>
        <v>0</v>
      </c>
      <c r="CP35" s="78">
        <f t="shared" si="82"/>
        <v>100</v>
      </c>
      <c r="CQ35" s="496"/>
      <c r="CR35" s="103">
        <v>0.2</v>
      </c>
      <c r="CS35" s="513">
        <v>0.4</v>
      </c>
      <c r="CU35" s="54">
        <v>26</v>
      </c>
      <c r="CV35" s="7" t="s">
        <v>71</v>
      </c>
      <c r="CW35" s="538">
        <v>9.6999999999999993</v>
      </c>
      <c r="CX35" s="103">
        <v>0.7</v>
      </c>
      <c r="CY35" s="65">
        <f>CX35/CW35*100</f>
        <v>7.2164948453608257</v>
      </c>
      <c r="CZ35" s="92">
        <f t="shared" si="52"/>
        <v>0.34431874077717656</v>
      </c>
      <c r="DA35" s="78">
        <f>CX35-DF35</f>
        <v>0.29999999999999993</v>
      </c>
      <c r="DB35" s="77">
        <f>CX35/DF35*100</f>
        <v>174.99999999999997</v>
      </c>
      <c r="DC35" s="78">
        <f>CX35-DG35</f>
        <v>0.29999999999999993</v>
      </c>
      <c r="DD35" s="78">
        <f>CX35/DG35*100</f>
        <v>174.99999999999997</v>
      </c>
      <c r="DE35" s="496"/>
      <c r="DF35" s="103">
        <v>0.4</v>
      </c>
      <c r="DG35" s="513">
        <v>0.4</v>
      </c>
      <c r="EK35" s="54">
        <v>26</v>
      </c>
      <c r="EL35" s="7" t="s">
        <v>32</v>
      </c>
      <c r="EM35" s="489">
        <v>54.6</v>
      </c>
      <c r="EN35" s="103">
        <v>0.5</v>
      </c>
      <c r="EO35" s="71">
        <f>EN35/EM35*100</f>
        <v>0.91575091575091583</v>
      </c>
      <c r="EP35" s="92">
        <f t="shared" si="54"/>
        <v>0.23866348448687352</v>
      </c>
      <c r="EQ35" s="78">
        <f>EN35-EV35</f>
        <v>0</v>
      </c>
      <c r="ER35" s="77">
        <f>EN35/EV35*100</f>
        <v>100</v>
      </c>
      <c r="ES35" s="75">
        <f>EN35-EW35</f>
        <v>-0.89999999999999991</v>
      </c>
      <c r="ET35" s="75">
        <f>EN35/EW35*100</f>
        <v>35.714285714285715</v>
      </c>
      <c r="EV35" s="74">
        <v>0.5</v>
      </c>
      <c r="EW35" s="106">
        <v>1.4</v>
      </c>
      <c r="FA35" s="722"/>
    </row>
    <row r="36" spans="1:181" ht="14.95" customHeight="1">
      <c r="A36" s="501">
        <v>27</v>
      </c>
      <c r="B36" s="7" t="s">
        <v>71</v>
      </c>
      <c r="C36" s="538">
        <v>2.6</v>
      </c>
      <c r="D36" s="19">
        <v>0.4</v>
      </c>
      <c r="E36" s="65">
        <f t="shared" si="91"/>
        <v>15.384615384615385</v>
      </c>
      <c r="F36" s="92">
        <f>D36/182.5*100</f>
        <v>0.21917808219178084</v>
      </c>
      <c r="G36" s="75">
        <f t="shared" si="35"/>
        <v>-0.79999999999999993</v>
      </c>
      <c r="H36" s="73">
        <f t="shared" si="89"/>
        <v>33.333333333333336</v>
      </c>
      <c r="I36" s="78">
        <f t="shared" si="14"/>
        <v>0.4</v>
      </c>
      <c r="J36" s="78" t="s">
        <v>7</v>
      </c>
      <c r="K36" s="496"/>
      <c r="L36" s="22">
        <v>1.2</v>
      </c>
      <c r="M36" s="70">
        <v>0</v>
      </c>
      <c r="O36" s="540"/>
      <c r="P36" s="541"/>
      <c r="Q36" s="542"/>
      <c r="R36" s="543"/>
      <c r="S36" s="544"/>
      <c r="T36" s="545"/>
      <c r="U36" s="86"/>
      <c r="V36" s="546"/>
      <c r="W36" s="547"/>
      <c r="X36" s="547"/>
      <c r="Y36" s="496"/>
      <c r="Z36" s="543"/>
      <c r="AA36" s="70"/>
      <c r="AQ36" s="507">
        <v>27</v>
      </c>
      <c r="AR36" s="7" t="s">
        <v>32</v>
      </c>
      <c r="AS36" s="538">
        <v>23.8</v>
      </c>
      <c r="AT36" s="103">
        <v>0.5</v>
      </c>
      <c r="AU36" s="65">
        <f t="shared" si="16"/>
        <v>2.1008403361344534</v>
      </c>
      <c r="AV36" s="92">
        <f>AT36/223.5*100</f>
        <v>0.22371364653243847</v>
      </c>
      <c r="AW36" s="78">
        <f>AT36-BB36</f>
        <v>0</v>
      </c>
      <c r="AX36" s="77">
        <f>AT36/BB36*100</f>
        <v>100</v>
      </c>
      <c r="AY36" s="75">
        <f>AT36-BC36</f>
        <v>-0.89999999999999991</v>
      </c>
      <c r="AZ36" s="75">
        <f>AT36/BC36*100</f>
        <v>35.714285714285715</v>
      </c>
      <c r="BA36" s="496"/>
      <c r="BB36" s="74">
        <v>0.5</v>
      </c>
      <c r="BC36" s="511">
        <v>1.4</v>
      </c>
      <c r="CG36" s="501">
        <v>27</v>
      </c>
      <c r="CH36" s="7" t="s">
        <v>38</v>
      </c>
      <c r="CI36" s="538">
        <v>4.3</v>
      </c>
      <c r="CJ36" s="103">
        <v>0.2</v>
      </c>
      <c r="CK36" s="65">
        <f>CJ36/CI36*100</f>
        <v>4.6511627906976747</v>
      </c>
      <c r="CL36" s="92">
        <f t="shared" si="44"/>
        <v>9.5419847328244281E-2</v>
      </c>
      <c r="CM36" s="78">
        <f>CJ36-CR36</f>
        <v>0</v>
      </c>
      <c r="CN36" s="77">
        <f>CJ36/CR36*100</f>
        <v>100</v>
      </c>
      <c r="CO36" s="78">
        <f>CJ36-CS36</f>
        <v>0.2</v>
      </c>
      <c r="CP36" s="78" t="s">
        <v>7</v>
      </c>
      <c r="CR36" s="103">
        <v>0.2</v>
      </c>
      <c r="CS36" s="106">
        <v>0</v>
      </c>
      <c r="CU36" s="54">
        <v>27</v>
      </c>
      <c r="CV36" s="7" t="s">
        <v>32</v>
      </c>
      <c r="CW36" s="538">
        <v>35.700000000000003</v>
      </c>
      <c r="CX36" s="103">
        <v>0.5</v>
      </c>
      <c r="CY36" s="65">
        <f>CX36/CW36*100</f>
        <v>1.4005602240896358</v>
      </c>
      <c r="CZ36" s="92">
        <f t="shared" si="52"/>
        <v>0.24594195769798324</v>
      </c>
      <c r="DA36" s="78">
        <f>CX36-DF36</f>
        <v>0</v>
      </c>
      <c r="DB36" s="77">
        <f t="shared" si="83"/>
        <v>100</v>
      </c>
      <c r="DC36" s="75">
        <f>CX36-DG36</f>
        <v>-0.89999999999999991</v>
      </c>
      <c r="DD36" s="75">
        <f>CX36/DG36*100</f>
        <v>35.714285714285715</v>
      </c>
      <c r="DF36" s="103">
        <v>0.5</v>
      </c>
      <c r="DG36" s="513">
        <v>1.4</v>
      </c>
      <c r="EK36" s="54">
        <v>27</v>
      </c>
      <c r="EL36" s="7" t="s">
        <v>15</v>
      </c>
      <c r="EM36" s="489">
        <v>71</v>
      </c>
      <c r="EN36" s="104">
        <v>0.4</v>
      </c>
      <c r="EO36" s="71">
        <f>EN36/EM36*100</f>
        <v>0.56338028169014087</v>
      </c>
      <c r="EP36" s="92">
        <f>EN36/209.5*100</f>
        <v>0.1909307875894988</v>
      </c>
      <c r="EQ36" s="75">
        <f>EN36-EV36</f>
        <v>-0.19999999999999996</v>
      </c>
      <c r="ER36" s="73">
        <f>EN36/EV36*100</f>
        <v>66.666666666666671</v>
      </c>
      <c r="ES36" s="78">
        <f>EN36-EW36</f>
        <v>0.4</v>
      </c>
      <c r="ET36" s="93" t="s">
        <v>7</v>
      </c>
      <c r="EV36" s="71">
        <v>0.6</v>
      </c>
      <c r="EW36" s="108">
        <v>0</v>
      </c>
      <c r="EY36" s="540"/>
      <c r="EZ36" s="541"/>
      <c r="FA36" s="714"/>
      <c r="FB36" s="715"/>
      <c r="FC36" s="716"/>
      <c r="FD36" s="545"/>
      <c r="FE36" s="86"/>
      <c r="FF36" s="546"/>
      <c r="FG36" s="547"/>
      <c r="FH36" s="547"/>
      <c r="FI36" s="496"/>
      <c r="FJ36" s="717"/>
      <c r="FK36" s="717"/>
      <c r="FM36" s="540"/>
      <c r="FN36" s="541"/>
      <c r="FO36" s="714"/>
      <c r="FP36" s="715"/>
      <c r="FQ36" s="716"/>
      <c r="FR36" s="545"/>
      <c r="FS36" s="86"/>
      <c r="FT36" s="546"/>
      <c r="FU36" s="547"/>
      <c r="FV36" s="547"/>
      <c r="FW36" s="496"/>
      <c r="FX36" s="717"/>
      <c r="FY36" s="717"/>
    </row>
    <row r="37" spans="1:181" ht="14.95" customHeight="1">
      <c r="A37" s="540"/>
      <c r="B37" s="541"/>
      <c r="C37" s="542"/>
      <c r="D37" s="543"/>
      <c r="E37" s="544"/>
      <c r="F37" s="545"/>
      <c r="G37" s="86"/>
      <c r="H37" s="546"/>
      <c r="I37" s="547"/>
      <c r="J37" s="547"/>
      <c r="K37" s="496"/>
      <c r="L37" s="543"/>
      <c r="M37" s="70"/>
      <c r="O37" s="540"/>
      <c r="P37" s="541"/>
      <c r="Q37" s="542"/>
      <c r="R37" s="543"/>
      <c r="S37" s="544"/>
      <c r="T37" s="545"/>
      <c r="U37" s="86"/>
      <c r="V37" s="546"/>
      <c r="W37" s="547"/>
      <c r="X37" s="547"/>
      <c r="Y37" s="496"/>
      <c r="Z37" s="543"/>
      <c r="AA37" s="70"/>
      <c r="AQ37" s="507">
        <v>28</v>
      </c>
      <c r="AR37" s="7" t="s">
        <v>43</v>
      </c>
      <c r="AS37" s="538">
        <v>28.7</v>
      </c>
      <c r="AT37" s="103">
        <v>0.5</v>
      </c>
      <c r="AU37" s="65">
        <f t="shared" si="16"/>
        <v>1.7421602787456445</v>
      </c>
      <c r="AV37" s="92">
        <f t="shared" si="40"/>
        <v>0.22371364653243847</v>
      </c>
      <c r="AW37" s="78">
        <f>AT37-BB37</f>
        <v>0</v>
      </c>
      <c r="AX37" s="77">
        <f>AT37/BB37*100</f>
        <v>100</v>
      </c>
      <c r="AY37" s="78">
        <f>AT37-BC37</f>
        <v>0</v>
      </c>
      <c r="AZ37" s="78">
        <f>AT37/BC37*100</f>
        <v>100</v>
      </c>
      <c r="BA37" s="496"/>
      <c r="BB37" s="74">
        <v>0.5</v>
      </c>
      <c r="BC37" s="511">
        <v>0.5</v>
      </c>
      <c r="CU37" s="501">
        <v>28</v>
      </c>
      <c r="CV37" s="7" t="s">
        <v>38</v>
      </c>
      <c r="CW37" s="548">
        <v>4.3</v>
      </c>
      <c r="CX37" s="103">
        <v>0.2</v>
      </c>
      <c r="CY37" s="65">
        <f>CX37/CW37*100</f>
        <v>4.6511627906976747</v>
      </c>
      <c r="CZ37" s="92">
        <f>CX37/203.3*100</f>
        <v>9.83767830791933E-2</v>
      </c>
      <c r="DA37" s="78">
        <f>CX37-DF37</f>
        <v>0</v>
      </c>
      <c r="DB37" s="77">
        <f>CX37/DF37*100</f>
        <v>100</v>
      </c>
      <c r="DC37" s="78">
        <f>CX37-DG37</f>
        <v>0.2</v>
      </c>
      <c r="DD37" s="78" t="s">
        <v>7</v>
      </c>
      <c r="DE37" s="3"/>
      <c r="DF37" s="103">
        <v>0.2</v>
      </c>
      <c r="DG37" s="106">
        <v>0</v>
      </c>
      <c r="EY37" s="540"/>
      <c r="EZ37" s="541"/>
      <c r="FA37" s="714"/>
      <c r="FB37" s="718"/>
      <c r="FC37" s="716"/>
      <c r="FD37" s="545"/>
      <c r="FE37" s="547"/>
      <c r="FF37" s="719"/>
      <c r="FG37" s="86"/>
      <c r="FH37" s="720"/>
      <c r="FI37" s="496"/>
      <c r="FJ37" s="716"/>
      <c r="FK37" s="716"/>
      <c r="FM37" s="540"/>
      <c r="FN37" s="541"/>
      <c r="FO37" s="714"/>
      <c r="FP37" s="718"/>
      <c r="FQ37" s="716"/>
      <c r="FR37" s="545"/>
      <c r="FS37" s="547"/>
      <c r="FT37" s="719"/>
      <c r="FU37" s="86"/>
      <c r="FV37" s="720"/>
      <c r="FW37" s="496"/>
      <c r="FX37" s="716"/>
      <c r="FY37" s="716"/>
    </row>
    <row r="38" spans="1:181" ht="14.95" customHeight="1">
      <c r="A38" s="540"/>
      <c r="B38" s="541"/>
      <c r="C38" s="542"/>
      <c r="D38" s="549"/>
      <c r="E38" s="544"/>
      <c r="F38" s="545"/>
      <c r="G38" s="86"/>
      <c r="H38" s="546"/>
      <c r="I38" s="547"/>
      <c r="J38" s="547"/>
      <c r="K38" s="496"/>
      <c r="L38" s="549"/>
      <c r="M38" s="70"/>
      <c r="O38" s="540"/>
      <c r="P38" s="541"/>
      <c r="Q38" s="542"/>
      <c r="R38" s="549"/>
      <c r="S38" s="544"/>
      <c r="T38" s="545"/>
      <c r="U38" s="86"/>
      <c r="V38" s="546"/>
      <c r="W38" s="547"/>
      <c r="X38" s="547"/>
      <c r="Y38" s="496"/>
      <c r="Z38" s="549"/>
      <c r="AA38" s="70"/>
      <c r="AQ38" s="507">
        <v>29</v>
      </c>
      <c r="AR38" s="7" t="s">
        <v>38</v>
      </c>
      <c r="AS38" s="74">
        <v>4.8</v>
      </c>
      <c r="AT38" s="103">
        <v>0.2</v>
      </c>
      <c r="AU38" s="65">
        <f t="shared" si="16"/>
        <v>4.166666666666667</v>
      </c>
      <c r="AV38" s="92">
        <f>AT38/223.5*100</f>
        <v>8.9485458612975396E-2</v>
      </c>
      <c r="AW38" s="78">
        <f>AT38-BB38</f>
        <v>0.2</v>
      </c>
      <c r="AX38" s="78" t="s">
        <v>7</v>
      </c>
      <c r="AY38" s="78">
        <f>AT38-BC38</f>
        <v>0.2</v>
      </c>
      <c r="AZ38" s="78" t="s">
        <v>7</v>
      </c>
      <c r="BA38" s="496"/>
      <c r="BB38" s="74">
        <v>0</v>
      </c>
      <c r="BC38" s="511">
        <v>0</v>
      </c>
    </row>
    <row r="39" spans="1:181" ht="14.3">
      <c r="A39" s="540"/>
      <c r="B39" s="541"/>
      <c r="C39" s="542"/>
      <c r="D39" s="549"/>
      <c r="E39" s="544"/>
      <c r="F39" s="545"/>
      <c r="G39" s="86"/>
      <c r="H39" s="546"/>
      <c r="I39" s="547"/>
      <c r="J39" s="547"/>
      <c r="K39" s="496"/>
      <c r="L39" s="549"/>
      <c r="M39" s="516"/>
      <c r="O39" s="540"/>
      <c r="P39" s="541"/>
      <c r="Q39" s="542"/>
      <c r="R39" s="549"/>
      <c r="S39" s="544"/>
      <c r="T39" s="545"/>
      <c r="U39" s="86"/>
      <c r="V39" s="546"/>
      <c r="W39" s="547"/>
      <c r="X39" s="547"/>
      <c r="Y39" s="496"/>
      <c r="Z39" s="549"/>
      <c r="AA39" s="516"/>
    </row>
    <row r="40" spans="1:181">
      <c r="A40" s="496"/>
      <c r="B40" s="496"/>
      <c r="C40" s="496"/>
      <c r="D40" s="496"/>
      <c r="E40" s="496"/>
      <c r="F40" s="496"/>
      <c r="G40" s="496"/>
      <c r="H40" s="496"/>
      <c r="I40" s="496"/>
      <c r="J40" s="496"/>
      <c r="K40" s="496"/>
      <c r="L40" s="496"/>
      <c r="M40" s="496"/>
      <c r="O40" s="496"/>
      <c r="P40" s="496"/>
      <c r="Q40" s="496"/>
      <c r="R40" s="496"/>
      <c r="S40" s="496"/>
      <c r="T40" s="496"/>
      <c r="U40" s="496"/>
      <c r="V40" s="496"/>
      <c r="W40" s="496"/>
      <c r="X40" s="496"/>
      <c r="Y40" s="496"/>
      <c r="Z40" s="496"/>
      <c r="AA40" s="496"/>
    </row>
    <row r="42" spans="1:181" ht="13.6">
      <c r="ES42" s="93" t="s">
        <v>7</v>
      </c>
    </row>
    <row r="43" spans="1:181" ht="13.6">
      <c r="FG43" s="93" t="s">
        <v>7</v>
      </c>
      <c r="FU43" s="93" t="s">
        <v>7</v>
      </c>
    </row>
    <row r="50" spans="1:181" ht="14.95" customHeight="1"/>
    <row r="53" spans="1:181" s="12" customForma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</row>
    <row r="54" spans="1:181" ht="14.95" customHeight="1"/>
    <row r="57" spans="1:181" s="2" customForma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</row>
    <row r="58" spans="1:18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</row>
    <row r="59" spans="1:181"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</row>
    <row r="62" spans="1:18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81"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</row>
    <row r="66" spans="1:181" ht="14.95" customHeight="1"/>
    <row r="69" spans="1:181" s="12" customForma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</row>
    <row r="74" spans="1:18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</row>
    <row r="75" spans="1:181"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</row>
  </sheetData>
  <mergeCells count="117">
    <mergeCell ref="FM7:FM9"/>
    <mergeCell ref="FN7:FN9"/>
    <mergeCell ref="FP7:FV7"/>
    <mergeCell ref="FO8:FO9"/>
    <mergeCell ref="FP8:FP9"/>
    <mergeCell ref="FQ8:FQ9"/>
    <mergeCell ref="FR8:FR9"/>
    <mergeCell ref="FS8:FT8"/>
    <mergeCell ref="FU8:FV8"/>
    <mergeCell ref="DJ6:DJ8"/>
    <mergeCell ref="AV7:AV8"/>
    <mergeCell ref="AW7:AX7"/>
    <mergeCell ref="AY7:AZ7"/>
    <mergeCell ref="BS6:BS8"/>
    <mergeCell ref="CU6:CU8"/>
    <mergeCell ref="CV6:CV8"/>
    <mergeCell ref="DA7:DB7"/>
    <mergeCell ref="BX7:BX8"/>
    <mergeCell ref="CA7:CB7"/>
    <mergeCell ref="DI6:DI8"/>
    <mergeCell ref="CJ6:CP6"/>
    <mergeCell ref="BU7:BU8"/>
    <mergeCell ref="BV7:BV8"/>
    <mergeCell ref="BW7:BW8"/>
    <mergeCell ref="CJ7:CJ8"/>
    <mergeCell ref="CL7:CL8"/>
    <mergeCell ref="CM7:CN7"/>
    <mergeCell ref="CO7:CP7"/>
    <mergeCell ref="CW7:CW8"/>
    <mergeCell ref="AS7:AS8"/>
    <mergeCell ref="AT7:AT8"/>
    <mergeCell ref="AQ6:AQ8"/>
    <mergeCell ref="CX6:DD6"/>
    <mergeCell ref="U7:V7"/>
    <mergeCell ref="W7:X7"/>
    <mergeCell ref="AG7:AG8"/>
    <mergeCell ref="CK7:CK8"/>
    <mergeCell ref="AH7:AH8"/>
    <mergeCell ref="AI7:AJ7"/>
    <mergeCell ref="A6:A8"/>
    <mergeCell ref="B6:B8"/>
    <mergeCell ref="D6:J6"/>
    <mergeCell ref="O6:O8"/>
    <mergeCell ref="P6:P8"/>
    <mergeCell ref="R6:X6"/>
    <mergeCell ref="C7:C8"/>
    <mergeCell ref="D7:D8"/>
    <mergeCell ref="E7:E8"/>
    <mergeCell ref="F7:F8"/>
    <mergeCell ref="EN6:ET6"/>
    <mergeCell ref="EE7:EF7"/>
    <mergeCell ref="EM7:EM8"/>
    <mergeCell ref="EN7:EN8"/>
    <mergeCell ref="EO7:EO8"/>
    <mergeCell ref="ES7:ET7"/>
    <mergeCell ref="EQ7:ER7"/>
    <mergeCell ref="EK6:EK8"/>
    <mergeCell ref="EL6:EL8"/>
    <mergeCell ref="G7:H7"/>
    <mergeCell ref="I7:J7"/>
    <mergeCell ref="Q7:Q8"/>
    <mergeCell ref="R7:R8"/>
    <mergeCell ref="S7:S8"/>
    <mergeCell ref="T7:T8"/>
    <mergeCell ref="AK7:AL7"/>
    <mergeCell ref="AF7:AF8"/>
    <mergeCell ref="AC6:AC8"/>
    <mergeCell ref="AD6:AD8"/>
    <mergeCell ref="AF6:AL6"/>
    <mergeCell ref="AE7:AE8"/>
    <mergeCell ref="AR6:AR8"/>
    <mergeCell ref="AT6:AZ6"/>
    <mergeCell ref="BG7:BG8"/>
    <mergeCell ref="BH7:BH8"/>
    <mergeCell ref="BI7:BI8"/>
    <mergeCell ref="BJ7:BJ8"/>
    <mergeCell ref="BE6:BE8"/>
    <mergeCell ref="BF6:BF8"/>
    <mergeCell ref="BH6:BN6"/>
    <mergeCell ref="AU7:AU8"/>
    <mergeCell ref="BK7:BL7"/>
    <mergeCell ref="BM7:BN7"/>
    <mergeCell ref="BY7:BZ7"/>
    <mergeCell ref="BT6:BT8"/>
    <mergeCell ref="BV6:CB6"/>
    <mergeCell ref="CI7:CI8"/>
    <mergeCell ref="CG6:CG8"/>
    <mergeCell ref="CH6:CH8"/>
    <mergeCell ref="CX7:CX8"/>
    <mergeCell ref="CY7:CY8"/>
    <mergeCell ref="CZ7:CZ8"/>
    <mergeCell ref="DC7:DD7"/>
    <mergeCell ref="DK7:DK8"/>
    <mergeCell ref="EP7:EP8"/>
    <mergeCell ref="DQ7:DR7"/>
    <mergeCell ref="DY7:DY8"/>
    <mergeCell ref="DZ7:DZ8"/>
    <mergeCell ref="EA7:EA8"/>
    <mergeCell ref="DX6:DX8"/>
    <mergeCell ref="EC7:ED7"/>
    <mergeCell ref="DW6:DW8"/>
    <mergeCell ref="DL7:DL8"/>
    <mergeCell ref="DM7:DM8"/>
    <mergeCell ref="DN7:DN8"/>
    <mergeCell ref="DO7:DP7"/>
    <mergeCell ref="DL6:DR6"/>
    <mergeCell ref="EB7:EB8"/>
    <mergeCell ref="DZ6:EF6"/>
    <mergeCell ref="FB6:FH6"/>
    <mergeCell ref="EY6:EY8"/>
    <mergeCell ref="EZ6:EZ8"/>
    <mergeCell ref="FA7:FA8"/>
    <mergeCell ref="FC7:FC8"/>
    <mergeCell ref="FB7:FB8"/>
    <mergeCell ref="FD7:FD8"/>
    <mergeCell ref="FE7:FF7"/>
    <mergeCell ref="FG7:FH7"/>
  </mergeCells>
  <pageMargins left="0.94488188976377963" right="0" top="0.94488188976377963" bottom="0.35433070866141736" header="0.51181102362204722" footer="0.31496062992125984"/>
  <pageSetup scale="85" fitToHeight="2" orientation="landscape" r:id="rId1"/>
  <headerFooter differentFirst="1">
    <oddHeader>&amp;R&amp;P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42"/>
  <sheetViews>
    <sheetView workbookViewId="0">
      <selection activeCell="K15" sqref="K15"/>
    </sheetView>
  </sheetViews>
  <sheetFormatPr defaultRowHeight="14.3"/>
  <cols>
    <col min="1" max="1" width="48.625" customWidth="1"/>
    <col min="2" max="3" width="12.75" customWidth="1"/>
    <col min="4" max="4" width="11.25" customWidth="1"/>
    <col min="5" max="5" width="11.625" customWidth="1"/>
    <col min="6" max="9" width="10.75" customWidth="1"/>
  </cols>
  <sheetData>
    <row r="1" spans="1:9" ht="14.45" customHeight="1">
      <c r="A1" s="879" t="s">
        <v>482</v>
      </c>
      <c r="B1" s="879"/>
      <c r="C1" s="879"/>
      <c r="D1" s="879"/>
      <c r="E1" s="879"/>
      <c r="F1" s="879"/>
      <c r="G1" s="879"/>
      <c r="H1" s="879"/>
      <c r="I1" s="879"/>
    </row>
    <row r="2" spans="1:9" ht="14.45" customHeight="1">
      <c r="A2" s="879" t="s">
        <v>102</v>
      </c>
      <c r="B2" s="879"/>
      <c r="C2" s="879"/>
      <c r="D2" s="879"/>
      <c r="E2" s="879"/>
      <c r="F2" s="879"/>
      <c r="G2" s="879"/>
      <c r="H2" s="879"/>
      <c r="I2" s="879"/>
    </row>
    <row r="3" spans="1:9">
      <c r="A3" s="370"/>
      <c r="B3" s="370"/>
      <c r="C3" s="370"/>
      <c r="D3" s="370"/>
      <c r="E3" s="370"/>
      <c r="F3" s="370"/>
      <c r="G3" s="370"/>
      <c r="H3" s="370"/>
      <c r="I3" s="370"/>
    </row>
    <row r="4" spans="1:9">
      <c r="A4" s="371"/>
      <c r="B4" s="372" t="s">
        <v>237</v>
      </c>
      <c r="C4" s="373" t="s">
        <v>238</v>
      </c>
      <c r="D4" s="374" t="s">
        <v>239</v>
      </c>
      <c r="E4" s="375"/>
      <c r="F4" s="375"/>
      <c r="G4" s="376"/>
      <c r="H4" s="377" t="s">
        <v>240</v>
      </c>
      <c r="I4" s="378"/>
    </row>
    <row r="5" spans="1:9">
      <c r="A5" s="379"/>
      <c r="B5" s="380" t="s">
        <v>241</v>
      </c>
      <c r="C5" s="381" t="s">
        <v>242</v>
      </c>
      <c r="D5" s="382" t="s">
        <v>243</v>
      </c>
      <c r="E5" s="382"/>
      <c r="F5" s="372" t="s">
        <v>244</v>
      </c>
      <c r="G5" s="378"/>
      <c r="H5" s="370" t="s">
        <v>245</v>
      </c>
      <c r="I5" s="383"/>
    </row>
    <row r="6" spans="1:9">
      <c r="A6" s="379"/>
      <c r="B6" s="380" t="s">
        <v>246</v>
      </c>
      <c r="C6" s="381" t="s">
        <v>247</v>
      </c>
      <c r="D6" s="382" t="s">
        <v>248</v>
      </c>
      <c r="E6" s="382"/>
      <c r="F6" s="380" t="s">
        <v>249</v>
      </c>
      <c r="G6" s="383"/>
      <c r="H6" s="370" t="s">
        <v>250</v>
      </c>
      <c r="I6" s="383"/>
    </row>
    <row r="7" spans="1:9">
      <c r="A7" s="379"/>
      <c r="B7" s="380" t="s">
        <v>251</v>
      </c>
      <c r="C7" s="381" t="s">
        <v>252</v>
      </c>
      <c r="D7" s="382" t="s">
        <v>253</v>
      </c>
      <c r="E7" s="382"/>
      <c r="F7" s="380" t="s">
        <v>254</v>
      </c>
      <c r="G7" s="383"/>
      <c r="H7" s="370"/>
      <c r="I7" s="383"/>
    </row>
    <row r="8" spans="1:9">
      <c r="A8" s="379"/>
      <c r="B8" s="380" t="s">
        <v>255</v>
      </c>
      <c r="C8" s="381" t="s">
        <v>256</v>
      </c>
      <c r="D8" s="384" t="s">
        <v>257</v>
      </c>
      <c r="E8" s="370"/>
      <c r="F8" s="380"/>
      <c r="G8" s="383"/>
      <c r="H8" s="370"/>
      <c r="I8" s="383"/>
    </row>
    <row r="9" spans="1:9">
      <c r="A9" s="379"/>
      <c r="B9" s="380" t="s">
        <v>258</v>
      </c>
      <c r="C9" s="381" t="s">
        <v>259</v>
      </c>
      <c r="D9" s="384" t="s">
        <v>260</v>
      </c>
      <c r="E9" s="370"/>
      <c r="F9" s="385"/>
      <c r="G9" s="386"/>
      <c r="H9" s="370"/>
      <c r="I9" s="383"/>
    </row>
    <row r="10" spans="1:9">
      <c r="A10" s="379"/>
      <c r="B10" s="380" t="s">
        <v>261</v>
      </c>
      <c r="C10" s="381" t="s">
        <v>262</v>
      </c>
      <c r="D10" s="377" t="s">
        <v>263</v>
      </c>
      <c r="E10" s="371" t="s">
        <v>264</v>
      </c>
      <c r="F10" s="377" t="s">
        <v>265</v>
      </c>
      <c r="G10" s="371" t="s">
        <v>264</v>
      </c>
      <c r="H10" s="377" t="s">
        <v>266</v>
      </c>
      <c r="I10" s="371" t="s">
        <v>267</v>
      </c>
    </row>
    <row r="11" spans="1:9">
      <c r="A11" s="379"/>
      <c r="B11" s="380" t="s">
        <v>268</v>
      </c>
      <c r="C11" s="387" t="s">
        <v>269</v>
      </c>
      <c r="D11" s="370" t="s">
        <v>270</v>
      </c>
      <c r="E11" s="379" t="s">
        <v>271</v>
      </c>
      <c r="F11" s="370" t="s">
        <v>137</v>
      </c>
      <c r="G11" s="379" t="s">
        <v>271</v>
      </c>
      <c r="H11" s="370" t="s">
        <v>272</v>
      </c>
      <c r="I11" s="379" t="s">
        <v>273</v>
      </c>
    </row>
    <row r="12" spans="1:9">
      <c r="A12" s="379"/>
      <c r="B12" s="380" t="s">
        <v>247</v>
      </c>
      <c r="C12" s="381" t="s">
        <v>274</v>
      </c>
      <c r="D12" s="370"/>
      <c r="E12" s="379" t="s">
        <v>275</v>
      </c>
      <c r="F12" s="370"/>
      <c r="G12" s="379" t="s">
        <v>275</v>
      </c>
      <c r="H12" s="370" t="s">
        <v>276</v>
      </c>
      <c r="I12" s="379" t="s">
        <v>277</v>
      </c>
    </row>
    <row r="13" spans="1:9">
      <c r="A13" s="379"/>
      <c r="B13" s="380" t="s">
        <v>278</v>
      </c>
      <c r="C13" s="381"/>
      <c r="D13" s="370"/>
      <c r="E13" s="379" t="s">
        <v>279</v>
      </c>
      <c r="F13" s="370"/>
      <c r="G13" s="379" t="s">
        <v>279</v>
      </c>
      <c r="H13" s="370" t="s">
        <v>137</v>
      </c>
      <c r="I13" s="379" t="s">
        <v>280</v>
      </c>
    </row>
    <row r="14" spans="1:9">
      <c r="A14" s="379"/>
      <c r="B14" s="380" t="s">
        <v>281</v>
      </c>
      <c r="C14" s="381"/>
      <c r="D14" s="370"/>
      <c r="E14" s="379" t="s">
        <v>282</v>
      </c>
      <c r="F14" s="370"/>
      <c r="G14" s="379" t="s">
        <v>282</v>
      </c>
      <c r="H14" s="370"/>
      <c r="I14" s="379" t="s">
        <v>283</v>
      </c>
    </row>
    <row r="15" spans="1:9">
      <c r="A15" s="379"/>
      <c r="B15" s="380" t="s">
        <v>230</v>
      </c>
      <c r="C15" s="379"/>
      <c r="D15" s="370"/>
      <c r="E15" s="379"/>
      <c r="F15" s="370"/>
      <c r="G15" s="379"/>
      <c r="H15" s="370"/>
      <c r="I15" s="379" t="s">
        <v>284</v>
      </c>
    </row>
    <row r="16" spans="1:9">
      <c r="A16" s="379"/>
      <c r="B16" s="380"/>
      <c r="C16" s="379"/>
      <c r="D16" s="370"/>
      <c r="E16" s="379"/>
      <c r="F16" s="370"/>
      <c r="G16" s="379"/>
      <c r="H16" s="370"/>
      <c r="I16" s="379" t="s">
        <v>285</v>
      </c>
    </row>
    <row r="17" spans="1:9">
      <c r="A17" s="379"/>
      <c r="B17" s="380"/>
      <c r="C17" s="379"/>
      <c r="D17" s="370"/>
      <c r="E17" s="379"/>
      <c r="F17" s="370"/>
      <c r="G17" s="379"/>
      <c r="H17" s="370"/>
      <c r="I17" s="379" t="s">
        <v>275</v>
      </c>
    </row>
    <row r="18" spans="1:9">
      <c r="A18" s="379"/>
      <c r="B18" s="379"/>
      <c r="C18" s="379"/>
      <c r="D18" s="370"/>
      <c r="E18" s="379"/>
      <c r="F18" s="370"/>
      <c r="G18" s="379"/>
      <c r="H18" s="370"/>
      <c r="I18" s="379" t="s">
        <v>247</v>
      </c>
    </row>
    <row r="19" spans="1:9" ht="28.55">
      <c r="A19" s="388" t="s">
        <v>286</v>
      </c>
      <c r="B19" s="389">
        <v>39929</v>
      </c>
      <c r="C19" s="389">
        <v>2486639</v>
      </c>
      <c r="D19" s="389">
        <v>24637</v>
      </c>
      <c r="E19" s="390">
        <v>1</v>
      </c>
      <c r="F19" s="389">
        <v>2462002</v>
      </c>
      <c r="G19" s="391">
        <v>99</v>
      </c>
      <c r="H19" s="389">
        <v>62276.5</v>
      </c>
      <c r="I19" s="391">
        <v>409.5</v>
      </c>
    </row>
    <row r="20" spans="1:9" ht="28.55">
      <c r="A20" s="392" t="s">
        <v>134</v>
      </c>
      <c r="B20" s="389">
        <v>3704</v>
      </c>
      <c r="C20" s="389">
        <v>158055</v>
      </c>
      <c r="D20" s="389" t="s">
        <v>7</v>
      </c>
      <c r="E20" s="390" t="s">
        <v>7</v>
      </c>
      <c r="F20" s="389">
        <v>158055</v>
      </c>
      <c r="G20" s="391">
        <v>100</v>
      </c>
      <c r="H20" s="389">
        <v>42671.4</v>
      </c>
      <c r="I20" s="391">
        <v>647.70000000000005</v>
      </c>
    </row>
    <row r="21" spans="1:9" ht="42.8">
      <c r="A21" s="393" t="s">
        <v>145</v>
      </c>
      <c r="B21" s="394">
        <v>3659</v>
      </c>
      <c r="C21" s="394">
        <v>151510</v>
      </c>
      <c r="D21" s="394" t="s">
        <v>7</v>
      </c>
      <c r="E21" s="395" t="s">
        <v>7</v>
      </c>
      <c r="F21" s="394">
        <v>151510</v>
      </c>
      <c r="G21" s="396">
        <v>100</v>
      </c>
      <c r="H21" s="394">
        <v>41407.5</v>
      </c>
      <c r="I21" s="396">
        <v>641.5</v>
      </c>
    </row>
    <row r="22" spans="1:9">
      <c r="A22" s="397" t="s">
        <v>287</v>
      </c>
      <c r="B22" s="398">
        <v>894</v>
      </c>
      <c r="C22" s="398">
        <v>20612</v>
      </c>
      <c r="D22" s="398" t="s">
        <v>7</v>
      </c>
      <c r="E22" s="399" t="s">
        <v>7</v>
      </c>
      <c r="F22" s="398">
        <v>20612</v>
      </c>
      <c r="G22" s="400">
        <v>100</v>
      </c>
      <c r="H22" s="398">
        <v>23055.9</v>
      </c>
      <c r="I22" s="400">
        <v>1378.7</v>
      </c>
    </row>
    <row r="23" spans="1:9">
      <c r="A23" s="397" t="s">
        <v>288</v>
      </c>
      <c r="B23" s="398">
        <v>20</v>
      </c>
      <c r="C23" s="398">
        <v>1467</v>
      </c>
      <c r="D23" s="398" t="s">
        <v>7</v>
      </c>
      <c r="E23" s="399" t="s">
        <v>7</v>
      </c>
      <c r="F23" s="398">
        <v>1467</v>
      </c>
      <c r="G23" s="400">
        <v>100</v>
      </c>
      <c r="H23" s="398">
        <v>73350</v>
      </c>
      <c r="I23" s="400">
        <v>1725.9</v>
      </c>
    </row>
    <row r="24" spans="1:9">
      <c r="A24" s="397" t="s">
        <v>289</v>
      </c>
      <c r="B24" s="398">
        <v>264</v>
      </c>
      <c r="C24" s="398">
        <v>35288</v>
      </c>
      <c r="D24" s="398" t="s">
        <v>7</v>
      </c>
      <c r="E24" s="399" t="s">
        <v>7</v>
      </c>
      <c r="F24" s="398">
        <v>35288</v>
      </c>
      <c r="G24" s="400">
        <v>100</v>
      </c>
      <c r="H24" s="398">
        <v>133666.70000000001</v>
      </c>
      <c r="I24" s="400">
        <v>2864.3</v>
      </c>
    </row>
    <row r="25" spans="1:9">
      <c r="A25" s="397" t="s">
        <v>290</v>
      </c>
      <c r="B25" s="398">
        <v>2366</v>
      </c>
      <c r="C25" s="398">
        <v>90399</v>
      </c>
      <c r="D25" s="398" t="s">
        <v>7</v>
      </c>
      <c r="E25" s="399" t="s">
        <v>7</v>
      </c>
      <c r="F25" s="398">
        <v>90399</v>
      </c>
      <c r="G25" s="400">
        <v>100</v>
      </c>
      <c r="H25" s="398">
        <v>38207.5</v>
      </c>
      <c r="I25" s="400">
        <v>522</v>
      </c>
    </row>
    <row r="26" spans="1:9">
      <c r="A26" s="397" t="s">
        <v>291</v>
      </c>
      <c r="B26" s="398" t="s">
        <v>7</v>
      </c>
      <c r="C26" s="398" t="s">
        <v>7</v>
      </c>
      <c r="D26" s="398" t="s">
        <v>7</v>
      </c>
      <c r="E26" s="399" t="s">
        <v>7</v>
      </c>
      <c r="F26" s="398" t="s">
        <v>7</v>
      </c>
      <c r="G26" s="400" t="s">
        <v>7</v>
      </c>
      <c r="H26" s="398" t="s">
        <v>7</v>
      </c>
      <c r="I26" s="400" t="s">
        <v>7</v>
      </c>
    </row>
    <row r="27" spans="1:9" ht="42.8">
      <c r="A27" s="397" t="s">
        <v>292</v>
      </c>
      <c r="B27" s="398">
        <v>115</v>
      </c>
      <c r="C27" s="398">
        <v>3744</v>
      </c>
      <c r="D27" s="398" t="s">
        <v>7</v>
      </c>
      <c r="E27" s="399" t="s">
        <v>7</v>
      </c>
      <c r="F27" s="398">
        <v>3744</v>
      </c>
      <c r="G27" s="400">
        <v>100</v>
      </c>
      <c r="H27" s="398">
        <v>32556.5</v>
      </c>
      <c r="I27" s="400">
        <v>107.4</v>
      </c>
    </row>
    <row r="28" spans="1:9" ht="28.55">
      <c r="A28" s="397" t="s">
        <v>293</v>
      </c>
      <c r="B28" s="398" t="s">
        <v>7</v>
      </c>
      <c r="C28" s="398" t="s">
        <v>7</v>
      </c>
      <c r="D28" s="398" t="s">
        <v>7</v>
      </c>
      <c r="E28" s="399" t="s">
        <v>7</v>
      </c>
      <c r="F28" s="398" t="s">
        <v>7</v>
      </c>
      <c r="G28" s="400" t="s">
        <v>7</v>
      </c>
      <c r="H28" s="398" t="s">
        <v>7</v>
      </c>
      <c r="I28" s="400" t="s">
        <v>7</v>
      </c>
    </row>
    <row r="29" spans="1:9">
      <c r="A29" s="397" t="s">
        <v>294</v>
      </c>
      <c r="B29" s="398">
        <v>45</v>
      </c>
      <c r="C29" s="398">
        <v>6545</v>
      </c>
      <c r="D29" s="398" t="s">
        <v>7</v>
      </c>
      <c r="E29" s="399" t="s">
        <v>7</v>
      </c>
      <c r="F29" s="398">
        <v>6545</v>
      </c>
      <c r="G29" s="400">
        <v>100</v>
      </c>
      <c r="H29" s="398">
        <v>145444.4</v>
      </c>
      <c r="I29" s="400">
        <v>834.8</v>
      </c>
    </row>
    <row r="30" spans="1:9">
      <c r="A30" s="388" t="s">
        <v>149</v>
      </c>
      <c r="B30" s="389">
        <v>20670</v>
      </c>
      <c r="C30" s="389">
        <v>1510992</v>
      </c>
      <c r="D30" s="389" t="s">
        <v>7</v>
      </c>
      <c r="E30" s="390" t="s">
        <v>7</v>
      </c>
      <c r="F30" s="389">
        <v>1510992</v>
      </c>
      <c r="G30" s="391">
        <v>100</v>
      </c>
      <c r="H30" s="389">
        <v>73100.7</v>
      </c>
      <c r="I30" s="391">
        <v>610.4</v>
      </c>
    </row>
    <row r="31" spans="1:9">
      <c r="A31" s="393" t="s">
        <v>187</v>
      </c>
      <c r="B31" s="394">
        <v>2520</v>
      </c>
      <c r="C31" s="394">
        <v>171658</v>
      </c>
      <c r="D31" s="394" t="s">
        <v>7</v>
      </c>
      <c r="E31" s="395" t="s">
        <v>7</v>
      </c>
      <c r="F31" s="394">
        <v>171658</v>
      </c>
      <c r="G31" s="396">
        <v>100</v>
      </c>
      <c r="H31" s="394">
        <v>68118.3</v>
      </c>
      <c r="I31" s="396">
        <v>927.9</v>
      </c>
    </row>
    <row r="32" spans="1:9" ht="28.55">
      <c r="A32" s="397" t="s">
        <v>295</v>
      </c>
      <c r="B32" s="398">
        <v>468</v>
      </c>
      <c r="C32" s="398">
        <v>19124</v>
      </c>
      <c r="D32" s="398" t="s">
        <v>7</v>
      </c>
      <c r="E32" s="399" t="s">
        <v>7</v>
      </c>
      <c r="F32" s="398">
        <v>19124</v>
      </c>
      <c r="G32" s="400">
        <v>100</v>
      </c>
      <c r="H32" s="398">
        <v>40863.199999999997</v>
      </c>
      <c r="I32" s="400">
        <v>1372.9</v>
      </c>
    </row>
    <row r="33" spans="1:9" ht="28.55">
      <c r="A33" s="397" t="s">
        <v>296</v>
      </c>
      <c r="B33" s="398">
        <v>233</v>
      </c>
      <c r="C33" s="398">
        <v>10224</v>
      </c>
      <c r="D33" s="398" t="s">
        <v>7</v>
      </c>
      <c r="E33" s="399" t="s">
        <v>7</v>
      </c>
      <c r="F33" s="398">
        <v>10224</v>
      </c>
      <c r="G33" s="400">
        <v>100</v>
      </c>
      <c r="H33" s="398">
        <v>43879.8</v>
      </c>
      <c r="I33" s="400">
        <v>386.5</v>
      </c>
    </row>
    <row r="34" spans="1:9" ht="18" customHeight="1">
      <c r="A34" s="397" t="s">
        <v>297</v>
      </c>
      <c r="B34" s="398">
        <v>303</v>
      </c>
      <c r="C34" s="398">
        <v>3770</v>
      </c>
      <c r="D34" s="398" t="s">
        <v>7</v>
      </c>
      <c r="E34" s="399" t="s">
        <v>7</v>
      </c>
      <c r="F34" s="398">
        <v>3770</v>
      </c>
      <c r="G34" s="400">
        <v>100</v>
      </c>
      <c r="H34" s="398">
        <v>12442.2</v>
      </c>
      <c r="I34" s="400">
        <v>438.9</v>
      </c>
    </row>
    <row r="35" spans="1:9" ht="28.55">
      <c r="A35" s="397" t="s">
        <v>298</v>
      </c>
      <c r="B35" s="398" t="s">
        <v>7</v>
      </c>
      <c r="C35" s="398" t="s">
        <v>7</v>
      </c>
      <c r="D35" s="398" t="s">
        <v>7</v>
      </c>
      <c r="E35" s="399" t="s">
        <v>7</v>
      </c>
      <c r="F35" s="398" t="s">
        <v>7</v>
      </c>
      <c r="G35" s="400" t="s">
        <v>7</v>
      </c>
      <c r="H35" s="398" t="s">
        <v>7</v>
      </c>
      <c r="I35" s="400" t="s">
        <v>7</v>
      </c>
    </row>
    <row r="36" spans="1:9">
      <c r="A36" s="397" t="s">
        <v>299</v>
      </c>
      <c r="B36" s="398">
        <v>564</v>
      </c>
      <c r="C36" s="398">
        <v>36219</v>
      </c>
      <c r="D36" s="398" t="s">
        <v>7</v>
      </c>
      <c r="E36" s="399" t="s">
        <v>7</v>
      </c>
      <c r="F36" s="398">
        <v>36219</v>
      </c>
      <c r="G36" s="400">
        <v>100</v>
      </c>
      <c r="H36" s="398">
        <v>64218.1</v>
      </c>
      <c r="I36" s="400">
        <v>407.1</v>
      </c>
    </row>
    <row r="37" spans="1:9" ht="42.8">
      <c r="A37" s="397" t="s">
        <v>300</v>
      </c>
      <c r="B37" s="398">
        <v>646</v>
      </c>
      <c r="C37" s="398">
        <v>90747</v>
      </c>
      <c r="D37" s="398" t="s">
        <v>7</v>
      </c>
      <c r="E37" s="399" t="s">
        <v>7</v>
      </c>
      <c r="F37" s="398">
        <v>90747</v>
      </c>
      <c r="G37" s="400">
        <v>100</v>
      </c>
      <c r="H37" s="398">
        <v>140475.20000000001</v>
      </c>
      <c r="I37" s="400">
        <v>2188.8000000000002</v>
      </c>
    </row>
    <row r="38" spans="1:9" ht="28.55">
      <c r="A38" s="397" t="s">
        <v>301</v>
      </c>
      <c r="B38" s="398">
        <v>271</v>
      </c>
      <c r="C38" s="398">
        <v>7342</v>
      </c>
      <c r="D38" s="398" t="s">
        <v>7</v>
      </c>
      <c r="E38" s="399" t="s">
        <v>7</v>
      </c>
      <c r="F38" s="398">
        <v>7342</v>
      </c>
      <c r="G38" s="400">
        <v>100</v>
      </c>
      <c r="H38" s="398">
        <v>27092.3</v>
      </c>
      <c r="I38" s="400">
        <v>2134.3000000000002</v>
      </c>
    </row>
    <row r="39" spans="1:9">
      <c r="A39" s="397" t="s">
        <v>302</v>
      </c>
      <c r="B39" s="398" t="s">
        <v>7</v>
      </c>
      <c r="C39" s="398" t="s">
        <v>7</v>
      </c>
      <c r="D39" s="398" t="s">
        <v>7</v>
      </c>
      <c r="E39" s="399" t="s">
        <v>7</v>
      </c>
      <c r="F39" s="398" t="s">
        <v>7</v>
      </c>
      <c r="G39" s="400" t="s">
        <v>7</v>
      </c>
      <c r="H39" s="398" t="s">
        <v>7</v>
      </c>
      <c r="I39" s="400" t="s">
        <v>7</v>
      </c>
    </row>
    <row r="40" spans="1:9">
      <c r="A40" s="397" t="s">
        <v>303</v>
      </c>
      <c r="B40" s="398">
        <v>35</v>
      </c>
      <c r="C40" s="398">
        <v>4232</v>
      </c>
      <c r="D40" s="398" t="s">
        <v>7</v>
      </c>
      <c r="E40" s="399" t="s">
        <v>7</v>
      </c>
      <c r="F40" s="398">
        <v>4232</v>
      </c>
      <c r="G40" s="400">
        <v>100</v>
      </c>
      <c r="H40" s="398">
        <v>120914.3</v>
      </c>
      <c r="I40" s="400">
        <v>1959.3</v>
      </c>
    </row>
    <row r="41" spans="1:9">
      <c r="A41" s="393" t="s">
        <v>304</v>
      </c>
      <c r="B41" s="738" t="s">
        <v>7</v>
      </c>
      <c r="C41" s="738" t="s">
        <v>7</v>
      </c>
      <c r="D41" s="738" t="s">
        <v>7</v>
      </c>
      <c r="E41" s="739" t="s">
        <v>7</v>
      </c>
      <c r="F41" s="738" t="s">
        <v>7</v>
      </c>
      <c r="G41" s="740" t="s">
        <v>7</v>
      </c>
      <c r="H41" s="738" t="s">
        <v>7</v>
      </c>
      <c r="I41" s="740" t="s">
        <v>7</v>
      </c>
    </row>
    <row r="42" spans="1:9">
      <c r="A42" s="401" t="s">
        <v>189</v>
      </c>
      <c r="B42" s="398" t="s">
        <v>7</v>
      </c>
      <c r="C42" s="398" t="s">
        <v>7</v>
      </c>
      <c r="D42" s="398" t="s">
        <v>7</v>
      </c>
      <c r="E42" s="399" t="s">
        <v>7</v>
      </c>
      <c r="F42" s="398" t="s">
        <v>7</v>
      </c>
      <c r="G42" s="400" t="s">
        <v>7</v>
      </c>
      <c r="H42" s="398" t="s">
        <v>7</v>
      </c>
      <c r="I42" s="400" t="s">
        <v>7</v>
      </c>
    </row>
  </sheetData>
  <mergeCells count="2">
    <mergeCell ref="A1:I1"/>
    <mergeCell ref="A2:I2"/>
  </mergeCells>
  <pageMargins left="0.78740157480314965" right="0.70866141732283472" top="0.94488188976377963" bottom="0.55118110236220474" header="0.31496062992125984" footer="0.31496062992125984"/>
  <pageSetup paperSize="9" scale="91" fitToHeight="2" orientation="landscape" r:id="rId1"/>
  <headerFooter differentFirst="1">
    <oddHeader>&amp;R&amp;P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U97"/>
  <sheetViews>
    <sheetView workbookViewId="0">
      <selection activeCell="A89" sqref="A89:IV89"/>
    </sheetView>
  </sheetViews>
  <sheetFormatPr defaultRowHeight="14.3"/>
  <cols>
    <col min="1" max="1" width="23.875" customWidth="1"/>
    <col min="2" max="45" width="8.875" hidden="1" customWidth="1"/>
    <col min="46" max="46" width="10.25" hidden="1" customWidth="1"/>
    <col min="47" max="47" width="14.75" hidden="1" customWidth="1"/>
    <col min="48" max="48" width="10.25" hidden="1" customWidth="1"/>
    <col min="49" max="49" width="14.75" hidden="1" customWidth="1"/>
    <col min="50" max="50" width="10.25" hidden="1" customWidth="1"/>
    <col min="51" max="51" width="14.75" hidden="1" customWidth="1"/>
    <col min="52" max="52" width="10.25" hidden="1" customWidth="1"/>
    <col min="53" max="53" width="14.75" hidden="1" customWidth="1"/>
    <col min="54" max="54" width="10.25" hidden="1" customWidth="1"/>
    <col min="55" max="55" width="14.75" hidden="1" customWidth="1"/>
    <col min="56" max="56" width="10.25" hidden="1" customWidth="1"/>
    <col min="57" max="57" width="14.75" hidden="1" customWidth="1"/>
    <col min="58" max="58" width="10.25" hidden="1" customWidth="1"/>
    <col min="59" max="59" width="14.75" hidden="1" customWidth="1"/>
    <col min="60" max="73" width="10" customWidth="1"/>
  </cols>
  <sheetData>
    <row r="1" spans="1:73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</row>
    <row r="2" spans="1:73">
      <c r="A2" s="55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</row>
    <row r="3" spans="1:73" ht="14.95" customHeight="1">
      <c r="A3" s="881" t="s">
        <v>390</v>
      </c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  <c r="R3" s="848"/>
      <c r="S3" s="848"/>
      <c r="T3" s="848"/>
      <c r="U3" s="848"/>
      <c r="V3" s="848"/>
      <c r="W3" s="848"/>
      <c r="X3" s="848"/>
      <c r="Y3" s="848"/>
      <c r="Z3" s="848"/>
      <c r="AA3" s="848"/>
      <c r="AB3" s="848"/>
      <c r="AC3" s="848"/>
      <c r="AD3" s="848"/>
      <c r="AE3" s="848"/>
      <c r="AF3" s="848"/>
      <c r="AG3" s="848"/>
      <c r="AH3" s="848"/>
      <c r="AI3" s="848"/>
      <c r="AJ3" s="848"/>
      <c r="AK3" s="848"/>
      <c r="AL3" s="848"/>
      <c r="AM3" s="848"/>
      <c r="AN3" s="848"/>
      <c r="AO3" s="848"/>
      <c r="AP3" s="848"/>
      <c r="AQ3" s="848"/>
      <c r="AR3" s="848"/>
      <c r="AS3" s="848"/>
      <c r="AT3" s="848"/>
      <c r="AU3" s="848"/>
      <c r="AV3" s="848"/>
      <c r="AW3" s="848"/>
      <c r="AX3" s="848"/>
      <c r="AY3" s="848"/>
      <c r="AZ3" s="848"/>
      <c r="BA3" s="848"/>
      <c r="BB3" s="848"/>
      <c r="BC3" s="848"/>
      <c r="BD3" s="848"/>
      <c r="BE3" s="848"/>
      <c r="BF3" s="848"/>
      <c r="BG3" s="848"/>
      <c r="BH3" s="848"/>
      <c r="BI3" s="848"/>
      <c r="BJ3" s="848"/>
      <c r="BK3" s="848"/>
      <c r="BL3" s="848"/>
      <c r="BM3" s="848"/>
      <c r="BN3" s="848"/>
      <c r="BO3" s="848"/>
      <c r="BP3" s="848"/>
      <c r="BQ3" s="848"/>
      <c r="BR3" s="848"/>
      <c r="BS3" s="848"/>
      <c r="BT3" s="848"/>
      <c r="BU3" s="848"/>
    </row>
    <row r="4" spans="1:73" ht="25.5" customHeight="1">
      <c r="A4" s="884"/>
      <c r="B4" s="887" t="s">
        <v>391</v>
      </c>
      <c r="C4" s="887"/>
      <c r="D4" s="882" t="s">
        <v>392</v>
      </c>
      <c r="E4" s="882"/>
      <c r="F4" s="882" t="s">
        <v>393</v>
      </c>
      <c r="G4" s="882"/>
      <c r="H4" s="883" t="s">
        <v>394</v>
      </c>
      <c r="I4" s="883"/>
      <c r="J4" s="882" t="s">
        <v>395</v>
      </c>
      <c r="K4" s="882"/>
      <c r="L4" s="883" t="s">
        <v>396</v>
      </c>
      <c r="M4" s="883"/>
      <c r="N4" s="882" t="s">
        <v>397</v>
      </c>
      <c r="O4" s="882"/>
      <c r="P4" s="888" t="s">
        <v>398</v>
      </c>
      <c r="Q4" s="888"/>
      <c r="R4" s="882" t="s">
        <v>399</v>
      </c>
      <c r="S4" s="882"/>
      <c r="T4" s="882" t="s">
        <v>400</v>
      </c>
      <c r="U4" s="882"/>
      <c r="V4" s="883" t="s">
        <v>401</v>
      </c>
      <c r="W4" s="883"/>
      <c r="X4" s="882" t="s">
        <v>402</v>
      </c>
      <c r="Y4" s="882"/>
      <c r="Z4" s="883" t="s">
        <v>403</v>
      </c>
      <c r="AA4" s="883"/>
      <c r="AB4" s="882" t="s">
        <v>404</v>
      </c>
      <c r="AC4" s="882"/>
      <c r="AD4" s="883" t="s">
        <v>405</v>
      </c>
      <c r="AE4" s="883"/>
      <c r="AF4" s="882" t="s">
        <v>406</v>
      </c>
      <c r="AG4" s="882"/>
      <c r="AH4" s="882" t="s">
        <v>407</v>
      </c>
      <c r="AI4" s="882"/>
      <c r="AJ4" s="883" t="s">
        <v>408</v>
      </c>
      <c r="AK4" s="883"/>
      <c r="AL4" s="889" t="s">
        <v>409</v>
      </c>
      <c r="AM4" s="890"/>
      <c r="AN4" s="891" t="s">
        <v>410</v>
      </c>
      <c r="AO4" s="892"/>
      <c r="AP4" s="893" t="s">
        <v>411</v>
      </c>
      <c r="AQ4" s="890"/>
      <c r="AR4" s="891" t="s">
        <v>412</v>
      </c>
      <c r="AS4" s="892"/>
      <c r="AT4" s="882" t="s">
        <v>413</v>
      </c>
      <c r="AU4" s="882"/>
      <c r="AV4" s="882" t="s">
        <v>414</v>
      </c>
      <c r="AW4" s="882"/>
      <c r="AX4" s="883" t="s">
        <v>415</v>
      </c>
      <c r="AY4" s="883"/>
      <c r="AZ4" s="882" t="s">
        <v>416</v>
      </c>
      <c r="BA4" s="882"/>
      <c r="BB4" s="883" t="s">
        <v>417</v>
      </c>
      <c r="BC4" s="883"/>
      <c r="BD4" s="882" t="s">
        <v>418</v>
      </c>
      <c r="BE4" s="882"/>
      <c r="BF4" s="891" t="s">
        <v>419</v>
      </c>
      <c r="BG4" s="892"/>
      <c r="BH4" s="882" t="s">
        <v>432</v>
      </c>
      <c r="BI4" s="882"/>
      <c r="BJ4" s="882" t="s">
        <v>433</v>
      </c>
      <c r="BK4" s="882"/>
      <c r="BL4" s="883" t="s">
        <v>434</v>
      </c>
      <c r="BM4" s="883"/>
      <c r="BN4" s="882" t="s">
        <v>435</v>
      </c>
      <c r="BO4" s="882"/>
      <c r="BP4" s="883" t="s">
        <v>436</v>
      </c>
      <c r="BQ4" s="883"/>
      <c r="BR4" s="882" t="s">
        <v>503</v>
      </c>
      <c r="BS4" s="882"/>
      <c r="BT4" s="883" t="s">
        <v>504</v>
      </c>
      <c r="BU4" s="883"/>
    </row>
    <row r="5" spans="1:73">
      <c r="A5" s="885"/>
      <c r="B5" s="880" t="s">
        <v>420</v>
      </c>
      <c r="C5" s="880" t="s">
        <v>421</v>
      </c>
      <c r="D5" s="880" t="s">
        <v>420</v>
      </c>
      <c r="E5" s="880" t="s">
        <v>421</v>
      </c>
      <c r="F5" s="880" t="s">
        <v>420</v>
      </c>
      <c r="G5" s="880" t="s">
        <v>421</v>
      </c>
      <c r="H5" s="880" t="s">
        <v>420</v>
      </c>
      <c r="I5" s="880" t="s">
        <v>421</v>
      </c>
      <c r="J5" s="880" t="s">
        <v>420</v>
      </c>
      <c r="K5" s="880" t="s">
        <v>421</v>
      </c>
      <c r="L5" s="880" t="s">
        <v>420</v>
      </c>
      <c r="M5" s="880" t="s">
        <v>421</v>
      </c>
      <c r="N5" s="880" t="s">
        <v>420</v>
      </c>
      <c r="O5" s="880" t="s">
        <v>421</v>
      </c>
      <c r="P5" s="880" t="s">
        <v>420</v>
      </c>
      <c r="Q5" s="880" t="s">
        <v>421</v>
      </c>
      <c r="R5" s="880" t="s">
        <v>420</v>
      </c>
      <c r="S5" s="880" t="s">
        <v>421</v>
      </c>
      <c r="T5" s="880" t="s">
        <v>420</v>
      </c>
      <c r="U5" s="880" t="s">
        <v>421</v>
      </c>
      <c r="V5" s="880" t="s">
        <v>420</v>
      </c>
      <c r="W5" s="880" t="s">
        <v>421</v>
      </c>
      <c r="X5" s="880" t="s">
        <v>420</v>
      </c>
      <c r="Y5" s="880" t="s">
        <v>421</v>
      </c>
      <c r="Z5" s="880" t="s">
        <v>420</v>
      </c>
      <c r="AA5" s="880" t="s">
        <v>421</v>
      </c>
      <c r="AB5" s="880" t="s">
        <v>420</v>
      </c>
      <c r="AC5" s="880" t="s">
        <v>421</v>
      </c>
      <c r="AD5" s="880" t="s">
        <v>420</v>
      </c>
      <c r="AE5" s="880" t="s">
        <v>421</v>
      </c>
      <c r="AF5" s="880" t="s">
        <v>420</v>
      </c>
      <c r="AG5" s="880" t="s">
        <v>421</v>
      </c>
      <c r="AH5" s="880" t="s">
        <v>420</v>
      </c>
      <c r="AI5" s="880" t="s">
        <v>421</v>
      </c>
      <c r="AJ5" s="880" t="s">
        <v>420</v>
      </c>
      <c r="AK5" s="880" t="s">
        <v>421</v>
      </c>
      <c r="AL5" s="894" t="s">
        <v>420</v>
      </c>
      <c r="AM5" s="896" t="s">
        <v>421</v>
      </c>
      <c r="AN5" s="896" t="s">
        <v>420</v>
      </c>
      <c r="AO5" s="896" t="s">
        <v>421</v>
      </c>
      <c r="AP5" s="896" t="s">
        <v>420</v>
      </c>
      <c r="AQ5" s="896" t="s">
        <v>421</v>
      </c>
      <c r="AR5" s="896" t="s">
        <v>420</v>
      </c>
      <c r="AS5" s="896" t="s">
        <v>421</v>
      </c>
      <c r="AT5" s="880" t="s">
        <v>420</v>
      </c>
      <c r="AU5" s="880" t="s">
        <v>421</v>
      </c>
      <c r="AV5" s="880" t="s">
        <v>420</v>
      </c>
      <c r="AW5" s="880" t="s">
        <v>421</v>
      </c>
      <c r="AX5" s="880" t="s">
        <v>420</v>
      </c>
      <c r="AY5" s="880" t="s">
        <v>421</v>
      </c>
      <c r="AZ5" s="880" t="s">
        <v>420</v>
      </c>
      <c r="BA5" s="880" t="s">
        <v>421</v>
      </c>
      <c r="BB5" s="880" t="s">
        <v>420</v>
      </c>
      <c r="BC5" s="880" t="s">
        <v>421</v>
      </c>
      <c r="BD5" s="880" t="s">
        <v>420</v>
      </c>
      <c r="BE5" s="880" t="s">
        <v>421</v>
      </c>
      <c r="BF5" s="880" t="s">
        <v>420</v>
      </c>
      <c r="BG5" s="880" t="s">
        <v>421</v>
      </c>
      <c r="BH5" s="880" t="s">
        <v>420</v>
      </c>
      <c r="BI5" s="880" t="s">
        <v>421</v>
      </c>
      <c r="BJ5" s="880" t="s">
        <v>420</v>
      </c>
      <c r="BK5" s="880" t="s">
        <v>421</v>
      </c>
      <c r="BL5" s="880" t="s">
        <v>420</v>
      </c>
      <c r="BM5" s="880" t="s">
        <v>421</v>
      </c>
      <c r="BN5" s="880" t="s">
        <v>420</v>
      </c>
      <c r="BO5" s="880" t="s">
        <v>421</v>
      </c>
      <c r="BP5" s="880" t="s">
        <v>420</v>
      </c>
      <c r="BQ5" s="880" t="s">
        <v>421</v>
      </c>
      <c r="BR5" s="880" t="s">
        <v>420</v>
      </c>
      <c r="BS5" s="880" t="s">
        <v>421</v>
      </c>
      <c r="BT5" s="880" t="s">
        <v>420</v>
      </c>
      <c r="BU5" s="880" t="s">
        <v>421</v>
      </c>
    </row>
    <row r="6" spans="1:73" ht="23.3" customHeight="1">
      <c r="A6" s="886"/>
      <c r="B6" s="880"/>
      <c r="C6" s="880"/>
      <c r="D6" s="880"/>
      <c r="E6" s="880"/>
      <c r="F6" s="880"/>
      <c r="G6" s="880"/>
      <c r="H6" s="880"/>
      <c r="I6" s="880"/>
      <c r="J6" s="880"/>
      <c r="K6" s="880"/>
      <c r="L6" s="880"/>
      <c r="M6" s="880"/>
      <c r="N6" s="880"/>
      <c r="O6" s="880"/>
      <c r="P6" s="880"/>
      <c r="Q6" s="880"/>
      <c r="R6" s="880"/>
      <c r="S6" s="880"/>
      <c r="T6" s="880"/>
      <c r="U6" s="880"/>
      <c r="V6" s="880"/>
      <c r="W6" s="880"/>
      <c r="X6" s="880"/>
      <c r="Y6" s="880"/>
      <c r="Z6" s="880"/>
      <c r="AA6" s="880"/>
      <c r="AB6" s="880"/>
      <c r="AC6" s="880"/>
      <c r="AD6" s="880"/>
      <c r="AE6" s="880"/>
      <c r="AF6" s="880"/>
      <c r="AG6" s="880"/>
      <c r="AH6" s="880"/>
      <c r="AI6" s="880"/>
      <c r="AJ6" s="880"/>
      <c r="AK6" s="880"/>
      <c r="AL6" s="895"/>
      <c r="AM6" s="897"/>
      <c r="AN6" s="897"/>
      <c r="AO6" s="897"/>
      <c r="AP6" s="897"/>
      <c r="AQ6" s="897"/>
      <c r="AR6" s="897"/>
      <c r="AS6" s="897"/>
      <c r="AT6" s="880"/>
      <c r="AU6" s="880"/>
      <c r="AV6" s="880"/>
      <c r="AW6" s="880"/>
      <c r="AX6" s="880"/>
      <c r="AY6" s="880"/>
      <c r="AZ6" s="880"/>
      <c r="BA6" s="880"/>
      <c r="BB6" s="880"/>
      <c r="BC6" s="880"/>
      <c r="BD6" s="880"/>
      <c r="BE6" s="880"/>
      <c r="BF6" s="880"/>
      <c r="BG6" s="880"/>
      <c r="BH6" s="880"/>
      <c r="BI6" s="880"/>
      <c r="BJ6" s="880"/>
      <c r="BK6" s="880"/>
      <c r="BL6" s="880"/>
      <c r="BM6" s="880"/>
      <c r="BN6" s="880"/>
      <c r="BO6" s="880"/>
      <c r="BP6" s="880"/>
      <c r="BQ6" s="880"/>
      <c r="BR6" s="880"/>
      <c r="BS6" s="880"/>
      <c r="BT6" s="880"/>
      <c r="BU6" s="880"/>
    </row>
    <row r="7" spans="1:73" ht="27.2">
      <c r="A7" s="551" t="s">
        <v>422</v>
      </c>
      <c r="B7" s="552">
        <v>6510</v>
      </c>
      <c r="C7" s="552">
        <v>7048.5</v>
      </c>
      <c r="D7" s="552">
        <v>7095</v>
      </c>
      <c r="E7" s="552">
        <v>7633</v>
      </c>
      <c r="F7" s="552">
        <v>7372</v>
      </c>
      <c r="G7" s="552">
        <v>7941</v>
      </c>
      <c r="H7" s="552">
        <v>7233.5</v>
      </c>
      <c r="I7" s="552">
        <v>7787</v>
      </c>
      <c r="J7" s="552">
        <v>7429</v>
      </c>
      <c r="K7" s="552">
        <v>8014</v>
      </c>
      <c r="L7" s="552">
        <v>7298.666666666667</v>
      </c>
      <c r="M7" s="552">
        <v>7862.666666666667</v>
      </c>
      <c r="N7" s="552">
        <v>7326</v>
      </c>
      <c r="O7" s="552">
        <v>7896</v>
      </c>
      <c r="P7" s="552">
        <v>7305.5</v>
      </c>
      <c r="Q7" s="552">
        <v>7871</v>
      </c>
      <c r="R7" s="552">
        <v>7688</v>
      </c>
      <c r="S7" s="552">
        <v>8283</v>
      </c>
      <c r="T7" s="552">
        <v>8192</v>
      </c>
      <c r="U7" s="552">
        <v>8834</v>
      </c>
      <c r="V7" s="552">
        <f>(R7+T7)/2</f>
        <v>7940</v>
      </c>
      <c r="W7" s="552">
        <f>(S7+U7)/2</f>
        <v>8558.5</v>
      </c>
      <c r="X7" s="552">
        <v>8086</v>
      </c>
      <c r="Y7" s="552">
        <v>8731</v>
      </c>
      <c r="Z7" s="552">
        <f>(R7+T7+X7)/3</f>
        <v>7988.666666666667</v>
      </c>
      <c r="AA7" s="552">
        <f>(S7+U7+Y7)/3</f>
        <v>8616</v>
      </c>
      <c r="AB7" s="552">
        <v>8234</v>
      </c>
      <c r="AC7" s="552">
        <v>8885</v>
      </c>
      <c r="AD7" s="552">
        <f>(R7+T7+X7+AB7)/4</f>
        <v>8050</v>
      </c>
      <c r="AE7" s="552">
        <f>(S7+U7+Y7+AC7)/4</f>
        <v>8683.25</v>
      </c>
      <c r="AF7" s="552">
        <v>9662</v>
      </c>
      <c r="AG7" s="552">
        <v>10404</v>
      </c>
      <c r="AH7" s="552">
        <v>10017</v>
      </c>
      <c r="AI7" s="552">
        <v>10792</v>
      </c>
      <c r="AJ7" s="552">
        <f>(AF7+AH7)/2</f>
        <v>9839.5</v>
      </c>
      <c r="AK7" s="552">
        <f>(AG7+AI7)/2</f>
        <v>10598</v>
      </c>
      <c r="AL7" s="553">
        <v>9673</v>
      </c>
      <c r="AM7" s="554">
        <v>10436</v>
      </c>
      <c r="AN7" s="554">
        <f>(AF7+AH7+AL7)/3</f>
        <v>9784</v>
      </c>
      <c r="AO7" s="554">
        <f>(AG7+AI7+AM7)/3</f>
        <v>10544</v>
      </c>
      <c r="AP7" s="554">
        <v>9452</v>
      </c>
      <c r="AQ7" s="554">
        <v>10187</v>
      </c>
      <c r="AR7" s="554">
        <f>(AF7+AH7+AL7+AP7)/4</f>
        <v>9701</v>
      </c>
      <c r="AS7" s="554">
        <f>(AG7+AI7+AM7+AQ7)/4</f>
        <v>10454.75</v>
      </c>
      <c r="AT7" s="555">
        <v>9776</v>
      </c>
      <c r="AU7" s="556">
        <v>10524</v>
      </c>
      <c r="AV7" s="557">
        <v>9956</v>
      </c>
      <c r="AW7" s="557">
        <v>10722</v>
      </c>
      <c r="AX7" s="557">
        <f>(AT7+AV7)/2</f>
        <v>9866</v>
      </c>
      <c r="AY7" s="557">
        <f>(AU7+AW7)/2</f>
        <v>10623</v>
      </c>
      <c r="AZ7" s="557">
        <v>9889</v>
      </c>
      <c r="BA7" s="557">
        <v>10678</v>
      </c>
      <c r="BB7" s="557">
        <f>(AT7+AV7+AZ7)/3</f>
        <v>9873.6666666666661</v>
      </c>
      <c r="BC7" s="557">
        <f>(AU7+AW7+BA7)/3</f>
        <v>10641.333333333334</v>
      </c>
      <c r="BD7" s="557">
        <v>9691</v>
      </c>
      <c r="BE7" s="557">
        <v>10466</v>
      </c>
      <c r="BF7" s="557">
        <f>(BD7+AZ7+AV7+AT7)/4</f>
        <v>9828</v>
      </c>
      <c r="BG7" s="557">
        <f>(BE7+BA7+AW7+AU7)/4</f>
        <v>10597.5</v>
      </c>
      <c r="BH7" s="556">
        <v>9909</v>
      </c>
      <c r="BI7" s="558">
        <v>10701</v>
      </c>
      <c r="BJ7" s="556">
        <v>10329</v>
      </c>
      <c r="BK7" s="558">
        <v>11163</v>
      </c>
      <c r="BL7" s="557">
        <f>(BH7+BJ7)/2</f>
        <v>10119</v>
      </c>
      <c r="BM7" s="557">
        <f>(BI7+BK7)/2</f>
        <v>10932</v>
      </c>
      <c r="BN7" s="556">
        <v>10328</v>
      </c>
      <c r="BO7" s="558">
        <v>11160</v>
      </c>
      <c r="BP7" s="557">
        <f>(BH7+BJ7+BN7)/3</f>
        <v>10188.666666666666</v>
      </c>
      <c r="BQ7" s="557">
        <f>(BI7+BK7+BO7)/3</f>
        <v>11008</v>
      </c>
      <c r="BR7" s="775">
        <v>9786</v>
      </c>
      <c r="BS7" s="776">
        <v>10573</v>
      </c>
      <c r="BT7" s="777">
        <f>(BR7+BN7+BJ7+BH7)/4</f>
        <v>10088</v>
      </c>
      <c r="BU7" s="777">
        <f>(BS7+BO7+BK7+BI7)/4</f>
        <v>10899.25</v>
      </c>
    </row>
    <row r="8" spans="1:73">
      <c r="A8" s="559" t="s">
        <v>423</v>
      </c>
      <c r="B8" s="560"/>
      <c r="C8" s="560"/>
      <c r="D8" s="560"/>
      <c r="E8" s="560"/>
      <c r="F8" s="560"/>
      <c r="G8" s="560"/>
      <c r="H8" s="560"/>
      <c r="I8" s="560"/>
      <c r="J8" s="560"/>
      <c r="K8" s="560"/>
      <c r="L8" s="560"/>
      <c r="M8" s="560"/>
      <c r="N8" s="560"/>
      <c r="O8" s="560"/>
      <c r="P8" s="560"/>
      <c r="Q8" s="560"/>
      <c r="R8" s="560"/>
      <c r="S8" s="560"/>
      <c r="T8" s="560"/>
      <c r="U8" s="560"/>
      <c r="V8" s="560"/>
      <c r="W8" s="560"/>
      <c r="X8" s="560"/>
      <c r="Y8" s="560"/>
      <c r="Z8" s="560"/>
      <c r="AA8" s="560"/>
      <c r="AB8" s="560"/>
      <c r="AC8" s="560"/>
      <c r="AD8" s="560"/>
      <c r="AE8" s="560"/>
      <c r="AF8" s="560"/>
      <c r="AG8" s="560"/>
      <c r="AH8" s="560"/>
      <c r="AI8" s="560"/>
      <c r="AJ8" s="560"/>
      <c r="AK8" s="560"/>
      <c r="AL8" s="561"/>
      <c r="AM8" s="560"/>
      <c r="AN8" s="560"/>
      <c r="AO8" s="560"/>
      <c r="AP8" s="560"/>
      <c r="AQ8" s="560"/>
      <c r="AR8" s="560"/>
      <c r="AS8" s="560"/>
      <c r="AT8" s="560"/>
      <c r="AU8" s="562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580"/>
      <c r="BS8" s="580"/>
      <c r="BT8" s="580"/>
      <c r="BU8" s="580"/>
    </row>
    <row r="9" spans="1:73">
      <c r="A9" s="563" t="s">
        <v>4</v>
      </c>
      <c r="B9" s="114">
        <v>5124.5</v>
      </c>
      <c r="C9" s="114">
        <v>5523</v>
      </c>
      <c r="D9" s="114">
        <v>5825</v>
      </c>
      <c r="E9" s="114">
        <v>6269</v>
      </c>
      <c r="F9" s="114">
        <v>6162</v>
      </c>
      <c r="G9" s="114">
        <v>6641</v>
      </c>
      <c r="H9" s="114">
        <v>5993.5</v>
      </c>
      <c r="I9" s="114">
        <v>6455</v>
      </c>
      <c r="J9" s="114">
        <v>6218</v>
      </c>
      <c r="K9" s="114">
        <v>6708</v>
      </c>
      <c r="L9" s="114">
        <v>6068.333333333333</v>
      </c>
      <c r="M9" s="114">
        <v>6539.333333333333</v>
      </c>
      <c r="N9" s="114">
        <v>6106</v>
      </c>
      <c r="O9" s="114">
        <v>6580</v>
      </c>
      <c r="P9" s="114">
        <v>6077.75</v>
      </c>
      <c r="Q9" s="114">
        <v>6549.5</v>
      </c>
      <c r="R9" s="114">
        <v>6369</v>
      </c>
      <c r="S9" s="114">
        <v>6866</v>
      </c>
      <c r="T9" s="114">
        <v>6824</v>
      </c>
      <c r="U9" s="114">
        <v>7363</v>
      </c>
      <c r="V9" s="114">
        <f>(R9+T9)/2</f>
        <v>6596.5</v>
      </c>
      <c r="W9" s="114">
        <f>(S9+U9)/2</f>
        <v>7114.5</v>
      </c>
      <c r="X9" s="114">
        <v>6743</v>
      </c>
      <c r="Y9" s="114">
        <v>7279</v>
      </c>
      <c r="Z9" s="114">
        <f>(R9+T9+X9)/3</f>
        <v>6645.333333333333</v>
      </c>
      <c r="AA9" s="114">
        <f>(S9+U9+Y9)/3</f>
        <v>7169.333333333333</v>
      </c>
      <c r="AB9" s="114">
        <v>6842</v>
      </c>
      <c r="AC9" s="114">
        <v>7385</v>
      </c>
      <c r="AD9" s="114">
        <f>(R9+T9+X9+AB9)/4</f>
        <v>6694.5</v>
      </c>
      <c r="AE9" s="114">
        <f>(S9+U9+Y9+AC9)/4</f>
        <v>7223.25</v>
      </c>
      <c r="AF9" s="114">
        <v>8217</v>
      </c>
      <c r="AG9" s="114">
        <v>8843</v>
      </c>
      <c r="AH9" s="114">
        <v>8324</v>
      </c>
      <c r="AI9" s="114">
        <v>8955</v>
      </c>
      <c r="AJ9" s="114">
        <f>(AF9+AH9)/2</f>
        <v>8270.5</v>
      </c>
      <c r="AK9" s="114">
        <f>(AG9+AI9)/2</f>
        <v>8899</v>
      </c>
      <c r="AL9" s="564">
        <v>8073</v>
      </c>
      <c r="AM9" s="565">
        <v>8694</v>
      </c>
      <c r="AN9" s="565">
        <f>(AF9+AH9+AL9)/3</f>
        <v>8204.6666666666661</v>
      </c>
      <c r="AO9" s="565">
        <f>(AG9+AI9+AM9)/3</f>
        <v>8830.6666666666661</v>
      </c>
      <c r="AP9" s="565">
        <v>7918</v>
      </c>
      <c r="AQ9" s="565">
        <v>8526</v>
      </c>
      <c r="AR9" s="565">
        <f>(AF9+AH9+AL9+AP9)/4</f>
        <v>8133</v>
      </c>
      <c r="AS9" s="565">
        <f>(AG9+AI9+AM9+AQ9)/4</f>
        <v>8754.5</v>
      </c>
      <c r="AT9" s="114">
        <v>8105</v>
      </c>
      <c r="AU9" s="566">
        <v>8703</v>
      </c>
      <c r="AV9" s="113">
        <v>8221</v>
      </c>
      <c r="AW9" s="113">
        <v>8826</v>
      </c>
      <c r="AX9" s="113">
        <f>(AT9+AV9)/2</f>
        <v>8163</v>
      </c>
      <c r="AY9" s="113">
        <f>(AU9+AW9)/2</f>
        <v>8764.5</v>
      </c>
      <c r="AZ9" s="113">
        <v>8187</v>
      </c>
      <c r="BA9" s="113">
        <v>8809</v>
      </c>
      <c r="BB9" s="113">
        <f>(AT9+AV9+AZ9)/3</f>
        <v>8171</v>
      </c>
      <c r="BC9" s="113">
        <f>(AU9+AW9+BA9)/3</f>
        <v>8779.3333333333339</v>
      </c>
      <c r="BD9" s="113">
        <v>8099</v>
      </c>
      <c r="BE9" s="113">
        <v>8722</v>
      </c>
      <c r="BF9" s="113">
        <f t="shared" ref="BF9:BG73" si="0">(BD9+AZ9+AV9+AT9)/4</f>
        <v>8153</v>
      </c>
      <c r="BG9" s="113">
        <f t="shared" si="0"/>
        <v>8765</v>
      </c>
      <c r="BH9" s="113">
        <v>8222</v>
      </c>
      <c r="BI9" s="113">
        <v>8837</v>
      </c>
      <c r="BJ9" s="567">
        <v>8366</v>
      </c>
      <c r="BK9" s="567">
        <v>8989</v>
      </c>
      <c r="BL9" s="113">
        <f>(BH9+BJ9)/2</f>
        <v>8294</v>
      </c>
      <c r="BM9" s="113">
        <f>(BI9+BK9)/2</f>
        <v>8913</v>
      </c>
      <c r="BN9" s="567">
        <v>8371</v>
      </c>
      <c r="BO9" s="567">
        <v>9002</v>
      </c>
      <c r="BP9" s="113">
        <f t="shared" ref="BP9:BQ17" si="1">(BH9+BJ9+BN9)/3</f>
        <v>8319.6666666666661</v>
      </c>
      <c r="BQ9" s="113">
        <f t="shared" si="1"/>
        <v>8942.6666666666661</v>
      </c>
      <c r="BR9" s="567">
        <v>8281</v>
      </c>
      <c r="BS9" s="567">
        <v>8914</v>
      </c>
      <c r="BT9" s="567">
        <f>(BR9+BN9+BJ9+BH9)/4</f>
        <v>8310</v>
      </c>
      <c r="BU9" s="567">
        <f>(BS9+BO9+BK9+BI9)/4</f>
        <v>8935.5</v>
      </c>
    </row>
    <row r="10" spans="1:73">
      <c r="A10" s="563" t="s">
        <v>5</v>
      </c>
      <c r="B10" s="114">
        <v>5301</v>
      </c>
      <c r="C10" s="114">
        <v>5676</v>
      </c>
      <c r="D10" s="114">
        <v>6332</v>
      </c>
      <c r="E10" s="114">
        <v>6814</v>
      </c>
      <c r="F10" s="114">
        <v>6607</v>
      </c>
      <c r="G10" s="114">
        <v>7117</v>
      </c>
      <c r="H10" s="114">
        <v>6469.5</v>
      </c>
      <c r="I10" s="114">
        <v>6965.5</v>
      </c>
      <c r="J10" s="114">
        <v>6680</v>
      </c>
      <c r="K10" s="114">
        <v>7184</v>
      </c>
      <c r="L10" s="114">
        <v>6539.666666666667</v>
      </c>
      <c r="M10" s="114">
        <v>7038.333333333333</v>
      </c>
      <c r="N10" s="114">
        <v>6543</v>
      </c>
      <c r="O10" s="114">
        <v>7039</v>
      </c>
      <c r="P10" s="114">
        <v>6540.5</v>
      </c>
      <c r="Q10" s="114">
        <v>7038.5</v>
      </c>
      <c r="R10" s="114">
        <v>6969</v>
      </c>
      <c r="S10" s="114">
        <v>7489</v>
      </c>
      <c r="T10" s="114">
        <v>7741</v>
      </c>
      <c r="U10" s="114">
        <v>8325</v>
      </c>
      <c r="V10" s="114">
        <f t="shared" ref="V10:W25" si="2">(R10+T10)/2</f>
        <v>7355</v>
      </c>
      <c r="W10" s="114">
        <f t="shared" si="2"/>
        <v>7907</v>
      </c>
      <c r="X10" s="114">
        <v>7362</v>
      </c>
      <c r="Y10" s="114">
        <v>7936</v>
      </c>
      <c r="Z10" s="114">
        <f t="shared" ref="Z10:AA26" si="3">(R10+T10+X10)/3</f>
        <v>7357.333333333333</v>
      </c>
      <c r="AA10" s="114">
        <f t="shared" si="3"/>
        <v>7916.666666666667</v>
      </c>
      <c r="AB10" s="114">
        <v>7565</v>
      </c>
      <c r="AC10" s="114">
        <v>8141</v>
      </c>
      <c r="AD10" s="114">
        <f t="shared" ref="AD10:AE17" si="4">(R10+T10+X10+AB10)/4</f>
        <v>7409.25</v>
      </c>
      <c r="AE10" s="114">
        <f t="shared" si="4"/>
        <v>7972.75</v>
      </c>
      <c r="AF10" s="114">
        <v>8776</v>
      </c>
      <c r="AG10" s="114">
        <v>9420</v>
      </c>
      <c r="AH10" s="114">
        <v>9138</v>
      </c>
      <c r="AI10" s="114">
        <v>9827</v>
      </c>
      <c r="AJ10" s="114">
        <f t="shared" ref="AJ10:AK17" si="5">(AF10+AH10)/2</f>
        <v>8957</v>
      </c>
      <c r="AK10" s="114">
        <f t="shared" si="5"/>
        <v>9623.5</v>
      </c>
      <c r="AL10" s="564">
        <v>8733</v>
      </c>
      <c r="AM10" s="565">
        <v>9387</v>
      </c>
      <c r="AN10" s="565">
        <f t="shared" ref="AN10:AO25" si="6">(AF10+AH10+AL10)/3</f>
        <v>8882.3333333333339</v>
      </c>
      <c r="AO10" s="565">
        <f t="shared" si="6"/>
        <v>9544.6666666666661</v>
      </c>
      <c r="AP10" s="565">
        <v>8723</v>
      </c>
      <c r="AQ10" s="565">
        <v>9359</v>
      </c>
      <c r="AR10" s="565">
        <f t="shared" ref="AR10:AS25" si="7">(AF10+AH10+AL10+AP10)/4</f>
        <v>8842.5</v>
      </c>
      <c r="AS10" s="565">
        <f>(AG10+AI10+AM10+AQ10)/4</f>
        <v>9498.25</v>
      </c>
      <c r="AT10" s="114">
        <v>9084</v>
      </c>
      <c r="AU10" s="566">
        <v>9727</v>
      </c>
      <c r="AV10" s="113">
        <v>9223</v>
      </c>
      <c r="AW10" s="113">
        <v>9889</v>
      </c>
      <c r="AX10" s="113">
        <f>(AT10+AV10)/2</f>
        <v>9153.5</v>
      </c>
      <c r="AY10" s="113">
        <f>(AU10+AW10)/2</f>
        <v>9808</v>
      </c>
      <c r="AZ10" s="113">
        <v>9117</v>
      </c>
      <c r="BA10" s="113">
        <v>9797</v>
      </c>
      <c r="BB10" s="113">
        <f t="shared" ref="BB10:BC25" si="8">(AT10+AV10+AZ10)/3</f>
        <v>9141.3333333333339</v>
      </c>
      <c r="BC10" s="113">
        <f t="shared" si="8"/>
        <v>9804.3333333333339</v>
      </c>
      <c r="BD10" s="113">
        <v>8971</v>
      </c>
      <c r="BE10" s="113">
        <v>9634</v>
      </c>
      <c r="BF10" s="113">
        <f>(BD10+AZ10+AV10+AT10)/4</f>
        <v>9098.75</v>
      </c>
      <c r="BG10" s="113">
        <f t="shared" si="0"/>
        <v>9761.75</v>
      </c>
      <c r="BH10" s="113">
        <v>9244</v>
      </c>
      <c r="BI10" s="113">
        <v>9916</v>
      </c>
      <c r="BJ10" s="567">
        <v>9887</v>
      </c>
      <c r="BK10" s="567">
        <v>10615</v>
      </c>
      <c r="BL10" s="113">
        <f t="shared" ref="BL10:BM26" si="9">(BH10+BJ10)/2</f>
        <v>9565.5</v>
      </c>
      <c r="BM10" s="113">
        <f t="shared" si="9"/>
        <v>10265.5</v>
      </c>
      <c r="BN10" s="567">
        <v>9732</v>
      </c>
      <c r="BO10" s="567">
        <v>10428</v>
      </c>
      <c r="BP10" s="113">
        <f t="shared" si="1"/>
        <v>9621</v>
      </c>
      <c r="BQ10" s="113">
        <f t="shared" si="1"/>
        <v>10319.666666666666</v>
      </c>
      <c r="BR10" s="567">
        <v>9279</v>
      </c>
      <c r="BS10" s="567">
        <v>9943</v>
      </c>
      <c r="BT10" s="567">
        <f t="shared" ref="BT10:BU17" si="10">(BR10+BN10+BJ10+BH10)/4</f>
        <v>9535.5</v>
      </c>
      <c r="BU10" s="567">
        <f t="shared" si="10"/>
        <v>10225.5</v>
      </c>
    </row>
    <row r="11" spans="1:73">
      <c r="A11" s="563" t="s">
        <v>6</v>
      </c>
      <c r="B11" s="114">
        <v>6300.75</v>
      </c>
      <c r="C11" s="114">
        <v>6833.25</v>
      </c>
      <c r="D11" s="114">
        <v>6630</v>
      </c>
      <c r="E11" s="114">
        <v>7181</v>
      </c>
      <c r="F11" s="114">
        <v>6955</v>
      </c>
      <c r="G11" s="114">
        <v>7539</v>
      </c>
      <c r="H11" s="114">
        <v>6792.5</v>
      </c>
      <c r="I11" s="114">
        <v>7360</v>
      </c>
      <c r="J11" s="114">
        <v>7105</v>
      </c>
      <c r="K11" s="114">
        <v>7713</v>
      </c>
      <c r="L11" s="114">
        <v>6896.666666666667</v>
      </c>
      <c r="M11" s="114">
        <v>7477.666666666667</v>
      </c>
      <c r="N11" s="114">
        <v>6989</v>
      </c>
      <c r="O11" s="114">
        <v>7572</v>
      </c>
      <c r="P11" s="114">
        <v>6919.75</v>
      </c>
      <c r="Q11" s="114">
        <v>7501.25</v>
      </c>
      <c r="R11" s="114">
        <v>7318</v>
      </c>
      <c r="S11" s="114">
        <v>7928</v>
      </c>
      <c r="T11" s="114">
        <v>7941</v>
      </c>
      <c r="U11" s="114">
        <v>8616</v>
      </c>
      <c r="V11" s="114">
        <f t="shared" si="2"/>
        <v>7629.5</v>
      </c>
      <c r="W11" s="114">
        <f t="shared" si="2"/>
        <v>8272</v>
      </c>
      <c r="X11" s="114">
        <v>7867</v>
      </c>
      <c r="Y11" s="114">
        <v>8552</v>
      </c>
      <c r="Z11" s="114">
        <f t="shared" si="3"/>
        <v>7708.666666666667</v>
      </c>
      <c r="AA11" s="114">
        <f t="shared" si="3"/>
        <v>8365.3333333333339</v>
      </c>
      <c r="AB11" s="114">
        <v>7954</v>
      </c>
      <c r="AC11" s="114">
        <v>8634</v>
      </c>
      <c r="AD11" s="114">
        <f t="shared" si="4"/>
        <v>7770</v>
      </c>
      <c r="AE11" s="114">
        <f t="shared" si="4"/>
        <v>8432.5</v>
      </c>
      <c r="AF11" s="114">
        <v>9503</v>
      </c>
      <c r="AG11" s="114">
        <v>10300</v>
      </c>
      <c r="AH11" s="114">
        <v>9725</v>
      </c>
      <c r="AI11" s="114">
        <v>10550</v>
      </c>
      <c r="AJ11" s="114">
        <f t="shared" si="5"/>
        <v>9614</v>
      </c>
      <c r="AK11" s="114">
        <f t="shared" si="5"/>
        <v>10425</v>
      </c>
      <c r="AL11" s="564">
        <v>9238</v>
      </c>
      <c r="AM11" s="565">
        <v>10033</v>
      </c>
      <c r="AN11" s="565">
        <f t="shared" si="6"/>
        <v>9488.6666666666661</v>
      </c>
      <c r="AO11" s="565">
        <f t="shared" si="6"/>
        <v>10294.333333333334</v>
      </c>
      <c r="AP11" s="565">
        <v>8908</v>
      </c>
      <c r="AQ11" s="565">
        <v>9662</v>
      </c>
      <c r="AR11" s="565">
        <f t="shared" si="7"/>
        <v>9343.5</v>
      </c>
      <c r="AS11" s="565">
        <f t="shared" si="7"/>
        <v>10136.25</v>
      </c>
      <c r="AT11" s="114">
        <v>9199</v>
      </c>
      <c r="AU11" s="566">
        <v>9962</v>
      </c>
      <c r="AV11" s="113">
        <v>9398</v>
      </c>
      <c r="AW11" s="113">
        <v>10183</v>
      </c>
      <c r="AX11" s="113">
        <f t="shared" ref="AX11:AY17" si="11">(AT11+AV11)/2</f>
        <v>9298.5</v>
      </c>
      <c r="AY11" s="113">
        <f t="shared" si="11"/>
        <v>10072.5</v>
      </c>
      <c r="AZ11" s="113">
        <v>9386</v>
      </c>
      <c r="BA11" s="113">
        <v>10206</v>
      </c>
      <c r="BB11" s="113">
        <f>(AT11+AV11+AZ11)/3</f>
        <v>9327.6666666666661</v>
      </c>
      <c r="BC11" s="113">
        <f t="shared" si="8"/>
        <v>10117</v>
      </c>
      <c r="BD11" s="113">
        <v>9092</v>
      </c>
      <c r="BE11" s="113">
        <v>9885</v>
      </c>
      <c r="BF11" s="113">
        <f t="shared" si="0"/>
        <v>9268.75</v>
      </c>
      <c r="BG11" s="113">
        <f t="shared" si="0"/>
        <v>10059</v>
      </c>
      <c r="BH11" s="113">
        <v>9266</v>
      </c>
      <c r="BI11" s="113">
        <v>10070</v>
      </c>
      <c r="BJ11" s="567">
        <v>9760</v>
      </c>
      <c r="BK11" s="567">
        <v>10616</v>
      </c>
      <c r="BL11" s="113">
        <f t="shared" si="9"/>
        <v>9513</v>
      </c>
      <c r="BM11" s="113">
        <f t="shared" si="9"/>
        <v>10343</v>
      </c>
      <c r="BN11" s="567">
        <v>9739</v>
      </c>
      <c r="BO11" s="567">
        <v>10594</v>
      </c>
      <c r="BP11" s="113">
        <f t="shared" si="1"/>
        <v>9588.3333333333339</v>
      </c>
      <c r="BQ11" s="113">
        <f t="shared" si="1"/>
        <v>10426.666666666666</v>
      </c>
      <c r="BR11" s="567">
        <v>9104</v>
      </c>
      <c r="BS11" s="567">
        <v>9898</v>
      </c>
      <c r="BT11" s="567">
        <f t="shared" si="10"/>
        <v>9467.25</v>
      </c>
      <c r="BU11" s="567">
        <f t="shared" si="10"/>
        <v>10294.5</v>
      </c>
    </row>
    <row r="12" spans="1:73">
      <c r="A12" s="563" t="s">
        <v>8</v>
      </c>
      <c r="B12" s="114">
        <v>5501.75</v>
      </c>
      <c r="C12" s="114">
        <v>5914.25</v>
      </c>
      <c r="D12" s="114">
        <v>5766</v>
      </c>
      <c r="E12" s="114">
        <v>6231</v>
      </c>
      <c r="F12" s="114">
        <v>6031</v>
      </c>
      <c r="G12" s="114">
        <v>6524</v>
      </c>
      <c r="H12" s="114">
        <v>5898.5</v>
      </c>
      <c r="I12" s="114">
        <v>6377.5</v>
      </c>
      <c r="J12" s="114">
        <v>6077</v>
      </c>
      <c r="K12" s="114">
        <v>6582</v>
      </c>
      <c r="L12" s="114">
        <v>5958</v>
      </c>
      <c r="M12" s="114">
        <v>6445.666666666667</v>
      </c>
      <c r="N12" s="114">
        <v>6043</v>
      </c>
      <c r="O12" s="114">
        <v>6535</v>
      </c>
      <c r="P12" s="114">
        <v>5979.25</v>
      </c>
      <c r="Q12" s="114">
        <v>6468</v>
      </c>
      <c r="R12" s="114">
        <v>6512</v>
      </c>
      <c r="S12" s="114">
        <v>7053</v>
      </c>
      <c r="T12" s="114">
        <v>6944</v>
      </c>
      <c r="U12" s="114">
        <v>7524</v>
      </c>
      <c r="V12" s="114">
        <f t="shared" si="2"/>
        <v>6728</v>
      </c>
      <c r="W12" s="114">
        <f t="shared" si="2"/>
        <v>7288.5</v>
      </c>
      <c r="X12" s="114">
        <v>6831</v>
      </c>
      <c r="Y12" s="114">
        <v>7405</v>
      </c>
      <c r="Z12" s="114">
        <f t="shared" si="3"/>
        <v>6762.333333333333</v>
      </c>
      <c r="AA12" s="114">
        <f t="shared" si="3"/>
        <v>7327.333333333333</v>
      </c>
      <c r="AB12" s="114">
        <v>7026</v>
      </c>
      <c r="AC12" s="114">
        <v>7611</v>
      </c>
      <c r="AD12" s="114">
        <f t="shared" si="4"/>
        <v>6828.25</v>
      </c>
      <c r="AE12" s="114">
        <f t="shared" si="4"/>
        <v>7398.25</v>
      </c>
      <c r="AF12" s="114">
        <v>8185</v>
      </c>
      <c r="AG12" s="114">
        <v>8867</v>
      </c>
      <c r="AH12" s="114">
        <v>8526</v>
      </c>
      <c r="AI12" s="114">
        <v>9238</v>
      </c>
      <c r="AJ12" s="114">
        <f t="shared" si="5"/>
        <v>8355.5</v>
      </c>
      <c r="AK12" s="114">
        <f t="shared" si="5"/>
        <v>9052.5</v>
      </c>
      <c r="AL12" s="564">
        <v>8102</v>
      </c>
      <c r="AM12" s="565">
        <v>8787</v>
      </c>
      <c r="AN12" s="565">
        <f t="shared" si="6"/>
        <v>8271</v>
      </c>
      <c r="AO12" s="565">
        <f t="shared" si="6"/>
        <v>8964</v>
      </c>
      <c r="AP12" s="565">
        <v>7884</v>
      </c>
      <c r="AQ12" s="565">
        <v>8544</v>
      </c>
      <c r="AR12" s="565">
        <f t="shared" si="7"/>
        <v>8174.25</v>
      </c>
      <c r="AS12" s="565">
        <f t="shared" si="7"/>
        <v>8859</v>
      </c>
      <c r="AT12" s="114">
        <v>8161</v>
      </c>
      <c r="AU12" s="566">
        <v>8824</v>
      </c>
      <c r="AV12" s="113">
        <v>8317</v>
      </c>
      <c r="AW12" s="113">
        <v>8990</v>
      </c>
      <c r="AX12" s="113">
        <f t="shared" si="11"/>
        <v>8239</v>
      </c>
      <c r="AY12" s="113">
        <f t="shared" si="11"/>
        <v>8907</v>
      </c>
      <c r="AZ12" s="113">
        <v>8276</v>
      </c>
      <c r="BA12" s="113">
        <v>8970</v>
      </c>
      <c r="BB12" s="113">
        <f t="shared" si="8"/>
        <v>8251.3333333333339</v>
      </c>
      <c r="BC12" s="113">
        <f t="shared" si="8"/>
        <v>8928</v>
      </c>
      <c r="BD12" s="113">
        <v>8121</v>
      </c>
      <c r="BE12" s="113">
        <v>8808</v>
      </c>
      <c r="BF12" s="113">
        <f t="shared" si="0"/>
        <v>8218.75</v>
      </c>
      <c r="BG12" s="113">
        <f t="shared" si="0"/>
        <v>8898</v>
      </c>
      <c r="BH12" s="113">
        <v>8278</v>
      </c>
      <c r="BI12" s="113">
        <v>8960</v>
      </c>
      <c r="BJ12" s="567">
        <v>8581</v>
      </c>
      <c r="BK12" s="567">
        <v>9292</v>
      </c>
      <c r="BL12" s="113">
        <f t="shared" si="9"/>
        <v>8429.5</v>
      </c>
      <c r="BM12" s="113">
        <f t="shared" si="9"/>
        <v>9126</v>
      </c>
      <c r="BN12" s="567">
        <v>8563</v>
      </c>
      <c r="BO12" s="567">
        <v>9271</v>
      </c>
      <c r="BP12" s="113">
        <f t="shared" si="1"/>
        <v>8474</v>
      </c>
      <c r="BQ12" s="113">
        <f t="shared" si="1"/>
        <v>9174.3333333333339</v>
      </c>
      <c r="BR12" s="567">
        <v>8034</v>
      </c>
      <c r="BS12" s="567">
        <v>8700</v>
      </c>
      <c r="BT12" s="567">
        <f t="shared" si="10"/>
        <v>8364</v>
      </c>
      <c r="BU12" s="567">
        <f t="shared" si="10"/>
        <v>9055.75</v>
      </c>
    </row>
    <row r="13" spans="1:73">
      <c r="A13" s="563" t="s">
        <v>9</v>
      </c>
      <c r="B13" s="114">
        <v>6026.25</v>
      </c>
      <c r="C13" s="114">
        <v>6529</v>
      </c>
      <c r="D13" s="114">
        <v>6544</v>
      </c>
      <c r="E13" s="114">
        <v>7076</v>
      </c>
      <c r="F13" s="114">
        <v>6992</v>
      </c>
      <c r="G13" s="114">
        <v>7566</v>
      </c>
      <c r="H13" s="114">
        <v>6768</v>
      </c>
      <c r="I13" s="114">
        <v>7321</v>
      </c>
      <c r="J13" s="114">
        <v>7189</v>
      </c>
      <c r="K13" s="114">
        <v>7785</v>
      </c>
      <c r="L13" s="114">
        <v>6908.333333333333</v>
      </c>
      <c r="M13" s="114">
        <v>7475.666666666667</v>
      </c>
      <c r="N13" s="114">
        <v>7036</v>
      </c>
      <c r="O13" s="114">
        <v>7611</v>
      </c>
      <c r="P13" s="114">
        <v>6940.25</v>
      </c>
      <c r="Q13" s="114">
        <v>7509.5</v>
      </c>
      <c r="R13" s="114">
        <v>7461</v>
      </c>
      <c r="S13" s="114">
        <v>8074</v>
      </c>
      <c r="T13" s="114">
        <v>8027</v>
      </c>
      <c r="U13" s="114">
        <v>8694</v>
      </c>
      <c r="V13" s="114">
        <f t="shared" si="2"/>
        <v>7744</v>
      </c>
      <c r="W13" s="114">
        <f t="shared" si="2"/>
        <v>8384</v>
      </c>
      <c r="X13" s="114">
        <v>7975</v>
      </c>
      <c r="Y13" s="114">
        <v>8645</v>
      </c>
      <c r="Z13" s="114">
        <f t="shared" si="3"/>
        <v>7821</v>
      </c>
      <c r="AA13" s="114">
        <f t="shared" si="3"/>
        <v>8471</v>
      </c>
      <c r="AB13" s="114">
        <v>8170</v>
      </c>
      <c r="AC13" s="114">
        <v>8851</v>
      </c>
      <c r="AD13" s="114">
        <f t="shared" si="4"/>
        <v>7908.25</v>
      </c>
      <c r="AE13" s="114">
        <f t="shared" si="4"/>
        <v>8566</v>
      </c>
      <c r="AF13" s="114">
        <v>9629</v>
      </c>
      <c r="AG13" s="114">
        <v>10409</v>
      </c>
      <c r="AH13" s="114">
        <v>9845</v>
      </c>
      <c r="AI13" s="114">
        <v>10651</v>
      </c>
      <c r="AJ13" s="114">
        <f t="shared" si="5"/>
        <v>9737</v>
      </c>
      <c r="AK13" s="114">
        <f t="shared" si="5"/>
        <v>10530</v>
      </c>
      <c r="AL13" s="564">
        <v>9331</v>
      </c>
      <c r="AM13" s="565">
        <v>10101</v>
      </c>
      <c r="AN13" s="565">
        <f>(AF13+AH13+AL13)/3</f>
        <v>9601.6666666666661</v>
      </c>
      <c r="AO13" s="565">
        <f t="shared" si="6"/>
        <v>10387</v>
      </c>
      <c r="AP13" s="565">
        <v>9041</v>
      </c>
      <c r="AQ13" s="565">
        <v>9780</v>
      </c>
      <c r="AR13" s="565">
        <f t="shared" si="7"/>
        <v>9461.5</v>
      </c>
      <c r="AS13" s="565">
        <f t="shared" si="7"/>
        <v>10235.25</v>
      </c>
      <c r="AT13" s="114">
        <v>9464</v>
      </c>
      <c r="AU13" s="566">
        <v>10227</v>
      </c>
      <c r="AV13" s="113">
        <v>9650</v>
      </c>
      <c r="AW13" s="113">
        <v>10429</v>
      </c>
      <c r="AX13" s="113">
        <f t="shared" si="11"/>
        <v>9557</v>
      </c>
      <c r="AY13" s="113">
        <f t="shared" si="11"/>
        <v>10328</v>
      </c>
      <c r="AZ13" s="113">
        <v>9613</v>
      </c>
      <c r="BA13" s="113">
        <v>10418</v>
      </c>
      <c r="BB13" s="113">
        <f t="shared" si="8"/>
        <v>9575.6666666666661</v>
      </c>
      <c r="BC13" s="113">
        <f t="shared" si="8"/>
        <v>10358</v>
      </c>
      <c r="BD13" s="113">
        <v>9373</v>
      </c>
      <c r="BE13" s="113">
        <v>10154</v>
      </c>
      <c r="BF13" s="113">
        <f t="shared" si="0"/>
        <v>9525</v>
      </c>
      <c r="BG13" s="113">
        <f t="shared" si="0"/>
        <v>10307</v>
      </c>
      <c r="BH13" s="113">
        <v>9581</v>
      </c>
      <c r="BI13" s="113">
        <v>10378</v>
      </c>
      <c r="BJ13" s="567">
        <v>10049</v>
      </c>
      <c r="BK13" s="567">
        <v>10896</v>
      </c>
      <c r="BL13" s="113">
        <f t="shared" si="9"/>
        <v>9815</v>
      </c>
      <c r="BM13" s="113">
        <f>(BI13+BK13)/2</f>
        <v>10637</v>
      </c>
      <c r="BN13" s="567">
        <v>10145</v>
      </c>
      <c r="BO13" s="567">
        <v>10993</v>
      </c>
      <c r="BP13" s="113">
        <f t="shared" si="1"/>
        <v>9925</v>
      </c>
      <c r="BQ13" s="113">
        <f t="shared" si="1"/>
        <v>10755.666666666666</v>
      </c>
      <c r="BR13" s="567">
        <v>9488</v>
      </c>
      <c r="BS13" s="567">
        <v>10289</v>
      </c>
      <c r="BT13" s="567">
        <f t="shared" si="10"/>
        <v>9815.75</v>
      </c>
      <c r="BU13" s="567">
        <f t="shared" si="10"/>
        <v>10639</v>
      </c>
    </row>
    <row r="14" spans="1:73">
      <c r="A14" s="563" t="s">
        <v>10</v>
      </c>
      <c r="B14" s="114">
        <v>5693.5</v>
      </c>
      <c r="C14" s="114">
        <v>6124.5</v>
      </c>
      <c r="D14" s="114">
        <v>6440</v>
      </c>
      <c r="E14" s="114">
        <v>6937</v>
      </c>
      <c r="F14" s="114">
        <v>6707</v>
      </c>
      <c r="G14" s="114">
        <v>7234</v>
      </c>
      <c r="H14" s="114">
        <v>6573.5</v>
      </c>
      <c r="I14" s="114">
        <v>7085.5</v>
      </c>
      <c r="J14" s="114">
        <v>6830</v>
      </c>
      <c r="K14" s="114">
        <v>7375</v>
      </c>
      <c r="L14" s="114">
        <v>6659</v>
      </c>
      <c r="M14" s="114">
        <v>7182</v>
      </c>
      <c r="N14" s="114">
        <v>6682</v>
      </c>
      <c r="O14" s="114">
        <v>7205</v>
      </c>
      <c r="P14" s="114">
        <v>6664.75</v>
      </c>
      <c r="Q14" s="114">
        <v>7187.75</v>
      </c>
      <c r="R14" s="114">
        <v>7160</v>
      </c>
      <c r="S14" s="114">
        <v>7716</v>
      </c>
      <c r="T14" s="114">
        <v>7705</v>
      </c>
      <c r="U14" s="114">
        <v>8314</v>
      </c>
      <c r="V14" s="114">
        <f t="shared" si="2"/>
        <v>7432.5</v>
      </c>
      <c r="W14" s="114">
        <f t="shared" si="2"/>
        <v>8015</v>
      </c>
      <c r="X14" s="114">
        <v>7545</v>
      </c>
      <c r="Y14" s="114">
        <v>8143</v>
      </c>
      <c r="Z14" s="114">
        <f t="shared" si="3"/>
        <v>7470</v>
      </c>
      <c r="AA14" s="114">
        <f t="shared" si="3"/>
        <v>8057.666666666667</v>
      </c>
      <c r="AB14" s="114">
        <v>7704</v>
      </c>
      <c r="AC14" s="114">
        <v>8303</v>
      </c>
      <c r="AD14" s="114">
        <f t="shared" si="4"/>
        <v>7528.5</v>
      </c>
      <c r="AE14" s="114">
        <f t="shared" si="4"/>
        <v>8119</v>
      </c>
      <c r="AF14" s="114">
        <v>9361</v>
      </c>
      <c r="AG14" s="114">
        <v>10067</v>
      </c>
      <c r="AH14" s="114">
        <v>9420</v>
      </c>
      <c r="AI14" s="114">
        <v>10126</v>
      </c>
      <c r="AJ14" s="114">
        <f t="shared" si="5"/>
        <v>9390.5</v>
      </c>
      <c r="AK14" s="114">
        <f t="shared" si="5"/>
        <v>10096.5</v>
      </c>
      <c r="AL14" s="564">
        <v>9154</v>
      </c>
      <c r="AM14" s="565">
        <v>9867</v>
      </c>
      <c r="AN14" s="565">
        <f t="shared" si="6"/>
        <v>9311.6666666666661</v>
      </c>
      <c r="AO14" s="565">
        <f t="shared" si="6"/>
        <v>10020</v>
      </c>
      <c r="AP14" s="565">
        <v>8958</v>
      </c>
      <c r="AQ14" s="565">
        <v>9639</v>
      </c>
      <c r="AR14" s="565">
        <f t="shared" si="7"/>
        <v>9223.25</v>
      </c>
      <c r="AS14" s="565">
        <f t="shared" si="7"/>
        <v>9924.75</v>
      </c>
      <c r="AT14" s="114">
        <v>9425</v>
      </c>
      <c r="AU14" s="566">
        <v>10121</v>
      </c>
      <c r="AV14" s="114">
        <v>9429</v>
      </c>
      <c r="AW14" s="566">
        <v>10124</v>
      </c>
      <c r="AX14" s="113">
        <f t="shared" si="11"/>
        <v>9427</v>
      </c>
      <c r="AY14" s="113">
        <f t="shared" si="11"/>
        <v>10122.5</v>
      </c>
      <c r="AZ14" s="114">
        <v>9593</v>
      </c>
      <c r="BA14" s="566">
        <v>10335</v>
      </c>
      <c r="BB14" s="113">
        <f>(AT14+AV14+AZ14)/3</f>
        <v>9482.3333333333339</v>
      </c>
      <c r="BC14" s="113">
        <f t="shared" si="8"/>
        <v>10193.333333333334</v>
      </c>
      <c r="BD14" s="114">
        <v>9349</v>
      </c>
      <c r="BE14" s="566">
        <v>10063</v>
      </c>
      <c r="BF14" s="113">
        <f t="shared" si="0"/>
        <v>9449</v>
      </c>
      <c r="BG14" s="113">
        <f t="shared" si="0"/>
        <v>10160.75</v>
      </c>
      <c r="BH14" s="114">
        <v>9662</v>
      </c>
      <c r="BI14" s="114">
        <v>10387</v>
      </c>
      <c r="BJ14" s="568">
        <v>9665</v>
      </c>
      <c r="BK14" s="568">
        <v>10390</v>
      </c>
      <c r="BL14" s="113">
        <f t="shared" si="9"/>
        <v>9663.5</v>
      </c>
      <c r="BM14" s="113">
        <f>(BI14+BK14)/2</f>
        <v>10388.5</v>
      </c>
      <c r="BN14" s="568">
        <v>10028</v>
      </c>
      <c r="BO14" s="568">
        <v>10806</v>
      </c>
      <c r="BP14" s="113">
        <f t="shared" si="1"/>
        <v>9785</v>
      </c>
      <c r="BQ14" s="113">
        <f t="shared" si="1"/>
        <v>10527.666666666666</v>
      </c>
      <c r="BR14" s="567">
        <v>9601</v>
      </c>
      <c r="BS14" s="567">
        <v>10327</v>
      </c>
      <c r="BT14" s="567">
        <f t="shared" si="10"/>
        <v>9739</v>
      </c>
      <c r="BU14" s="567">
        <f t="shared" si="10"/>
        <v>10477.5</v>
      </c>
    </row>
    <row r="15" spans="1:73">
      <c r="A15" s="563" t="s">
        <v>11</v>
      </c>
      <c r="B15" s="114">
        <v>6311.75</v>
      </c>
      <c r="C15" s="114">
        <v>6835.25</v>
      </c>
      <c r="D15" s="114">
        <v>6664</v>
      </c>
      <c r="E15" s="114">
        <v>7199</v>
      </c>
      <c r="F15" s="114">
        <v>6985</v>
      </c>
      <c r="G15" s="114">
        <v>7556</v>
      </c>
      <c r="H15" s="114">
        <v>6824.5</v>
      </c>
      <c r="I15" s="114">
        <v>7377.5</v>
      </c>
      <c r="J15" s="114">
        <v>7164</v>
      </c>
      <c r="K15" s="114">
        <v>7760</v>
      </c>
      <c r="L15" s="114">
        <v>6937.666666666667</v>
      </c>
      <c r="M15" s="114">
        <v>7505</v>
      </c>
      <c r="N15" s="114">
        <v>6916</v>
      </c>
      <c r="O15" s="114">
        <v>7486</v>
      </c>
      <c r="P15" s="114">
        <v>6932.25</v>
      </c>
      <c r="Q15" s="114">
        <v>7500.25</v>
      </c>
      <c r="R15" s="114">
        <v>7185</v>
      </c>
      <c r="S15" s="114">
        <v>7779</v>
      </c>
      <c r="T15" s="114">
        <v>7711</v>
      </c>
      <c r="U15" s="114">
        <v>8357</v>
      </c>
      <c r="V15" s="114">
        <f t="shared" si="2"/>
        <v>7448</v>
      </c>
      <c r="W15" s="114">
        <f t="shared" si="2"/>
        <v>8068</v>
      </c>
      <c r="X15" s="114">
        <v>7601</v>
      </c>
      <c r="Y15" s="114">
        <v>8242</v>
      </c>
      <c r="Z15" s="114">
        <f t="shared" si="3"/>
        <v>7499</v>
      </c>
      <c r="AA15" s="114">
        <f t="shared" si="3"/>
        <v>8126</v>
      </c>
      <c r="AB15" s="114">
        <v>7666</v>
      </c>
      <c r="AC15" s="114">
        <v>8301</v>
      </c>
      <c r="AD15" s="114">
        <f t="shared" si="4"/>
        <v>7540.75</v>
      </c>
      <c r="AE15" s="114">
        <f t="shared" si="4"/>
        <v>8169.75</v>
      </c>
      <c r="AF15" s="114">
        <v>9112</v>
      </c>
      <c r="AG15" s="114">
        <v>9852</v>
      </c>
      <c r="AH15" s="114">
        <v>9371</v>
      </c>
      <c r="AI15" s="114">
        <v>10139</v>
      </c>
      <c r="AJ15" s="114">
        <f t="shared" si="5"/>
        <v>9241.5</v>
      </c>
      <c r="AK15" s="114">
        <f t="shared" si="5"/>
        <v>9995.5</v>
      </c>
      <c r="AL15" s="564">
        <v>9107</v>
      </c>
      <c r="AM15" s="565">
        <v>9853</v>
      </c>
      <c r="AN15" s="565">
        <f>(AF15+AH15+AL15)/3</f>
        <v>9196.6666666666661</v>
      </c>
      <c r="AO15" s="565">
        <f>(AG15+AI15+AM15)/3</f>
        <v>9948</v>
      </c>
      <c r="AP15" s="565">
        <v>8742</v>
      </c>
      <c r="AQ15" s="565">
        <v>9451</v>
      </c>
      <c r="AR15" s="565">
        <f t="shared" si="7"/>
        <v>9083</v>
      </c>
      <c r="AS15" s="565">
        <f t="shared" si="7"/>
        <v>9823.75</v>
      </c>
      <c r="AT15" s="569">
        <v>9124</v>
      </c>
      <c r="AU15" s="115">
        <v>9862</v>
      </c>
      <c r="AV15" s="116">
        <v>9345</v>
      </c>
      <c r="AW15" s="113">
        <v>10112</v>
      </c>
      <c r="AX15" s="113">
        <f t="shared" si="11"/>
        <v>9234.5</v>
      </c>
      <c r="AY15" s="113">
        <f t="shared" si="11"/>
        <v>9987</v>
      </c>
      <c r="AZ15" s="116">
        <v>9377</v>
      </c>
      <c r="BA15" s="113">
        <v>10186</v>
      </c>
      <c r="BB15" s="113">
        <f>(AT15+AV15+AZ15)/3</f>
        <v>9282</v>
      </c>
      <c r="BC15" s="113">
        <f t="shared" si="8"/>
        <v>10053.333333333334</v>
      </c>
      <c r="BD15" s="116">
        <v>9195</v>
      </c>
      <c r="BE15" s="113">
        <v>9981</v>
      </c>
      <c r="BF15" s="113">
        <f t="shared" si="0"/>
        <v>9260.25</v>
      </c>
      <c r="BG15" s="113">
        <f t="shared" si="0"/>
        <v>10035.25</v>
      </c>
      <c r="BH15" s="116">
        <v>9463</v>
      </c>
      <c r="BI15" s="113">
        <v>10270</v>
      </c>
      <c r="BJ15" s="570">
        <v>9741</v>
      </c>
      <c r="BK15" s="567">
        <v>10581</v>
      </c>
      <c r="BL15" s="113">
        <f t="shared" si="9"/>
        <v>9602</v>
      </c>
      <c r="BM15" s="113">
        <f t="shared" si="9"/>
        <v>10425.5</v>
      </c>
      <c r="BN15" s="570">
        <v>9864</v>
      </c>
      <c r="BO15" s="567">
        <v>10723</v>
      </c>
      <c r="BP15" s="113">
        <f t="shared" si="1"/>
        <v>9689.3333333333339</v>
      </c>
      <c r="BQ15" s="113">
        <f t="shared" si="1"/>
        <v>10524.666666666666</v>
      </c>
      <c r="BR15" s="567">
        <v>9291</v>
      </c>
      <c r="BS15" s="567">
        <v>10092</v>
      </c>
      <c r="BT15" s="567">
        <f t="shared" si="10"/>
        <v>9589.75</v>
      </c>
      <c r="BU15" s="567">
        <f t="shared" si="10"/>
        <v>10416.5</v>
      </c>
    </row>
    <row r="16" spans="1:73">
      <c r="A16" s="563" t="s">
        <v>12</v>
      </c>
      <c r="B16" s="114">
        <v>5232.5</v>
      </c>
      <c r="C16" s="114">
        <v>5660.25</v>
      </c>
      <c r="D16" s="114">
        <v>6305</v>
      </c>
      <c r="E16" s="114">
        <v>6563</v>
      </c>
      <c r="F16" s="114">
        <v>6124</v>
      </c>
      <c r="G16" s="114">
        <v>6580</v>
      </c>
      <c r="H16" s="114">
        <v>6214.5</v>
      </c>
      <c r="I16" s="114">
        <v>6571.5</v>
      </c>
      <c r="J16" s="114">
        <v>6019</v>
      </c>
      <c r="K16" s="114">
        <v>6486</v>
      </c>
      <c r="L16" s="114">
        <v>6149.333333333333</v>
      </c>
      <c r="M16" s="114">
        <v>6543</v>
      </c>
      <c r="N16" s="114">
        <v>5925</v>
      </c>
      <c r="O16" s="114">
        <v>6383</v>
      </c>
      <c r="P16" s="114">
        <v>6093.25</v>
      </c>
      <c r="Q16" s="114">
        <v>6503</v>
      </c>
      <c r="R16" s="114">
        <v>6351</v>
      </c>
      <c r="S16" s="114">
        <v>6840</v>
      </c>
      <c r="T16" s="114">
        <v>6796</v>
      </c>
      <c r="U16" s="114">
        <v>7326</v>
      </c>
      <c r="V16" s="114">
        <f t="shared" si="2"/>
        <v>6573.5</v>
      </c>
      <c r="W16" s="114">
        <f t="shared" si="2"/>
        <v>7083</v>
      </c>
      <c r="X16" s="114">
        <v>6625</v>
      </c>
      <c r="Y16" s="114">
        <v>7148</v>
      </c>
      <c r="Z16" s="114">
        <f t="shared" si="3"/>
        <v>6590.666666666667</v>
      </c>
      <c r="AA16" s="114">
        <f t="shared" si="3"/>
        <v>7104.666666666667</v>
      </c>
      <c r="AB16" s="114">
        <v>6754</v>
      </c>
      <c r="AC16" s="114">
        <v>7288</v>
      </c>
      <c r="AD16" s="114">
        <f t="shared" si="4"/>
        <v>6631.5</v>
      </c>
      <c r="AE16" s="114">
        <f t="shared" si="4"/>
        <v>7150.5</v>
      </c>
      <c r="AF16" s="114">
        <v>8124</v>
      </c>
      <c r="AG16" s="114">
        <v>8732</v>
      </c>
      <c r="AH16" s="114">
        <v>8568</v>
      </c>
      <c r="AI16" s="114">
        <v>9210</v>
      </c>
      <c r="AJ16" s="114">
        <f t="shared" si="5"/>
        <v>8346</v>
      </c>
      <c r="AK16" s="114">
        <f t="shared" si="5"/>
        <v>8971</v>
      </c>
      <c r="AL16" s="564">
        <v>8639</v>
      </c>
      <c r="AM16" s="565">
        <v>9293</v>
      </c>
      <c r="AN16" s="565">
        <f t="shared" si="6"/>
        <v>8443.6666666666661</v>
      </c>
      <c r="AO16" s="565">
        <f t="shared" si="6"/>
        <v>9078.3333333333339</v>
      </c>
      <c r="AP16" s="565">
        <v>7916</v>
      </c>
      <c r="AQ16" s="565">
        <v>8500</v>
      </c>
      <c r="AR16" s="565">
        <f t="shared" si="7"/>
        <v>8311.75</v>
      </c>
      <c r="AS16" s="565">
        <f t="shared" si="7"/>
        <v>8933.75</v>
      </c>
      <c r="AT16" s="114">
        <v>8381</v>
      </c>
      <c r="AU16" s="566">
        <v>8980</v>
      </c>
      <c r="AV16" s="113">
        <v>8456</v>
      </c>
      <c r="AW16" s="113">
        <v>9060</v>
      </c>
      <c r="AX16" s="113">
        <f t="shared" si="11"/>
        <v>8418.5</v>
      </c>
      <c r="AY16" s="113">
        <f t="shared" si="11"/>
        <v>9020</v>
      </c>
      <c r="AZ16" s="113">
        <v>8311</v>
      </c>
      <c r="BA16" s="113">
        <v>8933</v>
      </c>
      <c r="BB16" s="113">
        <f t="shared" si="8"/>
        <v>8382.6666666666661</v>
      </c>
      <c r="BC16" s="113">
        <f t="shared" si="8"/>
        <v>8991</v>
      </c>
      <c r="BD16" s="113">
        <v>8258</v>
      </c>
      <c r="BE16" s="113">
        <v>8871</v>
      </c>
      <c r="BF16" s="113">
        <f t="shared" si="0"/>
        <v>8351.5</v>
      </c>
      <c r="BG16" s="113">
        <f t="shared" si="0"/>
        <v>8961</v>
      </c>
      <c r="BH16" s="113">
        <v>8609</v>
      </c>
      <c r="BI16" s="113">
        <v>9254</v>
      </c>
      <c r="BJ16" s="567">
        <v>9039</v>
      </c>
      <c r="BK16" s="567">
        <v>9725</v>
      </c>
      <c r="BL16" s="113">
        <f t="shared" si="9"/>
        <v>8824</v>
      </c>
      <c r="BM16" s="113">
        <f t="shared" si="9"/>
        <v>9489.5</v>
      </c>
      <c r="BN16" s="567">
        <v>8878</v>
      </c>
      <c r="BO16" s="567">
        <v>9549</v>
      </c>
      <c r="BP16" s="113">
        <f t="shared" si="1"/>
        <v>8842</v>
      </c>
      <c r="BQ16" s="113">
        <f t="shared" si="1"/>
        <v>9509.3333333333339</v>
      </c>
      <c r="BR16" s="567">
        <v>8476</v>
      </c>
      <c r="BS16" s="567">
        <v>9116</v>
      </c>
      <c r="BT16" s="567">
        <f t="shared" si="10"/>
        <v>8750.5</v>
      </c>
      <c r="BU16" s="567">
        <f t="shared" si="10"/>
        <v>9411</v>
      </c>
    </row>
    <row r="17" spans="1:73">
      <c r="A17" s="563" t="s">
        <v>13</v>
      </c>
      <c r="B17" s="114">
        <v>5506.75</v>
      </c>
      <c r="C17" s="114">
        <v>5951.75</v>
      </c>
      <c r="D17" s="114">
        <v>5680</v>
      </c>
      <c r="E17" s="114">
        <v>6159</v>
      </c>
      <c r="F17" s="114">
        <v>5879</v>
      </c>
      <c r="G17" s="114">
        <v>6384</v>
      </c>
      <c r="H17" s="114">
        <v>5779.5</v>
      </c>
      <c r="I17" s="114">
        <v>6271.5</v>
      </c>
      <c r="J17" s="114">
        <v>5997</v>
      </c>
      <c r="K17" s="114">
        <v>6516</v>
      </c>
      <c r="L17" s="114">
        <v>5852</v>
      </c>
      <c r="M17" s="114">
        <v>6353</v>
      </c>
      <c r="N17" s="114">
        <v>6215</v>
      </c>
      <c r="O17" s="114">
        <v>6686</v>
      </c>
      <c r="P17" s="114">
        <v>5942.75</v>
      </c>
      <c r="Q17" s="114">
        <v>6436.25</v>
      </c>
      <c r="R17" s="114">
        <v>6569</v>
      </c>
      <c r="S17" s="114">
        <v>7056</v>
      </c>
      <c r="T17" s="114">
        <v>7020</v>
      </c>
      <c r="U17" s="114">
        <v>7553</v>
      </c>
      <c r="V17" s="114">
        <f t="shared" si="2"/>
        <v>6794.5</v>
      </c>
      <c r="W17" s="114">
        <f t="shared" si="2"/>
        <v>7304.5</v>
      </c>
      <c r="X17" s="114">
        <v>6766</v>
      </c>
      <c r="Y17" s="114">
        <v>7285</v>
      </c>
      <c r="Z17" s="114">
        <f t="shared" si="3"/>
        <v>6785</v>
      </c>
      <c r="AA17" s="114">
        <f t="shared" si="3"/>
        <v>7298</v>
      </c>
      <c r="AB17" s="114">
        <v>7062</v>
      </c>
      <c r="AC17" s="114">
        <v>7603</v>
      </c>
      <c r="AD17" s="114">
        <f t="shared" si="4"/>
        <v>6854.25</v>
      </c>
      <c r="AE17" s="114">
        <f t="shared" si="4"/>
        <v>7374.25</v>
      </c>
      <c r="AF17" s="114">
        <v>8287</v>
      </c>
      <c r="AG17" s="114">
        <v>8900</v>
      </c>
      <c r="AH17" s="114">
        <v>8667</v>
      </c>
      <c r="AI17" s="114">
        <v>9312</v>
      </c>
      <c r="AJ17" s="114">
        <f t="shared" si="5"/>
        <v>8477</v>
      </c>
      <c r="AK17" s="114">
        <f t="shared" si="5"/>
        <v>9106</v>
      </c>
      <c r="AL17" s="564">
        <v>8080</v>
      </c>
      <c r="AM17" s="565">
        <v>8705</v>
      </c>
      <c r="AN17" s="565">
        <f t="shared" si="6"/>
        <v>8344.6666666666661</v>
      </c>
      <c r="AO17" s="565">
        <f t="shared" si="6"/>
        <v>8972.3333333333339</v>
      </c>
      <c r="AP17" s="565">
        <v>8008</v>
      </c>
      <c r="AQ17" s="565">
        <v>8613</v>
      </c>
      <c r="AR17" s="565">
        <f t="shared" si="7"/>
        <v>8260.5</v>
      </c>
      <c r="AS17" s="565">
        <f t="shared" si="7"/>
        <v>8882.5</v>
      </c>
      <c r="AT17" s="114">
        <v>8408</v>
      </c>
      <c r="AU17" s="566">
        <v>9018</v>
      </c>
      <c r="AV17" s="113">
        <v>8523</v>
      </c>
      <c r="AW17" s="113">
        <v>9144</v>
      </c>
      <c r="AX17" s="113">
        <f>(AT17+AV17)/2</f>
        <v>8465.5</v>
      </c>
      <c r="AY17" s="113">
        <f t="shared" si="11"/>
        <v>9081</v>
      </c>
      <c r="AZ17" s="113">
        <v>8410</v>
      </c>
      <c r="BA17" s="113">
        <v>9053</v>
      </c>
      <c r="BB17" s="113">
        <f t="shared" si="8"/>
        <v>8447</v>
      </c>
      <c r="BC17" s="113">
        <f t="shared" si="8"/>
        <v>9071.6666666666661</v>
      </c>
      <c r="BD17" s="113">
        <v>8313</v>
      </c>
      <c r="BE17" s="113">
        <v>8950</v>
      </c>
      <c r="BF17" s="113">
        <f t="shared" si="0"/>
        <v>8413.5</v>
      </c>
      <c r="BG17" s="113">
        <f t="shared" si="0"/>
        <v>9041.25</v>
      </c>
      <c r="BH17" s="116">
        <v>8425</v>
      </c>
      <c r="BI17" s="116">
        <v>9050</v>
      </c>
      <c r="BJ17" s="570">
        <v>8906</v>
      </c>
      <c r="BK17" s="570">
        <v>9580</v>
      </c>
      <c r="BL17" s="113">
        <f t="shared" si="9"/>
        <v>8665.5</v>
      </c>
      <c r="BM17" s="113">
        <f t="shared" si="9"/>
        <v>9315</v>
      </c>
      <c r="BN17" s="570">
        <v>8699</v>
      </c>
      <c r="BO17" s="570">
        <v>9356</v>
      </c>
      <c r="BP17" s="113">
        <f t="shared" si="1"/>
        <v>8676.6666666666661</v>
      </c>
      <c r="BQ17" s="113">
        <f t="shared" si="1"/>
        <v>9328.6666666666661</v>
      </c>
      <c r="BR17" s="567">
        <v>8313</v>
      </c>
      <c r="BS17" s="567">
        <v>8962</v>
      </c>
      <c r="BT17" s="567">
        <f t="shared" si="10"/>
        <v>8585.75</v>
      </c>
      <c r="BU17" s="567">
        <f t="shared" si="10"/>
        <v>9237</v>
      </c>
    </row>
    <row r="18" spans="1:73">
      <c r="A18" s="571" t="s">
        <v>14</v>
      </c>
      <c r="B18" s="117">
        <v>7085.75</v>
      </c>
      <c r="C18" s="117">
        <v>7891.75</v>
      </c>
      <c r="D18" s="117">
        <v>7679</v>
      </c>
      <c r="E18" s="117">
        <v>8533</v>
      </c>
      <c r="F18" s="117">
        <v>8057</v>
      </c>
      <c r="G18" s="117">
        <v>8962</v>
      </c>
      <c r="H18" s="117">
        <v>7868</v>
      </c>
      <c r="I18" s="117">
        <v>8747.5</v>
      </c>
      <c r="J18" s="117">
        <v>8275</v>
      </c>
      <c r="K18" s="117">
        <v>9218</v>
      </c>
      <c r="L18" s="117">
        <v>8003.666666666667</v>
      </c>
      <c r="M18" s="117">
        <v>8904.3333333333339</v>
      </c>
      <c r="N18" s="117">
        <v>8072</v>
      </c>
      <c r="O18" s="117">
        <v>8971</v>
      </c>
      <c r="P18" s="117">
        <v>8020.75</v>
      </c>
      <c r="Q18" s="117">
        <v>8921</v>
      </c>
      <c r="R18" s="117">
        <v>8533</v>
      </c>
      <c r="S18" s="117">
        <v>9478</v>
      </c>
      <c r="T18" s="117">
        <v>9162</v>
      </c>
      <c r="U18" s="117">
        <v>10186</v>
      </c>
      <c r="V18" s="117">
        <f>(R18+T18)/2</f>
        <v>8847.5</v>
      </c>
      <c r="W18" s="117">
        <f>(S18+U18)/2</f>
        <v>9832</v>
      </c>
      <c r="X18" s="117">
        <v>9063</v>
      </c>
      <c r="Y18" s="117">
        <v>10083</v>
      </c>
      <c r="Z18" s="117">
        <f t="shared" si="3"/>
        <v>8919.3333333333339</v>
      </c>
      <c r="AA18" s="117">
        <f t="shared" si="3"/>
        <v>9915.6666666666661</v>
      </c>
      <c r="AB18" s="117">
        <v>9150</v>
      </c>
      <c r="AC18" s="117">
        <v>10163</v>
      </c>
      <c r="AD18" s="117">
        <f>(R18+T18+X18+AB18)/4</f>
        <v>8977</v>
      </c>
      <c r="AE18" s="117">
        <f>(S18+U18+Y18+AC18)/4</f>
        <v>9977.5</v>
      </c>
      <c r="AF18" s="117">
        <v>10705</v>
      </c>
      <c r="AG18" s="117">
        <v>11876</v>
      </c>
      <c r="AH18" s="117">
        <v>11229</v>
      </c>
      <c r="AI18" s="117">
        <v>12472</v>
      </c>
      <c r="AJ18" s="117">
        <f>(AF18+AH18)/2</f>
        <v>10967</v>
      </c>
      <c r="AK18" s="117">
        <f>(AG18+AI18)/2</f>
        <v>12174</v>
      </c>
      <c r="AL18" s="572">
        <v>10786</v>
      </c>
      <c r="AM18" s="569">
        <v>11990</v>
      </c>
      <c r="AN18" s="569">
        <f>(AF18+AH18+AL18)/3</f>
        <v>10906.666666666666</v>
      </c>
      <c r="AO18" s="569">
        <f>(AG18+AI18+AM18)/3</f>
        <v>12112.666666666666</v>
      </c>
      <c r="AP18" s="569">
        <v>10460</v>
      </c>
      <c r="AQ18" s="569">
        <v>11598</v>
      </c>
      <c r="AR18" s="569">
        <f t="shared" si="7"/>
        <v>10795</v>
      </c>
      <c r="AS18" s="569">
        <f>(AG18+AI18+AM18+AQ18)/4</f>
        <v>11984</v>
      </c>
      <c r="AT18" s="569">
        <v>10916</v>
      </c>
      <c r="AU18" s="115">
        <v>12082</v>
      </c>
      <c r="AV18" s="569">
        <v>11275</v>
      </c>
      <c r="AW18" s="115">
        <v>12482</v>
      </c>
      <c r="AX18" s="113">
        <f>(AT18+AV18)/2</f>
        <v>11095.5</v>
      </c>
      <c r="AY18" s="113">
        <f>(AU18+AW18)/2</f>
        <v>12282</v>
      </c>
      <c r="AZ18" s="569">
        <v>11346</v>
      </c>
      <c r="BA18" s="115">
        <v>12592</v>
      </c>
      <c r="BB18" s="113">
        <f>(AT18+AV18+AZ18)/3</f>
        <v>11179</v>
      </c>
      <c r="BC18" s="113">
        <f>(AU18+AW18+BA18)/3</f>
        <v>12385.333333333334</v>
      </c>
      <c r="BD18" s="569">
        <v>11021</v>
      </c>
      <c r="BE18" s="115">
        <v>12214</v>
      </c>
      <c r="BF18" s="113">
        <f>(BD18+AZ18+AV18+AT18)/4</f>
        <v>11139.5</v>
      </c>
      <c r="BG18" s="113">
        <f>(BE18+BA18+AW18+AU18)/4</f>
        <v>12342.5</v>
      </c>
      <c r="BH18" s="115">
        <v>11280</v>
      </c>
      <c r="BI18" s="117">
        <v>12495</v>
      </c>
      <c r="BJ18" s="573">
        <v>11865</v>
      </c>
      <c r="BK18" s="574">
        <v>13146</v>
      </c>
      <c r="BL18" s="113">
        <f t="shared" si="9"/>
        <v>11572.5</v>
      </c>
      <c r="BM18" s="113">
        <f>(BI18+BK18)/2</f>
        <v>12820.5</v>
      </c>
      <c r="BN18" s="573">
        <v>12156</v>
      </c>
      <c r="BO18" s="574">
        <v>13478</v>
      </c>
      <c r="BP18" s="113">
        <f>(BH18+BJ18+BN18)/3</f>
        <v>11767</v>
      </c>
      <c r="BQ18" s="113">
        <f>(BI18+BK18+BO18)/3</f>
        <v>13039.666666666666</v>
      </c>
      <c r="BR18" s="570">
        <v>11365</v>
      </c>
      <c r="BS18" s="570">
        <v>12581</v>
      </c>
      <c r="BT18" s="567">
        <f>(BR18+BN18+BJ18+BH18)/4</f>
        <v>11666.5</v>
      </c>
      <c r="BU18" s="567">
        <f>(BS18+BO18+BK18+BI18)/4</f>
        <v>12925</v>
      </c>
    </row>
    <row r="19" spans="1:73">
      <c r="A19" s="563" t="s">
        <v>15</v>
      </c>
      <c r="B19" s="114">
        <v>5154.25</v>
      </c>
      <c r="C19" s="114">
        <v>5610</v>
      </c>
      <c r="D19" s="114">
        <v>6152</v>
      </c>
      <c r="E19" s="114">
        <v>6613</v>
      </c>
      <c r="F19" s="114">
        <v>6502</v>
      </c>
      <c r="G19" s="114">
        <v>7000</v>
      </c>
      <c r="H19" s="114">
        <v>6327</v>
      </c>
      <c r="I19" s="114">
        <v>6806.5</v>
      </c>
      <c r="J19" s="114">
        <v>6589</v>
      </c>
      <c r="K19" s="114">
        <v>7105</v>
      </c>
      <c r="L19" s="114">
        <v>6414.333333333333</v>
      </c>
      <c r="M19" s="114">
        <v>6906</v>
      </c>
      <c r="N19" s="114">
        <v>6443</v>
      </c>
      <c r="O19" s="114">
        <v>6934</v>
      </c>
      <c r="P19" s="114">
        <v>6421.5</v>
      </c>
      <c r="Q19" s="114">
        <v>6913</v>
      </c>
      <c r="R19" s="114">
        <v>6846</v>
      </c>
      <c r="S19" s="114">
        <v>7355</v>
      </c>
      <c r="T19" s="114">
        <v>7376</v>
      </c>
      <c r="U19" s="114">
        <v>7938</v>
      </c>
      <c r="V19" s="114">
        <f t="shared" si="2"/>
        <v>7111</v>
      </c>
      <c r="W19" s="114">
        <f t="shared" si="2"/>
        <v>7646.5</v>
      </c>
      <c r="X19" s="114">
        <v>7219</v>
      </c>
      <c r="Y19" s="114">
        <v>7787</v>
      </c>
      <c r="Z19" s="114">
        <f t="shared" si="3"/>
        <v>7147</v>
      </c>
      <c r="AA19" s="114">
        <f t="shared" si="3"/>
        <v>7693.333333333333</v>
      </c>
      <c r="AB19" s="114">
        <v>7334</v>
      </c>
      <c r="AC19" s="114">
        <v>7896</v>
      </c>
      <c r="AD19" s="114">
        <f t="shared" ref="AD19:AE26" si="12">(R19+T19+X19+AB19)/4</f>
        <v>7193.75</v>
      </c>
      <c r="AE19" s="114">
        <f t="shared" si="12"/>
        <v>7744</v>
      </c>
      <c r="AF19" s="114">
        <v>8813</v>
      </c>
      <c r="AG19" s="114">
        <v>9489</v>
      </c>
      <c r="AH19" s="114">
        <v>9106</v>
      </c>
      <c r="AI19" s="114">
        <v>9778</v>
      </c>
      <c r="AJ19" s="114">
        <f t="shared" ref="AJ19:AK25" si="13">(AF19+AH19)/2</f>
        <v>8959.5</v>
      </c>
      <c r="AK19" s="114">
        <f t="shared" si="13"/>
        <v>9633.5</v>
      </c>
      <c r="AL19" s="564">
        <v>8716</v>
      </c>
      <c r="AM19" s="565">
        <v>9361</v>
      </c>
      <c r="AN19" s="565">
        <f t="shared" si="6"/>
        <v>8878.3333333333339</v>
      </c>
      <c r="AO19" s="565">
        <f t="shared" si="6"/>
        <v>9542.6666666666661</v>
      </c>
      <c r="AP19" s="565">
        <v>8419</v>
      </c>
      <c r="AQ19" s="565">
        <v>9031</v>
      </c>
      <c r="AR19" s="565">
        <f t="shared" si="7"/>
        <v>8763.5</v>
      </c>
      <c r="AS19" s="565">
        <f t="shared" si="7"/>
        <v>9414.75</v>
      </c>
      <c r="AT19" s="114">
        <v>8821</v>
      </c>
      <c r="AU19" s="566">
        <v>9442</v>
      </c>
      <c r="AV19" s="113">
        <v>8967</v>
      </c>
      <c r="AW19" s="113">
        <v>9604</v>
      </c>
      <c r="AX19" s="113">
        <f t="shared" ref="AX19:AY22" si="14">(AT19+AV19)/2</f>
        <v>8894</v>
      </c>
      <c r="AY19" s="113">
        <f t="shared" si="14"/>
        <v>9523</v>
      </c>
      <c r="AZ19" s="113">
        <v>8914</v>
      </c>
      <c r="BA19" s="113">
        <v>9575</v>
      </c>
      <c r="BB19" s="113">
        <f t="shared" si="8"/>
        <v>8900.6666666666661</v>
      </c>
      <c r="BC19" s="113">
        <f t="shared" si="8"/>
        <v>9540.3333333333339</v>
      </c>
      <c r="BD19" s="113">
        <v>8739</v>
      </c>
      <c r="BE19" s="113">
        <v>9377</v>
      </c>
      <c r="BF19" s="113">
        <f t="shared" si="0"/>
        <v>8860.25</v>
      </c>
      <c r="BG19" s="113">
        <f t="shared" si="0"/>
        <v>9499.5</v>
      </c>
      <c r="BH19" s="113">
        <v>9043</v>
      </c>
      <c r="BI19" s="113">
        <v>9694</v>
      </c>
      <c r="BJ19" s="567">
        <v>9468</v>
      </c>
      <c r="BK19" s="567">
        <v>10161</v>
      </c>
      <c r="BL19" s="113">
        <f t="shared" si="9"/>
        <v>9255.5</v>
      </c>
      <c r="BM19" s="113">
        <f t="shared" si="9"/>
        <v>9927.5</v>
      </c>
      <c r="BN19" s="573">
        <v>9554</v>
      </c>
      <c r="BO19" s="574">
        <v>10251</v>
      </c>
      <c r="BP19" s="113">
        <f t="shared" ref="BP19:BQ26" si="15">(BH19+BJ19+BN19)/3</f>
        <v>9355</v>
      </c>
      <c r="BQ19" s="113">
        <f t="shared" si="15"/>
        <v>10035.333333333334</v>
      </c>
      <c r="BR19" s="567">
        <v>8932</v>
      </c>
      <c r="BS19" s="567">
        <v>9577</v>
      </c>
      <c r="BT19" s="567">
        <f t="shared" ref="BT19:BU25" si="16">(BR19+BN19+BJ19+BH19)/4</f>
        <v>9249.25</v>
      </c>
      <c r="BU19" s="567">
        <f t="shared" si="16"/>
        <v>9920.75</v>
      </c>
    </row>
    <row r="20" spans="1:73">
      <c r="A20" s="563" t="s">
        <v>16</v>
      </c>
      <c r="B20" s="114">
        <v>6165</v>
      </c>
      <c r="C20" s="114">
        <v>6694</v>
      </c>
      <c r="D20" s="114">
        <v>6385</v>
      </c>
      <c r="E20" s="114">
        <v>6912</v>
      </c>
      <c r="F20" s="114">
        <v>6705</v>
      </c>
      <c r="G20" s="114">
        <v>7267</v>
      </c>
      <c r="H20" s="114">
        <v>6545</v>
      </c>
      <c r="I20" s="114">
        <v>7089.5</v>
      </c>
      <c r="J20" s="114">
        <v>6735</v>
      </c>
      <c r="K20" s="114">
        <v>7303</v>
      </c>
      <c r="L20" s="114">
        <v>6608.333333333333</v>
      </c>
      <c r="M20" s="114">
        <v>7160.666666666667</v>
      </c>
      <c r="N20" s="114">
        <v>6677</v>
      </c>
      <c r="O20" s="114">
        <v>7232</v>
      </c>
      <c r="P20" s="114">
        <v>6625.5</v>
      </c>
      <c r="Q20" s="114">
        <v>7178.5</v>
      </c>
      <c r="R20" s="114">
        <v>6805</v>
      </c>
      <c r="S20" s="114">
        <v>7360</v>
      </c>
      <c r="T20" s="114">
        <v>7235</v>
      </c>
      <c r="U20" s="114">
        <v>7832</v>
      </c>
      <c r="V20" s="114">
        <f t="shared" si="2"/>
        <v>7020</v>
      </c>
      <c r="W20" s="114">
        <f t="shared" si="2"/>
        <v>7596</v>
      </c>
      <c r="X20" s="114">
        <v>7071</v>
      </c>
      <c r="Y20" s="114">
        <v>7660</v>
      </c>
      <c r="Z20" s="114">
        <f t="shared" si="3"/>
        <v>7037</v>
      </c>
      <c r="AA20" s="114">
        <f t="shared" si="3"/>
        <v>7617.333333333333</v>
      </c>
      <c r="AB20" s="114">
        <v>7172</v>
      </c>
      <c r="AC20" s="114">
        <v>7767</v>
      </c>
      <c r="AD20" s="114">
        <f t="shared" si="12"/>
        <v>7070.75</v>
      </c>
      <c r="AE20" s="114">
        <f t="shared" si="12"/>
        <v>7654.75</v>
      </c>
      <c r="AF20" s="114">
        <v>8789</v>
      </c>
      <c r="AG20" s="114">
        <v>9513</v>
      </c>
      <c r="AH20" s="114">
        <v>9093</v>
      </c>
      <c r="AI20" s="114">
        <v>9852</v>
      </c>
      <c r="AJ20" s="114">
        <f t="shared" si="13"/>
        <v>8941</v>
      </c>
      <c r="AK20" s="114">
        <f t="shared" si="13"/>
        <v>9682.5</v>
      </c>
      <c r="AL20" s="564">
        <v>8679</v>
      </c>
      <c r="AM20" s="565">
        <v>9408</v>
      </c>
      <c r="AN20" s="565">
        <f t="shared" si="6"/>
        <v>8853.6666666666661</v>
      </c>
      <c r="AO20" s="565">
        <f t="shared" si="6"/>
        <v>9591</v>
      </c>
      <c r="AP20" s="565">
        <v>8450</v>
      </c>
      <c r="AQ20" s="565">
        <v>9148</v>
      </c>
      <c r="AR20" s="565">
        <f t="shared" si="7"/>
        <v>8752.75</v>
      </c>
      <c r="AS20" s="565">
        <f t="shared" si="7"/>
        <v>9480.25</v>
      </c>
      <c r="AT20" s="114">
        <v>8769</v>
      </c>
      <c r="AU20" s="566">
        <v>9468</v>
      </c>
      <c r="AV20" s="113">
        <v>8930</v>
      </c>
      <c r="AW20" s="113">
        <v>9647</v>
      </c>
      <c r="AX20" s="113">
        <f t="shared" si="14"/>
        <v>8849.5</v>
      </c>
      <c r="AY20" s="113">
        <f t="shared" si="14"/>
        <v>9557.5</v>
      </c>
      <c r="AZ20" s="113">
        <v>8829</v>
      </c>
      <c r="BA20" s="113">
        <v>9566</v>
      </c>
      <c r="BB20" s="113">
        <f>(AT20+AV20+AZ20)/3</f>
        <v>8842.6666666666661</v>
      </c>
      <c r="BC20" s="113">
        <f t="shared" si="8"/>
        <v>9560.3333333333339</v>
      </c>
      <c r="BD20" s="113">
        <v>8658</v>
      </c>
      <c r="BE20" s="113">
        <v>9381</v>
      </c>
      <c r="BF20" s="113">
        <f t="shared" si="0"/>
        <v>8796.5</v>
      </c>
      <c r="BG20" s="113">
        <f t="shared" si="0"/>
        <v>9515.5</v>
      </c>
      <c r="BH20" s="113">
        <v>8889</v>
      </c>
      <c r="BI20" s="113">
        <v>9614</v>
      </c>
      <c r="BJ20" s="567">
        <v>9366</v>
      </c>
      <c r="BK20" s="567">
        <v>10139</v>
      </c>
      <c r="BL20" s="113">
        <f t="shared" si="9"/>
        <v>9127.5</v>
      </c>
      <c r="BM20" s="113">
        <f t="shared" si="9"/>
        <v>9876.5</v>
      </c>
      <c r="BN20" s="567">
        <v>9544</v>
      </c>
      <c r="BO20" s="567">
        <v>10324</v>
      </c>
      <c r="BP20" s="113">
        <f t="shared" si="15"/>
        <v>9266.3333333333339</v>
      </c>
      <c r="BQ20" s="113">
        <f t="shared" si="15"/>
        <v>10025.666666666666</v>
      </c>
      <c r="BR20" s="567">
        <v>8898</v>
      </c>
      <c r="BS20" s="567">
        <v>9620</v>
      </c>
      <c r="BT20" s="567">
        <f t="shared" si="16"/>
        <v>9174.25</v>
      </c>
      <c r="BU20" s="567">
        <f t="shared" si="16"/>
        <v>9924.25</v>
      </c>
    </row>
    <row r="21" spans="1:73">
      <c r="A21" s="563" t="s">
        <v>17</v>
      </c>
      <c r="B21" s="114">
        <v>6938.5</v>
      </c>
      <c r="C21" s="114">
        <v>7562</v>
      </c>
      <c r="D21" s="114">
        <v>7443</v>
      </c>
      <c r="E21" s="114">
        <v>8037</v>
      </c>
      <c r="F21" s="114">
        <v>7755</v>
      </c>
      <c r="G21" s="114">
        <v>8384</v>
      </c>
      <c r="H21" s="114">
        <v>7599</v>
      </c>
      <c r="I21" s="114">
        <v>8210.5</v>
      </c>
      <c r="J21" s="114">
        <v>7884</v>
      </c>
      <c r="K21" s="114">
        <v>8528</v>
      </c>
      <c r="L21" s="114">
        <v>7694</v>
      </c>
      <c r="M21" s="114">
        <v>8316.3333333333339</v>
      </c>
      <c r="N21" s="114">
        <v>7663</v>
      </c>
      <c r="O21" s="114">
        <v>8277</v>
      </c>
      <c r="P21" s="114">
        <v>7686.25</v>
      </c>
      <c r="Q21" s="114">
        <v>8306.5</v>
      </c>
      <c r="R21" s="114">
        <v>7928</v>
      </c>
      <c r="S21" s="114">
        <v>8551</v>
      </c>
      <c r="T21" s="114">
        <v>8642</v>
      </c>
      <c r="U21" s="114">
        <v>9329</v>
      </c>
      <c r="V21" s="114">
        <f t="shared" si="2"/>
        <v>8285</v>
      </c>
      <c r="W21" s="114">
        <f t="shared" si="2"/>
        <v>8940</v>
      </c>
      <c r="X21" s="114">
        <v>8499</v>
      </c>
      <c r="Y21" s="114">
        <v>9180</v>
      </c>
      <c r="Z21" s="114">
        <f t="shared" si="3"/>
        <v>8356.3333333333339</v>
      </c>
      <c r="AA21" s="114">
        <f t="shared" si="3"/>
        <v>9020</v>
      </c>
      <c r="AB21" s="114">
        <v>8695</v>
      </c>
      <c r="AC21" s="114">
        <v>9385</v>
      </c>
      <c r="AD21" s="114">
        <f t="shared" si="12"/>
        <v>8441</v>
      </c>
      <c r="AE21" s="114">
        <f t="shared" si="12"/>
        <v>9111.25</v>
      </c>
      <c r="AF21" s="114">
        <v>10347</v>
      </c>
      <c r="AG21" s="114">
        <v>11135</v>
      </c>
      <c r="AH21" s="114">
        <v>10625</v>
      </c>
      <c r="AI21" s="114">
        <v>11446</v>
      </c>
      <c r="AJ21" s="114">
        <f t="shared" si="13"/>
        <v>10486</v>
      </c>
      <c r="AK21" s="114">
        <f t="shared" si="13"/>
        <v>11290.5</v>
      </c>
      <c r="AL21" s="564">
        <v>10141</v>
      </c>
      <c r="AM21" s="565">
        <v>10929</v>
      </c>
      <c r="AN21" s="565">
        <f t="shared" si="6"/>
        <v>10371</v>
      </c>
      <c r="AO21" s="565">
        <f t="shared" si="6"/>
        <v>11170</v>
      </c>
      <c r="AP21" s="565">
        <v>9918</v>
      </c>
      <c r="AQ21" s="565">
        <v>10676</v>
      </c>
      <c r="AR21" s="565">
        <f t="shared" si="7"/>
        <v>10257.75</v>
      </c>
      <c r="AS21" s="565">
        <f t="shared" si="7"/>
        <v>11046.5</v>
      </c>
      <c r="AT21" s="114">
        <v>10298</v>
      </c>
      <c r="AU21" s="566">
        <v>11063</v>
      </c>
      <c r="AV21" s="113">
        <v>10599</v>
      </c>
      <c r="AW21" s="113">
        <v>11392</v>
      </c>
      <c r="AX21" s="113">
        <f t="shared" si="14"/>
        <v>10448.5</v>
      </c>
      <c r="AY21" s="113">
        <f t="shared" si="14"/>
        <v>11227.5</v>
      </c>
      <c r="AZ21" s="113">
        <v>10412</v>
      </c>
      <c r="BA21" s="113">
        <v>11222</v>
      </c>
      <c r="BB21" s="113">
        <f t="shared" si="8"/>
        <v>10436.333333333334</v>
      </c>
      <c r="BC21" s="113">
        <f t="shared" si="8"/>
        <v>11225.666666666666</v>
      </c>
      <c r="BD21" s="113">
        <v>10074</v>
      </c>
      <c r="BE21" s="113">
        <v>10851</v>
      </c>
      <c r="BF21" s="113">
        <f t="shared" si="0"/>
        <v>10345.75</v>
      </c>
      <c r="BG21" s="113">
        <f t="shared" si="0"/>
        <v>11132</v>
      </c>
      <c r="BH21" s="113">
        <v>9800</v>
      </c>
      <c r="BI21" s="113">
        <v>10516</v>
      </c>
      <c r="BJ21" s="567">
        <v>10403</v>
      </c>
      <c r="BK21" s="567">
        <v>11178</v>
      </c>
      <c r="BL21" s="113">
        <f t="shared" si="9"/>
        <v>10101.5</v>
      </c>
      <c r="BM21" s="113">
        <f t="shared" si="9"/>
        <v>10847</v>
      </c>
      <c r="BN21" s="567">
        <v>10279</v>
      </c>
      <c r="BO21" s="567">
        <v>11044</v>
      </c>
      <c r="BP21" s="113">
        <f t="shared" si="15"/>
        <v>10160.666666666666</v>
      </c>
      <c r="BQ21" s="113">
        <f t="shared" si="15"/>
        <v>10912.666666666666</v>
      </c>
      <c r="BR21" s="567">
        <v>9664</v>
      </c>
      <c r="BS21" s="567">
        <v>10376</v>
      </c>
      <c r="BT21" s="567">
        <f t="shared" si="16"/>
        <v>10036.5</v>
      </c>
      <c r="BU21" s="567">
        <f t="shared" si="16"/>
        <v>10778.5</v>
      </c>
    </row>
    <row r="22" spans="1:73">
      <c r="A22" s="563" t="s">
        <v>18</v>
      </c>
      <c r="B22" s="114">
        <v>4772.5</v>
      </c>
      <c r="C22" s="114">
        <v>5278.5</v>
      </c>
      <c r="D22" s="114">
        <v>4955</v>
      </c>
      <c r="E22" s="114">
        <v>5495</v>
      </c>
      <c r="F22" s="114">
        <v>5018</v>
      </c>
      <c r="G22" s="114">
        <v>5577</v>
      </c>
      <c r="H22" s="114">
        <v>4986.5</v>
      </c>
      <c r="I22" s="114">
        <v>5536</v>
      </c>
      <c r="J22" s="114">
        <v>5120</v>
      </c>
      <c r="K22" s="114">
        <v>5692</v>
      </c>
      <c r="L22" s="114">
        <v>5031</v>
      </c>
      <c r="M22" s="114">
        <v>5588</v>
      </c>
      <c r="N22" s="114">
        <v>5230</v>
      </c>
      <c r="O22" s="114">
        <v>5815</v>
      </c>
      <c r="P22" s="114">
        <v>5080.75</v>
      </c>
      <c r="Q22" s="114">
        <v>5644.75</v>
      </c>
      <c r="R22" s="114">
        <v>6123</v>
      </c>
      <c r="S22" s="114">
        <v>6667</v>
      </c>
      <c r="T22" s="114">
        <v>6670</v>
      </c>
      <c r="U22" s="114">
        <v>7234</v>
      </c>
      <c r="V22" s="114">
        <f t="shared" si="2"/>
        <v>6396.5</v>
      </c>
      <c r="W22" s="114">
        <f t="shared" si="2"/>
        <v>6950.5</v>
      </c>
      <c r="X22" s="114">
        <v>6673</v>
      </c>
      <c r="Y22" s="114">
        <v>7252</v>
      </c>
      <c r="Z22" s="114">
        <f t="shared" si="3"/>
        <v>6488.666666666667</v>
      </c>
      <c r="AA22" s="114">
        <f t="shared" si="3"/>
        <v>7051</v>
      </c>
      <c r="AB22" s="114">
        <v>6850</v>
      </c>
      <c r="AC22" s="114">
        <v>7440</v>
      </c>
      <c r="AD22" s="114">
        <f t="shared" si="12"/>
        <v>6579</v>
      </c>
      <c r="AE22" s="114">
        <f t="shared" si="12"/>
        <v>7148.25</v>
      </c>
      <c r="AF22" s="114">
        <v>8143</v>
      </c>
      <c r="AG22" s="114">
        <v>8833</v>
      </c>
      <c r="AH22" s="114">
        <v>8472</v>
      </c>
      <c r="AI22" s="114">
        <v>9186</v>
      </c>
      <c r="AJ22" s="114">
        <f t="shared" si="13"/>
        <v>8307.5</v>
      </c>
      <c r="AK22" s="114">
        <f t="shared" si="13"/>
        <v>9009.5</v>
      </c>
      <c r="AL22" s="564">
        <v>8222</v>
      </c>
      <c r="AM22" s="565">
        <v>8898</v>
      </c>
      <c r="AN22" s="565">
        <f t="shared" si="6"/>
        <v>8279</v>
      </c>
      <c r="AO22" s="565">
        <f t="shared" si="6"/>
        <v>8972.3333333333339</v>
      </c>
      <c r="AP22" s="565">
        <v>7834</v>
      </c>
      <c r="AQ22" s="565">
        <v>8489</v>
      </c>
      <c r="AR22" s="565">
        <f t="shared" si="7"/>
        <v>8167.75</v>
      </c>
      <c r="AS22" s="565">
        <f t="shared" si="7"/>
        <v>8851.5</v>
      </c>
      <c r="AT22" s="114">
        <v>8315</v>
      </c>
      <c r="AU22" s="566">
        <v>9015</v>
      </c>
      <c r="AV22" s="113">
        <v>8403</v>
      </c>
      <c r="AW22" s="113">
        <v>9096</v>
      </c>
      <c r="AX22" s="113">
        <f t="shared" si="14"/>
        <v>8359</v>
      </c>
      <c r="AY22" s="113">
        <f t="shared" si="14"/>
        <v>9055.5</v>
      </c>
      <c r="AZ22" s="113">
        <v>8426</v>
      </c>
      <c r="BA22" s="113">
        <v>9146</v>
      </c>
      <c r="BB22" s="113">
        <f t="shared" si="8"/>
        <v>8381.3333333333339</v>
      </c>
      <c r="BC22" s="113">
        <f t="shared" si="8"/>
        <v>9085.6666666666661</v>
      </c>
      <c r="BD22" s="113">
        <v>8268</v>
      </c>
      <c r="BE22" s="113">
        <v>8990</v>
      </c>
      <c r="BF22" s="113">
        <f t="shared" si="0"/>
        <v>8353</v>
      </c>
      <c r="BG22" s="113">
        <f t="shared" si="0"/>
        <v>9061.75</v>
      </c>
      <c r="BH22" s="113">
        <v>8397</v>
      </c>
      <c r="BI22" s="113">
        <v>9116</v>
      </c>
      <c r="BJ22" s="567">
        <v>8687</v>
      </c>
      <c r="BK22" s="567">
        <v>9433</v>
      </c>
      <c r="BL22" s="113">
        <f t="shared" si="9"/>
        <v>8542</v>
      </c>
      <c r="BM22" s="113">
        <f t="shared" si="9"/>
        <v>9274.5</v>
      </c>
      <c r="BN22" s="567">
        <v>8737</v>
      </c>
      <c r="BO22" s="567">
        <v>9485</v>
      </c>
      <c r="BP22" s="113">
        <f t="shared" si="15"/>
        <v>8607</v>
      </c>
      <c r="BQ22" s="113">
        <f t="shared" si="15"/>
        <v>9344.6666666666661</v>
      </c>
      <c r="BR22" s="567">
        <v>8214</v>
      </c>
      <c r="BS22" s="567">
        <v>8967</v>
      </c>
      <c r="BT22" s="567">
        <f t="shared" si="16"/>
        <v>8508.75</v>
      </c>
      <c r="BU22" s="567">
        <f t="shared" si="16"/>
        <v>9250.25</v>
      </c>
    </row>
    <row r="23" spans="1:73">
      <c r="A23" s="563" t="s">
        <v>19</v>
      </c>
      <c r="B23" s="114">
        <v>6155.5</v>
      </c>
      <c r="C23" s="114">
        <v>6696.25</v>
      </c>
      <c r="D23" s="114">
        <v>6809</v>
      </c>
      <c r="E23" s="114">
        <v>7322</v>
      </c>
      <c r="F23" s="114">
        <v>7176</v>
      </c>
      <c r="G23" s="114">
        <v>7727</v>
      </c>
      <c r="H23" s="114">
        <v>6992.5</v>
      </c>
      <c r="I23" s="114">
        <v>7524.5</v>
      </c>
      <c r="J23" s="114">
        <v>7176</v>
      </c>
      <c r="K23" s="114">
        <v>7727</v>
      </c>
      <c r="L23" s="114">
        <v>7053.666666666667</v>
      </c>
      <c r="M23" s="114">
        <v>7592</v>
      </c>
      <c r="N23" s="114">
        <v>7121</v>
      </c>
      <c r="O23" s="114">
        <v>7666</v>
      </c>
      <c r="P23" s="114">
        <v>7070.5</v>
      </c>
      <c r="Q23" s="114">
        <v>7610.5</v>
      </c>
      <c r="R23" s="114">
        <v>7547</v>
      </c>
      <c r="S23" s="114">
        <v>8116</v>
      </c>
      <c r="T23" s="114">
        <v>8083</v>
      </c>
      <c r="U23" s="114">
        <v>8697</v>
      </c>
      <c r="V23" s="114">
        <f t="shared" si="2"/>
        <v>7815</v>
      </c>
      <c r="W23" s="114">
        <f t="shared" si="2"/>
        <v>8406.5</v>
      </c>
      <c r="X23" s="114">
        <v>8059</v>
      </c>
      <c r="Y23" s="114">
        <v>8683</v>
      </c>
      <c r="Z23" s="114">
        <f t="shared" si="3"/>
        <v>7896.333333333333</v>
      </c>
      <c r="AA23" s="114">
        <f t="shared" si="3"/>
        <v>8498.6666666666661</v>
      </c>
      <c r="AB23" s="114">
        <v>8282</v>
      </c>
      <c r="AC23" s="114">
        <v>8916</v>
      </c>
      <c r="AD23" s="114">
        <f t="shared" si="12"/>
        <v>7992.75</v>
      </c>
      <c r="AE23" s="114">
        <f t="shared" si="12"/>
        <v>8603</v>
      </c>
      <c r="AF23" s="114">
        <v>9742</v>
      </c>
      <c r="AG23" s="114">
        <v>10462</v>
      </c>
      <c r="AH23" s="114">
        <v>10076</v>
      </c>
      <c r="AI23" s="114">
        <v>10825</v>
      </c>
      <c r="AJ23" s="114">
        <f t="shared" si="13"/>
        <v>9909</v>
      </c>
      <c r="AK23" s="114">
        <f t="shared" si="13"/>
        <v>10643.5</v>
      </c>
      <c r="AL23" s="564">
        <v>9717</v>
      </c>
      <c r="AM23" s="565">
        <v>10443</v>
      </c>
      <c r="AN23" s="565">
        <f t="shared" si="6"/>
        <v>9845</v>
      </c>
      <c r="AO23" s="565">
        <f t="shared" si="6"/>
        <v>10576.666666666666</v>
      </c>
      <c r="AP23" s="565">
        <v>9427.49</v>
      </c>
      <c r="AQ23" s="565">
        <v>10119.790000000001</v>
      </c>
      <c r="AR23" s="565">
        <f t="shared" si="7"/>
        <v>9740.6224999999995</v>
      </c>
      <c r="AS23" s="565">
        <f t="shared" si="7"/>
        <v>10462.4475</v>
      </c>
      <c r="AT23" s="114">
        <v>9747.25</v>
      </c>
      <c r="AU23" s="566">
        <v>10468.370000000001</v>
      </c>
      <c r="AV23" s="113">
        <v>9883.9699999999993</v>
      </c>
      <c r="AW23" s="113">
        <v>10623.64</v>
      </c>
      <c r="AX23" s="113">
        <f>(AT23+AV23)/2</f>
        <v>9815.61</v>
      </c>
      <c r="AY23" s="113">
        <f>(AU23+AW23)/2</f>
        <v>10546.005000000001</v>
      </c>
      <c r="AZ23" s="113">
        <v>9848.67</v>
      </c>
      <c r="BA23" s="113">
        <v>10610.07</v>
      </c>
      <c r="BB23" s="113">
        <f>(AT23+AV23+AZ23)/3</f>
        <v>9826.6299999999992</v>
      </c>
      <c r="BC23" s="113">
        <f t="shared" si="8"/>
        <v>10567.36</v>
      </c>
      <c r="BD23" s="113">
        <v>9590</v>
      </c>
      <c r="BE23" s="113">
        <v>10324.76</v>
      </c>
      <c r="BF23" s="113">
        <f t="shared" si="0"/>
        <v>9767.4724999999999</v>
      </c>
      <c r="BG23" s="113">
        <f t="shared" si="0"/>
        <v>10506.710000000001</v>
      </c>
      <c r="BH23" s="113">
        <v>9831.4699999999993</v>
      </c>
      <c r="BI23" s="113">
        <v>10578.97</v>
      </c>
      <c r="BJ23" s="567">
        <v>10242.64</v>
      </c>
      <c r="BK23" s="567">
        <v>11037.7</v>
      </c>
      <c r="BL23" s="113">
        <f t="shared" si="9"/>
        <v>10037.055</v>
      </c>
      <c r="BM23" s="113">
        <f>(BI23+BK23)/2</f>
        <v>10808.334999999999</v>
      </c>
      <c r="BN23" s="567">
        <v>10261.84</v>
      </c>
      <c r="BO23" s="567">
        <v>11050.61</v>
      </c>
      <c r="BP23" s="113">
        <f t="shared" si="15"/>
        <v>10111.983333333334</v>
      </c>
      <c r="BQ23" s="113">
        <f t="shared" si="15"/>
        <v>10889.093333333332</v>
      </c>
      <c r="BR23" s="567">
        <v>9665.34</v>
      </c>
      <c r="BS23" s="567">
        <v>10404.719999999999</v>
      </c>
      <c r="BT23" s="567">
        <f t="shared" si="16"/>
        <v>10000.3225</v>
      </c>
      <c r="BU23" s="567">
        <f t="shared" si="16"/>
        <v>10768</v>
      </c>
    </row>
    <row r="24" spans="1:73">
      <c r="A24" s="563" t="s">
        <v>20</v>
      </c>
      <c r="B24" s="114">
        <v>5927.5</v>
      </c>
      <c r="C24" s="114">
        <v>6481.25</v>
      </c>
      <c r="D24" s="114">
        <v>6250</v>
      </c>
      <c r="E24" s="114">
        <v>6841</v>
      </c>
      <c r="F24" s="114">
        <v>6360</v>
      </c>
      <c r="G24" s="114">
        <v>6961</v>
      </c>
      <c r="H24" s="114">
        <v>6305</v>
      </c>
      <c r="I24" s="114">
        <v>6901</v>
      </c>
      <c r="J24" s="114">
        <v>6763</v>
      </c>
      <c r="K24" s="114">
        <v>7269</v>
      </c>
      <c r="L24" s="114">
        <v>6457.666666666667</v>
      </c>
      <c r="M24" s="114">
        <v>7023.666666666667</v>
      </c>
      <c r="N24" s="114">
        <v>6740</v>
      </c>
      <c r="O24" s="114">
        <v>7241</v>
      </c>
      <c r="P24" s="114">
        <v>6528.25</v>
      </c>
      <c r="Q24" s="114">
        <v>7078</v>
      </c>
      <c r="R24" s="114">
        <v>7079</v>
      </c>
      <c r="S24" s="114">
        <v>7596</v>
      </c>
      <c r="T24" s="114">
        <v>7549</v>
      </c>
      <c r="U24" s="114">
        <v>8104</v>
      </c>
      <c r="V24" s="114">
        <f t="shared" si="2"/>
        <v>7314</v>
      </c>
      <c r="W24" s="114">
        <f t="shared" si="2"/>
        <v>7850</v>
      </c>
      <c r="X24" s="114">
        <v>7264</v>
      </c>
      <c r="Y24" s="114">
        <v>7812</v>
      </c>
      <c r="Z24" s="114">
        <f t="shared" si="3"/>
        <v>7297.333333333333</v>
      </c>
      <c r="AA24" s="114">
        <f t="shared" si="3"/>
        <v>7837.333333333333</v>
      </c>
      <c r="AB24" s="114">
        <v>7579</v>
      </c>
      <c r="AC24" s="114">
        <v>8158</v>
      </c>
      <c r="AD24" s="114">
        <f t="shared" si="12"/>
        <v>7367.75</v>
      </c>
      <c r="AE24" s="114">
        <f t="shared" si="12"/>
        <v>7917.5</v>
      </c>
      <c r="AF24" s="114">
        <v>8945</v>
      </c>
      <c r="AG24" s="114">
        <v>9593</v>
      </c>
      <c r="AH24" s="114">
        <v>9323</v>
      </c>
      <c r="AI24" s="114">
        <v>9994</v>
      </c>
      <c r="AJ24" s="114">
        <f t="shared" si="13"/>
        <v>9134</v>
      </c>
      <c r="AK24" s="114">
        <f t="shared" si="13"/>
        <v>9793.5</v>
      </c>
      <c r="AL24" s="564">
        <v>8903</v>
      </c>
      <c r="AM24" s="565">
        <v>9554</v>
      </c>
      <c r="AN24" s="565">
        <f>(AF24+AH24+AL24)/3</f>
        <v>9057</v>
      </c>
      <c r="AO24" s="565">
        <f>(AG24+AI24+AM24)/3</f>
        <v>9713.6666666666661</v>
      </c>
      <c r="AP24" s="565">
        <v>8626</v>
      </c>
      <c r="AQ24" s="565">
        <v>9250</v>
      </c>
      <c r="AR24" s="565">
        <f t="shared" si="7"/>
        <v>8949.25</v>
      </c>
      <c r="AS24" s="565">
        <f>(AG24+AI24+AM24+AQ24)/4</f>
        <v>9597.75</v>
      </c>
      <c r="AT24" s="569">
        <v>9003</v>
      </c>
      <c r="AU24" s="115">
        <v>9631</v>
      </c>
      <c r="AV24" s="113">
        <v>9212</v>
      </c>
      <c r="AW24" s="113">
        <v>9854</v>
      </c>
      <c r="AX24" s="113">
        <f t="shared" ref="AX24:AY26" si="17">(AT24+AV24)/2</f>
        <v>9107.5</v>
      </c>
      <c r="AY24" s="113">
        <f t="shared" si="17"/>
        <v>9742.5</v>
      </c>
      <c r="AZ24" s="113">
        <v>9261</v>
      </c>
      <c r="BA24" s="113">
        <v>9933</v>
      </c>
      <c r="BB24" s="113">
        <f>(AT24+AV24+AZ24)/3</f>
        <v>9158.6666666666661</v>
      </c>
      <c r="BC24" s="113">
        <f t="shared" si="8"/>
        <v>9806</v>
      </c>
      <c r="BD24" s="113">
        <v>9035</v>
      </c>
      <c r="BE24" s="113">
        <v>9706</v>
      </c>
      <c r="BF24" s="113">
        <f t="shared" si="0"/>
        <v>9127.75</v>
      </c>
      <c r="BG24" s="113">
        <f t="shared" si="0"/>
        <v>9781</v>
      </c>
      <c r="BH24" s="113">
        <v>9219</v>
      </c>
      <c r="BI24" s="113">
        <v>9897</v>
      </c>
      <c r="BJ24" s="567">
        <v>9429</v>
      </c>
      <c r="BK24" s="567">
        <v>10120</v>
      </c>
      <c r="BL24" s="113">
        <f t="shared" si="9"/>
        <v>9324</v>
      </c>
      <c r="BM24" s="113">
        <f t="shared" si="9"/>
        <v>10008.5</v>
      </c>
      <c r="BN24" s="567">
        <v>9498</v>
      </c>
      <c r="BO24" s="567">
        <v>10194</v>
      </c>
      <c r="BP24" s="113">
        <f t="shared" si="15"/>
        <v>9382</v>
      </c>
      <c r="BQ24" s="113">
        <f t="shared" si="15"/>
        <v>10070.333333333334</v>
      </c>
      <c r="BR24" s="567">
        <v>9065</v>
      </c>
      <c r="BS24" s="567">
        <v>9732</v>
      </c>
      <c r="BT24" s="567">
        <f t="shared" si="16"/>
        <v>9302.75</v>
      </c>
      <c r="BU24" s="567">
        <f t="shared" si="16"/>
        <v>9985.75</v>
      </c>
    </row>
    <row r="25" spans="1:73">
      <c r="A25" s="563" t="s">
        <v>21</v>
      </c>
      <c r="B25" s="114">
        <v>5893.5</v>
      </c>
      <c r="C25" s="114">
        <v>6405.25</v>
      </c>
      <c r="D25" s="114">
        <v>6393</v>
      </c>
      <c r="E25" s="114">
        <v>7099</v>
      </c>
      <c r="F25" s="114">
        <v>5797</v>
      </c>
      <c r="G25" s="114">
        <v>6284</v>
      </c>
      <c r="H25" s="114">
        <v>6095</v>
      </c>
      <c r="I25" s="114">
        <v>6691.5</v>
      </c>
      <c r="J25" s="114">
        <v>6749</v>
      </c>
      <c r="K25" s="114">
        <v>7517</v>
      </c>
      <c r="L25" s="114">
        <v>6313</v>
      </c>
      <c r="M25" s="114">
        <v>6966.666666666667</v>
      </c>
      <c r="N25" s="114">
        <v>6500</v>
      </c>
      <c r="O25" s="114">
        <v>7228</v>
      </c>
      <c r="P25" s="114">
        <v>6359.75</v>
      </c>
      <c r="Q25" s="114">
        <v>7032</v>
      </c>
      <c r="R25" s="114">
        <v>6858</v>
      </c>
      <c r="S25" s="114">
        <v>7640</v>
      </c>
      <c r="T25" s="114">
        <v>7400</v>
      </c>
      <c r="U25" s="114">
        <v>8230</v>
      </c>
      <c r="V25" s="114">
        <f t="shared" si="2"/>
        <v>7129</v>
      </c>
      <c r="W25" s="114">
        <f t="shared" si="2"/>
        <v>7935</v>
      </c>
      <c r="X25" s="114">
        <v>7208</v>
      </c>
      <c r="Y25" s="114">
        <v>8021</v>
      </c>
      <c r="Z25" s="114">
        <f t="shared" si="3"/>
        <v>7155.333333333333</v>
      </c>
      <c r="AA25" s="114">
        <f t="shared" si="3"/>
        <v>7963.666666666667</v>
      </c>
      <c r="AB25" s="114">
        <v>7300</v>
      </c>
      <c r="AC25" s="114">
        <v>8108</v>
      </c>
      <c r="AD25" s="114">
        <f t="shared" si="12"/>
        <v>7191.5</v>
      </c>
      <c r="AE25" s="114">
        <f t="shared" si="12"/>
        <v>7999.75</v>
      </c>
      <c r="AF25" s="114">
        <v>8646</v>
      </c>
      <c r="AG25" s="114">
        <v>9584</v>
      </c>
      <c r="AH25" s="114">
        <v>9086</v>
      </c>
      <c r="AI25" s="114">
        <v>10093</v>
      </c>
      <c r="AJ25" s="114">
        <f t="shared" si="13"/>
        <v>8866</v>
      </c>
      <c r="AK25" s="114">
        <f t="shared" si="13"/>
        <v>9838.5</v>
      </c>
      <c r="AL25" s="564">
        <v>8672</v>
      </c>
      <c r="AM25" s="565">
        <v>9640</v>
      </c>
      <c r="AN25" s="565">
        <f t="shared" si="6"/>
        <v>8801.3333333333339</v>
      </c>
      <c r="AO25" s="565">
        <f t="shared" si="6"/>
        <v>9772.3333333333339</v>
      </c>
      <c r="AP25" s="565">
        <v>8315</v>
      </c>
      <c r="AQ25" s="565">
        <v>9225</v>
      </c>
      <c r="AR25" s="565">
        <f t="shared" si="7"/>
        <v>8679.75</v>
      </c>
      <c r="AS25" s="565">
        <f t="shared" si="7"/>
        <v>9635.5</v>
      </c>
      <c r="AT25" s="114">
        <v>8825</v>
      </c>
      <c r="AU25" s="566">
        <v>9773</v>
      </c>
      <c r="AV25" s="113">
        <v>9095</v>
      </c>
      <c r="AW25" s="113">
        <v>10078</v>
      </c>
      <c r="AX25" s="113">
        <f t="shared" si="17"/>
        <v>8960</v>
      </c>
      <c r="AY25" s="113">
        <f t="shared" si="17"/>
        <v>9925.5</v>
      </c>
      <c r="AZ25" s="113">
        <v>9002</v>
      </c>
      <c r="BA25" s="113">
        <v>10002</v>
      </c>
      <c r="BB25" s="113">
        <f t="shared" si="8"/>
        <v>8974</v>
      </c>
      <c r="BC25" s="113">
        <f>(AU25+AW25+BA25)/3</f>
        <v>9951</v>
      </c>
      <c r="BD25" s="113">
        <v>8903</v>
      </c>
      <c r="BE25" s="113">
        <v>9749</v>
      </c>
      <c r="BF25" s="113">
        <f t="shared" si="0"/>
        <v>8956.25</v>
      </c>
      <c r="BG25" s="113">
        <f t="shared" si="0"/>
        <v>9900.5</v>
      </c>
      <c r="BH25" s="113">
        <v>9156</v>
      </c>
      <c r="BI25" s="113">
        <v>10004</v>
      </c>
      <c r="BJ25" s="567">
        <v>9530</v>
      </c>
      <c r="BK25" s="567">
        <v>10429</v>
      </c>
      <c r="BL25" s="113">
        <f t="shared" si="9"/>
        <v>9343</v>
      </c>
      <c r="BM25" s="113">
        <f t="shared" si="9"/>
        <v>10216.5</v>
      </c>
      <c r="BN25" s="567">
        <v>9560</v>
      </c>
      <c r="BO25" s="567">
        <v>10469</v>
      </c>
      <c r="BP25" s="113">
        <f t="shared" si="15"/>
        <v>9415.3333333333339</v>
      </c>
      <c r="BQ25" s="113">
        <f t="shared" si="15"/>
        <v>10300.666666666666</v>
      </c>
      <c r="BR25" s="567">
        <v>8994</v>
      </c>
      <c r="BS25" s="567">
        <v>9841</v>
      </c>
      <c r="BT25" s="567">
        <f t="shared" si="16"/>
        <v>9310</v>
      </c>
      <c r="BU25" s="567">
        <f t="shared" si="16"/>
        <v>10185.75</v>
      </c>
    </row>
    <row r="26" spans="1:73">
      <c r="A26" s="571" t="s">
        <v>22</v>
      </c>
      <c r="B26" s="117">
        <v>9542</v>
      </c>
      <c r="C26" s="117">
        <v>10784.5</v>
      </c>
      <c r="D26" s="117">
        <v>9850</v>
      </c>
      <c r="E26" s="117">
        <v>11249</v>
      </c>
      <c r="F26" s="117">
        <v>10874</v>
      </c>
      <c r="G26" s="117">
        <v>12169</v>
      </c>
      <c r="H26" s="117">
        <v>10362</v>
      </c>
      <c r="I26" s="117">
        <v>11709</v>
      </c>
      <c r="J26" s="117">
        <v>10632</v>
      </c>
      <c r="K26" s="117">
        <v>11913</v>
      </c>
      <c r="L26" s="117">
        <v>10452</v>
      </c>
      <c r="M26" s="117">
        <v>11777</v>
      </c>
      <c r="N26" s="117">
        <v>10965</v>
      </c>
      <c r="O26" s="117">
        <v>12452</v>
      </c>
      <c r="P26" s="117">
        <v>10580.25</v>
      </c>
      <c r="Q26" s="117">
        <v>11945.75</v>
      </c>
      <c r="R26" s="117">
        <v>11861</v>
      </c>
      <c r="S26" s="117">
        <v>13540</v>
      </c>
      <c r="T26" s="117">
        <v>12145</v>
      </c>
      <c r="U26" s="117">
        <v>13896</v>
      </c>
      <c r="V26" s="117">
        <f>(R26+T26)/2</f>
        <v>12003</v>
      </c>
      <c r="W26" s="117">
        <f>(S26+U26)/2</f>
        <v>13718</v>
      </c>
      <c r="X26" s="117">
        <v>12171</v>
      </c>
      <c r="Y26" s="117">
        <v>13919</v>
      </c>
      <c r="Z26" s="117">
        <f t="shared" si="3"/>
        <v>12059</v>
      </c>
      <c r="AA26" s="117">
        <f t="shared" si="3"/>
        <v>13785</v>
      </c>
      <c r="AB26" s="117">
        <v>12542</v>
      </c>
      <c r="AC26" s="117">
        <v>14330</v>
      </c>
      <c r="AD26" s="117">
        <f t="shared" si="12"/>
        <v>12179.75</v>
      </c>
      <c r="AE26" s="117">
        <f t="shared" si="12"/>
        <v>13921.25</v>
      </c>
      <c r="AF26" s="117">
        <v>14300</v>
      </c>
      <c r="AG26" s="117">
        <v>16296</v>
      </c>
      <c r="AH26" s="117">
        <v>15141</v>
      </c>
      <c r="AI26" s="117">
        <v>17296</v>
      </c>
      <c r="AJ26" s="117">
        <f>(AF26+AH26)/2</f>
        <v>14720.5</v>
      </c>
      <c r="AK26" s="117">
        <f>(AG26+AI26)/2</f>
        <v>16796</v>
      </c>
      <c r="AL26" s="572">
        <v>15141</v>
      </c>
      <c r="AM26" s="569">
        <v>17296</v>
      </c>
      <c r="AN26" s="565">
        <f>(AF26+AH26+AL26)/3</f>
        <v>14860.666666666666</v>
      </c>
      <c r="AO26" s="565">
        <f>(AG26+AI26+AM26)/3</f>
        <v>16962.666666666668</v>
      </c>
      <c r="AP26" s="569">
        <v>14413</v>
      </c>
      <c r="AQ26" s="569">
        <v>16438</v>
      </c>
      <c r="AR26" s="565">
        <f>(AF26+AH26+AL26+AP26)/4</f>
        <v>14748.75</v>
      </c>
      <c r="AS26" s="565">
        <f>(AG26+AI26+AM26+AQ26)/4</f>
        <v>16831.5</v>
      </c>
      <c r="AT26" s="569">
        <v>15041</v>
      </c>
      <c r="AU26" s="115">
        <v>17130</v>
      </c>
      <c r="AV26" s="116">
        <v>15382</v>
      </c>
      <c r="AW26" s="116">
        <v>17561</v>
      </c>
      <c r="AX26" s="113">
        <f t="shared" si="17"/>
        <v>15211.5</v>
      </c>
      <c r="AY26" s="113">
        <f>(AU26+AW26)/2</f>
        <v>17345.5</v>
      </c>
      <c r="AZ26" s="116">
        <v>15307</v>
      </c>
      <c r="BA26" s="116">
        <v>17487</v>
      </c>
      <c r="BB26" s="113">
        <f>(AT26+AV26+AZ26)/3</f>
        <v>15243.333333333334</v>
      </c>
      <c r="BC26" s="113">
        <f>(AU26+AW26+BA26)/3</f>
        <v>17392.666666666668</v>
      </c>
      <c r="BD26" s="116">
        <v>15092</v>
      </c>
      <c r="BE26" s="116">
        <v>17219</v>
      </c>
      <c r="BF26" s="113">
        <f>(BD26+AZ26+AV26+AT26)/4</f>
        <v>15205.5</v>
      </c>
      <c r="BG26" s="113">
        <f>(BE26+BA26+AW26+AU26)/4</f>
        <v>17349.25</v>
      </c>
      <c r="BH26" s="116">
        <v>15477</v>
      </c>
      <c r="BI26" s="116">
        <v>17642</v>
      </c>
      <c r="BJ26" s="570">
        <v>16426</v>
      </c>
      <c r="BK26" s="570">
        <v>18742</v>
      </c>
      <c r="BL26" s="113">
        <f t="shared" si="9"/>
        <v>15951.5</v>
      </c>
      <c r="BM26" s="113">
        <f>(BI26+BK26)/2</f>
        <v>18192</v>
      </c>
      <c r="BN26" s="570">
        <v>16160</v>
      </c>
      <c r="BO26" s="570">
        <v>18453</v>
      </c>
      <c r="BP26" s="113">
        <f t="shared" si="15"/>
        <v>16021</v>
      </c>
      <c r="BQ26" s="113">
        <f t="shared" si="15"/>
        <v>18279</v>
      </c>
      <c r="BR26" s="567">
        <v>15397</v>
      </c>
      <c r="BS26" s="567">
        <v>17560</v>
      </c>
      <c r="BT26" s="567">
        <f>(BR26+BN26+BJ26+BH26)/4</f>
        <v>15865</v>
      </c>
      <c r="BU26" s="567">
        <f>(BS26+BO26+BK26+BI26)/4</f>
        <v>18099.25</v>
      </c>
    </row>
    <row r="27" spans="1:73">
      <c r="A27" s="575" t="s">
        <v>424</v>
      </c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114"/>
      <c r="M27" s="114"/>
      <c r="N27" s="576"/>
      <c r="O27" s="576"/>
      <c r="P27" s="114"/>
      <c r="Q27" s="114"/>
      <c r="R27" s="576"/>
      <c r="S27" s="576"/>
      <c r="T27" s="576"/>
      <c r="U27" s="576"/>
      <c r="V27" s="576"/>
      <c r="W27" s="576"/>
      <c r="X27" s="576"/>
      <c r="Y27" s="576"/>
      <c r="Z27" s="114"/>
      <c r="AA27" s="114"/>
      <c r="AB27" s="576"/>
      <c r="AC27" s="576"/>
      <c r="AD27" s="114"/>
      <c r="AE27" s="114"/>
      <c r="AF27" s="576"/>
      <c r="AG27" s="576"/>
      <c r="AH27" s="576"/>
      <c r="AI27" s="576"/>
      <c r="AJ27" s="576"/>
      <c r="AK27" s="576"/>
      <c r="AL27" s="577"/>
      <c r="AM27" s="578"/>
      <c r="AN27" s="565"/>
      <c r="AO27" s="565"/>
      <c r="AP27" s="578"/>
      <c r="AQ27" s="578"/>
      <c r="AR27" s="565"/>
      <c r="AS27" s="565"/>
      <c r="AT27" s="576"/>
      <c r="AU27" s="579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580"/>
      <c r="BK27" s="580"/>
      <c r="BL27" s="113"/>
      <c r="BM27" s="113"/>
      <c r="BN27" s="580"/>
      <c r="BO27" s="580"/>
      <c r="BP27" s="580"/>
      <c r="BQ27" s="580"/>
      <c r="BR27" s="580"/>
      <c r="BS27" s="580"/>
      <c r="BT27" s="580"/>
      <c r="BU27" s="580"/>
    </row>
    <row r="28" spans="1:73">
      <c r="A28" s="563" t="s">
        <v>24</v>
      </c>
      <c r="B28" s="114">
        <v>7529.25</v>
      </c>
      <c r="C28" s="114">
        <v>8163.75</v>
      </c>
      <c r="D28" s="114">
        <v>8053</v>
      </c>
      <c r="E28" s="114">
        <v>8753</v>
      </c>
      <c r="F28" s="114">
        <v>8234</v>
      </c>
      <c r="G28" s="114">
        <v>8951</v>
      </c>
      <c r="H28" s="114">
        <v>8143.5</v>
      </c>
      <c r="I28" s="114">
        <v>8852</v>
      </c>
      <c r="J28" s="114">
        <v>8478</v>
      </c>
      <c r="K28" s="114">
        <v>9209</v>
      </c>
      <c r="L28" s="114">
        <v>8255</v>
      </c>
      <c r="M28" s="114">
        <v>8971</v>
      </c>
      <c r="N28" s="114">
        <v>8531</v>
      </c>
      <c r="O28" s="114">
        <v>9260</v>
      </c>
      <c r="P28" s="114">
        <v>8324</v>
      </c>
      <c r="Q28" s="114">
        <v>9043.25</v>
      </c>
      <c r="R28" s="114">
        <v>8802</v>
      </c>
      <c r="S28" s="114">
        <v>9541</v>
      </c>
      <c r="T28" s="114">
        <v>9313</v>
      </c>
      <c r="U28" s="114">
        <v>10008</v>
      </c>
      <c r="V28" s="114">
        <f>(R28+T28)/2</f>
        <v>9057.5</v>
      </c>
      <c r="W28" s="114">
        <f>(S28+U28)/2</f>
        <v>9774.5</v>
      </c>
      <c r="X28" s="114">
        <v>8478</v>
      </c>
      <c r="Y28" s="114">
        <v>9114</v>
      </c>
      <c r="Z28" s="114">
        <f t="shared" ref="Z28:AA37" si="18">(R28+T28+X28)/3</f>
        <v>8864.3333333333339</v>
      </c>
      <c r="AA28" s="114">
        <f t="shared" si="18"/>
        <v>9554.3333333333339</v>
      </c>
      <c r="AB28" s="114">
        <v>9682</v>
      </c>
      <c r="AC28" s="114">
        <v>10524</v>
      </c>
      <c r="AD28" s="114">
        <f t="shared" ref="AD28:AE37" si="19">(R28+T28+X28+AB28)/4</f>
        <v>9068.75</v>
      </c>
      <c r="AE28" s="114">
        <f t="shared" si="19"/>
        <v>9796.75</v>
      </c>
      <c r="AF28" s="114">
        <v>11357</v>
      </c>
      <c r="AG28" s="114">
        <v>12338</v>
      </c>
      <c r="AH28" s="114">
        <v>12039</v>
      </c>
      <c r="AI28" s="114">
        <v>13109</v>
      </c>
      <c r="AJ28" s="114">
        <f t="shared" ref="AJ28:AK37" si="20">(AF28+AH28)/2</f>
        <v>11698</v>
      </c>
      <c r="AK28" s="114">
        <f t="shared" si="20"/>
        <v>12723.5</v>
      </c>
      <c r="AL28" s="572">
        <v>11719</v>
      </c>
      <c r="AM28" s="569">
        <v>12776</v>
      </c>
      <c r="AN28" s="565">
        <f t="shared" ref="AN28:AO30" si="21">(AF28+AH28+AL28)/3</f>
        <v>11705</v>
      </c>
      <c r="AO28" s="565">
        <f t="shared" si="21"/>
        <v>12741</v>
      </c>
      <c r="AP28" s="565">
        <v>11569</v>
      </c>
      <c r="AQ28" s="565">
        <v>12586</v>
      </c>
      <c r="AR28" s="565">
        <f t="shared" ref="AR28:AS36" si="22">(AF28+AH28+AL28+AP28)/4</f>
        <v>11671</v>
      </c>
      <c r="AS28" s="565">
        <f>(AG28+AI28+AM28+AQ28)/4</f>
        <v>12702.25</v>
      </c>
      <c r="AT28" s="569">
        <v>11975</v>
      </c>
      <c r="AU28" s="115">
        <v>13030</v>
      </c>
      <c r="AV28" s="113">
        <v>12230</v>
      </c>
      <c r="AW28" s="113">
        <v>13306</v>
      </c>
      <c r="AX28" s="113">
        <f t="shared" ref="AX28:AY37" si="23">(AT28+AV28)/2</f>
        <v>12102.5</v>
      </c>
      <c r="AY28" s="113">
        <f t="shared" si="23"/>
        <v>13168</v>
      </c>
      <c r="AZ28" s="113">
        <v>12185</v>
      </c>
      <c r="BA28" s="113">
        <v>13292</v>
      </c>
      <c r="BB28" s="113">
        <f>(AT28+AV28+AZ28)/3</f>
        <v>12130</v>
      </c>
      <c r="BC28" s="113">
        <f>(AU28+AW28+BA28)/3</f>
        <v>13209.333333333334</v>
      </c>
      <c r="BD28" s="113">
        <v>12007</v>
      </c>
      <c r="BE28" s="113">
        <v>13090</v>
      </c>
      <c r="BF28" s="113">
        <f>(BD28+AZ28+AV28+AT28)/4</f>
        <v>12099.25</v>
      </c>
      <c r="BG28" s="113">
        <f>(BE28+BA28+AW28+AU28)/4</f>
        <v>13179.5</v>
      </c>
      <c r="BH28" s="113">
        <v>12296</v>
      </c>
      <c r="BI28" s="113">
        <v>13389</v>
      </c>
      <c r="BJ28" s="567">
        <v>12798</v>
      </c>
      <c r="BK28" s="567">
        <v>13932</v>
      </c>
      <c r="BL28" s="113">
        <f t="shared" ref="BL28:BM43" si="24">(BH28+BJ28)/2</f>
        <v>12547</v>
      </c>
      <c r="BM28" s="113">
        <f t="shared" si="24"/>
        <v>13660.5</v>
      </c>
      <c r="BN28" s="567">
        <v>12813</v>
      </c>
      <c r="BO28" s="567">
        <v>13964</v>
      </c>
      <c r="BP28" s="113">
        <f t="shared" ref="BP28:BQ35" si="25">(BH28+BJ28+BN28)/3</f>
        <v>12635.666666666666</v>
      </c>
      <c r="BQ28" s="113">
        <f t="shared" si="25"/>
        <v>13761.666666666666</v>
      </c>
      <c r="BR28" s="567">
        <v>12203</v>
      </c>
      <c r="BS28" s="567">
        <v>13298</v>
      </c>
      <c r="BT28" s="567">
        <f>(BR28+BN28+BJ28+BH28)/4</f>
        <v>12527.5</v>
      </c>
      <c r="BU28" s="567">
        <f>(BS28+BO28+BK28+BI28)/4</f>
        <v>13645.75</v>
      </c>
    </row>
    <row r="29" spans="1:73">
      <c r="A29" s="563" t="s">
        <v>25</v>
      </c>
      <c r="B29" s="114">
        <v>8229.25</v>
      </c>
      <c r="C29" s="114">
        <v>8800.5</v>
      </c>
      <c r="D29" s="114">
        <v>8293</v>
      </c>
      <c r="E29" s="114">
        <v>8924</v>
      </c>
      <c r="F29" s="114">
        <v>9244</v>
      </c>
      <c r="G29" s="114">
        <v>9828</v>
      </c>
      <c r="H29" s="114">
        <v>8768.5</v>
      </c>
      <c r="I29" s="114">
        <v>9376</v>
      </c>
      <c r="J29" s="114">
        <v>9496</v>
      </c>
      <c r="K29" s="114">
        <v>10113</v>
      </c>
      <c r="L29" s="114">
        <v>9011</v>
      </c>
      <c r="M29" s="114">
        <v>9621.6666666666661</v>
      </c>
      <c r="N29" s="114">
        <v>9496</v>
      </c>
      <c r="O29" s="114">
        <v>10113</v>
      </c>
      <c r="P29" s="114">
        <v>9132.25</v>
      </c>
      <c r="Q29" s="114">
        <v>9744.5</v>
      </c>
      <c r="R29" s="114">
        <v>9686</v>
      </c>
      <c r="S29" s="114">
        <v>10306</v>
      </c>
      <c r="T29" s="114">
        <v>10627</v>
      </c>
      <c r="U29" s="114">
        <v>11293</v>
      </c>
      <c r="V29" s="114">
        <f>(R29+T29)/2</f>
        <v>10156.5</v>
      </c>
      <c r="W29" s="114">
        <f>(S29+U29)/2</f>
        <v>10799.5</v>
      </c>
      <c r="X29" s="114">
        <v>10627</v>
      </c>
      <c r="Y29" s="114">
        <v>11293</v>
      </c>
      <c r="Z29" s="114">
        <f t="shared" si="18"/>
        <v>10313.333333333334</v>
      </c>
      <c r="AA29" s="114">
        <f t="shared" si="18"/>
        <v>10964</v>
      </c>
      <c r="AB29" s="114">
        <v>10817</v>
      </c>
      <c r="AC29" s="114">
        <v>11525</v>
      </c>
      <c r="AD29" s="114">
        <f t="shared" si="19"/>
        <v>10439.25</v>
      </c>
      <c r="AE29" s="114">
        <f t="shared" si="19"/>
        <v>11104.25</v>
      </c>
      <c r="AF29" s="114">
        <v>10817</v>
      </c>
      <c r="AG29" s="114">
        <v>11525</v>
      </c>
      <c r="AH29" s="117">
        <v>10627</v>
      </c>
      <c r="AI29" s="117">
        <v>11293</v>
      </c>
      <c r="AJ29" s="114">
        <f t="shared" si="20"/>
        <v>10722</v>
      </c>
      <c r="AK29" s="114">
        <f t="shared" si="20"/>
        <v>11409</v>
      </c>
      <c r="AL29" s="564">
        <v>12069</v>
      </c>
      <c r="AM29" s="565">
        <v>12877</v>
      </c>
      <c r="AN29" s="565">
        <f t="shared" si="21"/>
        <v>11171</v>
      </c>
      <c r="AO29" s="565">
        <f t="shared" si="21"/>
        <v>11898.333333333334</v>
      </c>
      <c r="AP29" s="565">
        <v>12069</v>
      </c>
      <c r="AQ29" s="565">
        <v>12877</v>
      </c>
      <c r="AR29" s="565">
        <f t="shared" si="22"/>
        <v>11395.5</v>
      </c>
      <c r="AS29" s="565">
        <f t="shared" si="22"/>
        <v>12143</v>
      </c>
      <c r="AT29" s="114">
        <v>12069</v>
      </c>
      <c r="AU29" s="566">
        <v>12877</v>
      </c>
      <c r="AV29" s="113">
        <v>12128</v>
      </c>
      <c r="AW29" s="113">
        <v>12914</v>
      </c>
      <c r="AX29" s="113">
        <f t="shared" si="23"/>
        <v>12098.5</v>
      </c>
      <c r="AY29" s="113">
        <f t="shared" si="23"/>
        <v>12895.5</v>
      </c>
      <c r="AZ29" s="113">
        <v>12128</v>
      </c>
      <c r="BA29" s="113">
        <v>12914</v>
      </c>
      <c r="BB29" s="113">
        <f t="shared" ref="BB29:BC36" si="26">(AT29+AV29+AZ29)/3</f>
        <v>12108.333333333334</v>
      </c>
      <c r="BC29" s="113">
        <f t="shared" si="26"/>
        <v>12901.666666666666</v>
      </c>
      <c r="BD29" s="113">
        <v>12128</v>
      </c>
      <c r="BE29" s="113">
        <v>12914</v>
      </c>
      <c r="BF29" s="113">
        <f t="shared" si="0"/>
        <v>12113.25</v>
      </c>
      <c r="BG29" s="113">
        <f t="shared" si="0"/>
        <v>12904.75</v>
      </c>
      <c r="BH29" s="113">
        <v>12128</v>
      </c>
      <c r="BI29" s="113">
        <v>12914</v>
      </c>
      <c r="BJ29" s="567">
        <v>12412</v>
      </c>
      <c r="BK29" s="567">
        <v>13276</v>
      </c>
      <c r="BL29" s="113">
        <f t="shared" si="24"/>
        <v>12270</v>
      </c>
      <c r="BM29" s="113">
        <f t="shared" si="24"/>
        <v>13095</v>
      </c>
      <c r="BN29" s="567">
        <v>12539</v>
      </c>
      <c r="BO29" s="567">
        <v>13420</v>
      </c>
      <c r="BP29" s="113">
        <f t="shared" si="25"/>
        <v>12359.666666666666</v>
      </c>
      <c r="BQ29" s="113">
        <f t="shared" si="25"/>
        <v>13203.333333333334</v>
      </c>
      <c r="BR29" s="567">
        <v>12539</v>
      </c>
      <c r="BS29" s="567">
        <v>13420</v>
      </c>
      <c r="BT29" s="567">
        <f>(BR29+BN29+BJ29+BH29)/4</f>
        <v>12404.5</v>
      </c>
      <c r="BU29" s="567">
        <f>(BS29+BO29+BK29+BI29)/4</f>
        <v>13257.5</v>
      </c>
    </row>
    <row r="30" spans="1:73">
      <c r="A30" s="563" t="s">
        <v>26</v>
      </c>
      <c r="B30" s="114">
        <v>7969.75</v>
      </c>
      <c r="C30" s="114">
        <v>8658.25</v>
      </c>
      <c r="D30" s="114">
        <v>8418</v>
      </c>
      <c r="E30" s="114">
        <v>9131</v>
      </c>
      <c r="F30" s="114">
        <v>9690</v>
      </c>
      <c r="G30" s="114">
        <v>10414</v>
      </c>
      <c r="H30" s="114">
        <v>9054</v>
      </c>
      <c r="I30" s="114">
        <v>9772.5</v>
      </c>
      <c r="J30" s="114">
        <v>9698</v>
      </c>
      <c r="K30" s="114">
        <v>10420</v>
      </c>
      <c r="L30" s="114">
        <v>9268.6666666666661</v>
      </c>
      <c r="M30" s="114">
        <v>9988.3333333333339</v>
      </c>
      <c r="N30" s="114">
        <v>10243</v>
      </c>
      <c r="O30" s="114">
        <v>10996</v>
      </c>
      <c r="P30" s="114">
        <v>9512.25</v>
      </c>
      <c r="Q30" s="114">
        <v>10240.25</v>
      </c>
      <c r="R30" s="114">
        <v>10395</v>
      </c>
      <c r="S30" s="114">
        <v>11147</v>
      </c>
      <c r="T30" s="114">
        <v>8503</v>
      </c>
      <c r="U30" s="114">
        <v>9174</v>
      </c>
      <c r="V30" s="114">
        <f t="shared" ref="V30:W37" si="27">(R30+T30)/2</f>
        <v>9449</v>
      </c>
      <c r="W30" s="114">
        <f t="shared" si="27"/>
        <v>10160.5</v>
      </c>
      <c r="X30" s="114">
        <v>10676</v>
      </c>
      <c r="Y30" s="114">
        <v>11471</v>
      </c>
      <c r="Z30" s="114">
        <f t="shared" si="18"/>
        <v>9858</v>
      </c>
      <c r="AA30" s="114">
        <f t="shared" si="18"/>
        <v>10597.333333333334</v>
      </c>
      <c r="AB30" s="114">
        <v>11323</v>
      </c>
      <c r="AC30" s="114">
        <v>12158</v>
      </c>
      <c r="AD30" s="114">
        <f t="shared" si="19"/>
        <v>10224.25</v>
      </c>
      <c r="AE30" s="114">
        <f t="shared" si="19"/>
        <v>10987.5</v>
      </c>
      <c r="AF30" s="114">
        <v>13294</v>
      </c>
      <c r="AG30" s="114">
        <v>14262</v>
      </c>
      <c r="AH30" s="114">
        <v>13105</v>
      </c>
      <c r="AI30" s="114">
        <v>14083</v>
      </c>
      <c r="AJ30" s="114">
        <f t="shared" si="20"/>
        <v>13199.5</v>
      </c>
      <c r="AK30" s="114">
        <f t="shared" si="20"/>
        <v>14172.5</v>
      </c>
      <c r="AL30" s="564">
        <v>12574</v>
      </c>
      <c r="AM30" s="565">
        <v>13513</v>
      </c>
      <c r="AN30" s="565">
        <f t="shared" si="21"/>
        <v>12991</v>
      </c>
      <c r="AO30" s="565">
        <f t="shared" si="21"/>
        <v>13952.666666666666</v>
      </c>
      <c r="AP30" s="565">
        <v>12880</v>
      </c>
      <c r="AQ30" s="565">
        <v>13828</v>
      </c>
      <c r="AR30" s="565">
        <f t="shared" si="22"/>
        <v>12963.25</v>
      </c>
      <c r="AS30" s="565">
        <f t="shared" si="22"/>
        <v>13921.5</v>
      </c>
      <c r="AT30" s="114">
        <v>13421</v>
      </c>
      <c r="AU30" s="566">
        <v>14376</v>
      </c>
      <c r="AV30" s="113">
        <v>13346</v>
      </c>
      <c r="AW30" s="113">
        <v>14319</v>
      </c>
      <c r="AX30" s="113">
        <f t="shared" si="23"/>
        <v>13383.5</v>
      </c>
      <c r="AY30" s="113">
        <f t="shared" si="23"/>
        <v>14347.5</v>
      </c>
      <c r="AZ30" s="113">
        <v>11155</v>
      </c>
      <c r="BA30" s="113">
        <v>12095</v>
      </c>
      <c r="BB30" s="113">
        <f t="shared" si="26"/>
        <v>12640.666666666666</v>
      </c>
      <c r="BC30" s="113">
        <f t="shared" si="26"/>
        <v>13596.666666666666</v>
      </c>
      <c r="BD30" s="113">
        <v>10944</v>
      </c>
      <c r="BE30" s="113">
        <v>11878</v>
      </c>
      <c r="BF30" s="113">
        <f t="shared" si="0"/>
        <v>12216.5</v>
      </c>
      <c r="BG30" s="113">
        <f t="shared" si="0"/>
        <v>13167</v>
      </c>
      <c r="BH30" s="113">
        <v>11427</v>
      </c>
      <c r="BI30" s="113">
        <v>12377</v>
      </c>
      <c r="BJ30" s="567">
        <v>12011</v>
      </c>
      <c r="BK30" s="567">
        <v>13022</v>
      </c>
      <c r="BL30" s="113">
        <f t="shared" si="24"/>
        <v>11719</v>
      </c>
      <c r="BM30" s="113">
        <f t="shared" si="24"/>
        <v>12699.5</v>
      </c>
      <c r="BN30" s="567">
        <v>11982</v>
      </c>
      <c r="BO30" s="567">
        <v>13011</v>
      </c>
      <c r="BP30" s="113">
        <f t="shared" si="25"/>
        <v>11806.666666666666</v>
      </c>
      <c r="BQ30" s="113">
        <f t="shared" si="25"/>
        <v>12803.333333333334</v>
      </c>
      <c r="BR30" s="567">
        <v>11380</v>
      </c>
      <c r="BS30" s="567">
        <v>12361</v>
      </c>
      <c r="BT30" s="567">
        <f t="shared" ref="BT30:BU36" si="28">(BR30+BN30+BJ30+BH30)/4</f>
        <v>11700</v>
      </c>
      <c r="BU30" s="567">
        <f t="shared" si="28"/>
        <v>12692.75</v>
      </c>
    </row>
    <row r="31" spans="1:73">
      <c r="A31" s="563" t="s">
        <v>27</v>
      </c>
      <c r="B31" s="114">
        <v>6638.5</v>
      </c>
      <c r="C31" s="114">
        <v>7238.75</v>
      </c>
      <c r="D31" s="114">
        <v>6927</v>
      </c>
      <c r="E31" s="114">
        <v>7545</v>
      </c>
      <c r="F31" s="114">
        <v>7685</v>
      </c>
      <c r="G31" s="114">
        <v>8271</v>
      </c>
      <c r="H31" s="114">
        <v>7306</v>
      </c>
      <c r="I31" s="114">
        <v>7908</v>
      </c>
      <c r="J31" s="114">
        <v>7685</v>
      </c>
      <c r="K31" s="114">
        <v>8271</v>
      </c>
      <c r="L31" s="114">
        <v>7432.333333333333</v>
      </c>
      <c r="M31" s="114">
        <v>8029</v>
      </c>
      <c r="N31" s="114">
        <v>7474</v>
      </c>
      <c r="O31" s="114">
        <v>8075</v>
      </c>
      <c r="P31" s="114">
        <v>7442.75</v>
      </c>
      <c r="Q31" s="114">
        <v>8040.5</v>
      </c>
      <c r="R31" s="114">
        <v>7953</v>
      </c>
      <c r="S31" s="114">
        <v>8569</v>
      </c>
      <c r="T31" s="114">
        <v>8503</v>
      </c>
      <c r="U31" s="114">
        <v>9174</v>
      </c>
      <c r="V31" s="114">
        <f t="shared" si="27"/>
        <v>8228</v>
      </c>
      <c r="W31" s="114">
        <f t="shared" si="27"/>
        <v>8871.5</v>
      </c>
      <c r="X31" s="114">
        <v>8328</v>
      </c>
      <c r="Y31" s="114">
        <v>9000</v>
      </c>
      <c r="Z31" s="114">
        <f t="shared" si="18"/>
        <v>8261.3333333333339</v>
      </c>
      <c r="AA31" s="114">
        <f t="shared" si="18"/>
        <v>8914.3333333333339</v>
      </c>
      <c r="AB31" s="114">
        <v>8578</v>
      </c>
      <c r="AC31" s="114">
        <v>9260</v>
      </c>
      <c r="AD31" s="114">
        <f t="shared" si="19"/>
        <v>8340.5</v>
      </c>
      <c r="AE31" s="114">
        <f t="shared" si="19"/>
        <v>9000.75</v>
      </c>
      <c r="AF31" s="114">
        <v>10149</v>
      </c>
      <c r="AG31" s="114">
        <v>10917</v>
      </c>
      <c r="AH31" s="114">
        <v>10312</v>
      </c>
      <c r="AI31" s="114">
        <v>11145</v>
      </c>
      <c r="AJ31" s="114">
        <f t="shared" si="20"/>
        <v>10230.5</v>
      </c>
      <c r="AK31" s="114">
        <f t="shared" si="20"/>
        <v>11031</v>
      </c>
      <c r="AL31" s="564">
        <v>9902</v>
      </c>
      <c r="AM31" s="565">
        <v>10706</v>
      </c>
      <c r="AN31" s="565">
        <f>(AF31+AH31+AL31)/3</f>
        <v>10121</v>
      </c>
      <c r="AO31" s="565">
        <f>(AG31+AI31+AM31)/3</f>
        <v>10922.666666666666</v>
      </c>
      <c r="AP31" s="565">
        <v>9678</v>
      </c>
      <c r="AQ31" s="565">
        <v>10455</v>
      </c>
      <c r="AR31" s="565">
        <f t="shared" si="22"/>
        <v>10010.25</v>
      </c>
      <c r="AS31" s="565">
        <f t="shared" si="22"/>
        <v>10805.75</v>
      </c>
      <c r="AT31" s="114">
        <v>10241</v>
      </c>
      <c r="AU31" s="566">
        <v>11042</v>
      </c>
      <c r="AV31" s="113">
        <v>10506</v>
      </c>
      <c r="AW31" s="113">
        <v>11337</v>
      </c>
      <c r="AX31" s="113">
        <f t="shared" si="23"/>
        <v>10373.5</v>
      </c>
      <c r="AY31" s="113">
        <f t="shared" si="23"/>
        <v>11189.5</v>
      </c>
      <c r="AZ31" s="113">
        <v>10269</v>
      </c>
      <c r="BA31" s="113">
        <v>11116</v>
      </c>
      <c r="BB31" s="113">
        <f>(AT31+AV31+AZ31)/3</f>
        <v>10338.666666666666</v>
      </c>
      <c r="BC31" s="113">
        <f t="shared" si="26"/>
        <v>11165</v>
      </c>
      <c r="BD31" s="113">
        <v>9980</v>
      </c>
      <c r="BE31" s="113">
        <v>10804</v>
      </c>
      <c r="BF31" s="113">
        <f t="shared" si="0"/>
        <v>10249</v>
      </c>
      <c r="BG31" s="113">
        <f t="shared" si="0"/>
        <v>11074.75</v>
      </c>
      <c r="BH31" s="113">
        <v>10356</v>
      </c>
      <c r="BI31" s="113">
        <v>11192</v>
      </c>
      <c r="BJ31" s="567">
        <v>11015</v>
      </c>
      <c r="BK31" s="567">
        <v>11907</v>
      </c>
      <c r="BL31" s="113">
        <f t="shared" si="24"/>
        <v>10685.5</v>
      </c>
      <c r="BM31" s="113">
        <f t="shared" si="24"/>
        <v>11549.5</v>
      </c>
      <c r="BN31" s="567">
        <v>10718</v>
      </c>
      <c r="BO31" s="567">
        <v>11578</v>
      </c>
      <c r="BP31" s="113">
        <f t="shared" si="25"/>
        <v>10696.333333333334</v>
      </c>
      <c r="BQ31" s="113">
        <f t="shared" si="25"/>
        <v>11559</v>
      </c>
      <c r="BR31" s="567">
        <v>10234</v>
      </c>
      <c r="BS31" s="567">
        <v>11059</v>
      </c>
      <c r="BT31" s="567">
        <f t="shared" si="28"/>
        <v>10580.75</v>
      </c>
      <c r="BU31" s="567">
        <f t="shared" si="28"/>
        <v>11434</v>
      </c>
    </row>
    <row r="32" spans="1:73">
      <c r="A32" s="563" t="s">
        <v>28</v>
      </c>
      <c r="B32" s="114">
        <v>6148</v>
      </c>
      <c r="C32" s="114">
        <v>6589</v>
      </c>
      <c r="D32" s="114">
        <v>6839</v>
      </c>
      <c r="E32" s="114">
        <v>7366</v>
      </c>
      <c r="F32" s="114">
        <v>7137</v>
      </c>
      <c r="G32" s="114">
        <v>7698</v>
      </c>
      <c r="H32" s="114">
        <v>6988</v>
      </c>
      <c r="I32" s="114">
        <v>7532</v>
      </c>
      <c r="J32" s="114">
        <v>7207</v>
      </c>
      <c r="K32" s="114">
        <v>7769</v>
      </c>
      <c r="L32" s="114">
        <v>7061</v>
      </c>
      <c r="M32" s="114">
        <v>7611</v>
      </c>
      <c r="N32" s="114">
        <v>7026</v>
      </c>
      <c r="O32" s="114">
        <v>7569</v>
      </c>
      <c r="P32" s="114">
        <v>7052.25</v>
      </c>
      <c r="Q32" s="114">
        <v>7600.5</v>
      </c>
      <c r="R32" s="114">
        <v>7420</v>
      </c>
      <c r="S32" s="114">
        <v>7976</v>
      </c>
      <c r="T32" s="114">
        <v>7837</v>
      </c>
      <c r="U32" s="114">
        <v>8431</v>
      </c>
      <c r="V32" s="114">
        <f t="shared" si="27"/>
        <v>7628.5</v>
      </c>
      <c r="W32" s="114">
        <f t="shared" si="27"/>
        <v>8203.5</v>
      </c>
      <c r="X32" s="114">
        <v>7931</v>
      </c>
      <c r="Y32" s="114">
        <v>8546</v>
      </c>
      <c r="Z32" s="114">
        <f t="shared" si="18"/>
        <v>7729.333333333333</v>
      </c>
      <c r="AA32" s="114">
        <f t="shared" si="18"/>
        <v>8317.6666666666661</v>
      </c>
      <c r="AB32" s="114">
        <v>8021</v>
      </c>
      <c r="AC32" s="114">
        <v>8617</v>
      </c>
      <c r="AD32" s="114">
        <f t="shared" si="19"/>
        <v>7802.25</v>
      </c>
      <c r="AE32" s="114">
        <f t="shared" si="19"/>
        <v>8392.5</v>
      </c>
      <c r="AF32" s="114">
        <v>9496</v>
      </c>
      <c r="AG32" s="114">
        <v>10171</v>
      </c>
      <c r="AH32" s="114">
        <v>9899</v>
      </c>
      <c r="AI32" s="114">
        <v>10610</v>
      </c>
      <c r="AJ32" s="114">
        <f t="shared" si="20"/>
        <v>9697.5</v>
      </c>
      <c r="AK32" s="114">
        <f t="shared" si="20"/>
        <v>10390.5</v>
      </c>
      <c r="AL32" s="564">
        <v>9629</v>
      </c>
      <c r="AM32" s="565">
        <v>10327</v>
      </c>
      <c r="AN32" s="565">
        <f t="shared" ref="AN32:AO37" si="29">(AF32+AH32+AL32)/3</f>
        <v>9674.6666666666661</v>
      </c>
      <c r="AO32" s="565">
        <f t="shared" si="29"/>
        <v>10369.333333333334</v>
      </c>
      <c r="AP32" s="565">
        <v>9630</v>
      </c>
      <c r="AQ32" s="565">
        <v>10328</v>
      </c>
      <c r="AR32" s="565">
        <f t="shared" si="22"/>
        <v>9663.5</v>
      </c>
      <c r="AS32" s="565">
        <f t="shared" si="22"/>
        <v>10359</v>
      </c>
      <c r="AT32" s="569">
        <v>9932</v>
      </c>
      <c r="AU32" s="115">
        <v>10627</v>
      </c>
      <c r="AV32" s="113">
        <v>10233</v>
      </c>
      <c r="AW32" s="113">
        <v>10965</v>
      </c>
      <c r="AX32" s="113">
        <f t="shared" si="23"/>
        <v>10082.5</v>
      </c>
      <c r="AY32" s="113">
        <f>(AU32+AW32)/2</f>
        <v>10796</v>
      </c>
      <c r="AZ32" s="113">
        <v>10153</v>
      </c>
      <c r="BA32" s="113">
        <v>10898</v>
      </c>
      <c r="BB32" s="113">
        <f>(AT32+AV32+AZ32)/3</f>
        <v>10106</v>
      </c>
      <c r="BC32" s="113">
        <f t="shared" si="26"/>
        <v>10830</v>
      </c>
      <c r="BD32" s="113">
        <v>9948</v>
      </c>
      <c r="BE32" s="113">
        <v>10680</v>
      </c>
      <c r="BF32" s="113">
        <f>(BD32+AZ32+AV32+AT32)/4</f>
        <v>10066.5</v>
      </c>
      <c r="BG32" s="113">
        <f>(BE32+BA32+AW32+AU32)/4</f>
        <v>10792.5</v>
      </c>
      <c r="BH32" s="113">
        <v>10189</v>
      </c>
      <c r="BI32" s="113">
        <v>10922</v>
      </c>
      <c r="BJ32" s="567">
        <v>10589</v>
      </c>
      <c r="BK32" s="567">
        <v>11361</v>
      </c>
      <c r="BL32" s="113">
        <f t="shared" si="24"/>
        <v>10389</v>
      </c>
      <c r="BM32" s="113">
        <f>(BI32+BK32)/2</f>
        <v>11141.5</v>
      </c>
      <c r="BN32" s="567">
        <v>10920</v>
      </c>
      <c r="BO32" s="567">
        <v>11710</v>
      </c>
      <c r="BP32" s="113">
        <f t="shared" si="25"/>
        <v>10566</v>
      </c>
      <c r="BQ32" s="113">
        <f t="shared" si="25"/>
        <v>11331</v>
      </c>
      <c r="BR32" s="567">
        <v>10343</v>
      </c>
      <c r="BS32" s="567">
        <v>11094</v>
      </c>
      <c r="BT32" s="567">
        <f>(BR32+BN32+BJ32+BH32)/4</f>
        <v>10510.25</v>
      </c>
      <c r="BU32" s="567">
        <f>(BS32+BO32+BK32+BI32)/4</f>
        <v>11271.75</v>
      </c>
    </row>
    <row r="33" spans="1:73">
      <c r="A33" s="563" t="s">
        <v>29</v>
      </c>
      <c r="B33" s="114">
        <v>6017.5</v>
      </c>
      <c r="C33" s="114">
        <v>6307.5</v>
      </c>
      <c r="D33" s="114">
        <v>6250</v>
      </c>
      <c r="E33" s="114">
        <v>6580</v>
      </c>
      <c r="F33" s="114">
        <v>6350</v>
      </c>
      <c r="G33" s="114">
        <v>6690</v>
      </c>
      <c r="H33" s="114">
        <v>6300</v>
      </c>
      <c r="I33" s="114">
        <v>6635</v>
      </c>
      <c r="J33" s="114">
        <v>6415</v>
      </c>
      <c r="K33" s="114">
        <v>6757</v>
      </c>
      <c r="L33" s="114">
        <v>6338.333333333333</v>
      </c>
      <c r="M33" s="114">
        <v>6675.666666666667</v>
      </c>
      <c r="N33" s="114">
        <v>6524</v>
      </c>
      <c r="O33" s="114">
        <v>6868</v>
      </c>
      <c r="P33" s="114">
        <v>6384.75</v>
      </c>
      <c r="Q33" s="114">
        <v>6723.75</v>
      </c>
      <c r="R33" s="114">
        <v>6579</v>
      </c>
      <c r="S33" s="114">
        <v>6944</v>
      </c>
      <c r="T33" s="114">
        <v>6718</v>
      </c>
      <c r="U33" s="114">
        <v>7191</v>
      </c>
      <c r="V33" s="114">
        <f t="shared" si="27"/>
        <v>6648.5</v>
      </c>
      <c r="W33" s="114">
        <f t="shared" si="27"/>
        <v>7067.5</v>
      </c>
      <c r="X33" s="114">
        <v>6827</v>
      </c>
      <c r="Y33" s="114">
        <v>7293</v>
      </c>
      <c r="Z33" s="114">
        <f t="shared" si="18"/>
        <v>6708</v>
      </c>
      <c r="AA33" s="114">
        <f t="shared" si="18"/>
        <v>7142.666666666667</v>
      </c>
      <c r="AB33" s="114">
        <v>6984</v>
      </c>
      <c r="AC33" s="114">
        <v>7401</v>
      </c>
      <c r="AD33" s="114">
        <f t="shared" si="19"/>
        <v>6777</v>
      </c>
      <c r="AE33" s="114">
        <f t="shared" si="19"/>
        <v>7207.25</v>
      </c>
      <c r="AF33" s="114">
        <v>8201</v>
      </c>
      <c r="AG33" s="114">
        <v>8689</v>
      </c>
      <c r="AH33" s="114">
        <v>8394</v>
      </c>
      <c r="AI33" s="114">
        <v>8915</v>
      </c>
      <c r="AJ33" s="114">
        <f t="shared" si="20"/>
        <v>8297.5</v>
      </c>
      <c r="AK33" s="114">
        <f t="shared" si="20"/>
        <v>8802</v>
      </c>
      <c r="AL33" s="564">
        <v>8494</v>
      </c>
      <c r="AM33" s="565">
        <v>9013</v>
      </c>
      <c r="AN33" s="565">
        <f t="shared" si="29"/>
        <v>8363</v>
      </c>
      <c r="AO33" s="565">
        <f t="shared" si="29"/>
        <v>8872.3333333333339</v>
      </c>
      <c r="AP33" s="565">
        <v>8722</v>
      </c>
      <c r="AQ33" s="565">
        <v>9255</v>
      </c>
      <c r="AR33" s="565">
        <f t="shared" si="22"/>
        <v>8452.75</v>
      </c>
      <c r="AS33" s="565">
        <f t="shared" si="22"/>
        <v>8968</v>
      </c>
      <c r="AT33" s="569">
        <v>8863</v>
      </c>
      <c r="AU33" s="115">
        <v>9407</v>
      </c>
      <c r="AV33" s="113">
        <v>9068</v>
      </c>
      <c r="AW33" s="113">
        <v>9624</v>
      </c>
      <c r="AX33" s="113">
        <f t="shared" si="23"/>
        <v>8965.5</v>
      </c>
      <c r="AY33" s="113">
        <f>(AU33+AW33)/2</f>
        <v>9515.5</v>
      </c>
      <c r="AZ33" s="113">
        <v>9108</v>
      </c>
      <c r="BA33" s="113">
        <v>9667</v>
      </c>
      <c r="BB33" s="113">
        <f>(AT33+AV33+AZ33)/3</f>
        <v>9013</v>
      </c>
      <c r="BC33" s="113">
        <f t="shared" si="26"/>
        <v>9566</v>
      </c>
      <c r="BD33" s="113">
        <v>9211</v>
      </c>
      <c r="BE33" s="113">
        <v>9778</v>
      </c>
      <c r="BF33" s="113">
        <f t="shared" si="0"/>
        <v>9062.5</v>
      </c>
      <c r="BG33" s="113">
        <f t="shared" si="0"/>
        <v>9619</v>
      </c>
      <c r="BH33" s="113">
        <v>9308</v>
      </c>
      <c r="BI33" s="113">
        <v>9908</v>
      </c>
      <c r="BJ33" s="567">
        <v>9438</v>
      </c>
      <c r="BK33" s="567">
        <v>10047</v>
      </c>
      <c r="BL33" s="113">
        <f t="shared" si="24"/>
        <v>9373</v>
      </c>
      <c r="BM33" s="113">
        <f>(BI33+BK33)/2</f>
        <v>9977.5</v>
      </c>
      <c r="BN33" s="567">
        <v>9533</v>
      </c>
      <c r="BO33" s="567">
        <v>10147</v>
      </c>
      <c r="BP33" s="113">
        <f t="shared" si="25"/>
        <v>9426.3333333333339</v>
      </c>
      <c r="BQ33" s="113">
        <f t="shared" si="25"/>
        <v>10034</v>
      </c>
      <c r="BR33" s="567">
        <v>9628</v>
      </c>
      <c r="BS33" s="567">
        <v>10248</v>
      </c>
      <c r="BT33" s="567">
        <f t="shared" si="28"/>
        <v>9476.75</v>
      </c>
      <c r="BU33" s="567">
        <f t="shared" si="28"/>
        <v>10087.5</v>
      </c>
    </row>
    <row r="34" spans="1:73">
      <c r="A34" s="563" t="s">
        <v>30</v>
      </c>
      <c r="B34" s="114">
        <v>9043.75</v>
      </c>
      <c r="C34" s="114">
        <v>9302</v>
      </c>
      <c r="D34" s="114">
        <v>9315</v>
      </c>
      <c r="E34" s="114">
        <v>9590</v>
      </c>
      <c r="F34" s="114">
        <v>10199</v>
      </c>
      <c r="G34" s="114">
        <v>10657</v>
      </c>
      <c r="H34" s="114">
        <v>9757</v>
      </c>
      <c r="I34" s="114">
        <v>10123.5</v>
      </c>
      <c r="J34" s="114">
        <v>10241</v>
      </c>
      <c r="K34" s="114">
        <v>10723</v>
      </c>
      <c r="L34" s="114">
        <v>9918.3333333333339</v>
      </c>
      <c r="M34" s="114">
        <v>10323.333333333334</v>
      </c>
      <c r="N34" s="114">
        <v>10113</v>
      </c>
      <c r="O34" s="114">
        <v>10583</v>
      </c>
      <c r="P34" s="114">
        <v>9967</v>
      </c>
      <c r="Q34" s="114">
        <v>10388.25</v>
      </c>
      <c r="R34" s="114">
        <v>10607</v>
      </c>
      <c r="S34" s="114">
        <v>11083</v>
      </c>
      <c r="T34" s="114">
        <v>10199</v>
      </c>
      <c r="U34" s="114">
        <v>10657</v>
      </c>
      <c r="V34" s="114">
        <f t="shared" si="27"/>
        <v>10403</v>
      </c>
      <c r="W34" s="114">
        <f t="shared" si="27"/>
        <v>10870</v>
      </c>
      <c r="X34" s="114">
        <v>11482</v>
      </c>
      <c r="Y34" s="114">
        <v>12013</v>
      </c>
      <c r="Z34" s="114">
        <f t="shared" si="18"/>
        <v>10762.666666666666</v>
      </c>
      <c r="AA34" s="114">
        <f t="shared" si="18"/>
        <v>11251</v>
      </c>
      <c r="AB34" s="114">
        <v>11627</v>
      </c>
      <c r="AC34" s="114">
        <v>12164</v>
      </c>
      <c r="AD34" s="114">
        <f t="shared" si="19"/>
        <v>10978.75</v>
      </c>
      <c r="AE34" s="114">
        <f t="shared" si="19"/>
        <v>11479.25</v>
      </c>
      <c r="AF34" s="114">
        <v>13735</v>
      </c>
      <c r="AG34" s="114">
        <v>14298</v>
      </c>
      <c r="AH34" s="114">
        <v>13989</v>
      </c>
      <c r="AI34" s="114">
        <v>14566</v>
      </c>
      <c r="AJ34" s="114">
        <f t="shared" si="20"/>
        <v>13862</v>
      </c>
      <c r="AK34" s="114">
        <f t="shared" si="20"/>
        <v>14432</v>
      </c>
      <c r="AL34" s="564">
        <v>13582</v>
      </c>
      <c r="AM34" s="565">
        <v>14166</v>
      </c>
      <c r="AN34" s="565">
        <f t="shared" si="29"/>
        <v>13768.666666666666</v>
      </c>
      <c r="AO34" s="565">
        <f t="shared" si="29"/>
        <v>14343.333333333334</v>
      </c>
      <c r="AP34" s="565">
        <v>13582</v>
      </c>
      <c r="AQ34" s="565">
        <v>14166</v>
      </c>
      <c r="AR34" s="565">
        <f t="shared" si="22"/>
        <v>13722</v>
      </c>
      <c r="AS34" s="565">
        <f t="shared" si="22"/>
        <v>14299</v>
      </c>
      <c r="AT34" s="114">
        <v>13682</v>
      </c>
      <c r="AU34" s="566">
        <v>14224</v>
      </c>
      <c r="AV34" s="113">
        <v>13731</v>
      </c>
      <c r="AW34" s="113">
        <v>14281</v>
      </c>
      <c r="AX34" s="581">
        <f t="shared" si="23"/>
        <v>13706.5</v>
      </c>
      <c r="AY34" s="113">
        <f t="shared" si="23"/>
        <v>14252.5</v>
      </c>
      <c r="AZ34" s="113">
        <v>13666</v>
      </c>
      <c r="BA34" s="113">
        <v>14249</v>
      </c>
      <c r="BB34" s="113">
        <f t="shared" si="26"/>
        <v>13693</v>
      </c>
      <c r="BC34" s="113">
        <f t="shared" si="26"/>
        <v>14251.333333333334</v>
      </c>
      <c r="BD34" s="113">
        <v>13562</v>
      </c>
      <c r="BE34" s="113">
        <v>14138</v>
      </c>
      <c r="BF34" s="113">
        <f t="shared" si="0"/>
        <v>13660.25</v>
      </c>
      <c r="BG34" s="113">
        <f t="shared" si="0"/>
        <v>14223</v>
      </c>
      <c r="BH34" s="113">
        <v>14067</v>
      </c>
      <c r="BI34" s="113">
        <v>14632</v>
      </c>
      <c r="BJ34" s="567">
        <v>14583</v>
      </c>
      <c r="BK34" s="567">
        <v>15185</v>
      </c>
      <c r="BL34" s="113">
        <f t="shared" si="24"/>
        <v>14325</v>
      </c>
      <c r="BM34" s="113">
        <f t="shared" si="24"/>
        <v>14908.5</v>
      </c>
      <c r="BN34" s="567">
        <v>14483</v>
      </c>
      <c r="BO34" s="567">
        <v>15097</v>
      </c>
      <c r="BP34" s="113">
        <f t="shared" si="25"/>
        <v>14377.666666666666</v>
      </c>
      <c r="BQ34" s="113">
        <f t="shared" si="25"/>
        <v>14971.333333333334</v>
      </c>
      <c r="BR34" s="567">
        <v>13787</v>
      </c>
      <c r="BS34" s="567">
        <v>14374</v>
      </c>
      <c r="BT34" s="567">
        <f t="shared" si="28"/>
        <v>14230</v>
      </c>
      <c r="BU34" s="567">
        <f t="shared" si="28"/>
        <v>14822</v>
      </c>
    </row>
    <row r="35" spans="1:73">
      <c r="A35" s="563" t="s">
        <v>31</v>
      </c>
      <c r="B35" s="114">
        <v>6024</v>
      </c>
      <c r="C35" s="114">
        <v>6586.5</v>
      </c>
      <c r="D35" s="114">
        <v>6333</v>
      </c>
      <c r="E35" s="114">
        <v>6935</v>
      </c>
      <c r="F35" s="114">
        <v>6979</v>
      </c>
      <c r="G35" s="114">
        <v>7598</v>
      </c>
      <c r="H35" s="114">
        <v>6656</v>
      </c>
      <c r="I35" s="114">
        <v>7266.5</v>
      </c>
      <c r="J35" s="114">
        <v>7177</v>
      </c>
      <c r="K35" s="114">
        <v>7817</v>
      </c>
      <c r="L35" s="114">
        <v>6829.666666666667</v>
      </c>
      <c r="M35" s="114">
        <v>7450</v>
      </c>
      <c r="N35" s="114">
        <v>7166</v>
      </c>
      <c r="O35" s="114">
        <v>7801</v>
      </c>
      <c r="P35" s="114">
        <v>6913.75</v>
      </c>
      <c r="Q35" s="114">
        <v>7537.75</v>
      </c>
      <c r="R35" s="114">
        <v>7496</v>
      </c>
      <c r="S35" s="114">
        <v>8147</v>
      </c>
      <c r="T35" s="114">
        <v>7902</v>
      </c>
      <c r="U35" s="114">
        <v>8594</v>
      </c>
      <c r="V35" s="114">
        <f t="shared" si="27"/>
        <v>7699</v>
      </c>
      <c r="W35" s="114">
        <f t="shared" si="27"/>
        <v>8370.5</v>
      </c>
      <c r="X35" s="114">
        <v>7897</v>
      </c>
      <c r="Y35" s="114">
        <v>8604</v>
      </c>
      <c r="Z35" s="114">
        <f t="shared" si="18"/>
        <v>7765</v>
      </c>
      <c r="AA35" s="114">
        <f t="shared" si="18"/>
        <v>8448.3333333333339</v>
      </c>
      <c r="AB35" s="114">
        <v>7915</v>
      </c>
      <c r="AC35" s="114">
        <v>8619</v>
      </c>
      <c r="AD35" s="114">
        <f t="shared" si="19"/>
        <v>7802.5</v>
      </c>
      <c r="AE35" s="114">
        <f t="shared" si="19"/>
        <v>8491</v>
      </c>
      <c r="AF35" s="114">
        <v>9488</v>
      </c>
      <c r="AG35" s="114">
        <v>10289</v>
      </c>
      <c r="AH35" s="114">
        <v>9788</v>
      </c>
      <c r="AI35" s="114">
        <v>10626</v>
      </c>
      <c r="AJ35" s="114">
        <f t="shared" si="20"/>
        <v>9638</v>
      </c>
      <c r="AK35" s="114">
        <f t="shared" si="20"/>
        <v>10457.5</v>
      </c>
      <c r="AL35" s="564">
        <v>9498</v>
      </c>
      <c r="AM35" s="565">
        <v>10331</v>
      </c>
      <c r="AN35" s="565">
        <f t="shared" si="29"/>
        <v>9591.3333333333339</v>
      </c>
      <c r="AO35" s="565">
        <f t="shared" si="29"/>
        <v>10415.333333333334</v>
      </c>
      <c r="AP35" s="565">
        <v>9221</v>
      </c>
      <c r="AQ35" s="565">
        <v>10028</v>
      </c>
      <c r="AR35" s="565">
        <f t="shared" si="22"/>
        <v>9498.75</v>
      </c>
      <c r="AS35" s="565">
        <f t="shared" si="22"/>
        <v>10318.5</v>
      </c>
      <c r="AT35" s="569">
        <v>9729</v>
      </c>
      <c r="AU35" s="115">
        <v>10549</v>
      </c>
      <c r="AV35" s="113">
        <v>9936</v>
      </c>
      <c r="AW35" s="113">
        <v>10778</v>
      </c>
      <c r="AX35" s="581">
        <f t="shared" si="23"/>
        <v>9832.5</v>
      </c>
      <c r="AY35" s="113">
        <f t="shared" si="23"/>
        <v>10663.5</v>
      </c>
      <c r="AZ35" s="113">
        <v>10020</v>
      </c>
      <c r="BA35" s="113">
        <v>10896</v>
      </c>
      <c r="BB35" s="113">
        <f t="shared" si="26"/>
        <v>9895</v>
      </c>
      <c r="BC35" s="113">
        <f t="shared" si="26"/>
        <v>10741</v>
      </c>
      <c r="BD35" s="113">
        <v>9751</v>
      </c>
      <c r="BE35" s="113">
        <v>10612</v>
      </c>
      <c r="BF35" s="113">
        <f t="shared" si="0"/>
        <v>9859</v>
      </c>
      <c r="BG35" s="113">
        <f t="shared" si="0"/>
        <v>10708.75</v>
      </c>
      <c r="BH35" s="113">
        <v>9986</v>
      </c>
      <c r="BI35" s="113">
        <v>10851</v>
      </c>
      <c r="BJ35" s="567">
        <v>10301</v>
      </c>
      <c r="BK35" s="567">
        <v>11190</v>
      </c>
      <c r="BL35" s="113">
        <f t="shared" si="24"/>
        <v>10143.5</v>
      </c>
      <c r="BM35" s="113">
        <f t="shared" si="24"/>
        <v>11020.5</v>
      </c>
      <c r="BN35" s="567">
        <v>10447</v>
      </c>
      <c r="BO35" s="567">
        <v>11349</v>
      </c>
      <c r="BP35" s="113">
        <f t="shared" si="25"/>
        <v>10244.666666666666</v>
      </c>
      <c r="BQ35" s="113">
        <f t="shared" si="25"/>
        <v>11130</v>
      </c>
      <c r="BR35" s="567">
        <v>9886</v>
      </c>
      <c r="BS35" s="567">
        <v>10751</v>
      </c>
      <c r="BT35" s="567">
        <f t="shared" si="28"/>
        <v>10155</v>
      </c>
      <c r="BU35" s="567">
        <f t="shared" si="28"/>
        <v>11035.25</v>
      </c>
    </row>
    <row r="36" spans="1:73">
      <c r="A36" s="563" t="s">
        <v>32</v>
      </c>
      <c r="B36" s="114">
        <v>6308.5</v>
      </c>
      <c r="C36" s="114">
        <v>6937.25</v>
      </c>
      <c r="D36" s="114">
        <v>6629</v>
      </c>
      <c r="E36" s="114">
        <v>7195</v>
      </c>
      <c r="F36" s="114">
        <v>7366</v>
      </c>
      <c r="G36" s="114">
        <v>8009</v>
      </c>
      <c r="H36" s="114">
        <v>6997.5</v>
      </c>
      <c r="I36" s="114">
        <v>7602</v>
      </c>
      <c r="J36" s="114">
        <v>7455</v>
      </c>
      <c r="K36" s="114">
        <v>8118</v>
      </c>
      <c r="L36" s="114">
        <v>7150</v>
      </c>
      <c r="M36" s="114">
        <v>7774</v>
      </c>
      <c r="N36" s="114">
        <v>7337</v>
      </c>
      <c r="O36" s="114">
        <v>7976</v>
      </c>
      <c r="P36" s="114">
        <v>7196.75</v>
      </c>
      <c r="Q36" s="114">
        <v>7824.5</v>
      </c>
      <c r="R36" s="114">
        <v>7756</v>
      </c>
      <c r="S36" s="114">
        <v>8419</v>
      </c>
      <c r="T36" s="114">
        <v>8306</v>
      </c>
      <c r="U36" s="114">
        <v>9026</v>
      </c>
      <c r="V36" s="114">
        <f t="shared" si="27"/>
        <v>8031</v>
      </c>
      <c r="W36" s="114">
        <f t="shared" si="27"/>
        <v>8722.5</v>
      </c>
      <c r="X36" s="114">
        <v>8249</v>
      </c>
      <c r="Y36" s="114">
        <v>8971</v>
      </c>
      <c r="Z36" s="114">
        <f t="shared" si="18"/>
        <v>8103.666666666667</v>
      </c>
      <c r="AA36" s="114">
        <f t="shared" si="18"/>
        <v>8805.3333333333339</v>
      </c>
      <c r="AB36" s="114">
        <v>8518</v>
      </c>
      <c r="AC36" s="114">
        <v>9254</v>
      </c>
      <c r="AD36" s="114">
        <f t="shared" si="19"/>
        <v>8207.25</v>
      </c>
      <c r="AE36" s="114">
        <f t="shared" si="19"/>
        <v>8917.5</v>
      </c>
      <c r="AF36" s="114">
        <v>10254</v>
      </c>
      <c r="AG36" s="114">
        <v>11106</v>
      </c>
      <c r="AH36" s="114">
        <v>10579</v>
      </c>
      <c r="AI36" s="114">
        <v>11480</v>
      </c>
      <c r="AJ36" s="114">
        <f t="shared" si="20"/>
        <v>10416.5</v>
      </c>
      <c r="AK36" s="114">
        <f t="shared" si="20"/>
        <v>11293</v>
      </c>
      <c r="AL36" s="564">
        <v>10223</v>
      </c>
      <c r="AM36" s="565">
        <v>11110</v>
      </c>
      <c r="AN36" s="565">
        <f t="shared" si="29"/>
        <v>10352</v>
      </c>
      <c r="AO36" s="565">
        <f t="shared" si="29"/>
        <v>11232</v>
      </c>
      <c r="AP36" s="565">
        <v>10008</v>
      </c>
      <c r="AQ36" s="565">
        <v>10871</v>
      </c>
      <c r="AR36" s="565">
        <f t="shared" si="22"/>
        <v>10266</v>
      </c>
      <c r="AS36" s="565">
        <f t="shared" si="22"/>
        <v>11141.75</v>
      </c>
      <c r="AT36" s="114">
        <v>10505</v>
      </c>
      <c r="AU36" s="566">
        <v>11386</v>
      </c>
      <c r="AV36" s="113">
        <v>10648</v>
      </c>
      <c r="AW36" s="113">
        <v>11550</v>
      </c>
      <c r="AX36" s="581">
        <f t="shared" si="23"/>
        <v>10576.5</v>
      </c>
      <c r="AY36" s="113">
        <f t="shared" si="23"/>
        <v>11468</v>
      </c>
      <c r="AZ36" s="113">
        <v>10499</v>
      </c>
      <c r="BA36" s="113">
        <v>11415</v>
      </c>
      <c r="BB36" s="113">
        <f t="shared" si="26"/>
        <v>10550.666666666666</v>
      </c>
      <c r="BC36" s="113">
        <f t="shared" si="26"/>
        <v>11450.333333333334</v>
      </c>
      <c r="BD36" s="113">
        <v>10417</v>
      </c>
      <c r="BE36" s="113">
        <v>11316</v>
      </c>
      <c r="BF36" s="113">
        <f t="shared" si="0"/>
        <v>10517.25</v>
      </c>
      <c r="BG36" s="113">
        <f t="shared" si="0"/>
        <v>11416.75</v>
      </c>
      <c r="BH36" s="113">
        <v>10355</v>
      </c>
      <c r="BI36" s="113">
        <v>11234</v>
      </c>
      <c r="BJ36" s="567">
        <v>10876</v>
      </c>
      <c r="BK36" s="567">
        <v>11798</v>
      </c>
      <c r="BL36" s="113">
        <f t="shared" si="24"/>
        <v>10615.5</v>
      </c>
      <c r="BM36" s="113">
        <f t="shared" si="24"/>
        <v>11516</v>
      </c>
      <c r="BN36" s="567">
        <v>10763</v>
      </c>
      <c r="BO36" s="567">
        <v>11671</v>
      </c>
      <c r="BP36" s="113">
        <f>(BH36+BJ36+BN36)/3</f>
        <v>10664.666666666666</v>
      </c>
      <c r="BQ36" s="113">
        <f>(BI36+BK36+BO36)/3</f>
        <v>11567.666666666666</v>
      </c>
      <c r="BR36" s="567">
        <v>10184</v>
      </c>
      <c r="BS36" s="567">
        <v>11050</v>
      </c>
      <c r="BT36" s="567">
        <f t="shared" si="28"/>
        <v>10544.5</v>
      </c>
      <c r="BU36" s="567">
        <f t="shared" si="28"/>
        <v>11438.25</v>
      </c>
    </row>
    <row r="37" spans="1:73">
      <c r="A37" s="563" t="s">
        <v>33</v>
      </c>
      <c r="B37" s="114">
        <v>6431.5</v>
      </c>
      <c r="C37" s="114">
        <v>7204.25</v>
      </c>
      <c r="D37" s="114">
        <v>6774</v>
      </c>
      <c r="E37" s="114">
        <v>7535</v>
      </c>
      <c r="F37" s="114">
        <v>6892</v>
      </c>
      <c r="G37" s="114">
        <v>7669</v>
      </c>
      <c r="H37" s="114">
        <v>6833</v>
      </c>
      <c r="I37" s="114">
        <v>7602</v>
      </c>
      <c r="J37" s="114">
        <v>6951</v>
      </c>
      <c r="K37" s="114">
        <v>7737</v>
      </c>
      <c r="L37" s="114">
        <v>6872.333333333333</v>
      </c>
      <c r="M37" s="114">
        <v>7647</v>
      </c>
      <c r="N37" s="114">
        <v>7073</v>
      </c>
      <c r="O37" s="114">
        <v>7874</v>
      </c>
      <c r="P37" s="114">
        <v>6922.5</v>
      </c>
      <c r="Q37" s="114">
        <v>7703.75</v>
      </c>
      <c r="R37" s="114">
        <v>7694</v>
      </c>
      <c r="S37" s="114">
        <v>8450</v>
      </c>
      <c r="T37" s="114">
        <v>7913</v>
      </c>
      <c r="U37" s="114">
        <v>8697</v>
      </c>
      <c r="V37" s="114">
        <f t="shared" si="27"/>
        <v>7803.5</v>
      </c>
      <c r="W37" s="114">
        <f t="shared" si="27"/>
        <v>8573.5</v>
      </c>
      <c r="X37" s="114">
        <v>7972</v>
      </c>
      <c r="Y37" s="114">
        <v>8765</v>
      </c>
      <c r="Z37" s="114">
        <f t="shared" si="18"/>
        <v>7859.666666666667</v>
      </c>
      <c r="AA37" s="114">
        <f t="shared" si="18"/>
        <v>8637.3333333333339</v>
      </c>
      <c r="AB37" s="114">
        <v>8479</v>
      </c>
      <c r="AC37" s="114">
        <v>9332</v>
      </c>
      <c r="AD37" s="114">
        <f t="shared" si="19"/>
        <v>8014.5</v>
      </c>
      <c r="AE37" s="114">
        <f t="shared" si="19"/>
        <v>8811</v>
      </c>
      <c r="AF37" s="114">
        <v>9931</v>
      </c>
      <c r="AG37" s="114">
        <v>10900</v>
      </c>
      <c r="AH37" s="114">
        <v>9987</v>
      </c>
      <c r="AI37" s="114">
        <v>10962</v>
      </c>
      <c r="AJ37" s="114">
        <f t="shared" si="20"/>
        <v>9959</v>
      </c>
      <c r="AK37" s="114">
        <f t="shared" si="20"/>
        <v>10931</v>
      </c>
      <c r="AL37" s="564">
        <v>10019</v>
      </c>
      <c r="AM37" s="565">
        <v>10998</v>
      </c>
      <c r="AN37" s="565">
        <f t="shared" si="29"/>
        <v>9979</v>
      </c>
      <c r="AO37" s="565">
        <f t="shared" si="29"/>
        <v>10953.333333333334</v>
      </c>
      <c r="AP37" s="569">
        <v>10042.5</v>
      </c>
      <c r="AQ37" s="569">
        <v>11000</v>
      </c>
      <c r="AR37" s="565">
        <f>(AF37+AH37+AL37+AP37)/4</f>
        <v>9994.875</v>
      </c>
      <c r="AS37" s="565">
        <f>(AG37+AI37+AM37+AQ37)/4</f>
        <v>10965</v>
      </c>
      <c r="AT37" s="117">
        <v>10300.799999999999</v>
      </c>
      <c r="AU37" s="118">
        <v>11312.4</v>
      </c>
      <c r="AV37" s="113">
        <v>10356.5</v>
      </c>
      <c r="AW37" s="113">
        <v>11375.7</v>
      </c>
      <c r="AX37" s="581">
        <f t="shared" si="23"/>
        <v>10328.65</v>
      </c>
      <c r="AY37" s="113">
        <f>(AU37+AW37)/2</f>
        <v>11344.05</v>
      </c>
      <c r="AZ37" s="113">
        <v>10449.5</v>
      </c>
      <c r="BA37" s="113">
        <v>11482.6</v>
      </c>
      <c r="BB37" s="113">
        <f>(AT37+AV37+AZ37)/3</f>
        <v>10368.933333333332</v>
      </c>
      <c r="BC37" s="113">
        <f>(AU37+AW37+BA37)/3</f>
        <v>11390.233333333332</v>
      </c>
      <c r="BD37" s="113">
        <v>10526.4</v>
      </c>
      <c r="BE37" s="113">
        <v>11568.7</v>
      </c>
      <c r="BF37" s="113">
        <f>(BD37+AZ37+AV37+AT37)/4</f>
        <v>10408.299999999999</v>
      </c>
      <c r="BG37" s="113">
        <f>(BE37+BA37+AW37+AU37)/4</f>
        <v>11434.85</v>
      </c>
      <c r="BH37" s="113">
        <v>10605.7</v>
      </c>
      <c r="BI37" s="113">
        <v>11658.9</v>
      </c>
      <c r="BJ37" s="567">
        <v>10758.7</v>
      </c>
      <c r="BK37" s="567">
        <v>11830.3</v>
      </c>
      <c r="BL37" s="113">
        <f t="shared" si="24"/>
        <v>10682.2</v>
      </c>
      <c r="BM37" s="113">
        <f>(BI37+BK37)/2</f>
        <v>11744.599999999999</v>
      </c>
      <c r="BN37" s="567">
        <v>10791.6</v>
      </c>
      <c r="BO37" s="567">
        <v>11868.2</v>
      </c>
      <c r="BP37" s="113">
        <f>(BH37+BJ37+BN37)/3</f>
        <v>10718.666666666666</v>
      </c>
      <c r="BQ37" s="113">
        <f>(BI37+BK37+BO37)/3</f>
        <v>11785.799999999997</v>
      </c>
      <c r="BR37" s="567">
        <v>10791.6</v>
      </c>
      <c r="BS37" s="567">
        <v>11868.2</v>
      </c>
      <c r="BT37" s="567">
        <f>(BR37+BN37+BJ37+BH37)/4</f>
        <v>10736.900000000001</v>
      </c>
      <c r="BU37" s="567">
        <f>(BS37+BO37+BK37+BI37)/4</f>
        <v>11806.4</v>
      </c>
    </row>
    <row r="38" spans="1:73">
      <c r="A38" s="575" t="s">
        <v>425</v>
      </c>
      <c r="B38" s="576"/>
      <c r="C38" s="576"/>
      <c r="D38" s="576"/>
      <c r="E38" s="576"/>
      <c r="F38" s="576"/>
      <c r="G38" s="576"/>
      <c r="H38" s="576"/>
      <c r="I38" s="576"/>
      <c r="J38" s="576"/>
      <c r="K38" s="576"/>
      <c r="L38" s="114"/>
      <c r="M38" s="114"/>
      <c r="N38" s="576"/>
      <c r="O38" s="576"/>
      <c r="P38" s="114"/>
      <c r="Q38" s="114"/>
      <c r="R38" s="576"/>
      <c r="S38" s="576"/>
      <c r="T38" s="576"/>
      <c r="U38" s="576"/>
      <c r="V38" s="576"/>
      <c r="W38" s="576"/>
      <c r="X38" s="576"/>
      <c r="Y38" s="576"/>
      <c r="Z38" s="114"/>
      <c r="AA38" s="114"/>
      <c r="AB38" s="576"/>
      <c r="AC38" s="576"/>
      <c r="AD38" s="114"/>
      <c r="AE38" s="114"/>
      <c r="AF38" s="576"/>
      <c r="AG38" s="576"/>
      <c r="AH38" s="576"/>
      <c r="AI38" s="576"/>
      <c r="AJ38" s="576"/>
      <c r="AK38" s="576"/>
      <c r="AL38" s="577"/>
      <c r="AM38" s="578"/>
      <c r="AN38" s="565"/>
      <c r="AO38" s="565"/>
      <c r="AP38" s="578"/>
      <c r="AQ38" s="578"/>
      <c r="AR38" s="565"/>
      <c r="AS38" s="565"/>
      <c r="AT38" s="576"/>
      <c r="AU38" s="579"/>
      <c r="AV38" s="113"/>
      <c r="AW38" s="113"/>
      <c r="AX38" s="581"/>
      <c r="AY38" s="113"/>
      <c r="AZ38" s="113"/>
      <c r="BA38" s="113"/>
      <c r="BB38" s="581"/>
      <c r="BC38" s="113"/>
      <c r="BD38" s="113"/>
      <c r="BE38" s="113"/>
      <c r="BF38" s="113"/>
      <c r="BG38" s="113"/>
      <c r="BH38" s="113"/>
      <c r="BI38" s="113"/>
      <c r="BJ38" s="580"/>
      <c r="BK38" s="580"/>
      <c r="BL38" s="113"/>
      <c r="BM38" s="113"/>
      <c r="BN38" s="580"/>
      <c r="BO38" s="580"/>
      <c r="BP38" s="580"/>
      <c r="BQ38" s="580"/>
      <c r="BR38" s="580"/>
      <c r="BS38" s="580"/>
      <c r="BT38" s="580"/>
      <c r="BU38" s="580"/>
    </row>
    <row r="39" spans="1:73">
      <c r="A39" s="563" t="s">
        <v>35</v>
      </c>
      <c r="B39" s="114">
        <v>5367.25</v>
      </c>
      <c r="C39" s="114">
        <v>5738.75</v>
      </c>
      <c r="D39" s="114">
        <v>5851</v>
      </c>
      <c r="E39" s="114">
        <v>6280</v>
      </c>
      <c r="F39" s="114">
        <v>6249</v>
      </c>
      <c r="G39" s="114">
        <v>6686</v>
      </c>
      <c r="H39" s="114">
        <v>6050</v>
      </c>
      <c r="I39" s="114">
        <v>6483</v>
      </c>
      <c r="J39" s="114">
        <v>6249</v>
      </c>
      <c r="K39" s="114">
        <v>6692</v>
      </c>
      <c r="L39" s="114">
        <v>6116.333333333333</v>
      </c>
      <c r="M39" s="114">
        <v>6552.666666666667</v>
      </c>
      <c r="N39" s="114">
        <v>6282</v>
      </c>
      <c r="O39" s="114">
        <v>6727</v>
      </c>
      <c r="P39" s="114">
        <v>6157.75</v>
      </c>
      <c r="Q39" s="114">
        <v>6596.25</v>
      </c>
      <c r="R39" s="114">
        <v>6603</v>
      </c>
      <c r="S39" s="114">
        <v>7058</v>
      </c>
      <c r="T39" s="114">
        <v>6945</v>
      </c>
      <c r="U39" s="114">
        <v>7425</v>
      </c>
      <c r="V39" s="114">
        <f t="shared" ref="V39:W45" si="30">(R39+T39)/2</f>
        <v>6774</v>
      </c>
      <c r="W39" s="114">
        <f t="shared" si="30"/>
        <v>7241.5</v>
      </c>
      <c r="X39" s="114">
        <v>6870</v>
      </c>
      <c r="Y39" s="114">
        <v>7357</v>
      </c>
      <c r="Z39" s="114">
        <f>(R39+T39+X39)/3</f>
        <v>6806</v>
      </c>
      <c r="AA39" s="114">
        <f>(S39+U39+Y39)/3</f>
        <v>7280</v>
      </c>
      <c r="AB39" s="114">
        <v>7164</v>
      </c>
      <c r="AC39" s="114">
        <v>7674</v>
      </c>
      <c r="AD39" s="114">
        <f t="shared" ref="AD39:AE45" si="31">(R39+T39+X39+AB39)/4</f>
        <v>6895.5</v>
      </c>
      <c r="AE39" s="114">
        <f t="shared" si="31"/>
        <v>7378.5</v>
      </c>
      <c r="AF39" s="114">
        <v>8402</v>
      </c>
      <c r="AG39" s="114">
        <v>8962</v>
      </c>
      <c r="AH39" s="114">
        <v>8711</v>
      </c>
      <c r="AI39" s="114">
        <v>9290</v>
      </c>
      <c r="AJ39" s="114">
        <f t="shared" ref="AJ39:AK45" si="32">(AF39+AH39)/2</f>
        <v>8556.5</v>
      </c>
      <c r="AK39" s="114">
        <f t="shared" si="32"/>
        <v>9126</v>
      </c>
      <c r="AL39" s="564">
        <v>8174</v>
      </c>
      <c r="AM39" s="565">
        <v>8746</v>
      </c>
      <c r="AN39" s="565">
        <f t="shared" ref="AN39:AO45" si="33">(AF39+AH39+AL39)/3</f>
        <v>8429</v>
      </c>
      <c r="AO39" s="565">
        <f t="shared" si="33"/>
        <v>8999.3333333333339</v>
      </c>
      <c r="AP39" s="569">
        <v>8211</v>
      </c>
      <c r="AQ39" s="569">
        <v>8797</v>
      </c>
      <c r="AR39" s="565">
        <f>(AF39+AH39+AL39+AP39)/4</f>
        <v>8374.5</v>
      </c>
      <c r="AS39" s="565">
        <f>(AG39+AI39+AM39+AQ39)/4</f>
        <v>8948.75</v>
      </c>
      <c r="AT39" s="569">
        <v>8669</v>
      </c>
      <c r="AU39" s="115">
        <v>9254</v>
      </c>
      <c r="AV39" s="113">
        <v>8722</v>
      </c>
      <c r="AW39" s="113">
        <v>9302</v>
      </c>
      <c r="AX39" s="581">
        <f>(AT39+AV39)/2</f>
        <v>8695.5</v>
      </c>
      <c r="AY39" s="113">
        <f>(AU39+AW39)/2</f>
        <v>9278</v>
      </c>
      <c r="AZ39" s="113">
        <v>8580</v>
      </c>
      <c r="BA39" s="113">
        <v>9168</v>
      </c>
      <c r="BB39" s="113">
        <f t="shared" ref="BB39:BC45" si="34">(AT39+AV39+AZ39)/3</f>
        <v>8657</v>
      </c>
      <c r="BC39" s="113">
        <f t="shared" si="34"/>
        <v>9241.3333333333339</v>
      </c>
      <c r="BD39" s="113">
        <v>8521</v>
      </c>
      <c r="BE39" s="113">
        <v>9113</v>
      </c>
      <c r="BF39" s="113">
        <f t="shared" si="0"/>
        <v>8623</v>
      </c>
      <c r="BG39" s="113">
        <f t="shared" si="0"/>
        <v>9209.25</v>
      </c>
      <c r="BH39" s="113">
        <v>8866</v>
      </c>
      <c r="BI39" s="113">
        <v>9458</v>
      </c>
      <c r="BJ39" s="567">
        <v>9217</v>
      </c>
      <c r="BK39" s="567">
        <v>9837</v>
      </c>
      <c r="BL39" s="113">
        <f t="shared" ref="BL39:BL46" si="35">(BH39+BJ39)/2</f>
        <v>9041.5</v>
      </c>
      <c r="BM39" s="113">
        <f t="shared" si="24"/>
        <v>9647.5</v>
      </c>
      <c r="BN39" s="567">
        <v>8975</v>
      </c>
      <c r="BO39" s="113">
        <v>9590</v>
      </c>
      <c r="BP39" s="113">
        <f t="shared" ref="BP39:BQ41" si="36">(BH39+BJ39+BN39)/3</f>
        <v>9019.3333333333339</v>
      </c>
      <c r="BQ39" s="113">
        <f t="shared" si="36"/>
        <v>9628.3333333333339</v>
      </c>
      <c r="BR39" s="567">
        <v>8579</v>
      </c>
      <c r="BS39" s="567">
        <v>9168</v>
      </c>
      <c r="BT39" s="567">
        <f t="shared" ref="BT39:BU41" si="37">(BR39+BN39+BJ39+BH39)/4</f>
        <v>8909.25</v>
      </c>
      <c r="BU39" s="567">
        <f t="shared" si="37"/>
        <v>9513.25</v>
      </c>
    </row>
    <row r="40" spans="1:73">
      <c r="A40" s="582" t="s">
        <v>39</v>
      </c>
      <c r="B40" s="583">
        <v>5586</v>
      </c>
      <c r="C40" s="583">
        <v>5954.75</v>
      </c>
      <c r="D40" s="583">
        <v>6729</v>
      </c>
      <c r="E40" s="583">
        <v>7097</v>
      </c>
      <c r="F40" s="583">
        <v>7022</v>
      </c>
      <c r="G40" s="583">
        <v>7378</v>
      </c>
      <c r="H40" s="583">
        <v>6875.5</v>
      </c>
      <c r="I40" s="583">
        <v>7237.5</v>
      </c>
      <c r="J40" s="583">
        <v>6909</v>
      </c>
      <c r="K40" s="583">
        <v>7280</v>
      </c>
      <c r="L40" s="583">
        <v>6886.666666666667</v>
      </c>
      <c r="M40" s="583">
        <v>7251.666666666667</v>
      </c>
      <c r="N40" s="583">
        <v>6823</v>
      </c>
      <c r="O40" s="583">
        <v>7194</v>
      </c>
      <c r="P40" s="583">
        <v>6870.75</v>
      </c>
      <c r="Q40" s="583">
        <v>7237.25</v>
      </c>
      <c r="R40" s="583">
        <v>7129</v>
      </c>
      <c r="S40" s="583">
        <v>7499</v>
      </c>
      <c r="T40" s="583">
        <v>7479</v>
      </c>
      <c r="U40" s="583">
        <v>7861</v>
      </c>
      <c r="V40" s="583">
        <f t="shared" si="30"/>
        <v>7304</v>
      </c>
      <c r="W40" s="583">
        <f t="shared" si="30"/>
        <v>7680</v>
      </c>
      <c r="X40" s="583">
        <v>7383</v>
      </c>
      <c r="Y40" s="583">
        <v>7780</v>
      </c>
      <c r="Z40" s="583">
        <f>(R40+T40+X40)/3</f>
        <v>7330.333333333333</v>
      </c>
      <c r="AA40" s="583">
        <f>(S40+U40+Y40)/3</f>
        <v>7713.333333333333</v>
      </c>
      <c r="AB40" s="583">
        <v>7750</v>
      </c>
      <c r="AC40" s="583">
        <v>8165</v>
      </c>
      <c r="AD40" s="583">
        <f t="shared" si="31"/>
        <v>7435.25</v>
      </c>
      <c r="AE40" s="583">
        <f t="shared" si="31"/>
        <v>7826.25</v>
      </c>
      <c r="AF40" s="583">
        <v>9261</v>
      </c>
      <c r="AG40" s="583">
        <v>9721</v>
      </c>
      <c r="AH40" s="583">
        <v>8832</v>
      </c>
      <c r="AI40" s="583">
        <v>9253</v>
      </c>
      <c r="AJ40" s="583">
        <f t="shared" si="32"/>
        <v>9046.5</v>
      </c>
      <c r="AK40" s="583">
        <f t="shared" si="32"/>
        <v>9487</v>
      </c>
      <c r="AL40" s="584">
        <v>8158</v>
      </c>
      <c r="AM40" s="584">
        <v>8553</v>
      </c>
      <c r="AN40" s="585">
        <f t="shared" si="33"/>
        <v>8750.3333333333339</v>
      </c>
      <c r="AO40" s="585">
        <f t="shared" si="33"/>
        <v>9175.6666666666661</v>
      </c>
      <c r="AP40" s="585">
        <v>7934</v>
      </c>
      <c r="AQ40" s="585">
        <v>8327</v>
      </c>
      <c r="AR40" s="585">
        <f t="shared" ref="AR40:AS46" si="38">(AF40+AH40+AL40+AP40)/4</f>
        <v>8546.25</v>
      </c>
      <c r="AS40" s="585">
        <f t="shared" si="38"/>
        <v>8963.5</v>
      </c>
      <c r="AT40" s="583">
        <v>8427</v>
      </c>
      <c r="AU40" s="586">
        <v>8811</v>
      </c>
      <c r="AV40" s="113">
        <v>8522</v>
      </c>
      <c r="AW40" s="113">
        <v>8907</v>
      </c>
      <c r="AX40" s="581">
        <f t="shared" ref="AX40:AY46" si="39">(AT40+AV40)/2</f>
        <v>8474.5</v>
      </c>
      <c r="AY40" s="113">
        <f t="shared" si="39"/>
        <v>8859</v>
      </c>
      <c r="AZ40" s="113">
        <v>8367</v>
      </c>
      <c r="BA40" s="113">
        <v>8767</v>
      </c>
      <c r="BB40" s="113">
        <f t="shared" si="34"/>
        <v>8438.6666666666661</v>
      </c>
      <c r="BC40" s="113">
        <f t="shared" si="34"/>
        <v>8828.3333333333339</v>
      </c>
      <c r="BD40" s="113">
        <v>8372</v>
      </c>
      <c r="BE40" s="113">
        <v>8776</v>
      </c>
      <c r="BF40" s="113">
        <f t="shared" si="0"/>
        <v>8422</v>
      </c>
      <c r="BG40" s="113">
        <f t="shared" si="0"/>
        <v>8815.25</v>
      </c>
      <c r="BH40" s="113">
        <v>8509</v>
      </c>
      <c r="BI40" s="113">
        <v>8899</v>
      </c>
      <c r="BJ40" s="567">
        <v>8852</v>
      </c>
      <c r="BK40" s="567">
        <v>9264</v>
      </c>
      <c r="BL40" s="113">
        <f t="shared" si="35"/>
        <v>8680.5</v>
      </c>
      <c r="BM40" s="113">
        <f>(BI40+BK40)/2</f>
        <v>9081.5</v>
      </c>
      <c r="BN40" s="567">
        <v>8765</v>
      </c>
      <c r="BO40" s="567">
        <v>9179</v>
      </c>
      <c r="BP40" s="113">
        <f t="shared" si="36"/>
        <v>8708.6666666666661</v>
      </c>
      <c r="BQ40" s="113">
        <f t="shared" si="36"/>
        <v>9114</v>
      </c>
      <c r="BR40" s="567">
        <v>8551</v>
      </c>
      <c r="BS40" s="567">
        <v>8954</v>
      </c>
      <c r="BT40" s="567">
        <f t="shared" si="37"/>
        <v>8669.25</v>
      </c>
      <c r="BU40" s="567">
        <f t="shared" si="37"/>
        <v>9074</v>
      </c>
    </row>
    <row r="41" spans="1:73">
      <c r="A41" s="587" t="s">
        <v>107</v>
      </c>
      <c r="B41" s="587"/>
      <c r="C41" s="587"/>
      <c r="D41" s="588"/>
      <c r="E41" s="587"/>
      <c r="F41" s="588"/>
      <c r="G41" s="587"/>
      <c r="H41" s="587"/>
      <c r="I41" s="587"/>
      <c r="J41" s="588"/>
      <c r="K41" s="587"/>
      <c r="L41" s="587"/>
      <c r="M41" s="587"/>
      <c r="N41" s="588"/>
      <c r="O41" s="587"/>
      <c r="P41" s="589"/>
      <c r="Q41" s="589"/>
      <c r="R41" s="587"/>
      <c r="S41" s="589"/>
      <c r="T41" s="587"/>
      <c r="U41" s="587"/>
      <c r="V41" s="590"/>
      <c r="W41" s="587"/>
      <c r="X41" s="114">
        <v>5786</v>
      </c>
      <c r="Y41" s="114">
        <v>6211</v>
      </c>
      <c r="Z41" s="587"/>
      <c r="AA41" s="587"/>
      <c r="AB41" s="114">
        <v>6573</v>
      </c>
      <c r="AC41" s="114">
        <v>7042</v>
      </c>
      <c r="AD41" s="587"/>
      <c r="AE41" s="587"/>
      <c r="AF41" s="591">
        <v>8349</v>
      </c>
      <c r="AG41" s="591">
        <v>8901</v>
      </c>
      <c r="AH41" s="114">
        <v>8883</v>
      </c>
      <c r="AI41" s="114">
        <v>9484</v>
      </c>
      <c r="AJ41" s="114">
        <f>(AF41+AH41)/2</f>
        <v>8616</v>
      </c>
      <c r="AK41" s="114">
        <f>(AG41+AI41)/2</f>
        <v>9192.5</v>
      </c>
      <c r="AL41" s="114">
        <v>9109</v>
      </c>
      <c r="AM41" s="114">
        <v>9739</v>
      </c>
      <c r="AN41" s="592">
        <f>(AF41+AH41+AL41)/3</f>
        <v>8780.3333333333339</v>
      </c>
      <c r="AO41" s="593">
        <f>(AG41+AI41+AM41)/3</f>
        <v>9374.6666666666661</v>
      </c>
      <c r="AP41" s="114">
        <v>9361</v>
      </c>
      <c r="AQ41" s="114">
        <v>10016</v>
      </c>
      <c r="AR41" s="113">
        <f t="shared" si="38"/>
        <v>8925.5</v>
      </c>
      <c r="AS41" s="113">
        <f>(AG41+AI41+AM41+AQ41)/4</f>
        <v>9535</v>
      </c>
      <c r="AT41" s="117">
        <v>9719</v>
      </c>
      <c r="AU41" s="118">
        <v>10392</v>
      </c>
      <c r="AV41" s="113">
        <v>9794</v>
      </c>
      <c r="AW41" s="113">
        <v>10456</v>
      </c>
      <c r="AX41" s="581">
        <f>(AT41+AV41)/2</f>
        <v>9756.5</v>
      </c>
      <c r="AY41" s="113">
        <f>(AU41+AW41)/2</f>
        <v>10424</v>
      </c>
      <c r="AZ41" s="113">
        <v>9696</v>
      </c>
      <c r="BA41" s="113">
        <v>10368</v>
      </c>
      <c r="BB41" s="113">
        <f>(AT41+AV41+AZ41)/3</f>
        <v>9736.3333333333339</v>
      </c>
      <c r="BC41" s="113">
        <f>(AU41+AW41+BA41)/3</f>
        <v>10405.333333333334</v>
      </c>
      <c r="BD41" s="113">
        <v>9502</v>
      </c>
      <c r="BE41" s="113">
        <v>10174</v>
      </c>
      <c r="BF41" s="113">
        <f t="shared" si="0"/>
        <v>9677.75</v>
      </c>
      <c r="BG41" s="113">
        <f t="shared" si="0"/>
        <v>10347.5</v>
      </c>
      <c r="BH41" s="113">
        <v>9542</v>
      </c>
      <c r="BI41" s="113">
        <v>10210</v>
      </c>
      <c r="BJ41" s="567">
        <v>9936</v>
      </c>
      <c r="BK41" s="567">
        <v>10634</v>
      </c>
      <c r="BL41" s="113">
        <f t="shared" si="35"/>
        <v>9739</v>
      </c>
      <c r="BM41" s="113">
        <f>(BI41+BK41)/2</f>
        <v>10422</v>
      </c>
      <c r="BN41" s="567">
        <v>9803</v>
      </c>
      <c r="BO41" s="567">
        <v>10481</v>
      </c>
      <c r="BP41" s="113">
        <f t="shared" si="36"/>
        <v>9760.3333333333339</v>
      </c>
      <c r="BQ41" s="113">
        <f t="shared" si="36"/>
        <v>10441.666666666666</v>
      </c>
      <c r="BR41" s="570">
        <v>9126</v>
      </c>
      <c r="BS41" s="570">
        <v>9765</v>
      </c>
      <c r="BT41" s="567">
        <f t="shared" si="37"/>
        <v>9601.75</v>
      </c>
      <c r="BU41" s="567">
        <f t="shared" si="37"/>
        <v>10272.5</v>
      </c>
    </row>
    <row r="42" spans="1:73">
      <c r="A42" s="582" t="s">
        <v>43</v>
      </c>
      <c r="B42" s="583">
        <v>6165.75</v>
      </c>
      <c r="C42" s="583">
        <v>6646.75</v>
      </c>
      <c r="D42" s="583">
        <v>6332</v>
      </c>
      <c r="E42" s="583">
        <v>6830</v>
      </c>
      <c r="F42" s="583">
        <v>7110</v>
      </c>
      <c r="G42" s="583">
        <v>7702</v>
      </c>
      <c r="H42" s="583">
        <v>6721</v>
      </c>
      <c r="I42" s="583">
        <v>7266</v>
      </c>
      <c r="J42" s="583">
        <v>7006</v>
      </c>
      <c r="K42" s="583">
        <v>7596</v>
      </c>
      <c r="L42" s="583">
        <v>6816</v>
      </c>
      <c r="M42" s="583">
        <v>7376</v>
      </c>
      <c r="N42" s="583">
        <v>7155</v>
      </c>
      <c r="O42" s="583">
        <v>7755</v>
      </c>
      <c r="P42" s="583">
        <v>6900.75</v>
      </c>
      <c r="Q42" s="583">
        <v>7470.75</v>
      </c>
      <c r="R42" s="583">
        <v>7421</v>
      </c>
      <c r="S42" s="583">
        <v>8027</v>
      </c>
      <c r="T42" s="583">
        <v>7656</v>
      </c>
      <c r="U42" s="583">
        <v>8286</v>
      </c>
      <c r="V42" s="583">
        <f t="shared" si="30"/>
        <v>7538.5</v>
      </c>
      <c r="W42" s="583">
        <f t="shared" si="30"/>
        <v>8156.5</v>
      </c>
      <c r="X42" s="583">
        <v>7698</v>
      </c>
      <c r="Y42" s="583">
        <v>8331</v>
      </c>
      <c r="Z42" s="583">
        <f t="shared" ref="Z42:AA45" si="40">(R42+T42+X42)/3</f>
        <v>7591.666666666667</v>
      </c>
      <c r="AA42" s="583">
        <f t="shared" si="40"/>
        <v>8214.6666666666661</v>
      </c>
      <c r="AB42" s="583">
        <v>8027</v>
      </c>
      <c r="AC42" s="583">
        <v>8682</v>
      </c>
      <c r="AD42" s="583">
        <f t="shared" si="31"/>
        <v>7700.5</v>
      </c>
      <c r="AE42" s="583">
        <f t="shared" si="31"/>
        <v>8331.5</v>
      </c>
      <c r="AF42" s="583">
        <v>9223</v>
      </c>
      <c r="AG42" s="583">
        <v>9965</v>
      </c>
      <c r="AH42" s="583">
        <v>9584</v>
      </c>
      <c r="AI42" s="583">
        <v>10366</v>
      </c>
      <c r="AJ42" s="583">
        <f t="shared" si="32"/>
        <v>9403.5</v>
      </c>
      <c r="AK42" s="583">
        <f t="shared" si="32"/>
        <v>10165.5</v>
      </c>
      <c r="AL42" s="584">
        <v>9326</v>
      </c>
      <c r="AM42" s="585">
        <v>10086</v>
      </c>
      <c r="AN42" s="585">
        <f t="shared" si="33"/>
        <v>9377.6666666666661</v>
      </c>
      <c r="AO42" s="585">
        <f t="shared" si="33"/>
        <v>10139</v>
      </c>
      <c r="AP42" s="585">
        <v>9261</v>
      </c>
      <c r="AQ42" s="585">
        <v>10025</v>
      </c>
      <c r="AR42" s="585">
        <f t="shared" si="38"/>
        <v>9348.5</v>
      </c>
      <c r="AS42" s="585">
        <f t="shared" si="38"/>
        <v>10110.5</v>
      </c>
      <c r="AT42" s="583">
        <v>9673</v>
      </c>
      <c r="AU42" s="586">
        <v>10443</v>
      </c>
      <c r="AV42" s="113">
        <v>9958</v>
      </c>
      <c r="AW42" s="113">
        <v>10764</v>
      </c>
      <c r="AX42" s="581">
        <f t="shared" si="39"/>
        <v>9815.5</v>
      </c>
      <c r="AY42" s="113">
        <f t="shared" si="39"/>
        <v>10603.5</v>
      </c>
      <c r="AZ42" s="113">
        <v>9694</v>
      </c>
      <c r="BA42" s="113">
        <v>10497</v>
      </c>
      <c r="BB42" s="113">
        <f t="shared" si="34"/>
        <v>9775</v>
      </c>
      <c r="BC42" s="113">
        <f t="shared" si="34"/>
        <v>10568</v>
      </c>
      <c r="BD42" s="113">
        <v>9603</v>
      </c>
      <c r="BE42" s="113">
        <v>10397</v>
      </c>
      <c r="BF42" s="113">
        <f t="shared" si="0"/>
        <v>9732</v>
      </c>
      <c r="BG42" s="113">
        <f t="shared" si="0"/>
        <v>10525.25</v>
      </c>
      <c r="BH42" s="113">
        <v>9884</v>
      </c>
      <c r="BI42" s="113">
        <v>10685</v>
      </c>
      <c r="BJ42" s="567">
        <v>10296</v>
      </c>
      <c r="BK42" s="567">
        <v>11141</v>
      </c>
      <c r="BL42" s="113">
        <f t="shared" si="35"/>
        <v>10090</v>
      </c>
      <c r="BM42" s="113">
        <f t="shared" si="24"/>
        <v>10913</v>
      </c>
      <c r="BN42" s="567">
        <v>10143</v>
      </c>
      <c r="BO42" s="567">
        <v>10964</v>
      </c>
      <c r="BP42" s="113">
        <f t="shared" ref="BP42:BQ46" si="41">(BH42+BJ42+BN42)/3</f>
        <v>10107.666666666666</v>
      </c>
      <c r="BQ42" s="113">
        <f t="shared" si="41"/>
        <v>10930</v>
      </c>
      <c r="BR42" s="567">
        <v>9925</v>
      </c>
      <c r="BS42" s="567">
        <v>10737</v>
      </c>
      <c r="BT42" s="567">
        <f t="shared" ref="BT42:BU46" si="42">(BR42+BN42+BJ42+BH42)/4</f>
        <v>10062</v>
      </c>
      <c r="BU42" s="567">
        <f t="shared" si="42"/>
        <v>10881.75</v>
      </c>
    </row>
    <row r="43" spans="1:73">
      <c r="A43" s="582" t="s">
        <v>45</v>
      </c>
      <c r="B43" s="583">
        <v>5673.5</v>
      </c>
      <c r="C43" s="583">
        <v>6066.25</v>
      </c>
      <c r="D43" s="583">
        <v>6031</v>
      </c>
      <c r="E43" s="583">
        <v>6513</v>
      </c>
      <c r="F43" s="583">
        <v>6119</v>
      </c>
      <c r="G43" s="583">
        <v>6602</v>
      </c>
      <c r="H43" s="583">
        <v>6075</v>
      </c>
      <c r="I43" s="583">
        <v>6557.5</v>
      </c>
      <c r="J43" s="583">
        <v>6281</v>
      </c>
      <c r="K43" s="583">
        <v>6614</v>
      </c>
      <c r="L43" s="583">
        <v>6143.666666666667</v>
      </c>
      <c r="M43" s="583">
        <v>6576.333333333333</v>
      </c>
      <c r="N43" s="583">
        <v>6271</v>
      </c>
      <c r="O43" s="583">
        <v>6603</v>
      </c>
      <c r="P43" s="583">
        <v>6175.5</v>
      </c>
      <c r="Q43" s="583">
        <v>6583</v>
      </c>
      <c r="R43" s="583">
        <v>6542</v>
      </c>
      <c r="S43" s="583">
        <v>6876</v>
      </c>
      <c r="T43" s="583">
        <v>7056</v>
      </c>
      <c r="U43" s="583">
        <v>7417</v>
      </c>
      <c r="V43" s="583">
        <f t="shared" si="30"/>
        <v>6799</v>
      </c>
      <c r="W43" s="583">
        <f t="shared" si="30"/>
        <v>7146.5</v>
      </c>
      <c r="X43" s="583">
        <v>6945</v>
      </c>
      <c r="Y43" s="583">
        <v>7324</v>
      </c>
      <c r="Z43" s="583">
        <f t="shared" si="40"/>
        <v>6847.666666666667</v>
      </c>
      <c r="AA43" s="583">
        <f t="shared" si="40"/>
        <v>7205.666666666667</v>
      </c>
      <c r="AB43" s="583">
        <v>7120</v>
      </c>
      <c r="AC43" s="583">
        <v>7509</v>
      </c>
      <c r="AD43" s="583">
        <f t="shared" si="31"/>
        <v>6915.75</v>
      </c>
      <c r="AE43" s="583">
        <f t="shared" si="31"/>
        <v>7281.5</v>
      </c>
      <c r="AF43" s="583">
        <v>8499</v>
      </c>
      <c r="AG43" s="583">
        <v>8932</v>
      </c>
      <c r="AH43" s="583">
        <v>8706</v>
      </c>
      <c r="AI43" s="583">
        <v>9144</v>
      </c>
      <c r="AJ43" s="583">
        <f t="shared" si="32"/>
        <v>8602.5</v>
      </c>
      <c r="AK43" s="583">
        <f t="shared" si="32"/>
        <v>9038</v>
      </c>
      <c r="AL43" s="584">
        <v>8365</v>
      </c>
      <c r="AM43" s="585">
        <v>8797</v>
      </c>
      <c r="AN43" s="585">
        <f t="shared" si="33"/>
        <v>8523.3333333333339</v>
      </c>
      <c r="AO43" s="585">
        <f t="shared" si="33"/>
        <v>8957.6666666666661</v>
      </c>
      <c r="AP43" s="585">
        <v>8236</v>
      </c>
      <c r="AQ43" s="585">
        <v>8671</v>
      </c>
      <c r="AR43" s="585">
        <f t="shared" si="38"/>
        <v>8451.5</v>
      </c>
      <c r="AS43" s="585">
        <f t="shared" si="38"/>
        <v>8886</v>
      </c>
      <c r="AT43" s="583">
        <v>8838</v>
      </c>
      <c r="AU43" s="586">
        <v>9268</v>
      </c>
      <c r="AV43" s="113">
        <v>8987</v>
      </c>
      <c r="AW43" s="113">
        <v>9414</v>
      </c>
      <c r="AX43" s="581">
        <f t="shared" si="39"/>
        <v>8912.5</v>
      </c>
      <c r="AY43" s="113">
        <f t="shared" si="39"/>
        <v>9341</v>
      </c>
      <c r="AZ43" s="113">
        <v>8826</v>
      </c>
      <c r="BA43" s="113">
        <v>9283</v>
      </c>
      <c r="BB43" s="113">
        <f t="shared" si="34"/>
        <v>8883.6666666666661</v>
      </c>
      <c r="BC43" s="113">
        <f t="shared" si="34"/>
        <v>9321.6666666666661</v>
      </c>
      <c r="BD43" s="113">
        <v>8730</v>
      </c>
      <c r="BE43" s="113">
        <v>9194</v>
      </c>
      <c r="BF43" s="113">
        <f t="shared" si="0"/>
        <v>8845.25</v>
      </c>
      <c r="BG43" s="113">
        <f t="shared" si="0"/>
        <v>9289.75</v>
      </c>
      <c r="BH43" s="113">
        <v>9257</v>
      </c>
      <c r="BI43" s="113">
        <v>9741</v>
      </c>
      <c r="BJ43" s="567">
        <v>9639</v>
      </c>
      <c r="BK43" s="567">
        <v>10140</v>
      </c>
      <c r="BL43" s="113">
        <f t="shared" si="35"/>
        <v>9448</v>
      </c>
      <c r="BM43" s="113">
        <f t="shared" si="24"/>
        <v>9940.5</v>
      </c>
      <c r="BN43" s="567">
        <v>9516</v>
      </c>
      <c r="BO43" s="567">
        <v>10009</v>
      </c>
      <c r="BP43" s="113">
        <f t="shared" si="41"/>
        <v>9470.6666666666661</v>
      </c>
      <c r="BQ43" s="113">
        <f t="shared" si="41"/>
        <v>9963.3333333333339</v>
      </c>
      <c r="BR43" s="567">
        <v>9040</v>
      </c>
      <c r="BS43" s="567">
        <v>9525</v>
      </c>
      <c r="BT43" s="567">
        <f t="shared" si="42"/>
        <v>9363</v>
      </c>
      <c r="BU43" s="567">
        <f t="shared" si="42"/>
        <v>9853.75</v>
      </c>
    </row>
    <row r="44" spans="1:73">
      <c r="A44" s="582" t="s">
        <v>46</v>
      </c>
      <c r="B44" s="583">
        <v>6133.25</v>
      </c>
      <c r="C44" s="583">
        <v>6624.25</v>
      </c>
      <c r="D44" s="583">
        <v>6628</v>
      </c>
      <c r="E44" s="583">
        <v>7156</v>
      </c>
      <c r="F44" s="583">
        <v>6985</v>
      </c>
      <c r="G44" s="583">
        <v>7544</v>
      </c>
      <c r="H44" s="583">
        <v>6806.5</v>
      </c>
      <c r="I44" s="583">
        <v>7350</v>
      </c>
      <c r="J44" s="583">
        <v>6665</v>
      </c>
      <c r="K44" s="583">
        <v>7193</v>
      </c>
      <c r="L44" s="583">
        <v>6759.333333333333</v>
      </c>
      <c r="M44" s="583">
        <v>7297.666666666667</v>
      </c>
      <c r="N44" s="583">
        <v>6676</v>
      </c>
      <c r="O44" s="583">
        <v>7203</v>
      </c>
      <c r="P44" s="583">
        <v>6738.5</v>
      </c>
      <c r="Q44" s="583">
        <v>7274</v>
      </c>
      <c r="R44" s="583">
        <v>7136</v>
      </c>
      <c r="S44" s="583">
        <v>7696</v>
      </c>
      <c r="T44" s="583">
        <v>7599</v>
      </c>
      <c r="U44" s="583">
        <v>8193</v>
      </c>
      <c r="V44" s="583">
        <f t="shared" si="30"/>
        <v>7367.5</v>
      </c>
      <c r="W44" s="583">
        <f t="shared" si="30"/>
        <v>7944.5</v>
      </c>
      <c r="X44" s="583">
        <v>7313</v>
      </c>
      <c r="Y44" s="583">
        <v>7991</v>
      </c>
      <c r="Z44" s="583">
        <f t="shared" si="40"/>
        <v>7349.333333333333</v>
      </c>
      <c r="AA44" s="583">
        <f t="shared" si="40"/>
        <v>7960</v>
      </c>
      <c r="AB44" s="583">
        <v>7901</v>
      </c>
      <c r="AC44" s="583">
        <v>8531</v>
      </c>
      <c r="AD44" s="583">
        <f t="shared" si="31"/>
        <v>7487.25</v>
      </c>
      <c r="AE44" s="583">
        <f t="shared" si="31"/>
        <v>8102.75</v>
      </c>
      <c r="AF44" s="583">
        <v>9081</v>
      </c>
      <c r="AG44" s="583">
        <v>9774</v>
      </c>
      <c r="AH44" s="583">
        <v>9191</v>
      </c>
      <c r="AI44" s="583">
        <v>9891</v>
      </c>
      <c r="AJ44" s="583">
        <f t="shared" si="32"/>
        <v>9136</v>
      </c>
      <c r="AK44" s="583">
        <f t="shared" si="32"/>
        <v>9832.5</v>
      </c>
      <c r="AL44" s="584">
        <v>8615</v>
      </c>
      <c r="AM44" s="585">
        <v>9269</v>
      </c>
      <c r="AN44" s="585">
        <f t="shared" si="33"/>
        <v>8962.3333333333339</v>
      </c>
      <c r="AO44" s="585">
        <f t="shared" si="33"/>
        <v>9644.6666666666661</v>
      </c>
      <c r="AP44" s="585">
        <v>8669</v>
      </c>
      <c r="AQ44" s="585">
        <v>9341</v>
      </c>
      <c r="AR44" s="585">
        <f t="shared" si="38"/>
        <v>8889</v>
      </c>
      <c r="AS44" s="585">
        <f t="shared" si="38"/>
        <v>9568.75</v>
      </c>
      <c r="AT44" s="583">
        <v>9216</v>
      </c>
      <c r="AU44" s="586">
        <v>9898</v>
      </c>
      <c r="AV44" s="113">
        <v>9169</v>
      </c>
      <c r="AW44" s="113">
        <v>9845</v>
      </c>
      <c r="AX44" s="581">
        <f t="shared" si="39"/>
        <v>9192.5</v>
      </c>
      <c r="AY44" s="113">
        <f t="shared" si="39"/>
        <v>9871.5</v>
      </c>
      <c r="AZ44" s="113">
        <v>8786</v>
      </c>
      <c r="BA44" s="113">
        <v>9447</v>
      </c>
      <c r="BB44" s="113">
        <f t="shared" si="34"/>
        <v>9057</v>
      </c>
      <c r="BC44" s="113">
        <f t="shared" si="34"/>
        <v>9730</v>
      </c>
      <c r="BD44" s="113">
        <v>8794</v>
      </c>
      <c r="BE44" s="113">
        <v>9462</v>
      </c>
      <c r="BF44" s="113">
        <f t="shared" si="0"/>
        <v>8991.25</v>
      </c>
      <c r="BG44" s="113">
        <f t="shared" si="0"/>
        <v>9663</v>
      </c>
      <c r="BH44" s="113">
        <v>9181</v>
      </c>
      <c r="BI44" s="113">
        <v>9858</v>
      </c>
      <c r="BJ44" s="567">
        <v>9464</v>
      </c>
      <c r="BK44" s="567">
        <v>10146</v>
      </c>
      <c r="BL44" s="113">
        <f t="shared" si="35"/>
        <v>9322.5</v>
      </c>
      <c r="BM44" s="113">
        <f>(BI44+BK44)/2</f>
        <v>10002</v>
      </c>
      <c r="BN44" s="567">
        <v>9019</v>
      </c>
      <c r="BO44" s="567">
        <v>9665</v>
      </c>
      <c r="BP44" s="113">
        <f t="shared" si="41"/>
        <v>9221.3333333333339</v>
      </c>
      <c r="BQ44" s="113">
        <f t="shared" si="41"/>
        <v>9889.6666666666661</v>
      </c>
      <c r="BR44" s="567">
        <v>8720</v>
      </c>
      <c r="BS44" s="567">
        <v>9357</v>
      </c>
      <c r="BT44" s="567">
        <f t="shared" si="42"/>
        <v>9096</v>
      </c>
      <c r="BU44" s="567">
        <f t="shared" si="42"/>
        <v>9756.5</v>
      </c>
    </row>
    <row r="45" spans="1:73">
      <c r="A45" s="582" t="s">
        <v>47</v>
      </c>
      <c r="B45" s="583">
        <v>6017.25</v>
      </c>
      <c r="C45" s="583">
        <v>6433.5</v>
      </c>
      <c r="D45" s="583">
        <v>6738</v>
      </c>
      <c r="E45" s="583">
        <v>7176</v>
      </c>
      <c r="F45" s="583">
        <v>7104</v>
      </c>
      <c r="G45" s="583">
        <v>7568</v>
      </c>
      <c r="H45" s="583">
        <v>6921</v>
      </c>
      <c r="I45" s="583">
        <v>7372</v>
      </c>
      <c r="J45" s="583">
        <v>7083</v>
      </c>
      <c r="K45" s="583">
        <v>7555</v>
      </c>
      <c r="L45" s="583">
        <v>6975</v>
      </c>
      <c r="M45" s="583">
        <v>7433</v>
      </c>
      <c r="N45" s="583">
        <v>6988</v>
      </c>
      <c r="O45" s="583">
        <v>7445</v>
      </c>
      <c r="P45" s="583">
        <v>6978.25</v>
      </c>
      <c r="Q45" s="583">
        <v>7436</v>
      </c>
      <c r="R45" s="583">
        <v>7388</v>
      </c>
      <c r="S45" s="583">
        <v>7862</v>
      </c>
      <c r="T45" s="583">
        <v>7972</v>
      </c>
      <c r="U45" s="583">
        <v>8483</v>
      </c>
      <c r="V45" s="583">
        <f t="shared" si="30"/>
        <v>7680</v>
      </c>
      <c r="W45" s="583">
        <f t="shared" si="30"/>
        <v>8172.5</v>
      </c>
      <c r="X45" s="583">
        <v>7725</v>
      </c>
      <c r="Y45" s="583">
        <v>8235</v>
      </c>
      <c r="Z45" s="583">
        <f t="shared" si="40"/>
        <v>7695</v>
      </c>
      <c r="AA45" s="583">
        <f t="shared" si="40"/>
        <v>8193.3333333333339</v>
      </c>
      <c r="AB45" s="583">
        <v>7967</v>
      </c>
      <c r="AC45" s="583">
        <v>8494</v>
      </c>
      <c r="AD45" s="583">
        <f t="shared" si="31"/>
        <v>7763</v>
      </c>
      <c r="AE45" s="583">
        <f t="shared" si="31"/>
        <v>8268.5</v>
      </c>
      <c r="AF45" s="583">
        <v>9358</v>
      </c>
      <c r="AG45" s="583">
        <v>9952</v>
      </c>
      <c r="AH45" s="583">
        <v>9794</v>
      </c>
      <c r="AI45" s="583">
        <v>10406</v>
      </c>
      <c r="AJ45" s="583">
        <f t="shared" si="32"/>
        <v>9576</v>
      </c>
      <c r="AK45" s="583">
        <f t="shared" si="32"/>
        <v>10179</v>
      </c>
      <c r="AL45" s="584">
        <v>9282</v>
      </c>
      <c r="AM45" s="585">
        <v>9880</v>
      </c>
      <c r="AN45" s="585">
        <f t="shared" si="33"/>
        <v>9478</v>
      </c>
      <c r="AO45" s="585">
        <f t="shared" si="33"/>
        <v>10079.333333333334</v>
      </c>
      <c r="AP45" s="585">
        <v>9109</v>
      </c>
      <c r="AQ45" s="585">
        <v>9698</v>
      </c>
      <c r="AR45" s="585">
        <f t="shared" si="38"/>
        <v>9385.75</v>
      </c>
      <c r="AS45" s="585">
        <f t="shared" si="38"/>
        <v>9984</v>
      </c>
      <c r="AT45" s="583">
        <v>9526</v>
      </c>
      <c r="AU45" s="586">
        <v>10118</v>
      </c>
      <c r="AV45" s="113">
        <v>9734</v>
      </c>
      <c r="AW45" s="113">
        <v>10337</v>
      </c>
      <c r="AX45" s="581">
        <f t="shared" si="39"/>
        <v>9630</v>
      </c>
      <c r="AY45" s="113">
        <f t="shared" si="39"/>
        <v>10227.5</v>
      </c>
      <c r="AZ45" s="113">
        <v>9587</v>
      </c>
      <c r="BA45" s="113">
        <v>10204</v>
      </c>
      <c r="BB45" s="113">
        <f t="shared" si="34"/>
        <v>9615.6666666666661</v>
      </c>
      <c r="BC45" s="113">
        <f t="shared" si="34"/>
        <v>10219.666666666666</v>
      </c>
      <c r="BD45" s="113">
        <v>9414</v>
      </c>
      <c r="BE45" s="113">
        <v>10022</v>
      </c>
      <c r="BF45" s="113">
        <f>(BD45+AZ45+AV45+AT45)/4</f>
        <v>9565.25</v>
      </c>
      <c r="BG45" s="113">
        <f t="shared" si="0"/>
        <v>10170.25</v>
      </c>
      <c r="BH45" s="113">
        <v>9625</v>
      </c>
      <c r="BI45" s="113">
        <v>10232</v>
      </c>
      <c r="BJ45" s="567">
        <v>9997</v>
      </c>
      <c r="BK45" s="567">
        <v>10623</v>
      </c>
      <c r="BL45" s="113">
        <f t="shared" si="35"/>
        <v>9811</v>
      </c>
      <c r="BM45" s="113">
        <f>(BI45+BK45)/2</f>
        <v>10427.5</v>
      </c>
      <c r="BN45" s="567">
        <v>9784</v>
      </c>
      <c r="BO45" s="567">
        <v>10407</v>
      </c>
      <c r="BP45" s="113">
        <f t="shared" si="41"/>
        <v>9802</v>
      </c>
      <c r="BQ45" s="113">
        <f t="shared" si="41"/>
        <v>10420.666666666666</v>
      </c>
      <c r="BR45" s="567">
        <v>9262</v>
      </c>
      <c r="BS45" s="567">
        <v>9857</v>
      </c>
      <c r="BT45" s="567">
        <f t="shared" si="42"/>
        <v>9667</v>
      </c>
      <c r="BU45" s="567">
        <f t="shared" si="42"/>
        <v>10279.75</v>
      </c>
    </row>
    <row r="46" spans="1:73">
      <c r="A46" s="587" t="s">
        <v>108</v>
      </c>
      <c r="B46" s="587"/>
      <c r="C46" s="587"/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94"/>
      <c r="W46" s="587"/>
      <c r="X46" s="114">
        <v>5728</v>
      </c>
      <c r="Y46" s="114">
        <v>6303</v>
      </c>
      <c r="Z46" s="587"/>
      <c r="AA46" s="587"/>
      <c r="AB46" s="114"/>
      <c r="AC46" s="114"/>
      <c r="AD46" s="587"/>
      <c r="AE46" s="587"/>
      <c r="AF46" s="595">
        <v>8330</v>
      </c>
      <c r="AG46" s="595">
        <v>8930</v>
      </c>
      <c r="AH46" s="114">
        <v>8683</v>
      </c>
      <c r="AI46" s="114">
        <v>9329</v>
      </c>
      <c r="AJ46" s="114">
        <f>(AF46+AH46)/2</f>
        <v>8506.5</v>
      </c>
      <c r="AK46" s="114">
        <f>(AG46+AI46)/2</f>
        <v>9129.5</v>
      </c>
      <c r="AL46" s="117">
        <v>8834</v>
      </c>
      <c r="AM46" s="117">
        <v>9512</v>
      </c>
      <c r="AN46" s="114">
        <f>(AF46+AH46+AL46)/3</f>
        <v>8615.6666666666661</v>
      </c>
      <c r="AO46" s="114">
        <f>(AG46+AI46+AM46)/3</f>
        <v>9257</v>
      </c>
      <c r="AP46" s="114">
        <v>9237</v>
      </c>
      <c r="AQ46" s="114">
        <v>9937</v>
      </c>
      <c r="AR46" s="113">
        <f t="shared" si="38"/>
        <v>8771</v>
      </c>
      <c r="AS46" s="113">
        <f>(AG46+AI46+AM46+AQ46)/4</f>
        <v>9427</v>
      </c>
      <c r="AT46" s="117">
        <v>9565</v>
      </c>
      <c r="AU46" s="118">
        <v>10258</v>
      </c>
      <c r="AV46" s="113">
        <v>9809</v>
      </c>
      <c r="AW46" s="113">
        <v>10503</v>
      </c>
      <c r="AX46" s="581">
        <f t="shared" si="39"/>
        <v>9687</v>
      </c>
      <c r="AY46" s="113">
        <f t="shared" si="39"/>
        <v>10380.5</v>
      </c>
      <c r="AZ46" s="113">
        <v>9941</v>
      </c>
      <c r="BA46" s="113">
        <v>10657</v>
      </c>
      <c r="BB46" s="113">
        <f>(AT46+AV46+AZ46)/3</f>
        <v>9771.6666666666661</v>
      </c>
      <c r="BC46" s="113">
        <f>(AU46+AW46+BA46)/3</f>
        <v>10472.666666666666</v>
      </c>
      <c r="BD46" s="113">
        <v>9713</v>
      </c>
      <c r="BE46" s="113">
        <v>10427</v>
      </c>
      <c r="BF46" s="113">
        <f>(BD46+AZ46+AV46+AT46)/4</f>
        <v>9757</v>
      </c>
      <c r="BG46" s="113">
        <f t="shared" si="0"/>
        <v>10461.25</v>
      </c>
      <c r="BH46" s="113">
        <v>10005</v>
      </c>
      <c r="BI46" s="113">
        <v>10711</v>
      </c>
      <c r="BJ46" s="567">
        <v>10420</v>
      </c>
      <c r="BK46" s="567">
        <v>11162</v>
      </c>
      <c r="BL46" s="113">
        <f t="shared" si="35"/>
        <v>10212.5</v>
      </c>
      <c r="BM46" s="113">
        <f>(BI46+BK46)/2</f>
        <v>10936.5</v>
      </c>
      <c r="BN46" s="567">
        <v>10284</v>
      </c>
      <c r="BO46" s="567">
        <v>11020</v>
      </c>
      <c r="BP46" s="113">
        <f t="shared" si="41"/>
        <v>10236.333333333334</v>
      </c>
      <c r="BQ46" s="113">
        <f t="shared" si="41"/>
        <v>10964.333333333334</v>
      </c>
      <c r="BR46" s="567">
        <v>9713</v>
      </c>
      <c r="BS46" s="567">
        <v>10391</v>
      </c>
      <c r="BT46" s="567">
        <f t="shared" si="42"/>
        <v>10105.5</v>
      </c>
      <c r="BU46" s="567">
        <f t="shared" si="42"/>
        <v>10821</v>
      </c>
    </row>
    <row r="47" spans="1:73">
      <c r="A47" s="575" t="s">
        <v>426</v>
      </c>
      <c r="B47" s="596"/>
      <c r="C47" s="596"/>
      <c r="D47" s="596"/>
      <c r="E47" s="596"/>
      <c r="F47" s="596"/>
      <c r="G47" s="596"/>
      <c r="H47" s="596"/>
      <c r="I47" s="596"/>
      <c r="J47" s="596"/>
      <c r="K47" s="596"/>
      <c r="L47" s="114"/>
      <c r="M47" s="114"/>
      <c r="N47" s="576"/>
      <c r="O47" s="576"/>
      <c r="P47" s="114"/>
      <c r="Q47" s="114"/>
      <c r="R47" s="596"/>
      <c r="S47" s="596"/>
      <c r="T47" s="596"/>
      <c r="U47" s="596"/>
      <c r="V47" s="596"/>
      <c r="W47" s="596"/>
      <c r="X47" s="596"/>
      <c r="Y47" s="596"/>
      <c r="Z47" s="114"/>
      <c r="AA47" s="114"/>
      <c r="AB47" s="596"/>
      <c r="AC47" s="596"/>
      <c r="AD47" s="114"/>
      <c r="AE47" s="114"/>
      <c r="AF47" s="596"/>
      <c r="AG47" s="596"/>
      <c r="AH47" s="596"/>
      <c r="AI47" s="596"/>
      <c r="AJ47" s="596"/>
      <c r="AK47" s="596"/>
      <c r="AL47" s="597"/>
      <c r="AM47" s="598"/>
      <c r="AN47" s="565"/>
      <c r="AO47" s="565"/>
      <c r="AP47" s="598"/>
      <c r="AQ47" s="598"/>
      <c r="AR47" s="565"/>
      <c r="AS47" s="565"/>
      <c r="AT47" s="596"/>
      <c r="AU47" s="599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580"/>
      <c r="BK47" s="580"/>
      <c r="BL47" s="113"/>
      <c r="BM47" s="113"/>
      <c r="BN47" s="580"/>
      <c r="BO47" s="580"/>
      <c r="BP47" s="580"/>
      <c r="BQ47" s="580"/>
      <c r="BR47" s="580"/>
      <c r="BS47" s="580"/>
      <c r="BT47" s="580"/>
      <c r="BU47" s="580"/>
    </row>
    <row r="48" spans="1:73">
      <c r="A48" s="563" t="s">
        <v>36</v>
      </c>
      <c r="B48" s="114">
        <v>5142</v>
      </c>
      <c r="C48" s="114">
        <v>5395.5</v>
      </c>
      <c r="D48" s="114">
        <v>6268</v>
      </c>
      <c r="E48" s="114">
        <v>6556</v>
      </c>
      <c r="F48" s="114">
        <v>6768</v>
      </c>
      <c r="G48" s="114">
        <v>7057</v>
      </c>
      <c r="H48" s="114">
        <v>6518</v>
      </c>
      <c r="I48" s="114">
        <v>6806.5</v>
      </c>
      <c r="J48" s="114">
        <v>6868</v>
      </c>
      <c r="K48" s="114">
        <v>7164</v>
      </c>
      <c r="L48" s="114">
        <v>6634.666666666667</v>
      </c>
      <c r="M48" s="114">
        <v>6925.666666666667</v>
      </c>
      <c r="N48" s="114">
        <v>6791</v>
      </c>
      <c r="O48" s="114">
        <v>7069</v>
      </c>
      <c r="P48" s="114">
        <v>6673.75</v>
      </c>
      <c r="Q48" s="114">
        <v>6961.5</v>
      </c>
      <c r="R48" s="114">
        <v>6987</v>
      </c>
      <c r="S48" s="114">
        <v>7262</v>
      </c>
      <c r="T48" s="114">
        <v>7268</v>
      </c>
      <c r="U48" s="114">
        <v>7549</v>
      </c>
      <c r="V48" s="114">
        <f>(R48+T48)/2</f>
        <v>7127.5</v>
      </c>
      <c r="W48" s="114">
        <f>(S48+U48)/2</f>
        <v>7405.5</v>
      </c>
      <c r="X48" s="114">
        <v>7179</v>
      </c>
      <c r="Y48" s="114">
        <v>7488</v>
      </c>
      <c r="Z48" s="114">
        <f t="shared" ref="Z48:AA54" si="43">(R48+T48+X48)/3</f>
        <v>7144.666666666667</v>
      </c>
      <c r="AA48" s="114">
        <f t="shared" si="43"/>
        <v>7433</v>
      </c>
      <c r="AB48" s="114">
        <v>7453</v>
      </c>
      <c r="AC48" s="114">
        <v>7770</v>
      </c>
      <c r="AD48" s="114">
        <f>(R48+T48+X48+AB48)/4</f>
        <v>7221.75</v>
      </c>
      <c r="AE48" s="114">
        <f>(S48+U48+Y48+AC48)/4</f>
        <v>7517.25</v>
      </c>
      <c r="AF48" s="114">
        <v>8666</v>
      </c>
      <c r="AG48" s="114">
        <v>8980</v>
      </c>
      <c r="AH48" s="114">
        <v>8871</v>
      </c>
      <c r="AI48" s="114">
        <v>9190</v>
      </c>
      <c r="AJ48" s="114">
        <f>(AF48+AH48)/2</f>
        <v>8768.5</v>
      </c>
      <c r="AK48" s="114">
        <f t="shared" ref="AJ48:AK54" si="44">(AG48+AI48)/2</f>
        <v>9085</v>
      </c>
      <c r="AL48" s="572">
        <v>8638</v>
      </c>
      <c r="AM48" s="569">
        <v>8965</v>
      </c>
      <c r="AN48" s="565">
        <f>(AF48+AH48+AL48)/3</f>
        <v>8725</v>
      </c>
      <c r="AO48" s="565">
        <f>(AG48+AI48+AM48)/3</f>
        <v>9045</v>
      </c>
      <c r="AP48" s="565">
        <v>8658</v>
      </c>
      <c r="AQ48" s="565">
        <v>8984</v>
      </c>
      <c r="AR48" s="565">
        <f>(AF48+AH48+AL48+AP48)/4</f>
        <v>8708.25</v>
      </c>
      <c r="AS48" s="565">
        <f>(AG48+AI48+AM48+AQ48)/4</f>
        <v>9029.75</v>
      </c>
      <c r="AT48" s="569">
        <v>8984</v>
      </c>
      <c r="AU48" s="115">
        <v>9264</v>
      </c>
      <c r="AV48" s="113">
        <v>9145</v>
      </c>
      <c r="AW48" s="113">
        <v>9425</v>
      </c>
      <c r="AX48" s="581">
        <f t="shared" ref="AX48:AY50" si="45">(AT48+AV48)/2</f>
        <v>9064.5</v>
      </c>
      <c r="AY48" s="113">
        <f t="shared" si="45"/>
        <v>9344.5</v>
      </c>
      <c r="AZ48" s="113">
        <v>9059</v>
      </c>
      <c r="BA48" s="113">
        <v>9368</v>
      </c>
      <c r="BB48" s="113">
        <f t="shared" ref="BB48:BC52" si="46">(AT48+AV48+AZ48)/3</f>
        <v>9062.6666666666661</v>
      </c>
      <c r="BC48" s="113">
        <f t="shared" si="46"/>
        <v>9352.3333333333339</v>
      </c>
      <c r="BD48" s="113">
        <v>9076</v>
      </c>
      <c r="BE48" s="113">
        <v>9385</v>
      </c>
      <c r="BF48" s="113">
        <f t="shared" ref="BF48:BG50" si="47">(BD48+AZ48+AV48+AT48)/4</f>
        <v>9066</v>
      </c>
      <c r="BG48" s="113">
        <f t="shared" si="47"/>
        <v>9360.5</v>
      </c>
      <c r="BH48" s="113">
        <v>9278</v>
      </c>
      <c r="BI48" s="113">
        <v>9562</v>
      </c>
      <c r="BJ48" s="567">
        <v>9638</v>
      </c>
      <c r="BK48" s="567">
        <v>9922</v>
      </c>
      <c r="BL48" s="500">
        <f t="shared" ref="BL48:BM54" si="48">(BH48+BJ48)/2</f>
        <v>9458</v>
      </c>
      <c r="BM48" s="500">
        <f t="shared" si="48"/>
        <v>9742</v>
      </c>
      <c r="BN48" s="567">
        <v>9463</v>
      </c>
      <c r="BO48" s="567">
        <v>9121</v>
      </c>
      <c r="BP48" s="113">
        <f t="shared" ref="BP48:BQ54" si="49">(BH48+BJ48+BN48)/3</f>
        <v>9459.6666666666661</v>
      </c>
      <c r="BQ48" s="113">
        <f t="shared" si="49"/>
        <v>9535</v>
      </c>
      <c r="BR48" s="567">
        <v>9239</v>
      </c>
      <c r="BS48" s="567">
        <v>9516</v>
      </c>
      <c r="BT48" s="567">
        <f>(BR48+BN48+BJ48+BH48)/4</f>
        <v>9404.5</v>
      </c>
      <c r="BU48" s="567">
        <f>(BS48+BO48+BK48+BI48)/4</f>
        <v>9530.25</v>
      </c>
    </row>
    <row r="49" spans="1:73">
      <c r="A49" s="563" t="s">
        <v>37</v>
      </c>
      <c r="B49" s="600"/>
      <c r="C49" s="114">
        <v>5319.75</v>
      </c>
      <c r="D49" s="114">
        <v>5353</v>
      </c>
      <c r="E49" s="114">
        <v>5626</v>
      </c>
      <c r="F49" s="114">
        <v>5596</v>
      </c>
      <c r="G49" s="114">
        <v>5906</v>
      </c>
      <c r="H49" s="114">
        <v>5474.5</v>
      </c>
      <c r="I49" s="114">
        <v>5766</v>
      </c>
      <c r="J49" s="114">
        <v>6625</v>
      </c>
      <c r="K49" s="114">
        <v>6831</v>
      </c>
      <c r="L49" s="114">
        <v>5858</v>
      </c>
      <c r="M49" s="114">
        <v>6121</v>
      </c>
      <c r="N49" s="114">
        <v>6803</v>
      </c>
      <c r="O49" s="114">
        <v>7065</v>
      </c>
      <c r="P49" s="114">
        <v>6094.25</v>
      </c>
      <c r="Q49" s="114">
        <v>6357</v>
      </c>
      <c r="R49" s="114">
        <v>7070</v>
      </c>
      <c r="S49" s="114">
        <v>7338</v>
      </c>
      <c r="T49" s="114">
        <v>7322</v>
      </c>
      <c r="U49" s="114">
        <v>7583</v>
      </c>
      <c r="V49" s="114">
        <f>(R49+T49)/2</f>
        <v>7196</v>
      </c>
      <c r="W49" s="114">
        <f>(S49+U49)/2</f>
        <v>7460.5</v>
      </c>
      <c r="X49" s="114">
        <v>7228</v>
      </c>
      <c r="Y49" s="114">
        <v>7437</v>
      </c>
      <c r="Z49" s="114">
        <f t="shared" si="43"/>
        <v>7206.666666666667</v>
      </c>
      <c r="AA49" s="114">
        <f t="shared" si="43"/>
        <v>7452.666666666667</v>
      </c>
      <c r="AB49" s="114">
        <v>7396</v>
      </c>
      <c r="AC49" s="114">
        <v>7609</v>
      </c>
      <c r="AD49" s="114">
        <f t="shared" ref="AD49:AE54" si="50">(R49+T49+X49+AB49)/4</f>
        <v>7254</v>
      </c>
      <c r="AE49" s="114">
        <f t="shared" si="50"/>
        <v>7491.75</v>
      </c>
      <c r="AF49" s="114">
        <v>8807</v>
      </c>
      <c r="AG49" s="114">
        <v>9039</v>
      </c>
      <c r="AH49" s="114">
        <v>9175</v>
      </c>
      <c r="AI49" s="114">
        <v>9448</v>
      </c>
      <c r="AJ49" s="114">
        <f>(AF49+AH49)/2</f>
        <v>8991</v>
      </c>
      <c r="AK49" s="114">
        <f t="shared" si="44"/>
        <v>9243.5</v>
      </c>
      <c r="AL49" s="564">
        <v>8265</v>
      </c>
      <c r="AM49" s="565">
        <v>8761</v>
      </c>
      <c r="AN49" s="565">
        <f>(AF49+AH49+AL49)/3</f>
        <v>8749</v>
      </c>
      <c r="AO49" s="565">
        <f t="shared" ref="AN49:AO52" si="51">(AG49+AI49+AM49)/3</f>
        <v>9082.6666666666661</v>
      </c>
      <c r="AP49" s="572">
        <v>8567</v>
      </c>
      <c r="AQ49" s="569">
        <v>8826</v>
      </c>
      <c r="AR49" s="565">
        <f>(AF49+AH49+AL49+AP49)/4</f>
        <v>8703.5</v>
      </c>
      <c r="AS49" s="565">
        <f>(AG49+AI49+AM49+AQ49)/4</f>
        <v>9018.5</v>
      </c>
      <c r="AT49" s="572">
        <v>9024</v>
      </c>
      <c r="AU49" s="115">
        <v>9274</v>
      </c>
      <c r="AV49" s="113">
        <v>9041</v>
      </c>
      <c r="AW49" s="113">
        <v>9309</v>
      </c>
      <c r="AX49" s="581">
        <f>(AT49+AV49)/2</f>
        <v>9032.5</v>
      </c>
      <c r="AY49" s="113">
        <f>(AU49+AW49)/2</f>
        <v>9291.5</v>
      </c>
      <c r="AZ49" s="113">
        <v>8899</v>
      </c>
      <c r="BA49" s="113">
        <v>9232</v>
      </c>
      <c r="BB49" s="113">
        <f t="shared" si="46"/>
        <v>8988</v>
      </c>
      <c r="BC49" s="113">
        <f t="shared" si="46"/>
        <v>9271.6666666666661</v>
      </c>
      <c r="BD49" s="113">
        <v>8881</v>
      </c>
      <c r="BE49" s="113">
        <v>9206</v>
      </c>
      <c r="BF49" s="113">
        <f t="shared" si="47"/>
        <v>8961.25</v>
      </c>
      <c r="BG49" s="113">
        <f t="shared" si="47"/>
        <v>9255.25</v>
      </c>
      <c r="BH49" s="113">
        <v>8952</v>
      </c>
      <c r="BI49" s="113">
        <v>9246</v>
      </c>
      <c r="BJ49" s="567">
        <v>9043</v>
      </c>
      <c r="BK49" s="567">
        <v>9319</v>
      </c>
      <c r="BL49" s="113">
        <f t="shared" si="48"/>
        <v>8997.5</v>
      </c>
      <c r="BM49" s="113">
        <f t="shared" si="48"/>
        <v>9282.5</v>
      </c>
      <c r="BN49" s="567">
        <v>8975</v>
      </c>
      <c r="BO49" s="567">
        <v>9274</v>
      </c>
      <c r="BP49" s="113">
        <f t="shared" si="49"/>
        <v>8990</v>
      </c>
      <c r="BQ49" s="113">
        <f t="shared" si="49"/>
        <v>9279.6666666666661</v>
      </c>
      <c r="BR49" s="567">
        <v>9111</v>
      </c>
      <c r="BS49" s="567">
        <v>9370</v>
      </c>
      <c r="BT49" s="567">
        <f t="shared" ref="BT49:BU54" si="52">(BR49+BN49+BJ49+BH49)/4</f>
        <v>9020.25</v>
      </c>
      <c r="BU49" s="567">
        <f t="shared" si="52"/>
        <v>9302.25</v>
      </c>
    </row>
    <row r="50" spans="1:73" ht="26.5">
      <c r="A50" s="563" t="s">
        <v>38</v>
      </c>
      <c r="B50" s="114">
        <v>5042.5</v>
      </c>
      <c r="C50" s="114">
        <v>5417.5</v>
      </c>
      <c r="D50" s="114">
        <v>6370</v>
      </c>
      <c r="E50" s="114">
        <v>6727</v>
      </c>
      <c r="F50" s="114">
        <v>6775</v>
      </c>
      <c r="G50" s="114">
        <v>7172</v>
      </c>
      <c r="H50" s="114">
        <v>6572.5</v>
      </c>
      <c r="I50" s="114">
        <v>6949.5</v>
      </c>
      <c r="J50" s="114">
        <v>6622</v>
      </c>
      <c r="K50" s="114">
        <v>7003</v>
      </c>
      <c r="L50" s="114">
        <v>6589</v>
      </c>
      <c r="M50" s="114">
        <v>6967.333333333333</v>
      </c>
      <c r="N50" s="114">
        <v>6573</v>
      </c>
      <c r="O50" s="114">
        <v>6924</v>
      </c>
      <c r="P50" s="114">
        <v>6585</v>
      </c>
      <c r="Q50" s="114">
        <v>6956.5</v>
      </c>
      <c r="R50" s="114">
        <v>6867</v>
      </c>
      <c r="S50" s="114">
        <v>7238</v>
      </c>
      <c r="T50" s="114">
        <v>7156</v>
      </c>
      <c r="U50" s="114">
        <v>7568</v>
      </c>
      <c r="V50" s="114">
        <f t="shared" ref="V50:W52" si="53">(R50+T50)/2</f>
        <v>7011.5</v>
      </c>
      <c r="W50" s="114">
        <f t="shared" si="53"/>
        <v>7403</v>
      </c>
      <c r="X50" s="114">
        <v>6903</v>
      </c>
      <c r="Y50" s="114">
        <v>7310</v>
      </c>
      <c r="Z50" s="114">
        <f t="shared" si="43"/>
        <v>6975.333333333333</v>
      </c>
      <c r="AA50" s="114">
        <f t="shared" si="43"/>
        <v>7372</v>
      </c>
      <c r="AB50" s="114">
        <v>7357</v>
      </c>
      <c r="AC50" s="114">
        <v>7791</v>
      </c>
      <c r="AD50" s="114">
        <f t="shared" si="50"/>
        <v>7070.75</v>
      </c>
      <c r="AE50" s="114">
        <f t="shared" si="50"/>
        <v>7476.75</v>
      </c>
      <c r="AF50" s="114">
        <v>8521</v>
      </c>
      <c r="AG50" s="114">
        <v>8959</v>
      </c>
      <c r="AH50" s="114">
        <v>9017</v>
      </c>
      <c r="AI50" s="114">
        <v>9399</v>
      </c>
      <c r="AJ50" s="114">
        <f t="shared" si="44"/>
        <v>8769</v>
      </c>
      <c r="AK50" s="114">
        <f t="shared" si="44"/>
        <v>9179</v>
      </c>
      <c r="AL50" s="564">
        <v>8231</v>
      </c>
      <c r="AM50" s="565">
        <v>8669</v>
      </c>
      <c r="AN50" s="565">
        <f t="shared" si="51"/>
        <v>8589.6666666666661</v>
      </c>
      <c r="AO50" s="565">
        <f t="shared" si="51"/>
        <v>9009</v>
      </c>
      <c r="AP50" s="565">
        <v>9366</v>
      </c>
      <c r="AQ50" s="565">
        <v>9872</v>
      </c>
      <c r="AR50" s="565">
        <f t="shared" ref="AR50:AS53" si="54">(AF50+AH50+AL50+AP50)/4</f>
        <v>8783.75</v>
      </c>
      <c r="AS50" s="565">
        <f>(AG50+AI50+AM50+AQ50)/4</f>
        <v>9224.75</v>
      </c>
      <c r="AT50" s="114">
        <v>10609</v>
      </c>
      <c r="AU50" s="566">
        <v>10942</v>
      </c>
      <c r="AV50" s="113">
        <v>11266</v>
      </c>
      <c r="AW50" s="113">
        <v>11596</v>
      </c>
      <c r="AX50" s="581">
        <f t="shared" si="45"/>
        <v>10937.5</v>
      </c>
      <c r="AY50" s="113">
        <f>(AU50+AW50)/2</f>
        <v>11269</v>
      </c>
      <c r="AZ50" s="113">
        <v>10285</v>
      </c>
      <c r="BA50" s="113">
        <v>10742</v>
      </c>
      <c r="BB50" s="113">
        <f t="shared" si="46"/>
        <v>10720</v>
      </c>
      <c r="BC50" s="113">
        <f t="shared" si="46"/>
        <v>11093.333333333334</v>
      </c>
      <c r="BD50" s="113">
        <v>10183</v>
      </c>
      <c r="BE50" s="113">
        <v>10593</v>
      </c>
      <c r="BF50" s="113">
        <f t="shared" si="47"/>
        <v>10585.75</v>
      </c>
      <c r="BG50" s="113">
        <f t="shared" si="47"/>
        <v>10968.25</v>
      </c>
      <c r="BH50" s="116">
        <v>10753</v>
      </c>
      <c r="BI50" s="116">
        <v>11169</v>
      </c>
      <c r="BJ50" s="570">
        <v>11566</v>
      </c>
      <c r="BK50" s="570">
        <v>11925</v>
      </c>
      <c r="BL50" s="113">
        <f t="shared" si="48"/>
        <v>11159.5</v>
      </c>
      <c r="BM50" s="113">
        <f t="shared" si="48"/>
        <v>11547</v>
      </c>
      <c r="BN50" s="570">
        <v>10570</v>
      </c>
      <c r="BO50" s="570">
        <v>10999</v>
      </c>
      <c r="BP50" s="113">
        <f t="shared" si="49"/>
        <v>10963</v>
      </c>
      <c r="BQ50" s="113">
        <f t="shared" si="49"/>
        <v>11364.333333333334</v>
      </c>
      <c r="BR50" s="570">
        <v>10140</v>
      </c>
      <c r="BS50" s="570">
        <v>10553</v>
      </c>
      <c r="BT50" s="567">
        <f t="shared" si="52"/>
        <v>10757.25</v>
      </c>
      <c r="BU50" s="567">
        <f t="shared" si="52"/>
        <v>11161.5</v>
      </c>
    </row>
    <row r="51" spans="1:73" ht="26.5">
      <c r="A51" s="563" t="s">
        <v>40</v>
      </c>
      <c r="B51" s="114">
        <v>5323</v>
      </c>
      <c r="C51" s="114">
        <v>5622.25</v>
      </c>
      <c r="D51" s="114">
        <v>5575</v>
      </c>
      <c r="E51" s="114">
        <v>5899</v>
      </c>
      <c r="F51" s="114">
        <v>6714</v>
      </c>
      <c r="G51" s="114">
        <v>7100</v>
      </c>
      <c r="H51" s="114">
        <v>6144.5</v>
      </c>
      <c r="I51" s="114">
        <v>6499.5</v>
      </c>
      <c r="J51" s="114">
        <v>6692</v>
      </c>
      <c r="K51" s="114">
        <v>7082</v>
      </c>
      <c r="L51" s="114">
        <v>6327</v>
      </c>
      <c r="M51" s="114">
        <v>6693.666666666667</v>
      </c>
      <c r="N51" s="114">
        <v>6625</v>
      </c>
      <c r="O51" s="114">
        <v>7015</v>
      </c>
      <c r="P51" s="114">
        <v>6401.5</v>
      </c>
      <c r="Q51" s="114">
        <v>6774</v>
      </c>
      <c r="R51" s="114">
        <v>6908</v>
      </c>
      <c r="S51" s="114">
        <v>7302</v>
      </c>
      <c r="T51" s="114">
        <v>7155</v>
      </c>
      <c r="U51" s="114">
        <v>7567</v>
      </c>
      <c r="V51" s="114">
        <f t="shared" si="53"/>
        <v>7031.5</v>
      </c>
      <c r="W51" s="114">
        <f t="shared" si="53"/>
        <v>7434.5</v>
      </c>
      <c r="X51" s="114">
        <v>7076</v>
      </c>
      <c r="Y51" s="114">
        <v>7518</v>
      </c>
      <c r="Z51" s="114">
        <f t="shared" si="43"/>
        <v>7046.333333333333</v>
      </c>
      <c r="AA51" s="114">
        <f t="shared" si="43"/>
        <v>7462.333333333333</v>
      </c>
      <c r="AB51" s="114">
        <v>7339</v>
      </c>
      <c r="AC51" s="114">
        <v>7825</v>
      </c>
      <c r="AD51" s="114">
        <f t="shared" si="50"/>
        <v>7119.5</v>
      </c>
      <c r="AE51" s="114">
        <f t="shared" si="50"/>
        <v>7553</v>
      </c>
      <c r="AF51" s="114">
        <v>8550</v>
      </c>
      <c r="AG51" s="114">
        <v>9043</v>
      </c>
      <c r="AH51" s="114">
        <v>8952</v>
      </c>
      <c r="AI51" s="114">
        <v>9457</v>
      </c>
      <c r="AJ51" s="114">
        <f t="shared" si="44"/>
        <v>8751</v>
      </c>
      <c r="AK51" s="114">
        <f t="shared" si="44"/>
        <v>9250</v>
      </c>
      <c r="AL51" s="572">
        <v>8637</v>
      </c>
      <c r="AM51" s="569">
        <v>9012</v>
      </c>
      <c r="AN51" s="565">
        <f t="shared" si="51"/>
        <v>8713</v>
      </c>
      <c r="AO51" s="565">
        <f t="shared" si="51"/>
        <v>9170.6666666666661</v>
      </c>
      <c r="AP51" s="572">
        <v>8530</v>
      </c>
      <c r="AQ51" s="569">
        <v>9028</v>
      </c>
      <c r="AR51" s="565">
        <f t="shared" si="54"/>
        <v>8667.25</v>
      </c>
      <c r="AS51" s="565">
        <f t="shared" si="54"/>
        <v>9135</v>
      </c>
      <c r="AT51" s="572">
        <v>8823</v>
      </c>
      <c r="AU51" s="115">
        <v>9305</v>
      </c>
      <c r="AV51" s="113">
        <v>8836</v>
      </c>
      <c r="AW51" s="113">
        <v>9317</v>
      </c>
      <c r="AX51" s="581">
        <f>(AT51+AV51)/2</f>
        <v>8829.5</v>
      </c>
      <c r="AY51" s="113">
        <f>(AU51+AW51)/2</f>
        <v>9311</v>
      </c>
      <c r="AZ51" s="113">
        <v>8751</v>
      </c>
      <c r="BA51" s="113">
        <v>9251</v>
      </c>
      <c r="BB51" s="113">
        <f t="shared" si="46"/>
        <v>8803.3333333333339</v>
      </c>
      <c r="BC51" s="113">
        <f t="shared" si="46"/>
        <v>9291</v>
      </c>
      <c r="BD51" s="113">
        <v>8815</v>
      </c>
      <c r="BE51" s="113">
        <v>9321</v>
      </c>
      <c r="BF51" s="113">
        <f>(BD51+AZ51+AV51+AT51)/4</f>
        <v>8806.25</v>
      </c>
      <c r="BG51" s="113">
        <f t="shared" si="0"/>
        <v>9298.5</v>
      </c>
      <c r="BH51" s="113">
        <v>9037</v>
      </c>
      <c r="BI51" s="113">
        <v>9535</v>
      </c>
      <c r="BJ51" s="567">
        <v>9279</v>
      </c>
      <c r="BK51" s="567">
        <v>9815</v>
      </c>
      <c r="BL51" s="113">
        <f t="shared" si="48"/>
        <v>9158</v>
      </c>
      <c r="BM51" s="113">
        <f t="shared" si="48"/>
        <v>9675</v>
      </c>
      <c r="BN51" s="567">
        <v>9052</v>
      </c>
      <c r="BO51" s="567">
        <v>9534</v>
      </c>
      <c r="BP51" s="113">
        <f t="shared" si="49"/>
        <v>9122.6666666666661</v>
      </c>
      <c r="BQ51" s="113">
        <f t="shared" si="49"/>
        <v>9628</v>
      </c>
      <c r="BR51" s="567">
        <v>8719</v>
      </c>
      <c r="BS51" s="567">
        <v>9208</v>
      </c>
      <c r="BT51" s="567">
        <f t="shared" si="52"/>
        <v>9021.75</v>
      </c>
      <c r="BU51" s="567">
        <f t="shared" si="52"/>
        <v>9523</v>
      </c>
    </row>
    <row r="52" spans="1:73" ht="26.5">
      <c r="A52" s="563" t="s">
        <v>135</v>
      </c>
      <c r="B52" s="114">
        <v>5285.25</v>
      </c>
      <c r="C52" s="114">
        <v>5710.25</v>
      </c>
      <c r="D52" s="114">
        <v>6156</v>
      </c>
      <c r="E52" s="114">
        <v>6557</v>
      </c>
      <c r="F52" s="114">
        <v>6481</v>
      </c>
      <c r="G52" s="114">
        <v>6896</v>
      </c>
      <c r="H52" s="114">
        <v>6318.5</v>
      </c>
      <c r="I52" s="114">
        <v>6726.5</v>
      </c>
      <c r="J52" s="114">
        <v>6496</v>
      </c>
      <c r="K52" s="114">
        <v>6918</v>
      </c>
      <c r="L52" s="114">
        <v>6377.666666666667</v>
      </c>
      <c r="M52" s="114">
        <v>6790.333333333333</v>
      </c>
      <c r="N52" s="114">
        <v>6496</v>
      </c>
      <c r="O52" s="114">
        <v>6924</v>
      </c>
      <c r="P52" s="114">
        <v>6407.25</v>
      </c>
      <c r="Q52" s="114">
        <v>6823.75</v>
      </c>
      <c r="R52" s="114">
        <v>6734</v>
      </c>
      <c r="S52" s="114">
        <v>7162</v>
      </c>
      <c r="T52" s="114">
        <v>7174</v>
      </c>
      <c r="U52" s="114">
        <v>7622</v>
      </c>
      <c r="V52" s="114">
        <f t="shared" si="53"/>
        <v>6954</v>
      </c>
      <c r="W52" s="114">
        <f t="shared" si="53"/>
        <v>7392</v>
      </c>
      <c r="X52" s="114">
        <v>6956</v>
      </c>
      <c r="Y52" s="114">
        <v>7398</v>
      </c>
      <c r="Z52" s="114">
        <f t="shared" si="43"/>
        <v>6954.666666666667</v>
      </c>
      <c r="AA52" s="114">
        <f t="shared" si="43"/>
        <v>7394</v>
      </c>
      <c r="AB52" s="600">
        <v>6903</v>
      </c>
      <c r="AC52" s="114">
        <v>7339</v>
      </c>
      <c r="AD52" s="114">
        <f t="shared" si="50"/>
        <v>6941.75</v>
      </c>
      <c r="AE52" s="114">
        <f t="shared" si="50"/>
        <v>7380.25</v>
      </c>
      <c r="AF52" s="114">
        <v>8511</v>
      </c>
      <c r="AG52" s="114">
        <v>9002</v>
      </c>
      <c r="AH52" s="114">
        <v>8837</v>
      </c>
      <c r="AI52" s="114">
        <v>9335</v>
      </c>
      <c r="AJ52" s="114">
        <f t="shared" si="44"/>
        <v>8674</v>
      </c>
      <c r="AK52" s="114">
        <f t="shared" si="44"/>
        <v>9168.5</v>
      </c>
      <c r="AL52" s="572">
        <v>8463</v>
      </c>
      <c r="AM52" s="569">
        <v>8948</v>
      </c>
      <c r="AN52" s="565">
        <f t="shared" si="51"/>
        <v>8603.6666666666661</v>
      </c>
      <c r="AO52" s="565">
        <f t="shared" si="51"/>
        <v>9095</v>
      </c>
      <c r="AP52" s="572">
        <v>8578</v>
      </c>
      <c r="AQ52" s="569">
        <v>9049</v>
      </c>
      <c r="AR52" s="565">
        <f t="shared" si="54"/>
        <v>8597.25</v>
      </c>
      <c r="AS52" s="565">
        <f t="shared" si="54"/>
        <v>9083.5</v>
      </c>
      <c r="AT52" s="114">
        <v>8701</v>
      </c>
      <c r="AU52" s="566">
        <v>9179</v>
      </c>
      <c r="AV52" s="113">
        <v>8942</v>
      </c>
      <c r="AW52" s="113">
        <v>9501</v>
      </c>
      <c r="AX52" s="581">
        <f t="shared" ref="AX52:AY54" si="55">(AT52+AV52)/2</f>
        <v>8821.5</v>
      </c>
      <c r="AY52" s="113">
        <f t="shared" si="55"/>
        <v>9340</v>
      </c>
      <c r="AZ52" s="113">
        <v>8698</v>
      </c>
      <c r="BA52" s="113">
        <v>9214</v>
      </c>
      <c r="BB52" s="113">
        <f t="shared" si="46"/>
        <v>8780.3333333333339</v>
      </c>
      <c r="BC52" s="113">
        <f t="shared" si="46"/>
        <v>9298</v>
      </c>
      <c r="BD52" s="113">
        <v>8896</v>
      </c>
      <c r="BE52" s="113">
        <v>9431</v>
      </c>
      <c r="BF52" s="113">
        <f t="shared" si="0"/>
        <v>8809.25</v>
      </c>
      <c r="BG52" s="113">
        <f t="shared" si="0"/>
        <v>9331.25</v>
      </c>
      <c r="BH52" s="113">
        <v>8950</v>
      </c>
      <c r="BI52" s="113">
        <v>9464</v>
      </c>
      <c r="BJ52" s="567">
        <v>9305</v>
      </c>
      <c r="BK52" s="567">
        <v>9911</v>
      </c>
      <c r="BL52" s="113">
        <f t="shared" si="48"/>
        <v>9127.5</v>
      </c>
      <c r="BM52" s="113">
        <f t="shared" si="48"/>
        <v>9687.5</v>
      </c>
      <c r="BN52" s="567">
        <v>9129</v>
      </c>
      <c r="BO52" s="567">
        <v>9651</v>
      </c>
      <c r="BP52" s="113">
        <f t="shared" si="49"/>
        <v>9128</v>
      </c>
      <c r="BQ52" s="113">
        <f t="shared" si="49"/>
        <v>9675.3333333333339</v>
      </c>
      <c r="BR52" s="567">
        <v>8742</v>
      </c>
      <c r="BS52" s="567">
        <v>9173</v>
      </c>
      <c r="BT52" s="567">
        <f t="shared" si="52"/>
        <v>9031.5</v>
      </c>
      <c r="BU52" s="567">
        <f t="shared" si="52"/>
        <v>9549.75</v>
      </c>
    </row>
    <row r="53" spans="1:73">
      <c r="A53" s="563" t="s">
        <v>42</v>
      </c>
      <c r="B53" s="114">
        <v>6699.75</v>
      </c>
      <c r="C53" s="114">
        <v>7264.75</v>
      </c>
      <c r="D53" s="114">
        <v>7441</v>
      </c>
      <c r="E53" s="114">
        <v>8077</v>
      </c>
      <c r="F53" s="114">
        <v>7312</v>
      </c>
      <c r="G53" s="114">
        <v>7927</v>
      </c>
      <c r="H53" s="114">
        <v>7376.5</v>
      </c>
      <c r="I53" s="114">
        <v>8002</v>
      </c>
      <c r="J53" s="114">
        <v>7606</v>
      </c>
      <c r="K53" s="114">
        <v>8252</v>
      </c>
      <c r="L53" s="114">
        <v>7453</v>
      </c>
      <c r="M53" s="114">
        <v>8085.333333333333</v>
      </c>
      <c r="N53" s="114">
        <v>6301</v>
      </c>
      <c r="O53" s="114">
        <v>6846</v>
      </c>
      <c r="P53" s="114">
        <v>7165</v>
      </c>
      <c r="Q53" s="114">
        <v>7775.5</v>
      </c>
      <c r="R53" s="114">
        <v>6551</v>
      </c>
      <c r="S53" s="114">
        <v>7088</v>
      </c>
      <c r="T53" s="114">
        <v>6465</v>
      </c>
      <c r="U53" s="114">
        <v>7057</v>
      </c>
      <c r="V53" s="114">
        <f>(R53+T53)/2</f>
        <v>6508</v>
      </c>
      <c r="W53" s="114">
        <f>(S53+U53)/2</f>
        <v>7072.5</v>
      </c>
      <c r="X53" s="114">
        <v>6702</v>
      </c>
      <c r="Y53" s="114">
        <v>7409</v>
      </c>
      <c r="Z53" s="114">
        <f t="shared" si="43"/>
        <v>6572.666666666667</v>
      </c>
      <c r="AA53" s="114">
        <f t="shared" si="43"/>
        <v>7184.666666666667</v>
      </c>
      <c r="AB53" s="114">
        <v>6771</v>
      </c>
      <c r="AC53" s="114">
        <v>7471</v>
      </c>
      <c r="AD53" s="114">
        <f t="shared" si="50"/>
        <v>6622.25</v>
      </c>
      <c r="AE53" s="114">
        <f t="shared" si="50"/>
        <v>7256.25</v>
      </c>
      <c r="AF53" s="114">
        <v>7827</v>
      </c>
      <c r="AG53" s="114">
        <v>8637</v>
      </c>
      <c r="AH53" s="114">
        <v>7838</v>
      </c>
      <c r="AI53" s="114">
        <v>8660</v>
      </c>
      <c r="AJ53" s="114">
        <f t="shared" si="44"/>
        <v>7832.5</v>
      </c>
      <c r="AK53" s="114">
        <f t="shared" si="44"/>
        <v>8648.5</v>
      </c>
      <c r="AL53" s="572">
        <v>8475</v>
      </c>
      <c r="AM53" s="569">
        <v>9274</v>
      </c>
      <c r="AN53" s="565">
        <f>(AF53+AH53+AL53)/3</f>
        <v>8046.666666666667</v>
      </c>
      <c r="AO53" s="565">
        <f>(AG53+AI53+AM53)/3</f>
        <v>8857</v>
      </c>
      <c r="AP53" s="572">
        <v>8508</v>
      </c>
      <c r="AQ53" s="569">
        <v>9317</v>
      </c>
      <c r="AR53" s="565">
        <f t="shared" si="54"/>
        <v>8162</v>
      </c>
      <c r="AS53" s="565">
        <f>(AG53+AI53+AM53+AQ53)/4</f>
        <v>8972</v>
      </c>
      <c r="AT53" s="572">
        <v>8926</v>
      </c>
      <c r="AU53" s="115">
        <v>9700</v>
      </c>
      <c r="AV53" s="113">
        <v>8721</v>
      </c>
      <c r="AW53" s="113">
        <v>9525</v>
      </c>
      <c r="AX53" s="581">
        <f t="shared" si="55"/>
        <v>8823.5</v>
      </c>
      <c r="AY53" s="113">
        <f t="shared" si="55"/>
        <v>9612.5</v>
      </c>
      <c r="AZ53" s="113">
        <v>8704</v>
      </c>
      <c r="BA53" s="113">
        <v>9539</v>
      </c>
      <c r="BB53" s="113">
        <f>(AT53+AV53+AZ53)/3</f>
        <v>8783.6666666666661</v>
      </c>
      <c r="BC53" s="113">
        <f>(AU53+AW53+BA53)/3</f>
        <v>9588</v>
      </c>
      <c r="BD53" s="113">
        <v>8724</v>
      </c>
      <c r="BE53" s="113">
        <v>9543</v>
      </c>
      <c r="BF53" s="113">
        <f>(BD53+AZ53+AV53+AT53)/4</f>
        <v>8768.75</v>
      </c>
      <c r="BG53" s="113">
        <f>(BE53+BA53+AW53+AU53)/4</f>
        <v>9576.75</v>
      </c>
      <c r="BH53" s="113">
        <v>9784</v>
      </c>
      <c r="BI53" s="113">
        <v>10080</v>
      </c>
      <c r="BJ53" s="567">
        <v>9693</v>
      </c>
      <c r="BK53" s="567">
        <v>9996</v>
      </c>
      <c r="BL53" s="113">
        <f t="shared" si="48"/>
        <v>9738.5</v>
      </c>
      <c r="BM53" s="113">
        <f t="shared" si="48"/>
        <v>10038</v>
      </c>
      <c r="BN53" s="567">
        <v>9542</v>
      </c>
      <c r="BO53" s="567">
        <v>9844</v>
      </c>
      <c r="BP53" s="113">
        <f t="shared" si="49"/>
        <v>9673</v>
      </c>
      <c r="BQ53" s="113">
        <f t="shared" si="49"/>
        <v>9973.3333333333339</v>
      </c>
      <c r="BR53" s="567">
        <v>9995</v>
      </c>
      <c r="BS53" s="567">
        <v>10299</v>
      </c>
      <c r="BT53" s="567">
        <f t="shared" si="52"/>
        <v>9753.5</v>
      </c>
      <c r="BU53" s="567">
        <f t="shared" si="52"/>
        <v>10054.75</v>
      </c>
    </row>
    <row r="54" spans="1:73">
      <c r="A54" s="563" t="s">
        <v>44</v>
      </c>
      <c r="B54" s="114">
        <v>6033</v>
      </c>
      <c r="C54" s="114">
        <v>6363</v>
      </c>
      <c r="D54" s="114">
        <v>6228</v>
      </c>
      <c r="E54" s="114">
        <v>6624</v>
      </c>
      <c r="F54" s="114">
        <v>6503</v>
      </c>
      <c r="G54" s="114">
        <v>6923</v>
      </c>
      <c r="H54" s="114">
        <v>6365.5</v>
      </c>
      <c r="I54" s="114">
        <v>6773.5</v>
      </c>
      <c r="J54" s="114">
        <v>6497</v>
      </c>
      <c r="K54" s="114">
        <v>6918</v>
      </c>
      <c r="L54" s="114">
        <v>6409.333333333333</v>
      </c>
      <c r="M54" s="114">
        <v>6821.666666666667</v>
      </c>
      <c r="N54" s="114">
        <v>6543</v>
      </c>
      <c r="O54" s="114">
        <v>6954</v>
      </c>
      <c r="P54" s="114">
        <v>6442.75</v>
      </c>
      <c r="Q54" s="114">
        <v>6854.75</v>
      </c>
      <c r="R54" s="114">
        <v>6800</v>
      </c>
      <c r="S54" s="114">
        <v>7217</v>
      </c>
      <c r="T54" s="114">
        <v>7061</v>
      </c>
      <c r="U54" s="114">
        <v>7500</v>
      </c>
      <c r="V54" s="114">
        <f>(R54+T54)/2</f>
        <v>6930.5</v>
      </c>
      <c r="W54" s="114">
        <f>(S54+U54)/2</f>
        <v>7358.5</v>
      </c>
      <c r="X54" s="114">
        <v>6808</v>
      </c>
      <c r="Y54" s="114">
        <v>7240</v>
      </c>
      <c r="Z54" s="114">
        <f t="shared" si="43"/>
        <v>6889.666666666667</v>
      </c>
      <c r="AA54" s="114">
        <f t="shared" si="43"/>
        <v>7319</v>
      </c>
      <c r="AB54" s="114">
        <v>7154</v>
      </c>
      <c r="AC54" s="114">
        <v>7603</v>
      </c>
      <c r="AD54" s="114">
        <f t="shared" si="50"/>
        <v>6955.75</v>
      </c>
      <c r="AE54" s="114">
        <f t="shared" si="50"/>
        <v>7390</v>
      </c>
      <c r="AF54" s="114">
        <v>8309</v>
      </c>
      <c r="AG54" s="114">
        <v>8828</v>
      </c>
      <c r="AH54" s="114">
        <v>8513</v>
      </c>
      <c r="AI54" s="114">
        <v>9041</v>
      </c>
      <c r="AJ54" s="114">
        <f t="shared" si="44"/>
        <v>8411</v>
      </c>
      <c r="AK54" s="114">
        <f t="shared" si="44"/>
        <v>8934.5</v>
      </c>
      <c r="AL54" s="564">
        <v>8075</v>
      </c>
      <c r="AM54" s="565">
        <v>8588</v>
      </c>
      <c r="AN54" s="565">
        <f>(AF54+AH54+AL54)/3</f>
        <v>8299</v>
      </c>
      <c r="AO54" s="565">
        <f>(AG54+AI54+AM54)/3</f>
        <v>8819</v>
      </c>
      <c r="AP54" s="565">
        <v>8027</v>
      </c>
      <c r="AQ54" s="565">
        <v>8537</v>
      </c>
      <c r="AR54" s="565">
        <f>(AF54+AH54+AL54+AP54)/4</f>
        <v>8231</v>
      </c>
      <c r="AS54" s="565">
        <f>(AG54+AI54+AM54+AQ54)/4</f>
        <v>8748.5</v>
      </c>
      <c r="AT54" s="114">
        <v>8346</v>
      </c>
      <c r="AU54" s="566">
        <v>8853</v>
      </c>
      <c r="AV54" s="113">
        <v>8407</v>
      </c>
      <c r="AW54" s="113">
        <v>8916</v>
      </c>
      <c r="AX54" s="581">
        <f t="shared" si="55"/>
        <v>8376.5</v>
      </c>
      <c r="AY54" s="113">
        <f t="shared" si="55"/>
        <v>8884.5</v>
      </c>
      <c r="AZ54" s="113">
        <v>8161</v>
      </c>
      <c r="BA54" s="113">
        <v>8686</v>
      </c>
      <c r="BB54" s="113">
        <f>(AT54+AV54+AZ54)/3</f>
        <v>8304.6666666666661</v>
      </c>
      <c r="BC54" s="113">
        <f>(AU54+AW54+BA54)/3</f>
        <v>8818.3333333333339</v>
      </c>
      <c r="BD54" s="113">
        <v>8148</v>
      </c>
      <c r="BE54" s="113">
        <v>8669</v>
      </c>
      <c r="BF54" s="113">
        <f t="shared" si="0"/>
        <v>8265.5</v>
      </c>
      <c r="BG54" s="113">
        <f t="shared" si="0"/>
        <v>8781</v>
      </c>
      <c r="BH54" s="113">
        <v>8472</v>
      </c>
      <c r="BI54" s="113">
        <v>8997</v>
      </c>
      <c r="BJ54" s="567">
        <v>8849</v>
      </c>
      <c r="BK54" s="567">
        <v>9404</v>
      </c>
      <c r="BL54" s="113">
        <f t="shared" si="48"/>
        <v>8660.5</v>
      </c>
      <c r="BM54" s="113">
        <f t="shared" si="48"/>
        <v>9200.5</v>
      </c>
      <c r="BN54" s="567">
        <v>8604</v>
      </c>
      <c r="BO54" s="567">
        <v>9144</v>
      </c>
      <c r="BP54" s="113">
        <f t="shared" si="49"/>
        <v>8641.6666666666661</v>
      </c>
      <c r="BQ54" s="113">
        <f t="shared" si="49"/>
        <v>9181.6666666666661</v>
      </c>
      <c r="BR54" s="567">
        <v>8248</v>
      </c>
      <c r="BS54" s="567">
        <v>8766</v>
      </c>
      <c r="BT54" s="567">
        <f t="shared" si="52"/>
        <v>8543.25</v>
      </c>
      <c r="BU54" s="567">
        <f t="shared" si="52"/>
        <v>9077.75</v>
      </c>
    </row>
    <row r="55" spans="1:73">
      <c r="A55" s="575" t="s">
        <v>427</v>
      </c>
      <c r="B55" s="596"/>
      <c r="C55" s="596"/>
      <c r="D55" s="596"/>
      <c r="E55" s="596"/>
      <c r="F55" s="596"/>
      <c r="G55" s="596"/>
      <c r="H55" s="596"/>
      <c r="I55" s="596"/>
      <c r="J55" s="596"/>
      <c r="K55" s="596"/>
      <c r="L55" s="114"/>
      <c r="M55" s="114"/>
      <c r="N55" s="576"/>
      <c r="O55" s="576"/>
      <c r="P55" s="114"/>
      <c r="Q55" s="114"/>
      <c r="R55" s="596"/>
      <c r="S55" s="596"/>
      <c r="T55" s="596"/>
      <c r="U55" s="596"/>
      <c r="V55" s="596"/>
      <c r="W55" s="596"/>
      <c r="X55" s="596"/>
      <c r="Y55" s="596"/>
      <c r="Z55" s="114"/>
      <c r="AA55" s="114"/>
      <c r="AB55" s="596"/>
      <c r="AC55" s="596"/>
      <c r="AD55" s="114"/>
      <c r="AE55" s="114"/>
      <c r="AF55" s="596"/>
      <c r="AG55" s="596"/>
      <c r="AH55" s="596"/>
      <c r="AI55" s="596"/>
      <c r="AJ55" s="596"/>
      <c r="AK55" s="596"/>
      <c r="AL55" s="597"/>
      <c r="AM55" s="598"/>
      <c r="AN55" s="565"/>
      <c r="AO55" s="565"/>
      <c r="AP55" s="598"/>
      <c r="AQ55" s="598"/>
      <c r="AR55" s="565"/>
      <c r="AS55" s="565"/>
      <c r="AT55" s="596"/>
      <c r="AU55" s="599"/>
      <c r="AV55" s="113"/>
      <c r="AW55" s="113"/>
      <c r="AX55" s="581"/>
      <c r="AY55" s="113"/>
      <c r="AZ55" s="113"/>
      <c r="BA55" s="113"/>
      <c r="BB55" s="581"/>
      <c r="BC55" s="113"/>
      <c r="BD55" s="113"/>
      <c r="BE55" s="113"/>
      <c r="BF55" s="113"/>
      <c r="BG55" s="113"/>
      <c r="BH55" s="113"/>
      <c r="BI55" s="113"/>
      <c r="BJ55" s="580"/>
      <c r="BK55" s="580"/>
      <c r="BL55" s="113"/>
      <c r="BM55" s="113"/>
      <c r="BN55" s="580"/>
      <c r="BO55" s="580"/>
      <c r="BP55" s="580"/>
      <c r="BQ55" s="580"/>
      <c r="BR55" s="580"/>
      <c r="BS55" s="580"/>
      <c r="BT55" s="580"/>
      <c r="BU55" s="580"/>
    </row>
    <row r="56" spans="1:73" ht="26.5">
      <c r="A56" s="563" t="s">
        <v>49</v>
      </c>
      <c r="B56" s="114">
        <v>5627.75</v>
      </c>
      <c r="C56" s="114">
        <v>6013.5</v>
      </c>
      <c r="D56" s="114">
        <v>6156</v>
      </c>
      <c r="E56" s="114">
        <v>6546</v>
      </c>
      <c r="F56" s="114">
        <v>6433</v>
      </c>
      <c r="G56" s="114">
        <v>6848</v>
      </c>
      <c r="H56" s="114">
        <v>6294.5</v>
      </c>
      <c r="I56" s="114">
        <v>6697</v>
      </c>
      <c r="J56" s="114">
        <v>6436</v>
      </c>
      <c r="K56" s="114">
        <v>6897</v>
      </c>
      <c r="L56" s="114">
        <v>6341.666666666667</v>
      </c>
      <c r="M56" s="114">
        <v>6763.666666666667</v>
      </c>
      <c r="N56" s="114">
        <v>6446</v>
      </c>
      <c r="O56" s="114">
        <v>6865</v>
      </c>
      <c r="P56" s="114">
        <v>6367.75</v>
      </c>
      <c r="Q56" s="114">
        <v>6789</v>
      </c>
      <c r="R56" s="114">
        <v>6790</v>
      </c>
      <c r="S56" s="114">
        <v>7216</v>
      </c>
      <c r="T56" s="114">
        <v>7243</v>
      </c>
      <c r="U56" s="114">
        <v>7707</v>
      </c>
      <c r="V56" s="114">
        <f>(R56+T56)/2</f>
        <v>7016.5</v>
      </c>
      <c r="W56" s="114">
        <f>(S56+U56)/2</f>
        <v>7461.5</v>
      </c>
      <c r="X56" s="114">
        <v>7197</v>
      </c>
      <c r="Y56" s="114">
        <v>7675</v>
      </c>
      <c r="Z56" s="114">
        <f>(R56+T56+X56)/3</f>
        <v>7076.666666666667</v>
      </c>
      <c r="AA56" s="114">
        <f>(S56+U56+Y56)/3</f>
        <v>7532.666666666667</v>
      </c>
      <c r="AB56" s="114">
        <v>7234</v>
      </c>
      <c r="AC56" s="114">
        <v>7710</v>
      </c>
      <c r="AD56" s="114">
        <f t="shared" ref="AD56:AE69" si="56">(R56+T56+X56+AB56)/4</f>
        <v>7116</v>
      </c>
      <c r="AE56" s="114">
        <f t="shared" si="56"/>
        <v>7577</v>
      </c>
      <c r="AF56" s="114">
        <v>8545</v>
      </c>
      <c r="AG56" s="114">
        <v>9092</v>
      </c>
      <c r="AH56" s="114">
        <v>8976</v>
      </c>
      <c r="AI56" s="114">
        <v>9549</v>
      </c>
      <c r="AJ56" s="114">
        <f>(AF56+AH56)/2</f>
        <v>8760.5</v>
      </c>
      <c r="AK56" s="114">
        <f>(AG56+AI56)/2</f>
        <v>9320.5</v>
      </c>
      <c r="AL56" s="572">
        <v>8643</v>
      </c>
      <c r="AM56" s="569">
        <v>9197</v>
      </c>
      <c r="AN56" s="565">
        <f>(AF56+AH56+AL56)/3</f>
        <v>8721.3333333333339</v>
      </c>
      <c r="AO56" s="565">
        <f>(AG56+AI56+AM56)/3</f>
        <v>9279.3333333333339</v>
      </c>
      <c r="AP56" s="565">
        <v>8328</v>
      </c>
      <c r="AQ56" s="565">
        <v>8863</v>
      </c>
      <c r="AR56" s="565">
        <f t="shared" ref="AR56:AS69" si="57">(AF56+AH56+AL56+AP56)/4</f>
        <v>8623</v>
      </c>
      <c r="AS56" s="565">
        <f t="shared" si="57"/>
        <v>9175.25</v>
      </c>
      <c r="AT56" s="114">
        <v>8691</v>
      </c>
      <c r="AU56" s="566">
        <v>9205</v>
      </c>
      <c r="AV56" s="113">
        <v>8839</v>
      </c>
      <c r="AW56" s="113">
        <v>9363</v>
      </c>
      <c r="AX56" s="581">
        <f>(AT56+AV56)/2</f>
        <v>8765</v>
      </c>
      <c r="AY56" s="113">
        <f>(AU56+AW56)/2</f>
        <v>9284</v>
      </c>
      <c r="AZ56" s="113">
        <v>8423</v>
      </c>
      <c r="BA56" s="113">
        <v>8982</v>
      </c>
      <c r="BB56" s="113">
        <f>(AT56+AV56+AZ56)/3</f>
        <v>8651</v>
      </c>
      <c r="BC56" s="113">
        <f>(AU56+AW56+BA56)/3</f>
        <v>9183.3333333333339</v>
      </c>
      <c r="BD56" s="113">
        <v>8323</v>
      </c>
      <c r="BE56" s="113">
        <v>8869</v>
      </c>
      <c r="BF56" s="113">
        <f>(BD56+AZ56+AV56+AT56)/4</f>
        <v>8569</v>
      </c>
      <c r="BG56" s="113">
        <f>(BE56+BA56+AW56+AU56)/4</f>
        <v>9104.75</v>
      </c>
      <c r="BH56" s="113">
        <v>8604</v>
      </c>
      <c r="BI56" s="113">
        <v>9142</v>
      </c>
      <c r="BJ56" s="567">
        <v>8924</v>
      </c>
      <c r="BK56" s="567">
        <v>9498</v>
      </c>
      <c r="BL56" s="113">
        <f>(BH56+BJ56)/2</f>
        <v>8764</v>
      </c>
      <c r="BM56" s="113">
        <f>(BI56+BK56)/2</f>
        <v>9320</v>
      </c>
      <c r="BN56" s="567">
        <v>8611</v>
      </c>
      <c r="BO56" s="567">
        <v>9187</v>
      </c>
      <c r="BP56" s="113">
        <f t="shared" ref="BP56:BQ60" si="58">(BH56+BJ56+BN56)/3</f>
        <v>8713</v>
      </c>
      <c r="BQ56" s="113">
        <f t="shared" si="58"/>
        <v>9275.6666666666661</v>
      </c>
      <c r="BR56" s="567">
        <v>8318</v>
      </c>
      <c r="BS56" s="567">
        <v>8850</v>
      </c>
      <c r="BT56" s="567">
        <f>(BR56+BN56+BJ56+BH56)/4</f>
        <v>8614.25</v>
      </c>
      <c r="BU56" s="567">
        <f>(BS56+BO56+BK56+BI56)/4</f>
        <v>9169.25</v>
      </c>
    </row>
    <row r="57" spans="1:73">
      <c r="A57" s="563" t="s">
        <v>50</v>
      </c>
      <c r="B57" s="114">
        <v>5303.75</v>
      </c>
      <c r="C57" s="114">
        <v>5712.25</v>
      </c>
      <c r="D57" s="114">
        <v>5557</v>
      </c>
      <c r="E57" s="114">
        <v>5920</v>
      </c>
      <c r="F57" s="114">
        <v>6148</v>
      </c>
      <c r="G57" s="114">
        <v>6549</v>
      </c>
      <c r="H57" s="114">
        <v>5852.5</v>
      </c>
      <c r="I57" s="114">
        <v>6234.5</v>
      </c>
      <c r="J57" s="114">
        <v>6276</v>
      </c>
      <c r="K57" s="114">
        <v>6707</v>
      </c>
      <c r="L57" s="114">
        <v>5993.666666666667</v>
      </c>
      <c r="M57" s="114">
        <v>6392</v>
      </c>
      <c r="N57" s="114">
        <v>6198</v>
      </c>
      <c r="O57" s="114">
        <v>6610</v>
      </c>
      <c r="P57" s="114">
        <v>6044.75</v>
      </c>
      <c r="Q57" s="114">
        <v>6446.5</v>
      </c>
      <c r="R57" s="114">
        <v>6642</v>
      </c>
      <c r="S57" s="114">
        <v>7068</v>
      </c>
      <c r="T57" s="114">
        <v>7154</v>
      </c>
      <c r="U57" s="114">
        <v>7622</v>
      </c>
      <c r="V57" s="114">
        <f t="shared" ref="V57:W68" si="59">(R57+T57)/2</f>
        <v>6898</v>
      </c>
      <c r="W57" s="114">
        <f t="shared" si="59"/>
        <v>7345</v>
      </c>
      <c r="X57" s="114">
        <v>7058</v>
      </c>
      <c r="Y57" s="114">
        <v>7548</v>
      </c>
      <c r="Z57" s="114">
        <f t="shared" ref="Z57:AA69" si="60">(R57+T57+X57)/3</f>
        <v>6951.333333333333</v>
      </c>
      <c r="AA57" s="114">
        <f t="shared" si="60"/>
        <v>7412.666666666667</v>
      </c>
      <c r="AB57" s="114">
        <v>7201</v>
      </c>
      <c r="AC57" s="114">
        <v>7696</v>
      </c>
      <c r="AD57" s="114">
        <f t="shared" si="56"/>
        <v>7013.75</v>
      </c>
      <c r="AE57" s="114">
        <f t="shared" si="56"/>
        <v>7483.5</v>
      </c>
      <c r="AF57" s="114">
        <v>8677</v>
      </c>
      <c r="AG57" s="114">
        <v>9246</v>
      </c>
      <c r="AH57" s="114">
        <v>9095</v>
      </c>
      <c r="AI57" s="114">
        <v>9697</v>
      </c>
      <c r="AJ57" s="114">
        <f t="shared" ref="AJ57:AK67" si="61">(AF57+AH57)/2</f>
        <v>8886</v>
      </c>
      <c r="AK57" s="114">
        <f t="shared" si="61"/>
        <v>9471.5</v>
      </c>
      <c r="AL57" s="564">
        <v>8667</v>
      </c>
      <c r="AM57" s="565">
        <v>9251</v>
      </c>
      <c r="AN57" s="565">
        <f t="shared" ref="AN57:AO67" si="62">(AF57+AH57+AL57)/3</f>
        <v>8813</v>
      </c>
      <c r="AO57" s="565">
        <f t="shared" si="62"/>
        <v>9398</v>
      </c>
      <c r="AP57" s="565">
        <v>8428</v>
      </c>
      <c r="AQ57" s="565">
        <v>9005</v>
      </c>
      <c r="AR57" s="565">
        <f t="shared" si="57"/>
        <v>8716.75</v>
      </c>
      <c r="AS57" s="565">
        <f>(AG57+AI57+AM57+AQ57)/4</f>
        <v>9299.75</v>
      </c>
      <c r="AT57" s="114">
        <v>8770</v>
      </c>
      <c r="AU57" s="566">
        <v>9338</v>
      </c>
      <c r="AV57" s="113">
        <v>8996</v>
      </c>
      <c r="AW57" s="113">
        <v>9576</v>
      </c>
      <c r="AX57" s="581">
        <f t="shared" ref="AX57:AY59" si="63">(AT57+AV57)/2</f>
        <v>8883</v>
      </c>
      <c r="AY57" s="113">
        <f t="shared" si="63"/>
        <v>9457</v>
      </c>
      <c r="AZ57" s="113">
        <v>8960</v>
      </c>
      <c r="BA57" s="113">
        <v>9583</v>
      </c>
      <c r="BB57" s="113">
        <f t="shared" ref="BB57:BC67" si="64">(AT57+AV57+AZ57)/3</f>
        <v>8908.6666666666661</v>
      </c>
      <c r="BC57" s="113">
        <f t="shared" si="64"/>
        <v>9499</v>
      </c>
      <c r="BD57" s="113">
        <v>8682</v>
      </c>
      <c r="BE57" s="113">
        <v>9289</v>
      </c>
      <c r="BF57" s="113">
        <f t="shared" si="0"/>
        <v>8852</v>
      </c>
      <c r="BG57" s="113">
        <f t="shared" si="0"/>
        <v>9446.5</v>
      </c>
      <c r="BH57" s="113">
        <v>8937</v>
      </c>
      <c r="BI57" s="113">
        <v>9535</v>
      </c>
      <c r="BJ57" s="567">
        <v>9409</v>
      </c>
      <c r="BK57" s="567">
        <v>10047</v>
      </c>
      <c r="BL57" s="113">
        <f t="shared" ref="BL57:BM72" si="65">(BH57+BJ57)/2</f>
        <v>9173</v>
      </c>
      <c r="BM57" s="113">
        <f t="shared" si="65"/>
        <v>9791</v>
      </c>
      <c r="BN57" s="567">
        <v>9366</v>
      </c>
      <c r="BO57" s="113">
        <v>9989</v>
      </c>
      <c r="BP57" s="113">
        <f t="shared" si="58"/>
        <v>9237.3333333333339</v>
      </c>
      <c r="BQ57" s="113">
        <f t="shared" si="58"/>
        <v>9857</v>
      </c>
      <c r="BR57" s="567">
        <v>8742</v>
      </c>
      <c r="BS57" s="567">
        <v>9319</v>
      </c>
      <c r="BT57" s="567">
        <f t="shared" ref="BT57:BU68" si="66">(BR57+BN57+BJ57+BH57)/4</f>
        <v>9113.5</v>
      </c>
      <c r="BU57" s="567">
        <f t="shared" si="66"/>
        <v>9722.5</v>
      </c>
    </row>
    <row r="58" spans="1:73">
      <c r="A58" s="563" t="s">
        <v>51</v>
      </c>
      <c r="B58" s="114">
        <v>5491.75</v>
      </c>
      <c r="C58" s="114">
        <v>5924.25</v>
      </c>
      <c r="D58" s="114">
        <v>5993</v>
      </c>
      <c r="E58" s="114">
        <v>6403</v>
      </c>
      <c r="F58" s="114">
        <v>6281</v>
      </c>
      <c r="G58" s="114">
        <v>6718</v>
      </c>
      <c r="H58" s="114">
        <v>6137</v>
      </c>
      <c r="I58" s="114">
        <v>6560.5</v>
      </c>
      <c r="J58" s="114">
        <v>6199</v>
      </c>
      <c r="K58" s="114">
        <v>6649</v>
      </c>
      <c r="L58" s="114">
        <v>6157.666666666667</v>
      </c>
      <c r="M58" s="114">
        <v>6590</v>
      </c>
      <c r="N58" s="114">
        <v>6260</v>
      </c>
      <c r="O58" s="114">
        <v>6711</v>
      </c>
      <c r="P58" s="114">
        <v>6183.25</v>
      </c>
      <c r="Q58" s="114">
        <v>6620.25</v>
      </c>
      <c r="R58" s="114">
        <v>6510</v>
      </c>
      <c r="S58" s="114">
        <v>6967</v>
      </c>
      <c r="T58" s="114">
        <v>6670</v>
      </c>
      <c r="U58" s="114">
        <v>7143</v>
      </c>
      <c r="V58" s="114">
        <f t="shared" si="59"/>
        <v>6590</v>
      </c>
      <c r="W58" s="114">
        <f t="shared" si="59"/>
        <v>7055</v>
      </c>
      <c r="X58" s="114">
        <v>7058</v>
      </c>
      <c r="Y58" s="114">
        <v>7548</v>
      </c>
      <c r="Z58" s="114">
        <f t="shared" si="60"/>
        <v>6746</v>
      </c>
      <c r="AA58" s="114">
        <f t="shared" si="60"/>
        <v>7219.333333333333</v>
      </c>
      <c r="AB58" s="114">
        <v>6997</v>
      </c>
      <c r="AC58" s="114">
        <v>7520</v>
      </c>
      <c r="AD58" s="114">
        <f t="shared" si="56"/>
        <v>6808.75</v>
      </c>
      <c r="AE58" s="114">
        <f t="shared" si="56"/>
        <v>7294.5</v>
      </c>
      <c r="AF58" s="114">
        <v>8300</v>
      </c>
      <c r="AG58" s="114">
        <v>8895</v>
      </c>
      <c r="AH58" s="114">
        <v>8446</v>
      </c>
      <c r="AI58" s="114">
        <v>9063</v>
      </c>
      <c r="AJ58" s="114">
        <f t="shared" si="61"/>
        <v>8373</v>
      </c>
      <c r="AK58" s="114">
        <f t="shared" si="61"/>
        <v>8979</v>
      </c>
      <c r="AL58" s="564">
        <v>7985</v>
      </c>
      <c r="AM58" s="565">
        <v>8585</v>
      </c>
      <c r="AN58" s="565">
        <f t="shared" si="62"/>
        <v>8243.6666666666661</v>
      </c>
      <c r="AO58" s="565">
        <f t="shared" si="62"/>
        <v>8847.6666666666661</v>
      </c>
      <c r="AP58" s="565">
        <v>7863</v>
      </c>
      <c r="AQ58" s="565">
        <v>8445</v>
      </c>
      <c r="AR58" s="565">
        <f t="shared" si="57"/>
        <v>8148.5</v>
      </c>
      <c r="AS58" s="565">
        <f t="shared" si="57"/>
        <v>8747</v>
      </c>
      <c r="AT58" s="114">
        <v>7911</v>
      </c>
      <c r="AU58" s="566">
        <v>8475</v>
      </c>
      <c r="AV58" s="113">
        <v>7985</v>
      </c>
      <c r="AW58" s="113">
        <v>8555</v>
      </c>
      <c r="AX58" s="581">
        <f t="shared" si="63"/>
        <v>7948</v>
      </c>
      <c r="AY58" s="113">
        <f t="shared" si="63"/>
        <v>8515</v>
      </c>
      <c r="AZ58" s="113">
        <v>7865</v>
      </c>
      <c r="BA58" s="113">
        <v>8459</v>
      </c>
      <c r="BB58" s="113">
        <f t="shared" si="64"/>
        <v>7920.333333333333</v>
      </c>
      <c r="BC58" s="113">
        <f t="shared" si="64"/>
        <v>8496.3333333333339</v>
      </c>
      <c r="BD58" s="113">
        <v>7776</v>
      </c>
      <c r="BE58" s="113">
        <v>8348</v>
      </c>
      <c r="BF58" s="113">
        <f t="shared" si="0"/>
        <v>7884.25</v>
      </c>
      <c r="BG58" s="113">
        <f t="shared" si="0"/>
        <v>8459.25</v>
      </c>
      <c r="BH58" s="113">
        <v>8082</v>
      </c>
      <c r="BI58" s="113">
        <v>8659</v>
      </c>
      <c r="BJ58" s="567">
        <v>8441</v>
      </c>
      <c r="BK58" s="567">
        <v>9068</v>
      </c>
      <c r="BL58" s="113">
        <f t="shared" si="65"/>
        <v>8261.5</v>
      </c>
      <c r="BM58" s="113">
        <f t="shared" si="65"/>
        <v>8863.5</v>
      </c>
      <c r="BN58" s="567">
        <v>8280</v>
      </c>
      <c r="BO58" s="567">
        <v>8898</v>
      </c>
      <c r="BP58" s="113">
        <f t="shared" si="58"/>
        <v>8267.6666666666661</v>
      </c>
      <c r="BQ58" s="113">
        <f t="shared" si="58"/>
        <v>8875</v>
      </c>
      <c r="BR58" s="567">
        <v>7824</v>
      </c>
      <c r="BS58" s="567">
        <v>8410</v>
      </c>
      <c r="BT58" s="567">
        <f t="shared" si="66"/>
        <v>8156.75</v>
      </c>
      <c r="BU58" s="567">
        <f t="shared" si="66"/>
        <v>8758.75</v>
      </c>
    </row>
    <row r="59" spans="1:73">
      <c r="A59" s="563" t="s">
        <v>52</v>
      </c>
      <c r="B59" s="114">
        <v>5321.5</v>
      </c>
      <c r="C59" s="114">
        <v>5808.75</v>
      </c>
      <c r="D59" s="114">
        <v>5884</v>
      </c>
      <c r="E59" s="114">
        <v>6414</v>
      </c>
      <c r="F59" s="114">
        <v>6020</v>
      </c>
      <c r="G59" s="114">
        <v>6565</v>
      </c>
      <c r="H59" s="114">
        <v>5952</v>
      </c>
      <c r="I59" s="114">
        <v>6489.5</v>
      </c>
      <c r="J59" s="114">
        <v>6269</v>
      </c>
      <c r="K59" s="114">
        <v>6708</v>
      </c>
      <c r="L59" s="114">
        <v>6057.666666666667</v>
      </c>
      <c r="M59" s="114">
        <v>6562.333333333333</v>
      </c>
      <c r="N59" s="114">
        <v>6278</v>
      </c>
      <c r="O59" s="114">
        <v>6708</v>
      </c>
      <c r="P59" s="114">
        <v>6112.75</v>
      </c>
      <c r="Q59" s="114">
        <v>6598.75</v>
      </c>
      <c r="R59" s="114">
        <v>6621</v>
      </c>
      <c r="S59" s="114">
        <v>7060</v>
      </c>
      <c r="T59" s="114">
        <v>6961</v>
      </c>
      <c r="U59" s="114">
        <v>7440</v>
      </c>
      <c r="V59" s="114">
        <f t="shared" si="59"/>
        <v>6791</v>
      </c>
      <c r="W59" s="114">
        <f t="shared" si="59"/>
        <v>7250</v>
      </c>
      <c r="X59" s="114">
        <v>7058</v>
      </c>
      <c r="Y59" s="114">
        <v>7548</v>
      </c>
      <c r="Z59" s="114">
        <f t="shared" si="60"/>
        <v>6880</v>
      </c>
      <c r="AA59" s="114">
        <f t="shared" si="60"/>
        <v>7349.333333333333</v>
      </c>
      <c r="AB59" s="114">
        <v>6988</v>
      </c>
      <c r="AC59" s="114">
        <v>7473</v>
      </c>
      <c r="AD59" s="114">
        <f t="shared" si="56"/>
        <v>6907</v>
      </c>
      <c r="AE59" s="114">
        <f t="shared" si="56"/>
        <v>7380.25</v>
      </c>
      <c r="AF59" s="114">
        <v>7572</v>
      </c>
      <c r="AG59" s="114">
        <v>8083</v>
      </c>
      <c r="AH59" s="114">
        <v>7786</v>
      </c>
      <c r="AI59" s="114">
        <v>8308</v>
      </c>
      <c r="AJ59" s="114">
        <f t="shared" si="61"/>
        <v>7679</v>
      </c>
      <c r="AK59" s="114">
        <f t="shared" si="61"/>
        <v>8195.5</v>
      </c>
      <c r="AL59" s="564">
        <v>7646</v>
      </c>
      <c r="AM59" s="565">
        <v>8170</v>
      </c>
      <c r="AN59" s="565">
        <f t="shared" si="62"/>
        <v>7668</v>
      </c>
      <c r="AO59" s="565">
        <f t="shared" si="62"/>
        <v>8187</v>
      </c>
      <c r="AP59" s="565">
        <v>7775</v>
      </c>
      <c r="AQ59" s="565">
        <v>8300</v>
      </c>
      <c r="AR59" s="565">
        <f t="shared" si="57"/>
        <v>7694.75</v>
      </c>
      <c r="AS59" s="565">
        <f t="shared" si="57"/>
        <v>8215.25</v>
      </c>
      <c r="AT59" s="114">
        <v>8012</v>
      </c>
      <c r="AU59" s="566">
        <v>8532</v>
      </c>
      <c r="AV59" s="113">
        <v>8141</v>
      </c>
      <c r="AW59" s="113">
        <v>8686</v>
      </c>
      <c r="AX59" s="581">
        <f>(AT59+AV59)/2</f>
        <v>8076.5</v>
      </c>
      <c r="AY59" s="113">
        <f t="shared" si="63"/>
        <v>8609</v>
      </c>
      <c r="AZ59" s="113">
        <v>8046</v>
      </c>
      <c r="BA59" s="113">
        <v>8606</v>
      </c>
      <c r="BB59" s="113">
        <f t="shared" si="64"/>
        <v>8066.333333333333</v>
      </c>
      <c r="BC59" s="113">
        <f t="shared" si="64"/>
        <v>8608</v>
      </c>
      <c r="BD59" s="113">
        <v>8108</v>
      </c>
      <c r="BE59" s="113">
        <v>8657</v>
      </c>
      <c r="BF59" s="113">
        <f>(BD59+AZ59+AV59+AT59)/4</f>
        <v>8076.75</v>
      </c>
      <c r="BG59" s="113">
        <f t="shared" si="0"/>
        <v>8620.25</v>
      </c>
      <c r="BH59" s="113">
        <v>8298</v>
      </c>
      <c r="BI59" s="113">
        <v>8848</v>
      </c>
      <c r="BJ59" s="567">
        <v>8568</v>
      </c>
      <c r="BK59" s="567">
        <v>9142</v>
      </c>
      <c r="BL59" s="113">
        <f t="shared" si="65"/>
        <v>8433</v>
      </c>
      <c r="BM59" s="113">
        <f t="shared" si="65"/>
        <v>8995</v>
      </c>
      <c r="BN59" s="567">
        <v>8669</v>
      </c>
      <c r="BO59" s="567">
        <v>9269</v>
      </c>
      <c r="BP59" s="113">
        <f t="shared" si="58"/>
        <v>8511.6666666666661</v>
      </c>
      <c r="BQ59" s="113">
        <f t="shared" si="58"/>
        <v>9086.3333333333339</v>
      </c>
      <c r="BR59" s="567">
        <v>8334</v>
      </c>
      <c r="BS59" s="567">
        <v>8877</v>
      </c>
      <c r="BT59" s="567">
        <f t="shared" si="66"/>
        <v>8467.25</v>
      </c>
      <c r="BU59" s="567">
        <f t="shared" si="66"/>
        <v>9034</v>
      </c>
    </row>
    <row r="60" spans="1:73">
      <c r="A60" s="563" t="s">
        <v>53</v>
      </c>
      <c r="B60" s="114">
        <v>5550.75</v>
      </c>
      <c r="C60" s="114">
        <v>5973</v>
      </c>
      <c r="D60" s="114">
        <v>6035</v>
      </c>
      <c r="E60" s="114">
        <v>6422</v>
      </c>
      <c r="F60" s="114">
        <v>6278</v>
      </c>
      <c r="G60" s="114">
        <v>6693</v>
      </c>
      <c r="H60" s="114">
        <v>6156.5</v>
      </c>
      <c r="I60" s="114">
        <v>6557.5</v>
      </c>
      <c r="J60" s="114">
        <v>6436</v>
      </c>
      <c r="K60" s="114">
        <v>6870</v>
      </c>
      <c r="L60" s="114">
        <v>6249.666666666667</v>
      </c>
      <c r="M60" s="114">
        <v>6661.666666666667</v>
      </c>
      <c r="N60" s="114">
        <v>6375</v>
      </c>
      <c r="O60" s="114">
        <v>6786</v>
      </c>
      <c r="P60" s="114">
        <v>6281</v>
      </c>
      <c r="Q60" s="114">
        <v>6692.75</v>
      </c>
      <c r="R60" s="114">
        <v>6893</v>
      </c>
      <c r="S60" s="114">
        <v>7322</v>
      </c>
      <c r="T60" s="114">
        <v>7275</v>
      </c>
      <c r="U60" s="114">
        <v>7740</v>
      </c>
      <c r="V60" s="114">
        <f t="shared" si="59"/>
        <v>7084</v>
      </c>
      <c r="W60" s="114">
        <f t="shared" si="59"/>
        <v>7531</v>
      </c>
      <c r="X60" s="114">
        <v>7058</v>
      </c>
      <c r="Y60" s="114">
        <v>7548</v>
      </c>
      <c r="Z60" s="114">
        <f t="shared" si="60"/>
        <v>7075.333333333333</v>
      </c>
      <c r="AA60" s="114">
        <f t="shared" si="60"/>
        <v>7536.666666666667</v>
      </c>
      <c r="AB60" s="114">
        <v>7324</v>
      </c>
      <c r="AC60" s="114">
        <v>7796</v>
      </c>
      <c r="AD60" s="114">
        <f t="shared" si="56"/>
        <v>7137.5</v>
      </c>
      <c r="AE60" s="114">
        <f t="shared" si="56"/>
        <v>7601.5</v>
      </c>
      <c r="AF60" s="114">
        <v>8788</v>
      </c>
      <c r="AG60" s="114">
        <v>9326</v>
      </c>
      <c r="AH60" s="114">
        <v>9043</v>
      </c>
      <c r="AI60" s="114">
        <v>9605</v>
      </c>
      <c r="AJ60" s="114">
        <f t="shared" si="61"/>
        <v>8915.5</v>
      </c>
      <c r="AK60" s="114">
        <f t="shared" si="61"/>
        <v>9465.5</v>
      </c>
      <c r="AL60" s="564">
        <v>8599</v>
      </c>
      <c r="AM60" s="565">
        <v>9138</v>
      </c>
      <c r="AN60" s="565">
        <f t="shared" si="62"/>
        <v>8810</v>
      </c>
      <c r="AO60" s="565">
        <f t="shared" si="62"/>
        <v>9356.3333333333339</v>
      </c>
      <c r="AP60" s="565">
        <v>8473</v>
      </c>
      <c r="AQ60" s="565">
        <v>8987</v>
      </c>
      <c r="AR60" s="565">
        <f t="shared" si="57"/>
        <v>8725.75</v>
      </c>
      <c r="AS60" s="565">
        <f t="shared" si="57"/>
        <v>9264</v>
      </c>
      <c r="AT60" s="114">
        <v>8548</v>
      </c>
      <c r="AU60" s="566">
        <v>9046</v>
      </c>
      <c r="AV60" s="113">
        <v>8510</v>
      </c>
      <c r="AW60" s="113">
        <v>9017</v>
      </c>
      <c r="AX60" s="581">
        <f>(AT60+AV60)/2</f>
        <v>8529</v>
      </c>
      <c r="AY60" s="113">
        <f>(AU60+AW60)/2</f>
        <v>9031.5</v>
      </c>
      <c r="AZ60" s="113">
        <v>8467</v>
      </c>
      <c r="BA60" s="113">
        <v>9001</v>
      </c>
      <c r="BB60" s="113">
        <f t="shared" si="64"/>
        <v>8508.3333333333339</v>
      </c>
      <c r="BC60" s="113">
        <f t="shared" si="64"/>
        <v>9021.3333333333339</v>
      </c>
      <c r="BD60" s="113">
        <v>8594</v>
      </c>
      <c r="BE60" s="113">
        <v>9113</v>
      </c>
      <c r="BF60" s="113">
        <f t="shared" si="0"/>
        <v>8529.75</v>
      </c>
      <c r="BG60" s="113">
        <f t="shared" si="0"/>
        <v>9044.25</v>
      </c>
      <c r="BH60" s="113">
        <v>8574</v>
      </c>
      <c r="BI60" s="113">
        <v>9075</v>
      </c>
      <c r="BJ60" s="567">
        <v>8934</v>
      </c>
      <c r="BK60" s="567">
        <v>9468</v>
      </c>
      <c r="BL60" s="113">
        <f t="shared" si="65"/>
        <v>8754</v>
      </c>
      <c r="BM60" s="113">
        <f>(BI60+BK60)/2</f>
        <v>9271.5</v>
      </c>
      <c r="BN60" s="567">
        <v>9040</v>
      </c>
      <c r="BO60" s="567">
        <v>9574</v>
      </c>
      <c r="BP60" s="113">
        <f t="shared" si="58"/>
        <v>8849.3333333333339</v>
      </c>
      <c r="BQ60" s="113">
        <f t="shared" si="58"/>
        <v>9372.3333333333339</v>
      </c>
      <c r="BR60" s="567">
        <v>8453</v>
      </c>
      <c r="BS60" s="567">
        <v>8943</v>
      </c>
      <c r="BT60" s="567">
        <f>(BR60+BN60+BJ60+BH60)/4</f>
        <v>8750.25</v>
      </c>
      <c r="BU60" s="567">
        <f>(BS60+BO60+BK60+BI60)/4</f>
        <v>9265</v>
      </c>
    </row>
    <row r="61" spans="1:73">
      <c r="A61" s="563" t="s">
        <v>54</v>
      </c>
      <c r="B61" s="114">
        <v>5451.75</v>
      </c>
      <c r="C61" s="114">
        <v>5858.5</v>
      </c>
      <c r="D61" s="114">
        <v>5961</v>
      </c>
      <c r="E61" s="114">
        <v>6291</v>
      </c>
      <c r="F61" s="114">
        <v>6226</v>
      </c>
      <c r="G61" s="114">
        <v>6603</v>
      </c>
      <c r="H61" s="114">
        <v>6093.5</v>
      </c>
      <c r="I61" s="114">
        <v>6447</v>
      </c>
      <c r="J61" s="114">
        <v>6176</v>
      </c>
      <c r="K61" s="114">
        <v>6576</v>
      </c>
      <c r="L61" s="114">
        <v>6121</v>
      </c>
      <c r="M61" s="114">
        <v>6490</v>
      </c>
      <c r="N61" s="114">
        <v>6049</v>
      </c>
      <c r="O61" s="114">
        <v>6430</v>
      </c>
      <c r="P61" s="114">
        <v>6103</v>
      </c>
      <c r="Q61" s="114">
        <v>6475</v>
      </c>
      <c r="R61" s="114">
        <v>6472</v>
      </c>
      <c r="S61" s="114">
        <v>6866</v>
      </c>
      <c r="T61" s="114">
        <v>6968</v>
      </c>
      <c r="U61" s="114">
        <v>7402</v>
      </c>
      <c r="V61" s="114">
        <f t="shared" si="59"/>
        <v>6720</v>
      </c>
      <c r="W61" s="114">
        <f t="shared" si="59"/>
        <v>7134</v>
      </c>
      <c r="X61" s="114">
        <v>7058</v>
      </c>
      <c r="Y61" s="114">
        <v>7548</v>
      </c>
      <c r="Z61" s="114">
        <f t="shared" si="60"/>
        <v>6832.666666666667</v>
      </c>
      <c r="AA61" s="114">
        <f t="shared" si="60"/>
        <v>7272</v>
      </c>
      <c r="AB61" s="114">
        <v>6988</v>
      </c>
      <c r="AC61" s="114">
        <v>7425</v>
      </c>
      <c r="AD61" s="114">
        <f t="shared" si="56"/>
        <v>6871.5</v>
      </c>
      <c r="AE61" s="114">
        <f t="shared" si="56"/>
        <v>7310.25</v>
      </c>
      <c r="AF61" s="114">
        <v>8352</v>
      </c>
      <c r="AG61" s="114">
        <v>8844</v>
      </c>
      <c r="AH61" s="114">
        <v>8591</v>
      </c>
      <c r="AI61" s="114">
        <v>9120</v>
      </c>
      <c r="AJ61" s="114">
        <f t="shared" si="61"/>
        <v>8471.5</v>
      </c>
      <c r="AK61" s="114">
        <f t="shared" si="61"/>
        <v>8982</v>
      </c>
      <c r="AL61" s="564">
        <v>8191</v>
      </c>
      <c r="AM61" s="565">
        <v>8695</v>
      </c>
      <c r="AN61" s="565">
        <f t="shared" si="62"/>
        <v>8378</v>
      </c>
      <c r="AO61" s="565">
        <f t="shared" si="62"/>
        <v>8886.3333333333339</v>
      </c>
      <c r="AP61" s="569">
        <v>8071</v>
      </c>
      <c r="AQ61" s="569">
        <v>8555</v>
      </c>
      <c r="AR61" s="565">
        <f>(AF61+AH61+AL61+AP61)/4</f>
        <v>8301.25</v>
      </c>
      <c r="AS61" s="565">
        <f>(AG61+AI61+AM61+AQ61)/4</f>
        <v>8803.5</v>
      </c>
      <c r="AT61" s="569">
        <v>8375</v>
      </c>
      <c r="AU61" s="115">
        <v>8854</v>
      </c>
      <c r="AV61" s="113">
        <v>8434</v>
      </c>
      <c r="AW61" s="113">
        <v>8922</v>
      </c>
      <c r="AX61" s="581">
        <f>(AT61+AV61)/2</f>
        <v>8404.5</v>
      </c>
      <c r="AY61" s="113">
        <f>(AU61+AW61)/2</f>
        <v>8888</v>
      </c>
      <c r="AZ61" s="113">
        <v>8376</v>
      </c>
      <c r="BA61" s="113">
        <v>8888</v>
      </c>
      <c r="BB61" s="113">
        <f t="shared" si="64"/>
        <v>8395</v>
      </c>
      <c r="BC61" s="113">
        <f t="shared" si="64"/>
        <v>8888</v>
      </c>
      <c r="BD61" s="113">
        <v>8346</v>
      </c>
      <c r="BE61" s="113">
        <v>8837</v>
      </c>
      <c r="BF61" s="113">
        <f t="shared" si="0"/>
        <v>8382.75</v>
      </c>
      <c r="BG61" s="113">
        <f t="shared" si="0"/>
        <v>8875.25</v>
      </c>
      <c r="BH61" s="113">
        <v>8448</v>
      </c>
      <c r="BI61" s="113">
        <v>8931</v>
      </c>
      <c r="BJ61" s="567">
        <v>8806</v>
      </c>
      <c r="BK61" s="567">
        <v>9330</v>
      </c>
      <c r="BL61" s="113">
        <f t="shared" si="65"/>
        <v>8627</v>
      </c>
      <c r="BM61" s="113">
        <f>(BI61+BK61)/2</f>
        <v>9130.5</v>
      </c>
      <c r="BN61" s="567">
        <v>8779</v>
      </c>
      <c r="BO61" s="567">
        <v>9303</v>
      </c>
      <c r="BP61" s="113">
        <f t="shared" ref="BP61:BQ65" si="67">(BH61+BJ61+BN61)/3</f>
        <v>8677.6666666666661</v>
      </c>
      <c r="BQ61" s="113">
        <f t="shared" si="67"/>
        <v>9188</v>
      </c>
      <c r="BR61" s="567">
        <v>8236</v>
      </c>
      <c r="BS61" s="567">
        <v>8719</v>
      </c>
      <c r="BT61" s="567">
        <f t="shared" si="66"/>
        <v>8567.25</v>
      </c>
      <c r="BU61" s="567">
        <f t="shared" si="66"/>
        <v>9070.75</v>
      </c>
    </row>
    <row r="62" spans="1:73">
      <c r="A62" s="563" t="s">
        <v>55</v>
      </c>
      <c r="B62" s="114">
        <v>6693</v>
      </c>
      <c r="C62" s="114">
        <v>7202.75</v>
      </c>
      <c r="D62" s="114">
        <v>6702</v>
      </c>
      <c r="E62" s="114">
        <v>7229</v>
      </c>
      <c r="F62" s="114">
        <v>6916</v>
      </c>
      <c r="G62" s="114">
        <v>7458</v>
      </c>
      <c r="H62" s="114">
        <v>6809</v>
      </c>
      <c r="I62" s="114">
        <v>7343.5</v>
      </c>
      <c r="J62" s="114">
        <v>7157</v>
      </c>
      <c r="K62" s="114">
        <v>7722</v>
      </c>
      <c r="L62" s="114">
        <v>6925</v>
      </c>
      <c r="M62" s="114">
        <v>7469.666666666667</v>
      </c>
      <c r="N62" s="114">
        <v>7361</v>
      </c>
      <c r="O62" s="114">
        <v>7853</v>
      </c>
      <c r="P62" s="114">
        <v>7034</v>
      </c>
      <c r="Q62" s="114">
        <v>7565.5</v>
      </c>
      <c r="R62" s="114">
        <v>7827</v>
      </c>
      <c r="S62" s="114">
        <v>8307</v>
      </c>
      <c r="T62" s="114">
        <v>8185</v>
      </c>
      <c r="U62" s="114">
        <v>8730</v>
      </c>
      <c r="V62" s="114">
        <f t="shared" si="59"/>
        <v>8006</v>
      </c>
      <c r="W62" s="114">
        <f t="shared" si="59"/>
        <v>8518.5</v>
      </c>
      <c r="X62" s="114">
        <v>7058</v>
      </c>
      <c r="Y62" s="114">
        <v>7548</v>
      </c>
      <c r="Z62" s="114">
        <f t="shared" si="60"/>
        <v>7690</v>
      </c>
      <c r="AA62" s="114">
        <f t="shared" si="60"/>
        <v>8195</v>
      </c>
      <c r="AB62" s="114">
        <v>8185</v>
      </c>
      <c r="AC62" s="114">
        <v>8730</v>
      </c>
      <c r="AD62" s="114">
        <f t="shared" si="56"/>
        <v>7813.75</v>
      </c>
      <c r="AE62" s="114">
        <f t="shared" si="56"/>
        <v>8328.75</v>
      </c>
      <c r="AF62" s="114">
        <v>9292</v>
      </c>
      <c r="AG62" s="114">
        <v>9920</v>
      </c>
      <c r="AH62" s="114">
        <v>9582</v>
      </c>
      <c r="AI62" s="114">
        <v>10251</v>
      </c>
      <c r="AJ62" s="114">
        <f t="shared" si="61"/>
        <v>9437</v>
      </c>
      <c r="AK62" s="114">
        <f t="shared" si="61"/>
        <v>10085.5</v>
      </c>
      <c r="AL62" s="564">
        <v>9582</v>
      </c>
      <c r="AM62" s="565">
        <v>10251</v>
      </c>
      <c r="AN62" s="565">
        <f t="shared" si="62"/>
        <v>9485.3333333333339</v>
      </c>
      <c r="AO62" s="565">
        <f t="shared" si="62"/>
        <v>10140.666666666666</v>
      </c>
      <c r="AP62" s="565">
        <v>9582</v>
      </c>
      <c r="AQ62" s="565">
        <v>10251</v>
      </c>
      <c r="AR62" s="565">
        <f t="shared" si="57"/>
        <v>9509.5</v>
      </c>
      <c r="AS62" s="565">
        <f t="shared" si="57"/>
        <v>10168.25</v>
      </c>
      <c r="AT62" s="114">
        <v>9582</v>
      </c>
      <c r="AU62" s="566">
        <v>10251</v>
      </c>
      <c r="AV62" s="114">
        <v>9594</v>
      </c>
      <c r="AW62" s="566">
        <v>10251</v>
      </c>
      <c r="AX62" s="581">
        <f t="shared" ref="AX62:AY69" si="68">(AT62+AV62)/2</f>
        <v>9588</v>
      </c>
      <c r="AY62" s="113">
        <f t="shared" si="68"/>
        <v>10251</v>
      </c>
      <c r="AZ62" s="114">
        <v>9594</v>
      </c>
      <c r="BA62" s="566">
        <v>10251</v>
      </c>
      <c r="BB62" s="113">
        <f t="shared" si="64"/>
        <v>9590</v>
      </c>
      <c r="BC62" s="113">
        <f t="shared" si="64"/>
        <v>10251</v>
      </c>
      <c r="BD62" s="114">
        <v>9594</v>
      </c>
      <c r="BE62" s="566">
        <v>10251</v>
      </c>
      <c r="BF62" s="113">
        <f t="shared" si="0"/>
        <v>9591</v>
      </c>
      <c r="BG62" s="113">
        <f t="shared" si="0"/>
        <v>10251</v>
      </c>
      <c r="BH62" s="114">
        <v>9619</v>
      </c>
      <c r="BI62" s="114">
        <v>10278</v>
      </c>
      <c r="BJ62" s="568">
        <v>10098</v>
      </c>
      <c r="BK62" s="568">
        <v>10804</v>
      </c>
      <c r="BL62" s="113">
        <f t="shared" si="65"/>
        <v>9858.5</v>
      </c>
      <c r="BM62" s="113">
        <f>(BI62+BK62)/2</f>
        <v>10541</v>
      </c>
      <c r="BN62" s="568">
        <v>10098</v>
      </c>
      <c r="BO62" s="568">
        <v>10804</v>
      </c>
      <c r="BP62" s="113">
        <f t="shared" si="67"/>
        <v>9938.3333333333339</v>
      </c>
      <c r="BQ62" s="113">
        <f t="shared" si="67"/>
        <v>10628.666666666666</v>
      </c>
      <c r="BR62" s="568">
        <v>10098</v>
      </c>
      <c r="BS62" s="568">
        <v>10804</v>
      </c>
      <c r="BT62" s="567">
        <f t="shared" si="66"/>
        <v>9978.25</v>
      </c>
      <c r="BU62" s="567">
        <f t="shared" si="66"/>
        <v>10672.5</v>
      </c>
    </row>
    <row r="63" spans="1:73">
      <c r="A63" s="563" t="s">
        <v>56</v>
      </c>
      <c r="B63" s="114">
        <v>5916.5</v>
      </c>
      <c r="C63" s="114">
        <v>6328</v>
      </c>
      <c r="D63" s="114">
        <v>6571</v>
      </c>
      <c r="E63" s="114">
        <v>7057</v>
      </c>
      <c r="F63" s="114">
        <v>6905</v>
      </c>
      <c r="G63" s="114">
        <v>7422</v>
      </c>
      <c r="H63" s="114">
        <v>6738</v>
      </c>
      <c r="I63" s="114">
        <v>7239.5</v>
      </c>
      <c r="J63" s="114">
        <v>6905</v>
      </c>
      <c r="K63" s="114">
        <v>7422</v>
      </c>
      <c r="L63" s="114">
        <v>6793.666666666667</v>
      </c>
      <c r="M63" s="114">
        <v>7300.333333333333</v>
      </c>
      <c r="N63" s="114">
        <v>6905</v>
      </c>
      <c r="O63" s="114">
        <v>7422</v>
      </c>
      <c r="P63" s="114">
        <v>6821.5</v>
      </c>
      <c r="Q63" s="114">
        <v>7330.75</v>
      </c>
      <c r="R63" s="114">
        <v>7087</v>
      </c>
      <c r="S63" s="114">
        <v>7586</v>
      </c>
      <c r="T63" s="114">
        <v>7476</v>
      </c>
      <c r="U63" s="114">
        <v>8017</v>
      </c>
      <c r="V63" s="114">
        <f t="shared" si="59"/>
        <v>7281.5</v>
      </c>
      <c r="W63" s="114">
        <f t="shared" si="59"/>
        <v>7801.5</v>
      </c>
      <c r="X63" s="114">
        <v>7058</v>
      </c>
      <c r="Y63" s="114">
        <v>7548</v>
      </c>
      <c r="Z63" s="114">
        <f t="shared" si="60"/>
        <v>7207</v>
      </c>
      <c r="AA63" s="114">
        <f t="shared" si="60"/>
        <v>7717</v>
      </c>
      <c r="AB63" s="114">
        <v>7641</v>
      </c>
      <c r="AC63" s="114">
        <v>8199</v>
      </c>
      <c r="AD63" s="114">
        <f t="shared" si="56"/>
        <v>7315.5</v>
      </c>
      <c r="AE63" s="114">
        <f t="shared" si="56"/>
        <v>7837.5</v>
      </c>
      <c r="AF63" s="114">
        <v>9012</v>
      </c>
      <c r="AG63" s="114">
        <v>9646</v>
      </c>
      <c r="AH63" s="114">
        <v>9276</v>
      </c>
      <c r="AI63" s="114">
        <v>9943</v>
      </c>
      <c r="AJ63" s="114">
        <f>(AF63+AH63)/2</f>
        <v>9144</v>
      </c>
      <c r="AK63" s="114">
        <f>(AG63+AI63)/2</f>
        <v>9794.5</v>
      </c>
      <c r="AL63" s="564">
        <v>9276</v>
      </c>
      <c r="AM63" s="565">
        <v>9943</v>
      </c>
      <c r="AN63" s="565">
        <f t="shared" si="62"/>
        <v>9188</v>
      </c>
      <c r="AO63" s="565">
        <f t="shared" si="62"/>
        <v>9844</v>
      </c>
      <c r="AP63" s="565">
        <v>9276</v>
      </c>
      <c r="AQ63" s="565">
        <v>9943</v>
      </c>
      <c r="AR63" s="565">
        <f t="shared" si="57"/>
        <v>9210</v>
      </c>
      <c r="AS63" s="565">
        <f t="shared" si="57"/>
        <v>9868.75</v>
      </c>
      <c r="AT63" s="114">
        <v>9276</v>
      </c>
      <c r="AU63" s="566">
        <v>9943</v>
      </c>
      <c r="AV63" s="114">
        <v>9276</v>
      </c>
      <c r="AW63" s="566">
        <v>9943</v>
      </c>
      <c r="AX63" s="581">
        <f t="shared" si="68"/>
        <v>9276</v>
      </c>
      <c r="AY63" s="113">
        <f t="shared" si="68"/>
        <v>9943</v>
      </c>
      <c r="AZ63" s="114">
        <v>9276</v>
      </c>
      <c r="BA63" s="566">
        <v>9943</v>
      </c>
      <c r="BB63" s="113">
        <f t="shared" si="64"/>
        <v>9276</v>
      </c>
      <c r="BC63" s="113">
        <f t="shared" si="64"/>
        <v>9943</v>
      </c>
      <c r="BD63" s="114">
        <v>9276</v>
      </c>
      <c r="BE63" s="566">
        <v>9943</v>
      </c>
      <c r="BF63" s="113">
        <f t="shared" si="0"/>
        <v>9276</v>
      </c>
      <c r="BG63" s="113">
        <f t="shared" si="0"/>
        <v>9943</v>
      </c>
      <c r="BH63" s="114">
        <v>9276</v>
      </c>
      <c r="BI63" s="114">
        <v>9943</v>
      </c>
      <c r="BJ63" s="568">
        <v>9503</v>
      </c>
      <c r="BK63" s="568">
        <v>10159</v>
      </c>
      <c r="BL63" s="113">
        <f t="shared" si="65"/>
        <v>9389.5</v>
      </c>
      <c r="BM63" s="113">
        <f>(BI63+BK63)/2</f>
        <v>10051</v>
      </c>
      <c r="BN63" s="568">
        <v>9627</v>
      </c>
      <c r="BO63" s="568">
        <v>10286</v>
      </c>
      <c r="BP63" s="113">
        <f t="shared" si="67"/>
        <v>9468.6666666666661</v>
      </c>
      <c r="BQ63" s="113">
        <f t="shared" si="67"/>
        <v>10129.333333333334</v>
      </c>
      <c r="BR63" s="568">
        <v>9627</v>
      </c>
      <c r="BS63" s="568">
        <v>10286</v>
      </c>
      <c r="BT63" s="567">
        <f t="shared" si="66"/>
        <v>9508.25</v>
      </c>
      <c r="BU63" s="567">
        <f t="shared" si="66"/>
        <v>10168.5</v>
      </c>
    </row>
    <row r="64" spans="1:73">
      <c r="A64" s="563" t="s">
        <v>57</v>
      </c>
      <c r="B64" s="114">
        <v>6352.25</v>
      </c>
      <c r="C64" s="114">
        <v>6909.75</v>
      </c>
      <c r="D64" s="114">
        <v>6579</v>
      </c>
      <c r="E64" s="114">
        <v>7140</v>
      </c>
      <c r="F64" s="114">
        <v>6623</v>
      </c>
      <c r="G64" s="114">
        <v>7117</v>
      </c>
      <c r="H64" s="114">
        <v>6601</v>
      </c>
      <c r="I64" s="114">
        <v>7128.5</v>
      </c>
      <c r="J64" s="114">
        <v>6616</v>
      </c>
      <c r="K64" s="114">
        <v>7116</v>
      </c>
      <c r="L64" s="114">
        <v>6606</v>
      </c>
      <c r="M64" s="114">
        <v>7124.333333333333</v>
      </c>
      <c r="N64" s="114">
        <v>6488</v>
      </c>
      <c r="O64" s="114">
        <v>6964</v>
      </c>
      <c r="P64" s="114">
        <v>6576.5</v>
      </c>
      <c r="Q64" s="114">
        <v>7084.25</v>
      </c>
      <c r="R64" s="114">
        <v>6997</v>
      </c>
      <c r="S64" s="114">
        <v>7506</v>
      </c>
      <c r="T64" s="114">
        <v>7519</v>
      </c>
      <c r="U64" s="114">
        <v>8077</v>
      </c>
      <c r="V64" s="114">
        <f t="shared" si="59"/>
        <v>7258</v>
      </c>
      <c r="W64" s="114">
        <f t="shared" si="59"/>
        <v>7791.5</v>
      </c>
      <c r="X64" s="114">
        <v>7058</v>
      </c>
      <c r="Y64" s="114">
        <v>7548</v>
      </c>
      <c r="Z64" s="114">
        <f t="shared" si="60"/>
        <v>7191.333333333333</v>
      </c>
      <c r="AA64" s="114">
        <f t="shared" si="60"/>
        <v>7710.333333333333</v>
      </c>
      <c r="AB64" s="114">
        <v>7454</v>
      </c>
      <c r="AC64" s="114">
        <v>8017</v>
      </c>
      <c r="AD64" s="114">
        <f t="shared" si="56"/>
        <v>7257</v>
      </c>
      <c r="AE64" s="114">
        <f t="shared" si="56"/>
        <v>7787</v>
      </c>
      <c r="AF64" s="114">
        <v>9100</v>
      </c>
      <c r="AG64" s="114">
        <v>9765</v>
      </c>
      <c r="AH64" s="114">
        <v>9160</v>
      </c>
      <c r="AI64" s="114">
        <v>9839</v>
      </c>
      <c r="AJ64" s="114">
        <f t="shared" si="61"/>
        <v>9130</v>
      </c>
      <c r="AK64" s="114">
        <f t="shared" si="61"/>
        <v>9802</v>
      </c>
      <c r="AL64" s="564">
        <v>8644</v>
      </c>
      <c r="AM64" s="565">
        <v>9290</v>
      </c>
      <c r="AN64" s="565">
        <f t="shared" si="62"/>
        <v>8968</v>
      </c>
      <c r="AO64" s="565">
        <f t="shared" si="62"/>
        <v>9631.3333333333339</v>
      </c>
      <c r="AP64" s="565">
        <v>8382</v>
      </c>
      <c r="AQ64" s="565">
        <v>9001</v>
      </c>
      <c r="AR64" s="565">
        <f t="shared" si="57"/>
        <v>8821.5</v>
      </c>
      <c r="AS64" s="565">
        <f t="shared" si="57"/>
        <v>9473.75</v>
      </c>
      <c r="AT64" s="114">
        <v>8760</v>
      </c>
      <c r="AU64" s="566">
        <v>9389</v>
      </c>
      <c r="AV64" s="113">
        <v>8891</v>
      </c>
      <c r="AW64" s="113">
        <v>9531</v>
      </c>
      <c r="AX64" s="581">
        <f t="shared" si="68"/>
        <v>8825.5</v>
      </c>
      <c r="AY64" s="113">
        <f t="shared" si="68"/>
        <v>9460</v>
      </c>
      <c r="AZ64" s="113">
        <v>8729</v>
      </c>
      <c r="BA64" s="113">
        <v>9390</v>
      </c>
      <c r="BB64" s="113">
        <f t="shared" si="64"/>
        <v>8793.3333333333339</v>
      </c>
      <c r="BC64" s="113">
        <f t="shared" si="64"/>
        <v>9436.6666666666661</v>
      </c>
      <c r="BD64" s="113">
        <v>8639</v>
      </c>
      <c r="BE64" s="113">
        <v>9282</v>
      </c>
      <c r="BF64" s="113">
        <f t="shared" si="0"/>
        <v>8754.75</v>
      </c>
      <c r="BG64" s="113">
        <f t="shared" si="0"/>
        <v>9398</v>
      </c>
      <c r="BH64" s="113">
        <v>8971</v>
      </c>
      <c r="BI64" s="113">
        <v>9630</v>
      </c>
      <c r="BJ64" s="567">
        <v>9335</v>
      </c>
      <c r="BK64" s="567">
        <v>10033</v>
      </c>
      <c r="BL64" s="113">
        <f t="shared" si="65"/>
        <v>9153</v>
      </c>
      <c r="BM64" s="113">
        <f t="shared" si="65"/>
        <v>9831.5</v>
      </c>
      <c r="BN64" s="567">
        <v>9370</v>
      </c>
      <c r="BO64" s="567">
        <v>10065</v>
      </c>
      <c r="BP64" s="113">
        <f t="shared" si="67"/>
        <v>9225.3333333333339</v>
      </c>
      <c r="BQ64" s="113">
        <f t="shared" si="67"/>
        <v>9909.3333333333339</v>
      </c>
      <c r="BR64" s="567">
        <v>8739</v>
      </c>
      <c r="BS64" s="567">
        <v>9388</v>
      </c>
      <c r="BT64" s="567">
        <f t="shared" si="66"/>
        <v>9103.75</v>
      </c>
      <c r="BU64" s="567">
        <f t="shared" si="66"/>
        <v>9779</v>
      </c>
    </row>
    <row r="65" spans="1:73">
      <c r="A65" s="563" t="s">
        <v>58</v>
      </c>
      <c r="B65" s="114">
        <v>5608.5</v>
      </c>
      <c r="C65" s="114">
        <v>5958.5</v>
      </c>
      <c r="D65" s="114">
        <v>6044</v>
      </c>
      <c r="E65" s="114">
        <v>6401</v>
      </c>
      <c r="F65" s="114">
        <v>6191</v>
      </c>
      <c r="G65" s="114">
        <v>6568</v>
      </c>
      <c r="H65" s="114">
        <v>6117.5</v>
      </c>
      <c r="I65" s="114">
        <v>6484.5</v>
      </c>
      <c r="J65" s="114">
        <v>6262</v>
      </c>
      <c r="K65" s="114">
        <v>6655</v>
      </c>
      <c r="L65" s="114">
        <v>6165.666666666667</v>
      </c>
      <c r="M65" s="114">
        <v>6541.333333333333</v>
      </c>
      <c r="N65" s="114">
        <v>6131</v>
      </c>
      <c r="O65" s="114">
        <v>6511</v>
      </c>
      <c r="P65" s="114">
        <v>6157</v>
      </c>
      <c r="Q65" s="114">
        <v>6533.75</v>
      </c>
      <c r="R65" s="114">
        <v>6458</v>
      </c>
      <c r="S65" s="114">
        <v>6845</v>
      </c>
      <c r="T65" s="114">
        <v>6847</v>
      </c>
      <c r="U65" s="114">
        <v>7263</v>
      </c>
      <c r="V65" s="114">
        <f t="shared" si="59"/>
        <v>6652.5</v>
      </c>
      <c r="W65" s="114">
        <f t="shared" si="59"/>
        <v>7054</v>
      </c>
      <c r="X65" s="114">
        <v>6786</v>
      </c>
      <c r="Y65" s="114">
        <v>7216</v>
      </c>
      <c r="Z65" s="114">
        <f t="shared" si="60"/>
        <v>6697</v>
      </c>
      <c r="AA65" s="114">
        <f t="shared" si="60"/>
        <v>7108</v>
      </c>
      <c r="AB65" s="114">
        <v>6971</v>
      </c>
      <c r="AC65" s="114">
        <v>7405</v>
      </c>
      <c r="AD65" s="114">
        <f t="shared" si="56"/>
        <v>6765.5</v>
      </c>
      <c r="AE65" s="114">
        <f t="shared" si="56"/>
        <v>7182.25</v>
      </c>
      <c r="AF65" s="114">
        <v>8291</v>
      </c>
      <c r="AG65" s="114">
        <v>8771</v>
      </c>
      <c r="AH65" s="114">
        <v>8700</v>
      </c>
      <c r="AI65" s="114">
        <v>9207</v>
      </c>
      <c r="AJ65" s="114">
        <f t="shared" si="61"/>
        <v>8495.5</v>
      </c>
      <c r="AK65" s="114">
        <f t="shared" si="61"/>
        <v>8989</v>
      </c>
      <c r="AL65" s="564">
        <v>8347</v>
      </c>
      <c r="AM65" s="565">
        <v>8853</v>
      </c>
      <c r="AN65" s="565">
        <f t="shared" si="62"/>
        <v>8446</v>
      </c>
      <c r="AO65" s="565">
        <f t="shared" si="62"/>
        <v>8943.6666666666661</v>
      </c>
      <c r="AP65" s="565">
        <v>8053</v>
      </c>
      <c r="AQ65" s="565">
        <v>8540</v>
      </c>
      <c r="AR65" s="565">
        <f t="shared" si="57"/>
        <v>8347.75</v>
      </c>
      <c r="AS65" s="565">
        <f t="shared" si="57"/>
        <v>8842.75</v>
      </c>
      <c r="AT65" s="569">
        <v>8329</v>
      </c>
      <c r="AU65" s="115">
        <v>8800</v>
      </c>
      <c r="AV65" s="113">
        <v>8467</v>
      </c>
      <c r="AW65" s="113">
        <v>8942</v>
      </c>
      <c r="AX65" s="581">
        <f t="shared" si="68"/>
        <v>8398</v>
      </c>
      <c r="AY65" s="113">
        <f t="shared" si="68"/>
        <v>8871</v>
      </c>
      <c r="AZ65" s="113">
        <v>8384</v>
      </c>
      <c r="BA65" s="113">
        <v>8886</v>
      </c>
      <c r="BB65" s="113">
        <f t="shared" si="64"/>
        <v>8393.3333333333339</v>
      </c>
      <c r="BC65" s="113">
        <f t="shared" si="64"/>
        <v>8876</v>
      </c>
      <c r="BD65" s="113">
        <v>8242</v>
      </c>
      <c r="BE65" s="113">
        <v>8739</v>
      </c>
      <c r="BF65" s="113">
        <f>(BD65+AZ65+AV65+AT65)/4</f>
        <v>8355.5</v>
      </c>
      <c r="BG65" s="113">
        <f>(BE65+BA65+AW65+AU65)/4</f>
        <v>8841.75</v>
      </c>
      <c r="BH65" s="113">
        <v>8518</v>
      </c>
      <c r="BI65" s="113">
        <v>9007</v>
      </c>
      <c r="BJ65" s="567">
        <v>8759</v>
      </c>
      <c r="BK65" s="567">
        <v>9269</v>
      </c>
      <c r="BL65" s="113">
        <f t="shared" si="65"/>
        <v>8638.5</v>
      </c>
      <c r="BM65" s="113">
        <f t="shared" si="65"/>
        <v>9138</v>
      </c>
      <c r="BN65" s="567">
        <v>8706</v>
      </c>
      <c r="BO65" s="567">
        <v>9218</v>
      </c>
      <c r="BP65" s="113">
        <f t="shared" si="67"/>
        <v>8661</v>
      </c>
      <c r="BQ65" s="113">
        <f t="shared" si="67"/>
        <v>9164.6666666666661</v>
      </c>
      <c r="BR65" s="567">
        <v>8234</v>
      </c>
      <c r="BS65" s="567">
        <v>8716</v>
      </c>
      <c r="BT65" s="567">
        <f>(BR65+BN65+BJ65+BH65)/4</f>
        <v>8554.25</v>
      </c>
      <c r="BU65" s="567">
        <f>(BS65+BO65+BK65+BI65)/4</f>
        <v>9052.5</v>
      </c>
    </row>
    <row r="66" spans="1:73">
      <c r="A66" s="563" t="s">
        <v>59</v>
      </c>
      <c r="B66" s="114">
        <v>5512.75</v>
      </c>
      <c r="C66" s="114">
        <v>6010.5</v>
      </c>
      <c r="D66" s="114">
        <v>5654</v>
      </c>
      <c r="E66" s="114">
        <v>6089</v>
      </c>
      <c r="F66" s="114">
        <v>6134</v>
      </c>
      <c r="G66" s="114">
        <v>6612</v>
      </c>
      <c r="H66" s="114">
        <v>5894</v>
      </c>
      <c r="I66" s="114">
        <v>6350.5</v>
      </c>
      <c r="J66" s="114">
        <v>6118</v>
      </c>
      <c r="K66" s="114">
        <v>6597</v>
      </c>
      <c r="L66" s="114">
        <v>5968.666666666667</v>
      </c>
      <c r="M66" s="114">
        <v>6432.666666666667</v>
      </c>
      <c r="N66" s="114">
        <v>6057</v>
      </c>
      <c r="O66" s="114">
        <v>6516</v>
      </c>
      <c r="P66" s="114">
        <v>5990.75</v>
      </c>
      <c r="Q66" s="114">
        <v>6453.5</v>
      </c>
      <c r="R66" s="114">
        <v>6290</v>
      </c>
      <c r="S66" s="114">
        <v>6763</v>
      </c>
      <c r="T66" s="114">
        <v>6636</v>
      </c>
      <c r="U66" s="114">
        <v>7164</v>
      </c>
      <c r="V66" s="114">
        <f t="shared" si="59"/>
        <v>6463</v>
      </c>
      <c r="W66" s="114">
        <f t="shared" si="59"/>
        <v>6963.5</v>
      </c>
      <c r="X66" s="114">
        <v>6517</v>
      </c>
      <c r="Y66" s="114">
        <v>7037</v>
      </c>
      <c r="Z66" s="114">
        <f t="shared" si="60"/>
        <v>6481</v>
      </c>
      <c r="AA66" s="114">
        <f t="shared" si="60"/>
        <v>6988</v>
      </c>
      <c r="AB66" s="114">
        <v>6839</v>
      </c>
      <c r="AC66" s="114">
        <v>7368</v>
      </c>
      <c r="AD66" s="114">
        <f t="shared" si="56"/>
        <v>6570.5</v>
      </c>
      <c r="AE66" s="114">
        <f t="shared" si="56"/>
        <v>7083</v>
      </c>
      <c r="AF66" s="114">
        <v>8133</v>
      </c>
      <c r="AG66" s="114">
        <v>8764</v>
      </c>
      <c r="AH66" s="114">
        <v>8189</v>
      </c>
      <c r="AI66" s="114">
        <v>8846</v>
      </c>
      <c r="AJ66" s="114">
        <f t="shared" si="61"/>
        <v>8161</v>
      </c>
      <c r="AK66" s="114">
        <f t="shared" si="61"/>
        <v>8805</v>
      </c>
      <c r="AL66" s="564">
        <v>7941</v>
      </c>
      <c r="AM66" s="565">
        <v>8563</v>
      </c>
      <c r="AN66" s="565">
        <f t="shared" si="62"/>
        <v>8087.666666666667</v>
      </c>
      <c r="AO66" s="565">
        <f t="shared" si="62"/>
        <v>8724.3333333333339</v>
      </c>
      <c r="AP66" s="565">
        <v>8120</v>
      </c>
      <c r="AQ66" s="565">
        <v>8720</v>
      </c>
      <c r="AR66" s="565">
        <f t="shared" si="57"/>
        <v>8095.75</v>
      </c>
      <c r="AS66" s="565">
        <f t="shared" si="57"/>
        <v>8723.25</v>
      </c>
      <c r="AT66" s="114">
        <v>8401</v>
      </c>
      <c r="AU66" s="566">
        <v>9038</v>
      </c>
      <c r="AV66" s="113">
        <v>8522</v>
      </c>
      <c r="AW66" s="113">
        <v>9151</v>
      </c>
      <c r="AX66" s="581">
        <f t="shared" si="68"/>
        <v>8461.5</v>
      </c>
      <c r="AY66" s="113">
        <f t="shared" si="68"/>
        <v>9094.5</v>
      </c>
      <c r="AZ66" s="113">
        <v>8392</v>
      </c>
      <c r="BA66" s="113">
        <v>9050</v>
      </c>
      <c r="BB66" s="113">
        <f t="shared" si="64"/>
        <v>8438.3333333333339</v>
      </c>
      <c r="BC66" s="113">
        <f t="shared" si="64"/>
        <v>9079.6666666666661</v>
      </c>
      <c r="BD66" s="113">
        <v>8398</v>
      </c>
      <c r="BE66" s="113">
        <v>9037</v>
      </c>
      <c r="BF66" s="113">
        <f t="shared" si="0"/>
        <v>8428.25</v>
      </c>
      <c r="BG66" s="113">
        <f t="shared" si="0"/>
        <v>9069</v>
      </c>
      <c r="BH66" s="113">
        <v>8558</v>
      </c>
      <c r="BI66" s="113">
        <v>9182</v>
      </c>
      <c r="BJ66" s="567">
        <v>9091</v>
      </c>
      <c r="BK66" s="567">
        <v>9771</v>
      </c>
      <c r="BL66" s="113">
        <f t="shared" si="65"/>
        <v>8824.5</v>
      </c>
      <c r="BM66" s="113">
        <f t="shared" si="65"/>
        <v>9476.5</v>
      </c>
      <c r="BN66" s="567">
        <v>8783</v>
      </c>
      <c r="BO66" s="567">
        <v>9465</v>
      </c>
      <c r="BP66" s="113">
        <f t="shared" ref="BP66:BQ68" si="69">(BH66+BJ66+BN66)/3</f>
        <v>8810.6666666666661</v>
      </c>
      <c r="BQ66" s="113">
        <f t="shared" si="69"/>
        <v>9472.6666666666661</v>
      </c>
      <c r="BR66" s="567">
        <v>8326</v>
      </c>
      <c r="BS66" s="567">
        <v>8961</v>
      </c>
      <c r="BT66" s="567">
        <f t="shared" si="66"/>
        <v>8689.5</v>
      </c>
      <c r="BU66" s="567">
        <f t="shared" si="66"/>
        <v>9344.75</v>
      </c>
    </row>
    <row r="67" spans="1:73">
      <c r="A67" s="563" t="s">
        <v>60</v>
      </c>
      <c r="B67" s="114">
        <v>6680</v>
      </c>
      <c r="C67" s="114">
        <v>7288.25</v>
      </c>
      <c r="D67" s="114">
        <v>7020</v>
      </c>
      <c r="E67" s="114">
        <v>7668</v>
      </c>
      <c r="F67" s="114">
        <v>7175</v>
      </c>
      <c r="G67" s="114">
        <v>7838</v>
      </c>
      <c r="H67" s="114">
        <v>7097.5</v>
      </c>
      <c r="I67" s="114">
        <v>7753</v>
      </c>
      <c r="J67" s="114">
        <v>7449</v>
      </c>
      <c r="K67" s="114">
        <v>8142</v>
      </c>
      <c r="L67" s="114">
        <v>7214.666666666667</v>
      </c>
      <c r="M67" s="114">
        <v>7882.666666666667</v>
      </c>
      <c r="N67" s="114">
        <v>7482</v>
      </c>
      <c r="O67" s="114">
        <v>8166</v>
      </c>
      <c r="P67" s="114">
        <v>7281.5</v>
      </c>
      <c r="Q67" s="114">
        <v>7953.5</v>
      </c>
      <c r="R67" s="114">
        <v>7602</v>
      </c>
      <c r="S67" s="114">
        <v>8289</v>
      </c>
      <c r="T67" s="114">
        <v>7847</v>
      </c>
      <c r="U67" s="114">
        <v>8557</v>
      </c>
      <c r="V67" s="114">
        <f t="shared" si="59"/>
        <v>7724.5</v>
      </c>
      <c r="W67" s="114">
        <f t="shared" si="59"/>
        <v>8423</v>
      </c>
      <c r="X67" s="114">
        <v>7749</v>
      </c>
      <c r="Y67" s="114">
        <v>8452</v>
      </c>
      <c r="Z67" s="114">
        <f t="shared" si="60"/>
        <v>7732.666666666667</v>
      </c>
      <c r="AA67" s="114">
        <f t="shared" si="60"/>
        <v>8432.6666666666661</v>
      </c>
      <c r="AB67" s="114">
        <v>7954</v>
      </c>
      <c r="AC67" s="114">
        <v>8666</v>
      </c>
      <c r="AD67" s="114">
        <f t="shared" si="56"/>
        <v>7788</v>
      </c>
      <c r="AE67" s="114">
        <f t="shared" si="56"/>
        <v>8491</v>
      </c>
      <c r="AF67" s="114">
        <v>8597</v>
      </c>
      <c r="AG67" s="114">
        <v>9342</v>
      </c>
      <c r="AH67" s="114">
        <v>8808</v>
      </c>
      <c r="AI67" s="114">
        <v>9583</v>
      </c>
      <c r="AJ67" s="114">
        <f t="shared" si="61"/>
        <v>8702.5</v>
      </c>
      <c r="AK67" s="114">
        <f t="shared" si="61"/>
        <v>9462.5</v>
      </c>
      <c r="AL67" s="564">
        <v>8865</v>
      </c>
      <c r="AM67" s="565">
        <v>9668</v>
      </c>
      <c r="AN67" s="565">
        <f t="shared" si="62"/>
        <v>8756.6666666666661</v>
      </c>
      <c r="AO67" s="565">
        <f t="shared" si="62"/>
        <v>9531</v>
      </c>
      <c r="AP67" s="565">
        <v>8873</v>
      </c>
      <c r="AQ67" s="565">
        <v>9677</v>
      </c>
      <c r="AR67" s="565">
        <f>(AF67+AH67+AL67+AP67)/4</f>
        <v>8785.75</v>
      </c>
      <c r="AS67" s="565">
        <f t="shared" si="57"/>
        <v>9567.5</v>
      </c>
      <c r="AT67" s="114">
        <v>9547</v>
      </c>
      <c r="AU67" s="566">
        <v>10486</v>
      </c>
      <c r="AV67" s="113">
        <v>9810</v>
      </c>
      <c r="AW67" s="113">
        <v>10755</v>
      </c>
      <c r="AX67" s="581">
        <f t="shared" si="68"/>
        <v>9678.5</v>
      </c>
      <c r="AY67" s="113">
        <f t="shared" si="68"/>
        <v>10620.5</v>
      </c>
      <c r="AZ67" s="113">
        <v>9789</v>
      </c>
      <c r="BA67" s="113">
        <v>10775</v>
      </c>
      <c r="BB67" s="113">
        <f t="shared" si="64"/>
        <v>9715.3333333333339</v>
      </c>
      <c r="BC67" s="113">
        <f t="shared" si="64"/>
        <v>10672</v>
      </c>
      <c r="BD67" s="113">
        <v>9664</v>
      </c>
      <c r="BE67" s="113">
        <v>10642</v>
      </c>
      <c r="BF67" s="113">
        <f t="shared" si="0"/>
        <v>9702.5</v>
      </c>
      <c r="BG67" s="113">
        <f t="shared" si="0"/>
        <v>10664.5</v>
      </c>
      <c r="BH67" s="113">
        <v>9734</v>
      </c>
      <c r="BI67" s="113">
        <v>10691</v>
      </c>
      <c r="BJ67" s="567">
        <v>10085</v>
      </c>
      <c r="BK67" s="567">
        <v>11072</v>
      </c>
      <c r="BL67" s="113">
        <f t="shared" si="65"/>
        <v>9909.5</v>
      </c>
      <c r="BM67" s="113">
        <f t="shared" si="65"/>
        <v>10881.5</v>
      </c>
      <c r="BN67" s="567">
        <v>10014</v>
      </c>
      <c r="BO67" s="567">
        <v>10996</v>
      </c>
      <c r="BP67" s="113">
        <f t="shared" si="69"/>
        <v>9944.3333333333339</v>
      </c>
      <c r="BQ67" s="113">
        <f t="shared" si="69"/>
        <v>10919.666666666666</v>
      </c>
      <c r="BR67" s="567">
        <v>9400</v>
      </c>
      <c r="BS67" s="567">
        <v>10333</v>
      </c>
      <c r="BT67" s="567">
        <f t="shared" si="66"/>
        <v>9808.25</v>
      </c>
      <c r="BU67" s="567">
        <f t="shared" si="66"/>
        <v>10773</v>
      </c>
    </row>
    <row r="68" spans="1:73">
      <c r="A68" s="563" t="s">
        <v>61</v>
      </c>
      <c r="B68" s="114">
        <v>5544.5</v>
      </c>
      <c r="C68" s="114">
        <v>6012.5</v>
      </c>
      <c r="D68" s="114">
        <v>5924</v>
      </c>
      <c r="E68" s="114">
        <v>6427</v>
      </c>
      <c r="F68" s="114">
        <v>6151</v>
      </c>
      <c r="G68" s="114">
        <v>6604</v>
      </c>
      <c r="H68" s="114">
        <v>6037.5</v>
      </c>
      <c r="I68" s="114">
        <v>6515.5</v>
      </c>
      <c r="J68" s="114">
        <v>6193</v>
      </c>
      <c r="K68" s="114">
        <v>6657</v>
      </c>
      <c r="L68" s="114">
        <v>6089.333333333333</v>
      </c>
      <c r="M68" s="114">
        <v>6562.666666666667</v>
      </c>
      <c r="N68" s="114">
        <v>6126</v>
      </c>
      <c r="O68" s="114">
        <v>6576</v>
      </c>
      <c r="P68" s="114">
        <v>6098.5</v>
      </c>
      <c r="Q68" s="114">
        <v>6566</v>
      </c>
      <c r="R68" s="114">
        <v>6429</v>
      </c>
      <c r="S68" s="114">
        <v>6898</v>
      </c>
      <c r="T68" s="114">
        <v>6866</v>
      </c>
      <c r="U68" s="114">
        <v>7377</v>
      </c>
      <c r="V68" s="114">
        <f t="shared" si="59"/>
        <v>6647.5</v>
      </c>
      <c r="W68" s="114">
        <f t="shared" si="59"/>
        <v>7137.5</v>
      </c>
      <c r="X68" s="114">
        <v>6771</v>
      </c>
      <c r="Y68" s="114">
        <v>7284</v>
      </c>
      <c r="Z68" s="114">
        <f t="shared" si="60"/>
        <v>6688.666666666667</v>
      </c>
      <c r="AA68" s="114">
        <f t="shared" si="60"/>
        <v>7186.333333333333</v>
      </c>
      <c r="AB68" s="114">
        <v>6932</v>
      </c>
      <c r="AC68" s="114">
        <v>7455</v>
      </c>
      <c r="AD68" s="114">
        <f t="shared" si="56"/>
        <v>6749.5</v>
      </c>
      <c r="AE68" s="114">
        <f t="shared" si="56"/>
        <v>7253.5</v>
      </c>
      <c r="AF68" s="114">
        <v>8288</v>
      </c>
      <c r="AG68" s="114">
        <v>8892</v>
      </c>
      <c r="AH68" s="114">
        <v>8649</v>
      </c>
      <c r="AI68" s="114">
        <v>9276</v>
      </c>
      <c r="AJ68" s="114">
        <f>(AF68+AH68)/2</f>
        <v>8468.5</v>
      </c>
      <c r="AK68" s="114">
        <f>(AG68+AI68)/2</f>
        <v>9084</v>
      </c>
      <c r="AL68" s="572">
        <v>8139</v>
      </c>
      <c r="AM68" s="569">
        <v>8742</v>
      </c>
      <c r="AN68" s="565">
        <f>(AF68+AH68+AL68)/3</f>
        <v>8358.6666666666661</v>
      </c>
      <c r="AO68" s="565">
        <f>(AG68+AI68+AM68)/3</f>
        <v>8970</v>
      </c>
      <c r="AP68" s="565">
        <v>7986</v>
      </c>
      <c r="AQ68" s="565">
        <v>8567</v>
      </c>
      <c r="AR68" s="565">
        <f t="shared" si="57"/>
        <v>8265.5</v>
      </c>
      <c r="AS68" s="565">
        <f t="shared" si="57"/>
        <v>8869.25</v>
      </c>
      <c r="AT68" s="569">
        <v>8368</v>
      </c>
      <c r="AU68" s="115">
        <v>8962</v>
      </c>
      <c r="AV68" s="113">
        <v>8384</v>
      </c>
      <c r="AW68" s="113">
        <v>8983</v>
      </c>
      <c r="AX68" s="581">
        <f t="shared" si="68"/>
        <v>8376</v>
      </c>
      <c r="AY68" s="113">
        <f t="shared" si="68"/>
        <v>8972.5</v>
      </c>
      <c r="AZ68" s="113">
        <v>8278</v>
      </c>
      <c r="BA68" s="113">
        <v>8902</v>
      </c>
      <c r="BB68" s="113">
        <f>(AT68+AV68+AZ68)/3</f>
        <v>8343.3333333333339</v>
      </c>
      <c r="BC68" s="113">
        <f>(AU68+AW68+BA68)/3</f>
        <v>8949</v>
      </c>
      <c r="BD68" s="113">
        <v>8168</v>
      </c>
      <c r="BE68" s="113">
        <v>8773</v>
      </c>
      <c r="BF68" s="113">
        <f t="shared" si="0"/>
        <v>8299.5</v>
      </c>
      <c r="BG68" s="113">
        <f t="shared" si="0"/>
        <v>8905</v>
      </c>
      <c r="BH68" s="113">
        <v>8536</v>
      </c>
      <c r="BI68" s="113">
        <v>9153</v>
      </c>
      <c r="BJ68" s="567">
        <v>8918</v>
      </c>
      <c r="BK68" s="567">
        <v>9581</v>
      </c>
      <c r="BL68" s="113">
        <f>(BH68+BJ68)/2</f>
        <v>8727</v>
      </c>
      <c r="BM68" s="113">
        <f>(BI68+BK68)/2</f>
        <v>9367</v>
      </c>
      <c r="BN68" s="567">
        <v>8750</v>
      </c>
      <c r="BO68" s="567">
        <v>9402</v>
      </c>
      <c r="BP68" s="113">
        <f t="shared" si="69"/>
        <v>8734.6666666666661</v>
      </c>
      <c r="BQ68" s="113">
        <f t="shared" si="69"/>
        <v>9378.6666666666661</v>
      </c>
      <c r="BR68" s="567">
        <v>8222</v>
      </c>
      <c r="BS68" s="567">
        <v>8834</v>
      </c>
      <c r="BT68" s="567">
        <f t="shared" si="66"/>
        <v>8606.5</v>
      </c>
      <c r="BU68" s="567">
        <f t="shared" si="66"/>
        <v>9242.5</v>
      </c>
    </row>
    <row r="69" spans="1:73">
      <c r="A69" s="563" t="s">
        <v>62</v>
      </c>
      <c r="B69" s="114">
        <v>5670</v>
      </c>
      <c r="C69" s="114">
        <v>6149.25</v>
      </c>
      <c r="D69" s="114">
        <v>6325</v>
      </c>
      <c r="E69" s="114">
        <v>6806</v>
      </c>
      <c r="F69" s="114">
        <v>6408</v>
      </c>
      <c r="G69" s="114">
        <v>6897</v>
      </c>
      <c r="H69" s="114">
        <v>6366.5</v>
      </c>
      <c r="I69" s="114">
        <v>6851.5</v>
      </c>
      <c r="J69" s="114">
        <v>6457</v>
      </c>
      <c r="K69" s="114">
        <v>6964</v>
      </c>
      <c r="L69" s="114">
        <v>6396.666666666667</v>
      </c>
      <c r="M69" s="114">
        <v>6889</v>
      </c>
      <c r="N69" s="114">
        <v>6472</v>
      </c>
      <c r="O69" s="114">
        <v>6978</v>
      </c>
      <c r="P69" s="114">
        <v>6415.5</v>
      </c>
      <c r="Q69" s="114">
        <v>6911.25</v>
      </c>
      <c r="R69" s="114">
        <v>6811</v>
      </c>
      <c r="S69" s="114">
        <v>7332</v>
      </c>
      <c r="T69" s="114">
        <v>7346</v>
      </c>
      <c r="U69" s="114">
        <v>7918</v>
      </c>
      <c r="V69" s="114">
        <f>(R69+T69)/2</f>
        <v>7078.5</v>
      </c>
      <c r="W69" s="114">
        <f>(S69+U69)/2</f>
        <v>7625</v>
      </c>
      <c r="X69" s="114">
        <v>7346</v>
      </c>
      <c r="Y69" s="114">
        <v>7918</v>
      </c>
      <c r="Z69" s="114">
        <f t="shared" si="60"/>
        <v>7167.666666666667</v>
      </c>
      <c r="AA69" s="114">
        <f t="shared" si="60"/>
        <v>7722.666666666667</v>
      </c>
      <c r="AB69" s="114">
        <v>7298</v>
      </c>
      <c r="AC69" s="114">
        <v>7868</v>
      </c>
      <c r="AD69" s="114">
        <f t="shared" si="56"/>
        <v>7200.25</v>
      </c>
      <c r="AE69" s="114">
        <f t="shared" si="56"/>
        <v>7759</v>
      </c>
      <c r="AF69" s="114">
        <v>8911</v>
      </c>
      <c r="AG69" s="114">
        <v>9566</v>
      </c>
      <c r="AH69" s="114">
        <v>9253</v>
      </c>
      <c r="AI69" s="114">
        <v>9944</v>
      </c>
      <c r="AJ69" s="114">
        <f>(AF69+AH69)/2</f>
        <v>9082</v>
      </c>
      <c r="AK69" s="114">
        <f>(AG69+AI69)/2</f>
        <v>9755</v>
      </c>
      <c r="AL69" s="572">
        <v>8726</v>
      </c>
      <c r="AM69" s="569">
        <v>9387</v>
      </c>
      <c r="AN69" s="565">
        <f>(AF69+AH69+AL69)/3</f>
        <v>8963.3333333333339</v>
      </c>
      <c r="AO69" s="565">
        <f>(AG69+AI69+AM69)/3</f>
        <v>9632.3333333333339</v>
      </c>
      <c r="AP69" s="565">
        <v>8528</v>
      </c>
      <c r="AQ69" s="565">
        <v>9170</v>
      </c>
      <c r="AR69" s="565">
        <f t="shared" si="57"/>
        <v>8854.5</v>
      </c>
      <c r="AS69" s="565">
        <f t="shared" si="57"/>
        <v>9516.75</v>
      </c>
      <c r="AT69" s="569">
        <v>8884</v>
      </c>
      <c r="AU69" s="115">
        <v>9521</v>
      </c>
      <c r="AV69" s="113">
        <v>9029</v>
      </c>
      <c r="AW69" s="113">
        <v>9678</v>
      </c>
      <c r="AX69" s="581">
        <f t="shared" si="68"/>
        <v>8956.5</v>
      </c>
      <c r="AY69" s="113">
        <f t="shared" si="68"/>
        <v>9599.5</v>
      </c>
      <c r="AZ69" s="113">
        <v>8977</v>
      </c>
      <c r="BA69" s="113">
        <v>9653</v>
      </c>
      <c r="BB69" s="113">
        <f>(AT69+AV69+AZ69)/3</f>
        <v>8963.3333333333339</v>
      </c>
      <c r="BC69" s="113">
        <f>(AU69+AW69+BA69)/3</f>
        <v>9617.3333333333339</v>
      </c>
      <c r="BD69" s="113">
        <v>8826</v>
      </c>
      <c r="BE69" s="113">
        <v>9487</v>
      </c>
      <c r="BF69" s="113">
        <f>(BD69+AZ69+AV69+AT69)/4</f>
        <v>8929</v>
      </c>
      <c r="BG69" s="113">
        <f>(BE69+BA69+AW69+AU69)/4</f>
        <v>9584.75</v>
      </c>
      <c r="BH69" s="113">
        <v>9229</v>
      </c>
      <c r="BI69" s="113">
        <v>9900</v>
      </c>
      <c r="BJ69" s="567">
        <v>9651</v>
      </c>
      <c r="BK69" s="567">
        <v>10362</v>
      </c>
      <c r="BL69" s="113">
        <f>(BH69+BJ69)/2</f>
        <v>9440</v>
      </c>
      <c r="BM69" s="113">
        <f>(BI69+BK69)/2</f>
        <v>10131</v>
      </c>
      <c r="BN69" s="567">
        <v>9619</v>
      </c>
      <c r="BO69" s="567">
        <v>10326</v>
      </c>
      <c r="BP69" s="113">
        <f>(BH69+BJ69+BN69)/3</f>
        <v>9499.6666666666661</v>
      </c>
      <c r="BQ69" s="113">
        <f>(BI69+BK69+BO69)/3</f>
        <v>10196</v>
      </c>
      <c r="BR69" s="567">
        <v>9062</v>
      </c>
      <c r="BS69" s="567">
        <v>9732</v>
      </c>
      <c r="BT69" s="567">
        <f>(BR69+BN69+BJ69+BH69)/4</f>
        <v>9390.25</v>
      </c>
      <c r="BU69" s="567">
        <f>(BS69+BO69+BK69+BI69)/4</f>
        <v>10080</v>
      </c>
    </row>
    <row r="70" spans="1:73">
      <c r="A70" s="575" t="s">
        <v>428</v>
      </c>
      <c r="B70" s="596"/>
      <c r="C70" s="596"/>
      <c r="D70" s="596"/>
      <c r="E70" s="596"/>
      <c r="F70" s="596"/>
      <c r="G70" s="596"/>
      <c r="H70" s="596"/>
      <c r="I70" s="596"/>
      <c r="J70" s="596"/>
      <c r="K70" s="596"/>
      <c r="L70" s="114"/>
      <c r="M70" s="114"/>
      <c r="N70" s="576"/>
      <c r="O70" s="576"/>
      <c r="P70" s="114"/>
      <c r="Q70" s="114"/>
      <c r="R70" s="596"/>
      <c r="S70" s="596"/>
      <c r="T70" s="596"/>
      <c r="U70" s="596"/>
      <c r="V70" s="596"/>
      <c r="W70" s="596"/>
      <c r="X70" s="596"/>
      <c r="Y70" s="596"/>
      <c r="Z70" s="114"/>
      <c r="AA70" s="114"/>
      <c r="AB70" s="596"/>
      <c r="AC70" s="596"/>
      <c r="AD70" s="114"/>
      <c r="AE70" s="114"/>
      <c r="AF70" s="596"/>
      <c r="AG70" s="596"/>
      <c r="AH70" s="596"/>
      <c r="AI70" s="596"/>
      <c r="AJ70" s="596"/>
      <c r="AK70" s="596"/>
      <c r="AL70" s="597"/>
      <c r="AM70" s="598"/>
      <c r="AN70" s="565"/>
      <c r="AO70" s="565"/>
      <c r="AP70" s="598"/>
      <c r="AQ70" s="598"/>
      <c r="AR70" s="565"/>
      <c r="AS70" s="565"/>
      <c r="AT70" s="596"/>
      <c r="AU70" s="599"/>
      <c r="AV70" s="113"/>
      <c r="AW70" s="113"/>
      <c r="AX70" s="581"/>
      <c r="AY70" s="113"/>
      <c r="AZ70" s="113"/>
      <c r="BA70" s="113"/>
      <c r="BB70" s="581"/>
      <c r="BC70" s="113"/>
      <c r="BD70" s="113"/>
      <c r="BE70" s="113"/>
      <c r="BF70" s="113"/>
      <c r="BG70" s="113"/>
      <c r="BH70" s="113"/>
      <c r="BI70" s="113"/>
      <c r="BJ70" s="580"/>
      <c r="BK70" s="580"/>
      <c r="BL70" s="113"/>
      <c r="BM70" s="113"/>
      <c r="BN70" s="580"/>
      <c r="BO70" s="580"/>
      <c r="BP70" s="580"/>
      <c r="BQ70" s="580"/>
      <c r="BR70" s="580"/>
      <c r="BS70" s="580"/>
      <c r="BT70" s="580"/>
      <c r="BU70" s="580"/>
    </row>
    <row r="71" spans="1:73">
      <c r="A71" s="563" t="s">
        <v>64</v>
      </c>
      <c r="B71" s="114">
        <v>5846</v>
      </c>
      <c r="C71" s="114">
        <v>6349</v>
      </c>
      <c r="D71" s="114">
        <v>6330</v>
      </c>
      <c r="E71" s="114">
        <v>6775</v>
      </c>
      <c r="F71" s="114">
        <v>6834</v>
      </c>
      <c r="G71" s="114">
        <v>7321</v>
      </c>
      <c r="H71" s="114">
        <v>6582</v>
      </c>
      <c r="I71" s="114">
        <v>7048</v>
      </c>
      <c r="J71" s="114">
        <v>6864</v>
      </c>
      <c r="K71" s="114">
        <v>7369</v>
      </c>
      <c r="L71" s="114">
        <v>6676</v>
      </c>
      <c r="M71" s="114">
        <v>7155</v>
      </c>
      <c r="N71" s="114">
        <v>6509</v>
      </c>
      <c r="O71" s="114">
        <v>6975</v>
      </c>
      <c r="P71" s="114">
        <v>6634.25</v>
      </c>
      <c r="Q71" s="114">
        <v>7110</v>
      </c>
      <c r="R71" s="114">
        <v>6953</v>
      </c>
      <c r="S71" s="114">
        <v>7441</v>
      </c>
      <c r="T71" s="114">
        <v>7536</v>
      </c>
      <c r="U71" s="114">
        <v>8071</v>
      </c>
      <c r="V71" s="114">
        <f t="shared" ref="V71:W74" si="70">(R71+T71)/2</f>
        <v>7244.5</v>
      </c>
      <c r="W71" s="114">
        <f t="shared" si="70"/>
        <v>7756</v>
      </c>
      <c r="X71" s="114">
        <v>7439</v>
      </c>
      <c r="Y71" s="114">
        <v>7984</v>
      </c>
      <c r="Z71" s="114">
        <f t="shared" ref="Z71:AA74" si="71">(R71+T71+X71)/3</f>
        <v>7309.333333333333</v>
      </c>
      <c r="AA71" s="114">
        <f t="shared" si="71"/>
        <v>7832</v>
      </c>
      <c r="AB71" s="114">
        <v>7605</v>
      </c>
      <c r="AC71" s="114">
        <v>8146</v>
      </c>
      <c r="AD71" s="114">
        <f t="shared" ref="AD71:AE74" si="72">(R71+T71+X71+AB71)/4</f>
        <v>7383.25</v>
      </c>
      <c r="AE71" s="114">
        <f t="shared" si="72"/>
        <v>7910.5</v>
      </c>
      <c r="AF71" s="114">
        <v>9015</v>
      </c>
      <c r="AG71" s="114">
        <v>9632</v>
      </c>
      <c r="AH71" s="114">
        <v>9261</v>
      </c>
      <c r="AI71" s="114">
        <v>9915</v>
      </c>
      <c r="AJ71" s="114">
        <f t="shared" ref="AJ71:AK74" si="73">(AF71+AH71)/2</f>
        <v>9138</v>
      </c>
      <c r="AK71" s="114">
        <f t="shared" si="73"/>
        <v>9773.5</v>
      </c>
      <c r="AL71" s="564">
        <v>9059</v>
      </c>
      <c r="AM71" s="565">
        <v>9718</v>
      </c>
      <c r="AN71" s="565">
        <f t="shared" ref="AN71:AO74" si="74">(AF71+AH71+AL71)/3</f>
        <v>9111.6666666666661</v>
      </c>
      <c r="AO71" s="565">
        <f t="shared" si="74"/>
        <v>9755</v>
      </c>
      <c r="AP71" s="565">
        <v>8793</v>
      </c>
      <c r="AQ71" s="565">
        <v>9418</v>
      </c>
      <c r="AR71" s="565">
        <f t="shared" ref="AR71:AS74" si="75">(AF71+AH71+AL71+AP71)/4</f>
        <v>9032</v>
      </c>
      <c r="AS71" s="565">
        <f>(AG71+AI71+AM71+AQ71)/4</f>
        <v>9670.75</v>
      </c>
      <c r="AT71" s="114">
        <v>9246</v>
      </c>
      <c r="AU71" s="566">
        <v>9864</v>
      </c>
      <c r="AV71" s="113">
        <v>9333</v>
      </c>
      <c r="AW71" s="113">
        <v>9962</v>
      </c>
      <c r="AX71" s="581">
        <f t="shared" ref="AX71:AY74" si="76">(AT71+AV71)/2</f>
        <v>9289.5</v>
      </c>
      <c r="AY71" s="113">
        <f t="shared" si="76"/>
        <v>9913</v>
      </c>
      <c r="AZ71" s="113">
        <v>9310</v>
      </c>
      <c r="BA71" s="113">
        <v>9967</v>
      </c>
      <c r="BB71" s="113">
        <f>(AT71+AV71+AZ71)/3</f>
        <v>9296.3333333333339</v>
      </c>
      <c r="BC71" s="113">
        <f>(AU71+AW71+BA71)/3</f>
        <v>9931</v>
      </c>
      <c r="BD71" s="113">
        <v>9142</v>
      </c>
      <c r="BE71" s="113">
        <v>9774</v>
      </c>
      <c r="BF71" s="113">
        <f t="shared" si="0"/>
        <v>9257.75</v>
      </c>
      <c r="BG71" s="113">
        <f t="shared" si="0"/>
        <v>9891.75</v>
      </c>
      <c r="BH71" s="113">
        <v>9438</v>
      </c>
      <c r="BI71" s="113">
        <v>10069</v>
      </c>
      <c r="BJ71" s="567">
        <v>9761</v>
      </c>
      <c r="BK71" s="567">
        <v>10428</v>
      </c>
      <c r="BL71" s="113">
        <f t="shared" si="65"/>
        <v>9599.5</v>
      </c>
      <c r="BM71" s="113">
        <f t="shared" si="65"/>
        <v>10248.5</v>
      </c>
      <c r="BN71" s="567">
        <v>9699</v>
      </c>
      <c r="BO71" s="567">
        <v>10371</v>
      </c>
      <c r="BP71" s="113">
        <f t="shared" ref="BP71:BQ74" si="77">(BH71+BJ71+BN71)/3</f>
        <v>9632.6666666666661</v>
      </c>
      <c r="BQ71" s="113">
        <f t="shared" si="77"/>
        <v>10289.333333333334</v>
      </c>
      <c r="BR71" s="567">
        <v>9220</v>
      </c>
      <c r="BS71" s="567">
        <v>9831</v>
      </c>
      <c r="BT71" s="567">
        <f t="shared" ref="BT71:BU74" si="78">(BR71+BN71+BJ71+BH71)/4</f>
        <v>9529.5</v>
      </c>
      <c r="BU71" s="567">
        <f t="shared" si="78"/>
        <v>10174.75</v>
      </c>
    </row>
    <row r="72" spans="1:73">
      <c r="A72" s="563" t="s">
        <v>65</v>
      </c>
      <c r="B72" s="114">
        <v>6583.75</v>
      </c>
      <c r="C72" s="114">
        <v>7159</v>
      </c>
      <c r="D72" s="114">
        <v>7005</v>
      </c>
      <c r="E72" s="114">
        <v>7626</v>
      </c>
      <c r="F72" s="114">
        <v>7170</v>
      </c>
      <c r="G72" s="114">
        <v>7794</v>
      </c>
      <c r="H72" s="114">
        <v>7087.5</v>
      </c>
      <c r="I72" s="114">
        <v>7710</v>
      </c>
      <c r="J72" s="114">
        <v>7315</v>
      </c>
      <c r="K72" s="114">
        <v>7801</v>
      </c>
      <c r="L72" s="114">
        <v>7163.333333333333</v>
      </c>
      <c r="M72" s="114">
        <v>7740.333333333333</v>
      </c>
      <c r="N72" s="114">
        <v>7681</v>
      </c>
      <c r="O72" s="114">
        <v>8191</v>
      </c>
      <c r="P72" s="114">
        <v>7292.75</v>
      </c>
      <c r="Q72" s="114">
        <v>7853</v>
      </c>
      <c r="R72" s="114">
        <v>7238</v>
      </c>
      <c r="S72" s="114">
        <v>7727</v>
      </c>
      <c r="T72" s="114">
        <v>7317</v>
      </c>
      <c r="U72" s="114">
        <v>7792</v>
      </c>
      <c r="V72" s="114">
        <f t="shared" si="70"/>
        <v>7277.5</v>
      </c>
      <c r="W72" s="114">
        <f t="shared" si="70"/>
        <v>7759.5</v>
      </c>
      <c r="X72" s="114">
        <v>7870</v>
      </c>
      <c r="Y72" s="114">
        <v>8379</v>
      </c>
      <c r="Z72" s="114">
        <f t="shared" si="71"/>
        <v>7475</v>
      </c>
      <c r="AA72" s="114">
        <f t="shared" si="71"/>
        <v>7966</v>
      </c>
      <c r="AB72" s="114">
        <v>8370</v>
      </c>
      <c r="AC72" s="114">
        <v>8934</v>
      </c>
      <c r="AD72" s="114">
        <f t="shared" si="72"/>
        <v>7698.75</v>
      </c>
      <c r="AE72" s="114">
        <f t="shared" si="72"/>
        <v>8208</v>
      </c>
      <c r="AF72" s="114">
        <v>8025</v>
      </c>
      <c r="AG72" s="114">
        <v>8568</v>
      </c>
      <c r="AH72" s="114">
        <v>8658</v>
      </c>
      <c r="AI72" s="114">
        <v>9241</v>
      </c>
      <c r="AJ72" s="114">
        <f t="shared" si="73"/>
        <v>8341.5</v>
      </c>
      <c r="AK72" s="114">
        <f t="shared" si="73"/>
        <v>8904.5</v>
      </c>
      <c r="AL72" s="564">
        <v>9959</v>
      </c>
      <c r="AM72" s="565">
        <v>10604</v>
      </c>
      <c r="AN72" s="565">
        <f t="shared" si="74"/>
        <v>8880.6666666666661</v>
      </c>
      <c r="AO72" s="565">
        <f t="shared" si="74"/>
        <v>9471</v>
      </c>
      <c r="AP72" s="565">
        <v>10120</v>
      </c>
      <c r="AQ72" s="565">
        <v>10795</v>
      </c>
      <c r="AR72" s="565">
        <f t="shared" si="75"/>
        <v>9190.5</v>
      </c>
      <c r="AS72" s="565">
        <f t="shared" si="75"/>
        <v>9802</v>
      </c>
      <c r="AT72" s="114">
        <v>9670</v>
      </c>
      <c r="AU72" s="566">
        <v>10320</v>
      </c>
      <c r="AV72" s="113">
        <v>9675</v>
      </c>
      <c r="AW72" s="113">
        <v>10309</v>
      </c>
      <c r="AX72" s="581">
        <f t="shared" si="76"/>
        <v>9672.5</v>
      </c>
      <c r="AY72" s="113">
        <f t="shared" si="76"/>
        <v>10314.5</v>
      </c>
      <c r="AZ72" s="113">
        <v>10008</v>
      </c>
      <c r="BA72" s="113">
        <v>10638</v>
      </c>
      <c r="BB72" s="113">
        <f t="shared" ref="BB72:BC74" si="79">(AT72+AV72+AZ72)/3</f>
        <v>9784.3333333333339</v>
      </c>
      <c r="BC72" s="113">
        <f t="shared" si="79"/>
        <v>10422.333333333334</v>
      </c>
      <c r="BD72" s="113">
        <v>10230</v>
      </c>
      <c r="BE72" s="113">
        <v>10898</v>
      </c>
      <c r="BF72" s="113">
        <f t="shared" si="0"/>
        <v>9895.75</v>
      </c>
      <c r="BG72" s="113">
        <f t="shared" si="0"/>
        <v>10541.25</v>
      </c>
      <c r="BH72" s="113">
        <v>9973</v>
      </c>
      <c r="BI72" s="113">
        <v>10653</v>
      </c>
      <c r="BJ72" s="113">
        <v>9978</v>
      </c>
      <c r="BK72" s="113">
        <v>10653</v>
      </c>
      <c r="BL72" s="113">
        <f t="shared" si="65"/>
        <v>9975.5</v>
      </c>
      <c r="BM72" s="113">
        <f t="shared" si="65"/>
        <v>10653</v>
      </c>
      <c r="BN72" s="113">
        <v>10183</v>
      </c>
      <c r="BO72" s="113">
        <v>10865</v>
      </c>
      <c r="BP72" s="113">
        <f t="shared" si="77"/>
        <v>10044.666666666666</v>
      </c>
      <c r="BQ72" s="113">
        <f t="shared" si="77"/>
        <v>10723.666666666666</v>
      </c>
      <c r="BR72" s="567">
        <v>10031</v>
      </c>
      <c r="BS72" s="567">
        <v>10708</v>
      </c>
      <c r="BT72" s="567">
        <f t="shared" si="78"/>
        <v>10041.25</v>
      </c>
      <c r="BU72" s="567">
        <f t="shared" si="78"/>
        <v>10719.75</v>
      </c>
    </row>
    <row r="73" spans="1:73">
      <c r="A73" s="563" t="s">
        <v>66</v>
      </c>
      <c r="B73" s="114">
        <v>6364.5</v>
      </c>
      <c r="C73" s="114">
        <v>6912.25</v>
      </c>
      <c r="D73" s="114">
        <v>6623</v>
      </c>
      <c r="E73" s="114">
        <v>7205</v>
      </c>
      <c r="F73" s="114">
        <v>6809</v>
      </c>
      <c r="G73" s="114">
        <v>7428</v>
      </c>
      <c r="H73" s="114">
        <v>6716</v>
      </c>
      <c r="I73" s="114">
        <v>7316.5</v>
      </c>
      <c r="J73" s="114">
        <v>7494</v>
      </c>
      <c r="K73" s="114">
        <v>7970</v>
      </c>
      <c r="L73" s="114">
        <v>6975.333333333333</v>
      </c>
      <c r="M73" s="114">
        <v>7534.333333333333</v>
      </c>
      <c r="N73" s="114">
        <v>7696</v>
      </c>
      <c r="O73" s="114">
        <v>8209</v>
      </c>
      <c r="P73" s="114">
        <v>7155.5</v>
      </c>
      <c r="Q73" s="114">
        <v>7703</v>
      </c>
      <c r="R73" s="114">
        <v>7716</v>
      </c>
      <c r="S73" s="114">
        <v>8220</v>
      </c>
      <c r="T73" s="114">
        <v>7861</v>
      </c>
      <c r="U73" s="114">
        <v>8305</v>
      </c>
      <c r="V73" s="114">
        <f t="shared" si="70"/>
        <v>7788.5</v>
      </c>
      <c r="W73" s="114">
        <f t="shared" si="70"/>
        <v>8262.5</v>
      </c>
      <c r="X73" s="114">
        <v>8451</v>
      </c>
      <c r="Y73" s="114">
        <v>8934</v>
      </c>
      <c r="Z73" s="114">
        <f t="shared" si="71"/>
        <v>8009.333333333333</v>
      </c>
      <c r="AA73" s="114">
        <f t="shared" si="71"/>
        <v>8486.3333333333339</v>
      </c>
      <c r="AB73" s="114">
        <v>8470</v>
      </c>
      <c r="AC73" s="114">
        <v>8942</v>
      </c>
      <c r="AD73" s="114">
        <f t="shared" si="72"/>
        <v>8124.5</v>
      </c>
      <c r="AE73" s="114">
        <f t="shared" si="72"/>
        <v>8600.25</v>
      </c>
      <c r="AF73" s="114">
        <v>9605</v>
      </c>
      <c r="AG73" s="114">
        <v>10118</v>
      </c>
      <c r="AH73" s="114">
        <v>10027</v>
      </c>
      <c r="AI73" s="114">
        <v>10570</v>
      </c>
      <c r="AJ73" s="114">
        <f t="shared" si="73"/>
        <v>9816</v>
      </c>
      <c r="AK73" s="114">
        <f t="shared" si="73"/>
        <v>10344</v>
      </c>
      <c r="AL73" s="564">
        <v>9935</v>
      </c>
      <c r="AM73" s="565">
        <v>10488</v>
      </c>
      <c r="AN73" s="565">
        <f t="shared" si="74"/>
        <v>9855.6666666666661</v>
      </c>
      <c r="AO73" s="565">
        <f t="shared" si="74"/>
        <v>10392</v>
      </c>
      <c r="AP73" s="565">
        <v>9692</v>
      </c>
      <c r="AQ73" s="565">
        <v>10203</v>
      </c>
      <c r="AR73" s="565">
        <f t="shared" si="75"/>
        <v>9814.75</v>
      </c>
      <c r="AS73" s="565">
        <f t="shared" si="75"/>
        <v>10344.75</v>
      </c>
      <c r="AT73" s="114">
        <v>10061</v>
      </c>
      <c r="AU73" s="566">
        <v>10559</v>
      </c>
      <c r="AV73" s="113">
        <v>10285</v>
      </c>
      <c r="AW73" s="113">
        <v>10803</v>
      </c>
      <c r="AX73" s="581">
        <f t="shared" si="76"/>
        <v>10173</v>
      </c>
      <c r="AY73" s="113">
        <f t="shared" si="76"/>
        <v>10681</v>
      </c>
      <c r="AZ73" s="113">
        <v>10203</v>
      </c>
      <c r="BA73" s="113">
        <v>10749</v>
      </c>
      <c r="BB73" s="113">
        <f t="shared" si="79"/>
        <v>10183</v>
      </c>
      <c r="BC73" s="113">
        <f t="shared" si="79"/>
        <v>10703.666666666666</v>
      </c>
      <c r="BD73" s="113">
        <v>9855</v>
      </c>
      <c r="BE73" s="113">
        <v>10378</v>
      </c>
      <c r="BF73" s="113">
        <f t="shared" si="0"/>
        <v>10101</v>
      </c>
      <c r="BG73" s="113">
        <f t="shared" si="0"/>
        <v>10622.25</v>
      </c>
      <c r="BH73" s="113">
        <v>10147</v>
      </c>
      <c r="BI73" s="113">
        <v>10674</v>
      </c>
      <c r="BJ73" s="567">
        <v>10638</v>
      </c>
      <c r="BK73" s="567">
        <v>11212</v>
      </c>
      <c r="BL73" s="113">
        <f t="shared" ref="BL73:BM97" si="80">(BH73+BJ73)/2</f>
        <v>10392.5</v>
      </c>
      <c r="BM73" s="113">
        <f t="shared" si="80"/>
        <v>10943</v>
      </c>
      <c r="BN73" s="567">
        <v>10900</v>
      </c>
      <c r="BO73" s="567">
        <v>11487</v>
      </c>
      <c r="BP73" s="113">
        <f t="shared" si="77"/>
        <v>10561.666666666666</v>
      </c>
      <c r="BQ73" s="113">
        <f t="shared" si="77"/>
        <v>11124.333333333334</v>
      </c>
      <c r="BR73" s="567">
        <v>10197</v>
      </c>
      <c r="BS73" s="567">
        <v>10744</v>
      </c>
      <c r="BT73" s="567">
        <f t="shared" si="78"/>
        <v>10470.5</v>
      </c>
      <c r="BU73" s="567">
        <f t="shared" si="78"/>
        <v>11029.25</v>
      </c>
    </row>
    <row r="74" spans="1:73">
      <c r="A74" s="563" t="s">
        <v>67</v>
      </c>
      <c r="B74" s="114">
        <v>5891.5</v>
      </c>
      <c r="C74" s="114">
        <v>6387</v>
      </c>
      <c r="D74" s="114">
        <v>6799</v>
      </c>
      <c r="E74" s="114">
        <v>7256</v>
      </c>
      <c r="F74" s="114">
        <v>7355</v>
      </c>
      <c r="G74" s="114">
        <v>7851</v>
      </c>
      <c r="H74" s="114">
        <v>7077</v>
      </c>
      <c r="I74" s="114">
        <v>7553.5</v>
      </c>
      <c r="J74" s="114">
        <v>7267</v>
      </c>
      <c r="K74" s="114">
        <v>7796</v>
      </c>
      <c r="L74" s="114">
        <v>7140.333333333333</v>
      </c>
      <c r="M74" s="114">
        <v>7634.333333333333</v>
      </c>
      <c r="N74" s="114">
        <v>6936</v>
      </c>
      <c r="O74" s="114">
        <v>7424</v>
      </c>
      <c r="P74" s="114">
        <v>7089.25</v>
      </c>
      <c r="Q74" s="114">
        <v>7581.75</v>
      </c>
      <c r="R74" s="114">
        <v>7449</v>
      </c>
      <c r="S74" s="114">
        <v>7955</v>
      </c>
      <c r="T74" s="114">
        <v>8014</v>
      </c>
      <c r="U74" s="114">
        <v>8574</v>
      </c>
      <c r="V74" s="114">
        <f t="shared" si="70"/>
        <v>7731.5</v>
      </c>
      <c r="W74" s="114">
        <f t="shared" si="70"/>
        <v>8264.5</v>
      </c>
      <c r="X74" s="114">
        <v>7830</v>
      </c>
      <c r="Y74" s="114">
        <v>8394</v>
      </c>
      <c r="Z74" s="114">
        <f t="shared" si="71"/>
        <v>7764.333333333333</v>
      </c>
      <c r="AA74" s="114">
        <f t="shared" si="71"/>
        <v>8307.6666666666661</v>
      </c>
      <c r="AB74" s="114">
        <v>7944</v>
      </c>
      <c r="AC74" s="114">
        <v>8511</v>
      </c>
      <c r="AD74" s="114">
        <f t="shared" si="72"/>
        <v>7809.25</v>
      </c>
      <c r="AE74" s="114">
        <f t="shared" si="72"/>
        <v>8358.5</v>
      </c>
      <c r="AF74" s="114">
        <v>9435</v>
      </c>
      <c r="AG74" s="114">
        <v>10064</v>
      </c>
      <c r="AH74" s="114">
        <v>9765</v>
      </c>
      <c r="AI74" s="114">
        <v>10437</v>
      </c>
      <c r="AJ74" s="114">
        <f>(AF74+AH74)/2</f>
        <v>9600</v>
      </c>
      <c r="AK74" s="114">
        <f t="shared" si="73"/>
        <v>10250.5</v>
      </c>
      <c r="AL74" s="564">
        <v>9349</v>
      </c>
      <c r="AM74" s="565">
        <v>10002</v>
      </c>
      <c r="AN74" s="565">
        <f>(AF74+AH74+AL74)/3</f>
        <v>9516.3333333333339</v>
      </c>
      <c r="AO74" s="565">
        <f t="shared" si="74"/>
        <v>10167.666666666666</v>
      </c>
      <c r="AP74" s="565">
        <v>9038</v>
      </c>
      <c r="AQ74" s="565">
        <v>9661</v>
      </c>
      <c r="AR74" s="565">
        <f t="shared" si="75"/>
        <v>9396.75</v>
      </c>
      <c r="AS74" s="565">
        <f t="shared" si="75"/>
        <v>10041</v>
      </c>
      <c r="AT74" s="114">
        <v>9325</v>
      </c>
      <c r="AU74" s="566">
        <v>9944</v>
      </c>
      <c r="AV74" s="113">
        <v>9538</v>
      </c>
      <c r="AW74" s="113">
        <v>10184</v>
      </c>
      <c r="AX74" s="581">
        <f t="shared" si="76"/>
        <v>9431.5</v>
      </c>
      <c r="AY74" s="113">
        <f t="shared" si="76"/>
        <v>10064</v>
      </c>
      <c r="AZ74" s="113">
        <v>9295</v>
      </c>
      <c r="BA74" s="113">
        <v>9959</v>
      </c>
      <c r="BB74" s="113">
        <f t="shared" si="79"/>
        <v>9386</v>
      </c>
      <c r="BC74" s="113">
        <f t="shared" si="79"/>
        <v>10029</v>
      </c>
      <c r="BD74" s="113">
        <v>8984</v>
      </c>
      <c r="BE74" s="113">
        <v>9616</v>
      </c>
      <c r="BF74" s="113">
        <f t="shared" ref="BF74:BG97" si="81">(BD74+AZ74+AV74+AT74)/4</f>
        <v>9285.5</v>
      </c>
      <c r="BG74" s="113">
        <f t="shared" si="81"/>
        <v>9925.75</v>
      </c>
      <c r="BH74" s="113">
        <v>9309</v>
      </c>
      <c r="BI74" s="113">
        <v>9945</v>
      </c>
      <c r="BJ74" s="567">
        <v>9914</v>
      </c>
      <c r="BK74" s="567">
        <v>10608</v>
      </c>
      <c r="BL74" s="113">
        <f t="shared" si="80"/>
        <v>9611.5</v>
      </c>
      <c r="BM74" s="113">
        <f t="shared" si="80"/>
        <v>10276.5</v>
      </c>
      <c r="BN74" s="567">
        <v>9520</v>
      </c>
      <c r="BO74" s="567">
        <v>10185</v>
      </c>
      <c r="BP74" s="113">
        <f t="shared" si="77"/>
        <v>9581</v>
      </c>
      <c r="BQ74" s="113">
        <f t="shared" si="77"/>
        <v>10246</v>
      </c>
      <c r="BR74" s="567">
        <v>8962</v>
      </c>
      <c r="BS74" s="567">
        <v>9581</v>
      </c>
      <c r="BT74" s="567">
        <f t="shared" si="78"/>
        <v>9426.25</v>
      </c>
      <c r="BU74" s="567">
        <f t="shared" si="78"/>
        <v>10079.75</v>
      </c>
    </row>
    <row r="75" spans="1:73">
      <c r="A75" s="575" t="s">
        <v>429</v>
      </c>
      <c r="B75" s="596"/>
      <c r="C75" s="596"/>
      <c r="D75" s="596"/>
      <c r="E75" s="596"/>
      <c r="F75" s="596"/>
      <c r="G75" s="596"/>
      <c r="H75" s="596"/>
      <c r="I75" s="596"/>
      <c r="J75" s="596"/>
      <c r="K75" s="596"/>
      <c r="L75" s="114"/>
      <c r="M75" s="114"/>
      <c r="N75" s="576"/>
      <c r="O75" s="576"/>
      <c r="P75" s="114"/>
      <c r="Q75" s="114"/>
      <c r="R75" s="596"/>
      <c r="S75" s="596"/>
      <c r="T75" s="596"/>
      <c r="U75" s="596"/>
      <c r="V75" s="596"/>
      <c r="W75" s="596"/>
      <c r="X75" s="596"/>
      <c r="Y75" s="596"/>
      <c r="Z75" s="114"/>
      <c r="AA75" s="114"/>
      <c r="AB75" s="596"/>
      <c r="AC75" s="596"/>
      <c r="AD75" s="114"/>
      <c r="AE75" s="114"/>
      <c r="AF75" s="596"/>
      <c r="AG75" s="596"/>
      <c r="AH75" s="596"/>
      <c r="AI75" s="596"/>
      <c r="AJ75" s="596"/>
      <c r="AK75" s="596"/>
      <c r="AL75" s="597"/>
      <c r="AM75" s="598"/>
      <c r="AN75" s="565"/>
      <c r="AO75" s="565"/>
      <c r="AP75" s="598"/>
      <c r="AQ75" s="598"/>
      <c r="AR75" s="565"/>
      <c r="AS75" s="565"/>
      <c r="AT75" s="596"/>
      <c r="AU75" s="599"/>
      <c r="AV75" s="113"/>
      <c r="AW75" s="113"/>
      <c r="AX75" s="581"/>
      <c r="AY75" s="113"/>
      <c r="AZ75" s="113"/>
      <c r="BA75" s="113"/>
      <c r="BB75" s="581"/>
      <c r="BC75" s="113"/>
      <c r="BD75" s="113"/>
      <c r="BE75" s="113"/>
      <c r="BF75" s="113"/>
      <c r="BG75" s="113"/>
      <c r="BH75" s="113"/>
      <c r="BI75" s="113"/>
      <c r="BJ75" s="580"/>
      <c r="BK75" s="580"/>
      <c r="BL75" s="113"/>
      <c r="BM75" s="113"/>
      <c r="BN75" s="580"/>
      <c r="BO75" s="580"/>
      <c r="BP75" s="580"/>
      <c r="BQ75" s="580"/>
      <c r="BR75" s="580"/>
      <c r="BS75" s="580"/>
      <c r="BT75" s="580"/>
      <c r="BU75" s="580"/>
    </row>
    <row r="76" spans="1:73">
      <c r="A76" s="563" t="s">
        <v>69</v>
      </c>
      <c r="B76" s="114">
        <v>6203.5</v>
      </c>
      <c r="C76" s="114">
        <v>6499.25</v>
      </c>
      <c r="D76" s="114">
        <v>6714</v>
      </c>
      <c r="E76" s="114">
        <v>7035</v>
      </c>
      <c r="F76" s="114">
        <v>6802</v>
      </c>
      <c r="G76" s="114">
        <v>7136</v>
      </c>
      <c r="H76" s="114">
        <v>6758</v>
      </c>
      <c r="I76" s="114">
        <v>7085.5</v>
      </c>
      <c r="J76" s="114">
        <v>6994</v>
      </c>
      <c r="K76" s="114">
        <v>7336</v>
      </c>
      <c r="L76" s="114">
        <v>6836.666666666667</v>
      </c>
      <c r="M76" s="114">
        <v>7169</v>
      </c>
      <c r="N76" s="114">
        <v>6924</v>
      </c>
      <c r="O76" s="114">
        <v>7300</v>
      </c>
      <c r="P76" s="114">
        <v>6858.5</v>
      </c>
      <c r="Q76" s="114">
        <v>7201.75</v>
      </c>
      <c r="R76" s="114">
        <v>7404</v>
      </c>
      <c r="S76" s="114">
        <v>7689</v>
      </c>
      <c r="T76" s="114">
        <v>8015</v>
      </c>
      <c r="U76" s="114">
        <v>8336</v>
      </c>
      <c r="V76" s="114">
        <f t="shared" ref="V76:W86" si="82">(R76+T76)/2</f>
        <v>7709.5</v>
      </c>
      <c r="W76" s="114">
        <f t="shared" si="82"/>
        <v>8012.5</v>
      </c>
      <c r="X76" s="114">
        <v>8040</v>
      </c>
      <c r="Y76" s="114">
        <v>8414</v>
      </c>
      <c r="Z76" s="114">
        <f t="shared" ref="Z76:AA87" si="83">(R76+T76+X76)/3</f>
        <v>7819.666666666667</v>
      </c>
      <c r="AA76" s="114">
        <f t="shared" si="83"/>
        <v>8146.333333333333</v>
      </c>
      <c r="AB76" s="114">
        <v>8175</v>
      </c>
      <c r="AC76" s="114">
        <v>8508</v>
      </c>
      <c r="AD76" s="114">
        <f>(R76+T76+X76+AB76)/4</f>
        <v>7908.5</v>
      </c>
      <c r="AE76" s="114">
        <f>(S76+U76+Y76+AC76)/4</f>
        <v>8236.75</v>
      </c>
      <c r="AF76" s="114">
        <v>9513</v>
      </c>
      <c r="AG76" s="114">
        <v>9854</v>
      </c>
      <c r="AH76" s="114">
        <v>9596</v>
      </c>
      <c r="AI76" s="114">
        <v>9978</v>
      </c>
      <c r="AJ76" s="114">
        <f>(AF76+AH76)/2</f>
        <v>9554.5</v>
      </c>
      <c r="AK76" s="114">
        <f>(AG76+AI76)/2</f>
        <v>9916</v>
      </c>
      <c r="AL76" s="564">
        <v>9371</v>
      </c>
      <c r="AM76" s="565">
        <v>9810</v>
      </c>
      <c r="AN76" s="565">
        <f t="shared" ref="AN76:AO87" si="84">(AF76+AH76+AL76)/3</f>
        <v>9493.3333333333339</v>
      </c>
      <c r="AO76" s="565">
        <f t="shared" si="84"/>
        <v>9880.6666666666661</v>
      </c>
      <c r="AP76" s="565">
        <v>9260</v>
      </c>
      <c r="AQ76" s="565">
        <v>9627</v>
      </c>
      <c r="AR76" s="565">
        <f t="shared" ref="AR76:AS86" si="85">(AF76+AH76+AL76+AP76)/4</f>
        <v>9435</v>
      </c>
      <c r="AS76" s="565">
        <f t="shared" si="85"/>
        <v>9817.25</v>
      </c>
      <c r="AT76" s="114">
        <v>9586</v>
      </c>
      <c r="AU76" s="566">
        <v>9944</v>
      </c>
      <c r="AV76" s="113">
        <v>9634</v>
      </c>
      <c r="AW76" s="113">
        <v>10019</v>
      </c>
      <c r="AX76" s="581">
        <f>(AT76+AV76)/2</f>
        <v>9610</v>
      </c>
      <c r="AY76" s="113">
        <f>(AU76+AW76)/2</f>
        <v>9981.5</v>
      </c>
      <c r="AZ76" s="113">
        <v>9584</v>
      </c>
      <c r="BA76" s="113">
        <v>10017</v>
      </c>
      <c r="BB76" s="113">
        <f t="shared" ref="BB76:BC85" si="86">(AT76+AV76+AZ76)/3</f>
        <v>9601.3333333333339</v>
      </c>
      <c r="BC76" s="113">
        <f t="shared" si="86"/>
        <v>9993.3333333333339</v>
      </c>
      <c r="BD76" s="113">
        <v>9353</v>
      </c>
      <c r="BE76" s="113">
        <v>9729</v>
      </c>
      <c r="BF76" s="113">
        <f t="shared" si="81"/>
        <v>9539.25</v>
      </c>
      <c r="BG76" s="113">
        <f t="shared" si="81"/>
        <v>9927.25</v>
      </c>
      <c r="BH76" s="113">
        <v>9527</v>
      </c>
      <c r="BI76" s="113">
        <v>9890</v>
      </c>
      <c r="BJ76" s="567">
        <v>9779</v>
      </c>
      <c r="BK76" s="567">
        <v>10200</v>
      </c>
      <c r="BL76" s="113">
        <f t="shared" si="80"/>
        <v>9653</v>
      </c>
      <c r="BM76" s="113">
        <f t="shared" si="80"/>
        <v>10045</v>
      </c>
      <c r="BN76" s="567">
        <v>10025</v>
      </c>
      <c r="BO76" s="567">
        <v>10491</v>
      </c>
      <c r="BP76" s="113">
        <f t="shared" ref="BP76:BQ79" si="87">(BH76+BJ76+BN76)/3</f>
        <v>9777</v>
      </c>
      <c r="BQ76" s="113">
        <f t="shared" si="87"/>
        <v>10193.666666666666</v>
      </c>
      <c r="BR76" s="567">
        <v>9405</v>
      </c>
      <c r="BS76" s="567">
        <v>9797</v>
      </c>
      <c r="BT76" s="567">
        <f>(BR76+BN76+BJ76+BH76)/4</f>
        <v>9684</v>
      </c>
      <c r="BU76" s="567">
        <f>(BS76+BO76+BK76+BI76)/4</f>
        <v>10094.5</v>
      </c>
    </row>
    <row r="77" spans="1:73">
      <c r="A77" s="563" t="s">
        <v>70</v>
      </c>
      <c r="B77" s="114">
        <v>6559</v>
      </c>
      <c r="C77" s="114">
        <v>7059</v>
      </c>
      <c r="D77" s="114">
        <v>6995</v>
      </c>
      <c r="E77" s="114">
        <v>7537</v>
      </c>
      <c r="F77" s="114">
        <v>7124</v>
      </c>
      <c r="G77" s="114">
        <v>7679</v>
      </c>
      <c r="H77" s="114">
        <v>7059.5</v>
      </c>
      <c r="I77" s="114">
        <v>7608</v>
      </c>
      <c r="J77" s="114">
        <v>7214</v>
      </c>
      <c r="K77" s="114">
        <v>7771</v>
      </c>
      <c r="L77" s="114">
        <v>7111</v>
      </c>
      <c r="M77" s="114">
        <v>7662.333333333333</v>
      </c>
      <c r="N77" s="114">
        <v>7301</v>
      </c>
      <c r="O77" s="114">
        <v>7861</v>
      </c>
      <c r="P77" s="114">
        <v>7158.5</v>
      </c>
      <c r="Q77" s="114">
        <v>7712</v>
      </c>
      <c r="R77" s="114">
        <v>7685</v>
      </c>
      <c r="S77" s="114">
        <v>8042</v>
      </c>
      <c r="T77" s="114">
        <v>8091</v>
      </c>
      <c r="U77" s="114">
        <v>8471</v>
      </c>
      <c r="V77" s="114">
        <f t="shared" si="82"/>
        <v>7888</v>
      </c>
      <c r="W77" s="114">
        <f t="shared" si="82"/>
        <v>8256.5</v>
      </c>
      <c r="X77" s="114">
        <v>8063</v>
      </c>
      <c r="Y77" s="114">
        <v>8463</v>
      </c>
      <c r="Z77" s="114">
        <f t="shared" si="83"/>
        <v>7946.333333333333</v>
      </c>
      <c r="AA77" s="114">
        <f t="shared" si="83"/>
        <v>8325.3333333333339</v>
      </c>
      <c r="AB77" s="114">
        <v>8263</v>
      </c>
      <c r="AC77" s="114">
        <v>8659</v>
      </c>
      <c r="AD77" s="114">
        <f>(R77+T77+X77+AB77)/4</f>
        <v>8025.5</v>
      </c>
      <c r="AE77" s="114">
        <f>(S77+U77+Y77+AC77)/4</f>
        <v>8408.75</v>
      </c>
      <c r="AF77" s="114">
        <v>9571</v>
      </c>
      <c r="AG77" s="114">
        <v>9979</v>
      </c>
      <c r="AH77" s="114">
        <v>9776</v>
      </c>
      <c r="AI77" s="114">
        <v>10204</v>
      </c>
      <c r="AJ77" s="114">
        <f t="shared" ref="AJ77:AK86" si="88">(AF77+AH77)/2</f>
        <v>9673.5</v>
      </c>
      <c r="AK77" s="114">
        <f t="shared" si="88"/>
        <v>10091.5</v>
      </c>
      <c r="AL77" s="564">
        <v>9417</v>
      </c>
      <c r="AM77" s="565">
        <v>9859</v>
      </c>
      <c r="AN77" s="565">
        <f t="shared" si="84"/>
        <v>9588</v>
      </c>
      <c r="AO77" s="565">
        <f t="shared" si="84"/>
        <v>10014</v>
      </c>
      <c r="AP77" s="565">
        <v>9259</v>
      </c>
      <c r="AQ77" s="565">
        <v>9654</v>
      </c>
      <c r="AR77" s="565">
        <f t="shared" si="85"/>
        <v>9505.75</v>
      </c>
      <c r="AS77" s="565">
        <f t="shared" si="85"/>
        <v>9924</v>
      </c>
      <c r="AT77" s="114">
        <v>9628</v>
      </c>
      <c r="AU77" s="566">
        <v>10005</v>
      </c>
      <c r="AV77" s="113">
        <v>9738</v>
      </c>
      <c r="AW77" s="113">
        <v>10127</v>
      </c>
      <c r="AX77" s="581">
        <f>(AT77+AV77)/2</f>
        <v>9683</v>
      </c>
      <c r="AY77" s="113">
        <f>(AU77+AW77)/2</f>
        <v>10066</v>
      </c>
      <c r="AZ77" s="113">
        <v>9651</v>
      </c>
      <c r="BA77" s="113">
        <v>10071</v>
      </c>
      <c r="BB77" s="113">
        <f t="shared" si="86"/>
        <v>9672.3333333333339</v>
      </c>
      <c r="BC77" s="113">
        <f t="shared" si="86"/>
        <v>10067.666666666666</v>
      </c>
      <c r="BD77" s="113">
        <v>9247</v>
      </c>
      <c r="BE77" s="113">
        <v>9627</v>
      </c>
      <c r="BF77" s="113">
        <f>(BD77+AZ77+AV77+AT77)/4</f>
        <v>9566</v>
      </c>
      <c r="BG77" s="113">
        <f>(BE77+BA77+AW77+AU77)/4</f>
        <v>9957.5</v>
      </c>
      <c r="BH77" s="113">
        <v>9582</v>
      </c>
      <c r="BI77" s="113">
        <v>9967</v>
      </c>
      <c r="BJ77" s="567">
        <v>9875</v>
      </c>
      <c r="BK77" s="567">
        <v>10273</v>
      </c>
      <c r="BL77" s="113">
        <f t="shared" si="80"/>
        <v>9728.5</v>
      </c>
      <c r="BM77" s="113">
        <f t="shared" si="80"/>
        <v>10120</v>
      </c>
      <c r="BN77" s="567">
        <v>10086</v>
      </c>
      <c r="BO77" s="567">
        <v>10489</v>
      </c>
      <c r="BP77" s="113">
        <f t="shared" si="87"/>
        <v>9847.6666666666661</v>
      </c>
      <c r="BQ77" s="113">
        <f t="shared" si="87"/>
        <v>10243</v>
      </c>
      <c r="BR77" s="567">
        <v>9563</v>
      </c>
      <c r="BS77" s="567">
        <v>9942</v>
      </c>
      <c r="BT77" s="567">
        <f t="shared" ref="BT77:BU87" si="89">(BR77+BN77+BJ77+BH77)/4</f>
        <v>9776.5</v>
      </c>
      <c r="BU77" s="567">
        <f t="shared" si="89"/>
        <v>10167.75</v>
      </c>
    </row>
    <row r="78" spans="1:73">
      <c r="A78" s="563" t="s">
        <v>71</v>
      </c>
      <c r="B78" s="114">
        <v>6321.75</v>
      </c>
      <c r="C78" s="114">
        <v>6742.5</v>
      </c>
      <c r="D78" s="114">
        <v>6707</v>
      </c>
      <c r="E78" s="114">
        <v>7211</v>
      </c>
      <c r="F78" s="114">
        <v>8136</v>
      </c>
      <c r="G78" s="114">
        <v>8492</v>
      </c>
      <c r="H78" s="114">
        <f>(D78+F78)/2</f>
        <v>7421.5</v>
      </c>
      <c r="I78" s="114">
        <f>(E78+G78)/2</f>
        <v>7851.5</v>
      </c>
      <c r="J78" s="114">
        <v>8430</v>
      </c>
      <c r="K78" s="114">
        <v>8828</v>
      </c>
      <c r="L78" s="114">
        <f>(D78+F78+J78)/3</f>
        <v>7757.666666666667</v>
      </c>
      <c r="M78" s="114">
        <f>(E78+G78+K78)/3</f>
        <v>8177</v>
      </c>
      <c r="N78" s="114">
        <v>8137</v>
      </c>
      <c r="O78" s="114">
        <v>8476</v>
      </c>
      <c r="P78" s="114">
        <f>(D78+F78+J78+N78)/4</f>
        <v>7852.5</v>
      </c>
      <c r="Q78" s="114">
        <f>(E78+G78+K78+O78)/4</f>
        <v>8251.75</v>
      </c>
      <c r="R78" s="114">
        <v>8105</v>
      </c>
      <c r="S78" s="114">
        <v>8399</v>
      </c>
      <c r="T78" s="114">
        <v>8445</v>
      </c>
      <c r="U78" s="114">
        <v>8749</v>
      </c>
      <c r="V78" s="114">
        <f t="shared" si="82"/>
        <v>8275</v>
      </c>
      <c r="W78" s="114">
        <f t="shared" si="82"/>
        <v>8574</v>
      </c>
      <c r="X78" s="114">
        <v>8570</v>
      </c>
      <c r="Y78" s="114">
        <v>8939</v>
      </c>
      <c r="Z78" s="114">
        <f t="shared" si="83"/>
        <v>8373.3333333333339</v>
      </c>
      <c r="AA78" s="114">
        <f t="shared" si="83"/>
        <v>8695.6666666666661</v>
      </c>
      <c r="AB78" s="601"/>
      <c r="AC78" s="601"/>
      <c r="AD78" s="601">
        <f>Z78</f>
        <v>8373.3333333333339</v>
      </c>
      <c r="AE78" s="601">
        <f>AA78</f>
        <v>8695.6666666666661</v>
      </c>
      <c r="AF78" s="114">
        <v>9714</v>
      </c>
      <c r="AG78" s="114">
        <v>10057</v>
      </c>
      <c r="AH78" s="114">
        <v>10210</v>
      </c>
      <c r="AI78" s="114">
        <v>10586</v>
      </c>
      <c r="AJ78" s="114">
        <f t="shared" si="88"/>
        <v>9962</v>
      </c>
      <c r="AK78" s="114">
        <f t="shared" si="88"/>
        <v>10321.5</v>
      </c>
      <c r="AL78" s="564">
        <v>9729</v>
      </c>
      <c r="AM78" s="565">
        <v>10126</v>
      </c>
      <c r="AN78" s="565">
        <f t="shared" si="84"/>
        <v>9884.3333333333339</v>
      </c>
      <c r="AO78" s="565">
        <f t="shared" si="84"/>
        <v>10256.333333333334</v>
      </c>
      <c r="AP78" s="569">
        <v>9564</v>
      </c>
      <c r="AQ78" s="569">
        <v>9907</v>
      </c>
      <c r="AR78" s="565">
        <f t="shared" si="85"/>
        <v>9804.25</v>
      </c>
      <c r="AS78" s="565">
        <f t="shared" si="85"/>
        <v>10169</v>
      </c>
      <c r="AT78" s="569">
        <v>10009</v>
      </c>
      <c r="AU78" s="115">
        <v>10306</v>
      </c>
      <c r="AV78" s="113">
        <v>10193</v>
      </c>
      <c r="AW78" s="113">
        <v>10510</v>
      </c>
      <c r="AX78" s="581">
        <f t="shared" ref="AX78:AY87" si="90">(AT78+AV78)/2</f>
        <v>10101</v>
      </c>
      <c r="AY78" s="113">
        <f t="shared" si="90"/>
        <v>10408</v>
      </c>
      <c r="AZ78" s="113">
        <v>10090</v>
      </c>
      <c r="BA78" s="113">
        <v>10433</v>
      </c>
      <c r="BB78" s="113">
        <f t="shared" si="86"/>
        <v>10097.333333333334</v>
      </c>
      <c r="BC78" s="113">
        <f t="shared" si="86"/>
        <v>10416.333333333334</v>
      </c>
      <c r="BD78" s="113">
        <v>9775</v>
      </c>
      <c r="BE78" s="113">
        <v>10100</v>
      </c>
      <c r="BF78" s="113">
        <f>(BD78+AZ78+AV78+AT78)/4</f>
        <v>10016.75</v>
      </c>
      <c r="BG78" s="113">
        <f t="shared" si="81"/>
        <v>10337.25</v>
      </c>
      <c r="BH78" s="113">
        <v>9706</v>
      </c>
      <c r="BI78" s="113">
        <v>9991</v>
      </c>
      <c r="BJ78" s="567">
        <v>9845</v>
      </c>
      <c r="BK78" s="567">
        <v>10168</v>
      </c>
      <c r="BL78" s="113">
        <f t="shared" si="80"/>
        <v>9775.5</v>
      </c>
      <c r="BM78" s="113">
        <f t="shared" si="80"/>
        <v>10079.5</v>
      </c>
      <c r="BN78" s="567">
        <v>9894</v>
      </c>
      <c r="BO78" s="567">
        <v>10257</v>
      </c>
      <c r="BP78" s="113">
        <f t="shared" si="87"/>
        <v>9815</v>
      </c>
      <c r="BQ78" s="113">
        <f t="shared" si="87"/>
        <v>10138.666666666666</v>
      </c>
      <c r="BR78" s="567">
        <v>9342</v>
      </c>
      <c r="BS78" s="567">
        <v>9614</v>
      </c>
      <c r="BT78" s="567">
        <f t="shared" ref="BT78:BU80" si="91">(BR78+BN78+BJ78+BH78)/4</f>
        <v>9696.75</v>
      </c>
      <c r="BU78" s="567">
        <f t="shared" si="91"/>
        <v>10007.5</v>
      </c>
    </row>
    <row r="79" spans="1:73">
      <c r="A79" s="563" t="s">
        <v>72</v>
      </c>
      <c r="B79" s="114">
        <v>6199.25</v>
      </c>
      <c r="C79" s="114">
        <v>6588.75</v>
      </c>
      <c r="D79" s="114">
        <v>6757</v>
      </c>
      <c r="E79" s="114">
        <v>7167</v>
      </c>
      <c r="F79" s="114">
        <v>7225</v>
      </c>
      <c r="G79" s="114">
        <v>7650</v>
      </c>
      <c r="H79" s="114">
        <v>6991</v>
      </c>
      <c r="I79" s="114">
        <v>7408.5</v>
      </c>
      <c r="J79" s="114">
        <v>7233</v>
      </c>
      <c r="K79" s="114">
        <v>7681</v>
      </c>
      <c r="L79" s="114">
        <v>7071.666666666667</v>
      </c>
      <c r="M79" s="114">
        <v>7499.333333333333</v>
      </c>
      <c r="N79" s="114">
        <v>7101</v>
      </c>
      <c r="O79" s="114">
        <v>7520</v>
      </c>
      <c r="P79" s="114">
        <v>7079</v>
      </c>
      <c r="Q79" s="114">
        <v>7504.5</v>
      </c>
      <c r="R79" s="114">
        <v>7529</v>
      </c>
      <c r="S79" s="114">
        <v>7943</v>
      </c>
      <c r="T79" s="114">
        <v>8033</v>
      </c>
      <c r="U79" s="114">
        <v>8487</v>
      </c>
      <c r="V79" s="114">
        <f t="shared" si="82"/>
        <v>7781</v>
      </c>
      <c r="W79" s="114">
        <f t="shared" si="82"/>
        <v>8215</v>
      </c>
      <c r="X79" s="114">
        <v>8125</v>
      </c>
      <c r="Y79" s="114">
        <v>8608</v>
      </c>
      <c r="Z79" s="114">
        <f>(R79+T79+X79)/3</f>
        <v>7895.666666666667</v>
      </c>
      <c r="AA79" s="114">
        <f>(S79+U79+Y79)/3</f>
        <v>8346</v>
      </c>
      <c r="AB79" s="114">
        <v>8006</v>
      </c>
      <c r="AC79" s="114">
        <v>8477</v>
      </c>
      <c r="AD79" s="114">
        <f t="shared" ref="AD79:AE86" si="92">(R79+T79+X79+AB79)/4</f>
        <v>7923.25</v>
      </c>
      <c r="AE79" s="114">
        <f t="shared" si="92"/>
        <v>8378.75</v>
      </c>
      <c r="AF79" s="114">
        <v>9110</v>
      </c>
      <c r="AG79" s="114">
        <v>9619</v>
      </c>
      <c r="AH79" s="114">
        <v>9285</v>
      </c>
      <c r="AI79" s="114">
        <v>9809</v>
      </c>
      <c r="AJ79" s="114">
        <f>(AF79+AH79)/2</f>
        <v>9197.5</v>
      </c>
      <c r="AK79" s="114">
        <f t="shared" si="88"/>
        <v>9714</v>
      </c>
      <c r="AL79" s="564">
        <v>9002</v>
      </c>
      <c r="AM79" s="565">
        <v>9256</v>
      </c>
      <c r="AN79" s="565">
        <f t="shared" si="84"/>
        <v>9132.3333333333339</v>
      </c>
      <c r="AO79" s="565">
        <f t="shared" si="84"/>
        <v>9561.3333333333339</v>
      </c>
      <c r="AP79" s="569">
        <v>8905</v>
      </c>
      <c r="AQ79" s="569">
        <v>9240</v>
      </c>
      <c r="AR79" s="565">
        <f t="shared" si="85"/>
        <v>9075.5</v>
      </c>
      <c r="AS79" s="565">
        <f t="shared" si="85"/>
        <v>9481</v>
      </c>
      <c r="AT79" s="569">
        <v>9250</v>
      </c>
      <c r="AU79" s="115">
        <v>9727</v>
      </c>
      <c r="AV79" s="113">
        <v>9233</v>
      </c>
      <c r="AW79" s="113">
        <v>9727</v>
      </c>
      <c r="AX79" s="581">
        <f t="shared" si="90"/>
        <v>9241.5</v>
      </c>
      <c r="AY79" s="113">
        <f t="shared" si="90"/>
        <v>9727</v>
      </c>
      <c r="AZ79" s="113">
        <v>9189</v>
      </c>
      <c r="BA79" s="113">
        <v>9709</v>
      </c>
      <c r="BB79" s="113">
        <f t="shared" si="86"/>
        <v>9224</v>
      </c>
      <c r="BC79" s="113">
        <f t="shared" si="86"/>
        <v>9721</v>
      </c>
      <c r="BD79" s="113">
        <v>8958</v>
      </c>
      <c r="BE79" s="113">
        <v>9442</v>
      </c>
      <c r="BF79" s="113">
        <f>(BD79+AZ79+AV79+AT79)/4</f>
        <v>9157.5</v>
      </c>
      <c r="BG79" s="113">
        <f>(BE79+BA79+AW79+AU79)/4</f>
        <v>9651.25</v>
      </c>
      <c r="BH79" s="113">
        <v>9141</v>
      </c>
      <c r="BI79" s="113">
        <v>9647</v>
      </c>
      <c r="BJ79" s="567">
        <v>9343</v>
      </c>
      <c r="BK79" s="567">
        <v>9857</v>
      </c>
      <c r="BL79" s="113">
        <f t="shared" si="80"/>
        <v>9242</v>
      </c>
      <c r="BM79" s="113">
        <f t="shared" si="80"/>
        <v>9752</v>
      </c>
      <c r="BN79" s="567">
        <v>9538</v>
      </c>
      <c r="BO79" s="567">
        <v>10079</v>
      </c>
      <c r="BP79" s="113">
        <f t="shared" si="87"/>
        <v>9340.6666666666661</v>
      </c>
      <c r="BQ79" s="113">
        <f t="shared" si="87"/>
        <v>9861</v>
      </c>
      <c r="BR79" s="567">
        <v>9133</v>
      </c>
      <c r="BS79" s="567">
        <v>9625</v>
      </c>
      <c r="BT79" s="567">
        <f t="shared" si="91"/>
        <v>9288.75</v>
      </c>
      <c r="BU79" s="567">
        <f t="shared" si="91"/>
        <v>9802</v>
      </c>
    </row>
    <row r="80" spans="1:73">
      <c r="A80" s="563" t="s">
        <v>73</v>
      </c>
      <c r="B80" s="114">
        <v>6111.75</v>
      </c>
      <c r="C80" s="114">
        <v>6602.75</v>
      </c>
      <c r="D80" s="114">
        <v>6435</v>
      </c>
      <c r="E80" s="114">
        <v>6876</v>
      </c>
      <c r="F80" s="114">
        <v>6572</v>
      </c>
      <c r="G80" s="114">
        <v>7022</v>
      </c>
      <c r="H80" s="114">
        <v>6503.5</v>
      </c>
      <c r="I80" s="114">
        <v>6949</v>
      </c>
      <c r="J80" s="114">
        <v>6691</v>
      </c>
      <c r="K80" s="114">
        <v>7139</v>
      </c>
      <c r="L80" s="114">
        <v>6566</v>
      </c>
      <c r="M80" s="114">
        <v>7012.333333333333</v>
      </c>
      <c r="N80" s="114">
        <v>6561</v>
      </c>
      <c r="O80" s="114">
        <v>7005</v>
      </c>
      <c r="P80" s="114">
        <v>6564.75</v>
      </c>
      <c r="Q80" s="114">
        <v>7010.5</v>
      </c>
      <c r="R80" s="114">
        <v>7082</v>
      </c>
      <c r="S80" s="114">
        <v>7548</v>
      </c>
      <c r="T80" s="114">
        <v>7586</v>
      </c>
      <c r="U80" s="114">
        <v>8135</v>
      </c>
      <c r="V80" s="114">
        <f t="shared" si="82"/>
        <v>7334</v>
      </c>
      <c r="W80" s="114">
        <f t="shared" si="82"/>
        <v>7841.5</v>
      </c>
      <c r="X80" s="114">
        <v>7443</v>
      </c>
      <c r="Y80" s="114">
        <v>7989</v>
      </c>
      <c r="Z80" s="114">
        <f>(R80+T80+X80)/3</f>
        <v>7370.333333333333</v>
      </c>
      <c r="AA80" s="114">
        <f>(S80+U80+Y80)/3</f>
        <v>7890.666666666667</v>
      </c>
      <c r="AB80" s="114">
        <v>7580</v>
      </c>
      <c r="AC80" s="114">
        <v>8116</v>
      </c>
      <c r="AD80" s="114">
        <f t="shared" si="92"/>
        <v>7422.75</v>
      </c>
      <c r="AE80" s="114">
        <f t="shared" si="92"/>
        <v>7947</v>
      </c>
      <c r="AF80" s="114">
        <v>8782</v>
      </c>
      <c r="AG80" s="114">
        <v>9396</v>
      </c>
      <c r="AH80" s="114">
        <v>8865</v>
      </c>
      <c r="AI80" s="114">
        <v>9490</v>
      </c>
      <c r="AJ80" s="114">
        <f>(AF80+AH80)/2</f>
        <v>8823.5</v>
      </c>
      <c r="AK80" s="114">
        <f>(AG80+AI80)/2</f>
        <v>9443</v>
      </c>
      <c r="AL80" s="564">
        <v>8761</v>
      </c>
      <c r="AM80" s="565">
        <v>9383</v>
      </c>
      <c r="AN80" s="565">
        <f t="shared" si="84"/>
        <v>8802.6666666666661</v>
      </c>
      <c r="AO80" s="565">
        <f t="shared" si="84"/>
        <v>9423</v>
      </c>
      <c r="AP80" s="565">
        <v>8785</v>
      </c>
      <c r="AQ80" s="565">
        <v>9400</v>
      </c>
      <c r="AR80" s="565">
        <f t="shared" si="85"/>
        <v>8798.25</v>
      </c>
      <c r="AS80" s="565">
        <f t="shared" si="85"/>
        <v>9417.25</v>
      </c>
      <c r="AT80" s="114">
        <v>8928</v>
      </c>
      <c r="AU80" s="566">
        <v>9542</v>
      </c>
      <c r="AV80" s="113">
        <v>8956</v>
      </c>
      <c r="AW80" s="113">
        <v>9572</v>
      </c>
      <c r="AX80" s="581">
        <f t="shared" si="90"/>
        <v>8942</v>
      </c>
      <c r="AY80" s="113">
        <f t="shared" si="90"/>
        <v>9557</v>
      </c>
      <c r="AZ80" s="113">
        <v>8931</v>
      </c>
      <c r="BA80" s="113">
        <v>9549</v>
      </c>
      <c r="BB80" s="113">
        <f t="shared" si="86"/>
        <v>8938.3333333333339</v>
      </c>
      <c r="BC80" s="113">
        <f t="shared" si="86"/>
        <v>9554.3333333333339</v>
      </c>
      <c r="BD80" s="113">
        <v>8708</v>
      </c>
      <c r="BE80" s="113">
        <v>9269</v>
      </c>
      <c r="BF80" s="113">
        <f>(BD80+AZ80+AV80+AT80)/4</f>
        <v>8880.75</v>
      </c>
      <c r="BG80" s="113">
        <f>(BE80+BA80+AW80+AU80)/4</f>
        <v>9483</v>
      </c>
      <c r="BH80" s="113">
        <v>8991</v>
      </c>
      <c r="BI80" s="113">
        <v>9542</v>
      </c>
      <c r="BJ80" s="567">
        <v>9359</v>
      </c>
      <c r="BK80" s="567">
        <v>10002</v>
      </c>
      <c r="BL80" s="113">
        <f>(BH80+BJ80)/2</f>
        <v>9175</v>
      </c>
      <c r="BM80" s="113">
        <f>(BI80+BK80)/2</f>
        <v>9772</v>
      </c>
      <c r="BN80" s="567">
        <v>9452</v>
      </c>
      <c r="BO80" s="567">
        <v>10090</v>
      </c>
      <c r="BP80" s="113">
        <f>(BH80+BJ80+BN80)/3</f>
        <v>9267.3333333333339</v>
      </c>
      <c r="BQ80" s="113">
        <f>(BI80+BK80+BO80)/3</f>
        <v>9878</v>
      </c>
      <c r="BR80" s="567">
        <v>8657</v>
      </c>
      <c r="BS80" s="567">
        <v>9196</v>
      </c>
      <c r="BT80" s="567">
        <f t="shared" si="91"/>
        <v>9114.75</v>
      </c>
      <c r="BU80" s="567">
        <f t="shared" si="91"/>
        <v>9707.5</v>
      </c>
    </row>
    <row r="81" spans="1:73">
      <c r="A81" s="563" t="s">
        <v>90</v>
      </c>
      <c r="B81" s="114">
        <v>6620.25</v>
      </c>
      <c r="C81" s="114">
        <v>7106.25</v>
      </c>
      <c r="D81" s="114">
        <v>6884</v>
      </c>
      <c r="E81" s="114">
        <v>7387</v>
      </c>
      <c r="F81" s="114">
        <v>7004</v>
      </c>
      <c r="G81" s="114">
        <v>7521</v>
      </c>
      <c r="H81" s="114">
        <v>6944</v>
      </c>
      <c r="I81" s="114">
        <v>7454</v>
      </c>
      <c r="J81" s="114">
        <v>7213</v>
      </c>
      <c r="K81" s="114">
        <v>7744</v>
      </c>
      <c r="L81" s="114">
        <v>7033.666666666667</v>
      </c>
      <c r="M81" s="114">
        <v>7550.666666666667</v>
      </c>
      <c r="N81" s="114">
        <v>7670</v>
      </c>
      <c r="O81" s="114">
        <v>8059</v>
      </c>
      <c r="P81" s="114">
        <v>7192.75</v>
      </c>
      <c r="Q81" s="114">
        <v>7677.75</v>
      </c>
      <c r="R81" s="114">
        <v>7999</v>
      </c>
      <c r="S81" s="114">
        <v>8389</v>
      </c>
      <c r="T81" s="114">
        <v>8300</v>
      </c>
      <c r="U81" s="114">
        <v>8696</v>
      </c>
      <c r="V81" s="114">
        <f t="shared" si="82"/>
        <v>8149.5</v>
      </c>
      <c r="W81" s="114">
        <f t="shared" si="82"/>
        <v>8542.5</v>
      </c>
      <c r="X81" s="114">
        <v>8361</v>
      </c>
      <c r="Y81" s="114">
        <v>8767</v>
      </c>
      <c r="Z81" s="114">
        <f t="shared" si="83"/>
        <v>8220</v>
      </c>
      <c r="AA81" s="114">
        <f t="shared" si="83"/>
        <v>8617.3333333333339</v>
      </c>
      <c r="AB81" s="114">
        <v>8636</v>
      </c>
      <c r="AC81" s="114">
        <v>9053</v>
      </c>
      <c r="AD81" s="114">
        <f t="shared" si="92"/>
        <v>8324</v>
      </c>
      <c r="AE81" s="114">
        <f t="shared" si="92"/>
        <v>8726.25</v>
      </c>
      <c r="AF81" s="114">
        <v>10050</v>
      </c>
      <c r="AG81" s="114">
        <v>10485</v>
      </c>
      <c r="AH81" s="114">
        <v>10376</v>
      </c>
      <c r="AI81" s="114">
        <v>10835</v>
      </c>
      <c r="AJ81" s="114">
        <f t="shared" si="88"/>
        <v>10213</v>
      </c>
      <c r="AK81" s="114">
        <f t="shared" si="88"/>
        <v>10660</v>
      </c>
      <c r="AL81" s="564">
        <v>10333</v>
      </c>
      <c r="AM81" s="565">
        <v>10830</v>
      </c>
      <c r="AN81" s="565">
        <f t="shared" si="84"/>
        <v>10253</v>
      </c>
      <c r="AO81" s="565">
        <f t="shared" si="84"/>
        <v>10716.666666666666</v>
      </c>
      <c r="AP81" s="565">
        <v>10162.4</v>
      </c>
      <c r="AQ81" s="565">
        <v>10633.12</v>
      </c>
      <c r="AR81" s="565">
        <f t="shared" si="85"/>
        <v>10230.35</v>
      </c>
      <c r="AS81" s="565">
        <f t="shared" si="85"/>
        <v>10695.78</v>
      </c>
      <c r="AT81" s="114">
        <v>10465.16</v>
      </c>
      <c r="AU81" s="566">
        <v>10924.47</v>
      </c>
      <c r="AV81" s="114">
        <v>10775.98</v>
      </c>
      <c r="AW81" s="566">
        <v>11259</v>
      </c>
      <c r="AX81" s="581">
        <f t="shared" si="90"/>
        <v>10620.57</v>
      </c>
      <c r="AY81" s="113">
        <f t="shared" si="90"/>
        <v>11091.735000000001</v>
      </c>
      <c r="AZ81" s="114">
        <v>10519.36</v>
      </c>
      <c r="BA81" s="566">
        <v>11023.27</v>
      </c>
      <c r="BB81" s="113">
        <f t="shared" si="86"/>
        <v>10586.833333333334</v>
      </c>
      <c r="BC81" s="113">
        <f t="shared" si="86"/>
        <v>11068.913333333336</v>
      </c>
      <c r="BD81" s="113">
        <v>10207.81</v>
      </c>
      <c r="BE81" s="113">
        <v>10668.09</v>
      </c>
      <c r="BF81" s="113">
        <f>(BD81+AZ81+AV81+AT81)/4</f>
        <v>10492.077499999999</v>
      </c>
      <c r="BG81" s="113">
        <f>(BE81+BA81+AW81+AU81)/4</f>
        <v>10968.7075</v>
      </c>
      <c r="BH81" s="113">
        <v>10645.7</v>
      </c>
      <c r="BI81" s="113">
        <v>11102.5</v>
      </c>
      <c r="BJ81" s="567">
        <v>10921.16</v>
      </c>
      <c r="BK81" s="567">
        <v>11392.29</v>
      </c>
      <c r="BL81" s="113">
        <f t="shared" si="80"/>
        <v>10783.43</v>
      </c>
      <c r="BM81" s="113">
        <f>(BI81+BK81)/2</f>
        <v>11247.395</v>
      </c>
      <c r="BN81" s="567">
        <v>10782.97</v>
      </c>
      <c r="BO81" s="567">
        <v>11254.32</v>
      </c>
      <c r="BP81" s="113">
        <f t="shared" ref="BP81:BQ86" si="93">(BH81+BJ81+BN81)/3</f>
        <v>10783.276666666667</v>
      </c>
      <c r="BQ81" s="113">
        <f t="shared" si="93"/>
        <v>11249.703333333333</v>
      </c>
      <c r="BR81" s="567">
        <v>10590.23</v>
      </c>
      <c r="BS81" s="567">
        <v>11039.72</v>
      </c>
      <c r="BT81" s="567">
        <f t="shared" si="89"/>
        <v>10735.014999999999</v>
      </c>
      <c r="BU81" s="567">
        <f t="shared" si="89"/>
        <v>11197.2075</v>
      </c>
    </row>
    <row r="82" spans="1:73">
      <c r="A82" s="563" t="s">
        <v>74</v>
      </c>
      <c r="B82" s="114">
        <v>7425.5</v>
      </c>
      <c r="C82" s="114">
        <v>7954.75</v>
      </c>
      <c r="D82" s="114">
        <v>7934</v>
      </c>
      <c r="E82" s="114">
        <v>8520</v>
      </c>
      <c r="F82" s="114">
        <v>8063</v>
      </c>
      <c r="G82" s="114">
        <v>8661</v>
      </c>
      <c r="H82" s="114">
        <v>7998.5</v>
      </c>
      <c r="I82" s="114">
        <v>8590.5</v>
      </c>
      <c r="J82" s="114">
        <v>8304</v>
      </c>
      <c r="K82" s="114">
        <v>8914</v>
      </c>
      <c r="L82" s="114">
        <v>8100.333333333333</v>
      </c>
      <c r="M82" s="114">
        <v>8698.3333333333339</v>
      </c>
      <c r="N82" s="114">
        <v>8249</v>
      </c>
      <c r="O82" s="114">
        <v>8851</v>
      </c>
      <c r="P82" s="114">
        <v>8137.5</v>
      </c>
      <c r="Q82" s="114">
        <v>8736.5</v>
      </c>
      <c r="R82" s="114">
        <v>8478</v>
      </c>
      <c r="S82" s="114">
        <v>8988</v>
      </c>
      <c r="T82" s="114">
        <v>9111</v>
      </c>
      <c r="U82" s="114">
        <v>9662</v>
      </c>
      <c r="V82" s="114">
        <f t="shared" si="82"/>
        <v>8794.5</v>
      </c>
      <c r="W82" s="114">
        <f t="shared" si="82"/>
        <v>9325</v>
      </c>
      <c r="X82" s="114">
        <v>9172</v>
      </c>
      <c r="Y82" s="114">
        <v>9744</v>
      </c>
      <c r="Z82" s="114">
        <f t="shared" si="83"/>
        <v>8920.3333333333339</v>
      </c>
      <c r="AA82" s="114">
        <f t="shared" si="83"/>
        <v>9464.6666666666661</v>
      </c>
      <c r="AB82" s="114">
        <v>9186</v>
      </c>
      <c r="AC82" s="114">
        <v>9748</v>
      </c>
      <c r="AD82" s="114">
        <f t="shared" si="92"/>
        <v>8986.75</v>
      </c>
      <c r="AE82" s="114">
        <f t="shared" si="92"/>
        <v>9535.5</v>
      </c>
      <c r="AF82" s="114">
        <v>10675</v>
      </c>
      <c r="AG82" s="114">
        <v>11291</v>
      </c>
      <c r="AH82" s="114">
        <v>11076</v>
      </c>
      <c r="AI82" s="114">
        <v>11726</v>
      </c>
      <c r="AJ82" s="114">
        <f t="shared" si="88"/>
        <v>10875.5</v>
      </c>
      <c r="AK82" s="114">
        <f t="shared" si="88"/>
        <v>11508.5</v>
      </c>
      <c r="AL82" s="564">
        <v>10845</v>
      </c>
      <c r="AM82" s="565">
        <v>11507</v>
      </c>
      <c r="AN82" s="565">
        <f t="shared" si="84"/>
        <v>10865.333333333334</v>
      </c>
      <c r="AO82" s="565">
        <f t="shared" si="84"/>
        <v>11508</v>
      </c>
      <c r="AP82" s="565">
        <v>10598</v>
      </c>
      <c r="AQ82" s="565">
        <v>11227</v>
      </c>
      <c r="AR82" s="565">
        <f t="shared" si="85"/>
        <v>10798.5</v>
      </c>
      <c r="AS82" s="565">
        <f t="shared" si="85"/>
        <v>11437.75</v>
      </c>
      <c r="AT82" s="114">
        <v>10954</v>
      </c>
      <c r="AU82" s="566">
        <v>11577</v>
      </c>
      <c r="AV82" s="113">
        <v>11111</v>
      </c>
      <c r="AW82" s="113">
        <v>11746</v>
      </c>
      <c r="AX82" s="581">
        <f t="shared" si="90"/>
        <v>11032.5</v>
      </c>
      <c r="AY82" s="113">
        <f t="shared" si="90"/>
        <v>11661.5</v>
      </c>
      <c r="AZ82" s="113">
        <v>11080</v>
      </c>
      <c r="BA82" s="113">
        <v>11747</v>
      </c>
      <c r="BB82" s="113">
        <f t="shared" si="86"/>
        <v>11048.333333333334</v>
      </c>
      <c r="BC82" s="113">
        <f t="shared" si="86"/>
        <v>11690</v>
      </c>
      <c r="BD82" s="113">
        <v>10821</v>
      </c>
      <c r="BE82" s="113">
        <v>11463</v>
      </c>
      <c r="BF82" s="113">
        <f t="shared" si="81"/>
        <v>10991.5</v>
      </c>
      <c r="BG82" s="113">
        <f t="shared" si="81"/>
        <v>11633.25</v>
      </c>
      <c r="BH82" s="113">
        <v>11142</v>
      </c>
      <c r="BI82" s="113">
        <v>11787</v>
      </c>
      <c r="BJ82" s="567">
        <v>11492</v>
      </c>
      <c r="BK82" s="567">
        <v>12163</v>
      </c>
      <c r="BL82" s="113">
        <f t="shared" si="80"/>
        <v>11317</v>
      </c>
      <c r="BM82" s="113">
        <f t="shared" si="80"/>
        <v>11975</v>
      </c>
      <c r="BN82" s="567">
        <v>11717</v>
      </c>
      <c r="BO82" s="567">
        <v>12407</v>
      </c>
      <c r="BP82" s="113">
        <f t="shared" si="93"/>
        <v>11450.333333333334</v>
      </c>
      <c r="BQ82" s="113">
        <f t="shared" si="93"/>
        <v>12119</v>
      </c>
      <c r="BR82" s="567">
        <v>11043</v>
      </c>
      <c r="BS82" s="567">
        <v>11693</v>
      </c>
      <c r="BT82" s="567">
        <f t="shared" si="89"/>
        <v>11348.5</v>
      </c>
      <c r="BU82" s="567">
        <f t="shared" si="89"/>
        <v>12012.5</v>
      </c>
    </row>
    <row r="83" spans="1:73">
      <c r="A83" s="563" t="s">
        <v>75</v>
      </c>
      <c r="B83" s="114">
        <v>6369.75</v>
      </c>
      <c r="C83" s="114">
        <v>6848.75</v>
      </c>
      <c r="D83" s="114">
        <v>6689</v>
      </c>
      <c r="E83" s="114">
        <v>7190</v>
      </c>
      <c r="F83" s="114">
        <v>6851</v>
      </c>
      <c r="G83" s="114">
        <v>7365</v>
      </c>
      <c r="H83" s="114">
        <v>6770</v>
      </c>
      <c r="I83" s="114">
        <v>7277.5</v>
      </c>
      <c r="J83" s="114">
        <v>6960</v>
      </c>
      <c r="K83" s="114">
        <v>7482</v>
      </c>
      <c r="L83" s="114">
        <v>6833.333333333333</v>
      </c>
      <c r="M83" s="114">
        <v>7345.666666666667</v>
      </c>
      <c r="N83" s="114">
        <v>7768</v>
      </c>
      <c r="O83" s="114">
        <v>8279</v>
      </c>
      <c r="P83" s="114">
        <v>7067</v>
      </c>
      <c r="Q83" s="114">
        <v>7579</v>
      </c>
      <c r="R83" s="114">
        <v>8016</v>
      </c>
      <c r="S83" s="114">
        <v>8522</v>
      </c>
      <c r="T83" s="114">
        <v>8342</v>
      </c>
      <c r="U83" s="114">
        <v>8866</v>
      </c>
      <c r="V83" s="114">
        <f t="shared" si="82"/>
        <v>8179</v>
      </c>
      <c r="W83" s="114">
        <f t="shared" si="82"/>
        <v>8694</v>
      </c>
      <c r="X83" s="114">
        <v>8295</v>
      </c>
      <c r="Y83" s="114">
        <v>8838</v>
      </c>
      <c r="Z83" s="114">
        <f t="shared" si="83"/>
        <v>8217.6666666666661</v>
      </c>
      <c r="AA83" s="114">
        <f t="shared" si="83"/>
        <v>8742</v>
      </c>
      <c r="AB83" s="114">
        <v>8629</v>
      </c>
      <c r="AC83" s="114">
        <v>9178</v>
      </c>
      <c r="AD83" s="114">
        <f t="shared" si="92"/>
        <v>8320.5</v>
      </c>
      <c r="AE83" s="114">
        <f t="shared" si="92"/>
        <v>8851</v>
      </c>
      <c r="AF83" s="114">
        <v>9939</v>
      </c>
      <c r="AG83" s="114">
        <v>10534</v>
      </c>
      <c r="AH83" s="114">
        <v>10105</v>
      </c>
      <c r="AI83" s="114">
        <v>10723</v>
      </c>
      <c r="AJ83" s="114">
        <f>(AF83+AH83)/2</f>
        <v>10022</v>
      </c>
      <c r="AK83" s="114">
        <f t="shared" si="88"/>
        <v>10628.5</v>
      </c>
      <c r="AL83" s="564">
        <v>9881</v>
      </c>
      <c r="AM83" s="565">
        <v>10518</v>
      </c>
      <c r="AN83" s="565">
        <f>(AF83+AH83+AL83)/3</f>
        <v>9975</v>
      </c>
      <c r="AO83" s="565">
        <f t="shared" si="84"/>
        <v>10591.666666666666</v>
      </c>
      <c r="AP83" s="565">
        <v>9814</v>
      </c>
      <c r="AQ83" s="565">
        <v>10410</v>
      </c>
      <c r="AR83" s="565">
        <f t="shared" si="85"/>
        <v>9934.75</v>
      </c>
      <c r="AS83" s="565">
        <f t="shared" si="85"/>
        <v>10546.25</v>
      </c>
      <c r="AT83" s="114">
        <v>10081</v>
      </c>
      <c r="AU83" s="566">
        <v>10673</v>
      </c>
      <c r="AV83" s="113">
        <v>10146</v>
      </c>
      <c r="AW83" s="113">
        <v>10753</v>
      </c>
      <c r="AX83" s="581">
        <f t="shared" si="90"/>
        <v>10113.5</v>
      </c>
      <c r="AY83" s="113">
        <f t="shared" si="90"/>
        <v>10713</v>
      </c>
      <c r="AZ83" s="113">
        <v>10064</v>
      </c>
      <c r="BA83" s="113">
        <v>10693</v>
      </c>
      <c r="BB83" s="113">
        <f t="shared" si="86"/>
        <v>10097</v>
      </c>
      <c r="BC83" s="113">
        <f t="shared" si="86"/>
        <v>10706.333333333334</v>
      </c>
      <c r="BD83" s="113">
        <v>9862</v>
      </c>
      <c r="BE83" s="113">
        <v>10450</v>
      </c>
      <c r="BF83" s="113">
        <f t="shared" si="81"/>
        <v>10038.25</v>
      </c>
      <c r="BG83" s="113">
        <f t="shared" si="81"/>
        <v>10642.25</v>
      </c>
      <c r="BH83" s="113">
        <v>9923</v>
      </c>
      <c r="BI83" s="113">
        <v>10506</v>
      </c>
      <c r="BJ83" s="567">
        <v>10197</v>
      </c>
      <c r="BK83" s="567">
        <v>10814</v>
      </c>
      <c r="BL83" s="113">
        <f t="shared" si="80"/>
        <v>10060</v>
      </c>
      <c r="BM83" s="113">
        <f t="shared" si="80"/>
        <v>10660</v>
      </c>
      <c r="BN83" s="567">
        <v>10226</v>
      </c>
      <c r="BO83" s="567">
        <v>10858</v>
      </c>
      <c r="BP83" s="113">
        <f t="shared" si="93"/>
        <v>10115.333333333334</v>
      </c>
      <c r="BQ83" s="113">
        <f t="shared" si="93"/>
        <v>10726</v>
      </c>
      <c r="BR83" s="567">
        <v>9825</v>
      </c>
      <c r="BS83" s="567">
        <v>10413</v>
      </c>
      <c r="BT83" s="567">
        <f t="shared" si="89"/>
        <v>10042.75</v>
      </c>
      <c r="BU83" s="567">
        <f t="shared" si="89"/>
        <v>10647.75</v>
      </c>
    </row>
    <row r="84" spans="1:73">
      <c r="A84" s="563" t="s">
        <v>76</v>
      </c>
      <c r="B84" s="114">
        <v>5445.75</v>
      </c>
      <c r="C84" s="114">
        <v>5845.25</v>
      </c>
      <c r="D84" s="114">
        <v>6697</v>
      </c>
      <c r="E84" s="114">
        <v>7097</v>
      </c>
      <c r="F84" s="114">
        <v>6999</v>
      </c>
      <c r="G84" s="114">
        <v>7437</v>
      </c>
      <c r="H84" s="114">
        <v>6848</v>
      </c>
      <c r="I84" s="114">
        <v>7267</v>
      </c>
      <c r="J84" s="114">
        <v>6938</v>
      </c>
      <c r="K84" s="114">
        <v>7397</v>
      </c>
      <c r="L84" s="114">
        <v>6878</v>
      </c>
      <c r="M84" s="114">
        <v>7310.333333333333</v>
      </c>
      <c r="N84" s="114">
        <v>6682</v>
      </c>
      <c r="O84" s="114">
        <v>7090</v>
      </c>
      <c r="P84" s="114">
        <v>6829</v>
      </c>
      <c r="Q84" s="114">
        <v>7255.25</v>
      </c>
      <c r="R84" s="114">
        <v>7111</v>
      </c>
      <c r="S84" s="114">
        <v>7535</v>
      </c>
      <c r="T84" s="114">
        <v>7571</v>
      </c>
      <c r="U84" s="114">
        <v>8036</v>
      </c>
      <c r="V84" s="114">
        <f t="shared" si="82"/>
        <v>7341</v>
      </c>
      <c r="W84" s="114">
        <f t="shared" si="82"/>
        <v>7785.5</v>
      </c>
      <c r="X84" s="114">
        <v>7567</v>
      </c>
      <c r="Y84" s="114">
        <v>8050</v>
      </c>
      <c r="Z84" s="114">
        <f t="shared" si="83"/>
        <v>7416.333333333333</v>
      </c>
      <c r="AA84" s="114">
        <f t="shared" si="83"/>
        <v>7873.666666666667</v>
      </c>
      <c r="AB84" s="114">
        <v>7569</v>
      </c>
      <c r="AC84" s="114">
        <v>8038</v>
      </c>
      <c r="AD84" s="114">
        <f t="shared" si="92"/>
        <v>7454.5</v>
      </c>
      <c r="AE84" s="114">
        <f t="shared" si="92"/>
        <v>7914.75</v>
      </c>
      <c r="AF84" s="114">
        <v>8732</v>
      </c>
      <c r="AG84" s="114">
        <v>9250</v>
      </c>
      <c r="AH84" s="114">
        <v>9095</v>
      </c>
      <c r="AI84" s="114">
        <v>9644</v>
      </c>
      <c r="AJ84" s="114">
        <f t="shared" si="88"/>
        <v>8913.5</v>
      </c>
      <c r="AK84" s="114">
        <f t="shared" si="88"/>
        <v>9447</v>
      </c>
      <c r="AL84" s="564">
        <v>8861</v>
      </c>
      <c r="AM84" s="565">
        <v>9410</v>
      </c>
      <c r="AN84" s="565">
        <f t="shared" si="84"/>
        <v>8896</v>
      </c>
      <c r="AO84" s="565">
        <f t="shared" si="84"/>
        <v>9434.6666666666661</v>
      </c>
      <c r="AP84" s="565">
        <v>8566</v>
      </c>
      <c r="AQ84" s="565">
        <v>9078</v>
      </c>
      <c r="AR84" s="565">
        <f t="shared" si="85"/>
        <v>8813.5</v>
      </c>
      <c r="AS84" s="565">
        <f t="shared" si="85"/>
        <v>9345.5</v>
      </c>
      <c r="AT84" s="117">
        <v>8917</v>
      </c>
      <c r="AU84" s="118">
        <v>9419</v>
      </c>
      <c r="AV84" s="113">
        <v>9032</v>
      </c>
      <c r="AW84" s="113">
        <v>9545</v>
      </c>
      <c r="AX84" s="581">
        <f t="shared" si="90"/>
        <v>8974.5</v>
      </c>
      <c r="AY84" s="113">
        <f t="shared" si="90"/>
        <v>9482</v>
      </c>
      <c r="AZ84" s="113">
        <v>9062</v>
      </c>
      <c r="BA84" s="113">
        <v>9608</v>
      </c>
      <c r="BB84" s="113">
        <f t="shared" si="86"/>
        <v>9003.6666666666661</v>
      </c>
      <c r="BC84" s="113">
        <f t="shared" si="86"/>
        <v>9524</v>
      </c>
      <c r="BD84" s="113">
        <v>8748</v>
      </c>
      <c r="BE84" s="113">
        <v>9260</v>
      </c>
      <c r="BF84" s="113">
        <f t="shared" si="81"/>
        <v>8939.75</v>
      </c>
      <c r="BG84" s="113">
        <f t="shared" si="81"/>
        <v>9458</v>
      </c>
      <c r="BH84" s="113">
        <v>9019</v>
      </c>
      <c r="BI84" s="113">
        <v>9531</v>
      </c>
      <c r="BJ84" s="567">
        <v>9427</v>
      </c>
      <c r="BK84" s="567">
        <v>9981</v>
      </c>
      <c r="BL84" s="113">
        <f t="shared" si="80"/>
        <v>9223</v>
      </c>
      <c r="BM84" s="113">
        <f t="shared" si="80"/>
        <v>9756</v>
      </c>
      <c r="BN84" s="567">
        <v>9561</v>
      </c>
      <c r="BO84" s="567">
        <v>10132</v>
      </c>
      <c r="BP84" s="113">
        <f t="shared" si="93"/>
        <v>9335.6666666666661</v>
      </c>
      <c r="BQ84" s="113">
        <f t="shared" si="93"/>
        <v>9881.3333333333339</v>
      </c>
      <c r="BR84" s="567">
        <v>8879</v>
      </c>
      <c r="BS84" s="567">
        <v>9391</v>
      </c>
      <c r="BT84" s="567">
        <f t="shared" si="89"/>
        <v>9221.5</v>
      </c>
      <c r="BU84" s="567">
        <f t="shared" si="89"/>
        <v>9758.75</v>
      </c>
    </row>
    <row r="85" spans="1:73">
      <c r="A85" s="563" t="s">
        <v>77</v>
      </c>
      <c r="B85" s="114">
        <v>6748.75</v>
      </c>
      <c r="C85" s="114">
        <v>7303.5</v>
      </c>
      <c r="D85" s="114">
        <v>7106</v>
      </c>
      <c r="E85" s="114">
        <v>7698</v>
      </c>
      <c r="F85" s="114">
        <v>7360</v>
      </c>
      <c r="G85" s="114">
        <v>7986</v>
      </c>
      <c r="H85" s="114">
        <v>7233</v>
      </c>
      <c r="I85" s="114">
        <v>7842</v>
      </c>
      <c r="J85" s="114">
        <v>7944</v>
      </c>
      <c r="K85" s="114">
        <v>8494</v>
      </c>
      <c r="L85" s="114">
        <v>7470</v>
      </c>
      <c r="M85" s="114">
        <v>8059.333333333333</v>
      </c>
      <c r="N85" s="114">
        <v>7764</v>
      </c>
      <c r="O85" s="114">
        <v>8274</v>
      </c>
      <c r="P85" s="114">
        <v>7543.5</v>
      </c>
      <c r="Q85" s="114">
        <v>8113</v>
      </c>
      <c r="R85" s="114">
        <v>8316</v>
      </c>
      <c r="S85" s="114">
        <v>8850</v>
      </c>
      <c r="T85" s="114">
        <v>8804</v>
      </c>
      <c r="U85" s="114">
        <v>9386</v>
      </c>
      <c r="V85" s="114">
        <f t="shared" si="82"/>
        <v>8560</v>
      </c>
      <c r="W85" s="114">
        <f t="shared" si="82"/>
        <v>9118</v>
      </c>
      <c r="X85" s="114">
        <v>8636</v>
      </c>
      <c r="Y85" s="114">
        <v>9217</v>
      </c>
      <c r="Z85" s="114">
        <f t="shared" si="83"/>
        <v>8585.3333333333339</v>
      </c>
      <c r="AA85" s="114">
        <f t="shared" si="83"/>
        <v>9151</v>
      </c>
      <c r="AB85" s="114">
        <v>8945</v>
      </c>
      <c r="AC85" s="114">
        <v>9530</v>
      </c>
      <c r="AD85" s="114">
        <f t="shared" si="92"/>
        <v>8675.25</v>
      </c>
      <c r="AE85" s="114">
        <f t="shared" si="92"/>
        <v>9245.75</v>
      </c>
      <c r="AF85" s="114">
        <v>10626</v>
      </c>
      <c r="AG85" s="114">
        <v>11299</v>
      </c>
      <c r="AH85" s="114">
        <v>10682</v>
      </c>
      <c r="AI85" s="114">
        <v>11372</v>
      </c>
      <c r="AJ85" s="114">
        <f t="shared" si="88"/>
        <v>10654</v>
      </c>
      <c r="AK85" s="114">
        <f t="shared" si="88"/>
        <v>11335.5</v>
      </c>
      <c r="AL85" s="564">
        <v>10273</v>
      </c>
      <c r="AM85" s="565">
        <v>10948</v>
      </c>
      <c r="AN85" s="565">
        <f t="shared" si="84"/>
        <v>10527</v>
      </c>
      <c r="AO85" s="565">
        <f t="shared" si="84"/>
        <v>11206.333333333334</v>
      </c>
      <c r="AP85" s="565">
        <v>10117</v>
      </c>
      <c r="AQ85" s="565">
        <v>10759</v>
      </c>
      <c r="AR85" s="565">
        <f t="shared" si="85"/>
        <v>10424.5</v>
      </c>
      <c r="AS85" s="565">
        <f t="shared" si="85"/>
        <v>11094.5</v>
      </c>
      <c r="AT85" s="114">
        <v>10482</v>
      </c>
      <c r="AU85" s="566">
        <v>11131</v>
      </c>
      <c r="AV85" s="113">
        <v>10614</v>
      </c>
      <c r="AW85" s="113">
        <v>11281</v>
      </c>
      <c r="AX85" s="581">
        <f t="shared" si="90"/>
        <v>10548</v>
      </c>
      <c r="AY85" s="113">
        <f t="shared" si="90"/>
        <v>11206</v>
      </c>
      <c r="AZ85" s="113">
        <v>10295</v>
      </c>
      <c r="BA85" s="113">
        <v>10963</v>
      </c>
      <c r="BB85" s="113">
        <f>(AT85+AV85+AZ85)/3</f>
        <v>10463.666666666666</v>
      </c>
      <c r="BC85" s="113">
        <f t="shared" si="86"/>
        <v>11125</v>
      </c>
      <c r="BD85" s="113">
        <v>10225</v>
      </c>
      <c r="BE85" s="113">
        <v>10869</v>
      </c>
      <c r="BF85" s="113">
        <f t="shared" si="81"/>
        <v>10404</v>
      </c>
      <c r="BG85" s="113">
        <f t="shared" si="81"/>
        <v>11061</v>
      </c>
      <c r="BH85" s="113">
        <v>10583</v>
      </c>
      <c r="BI85" s="113">
        <v>11233</v>
      </c>
      <c r="BJ85" s="567">
        <v>11159</v>
      </c>
      <c r="BK85" s="567">
        <v>11854</v>
      </c>
      <c r="BL85" s="113">
        <f t="shared" si="80"/>
        <v>10871</v>
      </c>
      <c r="BM85" s="113">
        <f t="shared" si="80"/>
        <v>11543.5</v>
      </c>
      <c r="BN85" s="567">
        <v>10913</v>
      </c>
      <c r="BO85" s="567">
        <v>11590</v>
      </c>
      <c r="BP85" s="113">
        <f t="shared" si="93"/>
        <v>10885</v>
      </c>
      <c r="BQ85" s="113">
        <f t="shared" si="93"/>
        <v>11559</v>
      </c>
      <c r="BR85" s="567">
        <v>10316</v>
      </c>
      <c r="BS85" s="567">
        <v>10938</v>
      </c>
      <c r="BT85" s="567">
        <f t="shared" si="89"/>
        <v>10742.75</v>
      </c>
      <c r="BU85" s="567">
        <f>(BS85+BO85+BK85+BI85)/4</f>
        <v>11403.75</v>
      </c>
    </row>
    <row r="86" spans="1:73">
      <c r="A86" s="563" t="s">
        <v>78</v>
      </c>
      <c r="B86" s="114">
        <v>5535.75</v>
      </c>
      <c r="C86" s="114">
        <v>5960.25</v>
      </c>
      <c r="D86" s="114">
        <v>6167</v>
      </c>
      <c r="E86" s="114">
        <v>6690</v>
      </c>
      <c r="F86" s="114">
        <v>6567</v>
      </c>
      <c r="G86" s="114">
        <v>6990</v>
      </c>
      <c r="H86" s="114">
        <v>6367</v>
      </c>
      <c r="I86" s="114">
        <v>6840</v>
      </c>
      <c r="J86" s="114">
        <v>6523</v>
      </c>
      <c r="K86" s="114">
        <v>6956</v>
      </c>
      <c r="L86" s="114">
        <v>6419</v>
      </c>
      <c r="M86" s="114">
        <v>6878.666666666667</v>
      </c>
      <c r="N86" s="114">
        <v>6302</v>
      </c>
      <c r="O86" s="114">
        <v>6694</v>
      </c>
      <c r="P86" s="114">
        <v>6389.75</v>
      </c>
      <c r="Q86" s="114">
        <v>6832.5</v>
      </c>
      <c r="R86" s="114">
        <v>6772</v>
      </c>
      <c r="S86" s="114">
        <v>7184</v>
      </c>
      <c r="T86" s="114">
        <v>7238</v>
      </c>
      <c r="U86" s="114">
        <v>7697</v>
      </c>
      <c r="V86" s="114">
        <f t="shared" si="82"/>
        <v>7005</v>
      </c>
      <c r="W86" s="114">
        <f t="shared" si="82"/>
        <v>7440.5</v>
      </c>
      <c r="X86" s="114">
        <v>7353</v>
      </c>
      <c r="Y86" s="114">
        <v>7824</v>
      </c>
      <c r="Z86" s="114">
        <f t="shared" si="83"/>
        <v>7121</v>
      </c>
      <c r="AA86" s="114">
        <f t="shared" si="83"/>
        <v>7568.333333333333</v>
      </c>
      <c r="AB86" s="114">
        <v>7253</v>
      </c>
      <c r="AC86" s="114">
        <v>7720</v>
      </c>
      <c r="AD86" s="114">
        <f t="shared" si="92"/>
        <v>7154</v>
      </c>
      <c r="AE86" s="114">
        <f t="shared" si="92"/>
        <v>7606.25</v>
      </c>
      <c r="AF86" s="114">
        <v>8442</v>
      </c>
      <c r="AG86" s="114">
        <v>8965</v>
      </c>
      <c r="AH86" s="114">
        <v>8772</v>
      </c>
      <c r="AI86" s="114">
        <v>9319</v>
      </c>
      <c r="AJ86" s="114">
        <f t="shared" si="88"/>
        <v>8607</v>
      </c>
      <c r="AK86" s="114">
        <f t="shared" si="88"/>
        <v>9142</v>
      </c>
      <c r="AL86" s="564">
        <v>8623</v>
      </c>
      <c r="AM86" s="565">
        <v>9173</v>
      </c>
      <c r="AN86" s="565">
        <f>(AF86+AH86+AL86)/3</f>
        <v>8612.3333333333339</v>
      </c>
      <c r="AO86" s="565">
        <f>(AG86+AI86+AM86)/3</f>
        <v>9152.3333333333339</v>
      </c>
      <c r="AP86" s="565">
        <v>8338</v>
      </c>
      <c r="AQ86" s="565">
        <v>8858</v>
      </c>
      <c r="AR86" s="565">
        <f t="shared" si="85"/>
        <v>8543.75</v>
      </c>
      <c r="AS86" s="565">
        <f t="shared" si="85"/>
        <v>9078.75</v>
      </c>
      <c r="AT86" s="569">
        <v>8609</v>
      </c>
      <c r="AU86" s="115">
        <v>9109</v>
      </c>
      <c r="AV86" s="113">
        <v>8787</v>
      </c>
      <c r="AW86" s="113">
        <v>9294</v>
      </c>
      <c r="AX86" s="581">
        <f t="shared" si="90"/>
        <v>8698</v>
      </c>
      <c r="AY86" s="113">
        <f t="shared" si="90"/>
        <v>9201.5</v>
      </c>
      <c r="AZ86" s="113">
        <v>8701</v>
      </c>
      <c r="BA86" s="113">
        <v>9244</v>
      </c>
      <c r="BB86" s="113">
        <f>(AT86+AV86+AZ86)/3</f>
        <v>8699</v>
      </c>
      <c r="BC86" s="113">
        <f>(AU86+AW86+BA86)/3</f>
        <v>9215.6666666666661</v>
      </c>
      <c r="BD86" s="113">
        <v>8442</v>
      </c>
      <c r="BE86" s="113">
        <v>8955</v>
      </c>
      <c r="BF86" s="113">
        <f t="shared" si="81"/>
        <v>8634.75</v>
      </c>
      <c r="BG86" s="113">
        <f t="shared" si="81"/>
        <v>9150.5</v>
      </c>
      <c r="BH86" s="113">
        <v>8712</v>
      </c>
      <c r="BI86" s="113">
        <v>9222</v>
      </c>
      <c r="BJ86" s="567">
        <v>9131</v>
      </c>
      <c r="BK86" s="567">
        <v>9683</v>
      </c>
      <c r="BL86" s="113">
        <f>(BH86+BJ86)/2</f>
        <v>8921.5</v>
      </c>
      <c r="BM86" s="113">
        <f>(BI86+BK86)/2</f>
        <v>9452.5</v>
      </c>
      <c r="BN86" s="567">
        <v>9201</v>
      </c>
      <c r="BO86" s="567">
        <v>9760</v>
      </c>
      <c r="BP86" s="113">
        <f t="shared" si="93"/>
        <v>9014.6666666666661</v>
      </c>
      <c r="BQ86" s="113">
        <f t="shared" si="93"/>
        <v>9555</v>
      </c>
      <c r="BR86" s="567">
        <v>8464</v>
      </c>
      <c r="BS86" s="567">
        <v>8968</v>
      </c>
      <c r="BT86" s="567">
        <f>(BR86+BN86+BJ86+BH86)/4</f>
        <v>8877</v>
      </c>
      <c r="BU86" s="567">
        <f>(BS86+BO86+BK86+BI86)/4</f>
        <v>9408.25</v>
      </c>
    </row>
    <row r="87" spans="1:73">
      <c r="A87" s="563" t="s">
        <v>79</v>
      </c>
      <c r="B87" s="114">
        <v>6819.75</v>
      </c>
      <c r="C87" s="114">
        <v>7279.5</v>
      </c>
      <c r="D87" s="114">
        <v>7232</v>
      </c>
      <c r="E87" s="114">
        <v>7721</v>
      </c>
      <c r="F87" s="114">
        <v>7967</v>
      </c>
      <c r="G87" s="114">
        <v>8428</v>
      </c>
      <c r="H87" s="114">
        <v>7599.5</v>
      </c>
      <c r="I87" s="114">
        <v>8074.5</v>
      </c>
      <c r="J87" s="114">
        <v>8089</v>
      </c>
      <c r="K87" s="114">
        <v>8581</v>
      </c>
      <c r="L87" s="114">
        <v>7762.666666666667</v>
      </c>
      <c r="M87" s="114">
        <v>8243.3333333333339</v>
      </c>
      <c r="N87" s="114">
        <v>7765</v>
      </c>
      <c r="O87" s="114">
        <v>8208</v>
      </c>
      <c r="P87" s="114">
        <v>7763.25</v>
      </c>
      <c r="Q87" s="114">
        <v>8234.5</v>
      </c>
      <c r="R87" s="114">
        <v>8163</v>
      </c>
      <c r="S87" s="114">
        <v>8613</v>
      </c>
      <c r="T87" s="114">
        <v>8815</v>
      </c>
      <c r="U87" s="114">
        <v>9315</v>
      </c>
      <c r="V87" s="114">
        <f>(R87+T87)/2</f>
        <v>8489</v>
      </c>
      <c r="W87" s="114">
        <f>(S87+U87)/2</f>
        <v>8964</v>
      </c>
      <c r="X87" s="114">
        <v>8757</v>
      </c>
      <c r="Y87" s="114">
        <v>9275</v>
      </c>
      <c r="Z87" s="114">
        <f t="shared" si="83"/>
        <v>8578.3333333333339</v>
      </c>
      <c r="AA87" s="114">
        <f t="shared" si="83"/>
        <v>9067.6666666666661</v>
      </c>
      <c r="AB87" s="114">
        <v>8691</v>
      </c>
      <c r="AC87" s="114">
        <v>9194</v>
      </c>
      <c r="AD87" s="114">
        <f>(R87+T87+X87+AB87)/4</f>
        <v>8606.5</v>
      </c>
      <c r="AE87" s="114">
        <f>(S87+U87+Y87+AC87)/4</f>
        <v>9099.25</v>
      </c>
      <c r="AF87" s="114">
        <v>10247</v>
      </c>
      <c r="AG87" s="114">
        <v>10819</v>
      </c>
      <c r="AH87" s="114">
        <v>10938</v>
      </c>
      <c r="AI87" s="114">
        <v>11528</v>
      </c>
      <c r="AJ87" s="114">
        <f>(AF87+AH87)/2</f>
        <v>10592.5</v>
      </c>
      <c r="AK87" s="114">
        <f>(AG87+AI87)/2</f>
        <v>11173.5</v>
      </c>
      <c r="AL87" s="564">
        <v>10741</v>
      </c>
      <c r="AM87" s="565">
        <v>11336</v>
      </c>
      <c r="AN87" s="565">
        <f t="shared" si="84"/>
        <v>10642</v>
      </c>
      <c r="AO87" s="565">
        <f t="shared" si="84"/>
        <v>11227.666666666666</v>
      </c>
      <c r="AP87" s="565">
        <v>10387</v>
      </c>
      <c r="AQ87" s="565">
        <v>10951</v>
      </c>
      <c r="AR87" s="565">
        <f>(AF87+AH87+AL87+AP87)/4</f>
        <v>10578.25</v>
      </c>
      <c r="AS87" s="565">
        <f>(AG87+AI87+AM87+AQ87)/4</f>
        <v>11158.5</v>
      </c>
      <c r="AT87" s="114">
        <v>10753</v>
      </c>
      <c r="AU87" s="566">
        <v>11303</v>
      </c>
      <c r="AV87" s="113">
        <v>10950</v>
      </c>
      <c r="AW87" s="113">
        <v>11510</v>
      </c>
      <c r="AX87" s="581">
        <f t="shared" si="90"/>
        <v>10851.5</v>
      </c>
      <c r="AY87" s="113">
        <f t="shared" si="90"/>
        <v>11406.5</v>
      </c>
      <c r="AZ87" s="113">
        <v>10859</v>
      </c>
      <c r="BA87" s="113">
        <v>11443</v>
      </c>
      <c r="BB87" s="113">
        <f>(AT87+AV87+AZ87)/3</f>
        <v>10854</v>
      </c>
      <c r="BC87" s="113">
        <f>(AU87+AW87+BA87)/3</f>
        <v>11418.666666666666</v>
      </c>
      <c r="BD87" s="113">
        <v>10262</v>
      </c>
      <c r="BE87" s="113">
        <v>10819</v>
      </c>
      <c r="BF87" s="113">
        <f t="shared" si="81"/>
        <v>10706</v>
      </c>
      <c r="BG87" s="113">
        <f t="shared" si="81"/>
        <v>11268.75</v>
      </c>
      <c r="BH87" s="113">
        <v>10444</v>
      </c>
      <c r="BI87" s="113">
        <v>10997</v>
      </c>
      <c r="BJ87" s="567">
        <v>10947</v>
      </c>
      <c r="BK87" s="567">
        <v>11539</v>
      </c>
      <c r="BL87" s="113">
        <f t="shared" si="80"/>
        <v>10695.5</v>
      </c>
      <c r="BM87" s="113">
        <f t="shared" si="80"/>
        <v>11268</v>
      </c>
      <c r="BN87" s="567">
        <v>11219</v>
      </c>
      <c r="BO87" s="567">
        <v>11829</v>
      </c>
      <c r="BP87" s="113">
        <f>(BH87+BJ87+BN87)/3</f>
        <v>10870</v>
      </c>
      <c r="BQ87" s="113">
        <f>(BI87+BK87+BO87)/3</f>
        <v>11455</v>
      </c>
      <c r="BR87" s="567">
        <v>10379</v>
      </c>
      <c r="BS87" s="567">
        <v>10932</v>
      </c>
      <c r="BT87" s="567">
        <f t="shared" si="89"/>
        <v>10747.25</v>
      </c>
      <c r="BU87" s="567">
        <f t="shared" si="89"/>
        <v>11324.25</v>
      </c>
    </row>
    <row r="88" spans="1:73">
      <c r="A88" s="575" t="s">
        <v>430</v>
      </c>
      <c r="B88" s="596"/>
      <c r="C88" s="596"/>
      <c r="D88" s="596"/>
      <c r="E88" s="596"/>
      <c r="F88" s="596"/>
      <c r="G88" s="596"/>
      <c r="H88" s="596"/>
      <c r="I88" s="596"/>
      <c r="J88" s="596"/>
      <c r="K88" s="596"/>
      <c r="L88" s="114"/>
      <c r="M88" s="114"/>
      <c r="N88" s="576"/>
      <c r="O88" s="576"/>
      <c r="P88" s="114"/>
      <c r="Q88" s="114"/>
      <c r="R88" s="596"/>
      <c r="S88" s="596"/>
      <c r="T88" s="596"/>
      <c r="U88" s="596"/>
      <c r="V88" s="596"/>
      <c r="W88" s="596"/>
      <c r="X88" s="596"/>
      <c r="Y88" s="596"/>
      <c r="Z88" s="114"/>
      <c r="AA88" s="114"/>
      <c r="AB88" s="596"/>
      <c r="AC88" s="596"/>
      <c r="AD88" s="114"/>
      <c r="AE88" s="114"/>
      <c r="AF88" s="596"/>
      <c r="AG88" s="596"/>
      <c r="AH88" s="596"/>
      <c r="AI88" s="596"/>
      <c r="AJ88" s="596"/>
      <c r="AK88" s="596"/>
      <c r="AL88" s="597"/>
      <c r="AM88" s="598"/>
      <c r="AN88" s="565"/>
      <c r="AO88" s="565"/>
      <c r="AP88" s="598"/>
      <c r="AQ88" s="598"/>
      <c r="AR88" s="565"/>
      <c r="AS88" s="565"/>
      <c r="AT88" s="596"/>
      <c r="AU88" s="599"/>
      <c r="AV88" s="113"/>
      <c r="AW88" s="113"/>
      <c r="AX88" s="581"/>
      <c r="AY88" s="113"/>
      <c r="AZ88" s="113"/>
      <c r="BA88" s="113"/>
      <c r="BB88" s="581"/>
      <c r="BC88" s="113"/>
      <c r="BD88" s="113"/>
      <c r="BE88" s="113"/>
      <c r="BF88" s="113"/>
      <c r="BG88" s="113"/>
      <c r="BH88" s="113"/>
      <c r="BI88" s="113"/>
      <c r="BJ88" s="580"/>
      <c r="BK88" s="580"/>
      <c r="BL88" s="113"/>
      <c r="BM88" s="113"/>
      <c r="BN88" s="580"/>
      <c r="BO88" s="580"/>
      <c r="BP88" s="580"/>
      <c r="BQ88" s="580"/>
      <c r="BR88" s="580"/>
      <c r="BS88" s="580"/>
      <c r="BT88" s="580"/>
      <c r="BU88" s="580"/>
    </row>
    <row r="89" spans="1:73" ht="14.95" customHeight="1">
      <c r="A89" s="778" t="s">
        <v>81</v>
      </c>
      <c r="B89" s="114">
        <v>10486</v>
      </c>
      <c r="C89" s="114">
        <v>11369.25</v>
      </c>
      <c r="D89" s="114">
        <v>10869</v>
      </c>
      <c r="E89" s="114">
        <v>11790</v>
      </c>
      <c r="F89" s="114">
        <v>11044</v>
      </c>
      <c r="G89" s="114">
        <v>11985</v>
      </c>
      <c r="H89" s="114">
        <v>10956.5</v>
      </c>
      <c r="I89" s="114">
        <v>11887.5</v>
      </c>
      <c r="J89" s="114">
        <v>11531</v>
      </c>
      <c r="K89" s="114">
        <v>12514</v>
      </c>
      <c r="L89" s="114">
        <v>11148</v>
      </c>
      <c r="M89" s="114">
        <v>12096.333333333334</v>
      </c>
      <c r="N89" s="114">
        <v>11923</v>
      </c>
      <c r="O89" s="114">
        <v>12642</v>
      </c>
      <c r="P89" s="114">
        <v>11341.75</v>
      </c>
      <c r="Q89" s="114">
        <v>12232.75</v>
      </c>
      <c r="R89" s="114">
        <v>12310</v>
      </c>
      <c r="S89" s="114">
        <v>13050</v>
      </c>
      <c r="T89" s="114">
        <v>12773</v>
      </c>
      <c r="U89" s="114">
        <v>13561</v>
      </c>
      <c r="V89" s="114">
        <f>(R89+T89)/2</f>
        <v>12541.5</v>
      </c>
      <c r="W89" s="114">
        <f>(S89+U89)/2</f>
        <v>13305.5</v>
      </c>
      <c r="X89" s="114">
        <v>13102</v>
      </c>
      <c r="Y89" s="114">
        <v>13923</v>
      </c>
      <c r="Z89" s="114">
        <f>(R89+T89+X89)/3</f>
        <v>12728.333333333334</v>
      </c>
      <c r="AA89" s="114">
        <f>(S89+U89+Y89)/3</f>
        <v>13511.333333333334</v>
      </c>
      <c r="AB89" s="114">
        <v>13332</v>
      </c>
      <c r="AC89" s="114">
        <v>14183</v>
      </c>
      <c r="AD89" s="114">
        <f t="shared" ref="AD89:AE97" si="94">(R89+T89+X89+AB89)/4</f>
        <v>12879.25</v>
      </c>
      <c r="AE89" s="114">
        <f t="shared" si="94"/>
        <v>13679.25</v>
      </c>
      <c r="AF89" s="114">
        <v>14507</v>
      </c>
      <c r="AG89" s="114">
        <v>15390</v>
      </c>
      <c r="AH89" s="114">
        <v>15162</v>
      </c>
      <c r="AI89" s="114">
        <v>16085</v>
      </c>
      <c r="AJ89" s="114">
        <f>(AF89+AH89)/2</f>
        <v>14834.5</v>
      </c>
      <c r="AK89" s="114">
        <f>(AG89+AI89)/2</f>
        <v>15737.5</v>
      </c>
      <c r="AL89" s="564">
        <v>15377</v>
      </c>
      <c r="AM89" s="565">
        <v>16313</v>
      </c>
      <c r="AN89" s="565">
        <f>(AF89+AH89+AL89)/3</f>
        <v>15015.333333333334</v>
      </c>
      <c r="AO89" s="565">
        <f>(AG89+AI89+AM89)/3</f>
        <v>15929.333333333334</v>
      </c>
      <c r="AP89" s="565">
        <v>15515</v>
      </c>
      <c r="AQ89" s="565">
        <v>16373</v>
      </c>
      <c r="AR89" s="565">
        <f t="shared" ref="AR89:AS97" si="95">(AF89+AH89+AL89+AP89)/4</f>
        <v>15140.25</v>
      </c>
      <c r="AS89" s="565">
        <f t="shared" si="95"/>
        <v>16040.25</v>
      </c>
      <c r="AT89" s="569">
        <v>15958</v>
      </c>
      <c r="AU89" s="115">
        <v>16824</v>
      </c>
      <c r="AV89" s="113">
        <v>16095</v>
      </c>
      <c r="AW89" s="113">
        <v>16974</v>
      </c>
      <c r="AX89" s="581">
        <f>(AT89+AV89)/2</f>
        <v>16026.5</v>
      </c>
      <c r="AY89" s="113">
        <f>(AU89+AW89)/2</f>
        <v>16899</v>
      </c>
      <c r="AZ89" s="113">
        <v>16087</v>
      </c>
      <c r="BA89" s="113">
        <v>16986</v>
      </c>
      <c r="BB89" s="113">
        <f t="shared" ref="BB89:BC92" si="96">(AT89+AV89+AZ89)/3</f>
        <v>16046.666666666666</v>
      </c>
      <c r="BC89" s="113">
        <f t="shared" si="96"/>
        <v>16928</v>
      </c>
      <c r="BD89" s="113">
        <v>16080</v>
      </c>
      <c r="BE89" s="113">
        <v>16968</v>
      </c>
      <c r="BF89" s="113">
        <f>(BD89+AZ89+AV89+AT89)/4</f>
        <v>16055</v>
      </c>
      <c r="BG89" s="113">
        <f t="shared" si="81"/>
        <v>16938</v>
      </c>
      <c r="BH89" s="113">
        <v>16443</v>
      </c>
      <c r="BI89" s="113">
        <v>17388</v>
      </c>
      <c r="BJ89" s="567">
        <v>16603</v>
      </c>
      <c r="BK89" s="567">
        <v>17601</v>
      </c>
      <c r="BL89" s="113">
        <f>(BH89+BJ89)/2</f>
        <v>16523</v>
      </c>
      <c r="BM89" s="113">
        <f>(BI89+BK89)/2</f>
        <v>17494.5</v>
      </c>
      <c r="BN89" s="567">
        <v>16559</v>
      </c>
      <c r="BO89" s="567">
        <v>17586</v>
      </c>
      <c r="BP89" s="113">
        <f t="shared" ref="BP89:BQ92" si="97">(BH89+BJ89+BN89)/3</f>
        <v>16535</v>
      </c>
      <c r="BQ89" s="113">
        <f t="shared" si="97"/>
        <v>17525</v>
      </c>
      <c r="BR89" s="570">
        <v>16610</v>
      </c>
      <c r="BS89" s="570">
        <v>17628</v>
      </c>
      <c r="BT89" s="567">
        <f>(BR89+BN89+BJ89+BH89)/4</f>
        <v>16553.75</v>
      </c>
      <c r="BU89" s="567">
        <f>(BS89+BO89+BK89+BI89)/4</f>
        <v>17550.75</v>
      </c>
    </row>
    <row r="90" spans="1:73">
      <c r="A90" s="563" t="s">
        <v>82</v>
      </c>
      <c r="B90" s="114">
        <v>13008.25</v>
      </c>
      <c r="C90" s="114">
        <v>13563</v>
      </c>
      <c r="D90" s="114">
        <v>13517</v>
      </c>
      <c r="E90" s="114">
        <v>14085</v>
      </c>
      <c r="F90" s="114">
        <v>14190</v>
      </c>
      <c r="G90" s="114">
        <v>14666</v>
      </c>
      <c r="H90" s="114">
        <v>13853.5</v>
      </c>
      <c r="I90" s="114">
        <v>14375.5</v>
      </c>
      <c r="J90" s="114">
        <v>14301</v>
      </c>
      <c r="K90" s="114">
        <v>14793</v>
      </c>
      <c r="L90" s="114">
        <v>14002.666666666666</v>
      </c>
      <c r="M90" s="114">
        <v>14514.666666666666</v>
      </c>
      <c r="N90" s="114">
        <v>14384</v>
      </c>
      <c r="O90" s="114">
        <v>14880</v>
      </c>
      <c r="P90" s="114">
        <v>14098</v>
      </c>
      <c r="Q90" s="114">
        <v>14606</v>
      </c>
      <c r="R90" s="114">
        <v>14842</v>
      </c>
      <c r="S90" s="114">
        <v>15358</v>
      </c>
      <c r="T90" s="114">
        <v>15333</v>
      </c>
      <c r="U90" s="114">
        <v>15878</v>
      </c>
      <c r="V90" s="114">
        <f>(R90+T90)/2</f>
        <v>15087.5</v>
      </c>
      <c r="W90" s="114">
        <f>(S90+U90)/2</f>
        <v>15618</v>
      </c>
      <c r="X90" s="114">
        <v>15750</v>
      </c>
      <c r="Y90" s="114">
        <v>16327</v>
      </c>
      <c r="Z90" s="114">
        <f t="shared" ref="Z90:AA97" si="98">(R90+T90+X90)/3</f>
        <v>15308.333333333334</v>
      </c>
      <c r="AA90" s="114">
        <f t="shared" si="98"/>
        <v>15854.333333333334</v>
      </c>
      <c r="AB90" s="114">
        <v>15786</v>
      </c>
      <c r="AC90" s="114">
        <v>16369</v>
      </c>
      <c r="AD90" s="114">
        <f t="shared" si="94"/>
        <v>15427.75</v>
      </c>
      <c r="AE90" s="114">
        <f t="shared" si="94"/>
        <v>15983</v>
      </c>
      <c r="AF90" s="114">
        <v>17310</v>
      </c>
      <c r="AG90" s="114">
        <v>17939</v>
      </c>
      <c r="AH90" s="114">
        <v>18155</v>
      </c>
      <c r="AI90" s="114">
        <v>18811</v>
      </c>
      <c r="AJ90" s="114">
        <f>(AF90+AH90)/2</f>
        <v>17732.5</v>
      </c>
      <c r="AK90" s="114">
        <f>(AG90+AI90)/2</f>
        <v>18375</v>
      </c>
      <c r="AL90" s="564">
        <v>18187</v>
      </c>
      <c r="AM90" s="565">
        <v>18905</v>
      </c>
      <c r="AN90" s="565">
        <f t="shared" ref="AN90:AO97" si="99">(AF90+AH90+AL90)/3</f>
        <v>17884</v>
      </c>
      <c r="AO90" s="565">
        <f t="shared" si="99"/>
        <v>18551.666666666668</v>
      </c>
      <c r="AP90" s="565">
        <v>18427</v>
      </c>
      <c r="AQ90" s="565">
        <v>19173</v>
      </c>
      <c r="AR90" s="565">
        <f t="shared" si="95"/>
        <v>18019.75</v>
      </c>
      <c r="AS90" s="565">
        <f t="shared" si="95"/>
        <v>18707</v>
      </c>
      <c r="AT90" s="117">
        <v>18737</v>
      </c>
      <c r="AU90" s="566">
        <v>19494</v>
      </c>
      <c r="AV90" s="113">
        <v>19192</v>
      </c>
      <c r="AW90" s="113">
        <v>19965</v>
      </c>
      <c r="AX90" s="581">
        <f t="shared" ref="AX90:AY92" si="100">(AT90+AV90)/2</f>
        <v>18964.5</v>
      </c>
      <c r="AY90" s="113">
        <f t="shared" si="100"/>
        <v>19729.5</v>
      </c>
      <c r="AZ90" s="113">
        <v>19397</v>
      </c>
      <c r="BA90" s="113">
        <v>20232</v>
      </c>
      <c r="BB90" s="113">
        <f t="shared" si="96"/>
        <v>19108.666666666668</v>
      </c>
      <c r="BC90" s="113">
        <f t="shared" si="96"/>
        <v>19897</v>
      </c>
      <c r="BD90" s="113">
        <v>19451</v>
      </c>
      <c r="BE90" s="113">
        <v>20292</v>
      </c>
      <c r="BF90" s="113">
        <f t="shared" si="81"/>
        <v>19194.25</v>
      </c>
      <c r="BG90" s="113">
        <f t="shared" si="81"/>
        <v>19995.75</v>
      </c>
      <c r="BH90" s="113">
        <v>19573</v>
      </c>
      <c r="BI90" s="113">
        <v>20394</v>
      </c>
      <c r="BJ90" s="567">
        <v>19580</v>
      </c>
      <c r="BK90" s="567">
        <v>20399</v>
      </c>
      <c r="BL90" s="113">
        <f>(BH90+BJ90)/2</f>
        <v>19576.5</v>
      </c>
      <c r="BM90" s="113">
        <f>(BI90+BK90)/2</f>
        <v>20396.5</v>
      </c>
      <c r="BN90" s="567">
        <v>19378</v>
      </c>
      <c r="BO90" s="567">
        <v>20275</v>
      </c>
      <c r="BP90" s="113">
        <f t="shared" si="97"/>
        <v>19510.333333333332</v>
      </c>
      <c r="BQ90" s="113">
        <f t="shared" si="97"/>
        <v>20356</v>
      </c>
      <c r="BR90" s="567">
        <v>19220</v>
      </c>
      <c r="BS90" s="567">
        <v>20093</v>
      </c>
      <c r="BT90" s="567">
        <f t="shared" ref="BT90:BU97" si="101">(BR90+BN90+BJ90+BH90)/4</f>
        <v>19437.75</v>
      </c>
      <c r="BU90" s="567">
        <f t="shared" si="101"/>
        <v>20290.25</v>
      </c>
    </row>
    <row r="91" spans="1:73">
      <c r="A91" s="563" t="s">
        <v>83</v>
      </c>
      <c r="B91" s="114">
        <v>7700.25</v>
      </c>
      <c r="C91" s="114">
        <v>8332.5</v>
      </c>
      <c r="D91" s="114">
        <v>9203</v>
      </c>
      <c r="E91" s="114">
        <v>9714</v>
      </c>
      <c r="F91" s="114">
        <v>9328</v>
      </c>
      <c r="G91" s="114">
        <v>9852</v>
      </c>
      <c r="H91" s="114">
        <v>9265.5</v>
      </c>
      <c r="I91" s="114">
        <v>9783</v>
      </c>
      <c r="J91" s="114">
        <v>9400</v>
      </c>
      <c r="K91" s="114">
        <v>9927</v>
      </c>
      <c r="L91" s="114">
        <v>9310.3333333333339</v>
      </c>
      <c r="M91" s="114">
        <v>9831</v>
      </c>
      <c r="N91" s="114">
        <v>9649</v>
      </c>
      <c r="O91" s="114">
        <v>10164</v>
      </c>
      <c r="P91" s="114">
        <v>9395</v>
      </c>
      <c r="Q91" s="114">
        <v>9914.25</v>
      </c>
      <c r="R91" s="114">
        <v>9993</v>
      </c>
      <c r="S91" s="114">
        <v>10530</v>
      </c>
      <c r="T91" s="114">
        <v>10290</v>
      </c>
      <c r="U91" s="114">
        <v>10848</v>
      </c>
      <c r="V91" s="114">
        <f t="shared" ref="V91:W97" si="102">(R91+T91)/2</f>
        <v>10141.5</v>
      </c>
      <c r="W91" s="114">
        <f t="shared" si="102"/>
        <v>10689</v>
      </c>
      <c r="X91" s="114">
        <v>10318</v>
      </c>
      <c r="Y91" s="114">
        <v>10885</v>
      </c>
      <c r="Z91" s="114">
        <f t="shared" si="98"/>
        <v>10200.333333333334</v>
      </c>
      <c r="AA91" s="114">
        <f t="shared" si="98"/>
        <v>10754.333333333334</v>
      </c>
      <c r="AB91" s="114">
        <v>10683</v>
      </c>
      <c r="AC91" s="114">
        <v>11275</v>
      </c>
      <c r="AD91" s="114">
        <f t="shared" si="94"/>
        <v>10321</v>
      </c>
      <c r="AE91" s="114">
        <f t="shared" si="94"/>
        <v>10884.5</v>
      </c>
      <c r="AF91" s="114">
        <v>12247</v>
      </c>
      <c r="AG91" s="114">
        <v>12896</v>
      </c>
      <c r="AH91" s="114">
        <v>12654</v>
      </c>
      <c r="AI91" s="114">
        <v>13315</v>
      </c>
      <c r="AJ91" s="114">
        <f t="shared" ref="AJ91:AK97" si="103">(AF91+AH91)/2</f>
        <v>12450.5</v>
      </c>
      <c r="AK91" s="114">
        <f t="shared" si="103"/>
        <v>13105.5</v>
      </c>
      <c r="AL91" s="564">
        <v>12523</v>
      </c>
      <c r="AM91" s="565">
        <v>13190</v>
      </c>
      <c r="AN91" s="565">
        <f t="shared" si="99"/>
        <v>12474.666666666666</v>
      </c>
      <c r="AO91" s="565">
        <f t="shared" si="99"/>
        <v>13133.666666666666</v>
      </c>
      <c r="AP91" s="565">
        <v>12535</v>
      </c>
      <c r="AQ91" s="565">
        <v>13186</v>
      </c>
      <c r="AR91" s="565">
        <f t="shared" si="95"/>
        <v>12489.75</v>
      </c>
      <c r="AS91" s="565">
        <f t="shared" si="95"/>
        <v>13146.75</v>
      </c>
      <c r="AT91" s="569">
        <v>12689</v>
      </c>
      <c r="AU91" s="115">
        <v>13373</v>
      </c>
      <c r="AV91" s="113">
        <v>12767</v>
      </c>
      <c r="AW91" s="113">
        <v>13459</v>
      </c>
      <c r="AX91" s="581">
        <f t="shared" si="100"/>
        <v>12728</v>
      </c>
      <c r="AY91" s="113">
        <f t="shared" si="100"/>
        <v>13416</v>
      </c>
      <c r="AZ91" s="113">
        <v>12553</v>
      </c>
      <c r="BA91" s="113">
        <v>13242</v>
      </c>
      <c r="BB91" s="113">
        <f t="shared" si="96"/>
        <v>12669.666666666666</v>
      </c>
      <c r="BC91" s="113">
        <f t="shared" si="96"/>
        <v>13358</v>
      </c>
      <c r="BD91" s="113">
        <v>12456</v>
      </c>
      <c r="BE91" s="113">
        <v>13134</v>
      </c>
      <c r="BF91" s="113">
        <f t="shared" si="81"/>
        <v>12616.25</v>
      </c>
      <c r="BG91" s="113">
        <f t="shared" si="81"/>
        <v>13302</v>
      </c>
      <c r="BH91" s="113">
        <v>12556</v>
      </c>
      <c r="BI91" s="113">
        <v>13223</v>
      </c>
      <c r="BJ91" s="567">
        <v>12521</v>
      </c>
      <c r="BK91" s="567">
        <v>13191</v>
      </c>
      <c r="BL91" s="113">
        <f t="shared" si="80"/>
        <v>12538.5</v>
      </c>
      <c r="BM91" s="113">
        <f t="shared" si="80"/>
        <v>13207</v>
      </c>
      <c r="BN91" s="567">
        <v>12397</v>
      </c>
      <c r="BO91" s="567">
        <v>13054</v>
      </c>
      <c r="BP91" s="113">
        <f t="shared" si="97"/>
        <v>12491.333333333334</v>
      </c>
      <c r="BQ91" s="113">
        <f t="shared" si="97"/>
        <v>13156</v>
      </c>
      <c r="BR91" s="567">
        <v>12158</v>
      </c>
      <c r="BS91" s="567">
        <v>12796</v>
      </c>
      <c r="BT91" s="567">
        <f t="shared" si="101"/>
        <v>12408</v>
      </c>
      <c r="BU91" s="567">
        <f t="shared" si="101"/>
        <v>13066</v>
      </c>
    </row>
    <row r="92" spans="1:73">
      <c r="A92" s="563" t="s">
        <v>84</v>
      </c>
      <c r="B92" s="114">
        <v>9258.75</v>
      </c>
      <c r="C92" s="114">
        <v>9939.75</v>
      </c>
      <c r="D92" s="114">
        <v>9629</v>
      </c>
      <c r="E92" s="114">
        <v>10203</v>
      </c>
      <c r="F92" s="114">
        <v>9956</v>
      </c>
      <c r="G92" s="114">
        <v>10560</v>
      </c>
      <c r="H92" s="114">
        <v>9792.5</v>
      </c>
      <c r="I92" s="114">
        <v>10381.5</v>
      </c>
      <c r="J92" s="114">
        <v>9989</v>
      </c>
      <c r="K92" s="114">
        <v>10593</v>
      </c>
      <c r="L92" s="114">
        <v>9858</v>
      </c>
      <c r="M92" s="114">
        <v>10452</v>
      </c>
      <c r="N92" s="114">
        <v>10182</v>
      </c>
      <c r="O92" s="114">
        <v>10786</v>
      </c>
      <c r="P92" s="114">
        <v>9939</v>
      </c>
      <c r="Q92" s="114">
        <v>10535.5</v>
      </c>
      <c r="R92" s="114">
        <v>10811</v>
      </c>
      <c r="S92" s="114">
        <v>11460</v>
      </c>
      <c r="T92" s="114">
        <v>11185</v>
      </c>
      <c r="U92" s="114">
        <v>11857</v>
      </c>
      <c r="V92" s="114">
        <f t="shared" si="102"/>
        <v>10998</v>
      </c>
      <c r="W92" s="114">
        <f t="shared" si="102"/>
        <v>11658.5</v>
      </c>
      <c r="X92" s="114">
        <v>11056</v>
      </c>
      <c r="Y92" s="114">
        <v>11722</v>
      </c>
      <c r="Z92" s="114">
        <f t="shared" si="98"/>
        <v>11017.333333333334</v>
      </c>
      <c r="AA92" s="114">
        <f t="shared" si="98"/>
        <v>11679.666666666666</v>
      </c>
      <c r="AB92" s="114">
        <v>11495</v>
      </c>
      <c r="AC92" s="114">
        <v>12196</v>
      </c>
      <c r="AD92" s="114">
        <f t="shared" si="94"/>
        <v>11136.75</v>
      </c>
      <c r="AE92" s="114">
        <f t="shared" si="94"/>
        <v>11808.75</v>
      </c>
      <c r="AF92" s="114">
        <v>13242</v>
      </c>
      <c r="AG92" s="114">
        <v>14068</v>
      </c>
      <c r="AH92" s="114">
        <v>13537</v>
      </c>
      <c r="AI92" s="114">
        <v>14398</v>
      </c>
      <c r="AJ92" s="114">
        <f t="shared" si="103"/>
        <v>13389.5</v>
      </c>
      <c r="AK92" s="114">
        <f t="shared" si="103"/>
        <v>14233</v>
      </c>
      <c r="AL92" s="564">
        <v>13463</v>
      </c>
      <c r="AM92" s="565">
        <v>14331</v>
      </c>
      <c r="AN92" s="565">
        <f t="shared" si="99"/>
        <v>13414</v>
      </c>
      <c r="AO92" s="565">
        <f t="shared" si="99"/>
        <v>14265.666666666666</v>
      </c>
      <c r="AP92" s="565">
        <v>13427</v>
      </c>
      <c r="AQ92" s="565">
        <v>14267</v>
      </c>
      <c r="AR92" s="565">
        <f t="shared" si="95"/>
        <v>13417.25</v>
      </c>
      <c r="AS92" s="565">
        <f>(AG92+AI92+AM92+AQ92)/4</f>
        <v>14266</v>
      </c>
      <c r="AT92" s="114">
        <v>13016</v>
      </c>
      <c r="AU92" s="566">
        <v>13831</v>
      </c>
      <c r="AV92" s="113">
        <v>13174</v>
      </c>
      <c r="AW92" s="113">
        <v>14010</v>
      </c>
      <c r="AX92" s="581">
        <f t="shared" si="100"/>
        <v>13095</v>
      </c>
      <c r="AY92" s="113">
        <f t="shared" si="100"/>
        <v>13920.5</v>
      </c>
      <c r="AZ92" s="113">
        <v>12972</v>
      </c>
      <c r="BA92" s="113">
        <v>13841</v>
      </c>
      <c r="BB92" s="113">
        <f t="shared" si="96"/>
        <v>13054</v>
      </c>
      <c r="BC92" s="113">
        <f t="shared" si="96"/>
        <v>13894</v>
      </c>
      <c r="BD92" s="113">
        <v>12910</v>
      </c>
      <c r="BE92" s="113">
        <v>13755</v>
      </c>
      <c r="BF92" s="113">
        <f>(BD92+AZ92+AV92+AT92)/4</f>
        <v>13018</v>
      </c>
      <c r="BG92" s="113">
        <f>(BE92+BA92+AW92+AU92)/4</f>
        <v>13859.25</v>
      </c>
      <c r="BH92" s="113">
        <v>12956</v>
      </c>
      <c r="BI92" s="113">
        <v>13799</v>
      </c>
      <c r="BJ92" s="567">
        <v>12952</v>
      </c>
      <c r="BK92" s="567">
        <v>13807</v>
      </c>
      <c r="BL92" s="113">
        <f t="shared" si="80"/>
        <v>12954</v>
      </c>
      <c r="BM92" s="113">
        <f t="shared" si="80"/>
        <v>13803</v>
      </c>
      <c r="BN92" s="567">
        <v>12954</v>
      </c>
      <c r="BO92" s="567">
        <v>13807</v>
      </c>
      <c r="BP92" s="113">
        <f t="shared" si="97"/>
        <v>12954</v>
      </c>
      <c r="BQ92" s="113">
        <f t="shared" si="97"/>
        <v>13804.333333333334</v>
      </c>
      <c r="BR92" s="567">
        <v>12954</v>
      </c>
      <c r="BS92" s="567">
        <v>13807</v>
      </c>
      <c r="BT92" s="567">
        <f>(BR92+BN92+BJ92+BH92)/4</f>
        <v>12954</v>
      </c>
      <c r="BU92" s="567">
        <f>(BS92+BO92+BK92+BI92)/4</f>
        <v>13805</v>
      </c>
    </row>
    <row r="93" spans="1:73">
      <c r="A93" s="563" t="s">
        <v>85</v>
      </c>
      <c r="B93" s="114">
        <v>8217</v>
      </c>
      <c r="C93" s="114">
        <v>8803.5</v>
      </c>
      <c r="D93" s="114">
        <v>8369</v>
      </c>
      <c r="E93" s="114">
        <v>8965</v>
      </c>
      <c r="F93" s="114">
        <v>8895</v>
      </c>
      <c r="G93" s="114">
        <v>9396</v>
      </c>
      <c r="H93" s="114">
        <v>8632</v>
      </c>
      <c r="I93" s="114">
        <v>9180.5</v>
      </c>
      <c r="J93" s="114">
        <v>9091</v>
      </c>
      <c r="K93" s="114">
        <v>9612</v>
      </c>
      <c r="L93" s="114">
        <v>8785</v>
      </c>
      <c r="M93" s="114">
        <v>9324.3333333333339</v>
      </c>
      <c r="N93" s="114">
        <v>9251</v>
      </c>
      <c r="O93" s="114">
        <v>9771</v>
      </c>
      <c r="P93" s="114">
        <v>8901.5</v>
      </c>
      <c r="Q93" s="114">
        <v>9436</v>
      </c>
      <c r="R93" s="114">
        <v>9428</v>
      </c>
      <c r="S93" s="114">
        <v>9971</v>
      </c>
      <c r="T93" s="114">
        <v>9476</v>
      </c>
      <c r="U93" s="114">
        <v>10006</v>
      </c>
      <c r="V93" s="114">
        <f t="shared" si="102"/>
        <v>9452</v>
      </c>
      <c r="W93" s="114">
        <f t="shared" si="102"/>
        <v>9988.5</v>
      </c>
      <c r="X93" s="114">
        <v>9381</v>
      </c>
      <c r="Y93" s="114">
        <v>9923</v>
      </c>
      <c r="Z93" s="114">
        <f t="shared" si="98"/>
        <v>9428.3333333333339</v>
      </c>
      <c r="AA93" s="114">
        <f t="shared" si="98"/>
        <v>9966.6666666666661</v>
      </c>
      <c r="AB93" s="114">
        <v>9539</v>
      </c>
      <c r="AC93" s="114">
        <v>10082</v>
      </c>
      <c r="AD93" s="114">
        <f t="shared" si="94"/>
        <v>9456</v>
      </c>
      <c r="AE93" s="114">
        <f t="shared" si="94"/>
        <v>9995.5</v>
      </c>
      <c r="AF93" s="114">
        <v>9800</v>
      </c>
      <c r="AG93" s="114">
        <v>10340</v>
      </c>
      <c r="AH93" s="114">
        <v>10321</v>
      </c>
      <c r="AI93" s="114">
        <v>10909</v>
      </c>
      <c r="AJ93" s="114">
        <f>(AF93+AH93)/2</f>
        <v>10060.5</v>
      </c>
      <c r="AK93" s="114">
        <f>(AG93+AI93)/2</f>
        <v>10624.5</v>
      </c>
      <c r="AL93" s="602">
        <v>11282</v>
      </c>
      <c r="AM93" s="603">
        <v>11962</v>
      </c>
      <c r="AN93" s="565">
        <f t="shared" si="99"/>
        <v>10467.666666666666</v>
      </c>
      <c r="AO93" s="565">
        <f>(AG93+AI93+AM93)/3</f>
        <v>11070.333333333334</v>
      </c>
      <c r="AP93" s="565">
        <v>11555</v>
      </c>
      <c r="AQ93" s="565">
        <v>12235</v>
      </c>
      <c r="AR93" s="565">
        <f t="shared" si="95"/>
        <v>10739.5</v>
      </c>
      <c r="AS93" s="565">
        <f t="shared" si="95"/>
        <v>11361.5</v>
      </c>
      <c r="AT93" s="569">
        <v>11852</v>
      </c>
      <c r="AU93" s="115">
        <v>12487</v>
      </c>
      <c r="AV93" s="113">
        <v>11723</v>
      </c>
      <c r="AW93" s="113">
        <v>12387</v>
      </c>
      <c r="AX93" s="581">
        <f>(AT93+AV93)/2</f>
        <v>11787.5</v>
      </c>
      <c r="AY93" s="113">
        <f>(AU93+AW93)/2</f>
        <v>12437</v>
      </c>
      <c r="AZ93" s="113">
        <v>11214</v>
      </c>
      <c r="BA93" s="113">
        <v>11877</v>
      </c>
      <c r="BB93" s="113">
        <f>(AT93+AV93+AZ93)/3</f>
        <v>11596.333333333334</v>
      </c>
      <c r="BC93" s="113">
        <f>(AU93+AW93+BA93)/3</f>
        <v>12250.333333333334</v>
      </c>
      <c r="BD93" s="113">
        <v>11374</v>
      </c>
      <c r="BE93" s="113">
        <v>12028</v>
      </c>
      <c r="BF93" s="113">
        <f>(BD93+AZ93+AV93+AT93)/4</f>
        <v>11540.75</v>
      </c>
      <c r="BG93" s="113">
        <f>(BE93+BA93+AW93+AU93)/4</f>
        <v>12194.75</v>
      </c>
      <c r="BH93" s="116">
        <v>11518</v>
      </c>
      <c r="BI93" s="116">
        <v>12176</v>
      </c>
      <c r="BJ93" s="570">
        <v>11501</v>
      </c>
      <c r="BK93" s="570">
        <v>12184</v>
      </c>
      <c r="BL93" s="113">
        <f>(BH93+BJ93)/2</f>
        <v>11509.5</v>
      </c>
      <c r="BM93" s="113">
        <f>(BI93+BK93)/2</f>
        <v>12180</v>
      </c>
      <c r="BN93" s="570">
        <v>11099</v>
      </c>
      <c r="BO93" s="570">
        <v>11795</v>
      </c>
      <c r="BP93" s="113">
        <f t="shared" ref="BP93:BQ96" si="104">(BH93+BJ93+BN93)/3</f>
        <v>11372.666666666666</v>
      </c>
      <c r="BQ93" s="113">
        <f t="shared" si="104"/>
        <v>12051.666666666666</v>
      </c>
      <c r="BR93" s="570">
        <v>11203</v>
      </c>
      <c r="BS93" s="570">
        <v>11861</v>
      </c>
      <c r="BT93" s="567">
        <f>(BR93+BN93+BJ93+BH93)/4</f>
        <v>11330.25</v>
      </c>
      <c r="BU93" s="567">
        <f>(BS93+BO93+BK93+BI93)/4</f>
        <v>12004</v>
      </c>
    </row>
    <row r="94" spans="1:73">
      <c r="A94" s="563" t="s">
        <v>86</v>
      </c>
      <c r="B94" s="114">
        <v>10713</v>
      </c>
      <c r="C94" s="114">
        <v>11322.75</v>
      </c>
      <c r="D94" s="114">
        <v>13372</v>
      </c>
      <c r="E94" s="114">
        <v>14025</v>
      </c>
      <c r="F94" s="114">
        <v>13867</v>
      </c>
      <c r="G94" s="114">
        <v>14545</v>
      </c>
      <c r="H94" s="114">
        <v>13619.5</v>
      </c>
      <c r="I94" s="114">
        <v>14285</v>
      </c>
      <c r="J94" s="114">
        <v>14013</v>
      </c>
      <c r="K94" s="114">
        <v>14699</v>
      </c>
      <c r="L94" s="114">
        <v>13750.666666666666</v>
      </c>
      <c r="M94" s="114">
        <v>14423</v>
      </c>
      <c r="N94" s="114">
        <v>14084</v>
      </c>
      <c r="O94" s="114">
        <v>14745</v>
      </c>
      <c r="P94" s="114">
        <v>13834</v>
      </c>
      <c r="Q94" s="114">
        <v>14503.5</v>
      </c>
      <c r="R94" s="114">
        <v>14353</v>
      </c>
      <c r="S94" s="114">
        <v>15017</v>
      </c>
      <c r="T94" s="114">
        <v>14781</v>
      </c>
      <c r="U94" s="114">
        <v>15467</v>
      </c>
      <c r="V94" s="114">
        <f t="shared" si="102"/>
        <v>14567</v>
      </c>
      <c r="W94" s="114">
        <f t="shared" si="102"/>
        <v>15242</v>
      </c>
      <c r="X94" s="114">
        <v>14912</v>
      </c>
      <c r="Y94" s="114">
        <v>15641</v>
      </c>
      <c r="Z94" s="114">
        <f t="shared" si="98"/>
        <v>14682</v>
      </c>
      <c r="AA94" s="114">
        <f t="shared" si="98"/>
        <v>15375</v>
      </c>
      <c r="AB94" s="114">
        <v>15415</v>
      </c>
      <c r="AC94" s="114">
        <v>16166</v>
      </c>
      <c r="AD94" s="114">
        <f t="shared" si="94"/>
        <v>14865.25</v>
      </c>
      <c r="AE94" s="114">
        <f t="shared" si="94"/>
        <v>15572.75</v>
      </c>
      <c r="AF94" s="114">
        <v>16883</v>
      </c>
      <c r="AG94" s="114">
        <v>17738</v>
      </c>
      <c r="AH94" s="114">
        <v>17576</v>
      </c>
      <c r="AI94" s="114">
        <v>18447</v>
      </c>
      <c r="AJ94" s="114">
        <f t="shared" si="103"/>
        <v>17229.5</v>
      </c>
      <c r="AK94" s="114">
        <f t="shared" si="103"/>
        <v>18092.5</v>
      </c>
      <c r="AL94" s="114">
        <v>17314</v>
      </c>
      <c r="AM94" s="114">
        <v>18203</v>
      </c>
      <c r="AN94" s="564">
        <f t="shared" si="99"/>
        <v>17257.666666666668</v>
      </c>
      <c r="AO94" s="565">
        <f t="shared" si="99"/>
        <v>18129.333333333332</v>
      </c>
      <c r="AP94" s="565">
        <v>17469</v>
      </c>
      <c r="AQ94" s="565">
        <v>18319</v>
      </c>
      <c r="AR94" s="565">
        <f t="shared" si="95"/>
        <v>17310.5</v>
      </c>
      <c r="AS94" s="565">
        <f t="shared" si="95"/>
        <v>18176.75</v>
      </c>
      <c r="AT94" s="569">
        <v>17901</v>
      </c>
      <c r="AU94" s="115">
        <v>18747</v>
      </c>
      <c r="AV94" s="113">
        <v>18575</v>
      </c>
      <c r="AW94" s="113">
        <v>19455</v>
      </c>
      <c r="AX94" s="581">
        <f t="shared" ref="AX94:AY97" si="105">(AT94+AV94)/2</f>
        <v>18238</v>
      </c>
      <c r="AY94" s="113">
        <f t="shared" si="105"/>
        <v>19101</v>
      </c>
      <c r="AZ94" s="113">
        <v>17930</v>
      </c>
      <c r="BA94" s="113">
        <v>18813</v>
      </c>
      <c r="BB94" s="113">
        <f>(AT94+AV94+AZ94)/3</f>
        <v>18135.333333333332</v>
      </c>
      <c r="BC94" s="113">
        <f>(AU94+AW94+BA94)/3</f>
        <v>19005</v>
      </c>
      <c r="BD94" s="113">
        <v>17764</v>
      </c>
      <c r="BE94" s="113">
        <v>18612</v>
      </c>
      <c r="BF94" s="113">
        <f t="shared" si="81"/>
        <v>18042.5</v>
      </c>
      <c r="BG94" s="113">
        <f t="shared" si="81"/>
        <v>18906.75</v>
      </c>
      <c r="BH94" s="113">
        <v>18122</v>
      </c>
      <c r="BI94" s="113">
        <v>18983</v>
      </c>
      <c r="BJ94" s="567">
        <v>18106</v>
      </c>
      <c r="BK94" s="567">
        <v>18994</v>
      </c>
      <c r="BL94" s="113">
        <f>(BH94+BJ94)/2</f>
        <v>18114</v>
      </c>
      <c r="BM94" s="113">
        <f>(BI94+BK94)/2</f>
        <v>18988.5</v>
      </c>
      <c r="BN94" s="567">
        <v>17963</v>
      </c>
      <c r="BO94" s="567">
        <v>18852</v>
      </c>
      <c r="BP94" s="113">
        <f t="shared" si="104"/>
        <v>18063.666666666668</v>
      </c>
      <c r="BQ94" s="113">
        <f t="shared" si="104"/>
        <v>18943</v>
      </c>
      <c r="BR94" s="567">
        <v>17635</v>
      </c>
      <c r="BS94" s="567">
        <v>18494</v>
      </c>
      <c r="BT94" s="567">
        <f t="shared" si="101"/>
        <v>17956.5</v>
      </c>
      <c r="BU94" s="567">
        <f t="shared" si="101"/>
        <v>18830.75</v>
      </c>
    </row>
    <row r="95" spans="1:73">
      <c r="A95" s="563" t="s">
        <v>87</v>
      </c>
      <c r="B95" s="114">
        <v>9962.25</v>
      </c>
      <c r="C95" s="114">
        <v>10470.5</v>
      </c>
      <c r="D95" s="114">
        <v>10148</v>
      </c>
      <c r="E95" s="114">
        <v>10659</v>
      </c>
      <c r="F95" s="114">
        <v>11004</v>
      </c>
      <c r="G95" s="114">
        <v>11604</v>
      </c>
      <c r="H95" s="114">
        <v>10576</v>
      </c>
      <c r="I95" s="114">
        <v>11131.5</v>
      </c>
      <c r="J95" s="114">
        <v>11044</v>
      </c>
      <c r="K95" s="114">
        <v>11654</v>
      </c>
      <c r="L95" s="114">
        <v>10732</v>
      </c>
      <c r="M95" s="114">
        <v>11305.666666666666</v>
      </c>
      <c r="N95" s="114">
        <v>11083</v>
      </c>
      <c r="O95" s="114">
        <v>11683</v>
      </c>
      <c r="P95" s="114">
        <v>10819.75</v>
      </c>
      <c r="Q95" s="114">
        <v>11400</v>
      </c>
      <c r="R95" s="114">
        <v>11313</v>
      </c>
      <c r="S95" s="114">
        <v>11907</v>
      </c>
      <c r="T95" s="114">
        <v>11700</v>
      </c>
      <c r="U95" s="114">
        <v>12321</v>
      </c>
      <c r="V95" s="114">
        <f t="shared" si="102"/>
        <v>11506.5</v>
      </c>
      <c r="W95" s="114">
        <f t="shared" si="102"/>
        <v>12114</v>
      </c>
      <c r="X95" s="114">
        <v>11950</v>
      </c>
      <c r="Y95" s="114">
        <v>12607</v>
      </c>
      <c r="Z95" s="114">
        <f t="shared" si="98"/>
        <v>11654.333333333334</v>
      </c>
      <c r="AA95" s="114">
        <f t="shared" si="98"/>
        <v>12278.333333333334</v>
      </c>
      <c r="AB95" s="114">
        <v>12213</v>
      </c>
      <c r="AC95" s="114">
        <v>12875</v>
      </c>
      <c r="AD95" s="114">
        <f t="shared" si="94"/>
        <v>11794</v>
      </c>
      <c r="AE95" s="114">
        <f t="shared" si="94"/>
        <v>12427.5</v>
      </c>
      <c r="AF95" s="114">
        <v>13631</v>
      </c>
      <c r="AG95" s="114">
        <v>14343</v>
      </c>
      <c r="AH95" s="114">
        <v>13794</v>
      </c>
      <c r="AI95" s="114">
        <v>14501</v>
      </c>
      <c r="AJ95" s="114">
        <f t="shared" si="103"/>
        <v>13712.5</v>
      </c>
      <c r="AK95" s="114">
        <f t="shared" si="103"/>
        <v>14422</v>
      </c>
      <c r="AL95" s="114">
        <v>13728</v>
      </c>
      <c r="AM95" s="114">
        <v>14436</v>
      </c>
      <c r="AN95" s="564">
        <f t="shared" si="99"/>
        <v>13717.666666666666</v>
      </c>
      <c r="AO95" s="565">
        <f>(AG95+AI95+AM95)/3</f>
        <v>14426.666666666666</v>
      </c>
      <c r="AP95" s="565">
        <v>13533</v>
      </c>
      <c r="AQ95" s="565">
        <v>14230</v>
      </c>
      <c r="AR95" s="565">
        <f>(AF95+AH95+AL95+AP95)/4</f>
        <v>13671.5</v>
      </c>
      <c r="AS95" s="565">
        <f>(AG95+AI95+AM95+AQ95)/4</f>
        <v>14377.5</v>
      </c>
      <c r="AT95" s="114">
        <v>13807</v>
      </c>
      <c r="AU95" s="566">
        <v>14501</v>
      </c>
      <c r="AV95" s="113">
        <v>13938</v>
      </c>
      <c r="AW95" s="113">
        <v>14650</v>
      </c>
      <c r="AX95" s="581">
        <f t="shared" si="105"/>
        <v>13872.5</v>
      </c>
      <c r="AY95" s="113">
        <f t="shared" si="105"/>
        <v>14575.5</v>
      </c>
      <c r="AZ95" s="113">
        <v>14074</v>
      </c>
      <c r="BA95" s="113">
        <v>14813</v>
      </c>
      <c r="BB95" s="113">
        <f t="shared" ref="BB95:BC97" si="106">(AT95+AV95+AZ95)/3</f>
        <v>13939.666666666666</v>
      </c>
      <c r="BC95" s="113">
        <f t="shared" si="106"/>
        <v>14654.666666666666</v>
      </c>
      <c r="BD95" s="113">
        <v>13728</v>
      </c>
      <c r="BE95" s="113">
        <v>14432</v>
      </c>
      <c r="BF95" s="113">
        <f>(BD95+AZ95+AV95+AT95)/4</f>
        <v>13886.75</v>
      </c>
      <c r="BG95" s="113">
        <f>(BE95+BA95+AW95+AU95)/4</f>
        <v>14599</v>
      </c>
      <c r="BH95" s="113">
        <v>13927</v>
      </c>
      <c r="BI95" s="113">
        <v>14637</v>
      </c>
      <c r="BJ95" s="567">
        <v>13852</v>
      </c>
      <c r="BK95" s="567">
        <v>14552</v>
      </c>
      <c r="BL95" s="113">
        <f t="shared" si="80"/>
        <v>13889.5</v>
      </c>
      <c r="BM95" s="113">
        <f t="shared" si="80"/>
        <v>14594.5</v>
      </c>
      <c r="BN95" s="567">
        <v>13617</v>
      </c>
      <c r="BO95" s="567">
        <v>14311</v>
      </c>
      <c r="BP95" s="113">
        <f t="shared" si="104"/>
        <v>13798.666666666666</v>
      </c>
      <c r="BQ95" s="113">
        <f t="shared" si="104"/>
        <v>14500</v>
      </c>
      <c r="BR95" s="567">
        <v>13329</v>
      </c>
      <c r="BS95" s="567">
        <v>13991</v>
      </c>
      <c r="BT95" s="567">
        <f t="shared" si="101"/>
        <v>13681.25</v>
      </c>
      <c r="BU95" s="567">
        <f t="shared" si="101"/>
        <v>14372.75</v>
      </c>
    </row>
    <row r="96" spans="1:73" ht="26.5">
      <c r="A96" s="604" t="s">
        <v>431</v>
      </c>
      <c r="B96" s="605">
        <v>7808.5</v>
      </c>
      <c r="C96" s="605">
        <v>8269.75</v>
      </c>
      <c r="D96" s="605">
        <v>9116</v>
      </c>
      <c r="E96" s="605">
        <v>9533</v>
      </c>
      <c r="F96" s="605">
        <v>9287</v>
      </c>
      <c r="G96" s="605">
        <v>9744</v>
      </c>
      <c r="H96" s="605">
        <v>9201.5</v>
      </c>
      <c r="I96" s="605">
        <v>9638.5</v>
      </c>
      <c r="J96" s="605">
        <v>9532</v>
      </c>
      <c r="K96" s="605">
        <v>9984</v>
      </c>
      <c r="L96" s="605">
        <v>9311.6666666666661</v>
      </c>
      <c r="M96" s="605">
        <v>9753.6666666666661</v>
      </c>
      <c r="N96" s="605">
        <v>9532</v>
      </c>
      <c r="O96" s="605">
        <v>9984</v>
      </c>
      <c r="P96" s="605">
        <v>9366.75</v>
      </c>
      <c r="Q96" s="605">
        <v>9811.25</v>
      </c>
      <c r="R96" s="605">
        <v>9910</v>
      </c>
      <c r="S96" s="605">
        <v>10375</v>
      </c>
      <c r="T96" s="605">
        <v>10166</v>
      </c>
      <c r="U96" s="605">
        <v>10640</v>
      </c>
      <c r="V96" s="605">
        <f t="shared" si="102"/>
        <v>10038</v>
      </c>
      <c r="W96" s="605">
        <f t="shared" si="102"/>
        <v>10507.5</v>
      </c>
      <c r="X96" s="605">
        <v>9994</v>
      </c>
      <c r="Y96" s="605">
        <v>10479</v>
      </c>
      <c r="Z96" s="605">
        <f t="shared" si="98"/>
        <v>10023.333333333334</v>
      </c>
      <c r="AA96" s="605">
        <f t="shared" si="98"/>
        <v>10498</v>
      </c>
      <c r="AB96" s="605">
        <v>10670</v>
      </c>
      <c r="AC96" s="605">
        <v>11169</v>
      </c>
      <c r="AD96" s="605">
        <f t="shared" si="94"/>
        <v>10185</v>
      </c>
      <c r="AE96" s="605">
        <f t="shared" si="94"/>
        <v>10665.75</v>
      </c>
      <c r="AF96" s="605">
        <v>12596</v>
      </c>
      <c r="AG96" s="605">
        <v>13130</v>
      </c>
      <c r="AH96" s="605">
        <v>12831</v>
      </c>
      <c r="AI96" s="605">
        <v>13398</v>
      </c>
      <c r="AJ96" s="605">
        <f t="shared" si="103"/>
        <v>12713.5</v>
      </c>
      <c r="AK96" s="605">
        <f t="shared" si="103"/>
        <v>13264</v>
      </c>
      <c r="AL96" s="605">
        <v>12247</v>
      </c>
      <c r="AM96" s="605">
        <v>12795</v>
      </c>
      <c r="AN96" s="592">
        <f t="shared" si="99"/>
        <v>12558</v>
      </c>
      <c r="AO96" s="593">
        <f t="shared" si="99"/>
        <v>13107.666666666666</v>
      </c>
      <c r="AP96" s="593">
        <v>12228.16</v>
      </c>
      <c r="AQ96" s="593">
        <v>12805.22</v>
      </c>
      <c r="AR96" s="593">
        <f t="shared" si="95"/>
        <v>12475.54</v>
      </c>
      <c r="AS96" s="593">
        <f t="shared" si="95"/>
        <v>13032.055</v>
      </c>
      <c r="AT96" s="606">
        <v>12619.63</v>
      </c>
      <c r="AU96" s="607">
        <v>13321.42</v>
      </c>
      <c r="AV96" s="608">
        <v>12794.5</v>
      </c>
      <c r="AW96" s="608">
        <v>13509.19</v>
      </c>
      <c r="AX96" s="609">
        <f>(AT96+AV96)/2</f>
        <v>12707.064999999999</v>
      </c>
      <c r="AY96" s="608">
        <f>(AU96+AW96)/2</f>
        <v>13415.305</v>
      </c>
      <c r="AZ96" s="608">
        <v>12516.19</v>
      </c>
      <c r="BA96" s="608">
        <v>13235.56</v>
      </c>
      <c r="BB96" s="608">
        <f t="shared" si="106"/>
        <v>12643.44</v>
      </c>
      <c r="BC96" s="608">
        <f t="shared" si="106"/>
        <v>13355.39</v>
      </c>
      <c r="BD96" s="608">
        <v>12573.85</v>
      </c>
      <c r="BE96" s="608">
        <v>13276.66</v>
      </c>
      <c r="BF96" s="608">
        <f t="shared" si="81"/>
        <v>12626.0425</v>
      </c>
      <c r="BG96" s="608">
        <f t="shared" si="81"/>
        <v>13335.7075</v>
      </c>
      <c r="BH96" s="113">
        <v>12707.5</v>
      </c>
      <c r="BI96" s="113">
        <v>13401.95</v>
      </c>
      <c r="BJ96" s="567">
        <v>12697.78</v>
      </c>
      <c r="BK96" s="567">
        <v>13421.67</v>
      </c>
      <c r="BL96" s="113">
        <f t="shared" si="80"/>
        <v>12702.64</v>
      </c>
      <c r="BM96" s="113">
        <f t="shared" si="80"/>
        <v>13411.810000000001</v>
      </c>
      <c r="BN96" s="567">
        <v>12422.38</v>
      </c>
      <c r="BO96" s="567">
        <v>13122</v>
      </c>
      <c r="BP96" s="113">
        <f t="shared" si="104"/>
        <v>12609.22</v>
      </c>
      <c r="BQ96" s="113">
        <f t="shared" si="104"/>
        <v>13315.206666666667</v>
      </c>
      <c r="BR96" s="567">
        <v>12160.7</v>
      </c>
      <c r="BS96" s="567">
        <v>12858.2</v>
      </c>
      <c r="BT96" s="567">
        <f t="shared" si="101"/>
        <v>12497.09</v>
      </c>
      <c r="BU96" s="567">
        <f t="shared" si="101"/>
        <v>13200.955000000002</v>
      </c>
    </row>
    <row r="97" spans="1:73">
      <c r="A97" s="563" t="s">
        <v>89</v>
      </c>
      <c r="B97" s="114">
        <v>11961</v>
      </c>
      <c r="C97" s="114">
        <v>12194.5</v>
      </c>
      <c r="D97" s="114">
        <v>12735</v>
      </c>
      <c r="E97" s="114">
        <v>13016</v>
      </c>
      <c r="F97" s="114">
        <v>12931</v>
      </c>
      <c r="G97" s="114">
        <v>13216</v>
      </c>
      <c r="H97" s="114">
        <v>12833</v>
      </c>
      <c r="I97" s="114">
        <v>13116</v>
      </c>
      <c r="J97" s="114">
        <v>13092</v>
      </c>
      <c r="K97" s="114">
        <v>13388</v>
      </c>
      <c r="L97" s="114">
        <v>12919.333333333334</v>
      </c>
      <c r="M97" s="114">
        <v>13206.666666666666</v>
      </c>
      <c r="N97" s="114">
        <v>14766</v>
      </c>
      <c r="O97" s="114">
        <v>15150</v>
      </c>
      <c r="P97" s="114">
        <v>13381</v>
      </c>
      <c r="Q97" s="114">
        <v>13692.5</v>
      </c>
      <c r="R97" s="114">
        <v>14951</v>
      </c>
      <c r="S97" s="114">
        <v>15325</v>
      </c>
      <c r="T97" s="114">
        <v>15592</v>
      </c>
      <c r="U97" s="114">
        <v>16002</v>
      </c>
      <c r="V97" s="114">
        <f t="shared" si="102"/>
        <v>15271.5</v>
      </c>
      <c r="W97" s="114">
        <f t="shared" si="102"/>
        <v>15663.5</v>
      </c>
      <c r="X97" s="114">
        <v>14160</v>
      </c>
      <c r="Y97" s="114">
        <v>14671</v>
      </c>
      <c r="Z97" s="114">
        <f t="shared" si="98"/>
        <v>14901</v>
      </c>
      <c r="AA97" s="114">
        <f t="shared" si="98"/>
        <v>15332.666666666666</v>
      </c>
      <c r="AB97" s="114">
        <v>13571</v>
      </c>
      <c r="AC97" s="114">
        <v>14107</v>
      </c>
      <c r="AD97" s="114">
        <f t="shared" si="94"/>
        <v>14568.5</v>
      </c>
      <c r="AE97" s="114">
        <f t="shared" si="94"/>
        <v>15026.25</v>
      </c>
      <c r="AF97" s="114">
        <v>15884</v>
      </c>
      <c r="AG97" s="114">
        <v>16425</v>
      </c>
      <c r="AH97" s="114">
        <v>16681</v>
      </c>
      <c r="AI97" s="114">
        <v>17164</v>
      </c>
      <c r="AJ97" s="114">
        <f t="shared" si="103"/>
        <v>16282.5</v>
      </c>
      <c r="AK97" s="114">
        <f t="shared" si="103"/>
        <v>16794.5</v>
      </c>
      <c r="AL97" s="114">
        <v>16739</v>
      </c>
      <c r="AM97" s="114">
        <v>17267</v>
      </c>
      <c r="AN97" s="114">
        <f t="shared" si="99"/>
        <v>16434.666666666668</v>
      </c>
      <c r="AO97" s="114">
        <f t="shared" si="99"/>
        <v>16952</v>
      </c>
      <c r="AP97" s="114">
        <v>16845</v>
      </c>
      <c r="AQ97" s="114">
        <v>17379</v>
      </c>
      <c r="AR97" s="114">
        <f t="shared" si="95"/>
        <v>16537.25</v>
      </c>
      <c r="AS97" s="114">
        <f t="shared" si="95"/>
        <v>17058.75</v>
      </c>
      <c r="AT97" s="114">
        <v>17647</v>
      </c>
      <c r="AU97" s="114">
        <v>18142</v>
      </c>
      <c r="AV97" s="113">
        <v>18576</v>
      </c>
      <c r="AW97" s="113">
        <v>19032</v>
      </c>
      <c r="AX97" s="113">
        <f t="shared" si="105"/>
        <v>18111.5</v>
      </c>
      <c r="AY97" s="113">
        <f t="shared" si="105"/>
        <v>18587</v>
      </c>
      <c r="AZ97" s="113">
        <v>18290</v>
      </c>
      <c r="BA97" s="113">
        <v>18783</v>
      </c>
      <c r="BB97" s="113">
        <f t="shared" si="106"/>
        <v>18171</v>
      </c>
      <c r="BC97" s="113">
        <f t="shared" si="106"/>
        <v>18652.333333333332</v>
      </c>
      <c r="BD97" s="113">
        <v>17775</v>
      </c>
      <c r="BE97" s="113">
        <v>18266</v>
      </c>
      <c r="BF97" s="113">
        <f t="shared" si="81"/>
        <v>18072</v>
      </c>
      <c r="BG97" s="113">
        <f t="shared" si="81"/>
        <v>18555.75</v>
      </c>
      <c r="BH97" s="113">
        <v>19728</v>
      </c>
      <c r="BI97" s="113">
        <v>20157</v>
      </c>
      <c r="BJ97" s="567">
        <v>20970</v>
      </c>
      <c r="BK97" s="567">
        <v>21396</v>
      </c>
      <c r="BL97" s="113">
        <f t="shared" si="80"/>
        <v>20349</v>
      </c>
      <c r="BM97" s="113">
        <f t="shared" si="80"/>
        <v>20776.5</v>
      </c>
      <c r="BN97" s="567">
        <v>19930</v>
      </c>
      <c r="BO97" s="567">
        <v>20396</v>
      </c>
      <c r="BP97" s="113">
        <f>(BH97+BJ97+BN97)/3</f>
        <v>20209.333333333332</v>
      </c>
      <c r="BQ97" s="113">
        <f>(BI97+BK97+BO97)/3</f>
        <v>20649.666666666668</v>
      </c>
      <c r="BR97" s="567">
        <v>20149</v>
      </c>
      <c r="BS97" s="567">
        <v>20600</v>
      </c>
      <c r="BT97" s="567">
        <f t="shared" si="101"/>
        <v>20194.25</v>
      </c>
      <c r="BU97" s="567">
        <f t="shared" si="101"/>
        <v>20637.25</v>
      </c>
    </row>
  </sheetData>
  <mergeCells count="110"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N5:AN6"/>
    <mergeCell ref="AO5:AO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BN4:BO4"/>
    <mergeCell ref="BP4:BQ4"/>
    <mergeCell ref="B5:B6"/>
    <mergeCell ref="C5:C6"/>
    <mergeCell ref="D5:D6"/>
    <mergeCell ref="E5:E6"/>
    <mergeCell ref="F5:F6"/>
    <mergeCell ref="G5:G6"/>
    <mergeCell ref="H5:H6"/>
    <mergeCell ref="I5:I6"/>
    <mergeCell ref="BB4:BC4"/>
    <mergeCell ref="BD4:BE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F4:G4"/>
    <mergeCell ref="H4:I4"/>
    <mergeCell ref="J4:K4"/>
    <mergeCell ref="L4:M4"/>
    <mergeCell ref="N4:O4"/>
    <mergeCell ref="P4:Q4"/>
    <mergeCell ref="BT5:BT6"/>
    <mergeCell ref="BU5:BU6"/>
    <mergeCell ref="A3:BU3"/>
    <mergeCell ref="BR4:BS4"/>
    <mergeCell ref="BT4:BU4"/>
    <mergeCell ref="BR5:BR6"/>
    <mergeCell ref="BS5:BS6"/>
    <mergeCell ref="A4:A6"/>
    <mergeCell ref="B4:C4"/>
    <mergeCell ref="D4:E4"/>
  </mergeCells>
  <pageMargins left="0.70866141732283472" right="0.11811023622047245" top="0.74803149606299213" bottom="0.35433070866141736" header="0.31496062992125984" footer="0.31496062992125984"/>
  <pageSetup paperSize="9" scale="81" fitToHeight="3" orientation="landscape" r:id="rId1"/>
  <headerFooter differentFirst="1"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4237"/>
  <sheetViews>
    <sheetView workbookViewId="0">
      <selection activeCell="F6" sqref="F6"/>
    </sheetView>
  </sheetViews>
  <sheetFormatPr defaultRowHeight="14.3"/>
  <cols>
    <col min="1" max="1" width="21.75" style="159" customWidth="1"/>
    <col min="2" max="2" width="12.875" style="157" customWidth="1"/>
    <col min="3" max="3" width="9.25" style="158" customWidth="1"/>
    <col min="4" max="4" width="9.25" style="157" customWidth="1"/>
    <col min="5" max="5" width="8.25" style="157" customWidth="1"/>
    <col min="6" max="6" width="11" style="157" customWidth="1"/>
    <col min="7" max="7" width="9.25" style="158" customWidth="1"/>
    <col min="8" max="8" width="9.25" style="157" customWidth="1"/>
    <col min="9" max="9" width="8.25" style="157" customWidth="1"/>
    <col min="10" max="10" width="11" style="157" customWidth="1"/>
    <col min="11" max="11" width="9.625" style="174" customWidth="1"/>
    <col min="12" max="12" width="9.75" style="174" customWidth="1"/>
    <col min="13" max="13" width="8.25" style="174" customWidth="1"/>
    <col min="14" max="14" width="10.875" style="174" customWidth="1"/>
  </cols>
  <sheetData>
    <row r="1" spans="1:14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  <c r="K1" s="783"/>
      <c r="L1" s="783"/>
      <c r="M1" s="783"/>
      <c r="N1" s="783"/>
    </row>
    <row r="2" spans="1:14">
      <c r="N2" s="160" t="s">
        <v>137</v>
      </c>
    </row>
    <row r="3" spans="1:14" ht="27.7" customHeight="1">
      <c r="A3" s="787"/>
      <c r="B3" s="789" t="s">
        <v>186</v>
      </c>
      <c r="C3" s="794" t="s">
        <v>187</v>
      </c>
      <c r="D3" s="795"/>
      <c r="E3" s="793" t="s">
        <v>175</v>
      </c>
      <c r="F3" s="793"/>
      <c r="G3" s="794" t="s">
        <v>188</v>
      </c>
      <c r="H3" s="795"/>
      <c r="I3" s="793" t="s">
        <v>175</v>
      </c>
      <c r="J3" s="793"/>
      <c r="K3" s="794" t="s">
        <v>189</v>
      </c>
      <c r="L3" s="795"/>
      <c r="M3" s="793" t="s">
        <v>175</v>
      </c>
      <c r="N3" s="793"/>
    </row>
    <row r="4" spans="1:14" ht="63.7" customHeight="1">
      <c r="A4" s="788"/>
      <c r="B4" s="790"/>
      <c r="C4" s="162" t="s">
        <v>176</v>
      </c>
      <c r="D4" s="162" t="s">
        <v>177</v>
      </c>
      <c r="E4" s="162" t="s">
        <v>178</v>
      </c>
      <c r="F4" s="161" t="s">
        <v>179</v>
      </c>
      <c r="G4" s="162" t="s">
        <v>176</v>
      </c>
      <c r="H4" s="162" t="s">
        <v>177</v>
      </c>
      <c r="I4" s="162" t="s">
        <v>178</v>
      </c>
      <c r="J4" s="161" t="s">
        <v>179</v>
      </c>
      <c r="K4" s="162" t="s">
        <v>176</v>
      </c>
      <c r="L4" s="162" t="s">
        <v>177</v>
      </c>
      <c r="M4" s="162" t="s">
        <v>178</v>
      </c>
      <c r="N4" s="161" t="s">
        <v>179</v>
      </c>
    </row>
    <row r="5" spans="1:14">
      <c r="A5" s="163" t="s">
        <v>180</v>
      </c>
      <c r="B5" s="164">
        <v>37445.282115514899</v>
      </c>
      <c r="C5" s="164">
        <v>29092.436815356286</v>
      </c>
      <c r="D5" s="164">
        <v>26703.864748317836</v>
      </c>
      <c r="E5" s="165">
        <f>C5/D5*100</f>
        <v>108.94466808288084</v>
      </c>
      <c r="F5" s="165">
        <f>C5/$B5*100</f>
        <v>77.693197037771185</v>
      </c>
      <c r="G5" s="164">
        <v>38108.137027498997</v>
      </c>
      <c r="H5" s="164">
        <v>36535.567921747825</v>
      </c>
      <c r="I5" s="165">
        <f>G5/H5*100</f>
        <v>104.30421420879324</v>
      </c>
      <c r="J5" s="165">
        <f>G5/$B5*100</f>
        <v>101.77019606886458</v>
      </c>
      <c r="K5" s="164">
        <v>101706.65756385341</v>
      </c>
      <c r="L5" s="164">
        <v>97105.928400198944</v>
      </c>
      <c r="M5" s="165">
        <f>K5/L5*100</f>
        <v>104.73784581379384</v>
      </c>
      <c r="N5" s="165">
        <f>K5/$B5*100</f>
        <v>271.61407744265</v>
      </c>
    </row>
    <row r="6" spans="1:14">
      <c r="A6" s="166" t="s">
        <v>190</v>
      </c>
      <c r="B6" s="164">
        <v>48035.642320708554</v>
      </c>
      <c r="C6" s="164">
        <v>34747.6134510177</v>
      </c>
      <c r="D6" s="164">
        <v>31775.936943954002</v>
      </c>
      <c r="E6" s="167">
        <f t="shared" ref="E6:E71" si="0">C6/D6*100</f>
        <v>109.35197131182977</v>
      </c>
      <c r="F6" s="165">
        <f>C6/B6*100</f>
        <v>72.337147526884891</v>
      </c>
      <c r="G6" s="164">
        <v>53766.803748041777</v>
      </c>
      <c r="H6" s="164">
        <v>52350.102291686024</v>
      </c>
      <c r="I6" s="167">
        <f t="shared" ref="I6:I69" si="1">G6/H6*100</f>
        <v>102.70620570798911</v>
      </c>
      <c r="J6" s="165">
        <f>G6/$B6*100</f>
        <v>111.93106025119701</v>
      </c>
      <c r="K6" s="164">
        <v>49160.91614301192</v>
      </c>
      <c r="L6" s="164">
        <v>41932.177638780297</v>
      </c>
      <c r="M6" s="167">
        <f>K6/L6*100</f>
        <v>117.23912019667264</v>
      </c>
      <c r="N6" s="165">
        <f>K6/$B6*100</f>
        <v>102.34258098349245</v>
      </c>
    </row>
    <row r="7" spans="1:14" ht="13.1" customHeight="1">
      <c r="A7" s="168" t="s">
        <v>4</v>
      </c>
      <c r="B7" s="470">
        <v>28160.5821875533</v>
      </c>
      <c r="C7" s="470">
        <v>29200.427379055083</v>
      </c>
      <c r="D7" s="470">
        <v>25911.649164477523</v>
      </c>
      <c r="E7" s="169">
        <f>C7/D7*100</f>
        <v>112.69227671963917</v>
      </c>
      <c r="F7" s="170">
        <f>C7/B7*100</f>
        <v>103.69255573118579</v>
      </c>
      <c r="G7" s="470">
        <v>30311.966563544534</v>
      </c>
      <c r="H7" s="470">
        <v>26818.530489041186</v>
      </c>
      <c r="I7" s="169">
        <f t="shared" si="1"/>
        <v>113.02620244584567</v>
      </c>
      <c r="J7" s="170">
        <f>G7/$B7*100</f>
        <v>107.63970134446342</v>
      </c>
      <c r="K7" s="470">
        <v>94650</v>
      </c>
      <c r="L7" s="470">
        <v>86750</v>
      </c>
      <c r="M7" s="169">
        <f>K7/L7*100</f>
        <v>109.10662824207493</v>
      </c>
      <c r="N7" s="170">
        <f>K7/$B7*100</f>
        <v>336.10810802709318</v>
      </c>
    </row>
    <row r="8" spans="1:14" ht="13.1" customHeight="1">
      <c r="A8" s="168" t="s">
        <v>5</v>
      </c>
      <c r="B8" s="470">
        <v>22999.898586845182</v>
      </c>
      <c r="C8" s="470">
        <v>24838.570757466114</v>
      </c>
      <c r="D8" s="470">
        <v>23274.54288387757</v>
      </c>
      <c r="E8" s="169">
        <f>C8/D8*100</f>
        <v>106.71990801878199</v>
      </c>
      <c r="F8" s="170">
        <f t="shared" ref="F8:F24" si="2">C8/B8*100</f>
        <v>107.99426207762744</v>
      </c>
      <c r="G8" s="470">
        <v>24139.216615102479</v>
      </c>
      <c r="H8" s="470">
        <v>24058.706459644971</v>
      </c>
      <c r="I8" s="169">
        <f t="shared" si="1"/>
        <v>100.33464041631895</v>
      </c>
      <c r="J8" s="170">
        <f t="shared" ref="J8:J24" si="3">G8/$B8*100</f>
        <v>104.95357848625007</v>
      </c>
      <c r="K8" s="470">
        <v>21016.85185185185</v>
      </c>
      <c r="L8" s="470">
        <v>21962.258064516129</v>
      </c>
      <c r="M8" s="169">
        <f>K8/L8*100</f>
        <v>95.695314161744832</v>
      </c>
      <c r="N8" s="170">
        <f>K8/$B8*100</f>
        <v>91.378019657323463</v>
      </c>
    </row>
    <row r="9" spans="1:14" ht="13.1" customHeight="1">
      <c r="A9" s="168" t="s">
        <v>6</v>
      </c>
      <c r="B9" s="470">
        <v>25999.104350835576</v>
      </c>
      <c r="C9" s="470">
        <v>30028.160711684148</v>
      </c>
      <c r="D9" s="470">
        <v>27983.113342945875</v>
      </c>
      <c r="E9" s="169">
        <f t="shared" si="0"/>
        <v>107.30814810945186</v>
      </c>
      <c r="F9" s="170">
        <f t="shared" si="2"/>
        <v>115.4969044567071</v>
      </c>
      <c r="G9" s="470">
        <v>19377.459490740741</v>
      </c>
      <c r="H9" s="470">
        <v>17906.738909978307</v>
      </c>
      <c r="I9" s="169">
        <f t="shared" si="1"/>
        <v>108.21322401670186</v>
      </c>
      <c r="J9" s="170">
        <f t="shared" si="3"/>
        <v>74.531257805109647</v>
      </c>
      <c r="K9" s="473" t="s">
        <v>191</v>
      </c>
      <c r="L9" s="473" t="s">
        <v>191</v>
      </c>
      <c r="M9" s="169"/>
      <c r="N9" s="170"/>
    </row>
    <row r="10" spans="1:14" ht="13.1" customHeight="1">
      <c r="A10" s="168" t="s">
        <v>181</v>
      </c>
      <c r="B10" s="470">
        <v>26513.243549294599</v>
      </c>
      <c r="C10" s="470">
        <v>25792.269793241659</v>
      </c>
      <c r="D10" s="470">
        <v>22915.393259835284</v>
      </c>
      <c r="E10" s="169">
        <f t="shared" si="0"/>
        <v>112.55434065994751</v>
      </c>
      <c r="F10" s="170">
        <f t="shared" si="2"/>
        <v>97.280703303190833</v>
      </c>
      <c r="G10" s="470">
        <v>25872.652710681697</v>
      </c>
      <c r="H10" s="470">
        <v>23737.013199745546</v>
      </c>
      <c r="I10" s="169">
        <f t="shared" si="1"/>
        <v>108.99708608225001</v>
      </c>
      <c r="J10" s="170">
        <f t="shared" si="3"/>
        <v>97.583883550792692</v>
      </c>
      <c r="K10" s="473" t="s">
        <v>191</v>
      </c>
      <c r="L10" s="473" t="s">
        <v>191</v>
      </c>
      <c r="M10" s="169"/>
      <c r="N10" s="170"/>
    </row>
    <row r="11" spans="1:14" ht="13.1" customHeight="1">
      <c r="A11" s="168" t="s">
        <v>9</v>
      </c>
      <c r="B11" s="470">
        <v>21357.272925099998</v>
      </c>
      <c r="C11" s="470">
        <v>16743.261209939676</v>
      </c>
      <c r="D11" s="470">
        <v>16244.233946841452</v>
      </c>
      <c r="E11" s="169">
        <f t="shared" si="0"/>
        <v>103.0720270634569</v>
      </c>
      <c r="F11" s="170">
        <f t="shared" si="2"/>
        <v>78.396063339445661</v>
      </c>
      <c r="G11" s="470">
        <v>36229.066165310083</v>
      </c>
      <c r="H11" s="470">
        <v>38444.6389226174</v>
      </c>
      <c r="I11" s="169">
        <f t="shared" si="1"/>
        <v>94.236978628497738</v>
      </c>
      <c r="J11" s="170">
        <f t="shared" si="3"/>
        <v>169.63339042566668</v>
      </c>
      <c r="K11" s="473" t="s">
        <v>191</v>
      </c>
      <c r="L11" s="473" t="s">
        <v>191</v>
      </c>
      <c r="M11" s="169"/>
      <c r="N11" s="170"/>
    </row>
    <row r="12" spans="1:14" ht="13.1" customHeight="1">
      <c r="A12" s="168" t="s">
        <v>10</v>
      </c>
      <c r="B12" s="470">
        <v>31571.9407093341</v>
      </c>
      <c r="C12" s="470">
        <v>33619.778117724272</v>
      </c>
      <c r="D12" s="470">
        <v>33566.526005953543</v>
      </c>
      <c r="E12" s="169">
        <f t="shared" si="0"/>
        <v>100.15864647941608</v>
      </c>
      <c r="F12" s="170">
        <f t="shared" si="2"/>
        <v>106.48625761477102</v>
      </c>
      <c r="G12" s="470">
        <v>51158.997369011973</v>
      </c>
      <c r="H12" s="470">
        <v>49992.120774220726</v>
      </c>
      <c r="I12" s="169">
        <f t="shared" si="1"/>
        <v>102.33412101091133</v>
      </c>
      <c r="J12" s="170">
        <f t="shared" si="3"/>
        <v>162.03944458152063</v>
      </c>
      <c r="K12" s="470">
        <v>93708.516483516491</v>
      </c>
      <c r="L12" s="470">
        <v>101277.45098039215</v>
      </c>
      <c r="M12" s="169">
        <f>K12/L12*100</f>
        <v>92.526535350557893</v>
      </c>
      <c r="N12" s="170">
        <f>K12/$B12*100</f>
        <v>296.80949089015616</v>
      </c>
    </row>
    <row r="13" spans="1:14" ht="13.1" customHeight="1">
      <c r="A13" s="168" t="s">
        <v>11</v>
      </c>
      <c r="B13" s="470">
        <v>22831.903215689697</v>
      </c>
      <c r="C13" s="470">
        <v>16359.825262805241</v>
      </c>
      <c r="D13" s="470">
        <v>16707.690763939838</v>
      </c>
      <c r="E13" s="169">
        <f t="shared" si="0"/>
        <v>97.917931891070225</v>
      </c>
      <c r="F13" s="170">
        <f t="shared" si="2"/>
        <v>71.653357620940881</v>
      </c>
      <c r="G13" s="470">
        <v>27293.100561959654</v>
      </c>
      <c r="H13" s="470">
        <v>24800.094495412843</v>
      </c>
      <c r="I13" s="169">
        <f t="shared" si="1"/>
        <v>110.05240551405129</v>
      </c>
      <c r="J13" s="170">
        <f t="shared" si="3"/>
        <v>119.53931437132361</v>
      </c>
      <c r="K13" s="473" t="s">
        <v>191</v>
      </c>
      <c r="L13" s="473" t="s">
        <v>191</v>
      </c>
      <c r="M13" s="169"/>
      <c r="N13" s="170"/>
    </row>
    <row r="14" spans="1:14" ht="13.1" customHeight="1">
      <c r="A14" s="168" t="s">
        <v>12</v>
      </c>
      <c r="B14" s="470">
        <v>25457.947736167553</v>
      </c>
      <c r="C14" s="470">
        <v>24034.910987892425</v>
      </c>
      <c r="D14" s="470">
        <v>21826.284086910156</v>
      </c>
      <c r="E14" s="169">
        <f t="shared" si="0"/>
        <v>110.11911552231122</v>
      </c>
      <c r="F14" s="170">
        <f t="shared" si="2"/>
        <v>94.410245621435337</v>
      </c>
      <c r="G14" s="470">
        <v>23192.471089108913</v>
      </c>
      <c r="H14" s="470">
        <v>23499.044857496901</v>
      </c>
      <c r="I14" s="169">
        <f t="shared" si="1"/>
        <v>98.695377747278172</v>
      </c>
      <c r="J14" s="170">
        <f t="shared" si="3"/>
        <v>91.101102608360975</v>
      </c>
      <c r="K14" s="473" t="s">
        <v>191</v>
      </c>
      <c r="L14" s="473" t="s">
        <v>191</v>
      </c>
      <c r="M14" s="169"/>
      <c r="N14" s="170"/>
    </row>
    <row r="15" spans="1:14" ht="13.1" customHeight="1">
      <c r="A15" s="168" t="s">
        <v>13</v>
      </c>
      <c r="B15" s="470">
        <v>26689.770330905689</v>
      </c>
      <c r="C15" s="470">
        <v>29497.059529321206</v>
      </c>
      <c r="D15" s="470">
        <v>27197.334748963971</v>
      </c>
      <c r="E15" s="169">
        <f t="shared" si="0"/>
        <v>108.45569906604484</v>
      </c>
      <c r="F15" s="170">
        <f t="shared" si="2"/>
        <v>110.51822163926524</v>
      </c>
      <c r="G15" s="470">
        <v>30580.675383545371</v>
      </c>
      <c r="H15" s="470">
        <v>29385.949223631127</v>
      </c>
      <c r="I15" s="169">
        <f t="shared" si="1"/>
        <v>104.06563746102675</v>
      </c>
      <c r="J15" s="170">
        <f t="shared" si="3"/>
        <v>114.57826352343756</v>
      </c>
      <c r="K15" s="470">
        <v>52790.755627009647</v>
      </c>
      <c r="L15" s="470">
        <v>51111.826347305388</v>
      </c>
      <c r="M15" s="169">
        <f>K15/L15*100</f>
        <v>103.2848156673094</v>
      </c>
      <c r="N15" s="170">
        <f>K15/$B15*100</f>
        <v>197.79396739836332</v>
      </c>
    </row>
    <row r="16" spans="1:14" ht="13.1" customHeight="1">
      <c r="A16" s="168" t="s">
        <v>182</v>
      </c>
      <c r="B16" s="470">
        <v>43958.788178285038</v>
      </c>
      <c r="C16" s="470">
        <v>47621.203458414886</v>
      </c>
      <c r="D16" s="470">
        <v>45061.108359040241</v>
      </c>
      <c r="E16" s="169">
        <f t="shared" si="0"/>
        <v>105.68138510703329</v>
      </c>
      <c r="F16" s="170">
        <f t="shared" si="2"/>
        <v>108.331474619537</v>
      </c>
      <c r="G16" s="470">
        <v>57846.394936083379</v>
      </c>
      <c r="H16" s="470">
        <v>56785.988269044254</v>
      </c>
      <c r="I16" s="169">
        <f t="shared" si="1"/>
        <v>101.86737380005621</v>
      </c>
      <c r="J16" s="170">
        <f t="shared" si="3"/>
        <v>131.59233303127905</v>
      </c>
      <c r="K16" s="473" t="s">
        <v>191</v>
      </c>
      <c r="L16" s="473" t="s">
        <v>191</v>
      </c>
      <c r="M16" s="169"/>
      <c r="N16" s="170"/>
    </row>
    <row r="17" spans="1:14" ht="13.1" customHeight="1">
      <c r="A17" s="168" t="s">
        <v>15</v>
      </c>
      <c r="B17" s="470">
        <v>23028.678727039685</v>
      </c>
      <c r="C17" s="470">
        <v>20542.979669402528</v>
      </c>
      <c r="D17" s="470">
        <v>18985.30281202474</v>
      </c>
      <c r="E17" s="169">
        <f t="shared" si="0"/>
        <v>108.20464583999787</v>
      </c>
      <c r="F17" s="170">
        <f t="shared" si="2"/>
        <v>89.206071754700744</v>
      </c>
      <c r="G17" s="470">
        <v>28732.245756646218</v>
      </c>
      <c r="H17" s="470">
        <v>27454.278418277681</v>
      </c>
      <c r="I17" s="169">
        <f t="shared" si="1"/>
        <v>104.65489319696609</v>
      </c>
      <c r="J17" s="170">
        <f t="shared" si="3"/>
        <v>124.76723522530865</v>
      </c>
      <c r="K17" s="470">
        <v>80475</v>
      </c>
      <c r="L17" s="470">
        <v>89050</v>
      </c>
      <c r="M17" s="169">
        <f>K17/L17*100</f>
        <v>90.370578326782706</v>
      </c>
      <c r="N17" s="170">
        <f>K17/$B17*100</f>
        <v>349.4555677895159</v>
      </c>
    </row>
    <row r="18" spans="1:14" ht="13.1" customHeight="1">
      <c r="A18" s="168" t="s">
        <v>16</v>
      </c>
      <c r="B18" s="470">
        <v>27344.970301444926</v>
      </c>
      <c r="C18" s="470">
        <v>21689.631260808474</v>
      </c>
      <c r="D18" s="470">
        <v>20500.307319370568</v>
      </c>
      <c r="E18" s="169">
        <f t="shared" si="0"/>
        <v>105.80149323085573</v>
      </c>
      <c r="F18" s="170">
        <f t="shared" si="2"/>
        <v>79.318540198459758</v>
      </c>
      <c r="G18" s="470">
        <v>42422.127065217392</v>
      </c>
      <c r="H18" s="470">
        <v>38443.359690444144</v>
      </c>
      <c r="I18" s="169">
        <f t="shared" si="1"/>
        <v>110.34968693374176</v>
      </c>
      <c r="J18" s="170">
        <f t="shared" si="3"/>
        <v>155.13685550785104</v>
      </c>
      <c r="K18" s="473" t="s">
        <v>191</v>
      </c>
      <c r="L18" s="473" t="s">
        <v>191</v>
      </c>
      <c r="M18" s="169"/>
      <c r="N18" s="170"/>
    </row>
    <row r="19" spans="1:14" ht="13.1" customHeight="1">
      <c r="A19" s="168" t="s">
        <v>17</v>
      </c>
      <c r="B19" s="470">
        <v>25038.301705546237</v>
      </c>
      <c r="C19" s="470">
        <v>22389.820056738583</v>
      </c>
      <c r="D19" s="470">
        <v>21006.795666642472</v>
      </c>
      <c r="E19" s="169">
        <f t="shared" si="0"/>
        <v>106.58369992284102</v>
      </c>
      <c r="F19" s="170">
        <f t="shared" si="2"/>
        <v>89.422279194674815</v>
      </c>
      <c r="G19" s="470">
        <v>12233.031440217392</v>
      </c>
      <c r="H19" s="470">
        <v>11328.491153571429</v>
      </c>
      <c r="I19" s="169">
        <f t="shared" si="1"/>
        <v>107.98464927397499</v>
      </c>
      <c r="J19" s="170">
        <f t="shared" si="3"/>
        <v>48.857273085369251</v>
      </c>
      <c r="K19" s="473" t="s">
        <v>191</v>
      </c>
      <c r="L19" s="473" t="s">
        <v>191</v>
      </c>
      <c r="M19" s="169"/>
      <c r="N19" s="170"/>
    </row>
    <row r="20" spans="1:14" ht="13.1" customHeight="1">
      <c r="A20" s="168" t="s">
        <v>18</v>
      </c>
      <c r="B20" s="470">
        <v>22522.511432744657</v>
      </c>
      <c r="C20" s="470">
        <v>24305.63817161903</v>
      </c>
      <c r="D20" s="470">
        <v>23023.828588969736</v>
      </c>
      <c r="E20" s="169">
        <f t="shared" si="0"/>
        <v>105.56731725870902</v>
      </c>
      <c r="F20" s="170">
        <f t="shared" si="2"/>
        <v>107.91708661886592</v>
      </c>
      <c r="G20" s="470">
        <v>23721.098768529075</v>
      </c>
      <c r="H20" s="470">
        <v>22452.018861502347</v>
      </c>
      <c r="I20" s="169">
        <f t="shared" si="1"/>
        <v>105.65240887625822</v>
      </c>
      <c r="J20" s="170">
        <f t="shared" si="3"/>
        <v>105.32173039122907</v>
      </c>
      <c r="K20" s="473" t="s">
        <v>191</v>
      </c>
      <c r="L20" s="473" t="s">
        <v>191</v>
      </c>
      <c r="M20" s="169"/>
      <c r="N20" s="170"/>
    </row>
    <row r="21" spans="1:14" ht="13.1" customHeight="1">
      <c r="A21" s="168" t="s">
        <v>19</v>
      </c>
      <c r="B21" s="470">
        <v>26003.267572063069</v>
      </c>
      <c r="C21" s="470">
        <v>28082.503562382481</v>
      </c>
      <c r="D21" s="470">
        <v>26073.5924852071</v>
      </c>
      <c r="E21" s="169">
        <f t="shared" si="0"/>
        <v>107.70477285903407</v>
      </c>
      <c r="F21" s="170">
        <f t="shared" si="2"/>
        <v>107.99605659003126</v>
      </c>
      <c r="G21" s="470">
        <v>30064.522153790087</v>
      </c>
      <c r="H21" s="470">
        <v>26107.897666168781</v>
      </c>
      <c r="I21" s="169">
        <f t="shared" si="1"/>
        <v>115.15489503679336</v>
      </c>
      <c r="J21" s="170">
        <f t="shared" si="3"/>
        <v>115.61824709326254</v>
      </c>
      <c r="K21" s="473" t="s">
        <v>191</v>
      </c>
      <c r="L21" s="473" t="s">
        <v>191</v>
      </c>
      <c r="M21" s="169"/>
      <c r="N21" s="170"/>
    </row>
    <row r="22" spans="1:14" ht="13.1" customHeight="1">
      <c r="A22" s="168" t="s">
        <v>20</v>
      </c>
      <c r="B22" s="470">
        <v>29674.055909789375</v>
      </c>
      <c r="C22" s="470">
        <v>27940.981868482806</v>
      </c>
      <c r="D22" s="470">
        <v>24900.869592533014</v>
      </c>
      <c r="E22" s="169">
        <f t="shared" si="0"/>
        <v>112.20885987395968</v>
      </c>
      <c r="F22" s="170">
        <f t="shared" si="2"/>
        <v>94.159632082061179</v>
      </c>
      <c r="G22" s="470">
        <v>38158.382495942817</v>
      </c>
      <c r="H22" s="470">
        <v>34812.304284512822</v>
      </c>
      <c r="I22" s="169">
        <f t="shared" si="1"/>
        <v>109.61176882772045</v>
      </c>
      <c r="J22" s="170">
        <f t="shared" si="3"/>
        <v>128.59173215803804</v>
      </c>
      <c r="K22" s="473" t="s">
        <v>191</v>
      </c>
      <c r="L22" s="473" t="s">
        <v>191</v>
      </c>
      <c r="M22" s="169"/>
      <c r="N22" s="170"/>
    </row>
    <row r="23" spans="1:14" ht="13.1" customHeight="1">
      <c r="A23" s="168" t="s">
        <v>21</v>
      </c>
      <c r="B23" s="470">
        <v>28709.310893502348</v>
      </c>
      <c r="C23" s="470">
        <v>21418.460902453269</v>
      </c>
      <c r="D23" s="470">
        <v>21166.748288940358</v>
      </c>
      <c r="E23" s="169">
        <f t="shared" si="0"/>
        <v>101.18918886395238</v>
      </c>
      <c r="F23" s="170">
        <f t="shared" si="2"/>
        <v>74.604580311611784</v>
      </c>
      <c r="G23" s="470">
        <v>49503.426029601032</v>
      </c>
      <c r="H23" s="470">
        <v>44224.912126436779</v>
      </c>
      <c r="I23" s="169">
        <f t="shared" si="1"/>
        <v>111.93561196475248</v>
      </c>
      <c r="J23" s="170">
        <f t="shared" si="3"/>
        <v>172.42986504703924</v>
      </c>
      <c r="K23" s="470">
        <v>58321.8024</v>
      </c>
      <c r="L23" s="470">
        <v>36243.889265536724</v>
      </c>
      <c r="M23" s="169">
        <f>K23/L23*100</f>
        <v>160.91485649542733</v>
      </c>
      <c r="N23" s="170">
        <f>K23/$B23*100</f>
        <v>203.14595016350503</v>
      </c>
    </row>
    <row r="24" spans="1:14" ht="13.1" customHeight="1">
      <c r="A24" s="168" t="s">
        <v>183</v>
      </c>
      <c r="B24" s="470">
        <v>79030.283031708692</v>
      </c>
      <c r="C24" s="470">
        <v>57456.712454321256</v>
      </c>
      <c r="D24" s="470">
        <v>50923.092695485604</v>
      </c>
      <c r="E24" s="169">
        <f t="shared" si="0"/>
        <v>112.83036715367223</v>
      </c>
      <c r="F24" s="170">
        <f t="shared" si="2"/>
        <v>72.702146886236449</v>
      </c>
      <c r="G24" s="470">
        <v>131707.57079697985</v>
      </c>
      <c r="H24" s="470">
        <v>126586.26553288926</v>
      </c>
      <c r="I24" s="169">
        <f t="shared" si="1"/>
        <v>104.0457037282295</v>
      </c>
      <c r="J24" s="170">
        <f t="shared" si="3"/>
        <v>166.65456043493589</v>
      </c>
      <c r="K24" s="473" t="s">
        <v>191</v>
      </c>
      <c r="L24" s="473" t="s">
        <v>191</v>
      </c>
      <c r="M24" s="169"/>
      <c r="N24" s="170"/>
    </row>
    <row r="25" spans="1:14">
      <c r="A25" s="166" t="s">
        <v>192</v>
      </c>
      <c r="B25" s="164">
        <v>42189.183276732561</v>
      </c>
      <c r="C25" s="164">
        <v>32334.72599985194</v>
      </c>
      <c r="D25" s="164">
        <v>29819.534616759996</v>
      </c>
      <c r="E25" s="167">
        <f t="shared" si="0"/>
        <v>108.43471038504499</v>
      </c>
      <c r="F25" s="165">
        <f>C25/B25*100</f>
        <v>76.642218427785068</v>
      </c>
      <c r="G25" s="164">
        <v>61512.09388848595</v>
      </c>
      <c r="H25" s="164">
        <v>55097.083395611175</v>
      </c>
      <c r="I25" s="167">
        <f t="shared" si="1"/>
        <v>111.64310358647</v>
      </c>
      <c r="J25" s="165">
        <f>G25/$B25*100</f>
        <v>145.80062734328877</v>
      </c>
      <c r="K25" s="164">
        <v>135487.80672014729</v>
      </c>
      <c r="L25" s="164">
        <v>136152.22740080429</v>
      </c>
      <c r="M25" s="167">
        <f>K25/L25*100</f>
        <v>99.512001607802503</v>
      </c>
      <c r="N25" s="165">
        <f>K25/$B25*100</f>
        <v>321.14346900587935</v>
      </c>
    </row>
    <row r="26" spans="1:14" ht="13.1" customHeight="1">
      <c r="A26" s="168" t="s">
        <v>24</v>
      </c>
      <c r="B26" s="470">
        <v>34121.882394764856</v>
      </c>
      <c r="C26" s="470">
        <v>33209.943854634548</v>
      </c>
      <c r="D26" s="470">
        <v>33509.107906812569</v>
      </c>
      <c r="E26" s="169">
        <f>C26/D26*100</f>
        <v>99.107215706816234</v>
      </c>
      <c r="F26" s="170">
        <f>C26/B26*100</f>
        <v>97.327408465981279</v>
      </c>
      <c r="G26" s="470">
        <v>34953.727091633467</v>
      </c>
      <c r="H26" s="470">
        <v>31536.801442307693</v>
      </c>
      <c r="I26" s="169">
        <f t="shared" si="1"/>
        <v>110.83472480738598</v>
      </c>
      <c r="J26" s="170">
        <f>G26/$B26*100</f>
        <v>102.43786285658214</v>
      </c>
      <c r="K26" s="473" t="s">
        <v>191</v>
      </c>
      <c r="L26" s="473" t="s">
        <v>191</v>
      </c>
      <c r="M26" s="169"/>
      <c r="N26" s="170"/>
    </row>
    <row r="27" spans="1:14" ht="13.1" customHeight="1">
      <c r="A27" s="168" t="s">
        <v>25</v>
      </c>
      <c r="B27" s="470">
        <v>43200.694035373548</v>
      </c>
      <c r="C27" s="470">
        <v>29084.512720413026</v>
      </c>
      <c r="D27" s="470">
        <v>26383.390698543881</v>
      </c>
      <c r="E27" s="169">
        <f t="shared" si="0"/>
        <v>110.23796392484996</v>
      </c>
      <c r="F27" s="170">
        <f t="shared" ref="F27:F52" si="4">C27/B27*100</f>
        <v>67.324179321281449</v>
      </c>
      <c r="G27" s="470">
        <v>37888.112117224882</v>
      </c>
      <c r="H27" s="470">
        <v>33074.181125158029</v>
      </c>
      <c r="I27" s="169">
        <f t="shared" si="1"/>
        <v>114.55495141013519</v>
      </c>
      <c r="J27" s="170">
        <f t="shared" ref="J27:J52" si="5">G27/$B27*100</f>
        <v>87.702554237210578</v>
      </c>
      <c r="K27" s="473" t="s">
        <v>191</v>
      </c>
      <c r="L27" s="473" t="s">
        <v>191</v>
      </c>
      <c r="M27" s="169"/>
      <c r="N27" s="170"/>
    </row>
    <row r="28" spans="1:14" ht="13.1" customHeight="1">
      <c r="A28" s="168" t="s">
        <v>184</v>
      </c>
      <c r="B28" s="470">
        <v>40503.088186804744</v>
      </c>
      <c r="C28" s="470">
        <v>28431.729594329336</v>
      </c>
      <c r="D28" s="470">
        <v>27321.691734200343</v>
      </c>
      <c r="E28" s="169">
        <f t="shared" si="0"/>
        <v>104.06284453732961</v>
      </c>
      <c r="F28" s="170">
        <f t="shared" si="4"/>
        <v>70.196448881129854</v>
      </c>
      <c r="G28" s="470">
        <v>26991.307519280206</v>
      </c>
      <c r="H28" s="470">
        <v>25338.114781591263</v>
      </c>
      <c r="I28" s="169">
        <f t="shared" si="1"/>
        <v>106.52452935800112</v>
      </c>
      <c r="J28" s="170">
        <f t="shared" si="5"/>
        <v>66.640122340285018</v>
      </c>
      <c r="K28" s="473" t="s">
        <v>191</v>
      </c>
      <c r="L28" s="473" t="s">
        <v>191</v>
      </c>
      <c r="M28" s="169"/>
      <c r="N28" s="170"/>
    </row>
    <row r="29" spans="1:14" ht="13.1" customHeight="1">
      <c r="A29" s="168" t="s">
        <v>27</v>
      </c>
      <c r="B29" s="470">
        <v>30170.759728541332</v>
      </c>
      <c r="C29" s="470">
        <v>26361.079960580879</v>
      </c>
      <c r="D29" s="470">
        <v>23741.746693320485</v>
      </c>
      <c r="E29" s="169">
        <f t="shared" si="0"/>
        <v>111.03260556645279</v>
      </c>
      <c r="F29" s="170">
        <f t="shared" si="4"/>
        <v>87.372940548273561</v>
      </c>
      <c r="G29" s="470">
        <v>23768.427501595215</v>
      </c>
      <c r="H29" s="470">
        <v>23333.672510015942</v>
      </c>
      <c r="I29" s="169">
        <f t="shared" si="1"/>
        <v>101.86320859432931</v>
      </c>
      <c r="J29" s="170">
        <f t="shared" si="5"/>
        <v>78.779678455065365</v>
      </c>
      <c r="K29" s="473" t="s">
        <v>191</v>
      </c>
      <c r="L29" s="473" t="s">
        <v>191</v>
      </c>
      <c r="M29" s="169"/>
      <c r="N29" s="170"/>
    </row>
    <row r="30" spans="1:14" ht="13.1" customHeight="1">
      <c r="A30" s="168" t="s">
        <v>193</v>
      </c>
      <c r="B30" s="470">
        <v>30036.826246841723</v>
      </c>
      <c r="C30" s="470">
        <v>24535.259917280822</v>
      </c>
      <c r="D30" s="470">
        <v>24343.355758281574</v>
      </c>
      <c r="E30" s="169">
        <f t="shared" si="0"/>
        <v>100.78832253410239</v>
      </c>
      <c r="F30" s="170">
        <f t="shared" si="4"/>
        <v>81.6839293061484</v>
      </c>
      <c r="G30" s="470">
        <v>27408.804681440444</v>
      </c>
      <c r="H30" s="470">
        <v>27670.291857855362</v>
      </c>
      <c r="I30" s="169">
        <f t="shared" si="1"/>
        <v>99.054989453099367</v>
      </c>
      <c r="J30" s="170">
        <f t="shared" si="5"/>
        <v>91.250668283645282</v>
      </c>
      <c r="K30" s="470">
        <v>49674.073852040819</v>
      </c>
      <c r="L30" s="470">
        <v>48327.095917085426</v>
      </c>
      <c r="M30" s="169">
        <f>K30/L30*100</f>
        <v>102.78721058941012</v>
      </c>
      <c r="N30" s="170">
        <f>K30/$B30*100</f>
        <v>165.37723873960849</v>
      </c>
    </row>
    <row r="31" spans="1:14" ht="13.1" customHeight="1">
      <c r="A31" s="168" t="s">
        <v>29</v>
      </c>
      <c r="B31" s="470">
        <v>36896.76932594346</v>
      </c>
      <c r="C31" s="470">
        <v>41542.143676917411</v>
      </c>
      <c r="D31" s="470">
        <v>36995.463228333334</v>
      </c>
      <c r="E31" s="169">
        <f t="shared" si="0"/>
        <v>112.28983246005677</v>
      </c>
      <c r="F31" s="170">
        <f t="shared" si="4"/>
        <v>112.59019268038631</v>
      </c>
      <c r="G31" s="470">
        <v>31955.680371567043</v>
      </c>
      <c r="H31" s="470">
        <v>22930.808602484471</v>
      </c>
      <c r="I31" s="169">
        <f t="shared" si="1"/>
        <v>139.35697133726353</v>
      </c>
      <c r="J31" s="170">
        <f t="shared" si="5"/>
        <v>86.608342560490357</v>
      </c>
      <c r="K31" s="470">
        <v>160173.53423362592</v>
      </c>
      <c r="L31" s="470">
        <v>163106.78126994701</v>
      </c>
      <c r="M31" s="169">
        <f>K31/L31*100</f>
        <v>98.201640046181481</v>
      </c>
      <c r="N31" s="170">
        <f>K31/$B31*100</f>
        <v>434.11262600978483</v>
      </c>
    </row>
    <row r="32" spans="1:14" ht="13.1" customHeight="1">
      <c r="A32" s="168" t="s">
        <v>30</v>
      </c>
      <c r="B32" s="470">
        <v>49104.517898417522</v>
      </c>
      <c r="C32" s="470">
        <v>25793.770740170941</v>
      </c>
      <c r="D32" s="470">
        <v>24552.454107738493</v>
      </c>
      <c r="E32" s="169">
        <f t="shared" si="0"/>
        <v>105.05577416817657</v>
      </c>
      <c r="F32" s="170">
        <f t="shared" si="4"/>
        <v>52.528304612480859</v>
      </c>
      <c r="G32" s="470">
        <v>34314.248077956989</v>
      </c>
      <c r="H32" s="470">
        <v>30306.690015337423</v>
      </c>
      <c r="I32" s="169">
        <f t="shared" si="1"/>
        <v>113.22334461662243</v>
      </c>
      <c r="J32" s="170">
        <f t="shared" si="5"/>
        <v>69.880022341208701</v>
      </c>
      <c r="K32" s="473" t="s">
        <v>191</v>
      </c>
      <c r="L32" s="473" t="s">
        <v>191</v>
      </c>
      <c r="M32" s="169"/>
      <c r="N32" s="170"/>
    </row>
    <row r="33" spans="1:14" ht="13.1" customHeight="1">
      <c r="A33" s="168" t="s">
        <v>31</v>
      </c>
      <c r="B33" s="470">
        <v>27408.864433938255</v>
      </c>
      <c r="C33" s="470">
        <v>25190.365621621622</v>
      </c>
      <c r="D33" s="470">
        <v>24634.986287997115</v>
      </c>
      <c r="E33" s="169">
        <f t="shared" si="0"/>
        <v>102.25443329714822</v>
      </c>
      <c r="F33" s="170">
        <f t="shared" si="4"/>
        <v>91.905907602762127</v>
      </c>
      <c r="G33" s="470">
        <v>31082.987464788734</v>
      </c>
      <c r="H33" s="470">
        <v>30416.819951776648</v>
      </c>
      <c r="I33" s="169">
        <f t="shared" si="1"/>
        <v>102.19012873163021</v>
      </c>
      <c r="J33" s="170">
        <f t="shared" si="5"/>
        <v>113.40487140467263</v>
      </c>
      <c r="K33" s="473" t="s">
        <v>191</v>
      </c>
      <c r="L33" s="473" t="s">
        <v>191</v>
      </c>
      <c r="M33" s="169"/>
      <c r="N33" s="170"/>
    </row>
    <row r="34" spans="1:14" ht="13.1" customHeight="1">
      <c r="A34" s="168" t="s">
        <v>32</v>
      </c>
      <c r="B34" s="470">
        <v>21915.225680350915</v>
      </c>
      <c r="C34" s="470">
        <v>17834.954097494719</v>
      </c>
      <c r="D34" s="470">
        <v>17240.294261607909</v>
      </c>
      <c r="E34" s="169">
        <f t="shared" si="0"/>
        <v>103.44924411882602</v>
      </c>
      <c r="F34" s="170">
        <f t="shared" si="4"/>
        <v>81.381567124291365</v>
      </c>
      <c r="G34" s="470">
        <v>17473.395833333332</v>
      </c>
      <c r="H34" s="470">
        <v>23442.238653846154</v>
      </c>
      <c r="I34" s="169">
        <f t="shared" si="1"/>
        <v>74.538085254355522</v>
      </c>
      <c r="J34" s="170">
        <f t="shared" si="5"/>
        <v>79.731763150401378</v>
      </c>
      <c r="K34" s="473" t="s">
        <v>191</v>
      </c>
      <c r="L34" s="473" t="s">
        <v>191</v>
      </c>
      <c r="M34" s="169"/>
      <c r="N34" s="170"/>
    </row>
    <row r="35" spans="1:14" ht="13.1" customHeight="1">
      <c r="A35" s="168" t="s">
        <v>185</v>
      </c>
      <c r="B35" s="470">
        <v>51015.686810083032</v>
      </c>
      <c r="C35" s="470">
        <v>47066.428629283037</v>
      </c>
      <c r="D35" s="470">
        <v>41468.677016106092</v>
      </c>
      <c r="E35" s="169">
        <f t="shared" si="0"/>
        <v>113.49874656238208</v>
      </c>
      <c r="F35" s="170">
        <f t="shared" si="4"/>
        <v>92.258737600648274</v>
      </c>
      <c r="G35" s="470">
        <v>98513.859407639655</v>
      </c>
      <c r="H35" s="470">
        <v>80360.36933292172</v>
      </c>
      <c r="I35" s="169">
        <f t="shared" si="1"/>
        <v>122.59010283975995</v>
      </c>
      <c r="J35" s="170">
        <f t="shared" si="5"/>
        <v>193.10503409349144</v>
      </c>
      <c r="K35" s="470">
        <v>133973.76879212027</v>
      </c>
      <c r="L35" s="470">
        <v>133096.84080962802</v>
      </c>
      <c r="M35" s="169">
        <f>K35/L35*100</f>
        <v>100.65886461102902</v>
      </c>
      <c r="N35" s="170">
        <f>K35/$B35*100</f>
        <v>262.61288864122656</v>
      </c>
    </row>
    <row r="36" spans="1:14" ht="14.45" customHeight="1">
      <c r="A36" s="166" t="s">
        <v>194</v>
      </c>
      <c r="B36" s="164">
        <v>26912.969188760257</v>
      </c>
      <c r="C36" s="164">
        <v>24957.961965050588</v>
      </c>
      <c r="D36" s="164">
        <v>22725.204324985159</v>
      </c>
      <c r="E36" s="167">
        <f t="shared" si="0"/>
        <v>109.82502778912588</v>
      </c>
      <c r="F36" s="165">
        <f t="shared" si="4"/>
        <v>92.735817404620875</v>
      </c>
      <c r="G36" s="164">
        <v>28353.229178896199</v>
      </c>
      <c r="H36" s="164">
        <v>26434.394676818702</v>
      </c>
      <c r="I36" s="167">
        <f t="shared" si="1"/>
        <v>107.25885546287995</v>
      </c>
      <c r="J36" s="165">
        <f t="shared" si="5"/>
        <v>105.35154623792846</v>
      </c>
      <c r="K36" s="164">
        <v>63263.954083250741</v>
      </c>
      <c r="L36" s="164">
        <v>59846.97823650948</v>
      </c>
      <c r="M36" s="167">
        <f>K36/L36*100</f>
        <v>105.70952109434448</v>
      </c>
      <c r="N36" s="165">
        <f>K36/$B36*100</f>
        <v>235.06865273591532</v>
      </c>
    </row>
    <row r="37" spans="1:14" ht="13.1" customHeight="1">
      <c r="A37" s="168" t="s">
        <v>35</v>
      </c>
      <c r="B37" s="470">
        <v>22808.520112349412</v>
      </c>
      <c r="C37" s="470">
        <v>22810.945466637109</v>
      </c>
      <c r="D37" s="470">
        <v>21884.861369990682</v>
      </c>
      <c r="E37" s="169">
        <f t="shared" si="0"/>
        <v>104.23161966159999</v>
      </c>
      <c r="F37" s="170">
        <f t="shared" si="4"/>
        <v>100.01063354516538</v>
      </c>
      <c r="G37" s="470">
        <v>16006.25</v>
      </c>
      <c r="H37" s="470">
        <v>17463.609660574413</v>
      </c>
      <c r="I37" s="169">
        <f t="shared" si="1"/>
        <v>91.654877262490999</v>
      </c>
      <c r="J37" s="170">
        <f t="shared" si="5"/>
        <v>70.176626634069081</v>
      </c>
      <c r="K37" s="473" t="s">
        <v>191</v>
      </c>
      <c r="L37" s="473" t="s">
        <v>191</v>
      </c>
      <c r="M37" s="169"/>
      <c r="N37" s="170"/>
    </row>
    <row r="38" spans="1:14" ht="13.1" customHeight="1">
      <c r="A38" s="168" t="s">
        <v>39</v>
      </c>
      <c r="B38" s="470">
        <v>21226.470244896082</v>
      </c>
      <c r="C38" s="470">
        <v>12456.09375</v>
      </c>
      <c r="D38" s="470">
        <v>12456.024096385541</v>
      </c>
      <c r="E38" s="169">
        <f t="shared" si="0"/>
        <v>100.00055919620836</v>
      </c>
      <c r="F38" s="170">
        <f t="shared" si="4"/>
        <v>58.681889199147818</v>
      </c>
      <c r="G38" s="470">
        <v>14542.1875</v>
      </c>
      <c r="H38" s="470">
        <v>9262.5</v>
      </c>
      <c r="I38" s="169">
        <f t="shared" si="1"/>
        <v>157.00067476383265</v>
      </c>
      <c r="J38" s="170">
        <f t="shared" si="5"/>
        <v>68.509683108978891</v>
      </c>
      <c r="K38" s="473" t="s">
        <v>191</v>
      </c>
      <c r="L38" s="473" t="s">
        <v>191</v>
      </c>
      <c r="M38" s="169"/>
      <c r="N38" s="170"/>
    </row>
    <row r="39" spans="1:14" ht="13.1" customHeight="1">
      <c r="A39" s="469" t="s">
        <v>107</v>
      </c>
      <c r="B39" s="470">
        <v>24640.958598269197</v>
      </c>
      <c r="C39" s="470">
        <v>18876.922547024144</v>
      </c>
      <c r="D39" s="470">
        <v>18268.954766159106</v>
      </c>
      <c r="E39" s="169">
        <f>C39/D39*100</f>
        <v>103.32787391860656</v>
      </c>
      <c r="F39" s="170">
        <f>C39/B39*100</f>
        <v>76.607906594794869</v>
      </c>
      <c r="G39" s="470">
        <v>22672.778835536221</v>
      </c>
      <c r="H39" s="470">
        <v>21328.906600660066</v>
      </c>
      <c r="I39" s="169">
        <f t="shared" si="1"/>
        <v>106.30070851749412</v>
      </c>
      <c r="J39" s="170">
        <f>G39/$B39*100</f>
        <v>92.012568200689955</v>
      </c>
      <c r="K39" s="473" t="s">
        <v>191</v>
      </c>
      <c r="L39" s="473" t="s">
        <v>191</v>
      </c>
      <c r="M39" s="169"/>
      <c r="N39" s="170"/>
    </row>
    <row r="40" spans="1:14" ht="13.1" customHeight="1">
      <c r="A40" s="168" t="s">
        <v>43</v>
      </c>
      <c r="B40" s="470">
        <v>28377.185867483568</v>
      </c>
      <c r="C40" s="470">
        <v>27080.84375047253</v>
      </c>
      <c r="D40" s="470">
        <v>24193.43846648559</v>
      </c>
      <c r="E40" s="169">
        <f t="shared" si="0"/>
        <v>111.93466273091678</v>
      </c>
      <c r="F40" s="170">
        <f t="shared" si="4"/>
        <v>95.431745335620221</v>
      </c>
      <c r="G40" s="470">
        <v>28414.516303139491</v>
      </c>
      <c r="H40" s="470">
        <v>26659.208783590551</v>
      </c>
      <c r="I40" s="169">
        <f t="shared" si="1"/>
        <v>106.58424461805249</v>
      </c>
      <c r="J40" s="170">
        <f t="shared" si="5"/>
        <v>100.1315508726984</v>
      </c>
      <c r="K40" s="470">
        <v>74800.01439137134</v>
      </c>
      <c r="L40" s="470">
        <v>73360.865662607452</v>
      </c>
      <c r="M40" s="169">
        <f>K40/L40*100</f>
        <v>101.96173902225016</v>
      </c>
      <c r="N40" s="170">
        <f>K40/$B40*100</f>
        <v>263.59207971034959</v>
      </c>
    </row>
    <row r="41" spans="1:14" ht="13.1" customHeight="1">
      <c r="A41" s="168" t="s">
        <v>45</v>
      </c>
      <c r="B41" s="470">
        <v>27315.667981774834</v>
      </c>
      <c r="C41" s="470">
        <v>11910.129077958672</v>
      </c>
      <c r="D41" s="470">
        <v>12401.600870817334</v>
      </c>
      <c r="E41" s="169">
        <f t="shared" si="0"/>
        <v>96.037029428876707</v>
      </c>
      <c r="F41" s="170">
        <f t="shared" si="4"/>
        <v>43.601822536081407</v>
      </c>
      <c r="G41" s="470">
        <v>25597.20925925926</v>
      </c>
      <c r="H41" s="470">
        <v>23001.866999999998</v>
      </c>
      <c r="I41" s="169">
        <f t="shared" si="1"/>
        <v>111.28318087944453</v>
      </c>
      <c r="J41" s="170">
        <f t="shared" si="5"/>
        <v>93.708889990674436</v>
      </c>
      <c r="K41" s="473" t="s">
        <v>191</v>
      </c>
      <c r="L41" s="473" t="s">
        <v>191</v>
      </c>
      <c r="M41" s="169"/>
      <c r="N41" s="170"/>
    </row>
    <row r="42" spans="1:14" ht="13.1" customHeight="1">
      <c r="A42" s="168" t="s">
        <v>46</v>
      </c>
      <c r="B42" s="470">
        <v>26542.280729775652</v>
      </c>
      <c r="C42" s="470">
        <v>23422.794794261987</v>
      </c>
      <c r="D42" s="470">
        <v>21458.231432971013</v>
      </c>
      <c r="E42" s="169">
        <f t="shared" si="0"/>
        <v>109.15529020845763</v>
      </c>
      <c r="F42" s="170">
        <f t="shared" si="4"/>
        <v>88.247106692628094</v>
      </c>
      <c r="G42" s="470">
        <v>37986.263849765259</v>
      </c>
      <c r="H42" s="470">
        <v>34693.627288557211</v>
      </c>
      <c r="I42" s="169">
        <f t="shared" si="1"/>
        <v>109.49060913643365</v>
      </c>
      <c r="J42" s="170">
        <f t="shared" si="5"/>
        <v>143.11605033681798</v>
      </c>
      <c r="K42" s="470">
        <v>49715.560640732263</v>
      </c>
      <c r="L42" s="470">
        <v>50155.691489361699</v>
      </c>
      <c r="M42" s="169">
        <f>K42/L42*100</f>
        <v>99.122470779367504</v>
      </c>
      <c r="N42" s="170">
        <f>K42/$B42*100</f>
        <v>187.30704096939331</v>
      </c>
    </row>
    <row r="43" spans="1:14" ht="13.1" customHeight="1">
      <c r="A43" s="168" t="s">
        <v>47</v>
      </c>
      <c r="B43" s="470">
        <v>26660.797669964042</v>
      </c>
      <c r="C43" s="470">
        <v>24166.524842163053</v>
      </c>
      <c r="D43" s="470">
        <v>22711.61063423939</v>
      </c>
      <c r="E43" s="169">
        <f t="shared" si="0"/>
        <v>106.40603712063587</v>
      </c>
      <c r="F43" s="170">
        <f t="shared" si="4"/>
        <v>90.644417850216726</v>
      </c>
      <c r="G43" s="470">
        <v>37929.083266613292</v>
      </c>
      <c r="H43" s="470">
        <v>35172.351055806939</v>
      </c>
      <c r="I43" s="169">
        <f t="shared" si="1"/>
        <v>107.83778203064199</v>
      </c>
      <c r="J43" s="170">
        <f t="shared" si="5"/>
        <v>142.26537306250239</v>
      </c>
      <c r="K43" s="470">
        <v>61517.416934619505</v>
      </c>
      <c r="L43" s="470">
        <v>54360.151856017997</v>
      </c>
      <c r="M43" s="169">
        <f>K43/L43*100</f>
        <v>113.16638168627404</v>
      </c>
      <c r="N43" s="170">
        <f>K43/$B43*100</f>
        <v>230.74109670741322</v>
      </c>
    </row>
    <row r="44" spans="1:14" ht="13.1" customHeight="1">
      <c r="A44" s="469" t="s">
        <v>108</v>
      </c>
      <c r="B44" s="470">
        <v>26284.695901360868</v>
      </c>
      <c r="C44" s="470">
        <v>23152.388899917289</v>
      </c>
      <c r="D44" s="470">
        <v>20791.102164021166</v>
      </c>
      <c r="E44" s="169">
        <f>C44/D44*100</f>
        <v>111.35719846532383</v>
      </c>
      <c r="F44" s="170">
        <f>C44/B44*100</f>
        <v>88.083152975411039</v>
      </c>
      <c r="G44" s="470">
        <v>44583.687274436088</v>
      </c>
      <c r="H44" s="470">
        <v>31595.955146471373</v>
      </c>
      <c r="I44" s="169">
        <f t="shared" si="1"/>
        <v>141.10567972310588</v>
      </c>
      <c r="J44" s="170">
        <f>G44/$B44*100</f>
        <v>169.61842526824822</v>
      </c>
      <c r="K44" s="473" t="s">
        <v>191</v>
      </c>
      <c r="L44" s="473" t="s">
        <v>191</v>
      </c>
      <c r="M44" s="169"/>
      <c r="N44" s="170"/>
    </row>
    <row r="45" spans="1:14">
      <c r="A45" s="166" t="s">
        <v>195</v>
      </c>
      <c r="B45" s="164">
        <v>22461.602800270713</v>
      </c>
      <c r="C45" s="164">
        <v>18606.952686373595</v>
      </c>
      <c r="D45" s="164">
        <v>17174.174051395683</v>
      </c>
      <c r="E45" s="167">
        <f t="shared" si="0"/>
        <v>108.34263488124762</v>
      </c>
      <c r="F45" s="165">
        <f t="shared" si="4"/>
        <v>82.838935635302661</v>
      </c>
      <c r="G45" s="164">
        <v>18357.027233090317</v>
      </c>
      <c r="H45" s="164">
        <v>17663.339947569013</v>
      </c>
      <c r="I45" s="167">
        <f t="shared" si="1"/>
        <v>103.92727132909411</v>
      </c>
      <c r="J45" s="165">
        <f t="shared" si="5"/>
        <v>81.726257009891896</v>
      </c>
      <c r="K45" s="164">
        <v>12044.583333333334</v>
      </c>
      <c r="L45" s="164">
        <v>15075.25</v>
      </c>
      <c r="M45" s="167">
        <f>K45/L45*100</f>
        <v>79.896408572549944</v>
      </c>
      <c r="N45" s="165">
        <f>K45/$B45*100</f>
        <v>53.622991379707642</v>
      </c>
    </row>
    <row r="46" spans="1:14" ht="13.1" customHeight="1">
      <c r="A46" s="168" t="s">
        <v>36</v>
      </c>
      <c r="B46" s="470">
        <v>19808.661601196745</v>
      </c>
      <c r="C46" s="470">
        <v>8567.963152084194</v>
      </c>
      <c r="D46" s="470">
        <v>7533.2252392208775</v>
      </c>
      <c r="E46" s="169">
        <f t="shared" si="0"/>
        <v>113.7356561101621</v>
      </c>
      <c r="F46" s="170">
        <f t="shared" si="4"/>
        <v>43.253619676993011</v>
      </c>
      <c r="G46" s="470">
        <v>23242.207156669298</v>
      </c>
      <c r="H46" s="470">
        <v>21759.318761977771</v>
      </c>
      <c r="I46" s="169">
        <f t="shared" si="1"/>
        <v>106.81495781606327</v>
      </c>
      <c r="J46" s="170">
        <f t="shared" si="5"/>
        <v>117.33355652491491</v>
      </c>
      <c r="K46" s="473" t="s">
        <v>191</v>
      </c>
      <c r="L46" s="473" t="s">
        <v>191</v>
      </c>
      <c r="M46" s="169"/>
      <c r="N46" s="170"/>
    </row>
    <row r="47" spans="1:14" ht="13.1" customHeight="1">
      <c r="A47" s="168" t="s">
        <v>37</v>
      </c>
      <c r="B47" s="470">
        <v>21102.112107181558</v>
      </c>
      <c r="C47" s="470">
        <v>7037.5375375375379</v>
      </c>
      <c r="D47" s="470">
        <v>7037.5375375375379</v>
      </c>
      <c r="E47" s="169">
        <f t="shared" si="0"/>
        <v>100</v>
      </c>
      <c r="F47" s="170">
        <f t="shared" si="4"/>
        <v>33.349920149189686</v>
      </c>
      <c r="G47" s="470">
        <v>6277.5280898876408</v>
      </c>
      <c r="H47" s="470">
        <v>6277.5280898876408</v>
      </c>
      <c r="I47" s="169">
        <f t="shared" si="1"/>
        <v>100</v>
      </c>
      <c r="J47" s="170">
        <f t="shared" si="5"/>
        <v>29.748340156676768</v>
      </c>
      <c r="K47" s="473" t="s">
        <v>191</v>
      </c>
      <c r="L47" s="473" t="s">
        <v>191</v>
      </c>
      <c r="M47" s="169"/>
      <c r="N47" s="170"/>
    </row>
    <row r="48" spans="1:14" ht="26" customHeight="1">
      <c r="A48" s="168" t="s">
        <v>38</v>
      </c>
      <c r="B48" s="470">
        <v>20457.245250337528</v>
      </c>
      <c r="C48" s="470">
        <v>12038.729753707627</v>
      </c>
      <c r="D48" s="470">
        <v>10224.128311345647</v>
      </c>
      <c r="E48" s="169">
        <f t="shared" si="0"/>
        <v>117.74822642188801</v>
      </c>
      <c r="F48" s="170">
        <f t="shared" si="4"/>
        <v>58.848244748441857</v>
      </c>
      <c r="G48" s="470">
        <v>11666.847403619198</v>
      </c>
      <c r="H48" s="470">
        <v>10978.463868529547</v>
      </c>
      <c r="I48" s="169">
        <f t="shared" si="1"/>
        <v>106.2703083357859</v>
      </c>
      <c r="J48" s="170">
        <f t="shared" si="5"/>
        <v>57.030393197376881</v>
      </c>
      <c r="K48" s="473" t="s">
        <v>191</v>
      </c>
      <c r="L48" s="473" t="s">
        <v>191</v>
      </c>
      <c r="M48" s="169"/>
      <c r="N48" s="170"/>
    </row>
    <row r="49" spans="1:14" ht="26" customHeight="1">
      <c r="A49" s="168" t="s">
        <v>40</v>
      </c>
      <c r="B49" s="470">
        <v>21705.618297147998</v>
      </c>
      <c r="C49" s="470">
        <v>13124.723465979065</v>
      </c>
      <c r="D49" s="470">
        <v>12699.329274756808</v>
      </c>
      <c r="E49" s="169">
        <f t="shared" si="0"/>
        <v>103.34973747052796</v>
      </c>
      <c r="F49" s="170">
        <f t="shared" si="4"/>
        <v>60.466941260565633</v>
      </c>
      <c r="G49" s="470">
        <v>16711.496053978441</v>
      </c>
      <c r="H49" s="470">
        <v>13654.653283715477</v>
      </c>
      <c r="I49" s="169">
        <f t="shared" si="1"/>
        <v>122.38682086427306</v>
      </c>
      <c r="J49" s="170">
        <f t="shared" si="5"/>
        <v>76.991568842681815</v>
      </c>
      <c r="K49" s="470">
        <v>18078.333333333332</v>
      </c>
      <c r="L49" s="470">
        <v>60452.5</v>
      </c>
      <c r="M49" s="169">
        <f>K49/L49*100</f>
        <v>29.905021849110181</v>
      </c>
      <c r="N49" s="170">
        <f>K49/$B49*100</f>
        <v>83.288727765514651</v>
      </c>
    </row>
    <row r="50" spans="1:14" ht="26" customHeight="1">
      <c r="A50" s="168" t="s">
        <v>135</v>
      </c>
      <c r="B50" s="470">
        <v>21249.40562886469</v>
      </c>
      <c r="C50" s="470">
        <v>7581.777647601476</v>
      </c>
      <c r="D50" s="470">
        <v>7712.1455555555558</v>
      </c>
      <c r="E50" s="169">
        <f t="shared" si="0"/>
        <v>98.309576666895666</v>
      </c>
      <c r="F50" s="170">
        <f t="shared" si="4"/>
        <v>35.679951618517599</v>
      </c>
      <c r="G50" s="470">
        <v>14094.254532293986</v>
      </c>
      <c r="H50" s="470">
        <v>12694.571993534482</v>
      </c>
      <c r="I50" s="169">
        <f t="shared" si="1"/>
        <v>111.02583481721464</v>
      </c>
      <c r="J50" s="170">
        <f t="shared" si="5"/>
        <v>66.327758895753234</v>
      </c>
      <c r="K50" s="473" t="s">
        <v>191</v>
      </c>
      <c r="L50" s="473" t="s">
        <v>191</v>
      </c>
      <c r="M50" s="169"/>
      <c r="N50" s="170"/>
    </row>
    <row r="51" spans="1:14" ht="13.1" customHeight="1">
      <c r="A51" s="168" t="s">
        <v>42</v>
      </c>
      <c r="B51" s="470">
        <v>22722.704662801068</v>
      </c>
      <c r="C51" s="470">
        <v>21103.490865253079</v>
      </c>
      <c r="D51" s="470">
        <v>21956.008223314606</v>
      </c>
      <c r="E51" s="169">
        <f t="shared" si="0"/>
        <v>96.117156864806347</v>
      </c>
      <c r="F51" s="170">
        <f t="shared" si="4"/>
        <v>92.874027007010412</v>
      </c>
      <c r="G51" s="470">
        <v>17038.4853515625</v>
      </c>
      <c r="H51" s="470">
        <v>16969.909535440613</v>
      </c>
      <c r="I51" s="169">
        <f t="shared" si="1"/>
        <v>100.40410242599509</v>
      </c>
      <c r="J51" s="170">
        <f t="shared" si="5"/>
        <v>74.984407025524121</v>
      </c>
      <c r="K51" s="470">
        <v>10033.333333333334</v>
      </c>
      <c r="L51" s="470">
        <v>10033.333333333334</v>
      </c>
      <c r="M51" s="169">
        <f>K51/L51*100</f>
        <v>100</v>
      </c>
      <c r="N51" s="170">
        <f>K51/$B51*100</f>
        <v>44.155541702562914</v>
      </c>
    </row>
    <row r="52" spans="1:14" ht="13.1" customHeight="1">
      <c r="A52" s="168" t="s">
        <v>44</v>
      </c>
      <c r="B52" s="470">
        <v>24670.645572765497</v>
      </c>
      <c r="C52" s="470">
        <v>21827.882810642004</v>
      </c>
      <c r="D52" s="470">
        <v>20210.293700607901</v>
      </c>
      <c r="E52" s="169">
        <f t="shared" si="0"/>
        <v>108.00378823780005</v>
      </c>
      <c r="F52" s="170">
        <f t="shared" si="4"/>
        <v>88.477144816746573</v>
      </c>
      <c r="G52" s="470">
        <v>21424.470315725561</v>
      </c>
      <c r="H52" s="470">
        <v>21696.229051811373</v>
      </c>
      <c r="I52" s="169">
        <f t="shared" si="1"/>
        <v>98.747437928329191</v>
      </c>
      <c r="J52" s="170">
        <f t="shared" si="5"/>
        <v>86.841952524244164</v>
      </c>
      <c r="K52" s="473" t="s">
        <v>191</v>
      </c>
      <c r="L52" s="473" t="s">
        <v>191</v>
      </c>
      <c r="M52" s="169"/>
      <c r="N52" s="170"/>
    </row>
    <row r="53" spans="1:14">
      <c r="A53" s="166" t="s">
        <v>196</v>
      </c>
      <c r="B53" s="164">
        <v>27373.582827171751</v>
      </c>
      <c r="C53" s="164">
        <v>22273.43115394593</v>
      </c>
      <c r="D53" s="164">
        <v>20538.93575637323</v>
      </c>
      <c r="E53" s="167">
        <f t="shared" si="0"/>
        <v>108.44491369049871</v>
      </c>
      <c r="F53" s="165">
        <f>C53/B53*100</f>
        <v>81.368344416488753</v>
      </c>
      <c r="G53" s="164">
        <v>32216.301937214466</v>
      </c>
      <c r="H53" s="164">
        <v>31060.896249694037</v>
      </c>
      <c r="I53" s="167">
        <f t="shared" si="1"/>
        <v>103.71980794833571</v>
      </c>
      <c r="J53" s="165">
        <f>G53/$B53*100</f>
        <v>117.69121397304157</v>
      </c>
      <c r="K53" s="164">
        <v>99051.662844036691</v>
      </c>
      <c r="L53" s="164">
        <v>102296.80616740088</v>
      </c>
      <c r="M53" s="167">
        <f>K53/L53*100</f>
        <v>96.827717848733457</v>
      </c>
      <c r="N53" s="165">
        <f>K53/$B53*100</f>
        <v>361.85129096698063</v>
      </c>
    </row>
    <row r="54" spans="1:14" ht="26" customHeight="1">
      <c r="A54" s="168" t="s">
        <v>49</v>
      </c>
      <c r="B54" s="470">
        <v>27762.517747924954</v>
      </c>
      <c r="C54" s="470">
        <v>19929.129307327403</v>
      </c>
      <c r="D54" s="470">
        <v>18784.246176046367</v>
      </c>
      <c r="E54" s="169">
        <f t="shared" si="0"/>
        <v>106.094911238658</v>
      </c>
      <c r="F54" s="170">
        <f>C54/B54*100</f>
        <v>71.784301007126629</v>
      </c>
      <c r="G54" s="470">
        <v>32901.981019388244</v>
      </c>
      <c r="H54" s="470">
        <v>30674.40295139718</v>
      </c>
      <c r="I54" s="169">
        <f t="shared" si="1"/>
        <v>107.2620095377915</v>
      </c>
      <c r="J54" s="170">
        <f>G54/$B54*100</f>
        <v>118.51223768005489</v>
      </c>
      <c r="K54" s="473" t="s">
        <v>191</v>
      </c>
      <c r="L54" s="473" t="s">
        <v>191</v>
      </c>
      <c r="M54" s="169"/>
      <c r="N54" s="170"/>
    </row>
    <row r="55" spans="1:14" ht="13.1" customHeight="1">
      <c r="A55" s="168" t="s">
        <v>50</v>
      </c>
      <c r="B55" s="470">
        <v>23788.110268875953</v>
      </c>
      <c r="C55" s="470">
        <v>25012.755062978315</v>
      </c>
      <c r="D55" s="470">
        <v>23356.26804764129</v>
      </c>
      <c r="E55" s="169">
        <f t="shared" si="0"/>
        <v>107.09225896859114</v>
      </c>
      <c r="F55" s="170">
        <f t="shared" ref="F55:F85" si="6">C55/B55*100</f>
        <v>105.14813820963607</v>
      </c>
      <c r="G55" s="470">
        <v>18270.542994011976</v>
      </c>
      <c r="H55" s="470">
        <v>16714.732857142859</v>
      </c>
      <c r="I55" s="169">
        <f t="shared" si="1"/>
        <v>109.30801676680258</v>
      </c>
      <c r="J55" s="170">
        <f t="shared" ref="J55:J85" si="7">G55/$B55*100</f>
        <v>76.8053569094007</v>
      </c>
      <c r="K55" s="473" t="s">
        <v>191</v>
      </c>
      <c r="L55" s="473" t="s">
        <v>191</v>
      </c>
      <c r="M55" s="169"/>
      <c r="N55" s="170"/>
    </row>
    <row r="56" spans="1:14" ht="13.1" customHeight="1">
      <c r="A56" s="168" t="s">
        <v>51</v>
      </c>
      <c r="B56" s="470">
        <v>22951.465332724259</v>
      </c>
      <c r="C56" s="470">
        <v>24899.497872282609</v>
      </c>
      <c r="D56" s="470">
        <v>22858.698436749819</v>
      </c>
      <c r="E56" s="169">
        <f t="shared" si="0"/>
        <v>108.92788992855256</v>
      </c>
      <c r="F56" s="170">
        <f t="shared" si="6"/>
        <v>108.48761728856083</v>
      </c>
      <c r="G56" s="470">
        <v>33458.583613831091</v>
      </c>
      <c r="H56" s="470">
        <v>28434.740384615383</v>
      </c>
      <c r="I56" s="169">
        <f t="shared" si="1"/>
        <v>117.66797643045778</v>
      </c>
      <c r="J56" s="170">
        <f t="shared" si="7"/>
        <v>145.77972747616141</v>
      </c>
      <c r="K56" s="473" t="s">
        <v>191</v>
      </c>
      <c r="L56" s="473" t="s">
        <v>191</v>
      </c>
      <c r="M56" s="169"/>
      <c r="N56" s="170"/>
    </row>
    <row r="57" spans="1:14" ht="13.1" customHeight="1">
      <c r="A57" s="168" t="s">
        <v>52</v>
      </c>
      <c r="B57" s="470">
        <v>30552.763875723402</v>
      </c>
      <c r="C57" s="470">
        <v>27893.221482265457</v>
      </c>
      <c r="D57" s="470">
        <v>25430.917643271634</v>
      </c>
      <c r="E57" s="169">
        <f t="shared" si="0"/>
        <v>109.6823239866269</v>
      </c>
      <c r="F57" s="170">
        <f t="shared" si="6"/>
        <v>91.295247774388216</v>
      </c>
      <c r="G57" s="470">
        <v>39905.763914392555</v>
      </c>
      <c r="H57" s="470">
        <v>39139.363551679853</v>
      </c>
      <c r="I57" s="169">
        <f t="shared" si="1"/>
        <v>101.95813189885099</v>
      </c>
      <c r="J57" s="170">
        <f t="shared" si="7"/>
        <v>130.61261520140525</v>
      </c>
      <c r="K57" s="473" t="s">
        <v>191</v>
      </c>
      <c r="L57" s="473" t="s">
        <v>191</v>
      </c>
      <c r="M57" s="169"/>
      <c r="N57" s="170"/>
    </row>
    <row r="58" spans="1:14" ht="13.1" customHeight="1">
      <c r="A58" s="168" t="s">
        <v>53</v>
      </c>
      <c r="B58" s="470">
        <v>26929.642841233446</v>
      </c>
      <c r="C58" s="470">
        <v>21158.284104387949</v>
      </c>
      <c r="D58" s="470">
        <v>17507.87008729767</v>
      </c>
      <c r="E58" s="169">
        <f t="shared" si="0"/>
        <v>120.85013196287497</v>
      </c>
      <c r="F58" s="170">
        <f t="shared" si="6"/>
        <v>78.568751279505804</v>
      </c>
      <c r="G58" s="470">
        <v>28215.365644424735</v>
      </c>
      <c r="H58" s="470">
        <v>27291.006044143702</v>
      </c>
      <c r="I58" s="169">
        <f t="shared" si="1"/>
        <v>103.38704846126178</v>
      </c>
      <c r="J58" s="170">
        <f t="shared" si="7"/>
        <v>104.77437747975867</v>
      </c>
      <c r="K58" s="473" t="s">
        <v>191</v>
      </c>
      <c r="L58" s="473" t="s">
        <v>191</v>
      </c>
      <c r="M58" s="169"/>
      <c r="N58" s="170"/>
    </row>
    <row r="59" spans="1:14" ht="13.1" customHeight="1">
      <c r="A59" s="168" t="s">
        <v>54</v>
      </c>
      <c r="B59" s="470">
        <v>22718.80728843607</v>
      </c>
      <c r="C59" s="470">
        <v>21027.85003531292</v>
      </c>
      <c r="D59" s="470">
        <v>20559.945542756541</v>
      </c>
      <c r="E59" s="169">
        <f t="shared" si="0"/>
        <v>102.27580608899632</v>
      </c>
      <c r="F59" s="170">
        <f t="shared" si="6"/>
        <v>92.557015728621224</v>
      </c>
      <c r="G59" s="470">
        <v>24436.449885974915</v>
      </c>
      <c r="H59" s="470">
        <v>23331.96785118452</v>
      </c>
      <c r="I59" s="169">
        <f t="shared" si="1"/>
        <v>104.73377145826268</v>
      </c>
      <c r="J59" s="170">
        <f t="shared" si="7"/>
        <v>107.56044353795424</v>
      </c>
      <c r="K59" s="473" t="s">
        <v>191</v>
      </c>
      <c r="L59" s="473" t="s">
        <v>191</v>
      </c>
      <c r="M59" s="169"/>
      <c r="N59" s="170"/>
    </row>
    <row r="60" spans="1:14" ht="13.1" customHeight="1">
      <c r="A60" s="168" t="s">
        <v>55</v>
      </c>
      <c r="B60" s="470">
        <v>30987.177734367673</v>
      </c>
      <c r="C60" s="470">
        <v>26218.555624809276</v>
      </c>
      <c r="D60" s="470">
        <v>24254.232663365954</v>
      </c>
      <c r="E60" s="169">
        <f t="shared" si="0"/>
        <v>108.09888726931473</v>
      </c>
      <c r="F60" s="170">
        <f t="shared" si="6"/>
        <v>84.610982805737905</v>
      </c>
      <c r="G60" s="470">
        <v>37377.73449740035</v>
      </c>
      <c r="H60" s="470">
        <v>35380.624313011831</v>
      </c>
      <c r="I60" s="169">
        <f t="shared" si="1"/>
        <v>105.64464370871502</v>
      </c>
      <c r="J60" s="170">
        <f t="shared" si="7"/>
        <v>120.62322944611039</v>
      </c>
      <c r="K60" s="473" t="s">
        <v>191</v>
      </c>
      <c r="L60" s="473" t="s">
        <v>191</v>
      </c>
      <c r="M60" s="169"/>
      <c r="N60" s="170"/>
    </row>
    <row r="61" spans="1:14" ht="13.1" customHeight="1">
      <c r="A61" s="168" t="s">
        <v>56</v>
      </c>
      <c r="B61" s="470">
        <v>23469.006192510307</v>
      </c>
      <c r="C61" s="470">
        <v>22954.414930921052</v>
      </c>
      <c r="D61" s="470">
        <v>22007.531252924466</v>
      </c>
      <c r="E61" s="169">
        <f t="shared" si="0"/>
        <v>104.30254382972083</v>
      </c>
      <c r="F61" s="170">
        <f t="shared" si="6"/>
        <v>97.807358107249215</v>
      </c>
      <c r="G61" s="470">
        <v>24939.292308438409</v>
      </c>
      <c r="H61" s="470">
        <v>23628.216945010183</v>
      </c>
      <c r="I61" s="169">
        <f t="shared" si="1"/>
        <v>105.54876978859423</v>
      </c>
      <c r="J61" s="170">
        <f t="shared" si="7"/>
        <v>106.26479921590082</v>
      </c>
      <c r="K61" s="473" t="s">
        <v>191</v>
      </c>
      <c r="L61" s="473" t="s">
        <v>191</v>
      </c>
      <c r="M61" s="169"/>
      <c r="N61" s="170"/>
    </row>
    <row r="62" spans="1:14" ht="13.1" customHeight="1">
      <c r="A62" s="168" t="s">
        <v>57</v>
      </c>
      <c r="B62" s="470">
        <v>28746.772273448591</v>
      </c>
      <c r="C62" s="470">
        <v>19546.832129274957</v>
      </c>
      <c r="D62" s="470">
        <v>18716.686090403862</v>
      </c>
      <c r="E62" s="169">
        <f t="shared" si="0"/>
        <v>104.43532596989333</v>
      </c>
      <c r="F62" s="170">
        <f t="shared" si="6"/>
        <v>67.99661521418534</v>
      </c>
      <c r="G62" s="470">
        <v>31385.499739422085</v>
      </c>
      <c r="H62" s="470">
        <v>28274.62959853057</v>
      </c>
      <c r="I62" s="169">
        <f t="shared" si="1"/>
        <v>111.00233737828766</v>
      </c>
      <c r="J62" s="170">
        <f t="shared" si="7"/>
        <v>109.17921302911179</v>
      </c>
      <c r="K62" s="470">
        <v>104289.58333333333</v>
      </c>
      <c r="L62" s="470">
        <v>72855.769230769234</v>
      </c>
      <c r="M62" s="169">
        <f>K62/L62*100</f>
        <v>143.14526417667503</v>
      </c>
      <c r="N62" s="170">
        <f>K62/$B62*100</f>
        <v>362.78710646641332</v>
      </c>
    </row>
    <row r="63" spans="1:14" ht="13.1" customHeight="1">
      <c r="A63" s="168" t="s">
        <v>58</v>
      </c>
      <c r="B63" s="470">
        <v>26050.059873945207</v>
      </c>
      <c r="C63" s="470">
        <v>18625.217291456564</v>
      </c>
      <c r="D63" s="470">
        <v>17482.21121370326</v>
      </c>
      <c r="E63" s="169">
        <f t="shared" si="0"/>
        <v>106.53810930311477</v>
      </c>
      <c r="F63" s="170">
        <f t="shared" si="6"/>
        <v>71.497790721337893</v>
      </c>
      <c r="G63" s="470">
        <v>21763.34192497754</v>
      </c>
      <c r="H63" s="470">
        <v>20409.585858094262</v>
      </c>
      <c r="I63" s="169">
        <f t="shared" si="1"/>
        <v>106.63294236490542</v>
      </c>
      <c r="J63" s="170">
        <f t="shared" si="7"/>
        <v>83.544306732073338</v>
      </c>
      <c r="K63" s="473" t="s">
        <v>191</v>
      </c>
      <c r="L63" s="473" t="s">
        <v>191</v>
      </c>
      <c r="M63" s="169"/>
      <c r="N63" s="170"/>
    </row>
    <row r="64" spans="1:14" ht="13.1" customHeight="1">
      <c r="A64" s="168" t="s">
        <v>59</v>
      </c>
      <c r="B64" s="470">
        <v>24838.630568477864</v>
      </c>
      <c r="C64" s="470">
        <v>23850.875477295533</v>
      </c>
      <c r="D64" s="470">
        <v>21034.278215302169</v>
      </c>
      <c r="E64" s="169">
        <f t="shared" si="0"/>
        <v>113.39051063774713</v>
      </c>
      <c r="F64" s="170">
        <f t="shared" si="6"/>
        <v>96.023310993497887</v>
      </c>
      <c r="G64" s="470">
        <v>22477.040401430844</v>
      </c>
      <c r="H64" s="470">
        <v>25878.81800445931</v>
      </c>
      <c r="I64" s="169">
        <f t="shared" si="1"/>
        <v>86.854973042268441</v>
      </c>
      <c r="J64" s="170">
        <f t="shared" si="7"/>
        <v>90.492269046249035</v>
      </c>
      <c r="K64" s="470">
        <v>70716.666666666672</v>
      </c>
      <c r="L64" s="470">
        <v>54165</v>
      </c>
      <c r="M64" s="169">
        <f>K64/L64*100</f>
        <v>130.55786331887137</v>
      </c>
      <c r="N64" s="170">
        <f>K64/$B64*100</f>
        <v>284.70436995995897</v>
      </c>
    </row>
    <row r="65" spans="1:14" ht="13.1" customHeight="1">
      <c r="A65" s="168" t="s">
        <v>60</v>
      </c>
      <c r="B65" s="470">
        <v>28566.805250426511</v>
      </c>
      <c r="C65" s="470">
        <v>22309.19697639906</v>
      </c>
      <c r="D65" s="470">
        <v>20501.676863676483</v>
      </c>
      <c r="E65" s="169">
        <f t="shared" si="0"/>
        <v>108.8164501115761</v>
      </c>
      <c r="F65" s="170">
        <f t="shared" si="6"/>
        <v>78.094826428187929</v>
      </c>
      <c r="G65" s="470">
        <v>38835.350294117648</v>
      </c>
      <c r="H65" s="470">
        <v>38183.820154639172</v>
      </c>
      <c r="I65" s="169">
        <f t="shared" si="1"/>
        <v>101.7062989948095</v>
      </c>
      <c r="J65" s="170">
        <f t="shared" si="7"/>
        <v>135.94572425468482</v>
      </c>
      <c r="K65" s="473" t="s">
        <v>191</v>
      </c>
      <c r="L65" s="473" t="s">
        <v>191</v>
      </c>
      <c r="M65" s="169"/>
      <c r="N65" s="170"/>
    </row>
    <row r="66" spans="1:14" ht="13.1" customHeight="1">
      <c r="A66" s="168" t="s">
        <v>61</v>
      </c>
      <c r="B66" s="470">
        <v>23415.958483535018</v>
      </c>
      <c r="C66" s="470">
        <v>15376.082269323606</v>
      </c>
      <c r="D66" s="470">
        <v>15242.420763782035</v>
      </c>
      <c r="E66" s="169">
        <f t="shared" si="0"/>
        <v>100.87690470964539</v>
      </c>
      <c r="F66" s="170">
        <f t="shared" si="6"/>
        <v>65.66497066577621</v>
      </c>
      <c r="G66" s="470">
        <v>19586.312012711864</v>
      </c>
      <c r="H66" s="470">
        <v>19954.840674157302</v>
      </c>
      <c r="I66" s="169">
        <f t="shared" si="1"/>
        <v>98.153186650481729</v>
      </c>
      <c r="J66" s="170">
        <f t="shared" si="7"/>
        <v>83.645143232056981</v>
      </c>
      <c r="K66" s="470">
        <v>99546.16306954436</v>
      </c>
      <c r="L66" s="470">
        <v>104301.56612529002</v>
      </c>
      <c r="M66" s="169">
        <f>K66/L66*100</f>
        <v>95.440717496002563</v>
      </c>
      <c r="N66" s="170">
        <f>K66/$B66*100</f>
        <v>425.12102649797771</v>
      </c>
    </row>
    <row r="67" spans="1:14" ht="13.1" customHeight="1">
      <c r="A67" s="168" t="s">
        <v>62</v>
      </c>
      <c r="B67" s="470">
        <v>24707.530300457489</v>
      </c>
      <c r="C67" s="470">
        <v>22836.973660217693</v>
      </c>
      <c r="D67" s="470">
        <v>21524.860546314976</v>
      </c>
      <c r="E67" s="169">
        <f t="shared" si="0"/>
        <v>106.09580308815217</v>
      </c>
      <c r="F67" s="170">
        <f t="shared" si="6"/>
        <v>92.429204305356407</v>
      </c>
      <c r="G67" s="470">
        <v>36690.234069606537</v>
      </c>
      <c r="H67" s="470">
        <v>35641.183073246975</v>
      </c>
      <c r="I67" s="169">
        <f t="shared" si="1"/>
        <v>102.94336749204882</v>
      </c>
      <c r="J67" s="170">
        <f t="shared" si="7"/>
        <v>148.49818506112356</v>
      </c>
      <c r="K67" s="473" t="s">
        <v>191</v>
      </c>
      <c r="L67" s="473" t="s">
        <v>191</v>
      </c>
      <c r="M67" s="169"/>
      <c r="N67" s="170"/>
    </row>
    <row r="68" spans="1:14">
      <c r="A68" s="166" t="s">
        <v>197</v>
      </c>
      <c r="B68" s="164">
        <v>42143.694389265307</v>
      </c>
      <c r="C68" s="164">
        <v>26630.706799630196</v>
      </c>
      <c r="D68" s="164">
        <v>25591.708680309152</v>
      </c>
      <c r="E68" s="167">
        <f t="shared" si="0"/>
        <v>104.05990132312061</v>
      </c>
      <c r="F68" s="165">
        <f t="shared" si="6"/>
        <v>63.190252267996406</v>
      </c>
      <c r="G68" s="164">
        <v>36676.736836878321</v>
      </c>
      <c r="H68" s="164">
        <v>35068.395379362075</v>
      </c>
      <c r="I68" s="167">
        <f t="shared" si="1"/>
        <v>104.58629897409782</v>
      </c>
      <c r="J68" s="165">
        <f t="shared" si="7"/>
        <v>87.027816066881144</v>
      </c>
      <c r="K68" s="473" t="s">
        <v>191</v>
      </c>
      <c r="L68" s="473" t="s">
        <v>191</v>
      </c>
      <c r="M68" s="167"/>
      <c r="N68" s="165"/>
    </row>
    <row r="69" spans="1:14" ht="13.1" customHeight="1">
      <c r="A69" s="168" t="s">
        <v>64</v>
      </c>
      <c r="B69" s="470">
        <v>23233.423147554244</v>
      </c>
      <c r="C69" s="470">
        <v>21739.558403405812</v>
      </c>
      <c r="D69" s="470">
        <v>21439.437271232058</v>
      </c>
      <c r="E69" s="169">
        <f t="shared" si="0"/>
        <v>101.39985545505181</v>
      </c>
      <c r="F69" s="170">
        <f t="shared" si="6"/>
        <v>93.570190950076636</v>
      </c>
      <c r="G69" s="470">
        <v>25477.313587933248</v>
      </c>
      <c r="H69" s="470">
        <v>22032.138630705394</v>
      </c>
      <c r="I69" s="169">
        <f t="shared" si="1"/>
        <v>115.63704284443108</v>
      </c>
      <c r="J69" s="170">
        <f t="shared" si="7"/>
        <v>109.65802768764712</v>
      </c>
      <c r="K69" s="473" t="s">
        <v>191</v>
      </c>
      <c r="L69" s="473" t="s">
        <v>191</v>
      </c>
      <c r="M69" s="169"/>
      <c r="N69" s="170"/>
    </row>
    <row r="70" spans="1:14" ht="13.1" customHeight="1">
      <c r="A70" s="168" t="s">
        <v>65</v>
      </c>
      <c r="B70" s="470">
        <v>33442.195459642346</v>
      </c>
      <c r="C70" s="470">
        <v>29511.184023902199</v>
      </c>
      <c r="D70" s="470">
        <v>26696.980477490153</v>
      </c>
      <c r="E70" s="169">
        <f t="shared" si="0"/>
        <v>110.54128030990198</v>
      </c>
      <c r="F70" s="170">
        <f t="shared" si="6"/>
        <v>88.245354763014745</v>
      </c>
      <c r="G70" s="470">
        <v>43813.156129837706</v>
      </c>
      <c r="H70" s="470">
        <v>40884.706998102469</v>
      </c>
      <c r="I70" s="169">
        <f t="shared" ref="I70:I94" si="8">G70/H70*100</f>
        <v>107.16270054686009</v>
      </c>
      <c r="J70" s="170">
        <f t="shared" si="7"/>
        <v>131.01160234145189</v>
      </c>
      <c r="K70" s="473" t="s">
        <v>191</v>
      </c>
      <c r="L70" s="473" t="s">
        <v>191</v>
      </c>
      <c r="M70" s="169"/>
      <c r="N70" s="170"/>
    </row>
    <row r="71" spans="1:14" ht="13.1" customHeight="1">
      <c r="A71" s="168" t="s">
        <v>66</v>
      </c>
      <c r="B71" s="470">
        <v>60870.51780282148</v>
      </c>
      <c r="C71" s="470">
        <v>26186.073544853825</v>
      </c>
      <c r="D71" s="470">
        <v>25336.477280360232</v>
      </c>
      <c r="E71" s="169">
        <f t="shared" si="0"/>
        <v>103.3532533157329</v>
      </c>
      <c r="F71" s="170">
        <f t="shared" si="6"/>
        <v>43.019304730869308</v>
      </c>
      <c r="G71" s="470">
        <v>34219.293546395194</v>
      </c>
      <c r="H71" s="470">
        <v>35846.172459207461</v>
      </c>
      <c r="I71" s="169">
        <f t="shared" si="8"/>
        <v>95.461498951767766</v>
      </c>
      <c r="J71" s="170">
        <f t="shared" si="7"/>
        <v>56.216531058996601</v>
      </c>
      <c r="K71" s="473" t="s">
        <v>191</v>
      </c>
      <c r="L71" s="473" t="s">
        <v>191</v>
      </c>
      <c r="M71" s="169"/>
      <c r="N71" s="170"/>
    </row>
    <row r="72" spans="1:14" ht="13.1" customHeight="1">
      <c r="A72" s="168" t="s">
        <v>67</v>
      </c>
      <c r="B72" s="470">
        <v>30478.075509842358</v>
      </c>
      <c r="C72" s="470">
        <v>25834.183495458405</v>
      </c>
      <c r="D72" s="470">
        <v>25751.580468029635</v>
      </c>
      <c r="E72" s="169">
        <f t="shared" ref="E72:E95" si="9">C72/D72*100</f>
        <v>100.32076876808131</v>
      </c>
      <c r="F72" s="170">
        <f t="shared" si="6"/>
        <v>84.763171766260996</v>
      </c>
      <c r="G72" s="470">
        <v>33909.400313593935</v>
      </c>
      <c r="H72" s="470">
        <v>30998.034862181386</v>
      </c>
      <c r="I72" s="169">
        <f t="shared" si="8"/>
        <v>109.39209683567557</v>
      </c>
      <c r="J72" s="170">
        <f t="shared" si="7"/>
        <v>111.2583381540724</v>
      </c>
      <c r="K72" s="473" t="s">
        <v>191</v>
      </c>
      <c r="L72" s="473" t="s">
        <v>191</v>
      </c>
      <c r="M72" s="169"/>
      <c r="N72" s="170"/>
    </row>
    <row r="73" spans="1:14">
      <c r="A73" s="166" t="s">
        <v>198</v>
      </c>
      <c r="B73" s="164">
        <v>31604.667281707061</v>
      </c>
      <c r="C73" s="164">
        <v>26107.799896720771</v>
      </c>
      <c r="D73" s="164">
        <v>23952.96401339208</v>
      </c>
      <c r="E73" s="167">
        <f t="shared" si="9"/>
        <v>108.99611372573317</v>
      </c>
      <c r="F73" s="165">
        <f t="shared" si="6"/>
        <v>82.607418910662275</v>
      </c>
      <c r="G73" s="164">
        <v>35726.657306282257</v>
      </c>
      <c r="H73" s="164">
        <v>33946.215478743674</v>
      </c>
      <c r="I73" s="167">
        <f t="shared" si="8"/>
        <v>105.24489049052745</v>
      </c>
      <c r="J73" s="165">
        <f t="shared" si="7"/>
        <v>113.04234589098499</v>
      </c>
      <c r="K73" s="164">
        <v>87012.5</v>
      </c>
      <c r="L73" s="164">
        <v>91710</v>
      </c>
      <c r="M73" s="167">
        <f>K73/L73*100</f>
        <v>94.877875913204662</v>
      </c>
      <c r="N73" s="165">
        <f>K73/$B73*100</f>
        <v>275.31534891482079</v>
      </c>
    </row>
    <row r="74" spans="1:14" ht="13.1" customHeight="1">
      <c r="A74" s="168" t="s">
        <v>69</v>
      </c>
      <c r="B74" s="470">
        <v>23940.952435394236</v>
      </c>
      <c r="C74" s="470">
        <v>15882.012622720898</v>
      </c>
      <c r="D74" s="470">
        <v>14559.370579915134</v>
      </c>
      <c r="E74" s="169">
        <f t="shared" si="9"/>
        <v>109.08447268064162</v>
      </c>
      <c r="F74" s="170">
        <f t="shared" si="6"/>
        <v>66.338265637422907</v>
      </c>
      <c r="G74" s="470">
        <v>13531.355932203391</v>
      </c>
      <c r="H74" s="470">
        <v>13531.355932203391</v>
      </c>
      <c r="I74" s="169">
        <f t="shared" si="8"/>
        <v>100</v>
      </c>
      <c r="J74" s="170">
        <f t="shared" si="7"/>
        <v>56.519706008849809</v>
      </c>
      <c r="K74" s="473" t="s">
        <v>191</v>
      </c>
      <c r="L74" s="473" t="s">
        <v>191</v>
      </c>
      <c r="M74" s="169"/>
      <c r="N74" s="170"/>
    </row>
    <row r="75" spans="1:14" ht="13.1" customHeight="1">
      <c r="A75" s="168" t="s">
        <v>70</v>
      </c>
      <c r="B75" s="470">
        <v>30284.541693765452</v>
      </c>
      <c r="C75" s="470">
        <v>20271.580667218965</v>
      </c>
      <c r="D75" s="470">
        <v>20462.696348887101</v>
      </c>
      <c r="E75" s="169">
        <f t="shared" si="9"/>
        <v>99.066028843855023</v>
      </c>
      <c r="F75" s="170">
        <f t="shared" si="6"/>
        <v>66.937056113324601</v>
      </c>
      <c r="G75" s="470">
        <v>31437.726900958467</v>
      </c>
      <c r="H75" s="470">
        <v>29523.629580924855</v>
      </c>
      <c r="I75" s="169">
        <f t="shared" si="8"/>
        <v>106.48327237268383</v>
      </c>
      <c r="J75" s="170">
        <f t="shared" si="7"/>
        <v>103.80783443531661</v>
      </c>
      <c r="K75" s="473" t="s">
        <v>191</v>
      </c>
      <c r="L75" s="473" t="s">
        <v>191</v>
      </c>
      <c r="M75" s="169"/>
      <c r="N75" s="170"/>
    </row>
    <row r="76" spans="1:14" ht="13.1" customHeight="1">
      <c r="A76" s="168" t="s">
        <v>71</v>
      </c>
      <c r="B76" s="470">
        <v>29727.22766275848</v>
      </c>
      <c r="C76" s="470">
        <v>8178.9513674772033</v>
      </c>
      <c r="D76" s="470">
        <v>8934.4476741279068</v>
      </c>
      <c r="E76" s="169">
        <f t="shared" si="9"/>
        <v>91.544006588807434</v>
      </c>
      <c r="F76" s="170">
        <f t="shared" si="6"/>
        <v>27.513333770183984</v>
      </c>
      <c r="G76" s="470">
        <v>9534.9206342857142</v>
      </c>
      <c r="H76" s="470">
        <v>9534.9206342857142</v>
      </c>
      <c r="I76" s="169">
        <f t="shared" si="8"/>
        <v>100</v>
      </c>
      <c r="J76" s="170">
        <f t="shared" si="7"/>
        <v>32.074705190995061</v>
      </c>
      <c r="K76" s="473" t="s">
        <v>191</v>
      </c>
      <c r="L76" s="473" t="s">
        <v>191</v>
      </c>
      <c r="M76" s="169"/>
      <c r="N76" s="170"/>
    </row>
    <row r="77" spans="1:14" ht="13.1" customHeight="1">
      <c r="A77" s="168" t="s">
        <v>72</v>
      </c>
      <c r="B77" s="470">
        <v>32359.543997315042</v>
      </c>
      <c r="C77" s="470">
        <v>16483.443956043957</v>
      </c>
      <c r="D77" s="470">
        <v>16228.821641448876</v>
      </c>
      <c r="E77" s="169">
        <f t="shared" si="9"/>
        <v>101.56895133990977</v>
      </c>
      <c r="F77" s="170">
        <f t="shared" si="6"/>
        <v>50.93843089201637</v>
      </c>
      <c r="G77" s="470">
        <v>80217.41071428571</v>
      </c>
      <c r="H77" s="470">
        <v>74505.708661417317</v>
      </c>
      <c r="I77" s="169">
        <f t="shared" si="8"/>
        <v>107.66612673778404</v>
      </c>
      <c r="J77" s="170">
        <f t="shared" si="7"/>
        <v>247.89413200921979</v>
      </c>
      <c r="K77" s="470">
        <v>87887.5</v>
      </c>
      <c r="L77" s="470">
        <v>88525</v>
      </c>
      <c r="M77" s="169">
        <f>K77/L77*100</f>
        <v>99.279864445072008</v>
      </c>
      <c r="N77" s="170">
        <f>K77/$B77*100</f>
        <v>271.59684329078391</v>
      </c>
    </row>
    <row r="78" spans="1:14" ht="13.1" customHeight="1">
      <c r="A78" s="168" t="s">
        <v>73</v>
      </c>
      <c r="B78" s="470">
        <v>21075.557614471334</v>
      </c>
      <c r="C78" s="470">
        <v>18342.247576959864</v>
      </c>
      <c r="D78" s="470">
        <v>17158.940779834371</v>
      </c>
      <c r="E78" s="169">
        <f t="shared" si="9"/>
        <v>106.89615292871775</v>
      </c>
      <c r="F78" s="170">
        <f t="shared" si="6"/>
        <v>87.030900498525043</v>
      </c>
      <c r="G78" s="470">
        <v>23017.78531189555</v>
      </c>
      <c r="H78" s="470">
        <v>23028.696642066421</v>
      </c>
      <c r="I78" s="169">
        <f t="shared" si="8"/>
        <v>99.952618550930325</v>
      </c>
      <c r="J78" s="170">
        <f t="shared" si="7"/>
        <v>109.21554595590204</v>
      </c>
      <c r="K78" s="473" t="s">
        <v>191</v>
      </c>
      <c r="L78" s="473" t="s">
        <v>191</v>
      </c>
      <c r="M78" s="169"/>
      <c r="N78" s="170"/>
    </row>
    <row r="79" spans="1:14" ht="13.1" customHeight="1">
      <c r="A79" s="168" t="s">
        <v>90</v>
      </c>
      <c r="B79" s="470">
        <v>32161.711677095911</v>
      </c>
      <c r="C79" s="470">
        <v>17713.312930374905</v>
      </c>
      <c r="D79" s="470">
        <v>17931.843065693432</v>
      </c>
      <c r="E79" s="169">
        <f t="shared" si="9"/>
        <v>98.781329200138885</v>
      </c>
      <c r="F79" s="170">
        <f t="shared" si="6"/>
        <v>55.075778018958829</v>
      </c>
      <c r="G79" s="470">
        <v>36194.788273615632</v>
      </c>
      <c r="H79" s="470">
        <v>34183.201892744481</v>
      </c>
      <c r="I79" s="169">
        <f t="shared" si="8"/>
        <v>105.88472193793559</v>
      </c>
      <c r="J79" s="170">
        <f t="shared" si="7"/>
        <v>112.53999363283856</v>
      </c>
      <c r="K79" s="473" t="s">
        <v>191</v>
      </c>
      <c r="L79" s="473" t="s">
        <v>191</v>
      </c>
      <c r="M79" s="169"/>
      <c r="N79" s="170"/>
    </row>
    <row r="80" spans="1:14" ht="13.1" customHeight="1">
      <c r="A80" s="168" t="s">
        <v>74</v>
      </c>
      <c r="B80" s="470">
        <v>37387.517578008235</v>
      </c>
      <c r="C80" s="470">
        <v>20286.855189558733</v>
      </c>
      <c r="D80" s="470">
        <v>18981.921076781891</v>
      </c>
      <c r="E80" s="169">
        <f t="shared" si="9"/>
        <v>106.87461562767216</v>
      </c>
      <c r="F80" s="170">
        <f t="shared" si="6"/>
        <v>54.261038185353314</v>
      </c>
      <c r="G80" s="470">
        <v>38334.934017595311</v>
      </c>
      <c r="H80" s="470">
        <v>34866.307371349096</v>
      </c>
      <c r="I80" s="169">
        <f t="shared" si="8"/>
        <v>109.94836249592782</v>
      </c>
      <c r="J80" s="170">
        <f t="shared" si="7"/>
        <v>102.53404478542956</v>
      </c>
      <c r="K80" s="473" t="s">
        <v>191</v>
      </c>
      <c r="L80" s="473" t="s">
        <v>191</v>
      </c>
      <c r="M80" s="169"/>
      <c r="N80" s="170"/>
    </row>
    <row r="81" spans="1:14" ht="13.1" customHeight="1">
      <c r="A81" s="168" t="s">
        <v>75</v>
      </c>
      <c r="B81" s="470">
        <v>35181.701834438922</v>
      </c>
      <c r="C81" s="470">
        <v>25408.260422027794</v>
      </c>
      <c r="D81" s="470">
        <v>24777.870381888293</v>
      </c>
      <c r="E81" s="169">
        <f t="shared" si="9"/>
        <v>102.54416554136263</v>
      </c>
      <c r="F81" s="170">
        <f t="shared" si="6"/>
        <v>72.220100498822291</v>
      </c>
      <c r="G81" s="470">
        <v>32034.289617486338</v>
      </c>
      <c r="H81" s="470">
        <v>30915.343443354148</v>
      </c>
      <c r="I81" s="169">
        <f t="shared" si="8"/>
        <v>103.61938781686972</v>
      </c>
      <c r="J81" s="170">
        <f t="shared" si="7"/>
        <v>91.053837498356543</v>
      </c>
      <c r="K81" s="473" t="s">
        <v>191</v>
      </c>
      <c r="L81" s="473" t="s">
        <v>191</v>
      </c>
      <c r="M81" s="169"/>
      <c r="N81" s="170"/>
    </row>
    <row r="82" spans="1:14" ht="13.1" customHeight="1">
      <c r="A82" s="168" t="s">
        <v>76</v>
      </c>
      <c r="B82" s="470">
        <v>30806.790241122759</v>
      </c>
      <c r="C82" s="470">
        <v>22469.184947675349</v>
      </c>
      <c r="D82" s="470">
        <v>21456.000695884512</v>
      </c>
      <c r="E82" s="169">
        <f t="shared" si="9"/>
        <v>104.72214867137461</v>
      </c>
      <c r="F82" s="170">
        <f t="shared" si="6"/>
        <v>72.935819576822141</v>
      </c>
      <c r="G82" s="470">
        <v>28833.795434916719</v>
      </c>
      <c r="H82" s="470">
        <v>28476.157859209259</v>
      </c>
      <c r="I82" s="169">
        <f t="shared" si="8"/>
        <v>101.25591934654837</v>
      </c>
      <c r="J82" s="170">
        <f t="shared" si="7"/>
        <v>93.595584639738391</v>
      </c>
      <c r="K82" s="470">
        <v>61362.5</v>
      </c>
      <c r="L82" s="470">
        <v>63825</v>
      </c>
      <c r="M82" s="169">
        <f>K82/L82*100</f>
        <v>96.141793967880929</v>
      </c>
      <c r="N82" s="170">
        <f>K82/$B82*100</f>
        <v>199.18498330958752</v>
      </c>
    </row>
    <row r="83" spans="1:14" ht="13.1" customHeight="1">
      <c r="A83" s="168" t="s">
        <v>77</v>
      </c>
      <c r="B83" s="470">
        <v>31621.420147491866</v>
      </c>
      <c r="C83" s="470">
        <v>39718.968773971188</v>
      </c>
      <c r="D83" s="470">
        <v>35289.991093795521</v>
      </c>
      <c r="E83" s="169">
        <f t="shared" si="9"/>
        <v>112.55023745515862</v>
      </c>
      <c r="F83" s="170">
        <f t="shared" si="6"/>
        <v>125.60779556613811</v>
      </c>
      <c r="G83" s="470">
        <v>46430.951373881071</v>
      </c>
      <c r="H83" s="470">
        <v>43326.254599702384</v>
      </c>
      <c r="I83" s="169">
        <f t="shared" si="8"/>
        <v>107.16585544461074</v>
      </c>
      <c r="J83" s="170">
        <f t="shared" si="7"/>
        <v>146.83385868602065</v>
      </c>
      <c r="K83" s="470">
        <v>93206.25</v>
      </c>
      <c r="L83" s="470">
        <v>100132.14285714286</v>
      </c>
      <c r="M83" s="169">
        <f>K83/L83*100</f>
        <v>93.083247137710885</v>
      </c>
      <c r="N83" s="170">
        <f>K83/$B83*100</f>
        <v>294.75668570626448</v>
      </c>
    </row>
    <row r="84" spans="1:14" ht="13.1" customHeight="1">
      <c r="A84" s="168" t="s">
        <v>78</v>
      </c>
      <c r="B84" s="470">
        <v>28111.422572285053</v>
      </c>
      <c r="C84" s="470">
        <v>25362.738551492086</v>
      </c>
      <c r="D84" s="470">
        <v>23285.592822921179</v>
      </c>
      <c r="E84" s="169">
        <f t="shared" si="9"/>
        <v>108.92030426009282</v>
      </c>
      <c r="F84" s="170">
        <f t="shared" si="6"/>
        <v>90.222180988083878</v>
      </c>
      <c r="G84" s="470">
        <v>34671.511929170549</v>
      </c>
      <c r="H84" s="470">
        <v>34661.481964535698</v>
      </c>
      <c r="I84" s="169">
        <f t="shared" si="8"/>
        <v>100.02893691806112</v>
      </c>
      <c r="J84" s="170">
        <f t="shared" si="7"/>
        <v>123.33602769485263</v>
      </c>
      <c r="K84" s="473" t="s">
        <v>191</v>
      </c>
      <c r="L84" s="473" t="s">
        <v>191</v>
      </c>
      <c r="M84" s="169"/>
      <c r="N84" s="170"/>
    </row>
    <row r="85" spans="1:14" ht="13.1" customHeight="1">
      <c r="A85" s="168" t="s">
        <v>79</v>
      </c>
      <c r="B85" s="470">
        <v>35712.817893515319</v>
      </c>
      <c r="C85" s="470">
        <v>20555.38931250821</v>
      </c>
      <c r="D85" s="470">
        <v>18916.429437541527</v>
      </c>
      <c r="E85" s="169">
        <f t="shared" si="9"/>
        <v>108.66421372161284</v>
      </c>
      <c r="F85" s="170">
        <f t="shared" si="6"/>
        <v>57.557455627831111</v>
      </c>
      <c r="G85" s="470">
        <v>36320.400916606755</v>
      </c>
      <c r="H85" s="470">
        <v>35205.429878691983</v>
      </c>
      <c r="I85" s="169">
        <f t="shared" si="8"/>
        <v>103.1670428162833</v>
      </c>
      <c r="J85" s="170">
        <f t="shared" si="7"/>
        <v>101.70130238645146</v>
      </c>
      <c r="K85" s="473" t="s">
        <v>191</v>
      </c>
      <c r="L85" s="473" t="s">
        <v>191</v>
      </c>
      <c r="M85" s="169"/>
      <c r="N85" s="170"/>
    </row>
    <row r="86" spans="1:14">
      <c r="A86" s="166" t="s">
        <v>199</v>
      </c>
      <c r="B86" s="164">
        <v>46621.482243355698</v>
      </c>
      <c r="C86" s="164">
        <v>42964.338326173471</v>
      </c>
      <c r="D86" s="164">
        <v>39196.133582153445</v>
      </c>
      <c r="E86" s="167">
        <f t="shared" si="9"/>
        <v>109.61371543476865</v>
      </c>
      <c r="F86" s="165">
        <f>C86/B86*100</f>
        <v>92.155667856949293</v>
      </c>
      <c r="G86" s="164">
        <v>34521.815663602931</v>
      </c>
      <c r="H86" s="164">
        <v>36248.761452243722</v>
      </c>
      <c r="I86" s="167">
        <f t="shared" si="8"/>
        <v>95.235848841577734</v>
      </c>
      <c r="J86" s="165">
        <f>G86/$B86*100</f>
        <v>74.047014385783143</v>
      </c>
      <c r="K86" s="164">
        <v>76362.5</v>
      </c>
      <c r="L86" s="164">
        <v>83800</v>
      </c>
      <c r="M86" s="167">
        <f>K86/L86*100</f>
        <v>91.124701670644399</v>
      </c>
      <c r="N86" s="165">
        <f>K86/$B86*100</f>
        <v>163.79251865352879</v>
      </c>
    </row>
    <row r="87" spans="1:14" ht="26.35" customHeight="1">
      <c r="A87" s="168" t="s">
        <v>81</v>
      </c>
      <c r="B87" s="470">
        <v>56958.790249098201</v>
      </c>
      <c r="C87" s="470">
        <v>25337.266357457163</v>
      </c>
      <c r="D87" s="470">
        <v>25701.200778601378</v>
      </c>
      <c r="E87" s="169">
        <f t="shared" si="9"/>
        <v>98.583978918809024</v>
      </c>
      <c r="F87" s="170">
        <f>C87/B87*100</f>
        <v>44.483505086132539</v>
      </c>
      <c r="G87" s="470">
        <v>37179.616722797735</v>
      </c>
      <c r="H87" s="470">
        <v>37671.880384592929</v>
      </c>
      <c r="I87" s="169">
        <f t="shared" si="8"/>
        <v>98.693286194451503</v>
      </c>
      <c r="J87" s="170">
        <f>G87/$B87*100</f>
        <v>65.274589857333538</v>
      </c>
      <c r="K87" s="473" t="s">
        <v>191</v>
      </c>
      <c r="L87" s="473" t="s">
        <v>191</v>
      </c>
      <c r="M87" s="169"/>
      <c r="N87" s="170"/>
    </row>
    <row r="88" spans="1:14" ht="13.1" customHeight="1">
      <c r="A88" s="168" t="s">
        <v>82</v>
      </c>
      <c r="B88" s="470">
        <v>59988.092921812793</v>
      </c>
      <c r="C88" s="470">
        <v>60316.811286102689</v>
      </c>
      <c r="D88" s="470">
        <v>56071.493786864929</v>
      </c>
      <c r="E88" s="169">
        <f>C88/D88*100</f>
        <v>107.57125807165895</v>
      </c>
      <c r="F88" s="170">
        <f t="shared" ref="F88:F95" si="10">C88/B88*100</f>
        <v>100.54797268637685</v>
      </c>
      <c r="G88" s="470">
        <v>52397.988461538458</v>
      </c>
      <c r="H88" s="470">
        <v>54626.24297188755</v>
      </c>
      <c r="I88" s="169">
        <f t="shared" si="8"/>
        <v>95.920908359932739</v>
      </c>
      <c r="J88" s="170">
        <f t="shared" ref="J88:J94" si="11">G88/$B88*100</f>
        <v>87.347314957708164</v>
      </c>
      <c r="K88" s="470">
        <v>57175</v>
      </c>
      <c r="L88" s="473" t="s">
        <v>191</v>
      </c>
      <c r="M88" s="169"/>
      <c r="N88" s="170">
        <f>K88/$B88*100</f>
        <v>95.310581175702126</v>
      </c>
    </row>
    <row r="89" spans="1:14" ht="13.1" customHeight="1">
      <c r="A89" s="168" t="s">
        <v>83</v>
      </c>
      <c r="B89" s="470">
        <v>35556.975000476523</v>
      </c>
      <c r="C89" s="470">
        <v>29179.938603763989</v>
      </c>
      <c r="D89" s="470">
        <v>26591.777493952588</v>
      </c>
      <c r="E89" s="169">
        <f t="shared" si="9"/>
        <v>109.73293759847378</v>
      </c>
      <c r="F89" s="170">
        <f t="shared" si="10"/>
        <v>82.06530112129316</v>
      </c>
      <c r="G89" s="470">
        <v>29500.305633471384</v>
      </c>
      <c r="H89" s="470">
        <v>32891.276289682537</v>
      </c>
      <c r="I89" s="169">
        <f t="shared" si="8"/>
        <v>89.690364623294215</v>
      </c>
      <c r="J89" s="170">
        <f t="shared" si="11"/>
        <v>82.966297422871406</v>
      </c>
      <c r="K89" s="473" t="s">
        <v>191</v>
      </c>
      <c r="L89" s="473" t="s">
        <v>191</v>
      </c>
      <c r="M89" s="169"/>
      <c r="N89" s="170"/>
    </row>
    <row r="90" spans="1:14" ht="13.1" customHeight="1">
      <c r="A90" s="168" t="s">
        <v>84</v>
      </c>
      <c r="B90" s="470">
        <v>43894.023332762998</v>
      </c>
      <c r="C90" s="470">
        <v>26590.808970858383</v>
      </c>
      <c r="D90" s="470">
        <v>19319.358189793948</v>
      </c>
      <c r="E90" s="169">
        <f t="shared" si="9"/>
        <v>137.63815914395025</v>
      </c>
      <c r="F90" s="170">
        <f t="shared" si="10"/>
        <v>60.579566309681852</v>
      </c>
      <c r="G90" s="470">
        <v>51902.407643051774</v>
      </c>
      <c r="H90" s="470">
        <v>47929.841987870619</v>
      </c>
      <c r="I90" s="169">
        <f t="shared" si="8"/>
        <v>108.28829282639086</v>
      </c>
      <c r="J90" s="170">
        <f t="shared" si="11"/>
        <v>118.24481718063704</v>
      </c>
      <c r="K90" s="473" t="s">
        <v>191</v>
      </c>
      <c r="L90" s="473" t="s">
        <v>191</v>
      </c>
      <c r="M90" s="169"/>
      <c r="N90" s="170"/>
    </row>
    <row r="91" spans="1:14" ht="13.1" customHeight="1">
      <c r="A91" s="168" t="s">
        <v>85</v>
      </c>
      <c r="B91" s="470">
        <v>34395.770906429563</v>
      </c>
      <c r="C91" s="470">
        <v>28686.88702164009</v>
      </c>
      <c r="D91" s="470">
        <v>27490.579714883312</v>
      </c>
      <c r="E91" s="169">
        <f t="shared" si="9"/>
        <v>104.35169908806652</v>
      </c>
      <c r="F91" s="170">
        <f t="shared" si="10"/>
        <v>83.402366819107073</v>
      </c>
      <c r="G91" s="470">
        <v>18453.068511627906</v>
      </c>
      <c r="H91" s="470">
        <v>20773.806217948717</v>
      </c>
      <c r="I91" s="169">
        <f t="shared" si="8"/>
        <v>88.828538776318823</v>
      </c>
      <c r="J91" s="170">
        <f t="shared" si="11"/>
        <v>53.649236593148999</v>
      </c>
      <c r="K91" s="470">
        <v>95550</v>
      </c>
      <c r="L91" s="470">
        <v>83800</v>
      </c>
      <c r="M91" s="169">
        <f>K91/L91*100</f>
        <v>114.02147971360381</v>
      </c>
      <c r="N91" s="170">
        <f>K91/$B91*100</f>
        <v>277.79577977750438</v>
      </c>
    </row>
    <row r="92" spans="1:14" ht="13.1" customHeight="1">
      <c r="A92" s="168" t="s">
        <v>86</v>
      </c>
      <c r="B92" s="470">
        <v>67071.093874459693</v>
      </c>
      <c r="C92" s="470">
        <v>38467.863187499999</v>
      </c>
      <c r="D92" s="470">
        <v>34435.450641447365</v>
      </c>
      <c r="E92" s="169">
        <f t="shared" si="9"/>
        <v>111.7100617849883</v>
      </c>
      <c r="F92" s="170">
        <f t="shared" si="10"/>
        <v>57.353862842168958</v>
      </c>
      <c r="G92" s="470">
        <v>86475</v>
      </c>
      <c r="H92" s="470">
        <v>97125</v>
      </c>
      <c r="I92" s="169">
        <f t="shared" si="8"/>
        <v>89.034749034749041</v>
      </c>
      <c r="J92" s="170">
        <f t="shared" si="11"/>
        <v>128.93035584280102</v>
      </c>
      <c r="K92" s="473" t="s">
        <v>191</v>
      </c>
      <c r="L92" s="473" t="s">
        <v>191</v>
      </c>
      <c r="M92" s="169"/>
      <c r="N92" s="170"/>
    </row>
    <row r="93" spans="1:14" ht="13.1" customHeight="1">
      <c r="A93" s="168" t="s">
        <v>87</v>
      </c>
      <c r="B93" s="470">
        <v>68124.086470964365</v>
      </c>
      <c r="C93" s="470">
        <v>83117.937282793864</v>
      </c>
      <c r="D93" s="470">
        <v>72251.819354525695</v>
      </c>
      <c r="E93" s="169">
        <f t="shared" si="9"/>
        <v>115.03923088074812</v>
      </c>
      <c r="F93" s="170">
        <f t="shared" si="10"/>
        <v>122.00961743277119</v>
      </c>
      <c r="G93" s="470">
        <v>34713.118974358971</v>
      </c>
      <c r="H93" s="470">
        <v>36193.402851562503</v>
      </c>
      <c r="I93" s="169">
        <f t="shared" si="8"/>
        <v>95.910072663588679</v>
      </c>
      <c r="J93" s="170">
        <f t="shared" si="11"/>
        <v>50.955720322435873</v>
      </c>
      <c r="K93" s="473" t="s">
        <v>191</v>
      </c>
      <c r="L93" s="473" t="s">
        <v>191</v>
      </c>
      <c r="M93" s="169"/>
      <c r="N93" s="170"/>
    </row>
    <row r="94" spans="1:14" ht="13.1" customHeight="1">
      <c r="A94" s="168" t="s">
        <v>88</v>
      </c>
      <c r="B94" s="470">
        <v>32325.617678146398</v>
      </c>
      <c r="C94" s="470">
        <v>13259.150717703349</v>
      </c>
      <c r="D94" s="470">
        <v>14829.237288135593</v>
      </c>
      <c r="E94" s="169">
        <f t="shared" si="9"/>
        <v>89.412223029916575</v>
      </c>
      <c r="F94" s="170">
        <f t="shared" si="10"/>
        <v>41.017470569996703</v>
      </c>
      <c r="G94" s="470">
        <v>8670</v>
      </c>
      <c r="H94" s="470">
        <v>10196.153846153846</v>
      </c>
      <c r="I94" s="169">
        <f t="shared" si="8"/>
        <v>85.032063372312336</v>
      </c>
      <c r="J94" s="170">
        <f t="shared" si="11"/>
        <v>26.820833205180538</v>
      </c>
      <c r="K94" s="473" t="s">
        <v>191</v>
      </c>
      <c r="L94" s="473" t="s">
        <v>191</v>
      </c>
      <c r="M94" s="169"/>
      <c r="N94" s="170"/>
    </row>
    <row r="95" spans="1:14" ht="13.1" customHeight="1">
      <c r="A95" s="168" t="s">
        <v>89</v>
      </c>
      <c r="B95" s="470">
        <v>89131.344036234252</v>
      </c>
      <c r="C95" s="470">
        <v>55634.473548387097</v>
      </c>
      <c r="D95" s="470">
        <v>53663.196363636365</v>
      </c>
      <c r="E95" s="169">
        <f t="shared" si="9"/>
        <v>103.67342483923771</v>
      </c>
      <c r="F95" s="170">
        <f t="shared" si="10"/>
        <v>62.418528689268058</v>
      </c>
      <c r="G95" s="470"/>
      <c r="H95" s="470"/>
      <c r="I95" s="169"/>
      <c r="J95" s="170"/>
      <c r="K95" s="473" t="s">
        <v>191</v>
      </c>
      <c r="L95" s="473" t="s">
        <v>191</v>
      </c>
      <c r="M95" s="169"/>
      <c r="N95" s="170"/>
    </row>
    <row r="96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D190" s="158"/>
      <c r="H190" s="158"/>
    </row>
    <row r="191" spans="1:14">
      <c r="D191" s="158"/>
      <c r="H191" s="158"/>
    </row>
    <row r="192" spans="1:14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9">
    <mergeCell ref="A1:N1"/>
    <mergeCell ref="A3:A4"/>
    <mergeCell ref="B3:B4"/>
    <mergeCell ref="C3:D3"/>
    <mergeCell ref="E3:F3"/>
    <mergeCell ref="G3:H3"/>
    <mergeCell ref="I3:J3"/>
    <mergeCell ref="K3:L3"/>
    <mergeCell ref="M3:N3"/>
  </mergeCells>
  <pageMargins left="0.74803149606299213" right="0.35433070866141736" top="0.74803149606299213" bottom="0.74803149606299213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237"/>
  <sheetViews>
    <sheetView topLeftCell="A61" workbookViewId="0">
      <selection activeCell="C13" sqref="C13"/>
    </sheetView>
  </sheetViews>
  <sheetFormatPr defaultRowHeight="14.3"/>
  <cols>
    <col min="1" max="1" width="34.25" style="159" customWidth="1"/>
    <col min="2" max="2" width="15.75" style="157" customWidth="1"/>
    <col min="3" max="3" width="11.75" style="158" customWidth="1"/>
    <col min="4" max="4" width="11.75" style="157" customWidth="1"/>
    <col min="5" max="5" width="9.875" style="157" customWidth="1"/>
    <col min="6" max="6" width="15.125" style="157" customWidth="1"/>
    <col min="7" max="7" width="11.75" style="158" customWidth="1"/>
    <col min="8" max="8" width="11.75" style="157" customWidth="1"/>
    <col min="9" max="9" width="9.75" style="157" customWidth="1"/>
    <col min="10" max="10" width="15.375" style="157" customWidth="1"/>
  </cols>
  <sheetData>
    <row r="1" spans="1:10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</row>
    <row r="2" spans="1:10" ht="12.1" customHeight="1">
      <c r="J2" s="160" t="s">
        <v>137</v>
      </c>
    </row>
    <row r="3" spans="1:10" ht="54" customHeight="1">
      <c r="A3" s="787"/>
      <c r="B3" s="789" t="s">
        <v>318</v>
      </c>
      <c r="C3" s="791" t="s">
        <v>174</v>
      </c>
      <c r="D3" s="792"/>
      <c r="E3" s="793" t="s">
        <v>175</v>
      </c>
      <c r="F3" s="793"/>
      <c r="G3" s="794" t="s">
        <v>231</v>
      </c>
      <c r="H3" s="795"/>
      <c r="I3" s="793" t="s">
        <v>175</v>
      </c>
      <c r="J3" s="793"/>
    </row>
    <row r="4" spans="1:10" ht="51.65">
      <c r="A4" s="788"/>
      <c r="B4" s="790"/>
      <c r="C4" s="162" t="s">
        <v>316</v>
      </c>
      <c r="D4" s="162" t="s">
        <v>317</v>
      </c>
      <c r="E4" s="162" t="s">
        <v>178</v>
      </c>
      <c r="F4" s="161" t="s">
        <v>179</v>
      </c>
      <c r="G4" s="162" t="s">
        <v>316</v>
      </c>
      <c r="H4" s="162" t="s">
        <v>317</v>
      </c>
      <c r="I4" s="162" t="s">
        <v>178</v>
      </c>
      <c r="J4" s="161" t="s">
        <v>179</v>
      </c>
    </row>
    <row r="5" spans="1:10" ht="14.45" customHeight="1">
      <c r="A5" s="163" t="s">
        <v>180</v>
      </c>
      <c r="B5" s="408">
        <v>38674.732523160783</v>
      </c>
      <c r="C5" s="164">
        <v>21828.40897839058</v>
      </c>
      <c r="D5" s="164">
        <v>20114.320362917933</v>
      </c>
      <c r="E5" s="409">
        <f>C5/D5*100</f>
        <v>108.52173269862342</v>
      </c>
      <c r="F5" s="410">
        <f>C5/$B5*100</f>
        <v>56.441008261190696</v>
      </c>
      <c r="G5" s="164">
        <v>23691.39016189408</v>
      </c>
      <c r="H5" s="164">
        <v>21743.42551590945</v>
      </c>
      <c r="I5" s="409">
        <f>G5/H5*100</f>
        <v>108.95886733467697</v>
      </c>
      <c r="J5" s="165">
        <f>G5/$B5*100</f>
        <v>61.258058210761334</v>
      </c>
    </row>
    <row r="6" spans="1:10" ht="14.45" customHeight="1">
      <c r="A6" s="166" t="s">
        <v>3</v>
      </c>
      <c r="B6" s="408">
        <v>49171.792944210283</v>
      </c>
      <c r="C6" s="164">
        <v>26267.798189056641</v>
      </c>
      <c r="D6" s="164">
        <v>23939.887821704215</v>
      </c>
      <c r="E6" s="167">
        <f t="shared" ref="E6:E71" si="0">C6/D6*100</f>
        <v>109.7239819362976</v>
      </c>
      <c r="F6" s="410">
        <f>C6/B6*100</f>
        <v>53.420460423031081</v>
      </c>
      <c r="G6" s="164">
        <v>26070.095752087673</v>
      </c>
      <c r="H6" s="164">
        <v>23665.798022053226</v>
      </c>
      <c r="I6" s="411">
        <f t="shared" ref="I6:I69" si="1">G6/H6*100</f>
        <v>110.15937737571315</v>
      </c>
      <c r="J6" s="165">
        <f>G6/$B6*100</f>
        <v>53.018395692153199</v>
      </c>
    </row>
    <row r="7" spans="1:10" ht="13.1" customHeight="1">
      <c r="A7" s="168" t="s">
        <v>4</v>
      </c>
      <c r="B7" s="472">
        <v>28400.608192077329</v>
      </c>
      <c r="C7" s="470">
        <v>31153.146069366194</v>
      </c>
      <c r="D7" s="470">
        <v>28175.396156361636</v>
      </c>
      <c r="E7" s="169">
        <f>C7/D7*100</f>
        <v>110.56861772760635</v>
      </c>
      <c r="F7" s="412">
        <f>C7/B7*100</f>
        <v>109.69182722663213</v>
      </c>
      <c r="G7" s="470">
        <v>30775.028916915933</v>
      </c>
      <c r="H7" s="470">
        <v>27902.40551585655</v>
      </c>
      <c r="I7" s="413">
        <f t="shared" si="1"/>
        <v>110.29525357384298</v>
      </c>
      <c r="J7" s="170">
        <f>G7/$B7*100</f>
        <v>108.36045731408308</v>
      </c>
    </row>
    <row r="8" spans="1:10" ht="13.1" customHeight="1">
      <c r="A8" s="171" t="s">
        <v>5</v>
      </c>
      <c r="B8" s="472">
        <v>23915.609090098074</v>
      </c>
      <c r="C8" s="470">
        <v>25779.246959132633</v>
      </c>
      <c r="D8" s="470">
        <v>23984.721687913272</v>
      </c>
      <c r="E8" s="169">
        <f>C8/D8*100</f>
        <v>107.48195161307078</v>
      </c>
      <c r="F8" s="412">
        <f t="shared" ref="F8:F24" si="2">C8/B8*100</f>
        <v>107.79255866749457</v>
      </c>
      <c r="G8" s="470">
        <v>24679.114472870064</v>
      </c>
      <c r="H8" s="470">
        <v>22872.176587022586</v>
      </c>
      <c r="I8" s="413">
        <f t="shared" si="1"/>
        <v>107.90015711435488</v>
      </c>
      <c r="J8" s="170">
        <f t="shared" ref="J8:J24" si="3">G8/$B8*100</f>
        <v>103.19249817094604</v>
      </c>
    </row>
    <row r="9" spans="1:10" ht="13.1" customHeight="1">
      <c r="A9" s="171" t="s">
        <v>6</v>
      </c>
      <c r="B9" s="472">
        <v>26895.20325117289</v>
      </c>
      <c r="C9" s="470">
        <v>24922.725472099959</v>
      </c>
      <c r="D9" s="470">
        <v>22794.093762907891</v>
      </c>
      <c r="E9" s="169">
        <f t="shared" si="0"/>
        <v>109.3385230899415</v>
      </c>
      <c r="F9" s="414">
        <f t="shared" si="2"/>
        <v>92.666061079174355</v>
      </c>
      <c r="G9" s="470">
        <v>24504.067395478232</v>
      </c>
      <c r="H9" s="470">
        <v>22240.741351845871</v>
      </c>
      <c r="I9" s="413">
        <f t="shared" si="1"/>
        <v>110.1764865110691</v>
      </c>
      <c r="J9" s="170">
        <f t="shared" si="3"/>
        <v>91.109433777599804</v>
      </c>
    </row>
    <row r="10" spans="1:10" ht="13.1" customHeight="1">
      <c r="A10" s="171" t="s">
        <v>181</v>
      </c>
      <c r="B10" s="472">
        <v>27272.588840065928</v>
      </c>
      <c r="C10" s="470">
        <v>22571.340149037951</v>
      </c>
      <c r="D10" s="470">
        <v>20982.810811592928</v>
      </c>
      <c r="E10" s="169">
        <f t="shared" si="0"/>
        <v>107.57062221886578</v>
      </c>
      <c r="F10" s="414">
        <f t="shared" si="2"/>
        <v>82.762000635152717</v>
      </c>
      <c r="G10" s="470">
        <v>22750.736262164901</v>
      </c>
      <c r="H10" s="470">
        <v>20702.515474464944</v>
      </c>
      <c r="I10" s="413">
        <f t="shared" si="1"/>
        <v>109.89358414066295</v>
      </c>
      <c r="J10" s="170">
        <f t="shared" si="3"/>
        <v>83.419789722132975</v>
      </c>
    </row>
    <row r="11" spans="1:10" ht="13.1" customHeight="1">
      <c r="A11" s="171" t="s">
        <v>9</v>
      </c>
      <c r="B11" s="472">
        <v>22352.710329856713</v>
      </c>
      <c r="C11" s="470">
        <v>17720.801381119923</v>
      </c>
      <c r="D11" s="470">
        <v>16450.197992539866</v>
      </c>
      <c r="E11" s="169">
        <f t="shared" si="0"/>
        <v>107.72393979182667</v>
      </c>
      <c r="F11" s="415">
        <f t="shared" si="2"/>
        <v>79.278088069034254</v>
      </c>
      <c r="G11" s="470">
        <v>16872.398602383844</v>
      </c>
      <c r="H11" s="470">
        <v>15609.833373905723</v>
      </c>
      <c r="I11" s="413">
        <f t="shared" si="1"/>
        <v>108.0882684538369</v>
      </c>
      <c r="J11" s="170">
        <f t="shared" si="3"/>
        <v>75.482562755923311</v>
      </c>
    </row>
    <row r="12" spans="1:10" ht="13.1" customHeight="1">
      <c r="A12" s="171" t="s">
        <v>10</v>
      </c>
      <c r="B12" s="472">
        <v>32385.630009996679</v>
      </c>
      <c r="C12" s="470">
        <v>26328.835298343598</v>
      </c>
      <c r="D12" s="470">
        <v>24845.726785077353</v>
      </c>
      <c r="E12" s="169">
        <f t="shared" si="0"/>
        <v>105.96926999196101</v>
      </c>
      <c r="F12" s="414">
        <f t="shared" si="2"/>
        <v>81.297894437182507</v>
      </c>
      <c r="G12" s="470">
        <v>25561.149364703109</v>
      </c>
      <c r="H12" s="470">
        <v>24004.48160087593</v>
      </c>
      <c r="I12" s="413">
        <f t="shared" si="1"/>
        <v>106.48490473449914</v>
      </c>
      <c r="J12" s="170">
        <f t="shared" si="3"/>
        <v>78.927442068636566</v>
      </c>
    </row>
    <row r="13" spans="1:10" ht="13.1" customHeight="1">
      <c r="A13" s="171" t="s">
        <v>11</v>
      </c>
      <c r="B13" s="472">
        <v>23346.251920418294</v>
      </c>
      <c r="C13" s="470">
        <v>18452.85967170808</v>
      </c>
      <c r="D13" s="470">
        <v>17009.446258396121</v>
      </c>
      <c r="E13" s="169">
        <f t="shared" si="0"/>
        <v>108.48595181397789</v>
      </c>
      <c r="F13" s="416">
        <f t="shared" si="2"/>
        <v>79.039923558648297</v>
      </c>
      <c r="G13" s="470">
        <v>17699.340248889468</v>
      </c>
      <c r="H13" s="470">
        <v>16371.753634183971</v>
      </c>
      <c r="I13" s="413">
        <f t="shared" si="1"/>
        <v>108.10900679529844</v>
      </c>
      <c r="J13" s="170">
        <f t="shared" si="3"/>
        <v>75.812341566527351</v>
      </c>
    </row>
    <row r="14" spans="1:10" ht="13.1" customHeight="1">
      <c r="A14" s="171" t="s">
        <v>12</v>
      </c>
      <c r="B14" s="472">
        <v>26290.249376146785</v>
      </c>
      <c r="C14" s="470">
        <v>26004.565776949701</v>
      </c>
      <c r="D14" s="470">
        <v>22754.124618482561</v>
      </c>
      <c r="E14" s="169">
        <f t="shared" si="0"/>
        <v>114.28506353448947</v>
      </c>
      <c r="F14" s="414">
        <f t="shared" si="2"/>
        <v>98.913347701234485</v>
      </c>
      <c r="G14" s="470">
        <v>25403.422035429539</v>
      </c>
      <c r="H14" s="470">
        <v>22388.279283452714</v>
      </c>
      <c r="I14" s="413">
        <f t="shared" si="1"/>
        <v>113.46750553628002</v>
      </c>
      <c r="J14" s="170">
        <f t="shared" si="3"/>
        <v>96.626782317546727</v>
      </c>
    </row>
    <row r="15" spans="1:10" ht="13.1" customHeight="1">
      <c r="A15" s="171" t="s">
        <v>13</v>
      </c>
      <c r="B15" s="472">
        <v>27344.743516268489</v>
      </c>
      <c r="C15" s="470">
        <v>26484.844643793465</v>
      </c>
      <c r="D15" s="470">
        <v>24167.867328916418</v>
      </c>
      <c r="E15" s="169">
        <f t="shared" si="0"/>
        <v>109.58701602977116</v>
      </c>
      <c r="F15" s="414">
        <f t="shared" si="2"/>
        <v>96.855341239666643</v>
      </c>
      <c r="G15" s="470">
        <v>25981.258110979445</v>
      </c>
      <c r="H15" s="470">
        <v>23620.205318249558</v>
      </c>
      <c r="I15" s="413">
        <f t="shared" si="1"/>
        <v>109.99590291836149</v>
      </c>
      <c r="J15" s="170">
        <f t="shared" si="3"/>
        <v>95.01372026225863</v>
      </c>
    </row>
    <row r="16" spans="1:10" ht="13.1" customHeight="1">
      <c r="A16" s="171" t="s">
        <v>182</v>
      </c>
      <c r="B16" s="472">
        <v>45515.259495019825</v>
      </c>
      <c r="C16" s="470">
        <v>34543.320508797129</v>
      </c>
      <c r="D16" s="470">
        <v>32425.799993322937</v>
      </c>
      <c r="E16" s="169">
        <f t="shared" si="0"/>
        <v>106.53035704873967</v>
      </c>
      <c r="F16" s="416">
        <f t="shared" si="2"/>
        <v>75.893932918424383</v>
      </c>
      <c r="G16" s="470">
        <v>34083.66976615235</v>
      </c>
      <c r="H16" s="470">
        <v>32017.470725312796</v>
      </c>
      <c r="I16" s="413">
        <f t="shared" si="1"/>
        <v>106.45334873127885</v>
      </c>
      <c r="J16" s="170">
        <f t="shared" si="3"/>
        <v>74.88405019393926</v>
      </c>
    </row>
    <row r="17" spans="1:10" ht="13.1" customHeight="1">
      <c r="A17" s="171" t="s">
        <v>15</v>
      </c>
      <c r="B17" s="472">
        <v>23925.895002765596</v>
      </c>
      <c r="C17" s="470">
        <v>23490.226289120401</v>
      </c>
      <c r="D17" s="470">
        <v>20952.26754416999</v>
      </c>
      <c r="E17" s="169">
        <f t="shared" si="0"/>
        <v>112.11305048296123</v>
      </c>
      <c r="F17" s="414">
        <f t="shared" si="2"/>
        <v>98.179091258258737</v>
      </c>
      <c r="G17" s="470">
        <v>23202.327008789562</v>
      </c>
      <c r="H17" s="470">
        <v>20767.651737783828</v>
      </c>
      <c r="I17" s="413">
        <f t="shared" si="1"/>
        <v>111.72340186433397</v>
      </c>
      <c r="J17" s="170">
        <f t="shared" si="3"/>
        <v>96.975795497337103</v>
      </c>
    </row>
    <row r="18" spans="1:10" ht="13.1" customHeight="1">
      <c r="A18" s="171" t="s">
        <v>16</v>
      </c>
      <c r="B18" s="472">
        <v>28446.633370087522</v>
      </c>
      <c r="C18" s="470">
        <v>23545.013901689708</v>
      </c>
      <c r="D18" s="470">
        <v>21328.270591390577</v>
      </c>
      <c r="E18" s="169">
        <f t="shared" si="0"/>
        <v>110.393450799494</v>
      </c>
      <c r="F18" s="414">
        <f t="shared" si="2"/>
        <v>82.769070052584809</v>
      </c>
      <c r="G18" s="470">
        <v>22755.724568496873</v>
      </c>
      <c r="H18" s="470">
        <v>20795.231638686273</v>
      </c>
      <c r="I18" s="413">
        <f t="shared" si="1"/>
        <v>109.42760803954408</v>
      </c>
      <c r="J18" s="170">
        <f t="shared" si="3"/>
        <v>79.994438260751068</v>
      </c>
    </row>
    <row r="19" spans="1:10" ht="13.1" customHeight="1">
      <c r="A19" s="171" t="s">
        <v>17</v>
      </c>
      <c r="B19" s="472">
        <v>25687.738995630152</v>
      </c>
      <c r="C19" s="470">
        <v>19757.401627039395</v>
      </c>
      <c r="D19" s="470">
        <v>17028.501861407469</v>
      </c>
      <c r="E19" s="169">
        <f t="shared" si="0"/>
        <v>116.02548355599365</v>
      </c>
      <c r="F19" s="416">
        <f t="shared" si="2"/>
        <v>76.913743285854821</v>
      </c>
      <c r="G19" s="470">
        <v>19098.331623024893</v>
      </c>
      <c r="H19" s="470">
        <v>16686.366292150953</v>
      </c>
      <c r="I19" s="413">
        <f t="shared" si="1"/>
        <v>114.45470684656189</v>
      </c>
      <c r="J19" s="170">
        <f t="shared" si="3"/>
        <v>74.348044513663851</v>
      </c>
    </row>
    <row r="20" spans="1:10" ht="13.1" customHeight="1">
      <c r="A20" s="171" t="s">
        <v>18</v>
      </c>
      <c r="B20" s="472">
        <v>23508.242495738614</v>
      </c>
      <c r="C20" s="470">
        <v>25685.938427001645</v>
      </c>
      <c r="D20" s="470">
        <v>23335.50607705129</v>
      </c>
      <c r="E20" s="169">
        <f t="shared" si="0"/>
        <v>110.07234358744775</v>
      </c>
      <c r="F20" s="412">
        <f t="shared" si="2"/>
        <v>109.26354206044024</v>
      </c>
      <c r="G20" s="470">
        <v>25186.879901119377</v>
      </c>
      <c r="H20" s="470">
        <v>22842.268607563416</v>
      </c>
      <c r="I20" s="413">
        <f t="shared" si="1"/>
        <v>110.26435392139477</v>
      </c>
      <c r="J20" s="170">
        <f t="shared" si="3"/>
        <v>107.14063335736415</v>
      </c>
    </row>
    <row r="21" spans="1:10" ht="13.1" customHeight="1">
      <c r="A21" s="171" t="s">
        <v>19</v>
      </c>
      <c r="B21" s="472">
        <v>26820.290111084163</v>
      </c>
      <c r="C21" s="470">
        <v>20390.248764236392</v>
      </c>
      <c r="D21" s="470">
        <v>18394.436144116797</v>
      </c>
      <c r="E21" s="169">
        <f t="shared" si="0"/>
        <v>110.85008860550438</v>
      </c>
      <c r="F21" s="416">
        <f t="shared" si="2"/>
        <v>76.025459380879724</v>
      </c>
      <c r="G21" s="470">
        <v>20071.323760529613</v>
      </c>
      <c r="H21" s="470">
        <v>18292.984106812051</v>
      </c>
      <c r="I21" s="413">
        <f t="shared" si="1"/>
        <v>109.72143004844864</v>
      </c>
      <c r="J21" s="170">
        <f t="shared" si="3"/>
        <v>74.836340984375227</v>
      </c>
    </row>
    <row r="22" spans="1:10" ht="13.1" customHeight="1">
      <c r="A22" s="171" t="s">
        <v>20</v>
      </c>
      <c r="B22" s="472">
        <v>30456.711134450783</v>
      </c>
      <c r="C22" s="470">
        <v>26391.818956157866</v>
      </c>
      <c r="D22" s="470">
        <v>23364.61408521136</v>
      </c>
      <c r="E22" s="169">
        <f t="shared" si="0"/>
        <v>112.95636580987902</v>
      </c>
      <c r="F22" s="414">
        <f t="shared" si="2"/>
        <v>86.653541939086921</v>
      </c>
      <c r="G22" s="470">
        <v>26227.190437008932</v>
      </c>
      <c r="H22" s="470">
        <v>23382.022503253836</v>
      </c>
      <c r="I22" s="413">
        <f t="shared" si="1"/>
        <v>112.16818576476506</v>
      </c>
      <c r="J22" s="170">
        <f t="shared" si="3"/>
        <v>86.113009120483554</v>
      </c>
    </row>
    <row r="23" spans="1:10" ht="13.1" customHeight="1">
      <c r="A23" s="171" t="s">
        <v>21</v>
      </c>
      <c r="B23" s="472">
        <v>29623.406338490502</v>
      </c>
      <c r="C23" s="470">
        <v>23003.29538721453</v>
      </c>
      <c r="D23" s="470">
        <v>21967.47965401948</v>
      </c>
      <c r="E23" s="169">
        <f t="shared" si="0"/>
        <v>104.71522336430399</v>
      </c>
      <c r="F23" s="416">
        <f t="shared" si="2"/>
        <v>77.652431743900152</v>
      </c>
      <c r="G23" s="470">
        <v>22340.376374054729</v>
      </c>
      <c r="H23" s="470">
        <v>21300.054421717363</v>
      </c>
      <c r="I23" s="413">
        <f t="shared" si="1"/>
        <v>104.88412814230495</v>
      </c>
      <c r="J23" s="170">
        <f t="shared" si="3"/>
        <v>75.414610051198821</v>
      </c>
    </row>
    <row r="24" spans="1:10" ht="13.1" customHeight="1">
      <c r="A24" s="171" t="s">
        <v>183</v>
      </c>
      <c r="B24" s="472">
        <v>79929.159444423189</v>
      </c>
      <c r="C24" s="470">
        <v>47398.321945436233</v>
      </c>
      <c r="D24" s="470">
        <v>46758.302406926407</v>
      </c>
      <c r="E24" s="169">
        <f t="shared" si="0"/>
        <v>101.36878266653029</v>
      </c>
      <c r="F24" s="416">
        <f t="shared" si="2"/>
        <v>59.30041335964944</v>
      </c>
      <c r="G24" s="470">
        <v>52474.53515460511</v>
      </c>
      <c r="H24" s="470">
        <v>49543.236971431979</v>
      </c>
      <c r="I24" s="413">
        <f t="shared" si="1"/>
        <v>105.91664647359113</v>
      </c>
      <c r="J24" s="170">
        <f t="shared" si="3"/>
        <v>65.651303628548746</v>
      </c>
    </row>
    <row r="25" spans="1:10" ht="27.2">
      <c r="A25" s="166" t="s">
        <v>23</v>
      </c>
      <c r="B25" s="408">
        <v>43403.982477766222</v>
      </c>
      <c r="C25" s="164">
        <v>26296.157805160012</v>
      </c>
      <c r="D25" s="164">
        <v>24957.014913096504</v>
      </c>
      <c r="E25" s="167">
        <f t="shared" si="0"/>
        <v>105.3657975391952</v>
      </c>
      <c r="F25" s="410">
        <f>C25/B25*100</f>
        <v>60.584665977667541</v>
      </c>
      <c r="G25" s="164">
        <v>33633.620958846725</v>
      </c>
      <c r="H25" s="164">
        <v>32138.078203047553</v>
      </c>
      <c r="I25" s="411">
        <f t="shared" si="1"/>
        <v>104.65349155711917</v>
      </c>
      <c r="J25" s="165">
        <f>G25/$B25*100</f>
        <v>77.489711862443997</v>
      </c>
    </row>
    <row r="26" spans="1:10" ht="13.1" customHeight="1">
      <c r="A26" s="171" t="s">
        <v>24</v>
      </c>
      <c r="B26" s="472">
        <v>34652.644848233336</v>
      </c>
      <c r="C26" s="470">
        <v>24197.936734028684</v>
      </c>
      <c r="D26" s="470">
        <v>22633.478813719918</v>
      </c>
      <c r="E26" s="169">
        <f>C26/D26*100</f>
        <v>106.91214078571265</v>
      </c>
      <c r="F26" s="416">
        <f>C26/B26*100</f>
        <v>69.82998509928268</v>
      </c>
      <c r="G26" s="470">
        <v>38135.952098330148</v>
      </c>
      <c r="H26" s="470">
        <v>34101.762691323565</v>
      </c>
      <c r="I26" s="413">
        <f t="shared" si="1"/>
        <v>111.82985596235173</v>
      </c>
      <c r="J26" s="170">
        <f>G26/$B26*100</f>
        <v>110.05206749831795</v>
      </c>
    </row>
    <row r="27" spans="1:10" ht="13.1" customHeight="1">
      <c r="A27" s="171" t="s">
        <v>25</v>
      </c>
      <c r="B27" s="472">
        <v>45137.27032869379</v>
      </c>
      <c r="C27" s="470">
        <v>27822.591035992609</v>
      </c>
      <c r="D27" s="470">
        <v>26106.787841023262</v>
      </c>
      <c r="E27" s="169">
        <f t="shared" si="0"/>
        <v>106.5722493529947</v>
      </c>
      <c r="F27" s="416">
        <f t="shared" ref="F27:F52" si="4">C27/B27*100</f>
        <v>61.639950385537098</v>
      </c>
      <c r="G27" s="470">
        <v>27214.000734450743</v>
      </c>
      <c r="H27" s="470">
        <v>26848.808787437494</v>
      </c>
      <c r="I27" s="413">
        <f t="shared" si="1"/>
        <v>101.3601793282692</v>
      </c>
      <c r="J27" s="170">
        <f t="shared" ref="J27:J52" si="5">G27/$B27*100</f>
        <v>60.291640447629788</v>
      </c>
    </row>
    <row r="28" spans="1:10" ht="13.1" customHeight="1">
      <c r="A28" s="171" t="s">
        <v>184</v>
      </c>
      <c r="B28" s="472">
        <v>42594.430512113671</v>
      </c>
      <c r="C28" s="470">
        <v>28242.535547278807</v>
      </c>
      <c r="D28" s="470">
        <v>27244.566539966734</v>
      </c>
      <c r="E28" s="169">
        <f t="shared" si="0"/>
        <v>103.66300196352212</v>
      </c>
      <c r="F28" s="416">
        <f t="shared" si="4"/>
        <v>66.305700552204243</v>
      </c>
      <c r="G28" s="470">
        <v>44417.474453244249</v>
      </c>
      <c r="H28" s="470">
        <v>42954.002910361618</v>
      </c>
      <c r="I28" s="413">
        <f t="shared" si="1"/>
        <v>103.4070667312117</v>
      </c>
      <c r="J28" s="170">
        <f t="shared" si="5"/>
        <v>104.28000543548083</v>
      </c>
    </row>
    <row r="29" spans="1:10" ht="13.1" customHeight="1">
      <c r="A29" s="171" t="s">
        <v>27</v>
      </c>
      <c r="B29" s="472">
        <v>30684.616564596021</v>
      </c>
      <c r="C29" s="470">
        <v>22522.764701404336</v>
      </c>
      <c r="D29" s="470">
        <v>21308.754149318534</v>
      </c>
      <c r="E29" s="169">
        <f t="shared" si="0"/>
        <v>105.69723853200787</v>
      </c>
      <c r="F29" s="416">
        <f t="shared" si="4"/>
        <v>73.400834760279039</v>
      </c>
      <c r="G29" s="470">
        <v>23046.293298612436</v>
      </c>
      <c r="H29" s="470">
        <v>21709.380601575678</v>
      </c>
      <c r="I29" s="413">
        <f t="shared" si="1"/>
        <v>106.15822589125239</v>
      </c>
      <c r="J29" s="170">
        <f t="shared" si="5"/>
        <v>75.106994575266427</v>
      </c>
    </row>
    <row r="30" spans="1:10" ht="13.1" customHeight="1">
      <c r="A30" s="171" t="s">
        <v>28</v>
      </c>
      <c r="B30" s="472">
        <v>30591.72603734037</v>
      </c>
      <c r="C30" s="470">
        <v>26634.953978700338</v>
      </c>
      <c r="D30" s="470">
        <v>24867.504074430824</v>
      </c>
      <c r="E30" s="169">
        <f t="shared" si="0"/>
        <v>107.10746803933104</v>
      </c>
      <c r="F30" s="414">
        <f t="shared" si="4"/>
        <v>87.065875087236392</v>
      </c>
      <c r="G30" s="470">
        <v>31560.871221522972</v>
      </c>
      <c r="H30" s="470">
        <v>27639.308768484563</v>
      </c>
      <c r="I30" s="413">
        <f t="shared" si="1"/>
        <v>114.18835212518023</v>
      </c>
      <c r="J30" s="170">
        <f t="shared" si="5"/>
        <v>103.16799772265108</v>
      </c>
    </row>
    <row r="31" spans="1:10" ht="13.1" customHeight="1">
      <c r="A31" s="171" t="s">
        <v>29</v>
      </c>
      <c r="B31" s="472">
        <v>37674.776629000073</v>
      </c>
      <c r="C31" s="470">
        <v>34503.458728795042</v>
      </c>
      <c r="D31" s="470">
        <v>32634.937740058424</v>
      </c>
      <c r="E31" s="169">
        <f t="shared" si="0"/>
        <v>105.72552337503947</v>
      </c>
      <c r="F31" s="414">
        <f t="shared" si="4"/>
        <v>91.582384332535327</v>
      </c>
      <c r="G31" s="470">
        <v>31896.909072956598</v>
      </c>
      <c r="H31" s="470">
        <v>30424.695375289615</v>
      </c>
      <c r="I31" s="413">
        <f t="shared" si="1"/>
        <v>104.83887736428312</v>
      </c>
      <c r="J31" s="170">
        <f t="shared" si="5"/>
        <v>84.663830623494732</v>
      </c>
    </row>
    <row r="32" spans="1:10" ht="13.1" customHeight="1">
      <c r="A32" s="171" t="s">
        <v>30</v>
      </c>
      <c r="B32" s="472">
        <v>51109.280622100974</v>
      </c>
      <c r="C32" s="470">
        <v>27805.85714082214</v>
      </c>
      <c r="D32" s="470">
        <v>27435.136429980277</v>
      </c>
      <c r="E32" s="169">
        <f t="shared" si="0"/>
        <v>101.35126250160269</v>
      </c>
      <c r="F32" s="416">
        <f t="shared" si="4"/>
        <v>54.404712416942466</v>
      </c>
      <c r="G32" s="470">
        <v>109060.94305092395</v>
      </c>
      <c r="H32" s="470">
        <v>112302.31575195755</v>
      </c>
      <c r="I32" s="413">
        <f t="shared" si="1"/>
        <v>97.113708048378243</v>
      </c>
      <c r="J32" s="170">
        <f t="shared" si="5"/>
        <v>213.38774821996452</v>
      </c>
    </row>
    <row r="33" spans="1:10" ht="13.1" customHeight="1">
      <c r="A33" s="171" t="s">
        <v>31</v>
      </c>
      <c r="B33" s="472">
        <v>28145.045550976898</v>
      </c>
      <c r="C33" s="470">
        <v>19786.991548844271</v>
      </c>
      <c r="D33" s="470">
        <v>19187.52487696306</v>
      </c>
      <c r="E33" s="169">
        <f t="shared" si="0"/>
        <v>103.12425221973753</v>
      </c>
      <c r="F33" s="416">
        <f t="shared" si="4"/>
        <v>70.3036401664572</v>
      </c>
      <c r="G33" s="470">
        <v>18668.479835243805</v>
      </c>
      <c r="H33" s="470">
        <v>17946.574318998257</v>
      </c>
      <c r="I33" s="413">
        <f t="shared" si="1"/>
        <v>104.02252543250741</v>
      </c>
      <c r="J33" s="170">
        <f t="shared" si="5"/>
        <v>66.329542090919915</v>
      </c>
    </row>
    <row r="34" spans="1:10" ht="13.1" customHeight="1">
      <c r="A34" s="171" t="s">
        <v>32</v>
      </c>
      <c r="B34" s="472">
        <v>22810.994575669007</v>
      </c>
      <c r="C34" s="470">
        <v>15300.507672904523</v>
      </c>
      <c r="D34" s="470">
        <v>14620.182249783362</v>
      </c>
      <c r="E34" s="169">
        <f t="shared" si="0"/>
        <v>104.65333065961775</v>
      </c>
      <c r="F34" s="416">
        <f t="shared" si="4"/>
        <v>67.075144935699441</v>
      </c>
      <c r="G34" s="470">
        <v>15425.908723290599</v>
      </c>
      <c r="H34" s="470">
        <v>14803.321043913176</v>
      </c>
      <c r="I34" s="413">
        <f t="shared" si="1"/>
        <v>104.20572976516927</v>
      </c>
      <c r="J34" s="170">
        <f t="shared" si="5"/>
        <v>67.624884448240607</v>
      </c>
    </row>
    <row r="35" spans="1:10" ht="13.1" customHeight="1">
      <c r="A35" s="171" t="s">
        <v>185</v>
      </c>
      <c r="B35" s="472">
        <v>52299.733360544305</v>
      </c>
      <c r="C35" s="470">
        <v>31404.05452010376</v>
      </c>
      <c r="D35" s="470">
        <v>30963.298619477911</v>
      </c>
      <c r="E35" s="169">
        <f t="shared" si="0"/>
        <v>101.42347850609362</v>
      </c>
      <c r="F35" s="416">
        <f t="shared" si="4"/>
        <v>60.046299478450962</v>
      </c>
      <c r="G35" s="470">
        <v>32931.794380657615</v>
      </c>
      <c r="H35" s="470">
        <v>30058.883417442263</v>
      </c>
      <c r="I35" s="413">
        <f t="shared" si="1"/>
        <v>109.55761038531553</v>
      </c>
      <c r="J35" s="170">
        <f t="shared" si="5"/>
        <v>62.967423091112451</v>
      </c>
    </row>
    <row r="36" spans="1:10">
      <c r="A36" s="172" t="s">
        <v>34</v>
      </c>
      <c r="B36" s="408">
        <v>27839.100814866459</v>
      </c>
      <c r="C36" s="164">
        <v>22240.159741842836</v>
      </c>
      <c r="D36" s="164">
        <v>20794.01088767785</v>
      </c>
      <c r="E36" s="167">
        <f t="shared" si="0"/>
        <v>106.95464122807566</v>
      </c>
      <c r="F36" s="410">
        <f t="shared" si="4"/>
        <v>79.888211511365654</v>
      </c>
      <c r="G36" s="164">
        <v>21397.111730443907</v>
      </c>
      <c r="H36" s="164">
        <v>19846.60098677102</v>
      </c>
      <c r="I36" s="411">
        <f t="shared" si="1"/>
        <v>107.81247501628313</v>
      </c>
      <c r="J36" s="165">
        <f t="shared" si="5"/>
        <v>76.859924006660293</v>
      </c>
    </row>
    <row r="37" spans="1:10" ht="13.1" customHeight="1">
      <c r="A37" s="171" t="s">
        <v>35</v>
      </c>
      <c r="B37" s="472">
        <v>23667.153196127172</v>
      </c>
      <c r="C37" s="470">
        <v>20956.402553511078</v>
      </c>
      <c r="D37" s="470">
        <v>19883.279957299172</v>
      </c>
      <c r="E37" s="169">
        <f t="shared" si="0"/>
        <v>105.39711052963352</v>
      </c>
      <c r="F37" s="414">
        <f t="shared" si="4"/>
        <v>88.546359504447395</v>
      </c>
      <c r="G37" s="470">
        <v>19522.992981444091</v>
      </c>
      <c r="H37" s="470">
        <v>18707.930529399455</v>
      </c>
      <c r="I37" s="413">
        <f t="shared" si="1"/>
        <v>104.35677506266001</v>
      </c>
      <c r="J37" s="170">
        <f t="shared" si="5"/>
        <v>82.489823848517531</v>
      </c>
    </row>
    <row r="38" spans="1:10" ht="13.1" customHeight="1">
      <c r="A38" s="171" t="s">
        <v>39</v>
      </c>
      <c r="B38" s="472">
        <v>22485.746080794961</v>
      </c>
      <c r="C38" s="470">
        <v>10793.538341890668</v>
      </c>
      <c r="D38" s="470">
        <v>9315.2217519875903</v>
      </c>
      <c r="E38" s="169">
        <f t="shared" si="0"/>
        <v>115.86990228748606</v>
      </c>
      <c r="F38" s="416">
        <f t="shared" si="4"/>
        <v>48.00169095171546</v>
      </c>
      <c r="G38" s="470">
        <v>11136.173309294873</v>
      </c>
      <c r="H38" s="470">
        <v>9738.3469072164953</v>
      </c>
      <c r="I38" s="413">
        <f t="shared" si="1"/>
        <v>114.35383659461272</v>
      </c>
      <c r="J38" s="170">
        <f t="shared" si="5"/>
        <v>49.525478359849757</v>
      </c>
    </row>
    <row r="39" spans="1:10" ht="13.1" customHeight="1">
      <c r="A39" s="471" t="s">
        <v>107</v>
      </c>
      <c r="B39" s="472">
        <v>25938.834566072182</v>
      </c>
      <c r="C39" s="470">
        <v>17123.361299850789</v>
      </c>
      <c r="D39" s="470">
        <v>16356.201388182897</v>
      </c>
      <c r="E39" s="169">
        <f t="shared" si="0"/>
        <v>104.69033055696019</v>
      </c>
      <c r="F39" s="416">
        <f>C39/B39*100</f>
        <v>66.014381857572062</v>
      </c>
      <c r="G39" s="470">
        <v>16903.207928061278</v>
      </c>
      <c r="H39" s="470">
        <v>16016.739438251947</v>
      </c>
      <c r="I39" s="413">
        <f t="shared" si="1"/>
        <v>105.53463764099342</v>
      </c>
      <c r="J39" s="170">
        <f t="shared" si="5"/>
        <v>65.165641443931946</v>
      </c>
    </row>
    <row r="40" spans="1:10" ht="13.1" customHeight="1">
      <c r="A40" s="171" t="s">
        <v>43</v>
      </c>
      <c r="B40" s="472">
        <v>29417.910169541254</v>
      </c>
      <c r="C40" s="470">
        <v>24500.715241596325</v>
      </c>
      <c r="D40" s="470">
        <v>23291.908403436464</v>
      </c>
      <c r="E40" s="169">
        <f t="shared" si="0"/>
        <v>105.18981449360977</v>
      </c>
      <c r="F40" s="414">
        <f t="shared" si="4"/>
        <v>83.285029767219498</v>
      </c>
      <c r="G40" s="470">
        <v>23949.257752601115</v>
      </c>
      <c r="H40" s="470">
        <v>22569.36041265498</v>
      </c>
      <c r="I40" s="413">
        <f t="shared" si="1"/>
        <v>106.11402943954231</v>
      </c>
      <c r="J40" s="170">
        <f t="shared" si="5"/>
        <v>81.410465986797803</v>
      </c>
    </row>
    <row r="41" spans="1:10" ht="13.1" customHeight="1">
      <c r="A41" s="171" t="s">
        <v>45</v>
      </c>
      <c r="B41" s="472">
        <v>28251.072865897975</v>
      </c>
      <c r="C41" s="470">
        <v>13182.988095238095</v>
      </c>
      <c r="D41" s="470">
        <v>14456.724365207996</v>
      </c>
      <c r="E41" s="169">
        <f t="shared" si="0"/>
        <v>91.189316211663325</v>
      </c>
      <c r="F41" s="416">
        <f t="shared" si="4"/>
        <v>46.663672412778887</v>
      </c>
      <c r="G41" s="470">
        <v>12866.888096096096</v>
      </c>
      <c r="H41" s="470">
        <v>12229.47472686989</v>
      </c>
      <c r="I41" s="413">
        <f t="shared" si="1"/>
        <v>105.21210749817176</v>
      </c>
      <c r="J41" s="170">
        <f t="shared" si="5"/>
        <v>45.544776855635057</v>
      </c>
    </row>
    <row r="42" spans="1:10" ht="13.1" customHeight="1">
      <c r="A42" s="171" t="s">
        <v>46</v>
      </c>
      <c r="B42" s="472">
        <v>27368.867938051673</v>
      </c>
      <c r="C42" s="470">
        <v>19020.439475252027</v>
      </c>
      <c r="D42" s="470">
        <v>17613.237091190455</v>
      </c>
      <c r="E42" s="169">
        <f t="shared" si="0"/>
        <v>107.98945915947165</v>
      </c>
      <c r="F42" s="416">
        <f t="shared" si="4"/>
        <v>69.496624845075885</v>
      </c>
      <c r="G42" s="470">
        <v>18249.737865109793</v>
      </c>
      <c r="H42" s="470">
        <v>17107.035066507564</v>
      </c>
      <c r="I42" s="413">
        <f t="shared" si="1"/>
        <v>106.67972441840277</v>
      </c>
      <c r="J42" s="170">
        <f t="shared" si="5"/>
        <v>66.680645711826074</v>
      </c>
    </row>
    <row r="43" spans="1:10" ht="13.1" customHeight="1">
      <c r="A43" s="171" t="s">
        <v>47</v>
      </c>
      <c r="B43" s="472">
        <v>27405.474283114261</v>
      </c>
      <c r="C43" s="470">
        <v>21736.867856135719</v>
      </c>
      <c r="D43" s="470">
        <v>19997.129338014398</v>
      </c>
      <c r="E43" s="169">
        <f t="shared" si="0"/>
        <v>108.69994132014784</v>
      </c>
      <c r="F43" s="415">
        <f t="shared" si="4"/>
        <v>79.315787902743125</v>
      </c>
      <c r="G43" s="470">
        <v>21343.593423330931</v>
      </c>
      <c r="H43" s="470">
        <v>19298.901481438377</v>
      </c>
      <c r="I43" s="413">
        <f t="shared" si="1"/>
        <v>110.59486180526457</v>
      </c>
      <c r="J43" s="170">
        <f t="shared" si="5"/>
        <v>77.880766458698631</v>
      </c>
    </row>
    <row r="44" spans="1:10" ht="13.1" customHeight="1">
      <c r="A44" s="471" t="s">
        <v>108</v>
      </c>
      <c r="B44" s="472">
        <v>26491.361323177385</v>
      </c>
      <c r="C44" s="470">
        <v>29120.148387831945</v>
      </c>
      <c r="D44" s="470">
        <v>21539.945005856171</v>
      </c>
      <c r="E44" s="169">
        <f t="shared" si="0"/>
        <v>135.19137760061554</v>
      </c>
      <c r="F44" s="412">
        <f t="shared" si="4"/>
        <v>109.92318602500288</v>
      </c>
      <c r="G44" s="470">
        <v>29517.238364262619</v>
      </c>
      <c r="H44" s="470">
        <v>19564.106618997175</v>
      </c>
      <c r="I44" s="413">
        <f t="shared" si="1"/>
        <v>150.874450538931</v>
      </c>
      <c r="J44" s="170">
        <f t="shared" si="5"/>
        <v>111.42212740285974</v>
      </c>
    </row>
    <row r="45" spans="1:10" ht="27.2">
      <c r="A45" s="166" t="s">
        <v>92</v>
      </c>
      <c r="B45" s="408">
        <v>23334.410207322053</v>
      </c>
      <c r="C45" s="164">
        <v>17780.504881113229</v>
      </c>
      <c r="D45" s="164">
        <v>15793.503310049135</v>
      </c>
      <c r="E45" s="167">
        <f t="shared" si="0"/>
        <v>112.58113245716548</v>
      </c>
      <c r="F45" s="410">
        <f t="shared" si="4"/>
        <v>76.198647075870483</v>
      </c>
      <c r="G45" s="164">
        <v>17168.738034091897</v>
      </c>
      <c r="H45" s="164">
        <v>15326.391197817264</v>
      </c>
      <c r="I45" s="411">
        <f t="shared" si="1"/>
        <v>112.02074782312104</v>
      </c>
      <c r="J45" s="165">
        <f t="shared" si="5"/>
        <v>73.576910157791588</v>
      </c>
    </row>
    <row r="46" spans="1:10" ht="13.1" customHeight="1">
      <c r="A46" s="171" t="s">
        <v>36</v>
      </c>
      <c r="B46" s="472">
        <v>21129.503771594565</v>
      </c>
      <c r="C46" s="470">
        <v>9054.7946553697711</v>
      </c>
      <c r="D46" s="470">
        <v>8683.8284404581464</v>
      </c>
      <c r="E46" s="169">
        <f t="shared" si="0"/>
        <v>104.27192012664928</v>
      </c>
      <c r="F46" s="416">
        <f t="shared" si="4"/>
        <v>42.853797009386362</v>
      </c>
      <c r="G46" s="470">
        <v>9504.2551656811629</v>
      </c>
      <c r="H46" s="470">
        <v>9085.0294225252164</v>
      </c>
      <c r="I46" s="413">
        <f t="shared" si="1"/>
        <v>104.61446764406207</v>
      </c>
      <c r="J46" s="170">
        <f t="shared" si="5"/>
        <v>44.980967222042395</v>
      </c>
    </row>
    <row r="47" spans="1:10" ht="13.1" customHeight="1">
      <c r="A47" s="171" t="s">
        <v>37</v>
      </c>
      <c r="B47" s="472">
        <v>22037.13654061902</v>
      </c>
      <c r="C47" s="470">
        <v>8974.2131616595143</v>
      </c>
      <c r="D47" s="470">
        <v>7457.0244328097733</v>
      </c>
      <c r="E47" s="169">
        <f t="shared" si="0"/>
        <v>120.3457658281813</v>
      </c>
      <c r="F47" s="416">
        <f t="shared" si="4"/>
        <v>40.723136352666216</v>
      </c>
      <c r="G47" s="470">
        <v>10628.659966499163</v>
      </c>
      <c r="H47" s="470">
        <v>9766.5371809100998</v>
      </c>
      <c r="I47" s="413">
        <f t="shared" si="1"/>
        <v>108.82731278875575</v>
      </c>
      <c r="J47" s="170">
        <f t="shared" si="5"/>
        <v>48.230676190204363</v>
      </c>
    </row>
    <row r="48" spans="1:10" ht="13.1" customHeight="1">
      <c r="A48" s="168" t="s">
        <v>38</v>
      </c>
      <c r="B48" s="472">
        <v>20913.554488572478</v>
      </c>
      <c r="C48" s="470">
        <v>12642.463935969869</v>
      </c>
      <c r="D48" s="470">
        <v>11752.322440051847</v>
      </c>
      <c r="E48" s="169">
        <f t="shared" si="0"/>
        <v>107.5741752360744</v>
      </c>
      <c r="F48" s="416">
        <f t="shared" si="4"/>
        <v>60.451053133401722</v>
      </c>
      <c r="G48" s="470">
        <v>12849.521742751154</v>
      </c>
      <c r="H48" s="470">
        <v>11640.836674463937</v>
      </c>
      <c r="I48" s="413">
        <f t="shared" si="1"/>
        <v>110.38314600649508</v>
      </c>
      <c r="J48" s="170">
        <f t="shared" si="5"/>
        <v>61.441118245931612</v>
      </c>
    </row>
    <row r="49" spans="1:10" ht="13.1" customHeight="1">
      <c r="A49" s="168" t="s">
        <v>40</v>
      </c>
      <c r="B49" s="472">
        <v>22391.428343541516</v>
      </c>
      <c r="C49" s="470">
        <v>21881.31426892422</v>
      </c>
      <c r="D49" s="470">
        <v>21586.886379125033</v>
      </c>
      <c r="E49" s="169">
        <f t="shared" si="0"/>
        <v>101.36392013479028</v>
      </c>
      <c r="F49" s="414">
        <f t="shared" si="4"/>
        <v>97.721833253373347</v>
      </c>
      <c r="G49" s="470">
        <v>20199.749225738396</v>
      </c>
      <c r="H49" s="470">
        <v>19856.422037675729</v>
      </c>
      <c r="I49" s="413">
        <f t="shared" si="1"/>
        <v>101.72904860408001</v>
      </c>
      <c r="J49" s="170">
        <f t="shared" si="5"/>
        <v>90.211972705907002</v>
      </c>
    </row>
    <row r="50" spans="1:10" ht="13.1" customHeight="1">
      <c r="A50" s="171" t="s">
        <v>135</v>
      </c>
      <c r="B50" s="472">
        <v>23084.560116176068</v>
      </c>
      <c r="C50" s="470">
        <v>6280.5112168560609</v>
      </c>
      <c r="D50" s="470">
        <v>6047.6137931034482</v>
      </c>
      <c r="E50" s="169">
        <f t="shared" si="0"/>
        <v>103.85106310886127</v>
      </c>
      <c r="F50" s="416">
        <f t="shared" si="4"/>
        <v>27.206544916812653</v>
      </c>
      <c r="G50" s="470">
        <v>8863.9607179707655</v>
      </c>
      <c r="H50" s="470">
        <v>7686.0330318690785</v>
      </c>
      <c r="I50" s="413">
        <f t="shared" si="1"/>
        <v>115.32556106924822</v>
      </c>
      <c r="J50" s="170">
        <f t="shared" si="5"/>
        <v>38.397789142880448</v>
      </c>
    </row>
    <row r="51" spans="1:10" ht="13.1" customHeight="1">
      <c r="A51" s="171" t="s">
        <v>42</v>
      </c>
      <c r="B51" s="472">
        <v>22815.734938973423</v>
      </c>
      <c r="C51" s="470">
        <v>4499.8884234587249</v>
      </c>
      <c r="D51" s="470">
        <v>2820.0580570734669</v>
      </c>
      <c r="E51" s="169">
        <f t="shared" si="0"/>
        <v>159.56722636159174</v>
      </c>
      <c r="F51" s="416">
        <f t="shared" si="4"/>
        <v>19.722741500525139</v>
      </c>
      <c r="G51" s="470">
        <v>6976.6400427728613</v>
      </c>
      <c r="H51" s="470">
        <v>5314.5198927547071</v>
      </c>
      <c r="I51" s="413">
        <f t="shared" si="1"/>
        <v>131.27507627328905</v>
      </c>
      <c r="J51" s="170">
        <f t="shared" si="5"/>
        <v>30.578195536692931</v>
      </c>
    </row>
    <row r="52" spans="1:10" ht="13.1" customHeight="1">
      <c r="A52" s="171" t="s">
        <v>44</v>
      </c>
      <c r="B52" s="472">
        <v>25412.941178730973</v>
      </c>
      <c r="C52" s="470">
        <v>20675.296889701614</v>
      </c>
      <c r="D52" s="470">
        <v>18462.121980798027</v>
      </c>
      <c r="E52" s="169">
        <f t="shared" si="0"/>
        <v>111.98765185933368</v>
      </c>
      <c r="F52" s="414">
        <f t="shared" si="4"/>
        <v>81.357355468187734</v>
      </c>
      <c r="G52" s="470">
        <v>20432.820947223558</v>
      </c>
      <c r="H52" s="470">
        <v>18266.31275260168</v>
      </c>
      <c r="I52" s="413">
        <f t="shared" si="1"/>
        <v>111.86067611983322</v>
      </c>
      <c r="J52" s="170">
        <f t="shared" si="5"/>
        <v>80.403211904982257</v>
      </c>
    </row>
    <row r="53" spans="1:10">
      <c r="A53" s="166" t="s">
        <v>48</v>
      </c>
      <c r="B53" s="408">
        <v>28302.914526860903</v>
      </c>
      <c r="C53" s="164">
        <v>18169.830277624711</v>
      </c>
      <c r="D53" s="164">
        <v>16988.015231810838</v>
      </c>
      <c r="E53" s="167">
        <f t="shared" si="0"/>
        <v>106.95675762993709</v>
      </c>
      <c r="F53" s="410">
        <f>C53/B53*100</f>
        <v>64.197735750431704</v>
      </c>
      <c r="G53" s="164">
        <v>17839.61179155486</v>
      </c>
      <c r="H53" s="164">
        <v>16717.19297229702</v>
      </c>
      <c r="I53" s="411">
        <f t="shared" si="1"/>
        <v>106.71415841832935</v>
      </c>
      <c r="J53" s="165">
        <f>G53/$B53*100</f>
        <v>63.031006134100295</v>
      </c>
    </row>
    <row r="54" spans="1:10" ht="13.1" customHeight="1">
      <c r="A54" s="171" t="s">
        <v>49</v>
      </c>
      <c r="B54" s="472">
        <v>28976.185738709875</v>
      </c>
      <c r="C54" s="470">
        <v>16983.372963066311</v>
      </c>
      <c r="D54" s="470">
        <v>15813.919180170105</v>
      </c>
      <c r="E54" s="169">
        <f t="shared" si="0"/>
        <v>107.39509143541497</v>
      </c>
      <c r="F54" s="416">
        <f>C54/B54*100</f>
        <v>58.611485708341107</v>
      </c>
      <c r="G54" s="470">
        <v>16732.128080082137</v>
      </c>
      <c r="H54" s="470">
        <v>15619.040878477474</v>
      </c>
      <c r="I54" s="413">
        <f t="shared" si="1"/>
        <v>107.12647601261138</v>
      </c>
      <c r="J54" s="170">
        <f>G54/$B54*100</f>
        <v>57.744412018070925</v>
      </c>
    </row>
    <row r="55" spans="1:10" ht="13.1" customHeight="1">
      <c r="A55" s="171" t="s">
        <v>50</v>
      </c>
      <c r="B55" s="472">
        <v>25138.609420062548</v>
      </c>
      <c r="C55" s="470">
        <v>23098.105130545562</v>
      </c>
      <c r="D55" s="470">
        <v>22795.896061919062</v>
      </c>
      <c r="E55" s="169">
        <f t="shared" si="0"/>
        <v>101.32571699662793</v>
      </c>
      <c r="F55" s="414">
        <f t="shared" ref="F55:F85" si="6">C55/B55*100</f>
        <v>91.882986622607262</v>
      </c>
      <c r="G55" s="470">
        <v>22159.594215615569</v>
      </c>
      <c r="H55" s="470">
        <v>21783.209283290282</v>
      </c>
      <c r="I55" s="413">
        <f t="shared" si="1"/>
        <v>101.72786721841767</v>
      </c>
      <c r="J55" s="170">
        <f t="shared" ref="J55:J85" si="7">G55/$B55*100</f>
        <v>88.149642032031025</v>
      </c>
    </row>
    <row r="56" spans="1:10" ht="13.1" customHeight="1">
      <c r="A56" s="171" t="s">
        <v>51</v>
      </c>
      <c r="B56" s="472">
        <v>23787.314432418148</v>
      </c>
      <c r="C56" s="470">
        <v>20629.39104245065</v>
      </c>
      <c r="D56" s="470">
        <v>19112.561359755167</v>
      </c>
      <c r="E56" s="169">
        <f t="shared" si="0"/>
        <v>107.93629725573797</v>
      </c>
      <c r="F56" s="414">
        <f t="shared" si="6"/>
        <v>86.724338306707821</v>
      </c>
      <c r="G56" s="470">
        <v>20486.47604370915</v>
      </c>
      <c r="H56" s="470">
        <v>19078.571173869466</v>
      </c>
      <c r="I56" s="413">
        <f t="shared" si="1"/>
        <v>107.37950896327074</v>
      </c>
      <c r="J56" s="170">
        <f t="shared" si="7"/>
        <v>86.123534886264821</v>
      </c>
    </row>
    <row r="57" spans="1:10" ht="13.1" customHeight="1">
      <c r="A57" s="171" t="s">
        <v>52</v>
      </c>
      <c r="B57" s="472">
        <v>31488.282906619919</v>
      </c>
      <c r="C57" s="470">
        <v>17338.270886324099</v>
      </c>
      <c r="D57" s="470">
        <v>16057.537901658239</v>
      </c>
      <c r="E57" s="169">
        <f t="shared" si="0"/>
        <v>107.97589887384666</v>
      </c>
      <c r="F57" s="416">
        <f t="shared" si="6"/>
        <v>55.062611504544755</v>
      </c>
      <c r="G57" s="470">
        <v>17154.20010700708</v>
      </c>
      <c r="H57" s="470">
        <v>15926.628184320745</v>
      </c>
      <c r="I57" s="413">
        <f t="shared" si="1"/>
        <v>107.70766987512674</v>
      </c>
      <c r="J57" s="170">
        <f t="shared" si="7"/>
        <v>54.47804238128424</v>
      </c>
    </row>
    <row r="58" spans="1:10" ht="13.1" customHeight="1">
      <c r="A58" s="171" t="s">
        <v>53</v>
      </c>
      <c r="B58" s="472">
        <v>28091.424952857862</v>
      </c>
      <c r="C58" s="470">
        <v>18533.871166276942</v>
      </c>
      <c r="D58" s="470">
        <v>16733.815614705967</v>
      </c>
      <c r="E58" s="169">
        <f t="shared" si="0"/>
        <v>110.75699405931697</v>
      </c>
      <c r="F58" s="416">
        <f t="shared" si="6"/>
        <v>65.976970543074614</v>
      </c>
      <c r="G58" s="470">
        <v>18478.326354946545</v>
      </c>
      <c r="H58" s="470">
        <v>16797.232485039811</v>
      </c>
      <c r="I58" s="413">
        <f t="shared" si="1"/>
        <v>110.0081598049201</v>
      </c>
      <c r="J58" s="170">
        <f t="shared" si="7"/>
        <v>65.779241836098691</v>
      </c>
    </row>
    <row r="59" spans="1:10" ht="13.1" customHeight="1">
      <c r="A59" s="171" t="s">
        <v>54</v>
      </c>
      <c r="B59" s="472">
        <v>23749.320624474509</v>
      </c>
      <c r="C59" s="470">
        <v>16546.843928347676</v>
      </c>
      <c r="D59" s="470">
        <v>16621.219002809874</v>
      </c>
      <c r="E59" s="169">
        <f t="shared" si="0"/>
        <v>99.552529363522467</v>
      </c>
      <c r="F59" s="416">
        <f t="shared" si="6"/>
        <v>69.672914817174075</v>
      </c>
      <c r="G59" s="470">
        <v>16276.005258078994</v>
      </c>
      <c r="H59" s="470">
        <v>16281.432670174238</v>
      </c>
      <c r="I59" s="413">
        <f t="shared" si="1"/>
        <v>99.966665021406953</v>
      </c>
      <c r="J59" s="170">
        <f t="shared" si="7"/>
        <v>68.53250884703624</v>
      </c>
    </row>
    <row r="60" spans="1:10" ht="13.1" customHeight="1">
      <c r="A60" s="171" t="s">
        <v>55</v>
      </c>
      <c r="B60" s="472">
        <v>31651.903423091098</v>
      </c>
      <c r="C60" s="470">
        <v>18581.312767527037</v>
      </c>
      <c r="D60" s="470">
        <v>17316.218342090186</v>
      </c>
      <c r="E60" s="169">
        <f t="shared" si="0"/>
        <v>107.30583549158543</v>
      </c>
      <c r="F60" s="416">
        <f t="shared" si="6"/>
        <v>58.70519860733355</v>
      </c>
      <c r="G60" s="470">
        <v>18149.904367740161</v>
      </c>
      <c r="H60" s="470">
        <v>16904.739723584957</v>
      </c>
      <c r="I60" s="413">
        <f t="shared" si="1"/>
        <v>107.36577234855613</v>
      </c>
      <c r="J60" s="170">
        <f t="shared" si="7"/>
        <v>57.342220861508167</v>
      </c>
    </row>
    <row r="61" spans="1:10" ht="13.1" customHeight="1">
      <c r="A61" s="171" t="s">
        <v>56</v>
      </c>
      <c r="B61" s="470">
        <v>24232.681432079375</v>
      </c>
      <c r="C61" s="470">
        <v>19939.204231567266</v>
      </c>
      <c r="D61" s="470">
        <v>18405.585080806191</v>
      </c>
      <c r="E61" s="169">
        <f t="shared" si="0"/>
        <v>108.33235751011455</v>
      </c>
      <c r="F61" s="414">
        <f t="shared" si="6"/>
        <v>82.282285959372302</v>
      </c>
      <c r="G61" s="470">
        <v>18929.058176501359</v>
      </c>
      <c r="H61" s="470">
        <v>17644.355384274822</v>
      </c>
      <c r="I61" s="413">
        <f t="shared" si="1"/>
        <v>107.28109791628604</v>
      </c>
      <c r="J61" s="170">
        <f t="shared" si="7"/>
        <v>78.113758188736611</v>
      </c>
    </row>
    <row r="62" spans="1:10" ht="13.1" customHeight="1">
      <c r="A62" s="171" t="s">
        <v>57</v>
      </c>
      <c r="B62" s="470">
        <v>29541.730182717092</v>
      </c>
      <c r="C62" s="470">
        <v>17701.797710602601</v>
      </c>
      <c r="D62" s="470">
        <v>16957.023078341637</v>
      </c>
      <c r="E62" s="169">
        <f t="shared" si="0"/>
        <v>104.39213079335975</v>
      </c>
      <c r="F62" s="416">
        <f t="shared" si="6"/>
        <v>59.921330271165871</v>
      </c>
      <c r="G62" s="470">
        <v>16928.672077421696</v>
      </c>
      <c r="H62" s="470">
        <v>16324.228032330981</v>
      </c>
      <c r="I62" s="413">
        <f t="shared" si="1"/>
        <v>103.70274198506407</v>
      </c>
      <c r="J62" s="170">
        <f t="shared" si="7"/>
        <v>57.30426746408218</v>
      </c>
    </row>
    <row r="63" spans="1:10" ht="13.1" customHeight="1">
      <c r="A63" s="171" t="s">
        <v>58</v>
      </c>
      <c r="B63" s="472">
        <v>26836.678340309572</v>
      </c>
      <c r="C63" s="470">
        <v>14543.487865469822</v>
      </c>
      <c r="D63" s="470">
        <v>13924.557488112103</v>
      </c>
      <c r="E63" s="169">
        <f t="shared" si="0"/>
        <v>104.44488363731574</v>
      </c>
      <c r="F63" s="416">
        <f t="shared" si="6"/>
        <v>54.19257808677844</v>
      </c>
      <c r="G63" s="470">
        <v>14626.433331113685</v>
      </c>
      <c r="H63" s="470">
        <v>14003.950504359977</v>
      </c>
      <c r="I63" s="413">
        <f t="shared" si="1"/>
        <v>104.44505160568731</v>
      </c>
      <c r="J63" s="170">
        <f t="shared" si="7"/>
        <v>54.501653094467741</v>
      </c>
    </row>
    <row r="64" spans="1:10" ht="13.1" customHeight="1">
      <c r="A64" s="171" t="s">
        <v>59</v>
      </c>
      <c r="B64" s="472">
        <v>25617.22706115228</v>
      </c>
      <c r="C64" s="470">
        <v>23500.340685907464</v>
      </c>
      <c r="D64" s="470">
        <v>21302.388648267577</v>
      </c>
      <c r="E64" s="169">
        <f t="shared" si="0"/>
        <v>110.3178665732335</v>
      </c>
      <c r="F64" s="414">
        <f t="shared" si="6"/>
        <v>91.736473388819633</v>
      </c>
      <c r="G64" s="470">
        <v>23074.455681624757</v>
      </c>
      <c r="H64" s="470">
        <v>20977.934905489536</v>
      </c>
      <c r="I64" s="413">
        <f t="shared" si="1"/>
        <v>109.99393308054646</v>
      </c>
      <c r="J64" s="170">
        <f t="shared" si="7"/>
        <v>90.07397883675101</v>
      </c>
    </row>
    <row r="65" spans="1:10" ht="13.1" customHeight="1">
      <c r="A65" s="171" t="s">
        <v>60</v>
      </c>
      <c r="B65" s="472">
        <v>29734.653390761472</v>
      </c>
      <c r="C65" s="470">
        <v>18434.087796208391</v>
      </c>
      <c r="D65" s="470">
        <v>17435.425467906462</v>
      </c>
      <c r="E65" s="169">
        <f t="shared" si="0"/>
        <v>105.7277772208093</v>
      </c>
      <c r="F65" s="416">
        <f t="shared" si="6"/>
        <v>61.995300748774973</v>
      </c>
      <c r="G65" s="470">
        <v>18357.67389527366</v>
      </c>
      <c r="H65" s="470">
        <v>17489.486118897334</v>
      </c>
      <c r="I65" s="413">
        <f t="shared" si="1"/>
        <v>104.96405537860973</v>
      </c>
      <c r="J65" s="170">
        <f t="shared" si="7"/>
        <v>61.73831473339915</v>
      </c>
    </row>
    <row r="66" spans="1:10" ht="13.1" customHeight="1">
      <c r="A66" s="171" t="s">
        <v>61</v>
      </c>
      <c r="B66" s="472">
        <v>24045.735007277784</v>
      </c>
      <c r="C66" s="470">
        <v>16333.45203366663</v>
      </c>
      <c r="D66" s="470">
        <v>15360.749972537988</v>
      </c>
      <c r="E66" s="169">
        <f t="shared" si="0"/>
        <v>106.33238652323385</v>
      </c>
      <c r="F66" s="416">
        <f t="shared" si="6"/>
        <v>67.926607478303652</v>
      </c>
      <c r="G66" s="470">
        <v>15377.995651876532</v>
      </c>
      <c r="H66" s="470">
        <v>14299.966664845173</v>
      </c>
      <c r="I66" s="413">
        <f t="shared" si="1"/>
        <v>107.53868181861969</v>
      </c>
      <c r="J66" s="170">
        <f t="shared" si="7"/>
        <v>63.953111215864944</v>
      </c>
    </row>
    <row r="67" spans="1:10" ht="13.1" customHeight="1">
      <c r="A67" s="171" t="s">
        <v>62</v>
      </c>
      <c r="B67" s="470">
        <v>25276.834892270366</v>
      </c>
      <c r="C67" s="470">
        <v>16286.993176963842</v>
      </c>
      <c r="D67" s="470">
        <v>15597.915292375246</v>
      </c>
      <c r="E67" s="169">
        <f t="shared" si="0"/>
        <v>104.41775629417248</v>
      </c>
      <c r="F67" s="170">
        <f t="shared" si="6"/>
        <v>64.434464387566152</v>
      </c>
      <c r="G67" s="470">
        <v>17373.647839860918</v>
      </c>
      <c r="H67" s="470">
        <v>16513.089828172018</v>
      </c>
      <c r="I67" s="169">
        <f t="shared" si="1"/>
        <v>105.2113688028315</v>
      </c>
      <c r="J67" s="170">
        <f t="shared" si="7"/>
        <v>68.733478356397242</v>
      </c>
    </row>
    <row r="68" spans="1:10">
      <c r="A68" s="172" t="s">
        <v>63</v>
      </c>
      <c r="B68" s="408">
        <v>43941.755337336224</v>
      </c>
      <c r="C68" s="164">
        <v>22999.335936463649</v>
      </c>
      <c r="D68" s="164">
        <v>21621.114618610958</v>
      </c>
      <c r="E68" s="167">
        <f t="shared" si="0"/>
        <v>106.37442306820921</v>
      </c>
      <c r="F68" s="410">
        <f t="shared" si="6"/>
        <v>52.340503377482698</v>
      </c>
      <c r="G68" s="164">
        <v>22821.968849939363</v>
      </c>
      <c r="H68" s="164">
        <v>21472.257255376986</v>
      </c>
      <c r="I68" s="411">
        <f t="shared" si="1"/>
        <v>106.28583934380904</v>
      </c>
      <c r="J68" s="165">
        <f t="shared" si="7"/>
        <v>51.936862045536216</v>
      </c>
    </row>
    <row r="69" spans="1:10" ht="13.1" customHeight="1">
      <c r="A69" s="171" t="s">
        <v>64</v>
      </c>
      <c r="B69" s="472">
        <v>24523.467339520372</v>
      </c>
      <c r="C69" s="470">
        <v>17236.638876089772</v>
      </c>
      <c r="D69" s="470">
        <v>15571.959903056415</v>
      </c>
      <c r="E69" s="169">
        <f t="shared" si="0"/>
        <v>110.69023413492491</v>
      </c>
      <c r="F69" s="416">
        <f t="shared" si="6"/>
        <v>70.286304287454342</v>
      </c>
      <c r="G69" s="470">
        <v>17159.98826037845</v>
      </c>
      <c r="H69" s="470">
        <v>15635.600512014453</v>
      </c>
      <c r="I69" s="413">
        <f t="shared" si="1"/>
        <v>109.74946723148018</v>
      </c>
      <c r="J69" s="170">
        <f t="shared" si="7"/>
        <v>69.973744017529555</v>
      </c>
    </row>
    <row r="70" spans="1:10" ht="13.1" customHeight="1">
      <c r="A70" s="171" t="s">
        <v>65</v>
      </c>
      <c r="B70" s="472">
        <v>34531.682926776652</v>
      </c>
      <c r="C70" s="470">
        <v>23588.951130396708</v>
      </c>
      <c r="D70" s="470">
        <v>22605.902984435979</v>
      </c>
      <c r="E70" s="169">
        <f t="shared" si="0"/>
        <v>104.34863472004436</v>
      </c>
      <c r="F70" s="416">
        <f t="shared" si="6"/>
        <v>68.311038243969563</v>
      </c>
      <c r="G70" s="470">
        <v>22533.684316020623</v>
      </c>
      <c r="H70" s="470">
        <v>21554.362151586683</v>
      </c>
      <c r="I70" s="413">
        <f t="shared" ref="I70:I95" si="8">G70/H70*100</f>
        <v>104.54349870131439</v>
      </c>
      <c r="J70" s="170">
        <f t="shared" si="7"/>
        <v>65.255100261990108</v>
      </c>
    </row>
    <row r="71" spans="1:10" ht="13.1" customHeight="1">
      <c r="A71" s="171" t="s">
        <v>66</v>
      </c>
      <c r="B71" s="472">
        <v>63891.003241186234</v>
      </c>
      <c r="C71" s="470">
        <v>23316.188488290103</v>
      </c>
      <c r="D71" s="470">
        <v>22047.777964030476</v>
      </c>
      <c r="E71" s="169">
        <f t="shared" si="0"/>
        <v>105.75300842710298</v>
      </c>
      <c r="F71" s="416">
        <f t="shared" si="6"/>
        <v>36.49369599076779</v>
      </c>
      <c r="G71" s="470">
        <v>24782.637885549484</v>
      </c>
      <c r="H71" s="470">
        <v>23357.620460912814</v>
      </c>
      <c r="I71" s="413">
        <f t="shared" si="8"/>
        <v>106.10086728235576</v>
      </c>
      <c r="J71" s="170">
        <f t="shared" si="7"/>
        <v>38.788932131799406</v>
      </c>
    </row>
    <row r="72" spans="1:10" ht="13.1" customHeight="1">
      <c r="A72" s="171" t="s">
        <v>67</v>
      </c>
      <c r="B72" s="472">
        <v>31507.751919162176</v>
      </c>
      <c r="C72" s="470">
        <v>23791.891344802349</v>
      </c>
      <c r="D72" s="470">
        <v>21984.210366627889</v>
      </c>
      <c r="E72" s="169">
        <f t="shared" ref="E72:E94" si="9">C72/D72*100</f>
        <v>108.22263319003955</v>
      </c>
      <c r="F72" s="416">
        <f t="shared" si="6"/>
        <v>75.511231032426508</v>
      </c>
      <c r="G72" s="470">
        <v>23114.569933470593</v>
      </c>
      <c r="H72" s="470">
        <v>21478.617084133646</v>
      </c>
      <c r="I72" s="413">
        <f t="shared" si="8"/>
        <v>107.61665819977505</v>
      </c>
      <c r="J72" s="170">
        <f t="shared" si="7"/>
        <v>73.361533354631135</v>
      </c>
    </row>
    <row r="73" spans="1:10">
      <c r="A73" s="166" t="s">
        <v>68</v>
      </c>
      <c r="B73" s="408">
        <v>33075.771640999075</v>
      </c>
      <c r="C73" s="164">
        <v>19123.135749331926</v>
      </c>
      <c r="D73" s="164">
        <v>17662.171846977391</v>
      </c>
      <c r="E73" s="167">
        <f t="shared" si="9"/>
        <v>108.27171151437165</v>
      </c>
      <c r="F73" s="410">
        <f t="shared" si="6"/>
        <v>57.816143964507972</v>
      </c>
      <c r="G73" s="164">
        <v>20786.49223171825</v>
      </c>
      <c r="H73" s="164">
        <v>19168.22868254155</v>
      </c>
      <c r="I73" s="411">
        <f t="shared" si="8"/>
        <v>108.44242614160073</v>
      </c>
      <c r="J73" s="165">
        <f t="shared" si="7"/>
        <v>62.845071181808351</v>
      </c>
    </row>
    <row r="74" spans="1:10" ht="13.1" customHeight="1">
      <c r="A74" s="171" t="s">
        <v>69</v>
      </c>
      <c r="B74" s="472">
        <v>25249.988579385157</v>
      </c>
      <c r="C74" s="470">
        <v>10890.682797941872</v>
      </c>
      <c r="D74" s="470">
        <v>10340.622003014112</v>
      </c>
      <c r="E74" s="169">
        <f t="shared" si="9"/>
        <v>105.31941690516709</v>
      </c>
      <c r="F74" s="416">
        <f t="shared" si="6"/>
        <v>43.131436529968767</v>
      </c>
      <c r="G74" s="470">
        <v>13041.524593376445</v>
      </c>
      <c r="H74" s="470">
        <v>12265.285796766744</v>
      </c>
      <c r="I74" s="413">
        <f t="shared" si="8"/>
        <v>106.328746100758</v>
      </c>
      <c r="J74" s="170">
        <f t="shared" si="7"/>
        <v>51.649625711212934</v>
      </c>
    </row>
    <row r="75" spans="1:10" ht="13.1" customHeight="1">
      <c r="A75" s="171" t="s">
        <v>70</v>
      </c>
      <c r="B75" s="472">
        <v>31460.347785605776</v>
      </c>
      <c r="C75" s="470">
        <v>16803.242784240731</v>
      </c>
      <c r="D75" s="470">
        <v>16669.576174100319</v>
      </c>
      <c r="E75" s="169">
        <f t="shared" si="9"/>
        <v>100.80185967984052</v>
      </c>
      <c r="F75" s="416">
        <f t="shared" si="6"/>
        <v>53.410861503345522</v>
      </c>
      <c r="G75" s="470">
        <v>19049.229197365054</v>
      </c>
      <c r="H75" s="470">
        <v>18479.277860447899</v>
      </c>
      <c r="I75" s="413">
        <f t="shared" si="8"/>
        <v>103.08427277960384</v>
      </c>
      <c r="J75" s="170">
        <f t="shared" si="7"/>
        <v>60.549963805806215</v>
      </c>
    </row>
    <row r="76" spans="1:10" ht="13.1" customHeight="1">
      <c r="A76" s="171" t="s">
        <v>71</v>
      </c>
      <c r="B76" s="472">
        <v>31500.791906953371</v>
      </c>
      <c r="C76" s="470">
        <v>5268.8966887683473</v>
      </c>
      <c r="D76" s="470">
        <v>5199.7372607135449</v>
      </c>
      <c r="E76" s="169">
        <f t="shared" si="9"/>
        <v>101.33005620451891</v>
      </c>
      <c r="F76" s="416">
        <f t="shared" si="6"/>
        <v>16.726235658873421</v>
      </c>
      <c r="G76" s="470">
        <v>7337.955427987873</v>
      </c>
      <c r="H76" s="470">
        <v>7644.7121821439605</v>
      </c>
      <c r="I76" s="413">
        <f t="shared" si="8"/>
        <v>95.987334161872155</v>
      </c>
      <c r="J76" s="170">
        <f t="shared" si="7"/>
        <v>23.294510975033994</v>
      </c>
    </row>
    <row r="77" spans="1:10" ht="13.1" customHeight="1">
      <c r="A77" s="171" t="s">
        <v>72</v>
      </c>
      <c r="B77" s="472">
        <v>33535.61338257217</v>
      </c>
      <c r="C77" s="470">
        <v>16406.843343130276</v>
      </c>
      <c r="D77" s="470">
        <v>15326.075455833201</v>
      </c>
      <c r="E77" s="169">
        <f t="shared" si="9"/>
        <v>107.05182413078704</v>
      </c>
      <c r="F77" s="416">
        <f t="shared" si="6"/>
        <v>48.923641729650328</v>
      </c>
      <c r="G77" s="470">
        <v>16529.402766780804</v>
      </c>
      <c r="H77" s="470">
        <v>15931.157986038646</v>
      </c>
      <c r="I77" s="413">
        <f t="shared" si="8"/>
        <v>103.75518704457285</v>
      </c>
      <c r="J77" s="170">
        <f t="shared" si="7"/>
        <v>49.289102239504061</v>
      </c>
    </row>
    <row r="78" spans="1:10" ht="13.1" customHeight="1">
      <c r="A78" s="171" t="s">
        <v>73</v>
      </c>
      <c r="B78" s="472">
        <v>21749.712797225955</v>
      </c>
      <c r="C78" s="470">
        <v>18112.835413994289</v>
      </c>
      <c r="D78" s="470">
        <v>16425.195056956742</v>
      </c>
      <c r="E78" s="169">
        <f t="shared" si="9"/>
        <v>110.2747051172629</v>
      </c>
      <c r="F78" s="414">
        <f t="shared" si="6"/>
        <v>83.278503872034918</v>
      </c>
      <c r="G78" s="470">
        <v>17717.131268893907</v>
      </c>
      <c r="H78" s="470">
        <v>16173.252823851291</v>
      </c>
      <c r="I78" s="413">
        <f t="shared" si="8"/>
        <v>109.54587467256927</v>
      </c>
      <c r="J78" s="170">
        <f t="shared" si="7"/>
        <v>81.459150445212416</v>
      </c>
    </row>
    <row r="79" spans="1:10" ht="13.1" customHeight="1">
      <c r="A79" s="171" t="s">
        <v>90</v>
      </c>
      <c r="B79" s="472">
        <v>33584.391255871764</v>
      </c>
      <c r="C79" s="470">
        <v>7224.7157390783959</v>
      </c>
      <c r="D79" s="470">
        <v>7015.0330610657329</v>
      </c>
      <c r="E79" s="169">
        <f t="shared" si="9"/>
        <v>102.98904760943219</v>
      </c>
      <c r="F79" s="416">
        <f t="shared" si="6"/>
        <v>21.512123545830995</v>
      </c>
      <c r="G79" s="470">
        <v>13973.214097288172</v>
      </c>
      <c r="H79" s="470">
        <v>13153.77052452962</v>
      </c>
      <c r="I79" s="413">
        <f t="shared" si="8"/>
        <v>106.22972379843804</v>
      </c>
      <c r="J79" s="170">
        <f t="shared" si="7"/>
        <v>41.606274744804701</v>
      </c>
    </row>
    <row r="80" spans="1:10" ht="13.1" customHeight="1">
      <c r="A80" s="171" t="s">
        <v>74</v>
      </c>
      <c r="B80" s="472">
        <v>40035.296162025443</v>
      </c>
      <c r="C80" s="470">
        <v>20308.123466356708</v>
      </c>
      <c r="D80" s="470">
        <v>18360.347798135648</v>
      </c>
      <c r="E80" s="169">
        <f t="shared" si="9"/>
        <v>110.60859897446409</v>
      </c>
      <c r="F80" s="416">
        <f t="shared" si="6"/>
        <v>50.725548236657012</v>
      </c>
      <c r="G80" s="470">
        <v>22362.942344673891</v>
      </c>
      <c r="H80" s="470">
        <v>20173.302418917454</v>
      </c>
      <c r="I80" s="413">
        <f t="shared" si="8"/>
        <v>110.85414713112667</v>
      </c>
      <c r="J80" s="170">
        <f t="shared" si="7"/>
        <v>55.858066477564229</v>
      </c>
    </row>
    <row r="81" spans="1:10" ht="13.1" customHeight="1">
      <c r="A81" s="171" t="s">
        <v>75</v>
      </c>
      <c r="B81" s="472">
        <v>36916.237282149683</v>
      </c>
      <c r="C81" s="470">
        <v>29566.317935987234</v>
      </c>
      <c r="D81" s="470">
        <v>27833.535168728584</v>
      </c>
      <c r="E81" s="169">
        <f t="shared" si="9"/>
        <v>106.22552168366116</v>
      </c>
      <c r="F81" s="414">
        <f t="shared" si="6"/>
        <v>80.090280355532343</v>
      </c>
      <c r="G81" s="470">
        <v>36157.583326725347</v>
      </c>
      <c r="H81" s="470">
        <v>33513.874612577973</v>
      </c>
      <c r="I81" s="413">
        <f t="shared" si="8"/>
        <v>107.88840068392204</v>
      </c>
      <c r="J81" s="170">
        <f t="shared" si="7"/>
        <v>97.944931522608968</v>
      </c>
    </row>
    <row r="82" spans="1:10" ht="13.1" customHeight="1">
      <c r="A82" s="171" t="s">
        <v>76</v>
      </c>
      <c r="B82" s="472">
        <v>32097.674599679714</v>
      </c>
      <c r="C82" s="470">
        <v>19986.425491993643</v>
      </c>
      <c r="D82" s="470">
        <v>18357.880413914576</v>
      </c>
      <c r="E82" s="169">
        <f t="shared" si="9"/>
        <v>108.87109536264705</v>
      </c>
      <c r="F82" s="416">
        <f t="shared" si="6"/>
        <v>62.267518570311253</v>
      </c>
      <c r="G82" s="470">
        <v>19609.364378871862</v>
      </c>
      <c r="H82" s="470">
        <v>17965.756205576818</v>
      </c>
      <c r="I82" s="413">
        <f t="shared" si="8"/>
        <v>109.14856104295151</v>
      </c>
      <c r="J82" s="170">
        <f t="shared" si="7"/>
        <v>61.092788257837014</v>
      </c>
    </row>
    <row r="83" spans="1:10" ht="13.1" customHeight="1">
      <c r="A83" s="171" t="s">
        <v>77</v>
      </c>
      <c r="B83" s="472">
        <v>32498.585263559682</v>
      </c>
      <c r="C83" s="470">
        <v>17217.663190416992</v>
      </c>
      <c r="D83" s="470">
        <v>16208.305599055215</v>
      </c>
      <c r="E83" s="169">
        <f t="shared" si="9"/>
        <v>106.22740967705231</v>
      </c>
      <c r="F83" s="416">
        <f t="shared" si="6"/>
        <v>52.979731427641482</v>
      </c>
      <c r="G83" s="470">
        <v>17221.099049493656</v>
      </c>
      <c r="H83" s="470">
        <v>16157.482826690839</v>
      </c>
      <c r="I83" s="413">
        <f t="shared" si="8"/>
        <v>106.5828089326254</v>
      </c>
      <c r="J83" s="170">
        <f t="shared" si="7"/>
        <v>52.990303761940957</v>
      </c>
    </row>
    <row r="84" spans="1:10" ht="13.1" customHeight="1">
      <c r="A84" s="171" t="s">
        <v>78</v>
      </c>
      <c r="B84" s="472">
        <v>29106.544024604129</v>
      </c>
      <c r="C84" s="470">
        <v>19265.936570516194</v>
      </c>
      <c r="D84" s="470">
        <v>17655.365809651925</v>
      </c>
      <c r="E84" s="169">
        <f t="shared" si="9"/>
        <v>109.12227352425512</v>
      </c>
      <c r="F84" s="416">
        <f t="shared" si="6"/>
        <v>66.191082507873332</v>
      </c>
      <c r="G84" s="470">
        <v>19277.939157556968</v>
      </c>
      <c r="H84" s="470">
        <v>17681.382218824434</v>
      </c>
      <c r="I84" s="413">
        <f t="shared" si="8"/>
        <v>109.02959349542687</v>
      </c>
      <c r="J84" s="170">
        <f t="shared" si="7"/>
        <v>66.232319238110449</v>
      </c>
    </row>
    <row r="85" spans="1:10" ht="13.1" customHeight="1">
      <c r="A85" s="171" t="s">
        <v>79</v>
      </c>
      <c r="B85" s="472">
        <v>37763.309450899869</v>
      </c>
      <c r="C85" s="470">
        <v>24411.183361084131</v>
      </c>
      <c r="D85" s="470">
        <v>24306.402683647622</v>
      </c>
      <c r="E85" s="169">
        <f t="shared" si="9"/>
        <v>100.43108261967124</v>
      </c>
      <c r="F85" s="416">
        <f t="shared" si="6"/>
        <v>64.642595461141269</v>
      </c>
      <c r="G85" s="470">
        <v>23863.554234082581</v>
      </c>
      <c r="H85" s="470">
        <v>23563.307892949284</v>
      </c>
      <c r="I85" s="413">
        <f t="shared" si="8"/>
        <v>101.27421133950017</v>
      </c>
      <c r="J85" s="170">
        <f t="shared" si="7"/>
        <v>63.192433558054937</v>
      </c>
    </row>
    <row r="86" spans="1:10" ht="27.2">
      <c r="A86" s="166" t="s">
        <v>80</v>
      </c>
      <c r="B86" s="408">
        <v>48156.486343387311</v>
      </c>
      <c r="C86" s="164">
        <v>28966.636357278388</v>
      </c>
      <c r="D86" s="164">
        <v>26243.008381196181</v>
      </c>
      <c r="E86" s="167">
        <f t="shared" si="9"/>
        <v>110.3784899067965</v>
      </c>
      <c r="F86" s="410">
        <f>C86/B86*100</f>
        <v>60.151058677178568</v>
      </c>
      <c r="G86" s="164">
        <v>50469.028363125202</v>
      </c>
      <c r="H86" s="164">
        <v>44311.651021762016</v>
      </c>
      <c r="I86" s="411">
        <f t="shared" si="8"/>
        <v>113.8956170654513</v>
      </c>
      <c r="J86" s="165">
        <f>G86/$B86*100</f>
        <v>104.80214026257637</v>
      </c>
    </row>
    <row r="87" spans="1:10" ht="13.1" customHeight="1">
      <c r="A87" s="171" t="s">
        <v>81</v>
      </c>
      <c r="B87" s="472">
        <v>60670.289908812294</v>
      </c>
      <c r="C87" s="470">
        <v>23438.020927721613</v>
      </c>
      <c r="D87" s="470">
        <v>22048.199058832102</v>
      </c>
      <c r="E87" s="169">
        <f t="shared" si="9"/>
        <v>106.30356186997855</v>
      </c>
      <c r="F87" s="416">
        <f>C87/B87*100</f>
        <v>38.631793193915932</v>
      </c>
      <c r="G87" s="470">
        <v>24530.352134697107</v>
      </c>
      <c r="H87" s="470">
        <v>23210.945294476998</v>
      </c>
      <c r="I87" s="413">
        <f t="shared" si="8"/>
        <v>105.68441665550803</v>
      </c>
      <c r="J87" s="170">
        <f>G87/$B87*100</f>
        <v>40.432231610507102</v>
      </c>
    </row>
    <row r="88" spans="1:10" ht="13.1" customHeight="1">
      <c r="A88" s="171" t="s">
        <v>82</v>
      </c>
      <c r="B88" s="472">
        <v>64378.226646648691</v>
      </c>
      <c r="C88" s="470">
        <v>41609.20421784473</v>
      </c>
      <c r="D88" s="470">
        <v>38178.955555555556</v>
      </c>
      <c r="E88" s="169">
        <f>C88/D88*100</f>
        <v>108.98465820338564</v>
      </c>
      <c r="F88" s="416">
        <f t="shared" ref="F88:F94" si="10">C88/B88*100</f>
        <v>64.632417488329125</v>
      </c>
      <c r="G88" s="470">
        <v>98987.75335311782</v>
      </c>
      <c r="H88" s="470">
        <v>86781.024943013355</v>
      </c>
      <c r="I88" s="413">
        <f>G88/H88*100</f>
        <v>114.06612611238491</v>
      </c>
      <c r="J88" s="170">
        <f t="shared" ref="J88:J95" si="11">G88/$B88*100</f>
        <v>153.75967700450909</v>
      </c>
    </row>
    <row r="89" spans="1:10" ht="13.1" customHeight="1">
      <c r="A89" s="171" t="s">
        <v>83</v>
      </c>
      <c r="B89" s="472">
        <v>36825.558486739552</v>
      </c>
      <c r="C89" s="470">
        <v>23916.416546057957</v>
      </c>
      <c r="D89" s="470">
        <v>22395.333529996606</v>
      </c>
      <c r="E89" s="169">
        <f t="shared" si="9"/>
        <v>106.7919641117378</v>
      </c>
      <c r="F89" s="416">
        <f t="shared" si="10"/>
        <v>64.945156377383867</v>
      </c>
      <c r="G89" s="470">
        <v>47916.632855724049</v>
      </c>
      <c r="H89" s="470">
        <v>45920.219250149079</v>
      </c>
      <c r="I89" s="413">
        <f t="shared" si="8"/>
        <v>104.34756984651916</v>
      </c>
      <c r="J89" s="170">
        <f t="shared" si="11"/>
        <v>130.11787145869971</v>
      </c>
    </row>
    <row r="90" spans="1:10" ht="13.1" customHeight="1">
      <c r="A90" s="171" t="s">
        <v>84</v>
      </c>
      <c r="B90" s="472">
        <v>43651.568146219892</v>
      </c>
      <c r="C90" s="470">
        <v>29024.237695964301</v>
      </c>
      <c r="D90" s="470">
        <v>25729.29984</v>
      </c>
      <c r="E90" s="169">
        <f t="shared" si="9"/>
        <v>112.80616991699803</v>
      </c>
      <c r="F90" s="416">
        <f t="shared" si="10"/>
        <v>66.4907102506413</v>
      </c>
      <c r="G90" s="470">
        <v>42258.244569432842</v>
      </c>
      <c r="H90" s="470">
        <v>33741.005277366559</v>
      </c>
      <c r="I90" s="413">
        <f t="shared" si="8"/>
        <v>125.24299208648546</v>
      </c>
      <c r="J90" s="170">
        <f t="shared" si="11"/>
        <v>96.808078985570859</v>
      </c>
    </row>
    <row r="91" spans="1:10" ht="13.1" customHeight="1">
      <c r="A91" s="171" t="s">
        <v>85</v>
      </c>
      <c r="B91" s="472">
        <v>35642.205426310116</v>
      </c>
      <c r="C91" s="470">
        <v>26782.254921420714</v>
      </c>
      <c r="D91" s="470">
        <v>24910.70773906558</v>
      </c>
      <c r="E91" s="169">
        <f t="shared" si="9"/>
        <v>107.51302292154521</v>
      </c>
      <c r="F91" s="416">
        <f t="shared" si="10"/>
        <v>75.141968913210889</v>
      </c>
      <c r="G91" s="470">
        <v>27738.795380673004</v>
      </c>
      <c r="H91" s="470">
        <v>26407.875451901102</v>
      </c>
      <c r="I91" s="413">
        <f t="shared" si="8"/>
        <v>105.03985991298701</v>
      </c>
      <c r="J91" s="170">
        <f t="shared" si="11"/>
        <v>77.825698631423563</v>
      </c>
    </row>
    <row r="92" spans="1:10" ht="13.1" customHeight="1">
      <c r="A92" s="171" t="s">
        <v>86</v>
      </c>
      <c r="B92" s="472">
        <v>70626.819008750259</v>
      </c>
      <c r="C92" s="470">
        <v>43116.309493911722</v>
      </c>
      <c r="D92" s="470">
        <v>40657.992857142854</v>
      </c>
      <c r="E92" s="169">
        <f t="shared" si="9"/>
        <v>106.04633053433426</v>
      </c>
      <c r="F92" s="416">
        <f t="shared" si="10"/>
        <v>61.04806941477834</v>
      </c>
      <c r="G92" s="470">
        <v>100941.36866911904</v>
      </c>
      <c r="H92" s="470">
        <v>71985.242532493503</v>
      </c>
      <c r="I92" s="413">
        <f t="shared" si="8"/>
        <v>140.22508658431622</v>
      </c>
      <c r="J92" s="170">
        <f t="shared" si="11"/>
        <v>142.92215065867964</v>
      </c>
    </row>
    <row r="93" spans="1:10" ht="13.1" customHeight="1">
      <c r="A93" s="171" t="s">
        <v>87</v>
      </c>
      <c r="B93" s="472">
        <v>68322.324028934134</v>
      </c>
      <c r="C93" s="470">
        <v>44248.285491996234</v>
      </c>
      <c r="D93" s="470">
        <v>42087.638325639549</v>
      </c>
      <c r="E93" s="169">
        <f t="shared" si="9"/>
        <v>105.13368592848894</v>
      </c>
      <c r="F93" s="416">
        <f t="shared" si="10"/>
        <v>64.764022771323354</v>
      </c>
      <c r="G93" s="470">
        <v>61007.212597676204</v>
      </c>
      <c r="H93" s="470">
        <v>56558.867386939877</v>
      </c>
      <c r="I93" s="413">
        <f t="shared" si="8"/>
        <v>107.86498283337885</v>
      </c>
      <c r="J93" s="170">
        <f t="shared" si="11"/>
        <v>89.293233895029658</v>
      </c>
    </row>
    <row r="94" spans="1:10" ht="13.1" customHeight="1">
      <c r="A94" s="171" t="s">
        <v>88</v>
      </c>
      <c r="B94" s="472">
        <v>33534.379574012506</v>
      </c>
      <c r="C94" s="470">
        <v>17667.362589657074</v>
      </c>
      <c r="D94" s="470">
        <v>19279.058406819517</v>
      </c>
      <c r="E94" s="169">
        <f t="shared" si="9"/>
        <v>91.64017358548827</v>
      </c>
      <c r="F94" s="416">
        <f t="shared" si="10"/>
        <v>52.684328185240716</v>
      </c>
      <c r="G94" s="470">
        <v>21968.00591266391</v>
      </c>
      <c r="H94" s="470">
        <v>21424.834340313537</v>
      </c>
      <c r="I94" s="413">
        <f t="shared" si="8"/>
        <v>102.53524281085491</v>
      </c>
      <c r="J94" s="170">
        <f t="shared" si="11"/>
        <v>65.508908146575735</v>
      </c>
    </row>
    <row r="95" spans="1:10" ht="13.1" customHeight="1">
      <c r="A95" s="171" t="s">
        <v>89</v>
      </c>
      <c r="B95" s="470">
        <v>90992.680224378477</v>
      </c>
      <c r="C95" s="470">
        <v>56220.807599742599</v>
      </c>
      <c r="D95" s="470">
        <v>42645.276950015919</v>
      </c>
      <c r="E95" s="169">
        <f>C95/D95*100</f>
        <v>131.83360883231785</v>
      </c>
      <c r="F95" s="416">
        <f>C95/B95*100</f>
        <v>61.78607714500545</v>
      </c>
      <c r="G95" s="470">
        <v>55236.052706192357</v>
      </c>
      <c r="H95" s="470">
        <v>42088.587300340405</v>
      </c>
      <c r="I95" s="413">
        <f t="shared" si="8"/>
        <v>131.23760204169557</v>
      </c>
      <c r="J95" s="170">
        <f t="shared" si="11"/>
        <v>60.703841858472572</v>
      </c>
    </row>
    <row r="96" spans="1:10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  <row r="98" spans="1:10">
      <c r="A98"/>
      <c r="B98"/>
      <c r="C98"/>
      <c r="D98"/>
      <c r="E98"/>
      <c r="F98"/>
      <c r="G98"/>
      <c r="H98"/>
      <c r="I98"/>
      <c r="J98"/>
    </row>
    <row r="99" spans="1:10">
      <c r="A99"/>
      <c r="B99"/>
      <c r="C99"/>
      <c r="D99"/>
      <c r="E99"/>
      <c r="F99"/>
      <c r="G99"/>
      <c r="H99"/>
      <c r="I99"/>
      <c r="J99"/>
    </row>
    <row r="100" spans="1:10">
      <c r="A100"/>
      <c r="B100"/>
      <c r="C100"/>
      <c r="D100"/>
      <c r="E100"/>
      <c r="F100"/>
      <c r="G100"/>
      <c r="H100"/>
      <c r="I100"/>
      <c r="J100"/>
    </row>
    <row r="101" spans="1:10">
      <c r="A101"/>
      <c r="B101"/>
      <c r="C101"/>
      <c r="D101"/>
      <c r="E101"/>
      <c r="F101"/>
      <c r="G101"/>
      <c r="H101"/>
      <c r="I101"/>
      <c r="J101"/>
    </row>
    <row r="102" spans="1:10">
      <c r="A102"/>
      <c r="B102"/>
      <c r="C102"/>
      <c r="D102"/>
      <c r="E102"/>
      <c r="F102"/>
      <c r="G102"/>
      <c r="H102"/>
      <c r="I102"/>
      <c r="J102"/>
    </row>
    <row r="103" spans="1:10">
      <c r="A103"/>
      <c r="B103"/>
      <c r="C103"/>
      <c r="D103"/>
      <c r="E103"/>
      <c r="F103"/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/>
      <c r="H108"/>
      <c r="I108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/>
      <c r="H110"/>
      <c r="I110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/>
      <c r="H112"/>
      <c r="I112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/>
      <c r="H115"/>
      <c r="I115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/>
      <c r="H118"/>
      <c r="I118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/>
      <c r="H127"/>
      <c r="I12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/>
      <c r="H130"/>
      <c r="I130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/>
      <c r="H149"/>
      <c r="I149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/>
      <c r="H152"/>
      <c r="I152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/>
      <c r="H158"/>
      <c r="I158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/>
      <c r="H181"/>
      <c r="I181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/>
      <c r="H183"/>
      <c r="I183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/>
      <c r="H185"/>
      <c r="I185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/>
      <c r="H188"/>
      <c r="I188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D190" s="158"/>
      <c r="H190" s="158"/>
    </row>
    <row r="191" spans="1:10">
      <c r="D191" s="158"/>
      <c r="H191" s="158"/>
    </row>
    <row r="192" spans="1:10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7">
    <mergeCell ref="A1:J1"/>
    <mergeCell ref="A3:A4"/>
    <mergeCell ref="B3:B4"/>
    <mergeCell ref="C3:D3"/>
    <mergeCell ref="E3:F3"/>
    <mergeCell ref="G3:H3"/>
    <mergeCell ref="I3:J3"/>
  </mergeCells>
  <pageMargins left="0.74803149606299213" right="0.35433070866141736" top="0.94488188976377963" bottom="0.51181102362204722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4237"/>
  <sheetViews>
    <sheetView workbookViewId="0">
      <selection activeCell="D7" sqref="D7"/>
    </sheetView>
  </sheetViews>
  <sheetFormatPr defaultRowHeight="14.3"/>
  <cols>
    <col min="1" max="1" width="21.75" style="159" customWidth="1"/>
    <col min="2" max="2" width="12.875" style="157" customWidth="1"/>
    <col min="3" max="3" width="9.25" style="158" customWidth="1"/>
    <col min="4" max="4" width="9.25" style="157" customWidth="1"/>
    <col min="5" max="5" width="8.25" style="157" customWidth="1"/>
    <col min="6" max="6" width="11" style="157" customWidth="1"/>
    <col min="7" max="7" width="9.25" style="158" customWidth="1"/>
    <col min="8" max="8" width="9.25" style="157" customWidth="1"/>
    <col min="9" max="9" width="8.25" style="157" customWidth="1"/>
    <col min="10" max="10" width="11" style="157" customWidth="1"/>
    <col min="11" max="11" width="9.625" style="174" customWidth="1"/>
    <col min="12" max="12" width="9.75" style="174" customWidth="1"/>
    <col min="13" max="13" width="8.25" style="174" customWidth="1"/>
    <col min="14" max="14" width="11.25" style="174" customWidth="1"/>
  </cols>
  <sheetData>
    <row r="1" spans="1:14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  <c r="K1" s="783"/>
      <c r="L1" s="783"/>
      <c r="M1" s="783"/>
      <c r="N1" s="783"/>
    </row>
    <row r="2" spans="1:14">
      <c r="N2" s="160" t="s">
        <v>137</v>
      </c>
    </row>
    <row r="3" spans="1:14" ht="27.7" customHeight="1">
      <c r="A3" s="787"/>
      <c r="B3" s="789" t="s">
        <v>319</v>
      </c>
      <c r="C3" s="791" t="s">
        <v>187</v>
      </c>
      <c r="D3" s="792"/>
      <c r="E3" s="793" t="s">
        <v>175</v>
      </c>
      <c r="F3" s="793"/>
      <c r="G3" s="791" t="s">
        <v>188</v>
      </c>
      <c r="H3" s="792"/>
      <c r="I3" s="793" t="s">
        <v>175</v>
      </c>
      <c r="J3" s="793"/>
      <c r="K3" s="791" t="s">
        <v>189</v>
      </c>
      <c r="L3" s="792"/>
      <c r="M3" s="793" t="s">
        <v>175</v>
      </c>
      <c r="N3" s="793"/>
    </row>
    <row r="4" spans="1:14" ht="63.7" customHeight="1">
      <c r="A4" s="788"/>
      <c r="B4" s="790"/>
      <c r="C4" s="162" t="s">
        <v>316</v>
      </c>
      <c r="D4" s="162" t="s">
        <v>317</v>
      </c>
      <c r="E4" s="162" t="s">
        <v>178</v>
      </c>
      <c r="F4" s="161" t="s">
        <v>179</v>
      </c>
      <c r="G4" s="162" t="s">
        <v>316</v>
      </c>
      <c r="H4" s="162" t="s">
        <v>317</v>
      </c>
      <c r="I4" s="162" t="s">
        <v>178</v>
      </c>
      <c r="J4" s="161" t="s">
        <v>179</v>
      </c>
      <c r="K4" s="162" t="s">
        <v>316</v>
      </c>
      <c r="L4" s="162" t="s">
        <v>317</v>
      </c>
      <c r="M4" s="162" t="s">
        <v>178</v>
      </c>
      <c r="N4" s="161" t="s">
        <v>179</v>
      </c>
    </row>
    <row r="5" spans="1:14">
      <c r="A5" s="417" t="s">
        <v>180</v>
      </c>
      <c r="B5" s="164">
        <v>38674.732523160783</v>
      </c>
      <c r="C5" s="164">
        <v>29487.85214224258</v>
      </c>
      <c r="D5" s="164">
        <v>27063.031876451882</v>
      </c>
      <c r="E5" s="418">
        <f>C5/D5*100</f>
        <v>108.95989879057338</v>
      </c>
      <c r="F5" s="418">
        <f>C5/$B5*100</f>
        <v>76.245781724756483</v>
      </c>
      <c r="G5" s="164">
        <v>37888.142165224119</v>
      </c>
      <c r="H5" s="164">
        <v>36564.111837199045</v>
      </c>
      <c r="I5" s="418">
        <f>G5/H5*100</f>
        <v>103.62111989461222</v>
      </c>
      <c r="J5" s="418">
        <f>G5/$B5*100</f>
        <v>97.966138854443003</v>
      </c>
      <c r="K5" s="164">
        <v>101219.85927274424</v>
      </c>
      <c r="L5" s="164">
        <v>95817.97877592346</v>
      </c>
      <c r="M5" s="418">
        <f>K5/L5*100</f>
        <v>105.63764813851211</v>
      </c>
      <c r="N5" s="418">
        <f>K5/$B5*100</f>
        <v>261.7209032076114</v>
      </c>
    </row>
    <row r="6" spans="1:14">
      <c r="A6" s="166" t="s">
        <v>190</v>
      </c>
      <c r="B6" s="164">
        <v>49171.792944210283</v>
      </c>
      <c r="C6" s="164">
        <v>34951.081258902137</v>
      </c>
      <c r="D6" s="164">
        <v>31805.763091667854</v>
      </c>
      <c r="E6" s="419">
        <f t="shared" ref="E6:E71" si="0">C6/D6*100</f>
        <v>109.88914542993078</v>
      </c>
      <c r="F6" s="418">
        <f>C6/B6*100</f>
        <v>71.079533948573342</v>
      </c>
      <c r="G6" s="164">
        <v>53347.741291550657</v>
      </c>
      <c r="H6" s="164">
        <v>50784.528053536618</v>
      </c>
      <c r="I6" s="419">
        <f t="shared" ref="I6:I69" si="1">G6/H6*100</f>
        <v>105.04723256522522</v>
      </c>
      <c r="J6" s="418">
        <f>G6/$B6*100</f>
        <v>108.49256880276535</v>
      </c>
      <c r="K6" s="164">
        <v>48420.243895131083</v>
      </c>
      <c r="L6" s="164">
        <v>42002.165028203061</v>
      </c>
      <c r="M6" s="419">
        <f>K6/L6*100</f>
        <v>115.28035248330293</v>
      </c>
      <c r="N6" s="418">
        <f>K6/$B6*100</f>
        <v>98.471585020436621</v>
      </c>
    </row>
    <row r="7" spans="1:14" ht="13.1" customHeight="1">
      <c r="A7" s="168" t="s">
        <v>4</v>
      </c>
      <c r="B7" s="470">
        <v>28400.608192077329</v>
      </c>
      <c r="C7" s="470">
        <v>28659.368452768409</v>
      </c>
      <c r="D7" s="470">
        <v>25631.8664666515</v>
      </c>
      <c r="E7" s="420">
        <f>C7/D7*100</f>
        <v>111.81147689754025</v>
      </c>
      <c r="F7" s="421">
        <f>C7/B7*100</f>
        <v>100.91110816691335</v>
      </c>
      <c r="G7" s="470">
        <v>28969.325490254458</v>
      </c>
      <c r="H7" s="470">
        <v>25845.384612708182</v>
      </c>
      <c r="I7" s="420">
        <f t="shared" si="1"/>
        <v>112.08703574877441</v>
      </c>
      <c r="J7" s="421">
        <f>G7/$B7*100</f>
        <v>102.0024828142088</v>
      </c>
      <c r="K7" s="470">
        <v>87583.333333333328</v>
      </c>
      <c r="L7" s="470">
        <v>97200</v>
      </c>
      <c r="M7" s="420">
        <f>K7/L7*100</f>
        <v>90.106310013717419</v>
      </c>
      <c r="N7" s="421">
        <f>K7/$B7*100</f>
        <v>308.38541463969665</v>
      </c>
    </row>
    <row r="8" spans="1:14" ht="13.1" customHeight="1">
      <c r="A8" s="168" t="s">
        <v>5</v>
      </c>
      <c r="B8" s="470">
        <v>23915.609090098074</v>
      </c>
      <c r="C8" s="470">
        <v>25070.268029823561</v>
      </c>
      <c r="D8" s="470">
        <v>23491.112908088813</v>
      </c>
      <c r="E8" s="420">
        <f>C8/D8*100</f>
        <v>106.7223512479521</v>
      </c>
      <c r="F8" s="421">
        <f t="shared" ref="F8:F24" si="2">C8/B8*100</f>
        <v>104.82805574959644</v>
      </c>
      <c r="G8" s="470">
        <v>24619.151390271818</v>
      </c>
      <c r="H8" s="470">
        <v>23986.02818936748</v>
      </c>
      <c r="I8" s="420">
        <f t="shared" si="1"/>
        <v>102.63954997428458</v>
      </c>
      <c r="J8" s="421">
        <f t="shared" ref="J8:J24" si="3">G8/$B8*100</f>
        <v>102.94177036229044</v>
      </c>
      <c r="K8" s="470">
        <v>21684.37884378844</v>
      </c>
      <c r="L8" s="470">
        <v>22052.760416666668</v>
      </c>
      <c r="M8" s="420">
        <f>K8/L8*100</f>
        <v>98.329544393001171</v>
      </c>
      <c r="N8" s="421">
        <f>K8/$B8*100</f>
        <v>90.670401753499789</v>
      </c>
    </row>
    <row r="9" spans="1:14" ht="13.1" customHeight="1">
      <c r="A9" s="168" t="s">
        <v>6</v>
      </c>
      <c r="B9" s="470">
        <v>26895.20325117289</v>
      </c>
      <c r="C9" s="470">
        <v>30807.494503636055</v>
      </c>
      <c r="D9" s="470">
        <v>28426.535899519764</v>
      </c>
      <c r="E9" s="420">
        <f t="shared" si="0"/>
        <v>108.3758309930283</v>
      </c>
      <c r="F9" s="421">
        <f t="shared" si="2"/>
        <v>114.54642753923991</v>
      </c>
      <c r="G9" s="470">
        <v>20342.961105424769</v>
      </c>
      <c r="H9" s="470">
        <v>18003.937973583594</v>
      </c>
      <c r="I9" s="420">
        <f t="shared" si="1"/>
        <v>112.99173067177372</v>
      </c>
      <c r="J9" s="421">
        <f t="shared" si="3"/>
        <v>75.637878306562413</v>
      </c>
      <c r="K9" s="473" t="s">
        <v>191</v>
      </c>
      <c r="L9" s="473" t="s">
        <v>191</v>
      </c>
      <c r="M9" s="420"/>
      <c r="N9" s="421"/>
    </row>
    <row r="10" spans="1:14" ht="13.1" customHeight="1">
      <c r="A10" s="168" t="s">
        <v>181</v>
      </c>
      <c r="B10" s="470">
        <v>27272.588840065928</v>
      </c>
      <c r="C10" s="470">
        <v>25839.048649351909</v>
      </c>
      <c r="D10" s="470">
        <v>23301.871961020239</v>
      </c>
      <c r="E10" s="420">
        <f t="shared" si="0"/>
        <v>110.88829555228826</v>
      </c>
      <c r="F10" s="421">
        <f t="shared" si="2"/>
        <v>94.743659286910017</v>
      </c>
      <c r="G10" s="470">
        <v>25732.412285407725</v>
      </c>
      <c r="H10" s="470">
        <v>23929.638871274572</v>
      </c>
      <c r="I10" s="420">
        <f t="shared" si="1"/>
        <v>107.53364237475904</v>
      </c>
      <c r="J10" s="421">
        <f t="shared" si="3"/>
        <v>94.352657301108351</v>
      </c>
      <c r="K10" s="473" t="s">
        <v>191</v>
      </c>
      <c r="L10" s="473" t="s">
        <v>191</v>
      </c>
      <c r="M10" s="420"/>
      <c r="N10" s="421"/>
    </row>
    <row r="11" spans="1:14" ht="13.1" customHeight="1">
      <c r="A11" s="168" t="s">
        <v>9</v>
      </c>
      <c r="B11" s="470">
        <v>22352.710329856713</v>
      </c>
      <c r="C11" s="470">
        <v>17040.397031404318</v>
      </c>
      <c r="D11" s="470">
        <v>16734.410088155368</v>
      </c>
      <c r="E11" s="420">
        <f t="shared" si="0"/>
        <v>101.8284895711115</v>
      </c>
      <c r="F11" s="421">
        <f t="shared" si="2"/>
        <v>76.234142437050735</v>
      </c>
      <c r="G11" s="470">
        <v>35506.988392883977</v>
      </c>
      <c r="H11" s="470">
        <v>36100.71950485</v>
      </c>
      <c r="I11" s="420">
        <f t="shared" si="1"/>
        <v>98.355348258678731</v>
      </c>
      <c r="J11" s="421">
        <f t="shared" si="3"/>
        <v>158.84869382240853</v>
      </c>
      <c r="K11" s="473" t="s">
        <v>191</v>
      </c>
      <c r="L11" s="473" t="s">
        <v>191</v>
      </c>
      <c r="M11" s="420"/>
      <c r="N11" s="421"/>
    </row>
    <row r="12" spans="1:14" ht="13.1" customHeight="1">
      <c r="A12" s="168" t="s">
        <v>10</v>
      </c>
      <c r="B12" s="470">
        <v>32385.630009996679</v>
      </c>
      <c r="C12" s="470">
        <v>34618.295501821405</v>
      </c>
      <c r="D12" s="470">
        <v>34127.513466686476</v>
      </c>
      <c r="E12" s="420">
        <f t="shared" si="0"/>
        <v>101.43808319236034</v>
      </c>
      <c r="F12" s="421">
        <f t="shared" si="2"/>
        <v>106.8940004907595</v>
      </c>
      <c r="G12" s="470">
        <v>48193.774811918993</v>
      </c>
      <c r="H12" s="470">
        <v>46982.643717366947</v>
      </c>
      <c r="I12" s="420">
        <f t="shared" si="1"/>
        <v>102.57782661579846</v>
      </c>
      <c r="J12" s="421">
        <f t="shared" si="3"/>
        <v>148.81221948451432</v>
      </c>
      <c r="K12" s="470">
        <v>97750.740740740745</v>
      </c>
      <c r="L12" s="470">
        <v>106995.0495049505</v>
      </c>
      <c r="M12" s="420">
        <f>K12/L12*100</f>
        <v>91.360059360707126</v>
      </c>
      <c r="N12" s="421">
        <f>K12/$B12*100</f>
        <v>301.83368583710552</v>
      </c>
    </row>
    <row r="13" spans="1:14" ht="13.1" customHeight="1">
      <c r="A13" s="168" t="s">
        <v>11</v>
      </c>
      <c r="B13" s="470">
        <v>23346.251920418294</v>
      </c>
      <c r="C13" s="470">
        <v>18073.071208542468</v>
      </c>
      <c r="D13" s="470">
        <v>17721.012075075076</v>
      </c>
      <c r="E13" s="420">
        <f t="shared" si="0"/>
        <v>101.98667622354689</v>
      </c>
      <c r="F13" s="421">
        <f t="shared" si="2"/>
        <v>77.413159380568587</v>
      </c>
      <c r="G13" s="470">
        <v>27825.854523107177</v>
      </c>
      <c r="H13" s="470">
        <v>25096.184886831277</v>
      </c>
      <c r="I13" s="420">
        <f t="shared" si="1"/>
        <v>110.87683107446438</v>
      </c>
      <c r="J13" s="421">
        <f t="shared" si="3"/>
        <v>119.18767354159785</v>
      </c>
      <c r="K13" s="473" t="s">
        <v>191</v>
      </c>
      <c r="L13" s="473" t="s">
        <v>191</v>
      </c>
      <c r="M13" s="420"/>
      <c r="N13" s="421"/>
    </row>
    <row r="14" spans="1:14" ht="13.1" customHeight="1">
      <c r="A14" s="168" t="s">
        <v>12</v>
      </c>
      <c r="B14" s="470">
        <v>26290.249376146785</v>
      </c>
      <c r="C14" s="470">
        <v>24316.122948529544</v>
      </c>
      <c r="D14" s="470">
        <v>22150.421099762771</v>
      </c>
      <c r="E14" s="420">
        <f t="shared" si="0"/>
        <v>109.77724910516473</v>
      </c>
      <c r="F14" s="421">
        <f t="shared" si="2"/>
        <v>92.491031943544925</v>
      </c>
      <c r="G14" s="470">
        <v>23310.868006535948</v>
      </c>
      <c r="H14" s="470">
        <v>22907.872307692309</v>
      </c>
      <c r="I14" s="420">
        <f t="shared" si="1"/>
        <v>101.75920178631482</v>
      </c>
      <c r="J14" s="421">
        <f t="shared" si="3"/>
        <v>88.667352192124739</v>
      </c>
      <c r="K14" s="473" t="s">
        <v>191</v>
      </c>
      <c r="L14" s="473" t="s">
        <v>191</v>
      </c>
      <c r="M14" s="420"/>
      <c r="N14" s="421"/>
    </row>
    <row r="15" spans="1:14" ht="13.1" customHeight="1">
      <c r="A15" s="168" t="s">
        <v>13</v>
      </c>
      <c r="B15" s="470">
        <v>27344.743516268489</v>
      </c>
      <c r="C15" s="470">
        <v>29702.003073248197</v>
      </c>
      <c r="D15" s="470">
        <v>27193.667526114587</v>
      </c>
      <c r="E15" s="420">
        <f t="shared" si="0"/>
        <v>109.22396931096112</v>
      </c>
      <c r="F15" s="421">
        <f t="shared" si="2"/>
        <v>108.62052173053765</v>
      </c>
      <c r="G15" s="470">
        <v>31040.635459913341</v>
      </c>
      <c r="H15" s="470">
        <v>29421.965098781311</v>
      </c>
      <c r="I15" s="420">
        <f t="shared" si="1"/>
        <v>105.50157120946038</v>
      </c>
      <c r="J15" s="421">
        <f t="shared" si="3"/>
        <v>113.51591373108334</v>
      </c>
      <c r="K15" s="470">
        <v>51217.09129511677</v>
      </c>
      <c r="L15" s="470">
        <v>45526.162215628094</v>
      </c>
      <c r="M15" s="420">
        <f>K15/L15*100</f>
        <v>112.50034881599377</v>
      </c>
      <c r="N15" s="421">
        <f>K15/$B15*100</f>
        <v>187.30141412606653</v>
      </c>
    </row>
    <row r="16" spans="1:14" ht="13.1" customHeight="1">
      <c r="A16" s="168" t="s">
        <v>182</v>
      </c>
      <c r="B16" s="470">
        <v>45515.259495019825</v>
      </c>
      <c r="C16" s="470">
        <v>47501.791212903336</v>
      </c>
      <c r="D16" s="470">
        <v>44268.561337361549</v>
      </c>
      <c r="E16" s="420">
        <f t="shared" si="0"/>
        <v>107.30367054601575</v>
      </c>
      <c r="F16" s="421">
        <f t="shared" si="2"/>
        <v>104.36454002443043</v>
      </c>
      <c r="G16" s="470">
        <v>57324.751594425063</v>
      </c>
      <c r="H16" s="470">
        <v>55997.436466447187</v>
      </c>
      <c r="I16" s="420">
        <f t="shared" si="1"/>
        <v>102.37031409245525</v>
      </c>
      <c r="J16" s="421">
        <f t="shared" si="3"/>
        <v>125.94622601393144</v>
      </c>
      <c r="K16" s="473" t="s">
        <v>191</v>
      </c>
      <c r="L16" s="473" t="s">
        <v>191</v>
      </c>
      <c r="M16" s="420"/>
      <c r="N16" s="421"/>
    </row>
    <row r="17" spans="1:14" ht="13.1" customHeight="1">
      <c r="A17" s="168" t="s">
        <v>15</v>
      </c>
      <c r="B17" s="470">
        <v>23925.895002765596</v>
      </c>
      <c r="C17" s="470">
        <v>21328.902531350708</v>
      </c>
      <c r="D17" s="470">
        <v>19484.519528503115</v>
      </c>
      <c r="E17" s="420">
        <f t="shared" si="0"/>
        <v>109.4658890620809</v>
      </c>
      <c r="F17" s="421">
        <f t="shared" si="2"/>
        <v>89.145683072191446</v>
      </c>
      <c r="G17" s="470">
        <v>30023.460835284935</v>
      </c>
      <c r="H17" s="470">
        <v>28920.831921119592</v>
      </c>
      <c r="I17" s="420">
        <f t="shared" si="1"/>
        <v>103.8125767515012</v>
      </c>
      <c r="J17" s="421">
        <f t="shared" si="3"/>
        <v>125.48521521060975</v>
      </c>
      <c r="K17" s="470">
        <v>82850</v>
      </c>
      <c r="L17" s="470">
        <v>104650</v>
      </c>
      <c r="M17" s="420">
        <f>K17/L17*100</f>
        <v>79.168657429526988</v>
      </c>
      <c r="N17" s="421">
        <f>K17/$B17*100</f>
        <v>346.27753733109404</v>
      </c>
    </row>
    <row r="18" spans="1:14" ht="13.1" customHeight="1">
      <c r="A18" s="168" t="s">
        <v>16</v>
      </c>
      <c r="B18" s="470">
        <v>28446.633370087522</v>
      </c>
      <c r="C18" s="470">
        <v>22461.137452425439</v>
      </c>
      <c r="D18" s="470">
        <v>21173.3478543126</v>
      </c>
      <c r="E18" s="420">
        <f t="shared" si="0"/>
        <v>106.08212554279903</v>
      </c>
      <c r="F18" s="421">
        <f t="shared" si="2"/>
        <v>78.95886012312441</v>
      </c>
      <c r="G18" s="470">
        <v>44920.060812772135</v>
      </c>
      <c r="H18" s="470">
        <v>41861.851078167114</v>
      </c>
      <c r="I18" s="420">
        <f t="shared" si="1"/>
        <v>107.30548137705267</v>
      </c>
      <c r="J18" s="421">
        <f t="shared" si="3"/>
        <v>157.90993692774524</v>
      </c>
      <c r="K18" s="473" t="s">
        <v>191</v>
      </c>
      <c r="L18" s="473" t="s">
        <v>191</v>
      </c>
      <c r="M18" s="420"/>
      <c r="N18" s="421"/>
    </row>
    <row r="19" spans="1:14" ht="13.1" customHeight="1">
      <c r="A19" s="168" t="s">
        <v>17</v>
      </c>
      <c r="B19" s="470">
        <v>25687.738995630152</v>
      </c>
      <c r="C19" s="470">
        <v>22867.667332092125</v>
      </c>
      <c r="D19" s="470">
        <v>21460.032399371968</v>
      </c>
      <c r="E19" s="420">
        <f t="shared" si="0"/>
        <v>106.55933274714604</v>
      </c>
      <c r="F19" s="421">
        <f t="shared" si="2"/>
        <v>89.021720969612147</v>
      </c>
      <c r="G19" s="470">
        <v>14751.733913857677</v>
      </c>
      <c r="H19" s="470">
        <v>12922.652596407819</v>
      </c>
      <c r="I19" s="420">
        <f t="shared" si="1"/>
        <v>114.15407017873636</v>
      </c>
      <c r="J19" s="421">
        <f t="shared" si="3"/>
        <v>57.427140303656756</v>
      </c>
      <c r="K19" s="473" t="s">
        <v>191</v>
      </c>
      <c r="L19" s="473" t="s">
        <v>191</v>
      </c>
      <c r="M19" s="420"/>
      <c r="N19" s="421"/>
    </row>
    <row r="20" spans="1:14" ht="13.1" customHeight="1">
      <c r="A20" s="168" t="s">
        <v>18</v>
      </c>
      <c r="B20" s="470">
        <v>23508.242495738614</v>
      </c>
      <c r="C20" s="470">
        <v>25177.82763826607</v>
      </c>
      <c r="D20" s="470">
        <v>22825.699049657065</v>
      </c>
      <c r="E20" s="420">
        <f t="shared" si="0"/>
        <v>110.30473845945299</v>
      </c>
      <c r="F20" s="421">
        <f t="shared" si="2"/>
        <v>107.10212659593803</v>
      </c>
      <c r="G20" s="470">
        <v>24668.765488636363</v>
      </c>
      <c r="H20" s="470">
        <v>23401.707659285159</v>
      </c>
      <c r="I20" s="420">
        <f t="shared" si="1"/>
        <v>105.41438192374166</v>
      </c>
      <c r="J20" s="421">
        <f t="shared" si="3"/>
        <v>104.93666420664208</v>
      </c>
      <c r="K20" s="473" t="s">
        <v>191</v>
      </c>
      <c r="L20" s="473" t="s">
        <v>191</v>
      </c>
      <c r="M20" s="420"/>
      <c r="N20" s="421"/>
    </row>
    <row r="21" spans="1:14" ht="13.1" customHeight="1">
      <c r="A21" s="168" t="s">
        <v>19</v>
      </c>
      <c r="B21" s="470">
        <v>26820.290111084163</v>
      </c>
      <c r="C21" s="470">
        <v>28344.238903616246</v>
      </c>
      <c r="D21" s="470">
        <v>26334.586263699119</v>
      </c>
      <c r="E21" s="420">
        <f t="shared" si="0"/>
        <v>107.63122921238877</v>
      </c>
      <c r="F21" s="421">
        <f t="shared" si="2"/>
        <v>105.68207422895203</v>
      </c>
      <c r="G21" s="470">
        <v>31444.949190369261</v>
      </c>
      <c r="H21" s="470">
        <v>27628.414418777942</v>
      </c>
      <c r="I21" s="420">
        <f t="shared" si="1"/>
        <v>113.81380311494593</v>
      </c>
      <c r="J21" s="421">
        <f t="shared" si="3"/>
        <v>117.24313592481926</v>
      </c>
      <c r="K21" s="473" t="s">
        <v>191</v>
      </c>
      <c r="L21" s="473" t="s">
        <v>191</v>
      </c>
      <c r="M21" s="420"/>
      <c r="N21" s="421"/>
    </row>
    <row r="22" spans="1:14" ht="13.1" customHeight="1">
      <c r="A22" s="168" t="s">
        <v>20</v>
      </c>
      <c r="B22" s="470">
        <v>30456.711134450783</v>
      </c>
      <c r="C22" s="470">
        <v>28193.564386264163</v>
      </c>
      <c r="D22" s="470">
        <v>25246.579776950002</v>
      </c>
      <c r="E22" s="420">
        <f t="shared" si="0"/>
        <v>111.67280730835762</v>
      </c>
      <c r="F22" s="421">
        <f t="shared" si="2"/>
        <v>92.569300282633975</v>
      </c>
      <c r="G22" s="470">
        <v>38354.26833237923</v>
      </c>
      <c r="H22" s="470">
        <v>35483.646379660728</v>
      </c>
      <c r="I22" s="420">
        <f t="shared" si="1"/>
        <v>108.0899857979758</v>
      </c>
      <c r="J22" s="421">
        <f t="shared" si="3"/>
        <v>125.93043340452871</v>
      </c>
      <c r="K22" s="473" t="s">
        <v>191</v>
      </c>
      <c r="L22" s="473" t="s">
        <v>191</v>
      </c>
      <c r="M22" s="420"/>
      <c r="N22" s="421"/>
    </row>
    <row r="23" spans="1:14" ht="12.75" customHeight="1">
      <c r="A23" s="168" t="s">
        <v>21</v>
      </c>
      <c r="B23" s="470">
        <v>29623.406338490502</v>
      </c>
      <c r="C23" s="470">
        <v>21999.080411639461</v>
      </c>
      <c r="D23" s="470">
        <v>21410.834092966506</v>
      </c>
      <c r="E23" s="420">
        <f t="shared" si="0"/>
        <v>102.74742364598582</v>
      </c>
      <c r="F23" s="421">
        <f t="shared" si="2"/>
        <v>74.262494192153227</v>
      </c>
      <c r="G23" s="470">
        <v>49226.94931271478</v>
      </c>
      <c r="H23" s="470">
        <v>45584.630997624707</v>
      </c>
      <c r="I23" s="420">
        <f t="shared" si="1"/>
        <v>107.99023318907608</v>
      </c>
      <c r="J23" s="421">
        <f t="shared" si="3"/>
        <v>166.17585685530315</v>
      </c>
      <c r="K23" s="470">
        <v>57123.867292644754</v>
      </c>
      <c r="L23" s="470">
        <v>38832.234024896265</v>
      </c>
      <c r="M23" s="420">
        <f>K23/L23*100</f>
        <v>147.10425173071755</v>
      </c>
      <c r="N23" s="421">
        <f>K23/$B23*100</f>
        <v>192.83355411569315</v>
      </c>
    </row>
    <row r="24" spans="1:14" ht="13.1" customHeight="1">
      <c r="A24" s="168" t="s">
        <v>183</v>
      </c>
      <c r="B24" s="470">
        <v>79929.159444423189</v>
      </c>
      <c r="C24" s="470">
        <v>57379.00795904149</v>
      </c>
      <c r="D24" s="470">
        <v>50893.985487535225</v>
      </c>
      <c r="E24" s="420">
        <f t="shared" si="0"/>
        <v>112.74221778739366</v>
      </c>
      <c r="F24" s="421">
        <f t="shared" si="2"/>
        <v>71.78732812639997</v>
      </c>
      <c r="G24" s="470">
        <v>126612.04339072116</v>
      </c>
      <c r="H24" s="470">
        <v>117259.35839933994</v>
      </c>
      <c r="I24" s="420">
        <f t="shared" si="1"/>
        <v>107.9760670014325</v>
      </c>
      <c r="J24" s="421">
        <f t="shared" si="3"/>
        <v>158.40532325222034</v>
      </c>
      <c r="K24" s="473" t="s">
        <v>191</v>
      </c>
      <c r="L24" s="473" t="s">
        <v>191</v>
      </c>
      <c r="M24" s="420"/>
      <c r="N24" s="421"/>
    </row>
    <row r="25" spans="1:14">
      <c r="A25" s="166" t="s">
        <v>192</v>
      </c>
      <c r="B25" s="164">
        <v>43403.982477766222</v>
      </c>
      <c r="C25" s="164">
        <v>32387.038904562229</v>
      </c>
      <c r="D25" s="164">
        <v>29960.375398212924</v>
      </c>
      <c r="E25" s="419">
        <f t="shared" si="0"/>
        <v>108.09957643753039</v>
      </c>
      <c r="F25" s="418">
        <f>C25/B25*100</f>
        <v>74.617666526689248</v>
      </c>
      <c r="G25" s="164">
        <v>59632.277119192462</v>
      </c>
      <c r="H25" s="164">
        <v>56176.709264420126</v>
      </c>
      <c r="I25" s="419">
        <f t="shared" si="1"/>
        <v>106.1512464863458</v>
      </c>
      <c r="J25" s="418">
        <f>G25/$B25*100</f>
        <v>137.38895307530643</v>
      </c>
      <c r="K25" s="164">
        <v>134890.29801058202</v>
      </c>
      <c r="L25" s="164">
        <v>132634.24313594142</v>
      </c>
      <c r="M25" s="419">
        <f>K25/L25*100</f>
        <v>101.70095958728267</v>
      </c>
      <c r="N25" s="418">
        <f>K25/$B25*100</f>
        <v>310.77862055556733</v>
      </c>
    </row>
    <row r="26" spans="1:14" ht="13.1" customHeight="1">
      <c r="A26" s="168" t="s">
        <v>24</v>
      </c>
      <c r="B26" s="470">
        <v>34652.644848233336</v>
      </c>
      <c r="C26" s="470">
        <v>34884.65126243305</v>
      </c>
      <c r="D26" s="470">
        <v>34836.599396707265</v>
      </c>
      <c r="E26" s="420">
        <f>C26/D26*100</f>
        <v>100.13793500673987</v>
      </c>
      <c r="F26" s="421">
        <f>C26/B26*100</f>
        <v>100.66952007621876</v>
      </c>
      <c r="G26" s="470">
        <v>38143.062794612793</v>
      </c>
      <c r="H26" s="470">
        <v>30785.118104906938</v>
      </c>
      <c r="I26" s="420">
        <f t="shared" si="1"/>
        <v>123.90097924793425</v>
      </c>
      <c r="J26" s="421">
        <f>G26/$B26*100</f>
        <v>110.07258742201725</v>
      </c>
      <c r="K26" s="473" t="s">
        <v>191</v>
      </c>
      <c r="L26" s="473" t="s">
        <v>191</v>
      </c>
      <c r="M26" s="420"/>
      <c r="N26" s="421"/>
    </row>
    <row r="27" spans="1:14" ht="13.1" customHeight="1">
      <c r="A27" s="168" t="s">
        <v>25</v>
      </c>
      <c r="B27" s="470">
        <v>45137.27032869379</v>
      </c>
      <c r="C27" s="470">
        <v>28749.20989872915</v>
      </c>
      <c r="D27" s="470">
        <v>26958.159444011937</v>
      </c>
      <c r="E27" s="420">
        <f t="shared" si="0"/>
        <v>106.64381579327386</v>
      </c>
      <c r="F27" s="421">
        <f t="shared" ref="F27:F52" si="4">C27/B27*100</f>
        <v>63.692841169558413</v>
      </c>
      <c r="G27" s="470">
        <v>38946.953398345155</v>
      </c>
      <c r="H27" s="470">
        <v>35332.093501243784</v>
      </c>
      <c r="I27" s="420">
        <f t="shared" si="1"/>
        <v>110.23109456272134</v>
      </c>
      <c r="J27" s="421">
        <f t="shared" ref="J27:J52" si="5">G27/$B27*100</f>
        <v>86.285575345451392</v>
      </c>
      <c r="K27" s="473" t="s">
        <v>191</v>
      </c>
      <c r="L27" s="473" t="s">
        <v>191</v>
      </c>
      <c r="M27" s="420"/>
      <c r="N27" s="421"/>
    </row>
    <row r="28" spans="1:14" ht="13.1" customHeight="1">
      <c r="A28" s="168" t="s">
        <v>184</v>
      </c>
      <c r="B28" s="470">
        <v>42594.430512113671</v>
      </c>
      <c r="C28" s="470">
        <v>30898.682907003982</v>
      </c>
      <c r="D28" s="470">
        <v>28593.81107927196</v>
      </c>
      <c r="E28" s="420">
        <f t="shared" si="0"/>
        <v>108.06073671446634</v>
      </c>
      <c r="F28" s="421">
        <f t="shared" si="4"/>
        <v>72.541603527758241</v>
      </c>
      <c r="G28" s="470">
        <v>29868.894153439152</v>
      </c>
      <c r="H28" s="470">
        <v>28606.669972010179</v>
      </c>
      <c r="I28" s="420">
        <f t="shared" si="1"/>
        <v>104.41234223579319</v>
      </c>
      <c r="J28" s="421">
        <f t="shared" si="5"/>
        <v>70.123942952928005</v>
      </c>
      <c r="K28" s="473" t="s">
        <v>191</v>
      </c>
      <c r="L28" s="473" t="s">
        <v>191</v>
      </c>
      <c r="M28" s="420"/>
      <c r="N28" s="421"/>
    </row>
    <row r="29" spans="1:14" ht="13.1" customHeight="1">
      <c r="A29" s="168" t="s">
        <v>27</v>
      </c>
      <c r="B29" s="470">
        <v>30684.616564596021</v>
      </c>
      <c r="C29" s="470">
        <v>26601.816975669448</v>
      </c>
      <c r="D29" s="470">
        <v>24099.952973145628</v>
      </c>
      <c r="E29" s="420">
        <f t="shared" si="0"/>
        <v>110.38119869076768</v>
      </c>
      <c r="F29" s="421">
        <f t="shared" si="4"/>
        <v>86.694311202059097</v>
      </c>
      <c r="G29" s="470">
        <v>23465.47277091087</v>
      </c>
      <c r="H29" s="470">
        <v>23038.2378469016</v>
      </c>
      <c r="I29" s="420">
        <f t="shared" si="1"/>
        <v>101.85446008001315</v>
      </c>
      <c r="J29" s="421">
        <f t="shared" si="5"/>
        <v>76.473084555292715</v>
      </c>
      <c r="K29" s="473" t="s">
        <v>191</v>
      </c>
      <c r="L29" s="473" t="s">
        <v>191</v>
      </c>
      <c r="M29" s="420"/>
      <c r="N29" s="421"/>
    </row>
    <row r="30" spans="1:14" ht="13.1" customHeight="1">
      <c r="A30" s="168" t="s">
        <v>193</v>
      </c>
      <c r="B30" s="470">
        <v>30591.72603734037</v>
      </c>
      <c r="C30" s="470">
        <v>23689.013382012577</v>
      </c>
      <c r="D30" s="470">
        <v>23791.622814265025</v>
      </c>
      <c r="E30" s="420">
        <f t="shared" si="0"/>
        <v>99.56871612729617</v>
      </c>
      <c r="F30" s="421">
        <f t="shared" si="4"/>
        <v>77.436014408267397</v>
      </c>
      <c r="G30" s="470">
        <v>26876.237125</v>
      </c>
      <c r="H30" s="470">
        <v>26968.267404643448</v>
      </c>
      <c r="I30" s="420">
        <f t="shared" si="1"/>
        <v>99.658746043034256</v>
      </c>
      <c r="J30" s="421">
        <f t="shared" si="5"/>
        <v>87.854595364101939</v>
      </c>
      <c r="K30" s="470">
        <v>55532.869922879174</v>
      </c>
      <c r="L30" s="470">
        <v>48570.601232993198</v>
      </c>
      <c r="M30" s="420">
        <f>K30/L30*100</f>
        <v>114.33432675969557</v>
      </c>
      <c r="N30" s="421">
        <f>K30/$B30*100</f>
        <v>181.52905087831775</v>
      </c>
    </row>
    <row r="31" spans="1:14" ht="13.1" customHeight="1">
      <c r="A31" s="168" t="s">
        <v>29</v>
      </c>
      <c r="B31" s="470">
        <v>37674.776629000073</v>
      </c>
      <c r="C31" s="470">
        <v>41677.399683319432</v>
      </c>
      <c r="D31" s="470">
        <v>37434.224746702137</v>
      </c>
      <c r="E31" s="420">
        <f t="shared" si="0"/>
        <v>111.33501485693544</v>
      </c>
      <c r="F31" s="421">
        <f t="shared" si="4"/>
        <v>110.62414541626863</v>
      </c>
      <c r="G31" s="470">
        <v>32637.029451073984</v>
      </c>
      <c r="H31" s="470">
        <v>23637.55499484004</v>
      </c>
      <c r="I31" s="420">
        <f t="shared" si="1"/>
        <v>138.07278061626292</v>
      </c>
      <c r="J31" s="421">
        <f t="shared" si="5"/>
        <v>86.628329007667432</v>
      </c>
      <c r="K31" s="470">
        <v>164655.11268259387</v>
      </c>
      <c r="L31" s="470">
        <v>164726.77506648935</v>
      </c>
      <c r="M31" s="420">
        <f>K31/L31*100</f>
        <v>99.956496213887164</v>
      </c>
      <c r="N31" s="421">
        <f>K31/$B31*100</f>
        <v>437.04336804441988</v>
      </c>
    </row>
    <row r="32" spans="1:14" ht="13.1" customHeight="1">
      <c r="A32" s="168" t="s">
        <v>30</v>
      </c>
      <c r="B32" s="470">
        <v>51109.280622100974</v>
      </c>
      <c r="C32" s="470">
        <v>26180.350197963155</v>
      </c>
      <c r="D32" s="470">
        <v>26021.47845983869</v>
      </c>
      <c r="E32" s="420">
        <f t="shared" si="0"/>
        <v>100.6105407821837</v>
      </c>
      <c r="F32" s="421">
        <f t="shared" si="4"/>
        <v>51.224258841636086</v>
      </c>
      <c r="G32" s="470">
        <v>34391.341612903227</v>
      </c>
      <c r="H32" s="470">
        <v>30015.657123983739</v>
      </c>
      <c r="I32" s="420">
        <f t="shared" si="1"/>
        <v>114.57800664115108</v>
      </c>
      <c r="J32" s="421">
        <f t="shared" si="5"/>
        <v>67.289817415335563</v>
      </c>
      <c r="K32" s="473" t="s">
        <v>191</v>
      </c>
      <c r="L32" s="473" t="s">
        <v>191</v>
      </c>
      <c r="M32" s="420"/>
      <c r="N32" s="421"/>
    </row>
    <row r="33" spans="1:14" ht="13.1" customHeight="1">
      <c r="A33" s="168" t="s">
        <v>31</v>
      </c>
      <c r="B33" s="470">
        <v>28145.045550976898</v>
      </c>
      <c r="C33" s="470">
        <v>25571.850374821173</v>
      </c>
      <c r="D33" s="470">
        <v>24538.479513315524</v>
      </c>
      <c r="E33" s="420">
        <f t="shared" si="0"/>
        <v>104.21122613137013</v>
      </c>
      <c r="F33" s="421">
        <f t="shared" si="4"/>
        <v>90.857377823407319</v>
      </c>
      <c r="G33" s="470">
        <v>31531.7021801968</v>
      </c>
      <c r="H33" s="470">
        <v>30634.565594174113</v>
      </c>
      <c r="I33" s="420">
        <f t="shared" si="1"/>
        <v>102.92851087855249</v>
      </c>
      <c r="J33" s="421">
        <f t="shared" si="5"/>
        <v>112.03286959719401</v>
      </c>
      <c r="K33" s="473" t="s">
        <v>191</v>
      </c>
      <c r="L33" s="473" t="s">
        <v>191</v>
      </c>
      <c r="M33" s="420"/>
      <c r="N33" s="421"/>
    </row>
    <row r="34" spans="1:14" ht="13.1" customHeight="1">
      <c r="A34" s="168" t="s">
        <v>32</v>
      </c>
      <c r="B34" s="470">
        <v>22810.994575669007</v>
      </c>
      <c r="C34" s="470">
        <v>17900.684419468271</v>
      </c>
      <c r="D34" s="470">
        <v>17035.174281446707</v>
      </c>
      <c r="E34" s="420">
        <f t="shared" si="0"/>
        <v>105.08072370568115</v>
      </c>
      <c r="F34" s="421">
        <f t="shared" si="4"/>
        <v>78.473932208820727</v>
      </c>
      <c r="G34" s="470">
        <v>16729.014912280702</v>
      </c>
      <c r="H34" s="470">
        <v>20829.641276041668</v>
      </c>
      <c r="I34" s="420">
        <f t="shared" si="1"/>
        <v>80.313504637847402</v>
      </c>
      <c r="J34" s="421">
        <f t="shared" si="5"/>
        <v>73.337507739028823</v>
      </c>
      <c r="K34" s="473" t="s">
        <v>191</v>
      </c>
      <c r="L34" s="473" t="s">
        <v>191</v>
      </c>
      <c r="M34" s="420"/>
      <c r="N34" s="421"/>
    </row>
    <row r="35" spans="1:14" ht="13.1" customHeight="1">
      <c r="A35" s="168" t="s">
        <v>185</v>
      </c>
      <c r="B35" s="470">
        <v>52299.733360544305</v>
      </c>
      <c r="C35" s="470">
        <v>46911.919960387298</v>
      </c>
      <c r="D35" s="470">
        <v>41418.936433966061</v>
      </c>
      <c r="E35" s="420">
        <f t="shared" si="0"/>
        <v>113.26201008366949</v>
      </c>
      <c r="F35" s="421">
        <f t="shared" si="4"/>
        <v>89.698201015644841</v>
      </c>
      <c r="G35" s="470">
        <v>93805.71603454178</v>
      </c>
      <c r="H35" s="470">
        <v>79273.535526694104</v>
      </c>
      <c r="I35" s="420">
        <f t="shared" si="1"/>
        <v>118.33169217355544</v>
      </c>
      <c r="J35" s="421">
        <f t="shared" si="5"/>
        <v>179.36174815244891</v>
      </c>
      <c r="K35" s="470">
        <v>128277.93354101766</v>
      </c>
      <c r="L35" s="470">
        <v>124293.16448801743</v>
      </c>
      <c r="M35" s="420">
        <f>K35/L35*100</f>
        <v>103.20594384205609</v>
      </c>
      <c r="N35" s="421">
        <f>K35/$B35*100</f>
        <v>245.2745459650707</v>
      </c>
    </row>
    <row r="36" spans="1:14" ht="14.45" customHeight="1">
      <c r="A36" s="166" t="s">
        <v>194</v>
      </c>
      <c r="B36" s="164">
        <v>27839.100814866459</v>
      </c>
      <c r="C36" s="164">
        <v>25592.431709980967</v>
      </c>
      <c r="D36" s="164">
        <v>23669.508983800453</v>
      </c>
      <c r="E36" s="419">
        <f t="shared" si="0"/>
        <v>108.12404992218711</v>
      </c>
      <c r="F36" s="418">
        <f t="shared" si="4"/>
        <v>91.92980721674121</v>
      </c>
      <c r="G36" s="164">
        <v>28613.370377771382</v>
      </c>
      <c r="H36" s="164">
        <v>26934.228224334965</v>
      </c>
      <c r="I36" s="419">
        <f t="shared" si="1"/>
        <v>106.23423154898242</v>
      </c>
      <c r="J36" s="418">
        <f t="shared" si="5"/>
        <v>102.78123050041708</v>
      </c>
      <c r="K36" s="164">
        <v>65093.290971807626</v>
      </c>
      <c r="L36" s="164">
        <v>62309.073781862746</v>
      </c>
      <c r="M36" s="419">
        <f>K36/L36*100</f>
        <v>104.46839765214955</v>
      </c>
      <c r="N36" s="418">
        <f>K36/$B36*100</f>
        <v>233.81966035715826</v>
      </c>
    </row>
    <row r="37" spans="1:14" ht="13.1" customHeight="1">
      <c r="A37" s="168" t="s">
        <v>35</v>
      </c>
      <c r="B37" s="470">
        <v>23667.153196127172</v>
      </c>
      <c r="C37" s="470">
        <v>22790.984140777753</v>
      </c>
      <c r="D37" s="470">
        <v>21773.937871174054</v>
      </c>
      <c r="E37" s="420">
        <f t="shared" si="0"/>
        <v>104.67093401120677</v>
      </c>
      <c r="F37" s="421">
        <f t="shared" si="4"/>
        <v>96.29795333604892</v>
      </c>
      <c r="G37" s="470">
        <v>16489.383690341976</v>
      </c>
      <c r="H37" s="470">
        <v>17344.530912235194</v>
      </c>
      <c r="I37" s="420">
        <f t="shared" si="1"/>
        <v>95.069643415435479</v>
      </c>
      <c r="J37" s="421">
        <f t="shared" si="5"/>
        <v>69.672019924391464</v>
      </c>
      <c r="K37" s="470">
        <v>14725</v>
      </c>
      <c r="L37" s="470">
        <v>19416.666666666668</v>
      </c>
      <c r="M37" s="420"/>
      <c r="N37" s="421"/>
    </row>
    <row r="38" spans="1:14" ht="13.1" customHeight="1">
      <c r="A38" s="168" t="s">
        <v>39</v>
      </c>
      <c r="B38" s="470">
        <v>22485.746080794961</v>
      </c>
      <c r="C38" s="470">
        <v>13969.63601532567</v>
      </c>
      <c r="D38" s="470">
        <v>12866.467065868263</v>
      </c>
      <c r="E38" s="420">
        <f t="shared" si="0"/>
        <v>108.57398494714883</v>
      </c>
      <c r="F38" s="421">
        <f t="shared" si="4"/>
        <v>62.126628865817857</v>
      </c>
      <c r="G38" s="470">
        <v>15180.555555555555</v>
      </c>
      <c r="H38" s="470">
        <v>9622.7272727272721</v>
      </c>
      <c r="I38" s="420">
        <f t="shared" si="1"/>
        <v>157.75730856033169</v>
      </c>
      <c r="J38" s="421">
        <f t="shared" si="5"/>
        <v>67.511905102055934</v>
      </c>
      <c r="K38" s="473" t="s">
        <v>191</v>
      </c>
      <c r="L38" s="473" t="s">
        <v>191</v>
      </c>
      <c r="M38" s="420"/>
      <c r="N38" s="421"/>
    </row>
    <row r="39" spans="1:14" ht="13.1" customHeight="1">
      <c r="A39" s="469" t="s">
        <v>107</v>
      </c>
      <c r="B39" s="470">
        <v>25938.834566072182</v>
      </c>
      <c r="C39" s="470">
        <v>19284.882326820421</v>
      </c>
      <c r="D39" s="470">
        <v>18163.480347524343</v>
      </c>
      <c r="E39" s="420">
        <f>C39/D39*100</f>
        <v>106.17393780178766</v>
      </c>
      <c r="F39" s="421">
        <f>C39/B39*100</f>
        <v>74.347528134686954</v>
      </c>
      <c r="G39" s="470">
        <v>23884.664709740904</v>
      </c>
      <c r="H39" s="470">
        <v>21439.489023826045</v>
      </c>
      <c r="I39" s="420">
        <f t="shared" si="1"/>
        <v>111.40500915482406</v>
      </c>
      <c r="J39" s="421">
        <f>G39/$B39*100</f>
        <v>92.08071645972052</v>
      </c>
      <c r="K39" s="473" t="s">
        <v>191</v>
      </c>
      <c r="L39" s="473" t="s">
        <v>191</v>
      </c>
      <c r="M39" s="420"/>
      <c r="N39" s="421"/>
    </row>
    <row r="40" spans="1:14" ht="13.1" customHeight="1">
      <c r="A40" s="168" t="s">
        <v>43</v>
      </c>
      <c r="B40" s="470">
        <v>29417.910169541254</v>
      </c>
      <c r="C40" s="470">
        <v>27980.181352379117</v>
      </c>
      <c r="D40" s="470">
        <v>25773.427209013254</v>
      </c>
      <c r="E40" s="420">
        <f t="shared" si="0"/>
        <v>108.56212922507309</v>
      </c>
      <c r="F40" s="421">
        <f t="shared" si="4"/>
        <v>95.112743193258055</v>
      </c>
      <c r="G40" s="470">
        <v>28532.233423765982</v>
      </c>
      <c r="H40" s="470">
        <v>27917.793233510671</v>
      </c>
      <c r="I40" s="420">
        <f t="shared" si="1"/>
        <v>102.20089096984132</v>
      </c>
      <c r="J40" s="421">
        <f t="shared" si="5"/>
        <v>96.989328131499008</v>
      </c>
      <c r="K40" s="470">
        <v>80980.403248945149</v>
      </c>
      <c r="L40" s="470">
        <v>80900.770733430792</v>
      </c>
      <c r="M40" s="420">
        <f>K40/L40*100</f>
        <v>100.09843233234051</v>
      </c>
      <c r="N40" s="421">
        <f>K40/$B40*100</f>
        <v>275.27585332281939</v>
      </c>
    </row>
    <row r="41" spans="1:14" ht="13.1" customHeight="1">
      <c r="A41" s="168" t="s">
        <v>45</v>
      </c>
      <c r="B41" s="470">
        <v>28251.072865897975</v>
      </c>
      <c r="C41" s="470">
        <v>12330.717143001926</v>
      </c>
      <c r="D41" s="470">
        <v>12420.940065771445</v>
      </c>
      <c r="E41" s="420">
        <f t="shared" si="0"/>
        <v>99.273622428803549</v>
      </c>
      <c r="F41" s="421">
        <f t="shared" si="4"/>
        <v>43.646898655967156</v>
      </c>
      <c r="G41" s="470">
        <v>25083.761861861862</v>
      </c>
      <c r="H41" s="470">
        <v>23105.828853046594</v>
      </c>
      <c r="I41" s="420">
        <f t="shared" si="1"/>
        <v>108.56032052083026</v>
      </c>
      <c r="J41" s="421">
        <f t="shared" si="5"/>
        <v>88.788705409275309</v>
      </c>
      <c r="K41" s="473" t="s">
        <v>191</v>
      </c>
      <c r="L41" s="473" t="s">
        <v>191</v>
      </c>
      <c r="M41" s="420"/>
      <c r="N41" s="421"/>
    </row>
    <row r="42" spans="1:14" ht="13.1" customHeight="1">
      <c r="A42" s="168" t="s">
        <v>46</v>
      </c>
      <c r="B42" s="470">
        <v>27368.867938051673</v>
      </c>
      <c r="C42" s="470">
        <v>24158.600587421384</v>
      </c>
      <c r="D42" s="470">
        <v>22035.471654315606</v>
      </c>
      <c r="E42" s="420">
        <f t="shared" si="0"/>
        <v>109.63505100509146</v>
      </c>
      <c r="F42" s="421">
        <f t="shared" si="4"/>
        <v>88.270368515436587</v>
      </c>
      <c r="G42" s="470">
        <v>37671.865883807171</v>
      </c>
      <c r="H42" s="470">
        <v>32978.624205178632</v>
      </c>
      <c r="I42" s="420">
        <f t="shared" si="1"/>
        <v>114.23116273568368</v>
      </c>
      <c r="J42" s="421">
        <f t="shared" si="5"/>
        <v>137.64495473132436</v>
      </c>
      <c r="K42" s="470">
        <v>52429.748283752859</v>
      </c>
      <c r="L42" s="470">
        <v>50794.420446364289</v>
      </c>
      <c r="M42" s="420">
        <f>K42/L42*100</f>
        <v>103.21950289621941</v>
      </c>
      <c r="N42" s="421">
        <f>K42/$B42*100</f>
        <v>191.56710610912177</v>
      </c>
    </row>
    <row r="43" spans="1:14" ht="13.1" customHeight="1">
      <c r="A43" s="168" t="s">
        <v>47</v>
      </c>
      <c r="B43" s="470">
        <v>27405.474283114261</v>
      </c>
      <c r="C43" s="470">
        <v>24507.344062848671</v>
      </c>
      <c r="D43" s="470">
        <v>22905.642176549336</v>
      </c>
      <c r="E43" s="420">
        <f t="shared" si="0"/>
        <v>106.9926085195688</v>
      </c>
      <c r="F43" s="421">
        <f t="shared" si="4"/>
        <v>89.424995202322563</v>
      </c>
      <c r="G43" s="470">
        <v>37520.127795527158</v>
      </c>
      <c r="H43" s="470">
        <v>35225.458222727844</v>
      </c>
      <c r="I43" s="420">
        <f t="shared" si="1"/>
        <v>106.51423626142858</v>
      </c>
      <c r="J43" s="421">
        <f t="shared" si="5"/>
        <v>136.90742005747728</v>
      </c>
      <c r="K43" s="470">
        <v>60563.24786324786</v>
      </c>
      <c r="L43" s="470">
        <v>54194.488188976378</v>
      </c>
      <c r="M43" s="420">
        <f>K43/L43*100</f>
        <v>111.75167417775695</v>
      </c>
      <c r="N43" s="421">
        <f>K43/$B43*100</f>
        <v>220.98959951429697</v>
      </c>
    </row>
    <row r="44" spans="1:14" ht="13.1" customHeight="1">
      <c r="A44" s="469" t="s">
        <v>108</v>
      </c>
      <c r="B44" s="470">
        <v>26491.361323177385</v>
      </c>
      <c r="C44" s="470">
        <v>20772.224281165811</v>
      </c>
      <c r="D44" s="470">
        <v>19840.877204910292</v>
      </c>
      <c r="E44" s="420">
        <f>C44/D44*100</f>
        <v>104.69408215492118</v>
      </c>
      <c r="F44" s="421">
        <f>C44/B44*100</f>
        <v>78.411313136226482</v>
      </c>
      <c r="G44" s="470">
        <v>42457.295896341464</v>
      </c>
      <c r="H44" s="470">
        <v>31639.7226727909</v>
      </c>
      <c r="I44" s="420">
        <f t="shared" si="1"/>
        <v>134.18984842384006</v>
      </c>
      <c r="J44" s="421">
        <f>G44/$B44*100</f>
        <v>160.26845649187317</v>
      </c>
      <c r="K44" s="473" t="s">
        <v>191</v>
      </c>
      <c r="L44" s="473" t="s">
        <v>191</v>
      </c>
      <c r="M44" s="420"/>
      <c r="N44" s="421"/>
    </row>
    <row r="45" spans="1:14">
      <c r="A45" s="166" t="s">
        <v>195</v>
      </c>
      <c r="B45" s="164">
        <v>23334.410207322053</v>
      </c>
      <c r="C45" s="164">
        <v>18849.635940736782</v>
      </c>
      <c r="D45" s="164">
        <v>17336.593614141235</v>
      </c>
      <c r="E45" s="419">
        <f t="shared" si="0"/>
        <v>108.72744877264341</v>
      </c>
      <c r="F45" s="418">
        <f t="shared" si="4"/>
        <v>80.780425874325275</v>
      </c>
      <c r="G45" s="164">
        <v>18947.814392201613</v>
      </c>
      <c r="H45" s="164">
        <v>18115.819156805628</v>
      </c>
      <c r="I45" s="419">
        <f t="shared" si="1"/>
        <v>104.59264484920313</v>
      </c>
      <c r="J45" s="418">
        <f t="shared" si="5"/>
        <v>81.201171248185318</v>
      </c>
      <c r="K45" s="164">
        <v>11699.166666666666</v>
      </c>
      <c r="L45" s="164">
        <v>12044.583333333334</v>
      </c>
      <c r="M45" s="419">
        <f>K45/L45*100</f>
        <v>97.132182516345509</v>
      </c>
      <c r="N45" s="418">
        <f>K45/$B45*100</f>
        <v>50.136971805679543</v>
      </c>
    </row>
    <row r="46" spans="1:14" ht="13.1" customHeight="1">
      <c r="A46" s="168" t="s">
        <v>36</v>
      </c>
      <c r="B46" s="470">
        <v>21129.503771594565</v>
      </c>
      <c r="C46" s="470">
        <v>8750.3775085603684</v>
      </c>
      <c r="D46" s="470">
        <v>7734.3706770211074</v>
      </c>
      <c r="E46" s="420">
        <f t="shared" si="0"/>
        <v>113.1362572853901</v>
      </c>
      <c r="F46" s="421">
        <f t="shared" si="4"/>
        <v>41.413076251813976</v>
      </c>
      <c r="G46" s="470">
        <v>24665.166865934927</v>
      </c>
      <c r="H46" s="470">
        <v>22176.224033488492</v>
      </c>
      <c r="I46" s="420">
        <f t="shared" si="1"/>
        <v>111.2234744232736</v>
      </c>
      <c r="J46" s="421">
        <f t="shared" si="5"/>
        <v>116.73329924147831</v>
      </c>
      <c r="K46" s="473" t="s">
        <v>191</v>
      </c>
      <c r="L46" s="473" t="s">
        <v>191</v>
      </c>
      <c r="M46" s="420"/>
      <c r="N46" s="421"/>
    </row>
    <row r="47" spans="1:14" ht="13.1" customHeight="1">
      <c r="A47" s="168" t="s">
        <v>37</v>
      </c>
      <c r="B47" s="470">
        <v>22037.13654061902</v>
      </c>
      <c r="C47" s="470">
        <v>7037.5375375375379</v>
      </c>
      <c r="D47" s="470">
        <v>7037.5375375375379</v>
      </c>
      <c r="E47" s="420">
        <f t="shared" si="0"/>
        <v>100</v>
      </c>
      <c r="F47" s="421">
        <f t="shared" si="4"/>
        <v>31.934900092695322</v>
      </c>
      <c r="G47" s="470">
        <v>6277.5280898876408</v>
      </c>
      <c r="H47" s="470">
        <v>6277.5280898876408</v>
      </c>
      <c r="I47" s="420">
        <f t="shared" si="1"/>
        <v>100</v>
      </c>
      <c r="J47" s="421">
        <f t="shared" si="5"/>
        <v>28.48613329738577</v>
      </c>
      <c r="K47" s="473" t="s">
        <v>191</v>
      </c>
      <c r="L47" s="473" t="s">
        <v>191</v>
      </c>
      <c r="M47" s="420"/>
      <c r="N47" s="421"/>
    </row>
    <row r="48" spans="1:14" ht="26" customHeight="1">
      <c r="A48" s="168" t="s">
        <v>38</v>
      </c>
      <c r="B48" s="470">
        <v>20913.554488572478</v>
      </c>
      <c r="C48" s="470">
        <v>12269.162482674983</v>
      </c>
      <c r="D48" s="470">
        <v>10135.290427442529</v>
      </c>
      <c r="E48" s="420">
        <f t="shared" si="0"/>
        <v>121.05388168704803</v>
      </c>
      <c r="F48" s="421">
        <f t="shared" si="4"/>
        <v>58.666079405005313</v>
      </c>
      <c r="G48" s="470">
        <v>11800.63153029111</v>
      </c>
      <c r="H48" s="470">
        <v>11258.465765765766</v>
      </c>
      <c r="I48" s="420">
        <f t="shared" si="1"/>
        <v>104.81562742033587</v>
      </c>
      <c r="J48" s="421">
        <f t="shared" si="5"/>
        <v>56.42575745189167</v>
      </c>
      <c r="K48" s="473" t="s">
        <v>191</v>
      </c>
      <c r="L48" s="473" t="s">
        <v>191</v>
      </c>
      <c r="M48" s="420"/>
      <c r="N48" s="421"/>
    </row>
    <row r="49" spans="1:14" ht="26" customHeight="1">
      <c r="A49" s="168" t="s">
        <v>40</v>
      </c>
      <c r="B49" s="470">
        <v>22391.428343541516</v>
      </c>
      <c r="C49" s="470">
        <v>14043.538067867772</v>
      </c>
      <c r="D49" s="470">
        <v>13290.630608445441</v>
      </c>
      <c r="E49" s="420">
        <f t="shared" si="0"/>
        <v>105.66494910289586</v>
      </c>
      <c r="F49" s="421">
        <f t="shared" si="4"/>
        <v>62.718366387369962</v>
      </c>
      <c r="G49" s="470">
        <v>17124.017883298933</v>
      </c>
      <c r="H49" s="470">
        <v>14215.517855351993</v>
      </c>
      <c r="I49" s="420">
        <f t="shared" si="1"/>
        <v>120.4600356986075</v>
      </c>
      <c r="J49" s="421">
        <f t="shared" si="5"/>
        <v>76.475772874212865</v>
      </c>
      <c r="K49" s="470">
        <v>16696.666666666668</v>
      </c>
      <c r="L49" s="470">
        <v>18078.333333333332</v>
      </c>
      <c r="M49" s="420">
        <f>K49/L49*100</f>
        <v>92.35733382502076</v>
      </c>
      <c r="N49" s="421">
        <f>K49/$B49*100</f>
        <v>74.567224611566957</v>
      </c>
    </row>
    <row r="50" spans="1:14" ht="26" customHeight="1">
      <c r="A50" s="168" t="s">
        <v>135</v>
      </c>
      <c r="B50" s="470">
        <v>23084.560116176068</v>
      </c>
      <c r="C50" s="470">
        <v>8386.6426774847878</v>
      </c>
      <c r="D50" s="470">
        <v>7633.8000168990284</v>
      </c>
      <c r="E50" s="420">
        <f t="shared" si="0"/>
        <v>109.86196466922348</v>
      </c>
      <c r="F50" s="421">
        <f t="shared" si="4"/>
        <v>36.330095246683982</v>
      </c>
      <c r="G50" s="470">
        <v>14447.160156833457</v>
      </c>
      <c r="H50" s="470">
        <v>12822.865569892474</v>
      </c>
      <c r="I50" s="420">
        <f t="shared" si="1"/>
        <v>112.66717316880211</v>
      </c>
      <c r="J50" s="421">
        <f t="shared" si="5"/>
        <v>62.583649348855829</v>
      </c>
      <c r="K50" s="473" t="s">
        <v>191</v>
      </c>
      <c r="L50" s="473" t="s">
        <v>191</v>
      </c>
      <c r="M50" s="420"/>
      <c r="N50" s="421"/>
    </row>
    <row r="51" spans="1:14" ht="13.1" customHeight="1">
      <c r="A51" s="168" t="s">
        <v>42</v>
      </c>
      <c r="B51" s="470">
        <v>22815.734938973423</v>
      </c>
      <c r="C51" s="470">
        <v>13538.624819532908</v>
      </c>
      <c r="D51" s="470">
        <v>16090.545040135192</v>
      </c>
      <c r="E51" s="420">
        <f t="shared" si="0"/>
        <v>84.140249977630077</v>
      </c>
      <c r="F51" s="421">
        <f t="shared" si="4"/>
        <v>59.338981872578103</v>
      </c>
      <c r="G51" s="470">
        <v>17486.391737499998</v>
      </c>
      <c r="H51" s="470">
        <v>17988.482141025641</v>
      </c>
      <c r="I51" s="420">
        <f t="shared" si="1"/>
        <v>97.208822847923642</v>
      </c>
      <c r="J51" s="421">
        <f t="shared" si="5"/>
        <v>76.64180787632688</v>
      </c>
      <c r="K51" s="470">
        <v>10033.333333333334</v>
      </c>
      <c r="L51" s="470">
        <v>10033.333333333334</v>
      </c>
      <c r="M51" s="420">
        <f>K51/L51*100</f>
        <v>100</v>
      </c>
      <c r="N51" s="421">
        <f>K51/$B51*100</f>
        <v>43.975499190230231</v>
      </c>
    </row>
    <row r="52" spans="1:14" ht="13.1" customHeight="1">
      <c r="A52" s="168" t="s">
        <v>44</v>
      </c>
      <c r="B52" s="470">
        <v>25412.941178730973</v>
      </c>
      <c r="C52" s="470">
        <v>22245.43204935579</v>
      </c>
      <c r="D52" s="470">
        <v>20549.825787904927</v>
      </c>
      <c r="E52" s="420">
        <f t="shared" si="0"/>
        <v>108.25119530915369</v>
      </c>
      <c r="F52" s="421">
        <f t="shared" si="4"/>
        <v>87.535842045602379</v>
      </c>
      <c r="G52" s="470">
        <v>21953.335507451615</v>
      </c>
      <c r="H52" s="470">
        <v>22364.409548251842</v>
      </c>
      <c r="I52" s="420">
        <f t="shared" si="1"/>
        <v>98.161927593423272</v>
      </c>
      <c r="J52" s="421">
        <f t="shared" si="5"/>
        <v>86.386441274358162</v>
      </c>
      <c r="K52" s="473" t="s">
        <v>191</v>
      </c>
      <c r="L52" s="473" t="s">
        <v>191</v>
      </c>
      <c r="M52" s="420"/>
      <c r="N52" s="421"/>
    </row>
    <row r="53" spans="1:14">
      <c r="A53" s="166" t="s">
        <v>196</v>
      </c>
      <c r="B53" s="164">
        <v>28302.914526860903</v>
      </c>
      <c r="C53" s="164">
        <v>22832.753675572192</v>
      </c>
      <c r="D53" s="164">
        <v>21017.185775463004</v>
      </c>
      <c r="E53" s="419">
        <f t="shared" si="0"/>
        <v>108.63849194419177</v>
      </c>
      <c r="F53" s="418">
        <f>C53/B53*100</f>
        <v>80.672800159512718</v>
      </c>
      <c r="G53" s="164">
        <v>31932.018452157376</v>
      </c>
      <c r="H53" s="164">
        <v>30840.767100103956</v>
      </c>
      <c r="I53" s="419">
        <f t="shared" si="1"/>
        <v>103.53834049753496</v>
      </c>
      <c r="J53" s="418">
        <f>G53/$B53*100</f>
        <v>112.82236824710144</v>
      </c>
      <c r="K53" s="164">
        <v>86648.050458715603</v>
      </c>
      <c r="L53" s="164">
        <v>93097.509157509165</v>
      </c>
      <c r="M53" s="419">
        <f>K53/L53*100</f>
        <v>93.072361702092493</v>
      </c>
      <c r="N53" s="418">
        <f>K53/$B53*100</f>
        <v>306.14532781237853</v>
      </c>
    </row>
    <row r="54" spans="1:14" ht="26" customHeight="1">
      <c r="A54" s="168" t="s">
        <v>49</v>
      </c>
      <c r="B54" s="470">
        <v>28976.185738709875</v>
      </c>
      <c r="C54" s="470">
        <v>21196.34369806094</v>
      </c>
      <c r="D54" s="470">
        <v>19707.256971176197</v>
      </c>
      <c r="E54" s="420">
        <f t="shared" si="0"/>
        <v>107.55603242532779</v>
      </c>
      <c r="F54" s="421">
        <f>C54/B54*100</f>
        <v>73.150910506983379</v>
      </c>
      <c r="G54" s="470">
        <v>31668.652226663438</v>
      </c>
      <c r="H54" s="470">
        <v>29910.609171678294</v>
      </c>
      <c r="I54" s="420">
        <f t="shared" si="1"/>
        <v>105.87765713795558</v>
      </c>
      <c r="J54" s="421">
        <f>G54/$B54*100</f>
        <v>109.29199761567183</v>
      </c>
      <c r="K54" s="473" t="s">
        <v>191</v>
      </c>
      <c r="L54" s="473" t="s">
        <v>191</v>
      </c>
      <c r="M54" s="420"/>
      <c r="N54" s="421"/>
    </row>
    <row r="55" spans="1:14" ht="13.1" customHeight="1">
      <c r="A55" s="168" t="s">
        <v>50</v>
      </c>
      <c r="B55" s="470">
        <v>25138.609420062548</v>
      </c>
      <c r="C55" s="470">
        <v>26432.055309786374</v>
      </c>
      <c r="D55" s="470">
        <v>24728.227145129327</v>
      </c>
      <c r="E55" s="420">
        <f t="shared" si="0"/>
        <v>106.89021560121283</v>
      </c>
      <c r="F55" s="421">
        <f t="shared" ref="F55:F85" si="6">C55/B55*100</f>
        <v>105.14525631911667</v>
      </c>
      <c r="G55" s="470">
        <v>18421.350167597764</v>
      </c>
      <c r="H55" s="470">
        <v>16944.991561181436</v>
      </c>
      <c r="I55" s="420">
        <f t="shared" si="1"/>
        <v>108.71265471620804</v>
      </c>
      <c r="J55" s="421">
        <f t="shared" ref="J55:J85" si="7">G55/$B55*100</f>
        <v>73.279113652547963</v>
      </c>
      <c r="K55" s="473" t="s">
        <v>191</v>
      </c>
      <c r="L55" s="473" t="s">
        <v>191</v>
      </c>
      <c r="M55" s="420"/>
      <c r="N55" s="421"/>
    </row>
    <row r="56" spans="1:14" ht="13.1" customHeight="1">
      <c r="A56" s="168" t="s">
        <v>51</v>
      </c>
      <c r="B56" s="470">
        <v>23787.314432418148</v>
      </c>
      <c r="C56" s="470">
        <v>25625.443277492257</v>
      </c>
      <c r="D56" s="470">
        <v>23349.787986709583</v>
      </c>
      <c r="E56" s="420">
        <f t="shared" si="0"/>
        <v>109.74593556086225</v>
      </c>
      <c r="F56" s="421">
        <f t="shared" si="6"/>
        <v>107.7273491730073</v>
      </c>
      <c r="G56" s="470">
        <v>34309.487140542733</v>
      </c>
      <c r="H56" s="470">
        <v>28413.694696969698</v>
      </c>
      <c r="I56" s="420">
        <f t="shared" si="1"/>
        <v>120.74982682277435</v>
      </c>
      <c r="J56" s="421">
        <f t="shared" si="7"/>
        <v>144.23438693770584</v>
      </c>
      <c r="K56" s="473" t="s">
        <v>191</v>
      </c>
      <c r="L56" s="473" t="s">
        <v>191</v>
      </c>
      <c r="M56" s="420"/>
      <c r="N56" s="421"/>
    </row>
    <row r="57" spans="1:14" ht="13.1" customHeight="1">
      <c r="A57" s="168" t="s">
        <v>52</v>
      </c>
      <c r="B57" s="470">
        <v>31488.282906619919</v>
      </c>
      <c r="C57" s="470">
        <v>28712.377980478057</v>
      </c>
      <c r="D57" s="470">
        <v>25752.854483127136</v>
      </c>
      <c r="E57" s="420">
        <f t="shared" si="0"/>
        <v>111.4920212021155</v>
      </c>
      <c r="F57" s="421">
        <f t="shared" si="6"/>
        <v>91.184324231416653</v>
      </c>
      <c r="G57" s="470">
        <v>37603.261247727256</v>
      </c>
      <c r="H57" s="470">
        <v>37648.044987934089</v>
      </c>
      <c r="I57" s="420">
        <f t="shared" si="1"/>
        <v>99.881046306066651</v>
      </c>
      <c r="J57" s="421">
        <f t="shared" si="7"/>
        <v>119.41985328079532</v>
      </c>
      <c r="K57" s="473" t="s">
        <v>191</v>
      </c>
      <c r="L57" s="473" t="s">
        <v>191</v>
      </c>
      <c r="M57" s="420"/>
      <c r="N57" s="421"/>
    </row>
    <row r="58" spans="1:14" ht="13.1" customHeight="1">
      <c r="A58" s="168" t="s">
        <v>53</v>
      </c>
      <c r="B58" s="470">
        <v>28091.424952857862</v>
      </c>
      <c r="C58" s="470">
        <v>21450.739011199556</v>
      </c>
      <c r="D58" s="470">
        <v>18514.233909335322</v>
      </c>
      <c r="E58" s="420">
        <f t="shared" si="0"/>
        <v>115.86079724521345</v>
      </c>
      <c r="F58" s="421">
        <f t="shared" si="6"/>
        <v>76.360451800496079</v>
      </c>
      <c r="G58" s="470">
        <v>28673.740256226942</v>
      </c>
      <c r="H58" s="470">
        <v>28263.167842432613</v>
      </c>
      <c r="I58" s="420">
        <f t="shared" si="1"/>
        <v>101.45267655799688</v>
      </c>
      <c r="J58" s="421">
        <f t="shared" si="7"/>
        <v>102.07292903206691</v>
      </c>
      <c r="K58" s="473" t="s">
        <v>191</v>
      </c>
      <c r="L58" s="473" t="s">
        <v>191</v>
      </c>
      <c r="M58" s="420"/>
      <c r="N58" s="421"/>
    </row>
    <row r="59" spans="1:14" ht="13.1" customHeight="1">
      <c r="A59" s="168" t="s">
        <v>54</v>
      </c>
      <c r="B59" s="470">
        <v>23749.320624474509</v>
      </c>
      <c r="C59" s="470">
        <v>21745.267290535234</v>
      </c>
      <c r="D59" s="470">
        <v>21011.804118642933</v>
      </c>
      <c r="E59" s="420">
        <f t="shared" si="0"/>
        <v>103.49071963431035</v>
      </c>
      <c r="F59" s="421">
        <f t="shared" si="6"/>
        <v>91.5616393174884</v>
      </c>
      <c r="G59" s="470">
        <v>25042.672302036201</v>
      </c>
      <c r="H59" s="470">
        <v>24016.566654065307</v>
      </c>
      <c r="I59" s="420">
        <f t="shared" si="1"/>
        <v>104.27249099653136</v>
      </c>
      <c r="J59" s="421">
        <f t="shared" si="7"/>
        <v>105.44584705395255</v>
      </c>
      <c r="K59" s="473" t="s">
        <v>191</v>
      </c>
      <c r="L59" s="473" t="s">
        <v>191</v>
      </c>
      <c r="M59" s="420"/>
      <c r="N59" s="421"/>
    </row>
    <row r="60" spans="1:14" ht="13.1" customHeight="1">
      <c r="A60" s="168" t="s">
        <v>55</v>
      </c>
      <c r="B60" s="470">
        <v>31651.903423091098</v>
      </c>
      <c r="C60" s="470">
        <v>26736.209267075024</v>
      </c>
      <c r="D60" s="470">
        <v>24501.813515785158</v>
      </c>
      <c r="E60" s="420">
        <f t="shared" si="0"/>
        <v>109.11930763757698</v>
      </c>
      <c r="F60" s="421">
        <f t="shared" si="6"/>
        <v>84.469514865163163</v>
      </c>
      <c r="G60" s="470">
        <v>35754.300060060057</v>
      </c>
      <c r="H60" s="470">
        <v>35011.215511882998</v>
      </c>
      <c r="I60" s="420">
        <f t="shared" si="1"/>
        <v>102.12241859447826</v>
      </c>
      <c r="J60" s="421">
        <f t="shared" si="7"/>
        <v>112.96097925654647</v>
      </c>
      <c r="K60" s="473" t="s">
        <v>191</v>
      </c>
      <c r="L60" s="473" t="s">
        <v>191</v>
      </c>
      <c r="M60" s="420"/>
      <c r="N60" s="421"/>
    </row>
    <row r="61" spans="1:14" ht="13.1" customHeight="1">
      <c r="A61" s="168" t="s">
        <v>56</v>
      </c>
      <c r="B61" s="470">
        <v>24232.681432079375</v>
      </c>
      <c r="C61" s="470">
        <v>23681.199728071701</v>
      </c>
      <c r="D61" s="470">
        <v>22618.523175544055</v>
      </c>
      <c r="E61" s="420">
        <f t="shared" si="0"/>
        <v>104.69825790251703</v>
      </c>
      <c r="F61" s="421">
        <f t="shared" si="6"/>
        <v>97.724223356984268</v>
      </c>
      <c r="G61" s="470">
        <v>27477.715917639431</v>
      </c>
      <c r="H61" s="470">
        <v>26828.3023715415</v>
      </c>
      <c r="I61" s="420">
        <f t="shared" si="1"/>
        <v>102.42062854780853</v>
      </c>
      <c r="J61" s="421">
        <f t="shared" si="7"/>
        <v>113.39114903423054</v>
      </c>
      <c r="K61" s="473" t="s">
        <v>191</v>
      </c>
      <c r="L61" s="473" t="s">
        <v>191</v>
      </c>
      <c r="M61" s="420"/>
      <c r="N61" s="421"/>
    </row>
    <row r="62" spans="1:14" ht="13.1" customHeight="1">
      <c r="A62" s="168" t="s">
        <v>57</v>
      </c>
      <c r="B62" s="470">
        <v>29541.730182717092</v>
      </c>
      <c r="C62" s="470">
        <v>20467.085956634819</v>
      </c>
      <c r="D62" s="470">
        <v>19431.135036131152</v>
      </c>
      <c r="E62" s="420">
        <f t="shared" si="0"/>
        <v>105.33139684623349</v>
      </c>
      <c r="F62" s="421">
        <f t="shared" si="6"/>
        <v>69.281947367486126</v>
      </c>
      <c r="G62" s="470">
        <v>32034.141311332285</v>
      </c>
      <c r="H62" s="470">
        <v>28503.709482819697</v>
      </c>
      <c r="I62" s="420">
        <f t="shared" si="1"/>
        <v>112.38586798900864</v>
      </c>
      <c r="J62" s="421">
        <f t="shared" si="7"/>
        <v>108.43691656920397</v>
      </c>
      <c r="K62" s="470">
        <v>93980.555555555562</v>
      </c>
      <c r="L62" s="470">
        <v>71355.128205128203</v>
      </c>
      <c r="M62" s="420">
        <f>K62/L62*100</f>
        <v>131.70820082529303</v>
      </c>
      <c r="N62" s="421">
        <f>K62/$B62*100</f>
        <v>318.12813594288849</v>
      </c>
    </row>
    <row r="63" spans="1:14" ht="13.1" customHeight="1">
      <c r="A63" s="168" t="s">
        <v>58</v>
      </c>
      <c r="B63" s="470">
        <v>26836.678340309572</v>
      </c>
      <c r="C63" s="470">
        <v>18760.078021493755</v>
      </c>
      <c r="D63" s="470">
        <v>17751.774160974423</v>
      </c>
      <c r="E63" s="420">
        <f t="shared" si="0"/>
        <v>105.68001739643573</v>
      </c>
      <c r="F63" s="421">
        <f t="shared" si="6"/>
        <v>69.904620026374502</v>
      </c>
      <c r="G63" s="470">
        <v>22261.915271493213</v>
      </c>
      <c r="H63" s="470">
        <v>20589.602292531119</v>
      </c>
      <c r="I63" s="420">
        <f t="shared" si="1"/>
        <v>108.12212375548762</v>
      </c>
      <c r="J63" s="421">
        <f t="shared" si="7"/>
        <v>82.953318548574202</v>
      </c>
      <c r="K63" s="473" t="s">
        <v>191</v>
      </c>
      <c r="L63" s="473" t="s">
        <v>191</v>
      </c>
      <c r="M63" s="420"/>
      <c r="N63" s="421"/>
    </row>
    <row r="64" spans="1:14" ht="13.1" customHeight="1">
      <c r="A64" s="168" t="s">
        <v>59</v>
      </c>
      <c r="B64" s="470">
        <v>25617.22706115228</v>
      </c>
      <c r="C64" s="470">
        <v>24099.021831591173</v>
      </c>
      <c r="D64" s="470">
        <v>21682.703199150408</v>
      </c>
      <c r="E64" s="420">
        <f t="shared" si="0"/>
        <v>111.14399164277377</v>
      </c>
      <c r="F64" s="421">
        <f t="shared" si="6"/>
        <v>94.073498954680318</v>
      </c>
      <c r="G64" s="470">
        <v>22687.081393451252</v>
      </c>
      <c r="H64" s="470">
        <v>25794.490321916197</v>
      </c>
      <c r="I64" s="420">
        <f t="shared" si="1"/>
        <v>87.953206713199734</v>
      </c>
      <c r="J64" s="421">
        <f t="shared" si="7"/>
        <v>88.561815606715285</v>
      </c>
      <c r="K64" s="470">
        <v>70716.666666666672</v>
      </c>
      <c r="L64" s="470">
        <v>51585.714285714283</v>
      </c>
      <c r="M64" s="420">
        <f>K64/L64*100</f>
        <v>137.08575648481494</v>
      </c>
      <c r="N64" s="421">
        <f>K64/$B64*100</f>
        <v>276.05121544910014</v>
      </c>
    </row>
    <row r="65" spans="1:14" ht="13.1" customHeight="1">
      <c r="A65" s="168" t="s">
        <v>60</v>
      </c>
      <c r="B65" s="470">
        <v>29734.653390761472</v>
      </c>
      <c r="C65" s="470">
        <v>22250.105859382049</v>
      </c>
      <c r="D65" s="470">
        <v>20435.479712901477</v>
      </c>
      <c r="E65" s="420">
        <f t="shared" si="0"/>
        <v>108.87978247623396</v>
      </c>
      <c r="F65" s="421">
        <f t="shared" si="6"/>
        <v>74.828872450536565</v>
      </c>
      <c r="G65" s="470">
        <v>39048.772810989569</v>
      </c>
      <c r="H65" s="470">
        <v>38068.541611238536</v>
      </c>
      <c r="I65" s="420">
        <f t="shared" si="1"/>
        <v>102.5749113526893</v>
      </c>
      <c r="J65" s="421">
        <f t="shared" si="7"/>
        <v>131.32412306215747</v>
      </c>
      <c r="K65" s="473" t="s">
        <v>191</v>
      </c>
      <c r="L65" s="473" t="s">
        <v>191</v>
      </c>
      <c r="M65" s="420"/>
      <c r="N65" s="421"/>
    </row>
    <row r="66" spans="1:14" ht="13.1" customHeight="1">
      <c r="A66" s="168" t="s">
        <v>61</v>
      </c>
      <c r="B66" s="470">
        <v>24045.735007277784</v>
      </c>
      <c r="C66" s="470">
        <v>15550.176419179988</v>
      </c>
      <c r="D66" s="470">
        <v>15277.421754265126</v>
      </c>
      <c r="E66" s="420">
        <f t="shared" si="0"/>
        <v>101.78534486579002</v>
      </c>
      <c r="F66" s="421">
        <f t="shared" si="6"/>
        <v>64.669166546472823</v>
      </c>
      <c r="G66" s="470">
        <v>19228.110523321957</v>
      </c>
      <c r="H66" s="470">
        <v>19227.634307116106</v>
      </c>
      <c r="I66" s="420">
        <f t="shared" si="1"/>
        <v>100.00247672801679</v>
      </c>
      <c r="J66" s="421">
        <f t="shared" si="7"/>
        <v>79.964744340326035</v>
      </c>
      <c r="K66" s="470">
        <v>86590.277777777781</v>
      </c>
      <c r="L66" s="470">
        <v>94198.738532110088</v>
      </c>
      <c r="M66" s="420">
        <f>K66/L66*100</f>
        <v>91.922969592911514</v>
      </c>
      <c r="N66" s="421">
        <f>K66/$B66*100</f>
        <v>360.1065958331904</v>
      </c>
    </row>
    <row r="67" spans="1:14" ht="13.1" customHeight="1">
      <c r="A67" s="168" t="s">
        <v>62</v>
      </c>
      <c r="B67" s="470">
        <v>25276.834892270366</v>
      </c>
      <c r="C67" s="470">
        <v>22311.122052888033</v>
      </c>
      <c r="D67" s="470">
        <v>21267.634340184319</v>
      </c>
      <c r="E67" s="420">
        <f t="shared" si="0"/>
        <v>104.90645878151143</v>
      </c>
      <c r="F67" s="421">
        <f t="shared" si="6"/>
        <v>88.267071996861262</v>
      </c>
      <c r="G67" s="470">
        <v>35678.172571210598</v>
      </c>
      <c r="H67" s="470">
        <v>34178.365119832277</v>
      </c>
      <c r="I67" s="420">
        <f t="shared" si="1"/>
        <v>104.38817786081889</v>
      </c>
      <c r="J67" s="421">
        <f t="shared" si="7"/>
        <v>141.14968398247106</v>
      </c>
      <c r="K67" s="473" t="s">
        <v>191</v>
      </c>
      <c r="L67" s="473" t="s">
        <v>191</v>
      </c>
      <c r="M67" s="420"/>
      <c r="N67" s="421"/>
    </row>
    <row r="68" spans="1:14">
      <c r="A68" s="166" t="s">
        <v>197</v>
      </c>
      <c r="B68" s="164">
        <v>43941.755337336224</v>
      </c>
      <c r="C68" s="164">
        <v>26809.677579689014</v>
      </c>
      <c r="D68" s="164">
        <v>25656.569128290557</v>
      </c>
      <c r="E68" s="419">
        <f t="shared" si="0"/>
        <v>104.49439847406164</v>
      </c>
      <c r="F68" s="418">
        <f t="shared" si="6"/>
        <v>61.011849376234395</v>
      </c>
      <c r="G68" s="164">
        <v>37032.405497190855</v>
      </c>
      <c r="H68" s="164">
        <v>35100.202286359236</v>
      </c>
      <c r="I68" s="419">
        <f t="shared" si="1"/>
        <v>105.50482072743644</v>
      </c>
      <c r="J68" s="418">
        <f t="shared" si="7"/>
        <v>84.276117812993547</v>
      </c>
      <c r="K68" s="422" t="s">
        <v>191</v>
      </c>
      <c r="L68" s="422" t="s">
        <v>191</v>
      </c>
      <c r="M68" s="419"/>
      <c r="N68" s="418"/>
    </row>
    <row r="69" spans="1:14" ht="13.1" customHeight="1">
      <c r="A69" s="168" t="s">
        <v>64</v>
      </c>
      <c r="B69" s="470">
        <v>24523.467339520372</v>
      </c>
      <c r="C69" s="470">
        <v>21451.580142496601</v>
      </c>
      <c r="D69" s="470">
        <v>21286.965524089159</v>
      </c>
      <c r="E69" s="420">
        <f t="shared" si="0"/>
        <v>100.77331181008941</v>
      </c>
      <c r="F69" s="421">
        <f t="shared" si="6"/>
        <v>87.473683250029964</v>
      </c>
      <c r="G69" s="470">
        <v>28535.509659090909</v>
      </c>
      <c r="H69" s="470">
        <v>24142.353908554571</v>
      </c>
      <c r="I69" s="420">
        <f t="shared" si="1"/>
        <v>118.19688240499065</v>
      </c>
      <c r="J69" s="421">
        <f t="shared" si="7"/>
        <v>116.36001248936361</v>
      </c>
      <c r="K69" s="473" t="s">
        <v>191</v>
      </c>
      <c r="L69" s="473" t="s">
        <v>191</v>
      </c>
      <c r="M69" s="420"/>
      <c r="N69" s="421"/>
    </row>
    <row r="70" spans="1:14" ht="13.1" customHeight="1">
      <c r="A70" s="168" t="s">
        <v>65</v>
      </c>
      <c r="B70" s="470">
        <v>34531.682926776652</v>
      </c>
      <c r="C70" s="470">
        <v>29966.593299269542</v>
      </c>
      <c r="D70" s="470">
        <v>27226.542983687548</v>
      </c>
      <c r="E70" s="420">
        <f t="shared" si="0"/>
        <v>110.06389359539203</v>
      </c>
      <c r="F70" s="421">
        <f t="shared" si="6"/>
        <v>86.77999668539978</v>
      </c>
      <c r="G70" s="470">
        <v>44024.901832846612</v>
      </c>
      <c r="H70" s="470">
        <v>40675.03210560041</v>
      </c>
      <c r="I70" s="420">
        <f t="shared" ref="I70:I94" si="8">G70/H70*100</f>
        <v>108.23569043178449</v>
      </c>
      <c r="J70" s="421">
        <f t="shared" si="7"/>
        <v>127.49132999454453</v>
      </c>
      <c r="K70" s="473" t="s">
        <v>191</v>
      </c>
      <c r="L70" s="473" t="s">
        <v>191</v>
      </c>
      <c r="M70" s="420"/>
      <c r="N70" s="421"/>
    </row>
    <row r="71" spans="1:14" ht="13.1" customHeight="1">
      <c r="A71" s="168" t="s">
        <v>66</v>
      </c>
      <c r="B71" s="470">
        <v>63891.003241186234</v>
      </c>
      <c r="C71" s="470">
        <v>26807.063644072347</v>
      </c>
      <c r="D71" s="470">
        <v>25605.690457969387</v>
      </c>
      <c r="E71" s="420">
        <f t="shared" si="0"/>
        <v>104.6918210937329</v>
      </c>
      <c r="F71" s="421">
        <f t="shared" si="6"/>
        <v>41.957493675403171</v>
      </c>
      <c r="G71" s="470">
        <v>33644.605087112475</v>
      </c>
      <c r="H71" s="470">
        <v>35017.298333333332</v>
      </c>
      <c r="I71" s="420">
        <f t="shared" si="8"/>
        <v>96.07995673123024</v>
      </c>
      <c r="J71" s="421">
        <f t="shared" si="7"/>
        <v>52.659378285398496</v>
      </c>
      <c r="K71" s="473" t="s">
        <v>191</v>
      </c>
      <c r="L71" s="473" t="s">
        <v>191</v>
      </c>
      <c r="M71" s="420"/>
      <c r="N71" s="421"/>
    </row>
    <row r="72" spans="1:14" ht="13.1" customHeight="1">
      <c r="A72" s="168" t="s">
        <v>67</v>
      </c>
      <c r="B72" s="470">
        <v>31507.751919162176</v>
      </c>
      <c r="C72" s="470">
        <v>25783.573860309418</v>
      </c>
      <c r="D72" s="470">
        <v>25501.108173644621</v>
      </c>
      <c r="E72" s="420">
        <f t="shared" ref="E72:E95" si="9">C72/D72*100</f>
        <v>101.10766043868134</v>
      </c>
      <c r="F72" s="421">
        <f t="shared" si="6"/>
        <v>81.832477056633593</v>
      </c>
      <c r="G72" s="470">
        <v>33284.625895711499</v>
      </c>
      <c r="H72" s="470">
        <v>31000.602506862746</v>
      </c>
      <c r="I72" s="420">
        <f t="shared" si="8"/>
        <v>107.36767418743921</v>
      </c>
      <c r="J72" s="421">
        <f t="shared" si="7"/>
        <v>105.63948193164703</v>
      </c>
      <c r="K72" s="473" t="s">
        <v>191</v>
      </c>
      <c r="L72" s="473" t="s">
        <v>191</v>
      </c>
      <c r="M72" s="420"/>
      <c r="N72" s="421"/>
    </row>
    <row r="73" spans="1:14">
      <c r="A73" s="166" t="s">
        <v>198</v>
      </c>
      <c r="B73" s="164">
        <v>33075.771640999075</v>
      </c>
      <c r="C73" s="164">
        <v>26813.963980122837</v>
      </c>
      <c r="D73" s="164">
        <v>24597.794457638593</v>
      </c>
      <c r="E73" s="419">
        <f t="shared" si="9"/>
        <v>109.00962696594954</v>
      </c>
      <c r="F73" s="418">
        <f t="shared" si="6"/>
        <v>81.068294554572333</v>
      </c>
      <c r="G73" s="164">
        <v>35741.351335945168</v>
      </c>
      <c r="H73" s="164">
        <v>34635.253012330999</v>
      </c>
      <c r="I73" s="419">
        <f t="shared" si="8"/>
        <v>103.19356212937257</v>
      </c>
      <c r="J73" s="418">
        <f t="shared" si="7"/>
        <v>108.05900985131356</v>
      </c>
      <c r="K73" s="164">
        <v>86857.57575757576</v>
      </c>
      <c r="L73" s="164">
        <v>85473.333333333328</v>
      </c>
      <c r="M73" s="419">
        <f>K73/L73*100</f>
        <v>101.61950209528403</v>
      </c>
      <c r="N73" s="418">
        <f>K73/$B73*100</f>
        <v>262.60181228821716</v>
      </c>
    </row>
    <row r="74" spans="1:14" ht="13.1" customHeight="1">
      <c r="A74" s="168" t="s">
        <v>69</v>
      </c>
      <c r="B74" s="470">
        <v>25249.988579385157</v>
      </c>
      <c r="C74" s="470">
        <v>16843.567670970828</v>
      </c>
      <c r="D74" s="470">
        <v>15599.781341107871</v>
      </c>
      <c r="E74" s="420">
        <f t="shared" si="9"/>
        <v>107.97310104972679</v>
      </c>
      <c r="F74" s="421">
        <f t="shared" si="6"/>
        <v>66.707228868699048</v>
      </c>
      <c r="G74" s="470">
        <v>13189.080459770115</v>
      </c>
      <c r="H74" s="470">
        <v>13189.080459770115</v>
      </c>
      <c r="I74" s="420">
        <f t="shared" si="8"/>
        <v>100</v>
      </c>
      <c r="J74" s="421">
        <f t="shared" si="7"/>
        <v>52.234005644414715</v>
      </c>
      <c r="K74" s="473" t="s">
        <v>191</v>
      </c>
      <c r="L74" s="473" t="s">
        <v>191</v>
      </c>
      <c r="M74" s="420"/>
      <c r="N74" s="421"/>
    </row>
    <row r="75" spans="1:14" ht="13.1" customHeight="1">
      <c r="A75" s="168" t="s">
        <v>70</v>
      </c>
      <c r="B75" s="470">
        <v>31460.347785605776</v>
      </c>
      <c r="C75" s="470">
        <v>20775.265118123814</v>
      </c>
      <c r="D75" s="470">
        <v>20748.362259209345</v>
      </c>
      <c r="E75" s="420">
        <f t="shared" si="9"/>
        <v>100.12966256602989</v>
      </c>
      <c r="F75" s="421">
        <f t="shared" si="6"/>
        <v>66.036349183746893</v>
      </c>
      <c r="G75" s="470">
        <v>30200.394184615383</v>
      </c>
      <c r="H75" s="470">
        <v>28643.39274952919</v>
      </c>
      <c r="I75" s="420">
        <f t="shared" si="8"/>
        <v>105.43581358780128</v>
      </c>
      <c r="J75" s="421">
        <f t="shared" si="7"/>
        <v>95.995105935965313</v>
      </c>
      <c r="K75" s="473" t="s">
        <v>191</v>
      </c>
      <c r="L75" s="473" t="s">
        <v>191</v>
      </c>
      <c r="M75" s="420"/>
      <c r="N75" s="421"/>
    </row>
    <row r="76" spans="1:14" ht="13.1" customHeight="1">
      <c r="A76" s="168" t="s">
        <v>71</v>
      </c>
      <c r="B76" s="470">
        <v>31500.791906953371</v>
      </c>
      <c r="C76" s="470">
        <v>8095.30303</v>
      </c>
      <c r="D76" s="470">
        <v>8749.3701547480614</v>
      </c>
      <c r="E76" s="420">
        <f t="shared" si="9"/>
        <v>92.524409035396502</v>
      </c>
      <c r="F76" s="421">
        <f t="shared" si="6"/>
        <v>25.698728634860359</v>
      </c>
      <c r="G76" s="470">
        <v>9534.9206342857142</v>
      </c>
      <c r="H76" s="470">
        <v>9534.9206342857142</v>
      </c>
      <c r="I76" s="420">
        <f t="shared" si="8"/>
        <v>100</v>
      </c>
      <c r="J76" s="421">
        <f t="shared" si="7"/>
        <v>30.26882835977533</v>
      </c>
      <c r="K76" s="473" t="s">
        <v>191</v>
      </c>
      <c r="L76" s="473" t="s">
        <v>191</v>
      </c>
      <c r="M76" s="420"/>
      <c r="N76" s="421"/>
    </row>
    <row r="77" spans="1:14" ht="13.1" customHeight="1">
      <c r="A77" s="168" t="s">
        <v>72</v>
      </c>
      <c r="B77" s="470">
        <v>33535.61338257217</v>
      </c>
      <c r="C77" s="470">
        <v>17017.942949566241</v>
      </c>
      <c r="D77" s="470">
        <v>16668.650306748466</v>
      </c>
      <c r="E77" s="420">
        <f t="shared" si="9"/>
        <v>102.09550645307112</v>
      </c>
      <c r="F77" s="421">
        <f t="shared" si="6"/>
        <v>50.745882460614681</v>
      </c>
      <c r="G77" s="470">
        <v>83498.664997914064</v>
      </c>
      <c r="H77" s="470">
        <v>88068.111289459601</v>
      </c>
      <c r="I77" s="420">
        <f t="shared" si="8"/>
        <v>94.811463281497183</v>
      </c>
      <c r="J77" s="421">
        <f t="shared" si="7"/>
        <v>248.98505372591978</v>
      </c>
      <c r="K77" s="470">
        <v>84000</v>
      </c>
      <c r="L77" s="470">
        <v>90116.666666666672</v>
      </c>
      <c r="M77" s="420">
        <f>K77/L77*100</f>
        <v>93.212502311818014</v>
      </c>
      <c r="N77" s="421">
        <f>K77/$B77*100</f>
        <v>250.47998687763146</v>
      </c>
    </row>
    <row r="78" spans="1:14" ht="13.1" customHeight="1">
      <c r="A78" s="168" t="s">
        <v>73</v>
      </c>
      <c r="B78" s="470">
        <v>21749.712797225955</v>
      </c>
      <c r="C78" s="470">
        <v>18782.99118818311</v>
      </c>
      <c r="D78" s="470">
        <v>17486.708634254224</v>
      </c>
      <c r="E78" s="420">
        <f t="shared" si="9"/>
        <v>107.41295907103772</v>
      </c>
      <c r="F78" s="421">
        <f t="shared" si="6"/>
        <v>86.359720531936262</v>
      </c>
      <c r="G78" s="470">
        <v>23305.640703081895</v>
      </c>
      <c r="H78" s="470">
        <v>23062.551307189544</v>
      </c>
      <c r="I78" s="420">
        <f t="shared" si="8"/>
        <v>101.05404381611747</v>
      </c>
      <c r="J78" s="421">
        <f t="shared" si="7"/>
        <v>107.15378598495514</v>
      </c>
      <c r="K78" s="473" t="s">
        <v>191</v>
      </c>
      <c r="L78" s="473" t="s">
        <v>191</v>
      </c>
      <c r="M78" s="420"/>
      <c r="N78" s="421"/>
    </row>
    <row r="79" spans="1:14" ht="13.1" customHeight="1">
      <c r="A79" s="168" t="s">
        <v>90</v>
      </c>
      <c r="B79" s="470">
        <v>33584.391255871764</v>
      </c>
      <c r="C79" s="470">
        <v>17859.291922290387</v>
      </c>
      <c r="D79" s="470">
        <v>18194.222791605662</v>
      </c>
      <c r="E79" s="420">
        <f t="shared" si="9"/>
        <v>98.159136154638034</v>
      </c>
      <c r="F79" s="421">
        <f t="shared" si="6"/>
        <v>53.177357857179977</v>
      </c>
      <c r="G79" s="470">
        <v>37427.46710526316</v>
      </c>
      <c r="H79" s="470">
        <v>34927.63713080169</v>
      </c>
      <c r="I79" s="420">
        <f t="shared" si="8"/>
        <v>107.15716887775653</v>
      </c>
      <c r="J79" s="421">
        <f t="shared" si="7"/>
        <v>111.44304156092002</v>
      </c>
      <c r="K79" s="473" t="s">
        <v>191</v>
      </c>
      <c r="L79" s="473" t="s">
        <v>191</v>
      </c>
      <c r="M79" s="420"/>
      <c r="N79" s="421"/>
    </row>
    <row r="80" spans="1:14" ht="13.1" customHeight="1">
      <c r="A80" s="168" t="s">
        <v>74</v>
      </c>
      <c r="B80" s="470">
        <v>40035.296162025443</v>
      </c>
      <c r="C80" s="470">
        <v>23148.776929601358</v>
      </c>
      <c r="D80" s="470">
        <v>21720.707121532319</v>
      </c>
      <c r="E80" s="420">
        <f t="shared" si="9"/>
        <v>106.57469298802596</v>
      </c>
      <c r="F80" s="421">
        <f t="shared" si="6"/>
        <v>57.820920909181631</v>
      </c>
      <c r="G80" s="470">
        <v>38001.886341929319</v>
      </c>
      <c r="H80" s="470">
        <v>34440.234197362435</v>
      </c>
      <c r="I80" s="420">
        <f t="shared" si="8"/>
        <v>110.34154449750997</v>
      </c>
      <c r="J80" s="421">
        <f t="shared" si="7"/>
        <v>94.920957217684162</v>
      </c>
      <c r="K80" s="473" t="s">
        <v>191</v>
      </c>
      <c r="L80" s="473" t="s">
        <v>191</v>
      </c>
      <c r="M80" s="420"/>
      <c r="N80" s="421"/>
    </row>
    <row r="81" spans="1:14" ht="13.1" customHeight="1">
      <c r="A81" s="168" t="s">
        <v>75</v>
      </c>
      <c r="B81" s="470">
        <v>36916.237282149683</v>
      </c>
      <c r="C81" s="470">
        <v>25147.486689305329</v>
      </c>
      <c r="D81" s="470">
        <v>24434.363946822785</v>
      </c>
      <c r="E81" s="420">
        <f t="shared" si="9"/>
        <v>102.91852386268181</v>
      </c>
      <c r="F81" s="421">
        <f t="shared" si="6"/>
        <v>68.120395090929364</v>
      </c>
      <c r="G81" s="470">
        <v>34998.346178548491</v>
      </c>
      <c r="H81" s="470">
        <v>32544.661700806952</v>
      </c>
      <c r="I81" s="420">
        <f t="shared" si="8"/>
        <v>107.5394376512468</v>
      </c>
      <c r="J81" s="421">
        <f t="shared" si="7"/>
        <v>94.804749224730543</v>
      </c>
      <c r="K81" s="473" t="s">
        <v>191</v>
      </c>
      <c r="L81" s="473" t="s">
        <v>191</v>
      </c>
      <c r="M81" s="420"/>
      <c r="N81" s="421"/>
    </row>
    <row r="82" spans="1:14" ht="13.1" customHeight="1">
      <c r="A82" s="168" t="s">
        <v>76</v>
      </c>
      <c r="B82" s="470">
        <v>32097.674599679714</v>
      </c>
      <c r="C82" s="470">
        <v>23854.202461513793</v>
      </c>
      <c r="D82" s="470">
        <v>22316.810320261939</v>
      </c>
      <c r="E82" s="420">
        <f t="shared" si="9"/>
        <v>106.88894209875512</v>
      </c>
      <c r="F82" s="421">
        <f t="shared" si="6"/>
        <v>74.317540940339086</v>
      </c>
      <c r="G82" s="470">
        <v>27146.320184973301</v>
      </c>
      <c r="H82" s="470">
        <v>28048.262466059736</v>
      </c>
      <c r="I82" s="420">
        <f t="shared" si="8"/>
        <v>96.784320304411565</v>
      </c>
      <c r="J82" s="421">
        <f t="shared" si="7"/>
        <v>84.574102403182124</v>
      </c>
      <c r="K82" s="470">
        <v>81816.666666666672</v>
      </c>
      <c r="L82" s="470">
        <v>85100</v>
      </c>
      <c r="M82" s="420">
        <f>K82/L82*100</f>
        <v>96.141793967880929</v>
      </c>
      <c r="N82" s="421">
        <f>K82/$B82*100</f>
        <v>254.89904700910353</v>
      </c>
    </row>
    <row r="83" spans="1:14" ht="13.1" customHeight="1">
      <c r="A83" s="168" t="s">
        <v>77</v>
      </c>
      <c r="B83" s="470">
        <v>32498.585263559682</v>
      </c>
      <c r="C83" s="470">
        <v>40098.65363430907</v>
      </c>
      <c r="D83" s="470">
        <v>35893.599584455354</v>
      </c>
      <c r="E83" s="420">
        <f t="shared" si="9"/>
        <v>111.71533114130693</v>
      </c>
      <c r="F83" s="421">
        <f t="shared" si="6"/>
        <v>123.38584375016246</v>
      </c>
      <c r="G83" s="470">
        <v>46096.832265175719</v>
      </c>
      <c r="H83" s="470">
        <v>42888.508789906802</v>
      </c>
      <c r="I83" s="420">
        <f t="shared" si="8"/>
        <v>107.48061325933523</v>
      </c>
      <c r="J83" s="421">
        <f t="shared" si="7"/>
        <v>141.84258142727094</v>
      </c>
      <c r="K83" s="470">
        <v>88202.083333333328</v>
      </c>
      <c r="L83" s="470">
        <v>84939.583333333328</v>
      </c>
      <c r="M83" s="420">
        <f>K83/L83*100</f>
        <v>103.84096539206789</v>
      </c>
      <c r="N83" s="421">
        <f>K83/$B83*100</f>
        <v>271.40283990218302</v>
      </c>
    </row>
    <row r="84" spans="1:14" ht="13.1" customHeight="1">
      <c r="A84" s="168" t="s">
        <v>78</v>
      </c>
      <c r="B84" s="470">
        <v>29106.544024604129</v>
      </c>
      <c r="C84" s="470">
        <v>25561.742894013973</v>
      </c>
      <c r="D84" s="470">
        <v>23786.746579385774</v>
      </c>
      <c r="E84" s="420">
        <f t="shared" si="9"/>
        <v>107.46212311424908</v>
      </c>
      <c r="F84" s="421">
        <f t="shared" si="6"/>
        <v>87.821291570741991</v>
      </c>
      <c r="G84" s="470">
        <v>33939.651403753684</v>
      </c>
      <c r="H84" s="470">
        <v>34071.788826554468</v>
      </c>
      <c r="I84" s="420">
        <f t="shared" si="8"/>
        <v>99.612179379622717</v>
      </c>
      <c r="J84" s="421">
        <f t="shared" si="7"/>
        <v>116.60488230778641</v>
      </c>
      <c r="K84" s="473" t="s">
        <v>191</v>
      </c>
      <c r="L84" s="473" t="s">
        <v>191</v>
      </c>
      <c r="M84" s="420"/>
      <c r="N84" s="421"/>
    </row>
    <row r="85" spans="1:14" ht="13.1" customHeight="1">
      <c r="A85" s="168" t="s">
        <v>79</v>
      </c>
      <c r="B85" s="470">
        <v>37763.309450899869</v>
      </c>
      <c r="C85" s="470">
        <v>21379.844955327815</v>
      </c>
      <c r="D85" s="470">
        <v>19673.352645355262</v>
      </c>
      <c r="E85" s="420">
        <f t="shared" si="9"/>
        <v>108.67413064125317</v>
      </c>
      <c r="F85" s="421">
        <f t="shared" si="6"/>
        <v>56.61539008684089</v>
      </c>
      <c r="G85" s="470">
        <v>36671.476605662981</v>
      </c>
      <c r="H85" s="470">
        <v>40374.298121984837</v>
      </c>
      <c r="I85" s="420">
        <f t="shared" si="8"/>
        <v>90.82876560445871</v>
      </c>
      <c r="J85" s="421">
        <f t="shared" si="7"/>
        <v>97.108746926281725</v>
      </c>
      <c r="K85" s="473" t="s">
        <v>191</v>
      </c>
      <c r="L85" s="473" t="s">
        <v>191</v>
      </c>
      <c r="M85" s="420"/>
      <c r="N85" s="421"/>
    </row>
    <row r="86" spans="1:14">
      <c r="A86" s="166" t="s">
        <v>199</v>
      </c>
      <c r="B86" s="164">
        <v>48156.486343387311</v>
      </c>
      <c r="C86" s="164">
        <v>43106.881885165152</v>
      </c>
      <c r="D86" s="164">
        <v>39362.433442533897</v>
      </c>
      <c r="E86" s="419">
        <f t="shared" si="9"/>
        <v>109.51274632981689</v>
      </c>
      <c r="F86" s="418">
        <f>C86/B86*100</f>
        <v>89.514175884396607</v>
      </c>
      <c r="G86" s="164">
        <v>35287.144769510385</v>
      </c>
      <c r="H86" s="164">
        <v>36212.576244171316</v>
      </c>
      <c r="I86" s="419">
        <f t="shared" si="8"/>
        <v>97.444447286983944</v>
      </c>
      <c r="J86" s="418">
        <f>G86/$B86*100</f>
        <v>73.275995507417036</v>
      </c>
      <c r="K86" s="164">
        <v>119783.33333333333</v>
      </c>
      <c r="L86" s="164">
        <v>91833.333333333328</v>
      </c>
      <c r="M86" s="419">
        <f>K86/L86*100</f>
        <v>130.43557168784031</v>
      </c>
      <c r="N86" s="418">
        <f>K86/$B86*100</f>
        <v>248.73769335910359</v>
      </c>
    </row>
    <row r="87" spans="1:14" ht="26.35" customHeight="1">
      <c r="A87" s="168" t="s">
        <v>81</v>
      </c>
      <c r="B87" s="470">
        <v>60670.289908812294</v>
      </c>
      <c r="C87" s="470">
        <v>25666.032417603215</v>
      </c>
      <c r="D87" s="470">
        <v>25780.979638242548</v>
      </c>
      <c r="E87" s="420">
        <f t="shared" si="9"/>
        <v>99.554139438251511</v>
      </c>
      <c r="F87" s="421">
        <f>C87/B87*100</f>
        <v>42.304120280584407</v>
      </c>
      <c r="G87" s="470">
        <v>38615.875689599765</v>
      </c>
      <c r="H87" s="470">
        <v>39159.651680513722</v>
      </c>
      <c r="I87" s="420">
        <f t="shared" si="8"/>
        <v>98.611387058928955</v>
      </c>
      <c r="J87" s="421">
        <f>G87/$B87*100</f>
        <v>63.648741002621868</v>
      </c>
      <c r="K87" s="473" t="s">
        <v>191</v>
      </c>
      <c r="L87" s="473" t="s">
        <v>191</v>
      </c>
      <c r="M87" s="420"/>
      <c r="N87" s="421"/>
    </row>
    <row r="88" spans="1:14" ht="13.1" customHeight="1">
      <c r="A88" s="168" t="s">
        <v>82</v>
      </c>
      <c r="B88" s="470">
        <v>64378.226646648691</v>
      </c>
      <c r="C88" s="470">
        <v>66696.115469700075</v>
      </c>
      <c r="D88" s="470">
        <v>60142.068632482304</v>
      </c>
      <c r="E88" s="420">
        <f>C88/D88*100</f>
        <v>110.89760792444372</v>
      </c>
      <c r="F88" s="421">
        <f t="shared" ref="F88:F95" si="10">C88/B88*100</f>
        <v>103.60042353414536</v>
      </c>
      <c r="G88" s="470">
        <v>51873.269</v>
      </c>
      <c r="H88" s="470">
        <v>57300.975846354166</v>
      </c>
      <c r="I88" s="420">
        <f t="shared" si="8"/>
        <v>90.527723540157638</v>
      </c>
      <c r="J88" s="421">
        <f t="shared" ref="J88:J94" si="11">G88/$B88*100</f>
        <v>80.575796666030627</v>
      </c>
      <c r="K88" s="470"/>
      <c r="L88" s="473" t="s">
        <v>191</v>
      </c>
      <c r="M88" s="420"/>
      <c r="N88" s="421"/>
    </row>
    <row r="89" spans="1:14" ht="13.1" customHeight="1">
      <c r="A89" s="168" t="s">
        <v>83</v>
      </c>
      <c r="B89" s="470">
        <v>36825.558486739552</v>
      </c>
      <c r="C89" s="470">
        <v>29503.381282087215</v>
      </c>
      <c r="D89" s="470">
        <v>26488.941358409949</v>
      </c>
      <c r="E89" s="420">
        <f t="shared" si="9"/>
        <v>111.3799939487586</v>
      </c>
      <c r="F89" s="421">
        <f t="shared" si="10"/>
        <v>80.116588843346491</v>
      </c>
      <c r="G89" s="470">
        <v>30229.020923340177</v>
      </c>
      <c r="H89" s="470">
        <v>32085.115546686939</v>
      </c>
      <c r="I89" s="420">
        <f t="shared" si="8"/>
        <v>94.215091353977002</v>
      </c>
      <c r="J89" s="421">
        <f t="shared" si="11"/>
        <v>82.087067149912443</v>
      </c>
      <c r="K89" s="473" t="s">
        <v>191</v>
      </c>
      <c r="L89" s="473" t="s">
        <v>191</v>
      </c>
      <c r="M89" s="420"/>
      <c r="N89" s="421"/>
    </row>
    <row r="90" spans="1:14" ht="13.1" customHeight="1">
      <c r="A90" s="168" t="s">
        <v>84</v>
      </c>
      <c r="B90" s="470">
        <v>43651.568146219892</v>
      </c>
      <c r="C90" s="470">
        <v>26055.457976210328</v>
      </c>
      <c r="D90" s="470">
        <v>19564.609228951889</v>
      </c>
      <c r="E90" s="420">
        <f t="shared" si="9"/>
        <v>133.17648040551313</v>
      </c>
      <c r="F90" s="421">
        <f t="shared" si="10"/>
        <v>59.689626473285493</v>
      </c>
      <c r="G90" s="470">
        <v>50837.915704514366</v>
      </c>
      <c r="H90" s="470">
        <v>47285.424331983806</v>
      </c>
      <c r="I90" s="420">
        <f t="shared" si="8"/>
        <v>107.5128677022946</v>
      </c>
      <c r="J90" s="421">
        <f t="shared" si="11"/>
        <v>116.46297684935929</v>
      </c>
      <c r="K90" s="473" t="s">
        <v>191</v>
      </c>
      <c r="L90" s="473" t="s">
        <v>191</v>
      </c>
      <c r="M90" s="420"/>
      <c r="N90" s="421"/>
    </row>
    <row r="91" spans="1:14" ht="13.1" customHeight="1">
      <c r="A91" s="168" t="s">
        <v>85</v>
      </c>
      <c r="B91" s="470">
        <v>35642.205426310116</v>
      </c>
      <c r="C91" s="470">
        <v>30173.978945383911</v>
      </c>
      <c r="D91" s="470">
        <v>27436.722652801975</v>
      </c>
      <c r="E91" s="420">
        <f t="shared" si="9"/>
        <v>109.97661538231279</v>
      </c>
      <c r="F91" s="421">
        <f t="shared" si="10"/>
        <v>84.658001895444698</v>
      </c>
      <c r="G91" s="470">
        <v>18289.669548286605</v>
      </c>
      <c r="H91" s="470">
        <v>20200.22186426117</v>
      </c>
      <c r="I91" s="420">
        <f t="shared" si="8"/>
        <v>90.541924099582445</v>
      </c>
      <c r="J91" s="421">
        <f t="shared" si="11"/>
        <v>51.314640408827408</v>
      </c>
      <c r="K91" s="470">
        <v>90133.333333333328</v>
      </c>
      <c r="L91" s="470">
        <v>91833.333333333328</v>
      </c>
      <c r="M91" s="420">
        <f>K91/L91*100</f>
        <v>98.148820326678759</v>
      </c>
      <c r="N91" s="421">
        <f>K91/$B91*100</f>
        <v>252.88371540218813</v>
      </c>
    </row>
    <row r="92" spans="1:14" ht="13.1" customHeight="1">
      <c r="A92" s="168" t="s">
        <v>86</v>
      </c>
      <c r="B92" s="470">
        <v>70626.819008750259</v>
      </c>
      <c r="C92" s="470">
        <v>39140.714099923724</v>
      </c>
      <c r="D92" s="470">
        <v>34905.335522660818</v>
      </c>
      <c r="E92" s="420">
        <f t="shared" si="9"/>
        <v>112.13390020134104</v>
      </c>
      <c r="F92" s="421">
        <f t="shared" si="10"/>
        <v>55.41905277522752</v>
      </c>
      <c r="G92" s="470">
        <v>64250</v>
      </c>
      <c r="H92" s="470">
        <v>89183.333333333328</v>
      </c>
      <c r="I92" s="420">
        <f t="shared" si="8"/>
        <v>72.042608858157351</v>
      </c>
      <c r="J92" s="421">
        <f t="shared" si="11"/>
        <v>90.971108286839026</v>
      </c>
      <c r="K92" s="473" t="s">
        <v>191</v>
      </c>
      <c r="L92" s="473" t="s">
        <v>191</v>
      </c>
      <c r="M92" s="420"/>
      <c r="N92" s="421"/>
    </row>
    <row r="93" spans="1:14" ht="13.1" customHeight="1">
      <c r="A93" s="168" t="s">
        <v>87</v>
      </c>
      <c r="B93" s="470">
        <v>68322.324028934134</v>
      </c>
      <c r="C93" s="470">
        <v>78377.972028601696</v>
      </c>
      <c r="D93" s="470">
        <v>68891.444363954783</v>
      </c>
      <c r="E93" s="420">
        <f t="shared" si="9"/>
        <v>113.77025514885332</v>
      </c>
      <c r="F93" s="421">
        <f t="shared" si="10"/>
        <v>114.71795367413007</v>
      </c>
      <c r="G93" s="470">
        <v>36495.404649967888</v>
      </c>
      <c r="H93" s="470">
        <v>37911.021611863311</v>
      </c>
      <c r="I93" s="420">
        <f t="shared" si="8"/>
        <v>96.265948788221408</v>
      </c>
      <c r="J93" s="421">
        <f t="shared" si="11"/>
        <v>53.416515273268928</v>
      </c>
      <c r="K93" s="473" t="s">
        <v>191</v>
      </c>
      <c r="L93" s="473" t="s">
        <v>191</v>
      </c>
      <c r="M93" s="420"/>
      <c r="N93" s="421"/>
    </row>
    <row r="94" spans="1:14" ht="13.1" customHeight="1">
      <c r="A94" s="168" t="s">
        <v>88</v>
      </c>
      <c r="B94" s="470">
        <v>33534.379574012506</v>
      </c>
      <c r="C94" s="470">
        <v>19271.907665094339</v>
      </c>
      <c r="D94" s="470">
        <v>26901.193789808916</v>
      </c>
      <c r="E94" s="420">
        <f t="shared" si="9"/>
        <v>71.639600144418836</v>
      </c>
      <c r="F94" s="421">
        <f t="shared" si="10"/>
        <v>57.469104572398642</v>
      </c>
      <c r="G94" s="470">
        <v>8917.0068027210891</v>
      </c>
      <c r="H94" s="470">
        <v>10196.153846153846</v>
      </c>
      <c r="I94" s="420">
        <f t="shared" si="8"/>
        <v>87.454612173047281</v>
      </c>
      <c r="J94" s="421">
        <f t="shared" si="11"/>
        <v>26.590641950123718</v>
      </c>
      <c r="K94" s="473" t="s">
        <v>191</v>
      </c>
      <c r="L94" s="473" t="s">
        <v>191</v>
      </c>
      <c r="M94" s="420"/>
      <c r="N94" s="421"/>
    </row>
    <row r="95" spans="1:14" ht="13.1" customHeight="1">
      <c r="A95" s="168" t="s">
        <v>89</v>
      </c>
      <c r="B95" s="470">
        <v>90992.680224378477</v>
      </c>
      <c r="C95" s="470">
        <v>56261.349304812837</v>
      </c>
      <c r="D95" s="470">
        <v>52038.542769230771</v>
      </c>
      <c r="E95" s="420">
        <f t="shared" si="9"/>
        <v>108.11476707621975</v>
      </c>
      <c r="F95" s="421">
        <f t="shared" si="10"/>
        <v>61.830632053125825</v>
      </c>
      <c r="G95" s="470"/>
      <c r="H95" s="470"/>
      <c r="I95" s="420"/>
      <c r="J95" s="421"/>
      <c r="K95" s="473" t="s">
        <v>191</v>
      </c>
      <c r="L95" s="473" t="s">
        <v>191</v>
      </c>
      <c r="M95" s="420"/>
      <c r="N95" s="421"/>
    </row>
    <row r="96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D190" s="158"/>
      <c r="H190" s="158"/>
    </row>
    <row r="191" spans="1:14">
      <c r="D191" s="158"/>
      <c r="H191" s="158"/>
    </row>
    <row r="192" spans="1:14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9">
    <mergeCell ref="A1:N1"/>
    <mergeCell ref="A3:A4"/>
    <mergeCell ref="B3:B4"/>
    <mergeCell ref="C3:D3"/>
    <mergeCell ref="E3:F3"/>
    <mergeCell ref="G3:H3"/>
    <mergeCell ref="I3:J3"/>
    <mergeCell ref="K3:L3"/>
    <mergeCell ref="M3:N3"/>
  </mergeCells>
  <pageMargins left="0.74803149606299213" right="0.35433070866141736" top="0.74803149606299213" bottom="0.74803149606299213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237"/>
  <sheetViews>
    <sheetView topLeftCell="A64" workbookViewId="0">
      <selection activeCell="F23" sqref="F23"/>
    </sheetView>
  </sheetViews>
  <sheetFormatPr defaultRowHeight="14.3"/>
  <cols>
    <col min="1" max="1" width="34.25" style="159" customWidth="1"/>
    <col min="2" max="2" width="15.75" style="157" customWidth="1"/>
    <col min="3" max="3" width="11.75" style="158" customWidth="1"/>
    <col min="4" max="4" width="11.75" style="157" customWidth="1"/>
    <col min="5" max="5" width="9.875" style="157" customWidth="1"/>
    <col min="6" max="6" width="15.125" style="157" customWidth="1"/>
    <col min="7" max="7" width="11.75" style="158" customWidth="1"/>
    <col min="8" max="8" width="11.75" style="157" customWidth="1"/>
    <col min="9" max="9" width="9.75" style="157" customWidth="1"/>
    <col min="10" max="10" width="15.375" style="157" customWidth="1"/>
  </cols>
  <sheetData>
    <row r="1" spans="1:10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</row>
    <row r="2" spans="1:10" ht="12.1" customHeight="1">
      <c r="J2" s="160" t="s">
        <v>137</v>
      </c>
    </row>
    <row r="3" spans="1:10" ht="54" customHeight="1">
      <c r="A3" s="787"/>
      <c r="B3" s="789" t="s">
        <v>345</v>
      </c>
      <c r="C3" s="791" t="s">
        <v>174</v>
      </c>
      <c r="D3" s="792"/>
      <c r="E3" s="793" t="s">
        <v>175</v>
      </c>
      <c r="F3" s="793"/>
      <c r="G3" s="791" t="s">
        <v>231</v>
      </c>
      <c r="H3" s="792"/>
      <c r="I3" s="793" t="s">
        <v>175</v>
      </c>
      <c r="J3" s="793"/>
    </row>
    <row r="4" spans="1:10" ht="51.65">
      <c r="A4" s="788"/>
      <c r="B4" s="790"/>
      <c r="C4" s="162" t="s">
        <v>342</v>
      </c>
      <c r="D4" s="162" t="s">
        <v>343</v>
      </c>
      <c r="E4" s="162" t="s">
        <v>178</v>
      </c>
      <c r="F4" s="161" t="s">
        <v>179</v>
      </c>
      <c r="G4" s="162" t="s">
        <v>342</v>
      </c>
      <c r="H4" s="162" t="s">
        <v>343</v>
      </c>
      <c r="I4" s="162" t="s">
        <v>178</v>
      </c>
      <c r="J4" s="161" t="s">
        <v>179</v>
      </c>
    </row>
    <row r="5" spans="1:10" ht="14.45" customHeight="1">
      <c r="A5" s="163" t="s">
        <v>180</v>
      </c>
      <c r="B5" s="164">
        <v>38005.178497503613</v>
      </c>
      <c r="C5" s="164">
        <v>22902.17492432725</v>
      </c>
      <c r="D5" s="164">
        <v>21081.862539779337</v>
      </c>
      <c r="E5" s="165">
        <f>C5/D5*100</f>
        <v>108.6344950836918</v>
      </c>
      <c r="F5" s="165">
        <f>C5/$B5*100</f>
        <v>60.260669281770603</v>
      </c>
      <c r="G5" s="164">
        <v>24623.38092610618</v>
      </c>
      <c r="H5" s="164">
        <v>22609.309547226927</v>
      </c>
      <c r="I5" s="165">
        <f>G5/H5*100</f>
        <v>108.90815075388396</v>
      </c>
      <c r="J5" s="165">
        <f>G5/$B5*100</f>
        <v>64.789541582401938</v>
      </c>
    </row>
    <row r="6" spans="1:10" ht="14.45" customHeight="1">
      <c r="A6" s="166" t="s">
        <v>3</v>
      </c>
      <c r="B6" s="164">
        <v>46833.081071282482</v>
      </c>
      <c r="C6" s="164">
        <v>26867.329236729202</v>
      </c>
      <c r="D6" s="164">
        <v>24620.92467305719</v>
      </c>
      <c r="E6" s="167">
        <f t="shared" ref="E6:E71" si="0">C6/D6*100</f>
        <v>109.12396505615511</v>
      </c>
      <c r="F6" s="165">
        <f>C6/B6*100</f>
        <v>57.368271790266526</v>
      </c>
      <c r="G6" s="164">
        <v>26576.144585747657</v>
      </c>
      <c r="H6" s="164">
        <v>24276.391283967274</v>
      </c>
      <c r="I6" s="167">
        <f t="shared" ref="I6:I69" si="1">G6/H6*100</f>
        <v>109.47320907329087</v>
      </c>
      <c r="J6" s="165">
        <f>G6/$B6*100</f>
        <v>56.746521855560452</v>
      </c>
    </row>
    <row r="7" spans="1:10" ht="13.1" customHeight="1">
      <c r="A7" s="168" t="s">
        <v>4</v>
      </c>
      <c r="B7" s="470">
        <v>28779.32921036363</v>
      </c>
      <c r="C7" s="470">
        <v>31522.100226650495</v>
      </c>
      <c r="D7" s="470">
        <v>28791.246252503028</v>
      </c>
      <c r="E7" s="169">
        <f>C7/D7*100</f>
        <v>109.48501482081573</v>
      </c>
      <c r="F7" s="466">
        <f>C7/B7*100</f>
        <v>109.53035074667123</v>
      </c>
      <c r="G7" s="470">
        <v>31164.173311916147</v>
      </c>
      <c r="H7" s="470">
        <v>28520.759615755691</v>
      </c>
      <c r="I7" s="169">
        <f t="shared" si="1"/>
        <v>109.26838461448327</v>
      </c>
      <c r="J7" s="170">
        <f>G7/$B7*100</f>
        <v>108.28665631544226</v>
      </c>
    </row>
    <row r="8" spans="1:10" ht="13.1" customHeight="1">
      <c r="A8" s="168" t="s">
        <v>5</v>
      </c>
      <c r="B8" s="470">
        <v>23951.440108684077</v>
      </c>
      <c r="C8" s="470">
        <v>26357.194487692428</v>
      </c>
      <c r="D8" s="470">
        <v>24505.377368578134</v>
      </c>
      <c r="E8" s="169">
        <f>C8/D8*100</f>
        <v>107.55677862561208</v>
      </c>
      <c r="F8" s="466">
        <f t="shared" ref="F8:F24" si="2">C8/B8*100</f>
        <v>110.04429949970356</v>
      </c>
      <c r="G8" s="470">
        <v>25312.558600014756</v>
      </c>
      <c r="H8" s="470">
        <v>23462.735199525028</v>
      </c>
      <c r="I8" s="169">
        <f t="shared" si="1"/>
        <v>107.88409102672382</v>
      </c>
      <c r="J8" s="170">
        <f t="shared" ref="J8:J24" si="3">G8/$B8*100</f>
        <v>105.68282527127535</v>
      </c>
    </row>
    <row r="9" spans="1:10" ht="13.1" customHeight="1">
      <c r="A9" s="168" t="s">
        <v>6</v>
      </c>
      <c r="B9" s="470">
        <v>27119.293015436913</v>
      </c>
      <c r="C9" s="470">
        <v>25803.140913877607</v>
      </c>
      <c r="D9" s="470">
        <v>23636.163792956424</v>
      </c>
      <c r="E9" s="169">
        <f t="shared" si="0"/>
        <v>109.16805764210748</v>
      </c>
      <c r="F9" s="467">
        <f t="shared" si="2"/>
        <v>95.146805262179498</v>
      </c>
      <c r="G9" s="470">
        <v>25243.8876577228</v>
      </c>
      <c r="H9" s="470">
        <v>22956.541452392084</v>
      </c>
      <c r="I9" s="169">
        <f t="shared" si="1"/>
        <v>109.9638101413241</v>
      </c>
      <c r="J9" s="170">
        <f t="shared" si="3"/>
        <v>93.084608228368666</v>
      </c>
    </row>
    <row r="10" spans="1:10" ht="13.1" customHeight="1">
      <c r="A10" s="168" t="s">
        <v>181</v>
      </c>
      <c r="B10" s="470">
        <v>27489.844106772882</v>
      </c>
      <c r="C10" s="470">
        <v>24067.933206486301</v>
      </c>
      <c r="D10" s="470">
        <v>22163.330496684834</v>
      </c>
      <c r="E10" s="169">
        <f t="shared" si="0"/>
        <v>108.59348602903501</v>
      </c>
      <c r="F10" s="467">
        <f t="shared" si="2"/>
        <v>87.552090557532495</v>
      </c>
      <c r="G10" s="470">
        <v>24002.694731353327</v>
      </c>
      <c r="H10" s="470">
        <v>21792.682333238448</v>
      </c>
      <c r="I10" s="169">
        <f t="shared" si="1"/>
        <v>110.14107563410927</v>
      </c>
      <c r="J10" s="170">
        <f t="shared" si="3"/>
        <v>87.314772095923246</v>
      </c>
    </row>
    <row r="11" spans="1:10" ht="13.1" customHeight="1">
      <c r="A11" s="168" t="s">
        <v>9</v>
      </c>
      <c r="B11" s="470">
        <v>22439.558170794149</v>
      </c>
      <c r="C11" s="470">
        <v>18038.508682329986</v>
      </c>
      <c r="D11" s="470">
        <v>16782.357005110101</v>
      </c>
      <c r="E11" s="169">
        <f t="shared" si="0"/>
        <v>107.48495385265248</v>
      </c>
      <c r="F11" s="467">
        <f t="shared" si="2"/>
        <v>80.387093832389809</v>
      </c>
      <c r="G11" s="470">
        <v>17141.16900858756</v>
      </c>
      <c r="H11" s="470">
        <v>15879.469884404727</v>
      </c>
      <c r="I11" s="169">
        <f t="shared" si="1"/>
        <v>107.94547383110032</v>
      </c>
      <c r="J11" s="170">
        <f t="shared" si="3"/>
        <v>76.388175195434002</v>
      </c>
    </row>
    <row r="12" spans="1:10" ht="13.1" customHeight="1">
      <c r="A12" s="168" t="s">
        <v>10</v>
      </c>
      <c r="B12" s="470">
        <v>32809.011584353975</v>
      </c>
      <c r="C12" s="470">
        <v>26947.958094889167</v>
      </c>
      <c r="D12" s="470">
        <v>25467.876496296296</v>
      </c>
      <c r="E12" s="169">
        <f t="shared" si="0"/>
        <v>105.81156265151559</v>
      </c>
      <c r="F12" s="467">
        <f t="shared" si="2"/>
        <v>82.135842543151057</v>
      </c>
      <c r="G12" s="470">
        <v>26269.433993808208</v>
      </c>
      <c r="H12" s="470">
        <v>24725.25930366863</v>
      </c>
      <c r="I12" s="169">
        <f t="shared" si="1"/>
        <v>106.24533264211493</v>
      </c>
      <c r="J12" s="170">
        <f t="shared" si="3"/>
        <v>80.067739700929081</v>
      </c>
    </row>
    <row r="13" spans="1:10" ht="13.1" customHeight="1">
      <c r="A13" s="168" t="s">
        <v>11</v>
      </c>
      <c r="B13" s="470">
        <v>23455.806372046209</v>
      </c>
      <c r="C13" s="470">
        <v>18769.839549954995</v>
      </c>
      <c r="D13" s="470">
        <v>17385.466242227631</v>
      </c>
      <c r="E13" s="169">
        <f t="shared" si="0"/>
        <v>107.96281956686818</v>
      </c>
      <c r="F13" s="467">
        <f t="shared" si="2"/>
        <v>80.02214569917416</v>
      </c>
      <c r="G13" s="470">
        <v>17819.214329833318</v>
      </c>
      <c r="H13" s="470">
        <v>16495.192898301615</v>
      </c>
      <c r="I13" s="169">
        <f t="shared" si="1"/>
        <v>108.02671081020232</v>
      </c>
      <c r="J13" s="170">
        <f t="shared" si="3"/>
        <v>75.9693103157162</v>
      </c>
    </row>
    <row r="14" spans="1:10" ht="13.1" customHeight="1">
      <c r="A14" s="168" t="s">
        <v>12</v>
      </c>
      <c r="B14" s="470">
        <v>26391.369261984662</v>
      </c>
      <c r="C14" s="470">
        <v>26783.224767098385</v>
      </c>
      <c r="D14" s="470">
        <v>23876.586704298796</v>
      </c>
      <c r="E14" s="468">
        <f t="shared" si="0"/>
        <v>112.17359122054189</v>
      </c>
      <c r="F14" s="466">
        <f t="shared" si="2"/>
        <v>101.48478656497058</v>
      </c>
      <c r="G14" s="470">
        <v>26264.92482938309</v>
      </c>
      <c r="H14" s="470">
        <v>23480.69675938386</v>
      </c>
      <c r="I14" s="169">
        <f t="shared" si="1"/>
        <v>111.8575189592129</v>
      </c>
      <c r="J14" s="170">
        <f t="shared" si="3"/>
        <v>99.520887183433445</v>
      </c>
    </row>
    <row r="15" spans="1:10" ht="13.1" customHeight="1">
      <c r="A15" s="168" t="s">
        <v>13</v>
      </c>
      <c r="B15" s="470">
        <v>27562.481043955806</v>
      </c>
      <c r="C15" s="470">
        <v>27109.293918149418</v>
      </c>
      <c r="D15" s="470">
        <v>24967.635451113296</v>
      </c>
      <c r="E15" s="169">
        <f t="shared" si="0"/>
        <v>108.5777384535652</v>
      </c>
      <c r="F15" s="467">
        <f t="shared" si="2"/>
        <v>98.355782539737049</v>
      </c>
      <c r="G15" s="470">
        <v>26646.858694392758</v>
      </c>
      <c r="H15" s="470">
        <v>24452.007177791649</v>
      </c>
      <c r="I15" s="169">
        <f t="shared" si="1"/>
        <v>108.97616093698257</v>
      </c>
      <c r="J15" s="170">
        <f t="shared" si="3"/>
        <v>96.678011866555707</v>
      </c>
    </row>
    <row r="16" spans="1:10" ht="13.1" customHeight="1">
      <c r="A16" s="168" t="s">
        <v>182</v>
      </c>
      <c r="B16" s="470">
        <v>45304.073196010257</v>
      </c>
      <c r="C16" s="470">
        <v>35454.776449274454</v>
      </c>
      <c r="D16" s="470">
        <v>33047.339459881048</v>
      </c>
      <c r="E16" s="169">
        <f t="shared" si="0"/>
        <v>107.28481332760839</v>
      </c>
      <c r="F16" s="170">
        <f t="shared" si="2"/>
        <v>78.259577888013851</v>
      </c>
      <c r="G16" s="470">
        <v>35411.105919252936</v>
      </c>
      <c r="H16" s="470">
        <v>32654.184351602795</v>
      </c>
      <c r="I16" s="169">
        <f t="shared" si="1"/>
        <v>108.44278190496226</v>
      </c>
      <c r="J16" s="170">
        <f t="shared" si="3"/>
        <v>78.16318361937364</v>
      </c>
    </row>
    <row r="17" spans="1:10" ht="13.1" customHeight="1">
      <c r="A17" s="168" t="s">
        <v>15</v>
      </c>
      <c r="B17" s="470">
        <v>23970.880102988383</v>
      </c>
      <c r="C17" s="470">
        <v>24821.360382974599</v>
      </c>
      <c r="D17" s="470">
        <v>22577.699910467312</v>
      </c>
      <c r="E17" s="169">
        <f t="shared" si="0"/>
        <v>109.93750683818371</v>
      </c>
      <c r="F17" s="466">
        <f t="shared" si="2"/>
        <v>103.54797269158335</v>
      </c>
      <c r="G17" s="470">
        <v>24478.854241386245</v>
      </c>
      <c r="H17" s="470">
        <v>22302.819535344126</v>
      </c>
      <c r="I17" s="169">
        <f t="shared" si="1"/>
        <v>109.75676955370453</v>
      </c>
      <c r="J17" s="170">
        <f t="shared" si="3"/>
        <v>102.11913011210018</v>
      </c>
    </row>
    <row r="18" spans="1:10" ht="13.1" customHeight="1">
      <c r="A18" s="168" t="s">
        <v>16</v>
      </c>
      <c r="B18" s="470">
        <v>28457.18921281545</v>
      </c>
      <c r="C18" s="470">
        <v>24520.334690305888</v>
      </c>
      <c r="D18" s="470">
        <v>21932.263745321601</v>
      </c>
      <c r="E18" s="468">
        <f t="shared" si="0"/>
        <v>111.80029100067863</v>
      </c>
      <c r="F18" s="467">
        <f t="shared" si="2"/>
        <v>86.165694394242436</v>
      </c>
      <c r="G18" s="470">
        <v>23754.417280376634</v>
      </c>
      <c r="H18" s="470">
        <v>21387.142227218788</v>
      </c>
      <c r="I18" s="169">
        <f t="shared" si="1"/>
        <v>111.06868336128184</v>
      </c>
      <c r="J18" s="170">
        <f t="shared" si="3"/>
        <v>83.47422193643439</v>
      </c>
    </row>
    <row r="19" spans="1:10" ht="13.1" customHeight="1">
      <c r="A19" s="168" t="s">
        <v>17</v>
      </c>
      <c r="B19" s="470">
        <v>25595.320423916579</v>
      </c>
      <c r="C19" s="470">
        <v>20653.981031808795</v>
      </c>
      <c r="D19" s="470">
        <v>18157.68817527841</v>
      </c>
      <c r="E19" s="468">
        <f t="shared" si="0"/>
        <v>113.74785618319558</v>
      </c>
      <c r="F19" s="467">
        <f t="shared" si="2"/>
        <v>80.69436400768582</v>
      </c>
      <c r="G19" s="470">
        <v>20039.020115392868</v>
      </c>
      <c r="H19" s="470">
        <v>17754.164945529967</v>
      </c>
      <c r="I19" s="169">
        <f t="shared" si="1"/>
        <v>112.86940375327632</v>
      </c>
      <c r="J19" s="170">
        <f t="shared" si="3"/>
        <v>78.291733736875443</v>
      </c>
    </row>
    <row r="20" spans="1:10" ht="13.1" customHeight="1">
      <c r="A20" s="168" t="s">
        <v>18</v>
      </c>
      <c r="B20" s="470">
        <v>23536.008262955558</v>
      </c>
      <c r="C20" s="470">
        <v>26481.877317561648</v>
      </c>
      <c r="D20" s="470">
        <v>24354.187707595062</v>
      </c>
      <c r="E20" s="169">
        <f t="shared" si="0"/>
        <v>108.73644251868457</v>
      </c>
      <c r="F20" s="466">
        <f t="shared" si="2"/>
        <v>112.51643448495356</v>
      </c>
      <c r="G20" s="470">
        <v>25942.747470160033</v>
      </c>
      <c r="H20" s="470">
        <v>23841.687185556224</v>
      </c>
      <c r="I20" s="169">
        <f t="shared" si="1"/>
        <v>108.81254866004899</v>
      </c>
      <c r="J20" s="170">
        <f t="shared" si="3"/>
        <v>110.22577482262597</v>
      </c>
    </row>
    <row r="21" spans="1:10" ht="13.1" customHeight="1">
      <c r="A21" s="168" t="s">
        <v>19</v>
      </c>
      <c r="B21" s="470">
        <v>26708.974067631367</v>
      </c>
      <c r="C21" s="470">
        <v>20564.294450216188</v>
      </c>
      <c r="D21" s="470">
        <v>18985.541732734902</v>
      </c>
      <c r="E21" s="169">
        <f t="shared" si="0"/>
        <v>108.3155526437215</v>
      </c>
      <c r="F21" s="170">
        <f t="shared" si="2"/>
        <v>76.993951164668957</v>
      </c>
      <c r="G21" s="470">
        <v>20335.037415566381</v>
      </c>
      <c r="H21" s="470">
        <v>18863.216236811917</v>
      </c>
      <c r="I21" s="169">
        <f t="shared" si="1"/>
        <v>107.80259930372944</v>
      </c>
      <c r="J21" s="170">
        <f t="shared" si="3"/>
        <v>76.135599083943973</v>
      </c>
    </row>
    <row r="22" spans="1:10" ht="13.1" customHeight="1">
      <c r="A22" s="168" t="s">
        <v>20</v>
      </c>
      <c r="B22" s="470">
        <v>30634.526575555887</v>
      </c>
      <c r="C22" s="470">
        <v>26829.520721062094</v>
      </c>
      <c r="D22" s="470">
        <v>24025.457020278431</v>
      </c>
      <c r="E22" s="468">
        <f t="shared" si="0"/>
        <v>111.67121898416718</v>
      </c>
      <c r="F22" s="467">
        <f t="shared" si="2"/>
        <v>87.579354800508298</v>
      </c>
      <c r="G22" s="470">
        <v>26647.84388687673</v>
      </c>
      <c r="H22" s="470">
        <v>24001.891407695286</v>
      </c>
      <c r="I22" s="169">
        <f t="shared" si="1"/>
        <v>111.02393321525119</v>
      </c>
      <c r="J22" s="170">
        <f t="shared" si="3"/>
        <v>86.986308801454641</v>
      </c>
    </row>
    <row r="23" spans="1:10" ht="13.1" customHeight="1">
      <c r="A23" s="168" t="s">
        <v>21</v>
      </c>
      <c r="B23" s="470">
        <v>29504.505334079917</v>
      </c>
      <c r="C23" s="470">
        <v>23680.09343277524</v>
      </c>
      <c r="D23" s="470">
        <v>22395.36024757825</v>
      </c>
      <c r="E23" s="169">
        <f t="shared" si="0"/>
        <v>105.73660423853157</v>
      </c>
      <c r="F23" s="467">
        <f t="shared" si="2"/>
        <v>80.259245713985777</v>
      </c>
      <c r="G23" s="470">
        <v>22999.423268230872</v>
      </c>
      <c r="H23" s="470">
        <v>21741.299774181407</v>
      </c>
      <c r="I23" s="169">
        <f t="shared" si="1"/>
        <v>105.78679061103576</v>
      </c>
      <c r="J23" s="170">
        <f t="shared" si="3"/>
        <v>77.952241557037098</v>
      </c>
    </row>
    <row r="24" spans="1:10" ht="13.1" customHeight="1">
      <c r="A24" s="168" t="s">
        <v>183</v>
      </c>
      <c r="B24" s="470">
        <v>70927.845028298761</v>
      </c>
      <c r="C24" s="470">
        <v>31276.363566746884</v>
      </c>
      <c r="D24" s="470">
        <v>29849.10787896554</v>
      </c>
      <c r="E24" s="169">
        <f t="shared" si="0"/>
        <v>104.78156899552474</v>
      </c>
      <c r="F24" s="170">
        <f t="shared" si="2"/>
        <v>44.096029640077539</v>
      </c>
      <c r="G24" s="470">
        <v>35041.860929459472</v>
      </c>
      <c r="H24" s="470">
        <v>34501.46991196114</v>
      </c>
      <c r="I24" s="169">
        <f t="shared" si="1"/>
        <v>101.56628404203435</v>
      </c>
      <c r="J24" s="170">
        <f t="shared" si="3"/>
        <v>49.404942326216855</v>
      </c>
    </row>
    <row r="25" spans="1:10" ht="27.2">
      <c r="A25" s="166" t="s">
        <v>23</v>
      </c>
      <c r="B25" s="164">
        <v>43358.860158164061</v>
      </c>
      <c r="C25" s="164">
        <v>26668.629871962909</v>
      </c>
      <c r="D25" s="164">
        <v>25398.48478543033</v>
      </c>
      <c r="E25" s="167">
        <f t="shared" si="0"/>
        <v>105.00086952927677</v>
      </c>
      <c r="F25" s="165">
        <f>C25/B25*100</f>
        <v>61.506759575047219</v>
      </c>
      <c r="G25" s="164">
        <v>34426.590318233248</v>
      </c>
      <c r="H25" s="164">
        <v>32730.175266421676</v>
      </c>
      <c r="I25" s="167">
        <f t="shared" si="1"/>
        <v>105.18303075985035</v>
      </c>
      <c r="J25" s="165">
        <f>G25/$B25*100</f>
        <v>79.399205128207342</v>
      </c>
    </row>
    <row r="26" spans="1:10" ht="13.1" customHeight="1">
      <c r="A26" s="168" t="s">
        <v>24</v>
      </c>
      <c r="B26" s="470">
        <v>34040.677644118718</v>
      </c>
      <c r="C26" s="470">
        <v>24890.400721500722</v>
      </c>
      <c r="D26" s="470">
        <v>22957.875996750405</v>
      </c>
      <c r="E26" s="169">
        <f>C26/D26*100</f>
        <v>108.41769824448855</v>
      </c>
      <c r="F26" s="170">
        <f>C26/B26*100</f>
        <v>73.119580584498408</v>
      </c>
      <c r="G26" s="470">
        <v>35907.80952694267</v>
      </c>
      <c r="H26" s="470">
        <v>33151.818526170799</v>
      </c>
      <c r="I26" s="169">
        <f t="shared" si="1"/>
        <v>108.31324229950229</v>
      </c>
      <c r="J26" s="170">
        <f>G26/$B26*100</f>
        <v>105.48500209761993</v>
      </c>
    </row>
    <row r="27" spans="1:10" ht="13.1" customHeight="1">
      <c r="A27" s="168" t="s">
        <v>25</v>
      </c>
      <c r="B27" s="470">
        <v>44616.123829571421</v>
      </c>
      <c r="C27" s="470">
        <v>27992.31070919698</v>
      </c>
      <c r="D27" s="470">
        <v>26619.917517900376</v>
      </c>
      <c r="E27" s="169">
        <f t="shared" si="0"/>
        <v>105.15551256074984</v>
      </c>
      <c r="F27" s="170">
        <f t="shared" ref="F27:F52" si="4">C27/B27*100</f>
        <v>62.740346553018497</v>
      </c>
      <c r="G27" s="470">
        <v>27963.662153502992</v>
      </c>
      <c r="H27" s="470">
        <v>27419.384904791874</v>
      </c>
      <c r="I27" s="169">
        <f t="shared" si="1"/>
        <v>101.98500896574087</v>
      </c>
      <c r="J27" s="170">
        <f t="shared" ref="J27:J52" si="5">G27/$B27*100</f>
        <v>62.676135336904295</v>
      </c>
    </row>
    <row r="28" spans="1:10" ht="13.1" customHeight="1">
      <c r="A28" s="168" t="s">
        <v>184</v>
      </c>
      <c r="B28" s="470">
        <v>42143.928104530321</v>
      </c>
      <c r="C28" s="470">
        <v>28958.913938763377</v>
      </c>
      <c r="D28" s="470">
        <v>28052.700552249615</v>
      </c>
      <c r="E28" s="169">
        <f t="shared" si="0"/>
        <v>103.23039624946585</v>
      </c>
      <c r="F28" s="170">
        <f t="shared" si="4"/>
        <v>68.714320760362142</v>
      </c>
      <c r="G28" s="470">
        <v>45019.402033930884</v>
      </c>
      <c r="H28" s="470">
        <v>43540.892878515857</v>
      </c>
      <c r="I28" s="169">
        <f t="shared" si="1"/>
        <v>103.39567945825144</v>
      </c>
      <c r="J28" s="170">
        <f t="shared" si="5"/>
        <v>106.82298508641264</v>
      </c>
    </row>
    <row r="29" spans="1:10" ht="13.1" customHeight="1">
      <c r="A29" s="168" t="s">
        <v>27</v>
      </c>
      <c r="B29" s="470">
        <v>30798.050287110516</v>
      </c>
      <c r="C29" s="470">
        <v>23376.119187631382</v>
      </c>
      <c r="D29" s="470">
        <v>21947.067019564456</v>
      </c>
      <c r="E29" s="169">
        <f t="shared" si="0"/>
        <v>106.51135829126058</v>
      </c>
      <c r="F29" s="170">
        <f t="shared" si="4"/>
        <v>75.901295600568147</v>
      </c>
      <c r="G29" s="470">
        <v>23823.331340854103</v>
      </c>
      <c r="H29" s="470">
        <v>22321.538298173135</v>
      </c>
      <c r="I29" s="169">
        <f t="shared" si="1"/>
        <v>106.72799975799106</v>
      </c>
      <c r="J29" s="170">
        <f t="shared" si="5"/>
        <v>77.353375031095894</v>
      </c>
    </row>
    <row r="30" spans="1:10" ht="13.1" customHeight="1">
      <c r="A30" s="168" t="s">
        <v>28</v>
      </c>
      <c r="B30" s="470">
        <v>30612.863359489358</v>
      </c>
      <c r="C30" s="470">
        <v>26933.900340454773</v>
      </c>
      <c r="D30" s="470">
        <v>25734.918450475921</v>
      </c>
      <c r="E30" s="169">
        <f t="shared" si="0"/>
        <v>104.65896906681932</v>
      </c>
      <c r="F30" s="467">
        <f t="shared" si="4"/>
        <v>87.982296932396622</v>
      </c>
      <c r="G30" s="470">
        <v>33616.196637142741</v>
      </c>
      <c r="H30" s="470">
        <v>30341.928486907778</v>
      </c>
      <c r="I30" s="169">
        <f t="shared" si="1"/>
        <v>110.79123283692324</v>
      </c>
      <c r="J30" s="170">
        <f t="shared" si="5"/>
        <v>109.81069050086884</v>
      </c>
    </row>
    <row r="31" spans="1:10" ht="13.1" customHeight="1">
      <c r="A31" s="168" t="s">
        <v>29</v>
      </c>
      <c r="B31" s="470">
        <v>37909.539813941454</v>
      </c>
      <c r="C31" s="470">
        <v>34558.63222840603</v>
      </c>
      <c r="D31" s="470">
        <v>32967.173462805913</v>
      </c>
      <c r="E31" s="169">
        <f t="shared" si="0"/>
        <v>104.82740434934657</v>
      </c>
      <c r="F31" s="467">
        <f t="shared" si="4"/>
        <v>91.160780104476217</v>
      </c>
      <c r="G31" s="470">
        <v>32100.613614773261</v>
      </c>
      <c r="H31" s="470">
        <v>30824.658040204369</v>
      </c>
      <c r="I31" s="169">
        <f t="shared" si="1"/>
        <v>104.13939896074329</v>
      </c>
      <c r="J31" s="170">
        <f t="shared" si="5"/>
        <v>84.676874929956483</v>
      </c>
    </row>
    <row r="32" spans="1:10" ht="13.1" customHeight="1">
      <c r="A32" s="168" t="s">
        <v>30</v>
      </c>
      <c r="B32" s="470">
        <v>50062.579354331414</v>
      </c>
      <c r="C32" s="470">
        <v>27874.255694276093</v>
      </c>
      <c r="D32" s="470">
        <v>27682.03706804891</v>
      </c>
      <c r="E32" s="169">
        <f t="shared" si="0"/>
        <v>100.69438035125329</v>
      </c>
      <c r="F32" s="170">
        <f t="shared" si="4"/>
        <v>55.67882449082083</v>
      </c>
      <c r="G32" s="470">
        <v>114811.22704532143</v>
      </c>
      <c r="H32" s="470">
        <v>112477.76677314681</v>
      </c>
      <c r="I32" s="169">
        <f t="shared" si="1"/>
        <v>102.07459690845472</v>
      </c>
      <c r="J32" s="170">
        <f t="shared" si="5"/>
        <v>229.33542083941379</v>
      </c>
    </row>
    <row r="33" spans="1:10" ht="13.1" customHeight="1">
      <c r="A33" s="168" t="s">
        <v>31</v>
      </c>
      <c r="B33" s="470">
        <v>28578.193625214124</v>
      </c>
      <c r="C33" s="470">
        <v>19984.41129300524</v>
      </c>
      <c r="D33" s="470">
        <v>19260.019174091907</v>
      </c>
      <c r="E33" s="169">
        <f t="shared" si="0"/>
        <v>103.76111836839586</v>
      </c>
      <c r="F33" s="170">
        <f t="shared" si="4"/>
        <v>69.928881982846121</v>
      </c>
      <c r="G33" s="470">
        <v>19070.3122164493</v>
      </c>
      <c r="H33" s="470">
        <v>18309.913257951579</v>
      </c>
      <c r="I33" s="169">
        <f t="shared" si="1"/>
        <v>104.15293588661594</v>
      </c>
      <c r="J33" s="170">
        <f t="shared" si="5"/>
        <v>66.730292566930615</v>
      </c>
    </row>
    <row r="34" spans="1:10" ht="13.1" customHeight="1">
      <c r="A34" s="168" t="s">
        <v>32</v>
      </c>
      <c r="B34" s="470">
        <v>22665.458057121261</v>
      </c>
      <c r="C34" s="470">
        <v>15510.632916231014</v>
      </c>
      <c r="D34" s="470">
        <v>14767.254235889433</v>
      </c>
      <c r="E34" s="169">
        <f t="shared" si="0"/>
        <v>105.03396683274349</v>
      </c>
      <c r="F34" s="170">
        <f t="shared" si="4"/>
        <v>68.432911777654226</v>
      </c>
      <c r="G34" s="470">
        <v>15643.425456238361</v>
      </c>
      <c r="H34" s="470">
        <v>15010.868992625612</v>
      </c>
      <c r="I34" s="169">
        <f t="shared" si="1"/>
        <v>104.21398963593317</v>
      </c>
      <c r="J34" s="170">
        <f t="shared" si="5"/>
        <v>69.018792458612381</v>
      </c>
    </row>
    <row r="35" spans="1:10" ht="13.1" customHeight="1">
      <c r="A35" s="168" t="s">
        <v>185</v>
      </c>
      <c r="B35" s="470">
        <v>52402.331672208958</v>
      </c>
      <c r="C35" s="470">
        <v>34539.950294669667</v>
      </c>
      <c r="D35" s="470">
        <v>32558.050250295957</v>
      </c>
      <c r="E35" s="169">
        <f t="shared" si="0"/>
        <v>106.08728111523106</v>
      </c>
      <c r="F35" s="170">
        <f t="shared" si="4"/>
        <v>65.913002708975981</v>
      </c>
      <c r="G35" s="470">
        <v>35219.196863111109</v>
      </c>
      <c r="H35" s="470">
        <v>32600.714608206395</v>
      </c>
      <c r="I35" s="169">
        <f t="shared" si="1"/>
        <v>108.03197809119673</v>
      </c>
      <c r="J35" s="170">
        <f t="shared" si="5"/>
        <v>67.209217107774705</v>
      </c>
    </row>
    <row r="36" spans="1:10">
      <c r="A36" s="166" t="s">
        <v>34</v>
      </c>
      <c r="B36" s="164">
        <v>27942.33344705771</v>
      </c>
      <c r="C36" s="164">
        <v>23967.528551832907</v>
      </c>
      <c r="D36" s="164">
        <v>22344.219160723234</v>
      </c>
      <c r="E36" s="167">
        <f t="shared" si="0"/>
        <v>107.26500836495165</v>
      </c>
      <c r="F36" s="165">
        <f t="shared" si="4"/>
        <v>85.774971504237968</v>
      </c>
      <c r="G36" s="164">
        <v>23036.221567528009</v>
      </c>
      <c r="H36" s="164">
        <v>21392.021918728555</v>
      </c>
      <c r="I36" s="167">
        <f t="shared" si="1"/>
        <v>107.68604134310451</v>
      </c>
      <c r="J36" s="165">
        <f t="shared" si="5"/>
        <v>82.442010833399777</v>
      </c>
    </row>
    <row r="37" spans="1:10" ht="13.1" customHeight="1">
      <c r="A37" s="168" t="s">
        <v>35</v>
      </c>
      <c r="B37" s="470">
        <v>23440.832033127153</v>
      </c>
      <c r="C37" s="470">
        <v>21892.171717171717</v>
      </c>
      <c r="D37" s="470">
        <v>21529.221067590373</v>
      </c>
      <c r="E37" s="169">
        <f t="shared" si="0"/>
        <v>101.68585128296965</v>
      </c>
      <c r="F37" s="467">
        <f t="shared" si="4"/>
        <v>93.393321901855558</v>
      </c>
      <c r="G37" s="470">
        <v>20196.331600231078</v>
      </c>
      <c r="H37" s="470">
        <v>19996.95457852614</v>
      </c>
      <c r="I37" s="169">
        <f t="shared" si="1"/>
        <v>100.99703692840829</v>
      </c>
      <c r="J37" s="170">
        <f t="shared" si="5"/>
        <v>86.158765916197567</v>
      </c>
    </row>
    <row r="38" spans="1:10" ht="13.1" customHeight="1">
      <c r="A38" s="168" t="s">
        <v>39</v>
      </c>
      <c r="B38" s="470">
        <v>22358.890835178816</v>
      </c>
      <c r="C38" s="470">
        <v>11927.864985882743</v>
      </c>
      <c r="D38" s="470">
        <v>10670.708565806595</v>
      </c>
      <c r="E38" s="468">
        <f t="shared" si="0"/>
        <v>111.78137714401272</v>
      </c>
      <c r="F38" s="170">
        <f t="shared" si="4"/>
        <v>53.347301857728077</v>
      </c>
      <c r="G38" s="470">
        <v>12111.874184023622</v>
      </c>
      <c r="H38" s="470">
        <v>10880.564209426819</v>
      </c>
      <c r="I38" s="169">
        <f t="shared" si="1"/>
        <v>111.31660041608879</v>
      </c>
      <c r="J38" s="170">
        <f t="shared" si="5"/>
        <v>54.17028185032845</v>
      </c>
    </row>
    <row r="39" spans="1:10" ht="13.1" customHeight="1">
      <c r="A39" s="469" t="s">
        <v>107</v>
      </c>
      <c r="B39" s="470">
        <v>25761.752602255227</v>
      </c>
      <c r="C39" s="470">
        <v>18887.706168124416</v>
      </c>
      <c r="D39" s="470">
        <v>17540.174971537584</v>
      </c>
      <c r="E39" s="169">
        <f t="shared" si="0"/>
        <v>107.68254135875763</v>
      </c>
      <c r="F39" s="170">
        <f>C39/B39*100</f>
        <v>73.316852543917975</v>
      </c>
      <c r="G39" s="470">
        <v>18099.013521445857</v>
      </c>
      <c r="H39" s="470">
        <v>16876.603058607954</v>
      </c>
      <c r="I39" s="169">
        <f t="shared" si="1"/>
        <v>107.24322577590286</v>
      </c>
      <c r="J39" s="170">
        <f t="shared" si="5"/>
        <v>70.255365777642936</v>
      </c>
    </row>
    <row r="40" spans="1:10" ht="13.1" customHeight="1">
      <c r="A40" s="168" t="s">
        <v>43</v>
      </c>
      <c r="B40" s="470">
        <v>29758.072439314648</v>
      </c>
      <c r="C40" s="470">
        <v>26312.822235388088</v>
      </c>
      <c r="D40" s="470">
        <v>24931.61921403441</v>
      </c>
      <c r="E40" s="169">
        <f t="shared" si="0"/>
        <v>105.53996517232294</v>
      </c>
      <c r="F40" s="467">
        <f t="shared" si="4"/>
        <v>88.422468521936608</v>
      </c>
      <c r="G40" s="470">
        <v>25779.57323564457</v>
      </c>
      <c r="H40" s="470">
        <v>24282.465222331983</v>
      </c>
      <c r="I40" s="169">
        <f t="shared" si="1"/>
        <v>106.16538724386078</v>
      </c>
      <c r="J40" s="170">
        <f t="shared" si="5"/>
        <v>86.630521140831974</v>
      </c>
    </row>
    <row r="41" spans="1:10" ht="13.1" customHeight="1">
      <c r="A41" s="168" t="s">
        <v>45</v>
      </c>
      <c r="B41" s="470">
        <v>28449.668701288385</v>
      </c>
      <c r="C41" s="470">
        <v>14846.215912815471</v>
      </c>
      <c r="D41" s="470">
        <v>15262.283719200372</v>
      </c>
      <c r="E41" s="169">
        <f t="shared" si="0"/>
        <v>97.273882375404426</v>
      </c>
      <c r="F41" s="170">
        <f t="shared" si="4"/>
        <v>52.184143403199414</v>
      </c>
      <c r="G41" s="470">
        <v>13695.164229714595</v>
      </c>
      <c r="H41" s="470">
        <v>12856.686902678335</v>
      </c>
      <c r="I41" s="169">
        <f t="shared" si="1"/>
        <v>106.52172160202164</v>
      </c>
      <c r="J41" s="170">
        <f t="shared" si="5"/>
        <v>48.138220425373142</v>
      </c>
    </row>
    <row r="42" spans="1:10" ht="13.1" customHeight="1">
      <c r="A42" s="168" t="s">
        <v>46</v>
      </c>
      <c r="B42" s="470">
        <v>27109.807598172138</v>
      </c>
      <c r="C42" s="470">
        <v>20744.6554673272</v>
      </c>
      <c r="D42" s="470">
        <v>18845.696271087927</v>
      </c>
      <c r="E42" s="468">
        <f t="shared" si="0"/>
        <v>110.07635466964707</v>
      </c>
      <c r="F42" s="170">
        <f t="shared" si="4"/>
        <v>76.520850958477098</v>
      </c>
      <c r="G42" s="470">
        <v>19993.44733693033</v>
      </c>
      <c r="H42" s="470">
        <v>18380.00617151543</v>
      </c>
      <c r="I42" s="169">
        <f t="shared" si="1"/>
        <v>108.77824060753225</v>
      </c>
      <c r="J42" s="170">
        <f t="shared" si="5"/>
        <v>73.749868067224412</v>
      </c>
    </row>
    <row r="43" spans="1:10" ht="13.1" customHeight="1">
      <c r="A43" s="168" t="s">
        <v>47</v>
      </c>
      <c r="B43" s="470">
        <v>27552.09757134215</v>
      </c>
      <c r="C43" s="470">
        <v>23660.167471737761</v>
      </c>
      <c r="D43" s="470">
        <v>21828.500452806518</v>
      </c>
      <c r="E43" s="169">
        <f t="shared" si="0"/>
        <v>108.39117200419392</v>
      </c>
      <c r="F43" s="467">
        <f t="shared" si="4"/>
        <v>85.874287467490262</v>
      </c>
      <c r="G43" s="470">
        <v>23076.794962820499</v>
      </c>
      <c r="H43" s="470">
        <v>20993.543585702217</v>
      </c>
      <c r="I43" s="169">
        <f t="shared" si="1"/>
        <v>109.92329555329141</v>
      </c>
      <c r="J43" s="170">
        <f t="shared" si="5"/>
        <v>83.756944105857983</v>
      </c>
    </row>
    <row r="44" spans="1:10" ht="13.1" customHeight="1">
      <c r="A44" s="469" t="s">
        <v>108</v>
      </c>
      <c r="B44" s="470">
        <v>26370.524828646019</v>
      </c>
      <c r="C44" s="470">
        <v>29815.250996436669</v>
      </c>
      <c r="D44" s="470">
        <v>24674.064998506572</v>
      </c>
      <c r="E44" s="468">
        <f t="shared" si="0"/>
        <v>120.83639642775228</v>
      </c>
      <c r="F44" s="466">
        <f t="shared" si="4"/>
        <v>113.06278957348881</v>
      </c>
      <c r="G44" s="470">
        <v>29338.830912453759</v>
      </c>
      <c r="H44" s="470">
        <v>22886.525380804618</v>
      </c>
      <c r="I44" s="169">
        <f t="shared" si="1"/>
        <v>128.19259553073451</v>
      </c>
      <c r="J44" s="170">
        <f t="shared" si="5"/>
        <v>111.25615096057284</v>
      </c>
    </row>
    <row r="45" spans="1:10" ht="27.2">
      <c r="A45" s="166" t="s">
        <v>92</v>
      </c>
      <c r="B45" s="164">
        <v>23581.849381714223</v>
      </c>
      <c r="C45" s="164">
        <v>21446.815842075506</v>
      </c>
      <c r="D45" s="164">
        <v>18947.1426678182</v>
      </c>
      <c r="E45" s="167">
        <f t="shared" si="0"/>
        <v>113.19287672068366</v>
      </c>
      <c r="F45" s="165">
        <f t="shared" si="4"/>
        <v>90.946284555212799</v>
      </c>
      <c r="G45" s="164">
        <v>20434.708951090794</v>
      </c>
      <c r="H45" s="164">
        <v>18150.178523486065</v>
      </c>
      <c r="I45" s="167">
        <f t="shared" si="1"/>
        <v>112.58682070068116</v>
      </c>
      <c r="J45" s="165">
        <f t="shared" si="5"/>
        <v>86.654395167735331</v>
      </c>
    </row>
    <row r="46" spans="1:10" ht="13.1" customHeight="1">
      <c r="A46" s="168" t="s">
        <v>36</v>
      </c>
      <c r="B46" s="470">
        <v>21379.621348591001</v>
      </c>
      <c r="C46" s="470">
        <v>9296.8931384496809</v>
      </c>
      <c r="D46" s="470">
        <v>8925.9939073068399</v>
      </c>
      <c r="E46" s="169">
        <f t="shared" si="0"/>
        <v>104.15527094231179</v>
      </c>
      <c r="F46" s="170">
        <f t="shared" si="4"/>
        <v>43.484835333916621</v>
      </c>
      <c r="G46" s="470">
        <v>9846.1590426105904</v>
      </c>
      <c r="H46" s="470">
        <v>9446.8838601932002</v>
      </c>
      <c r="I46" s="169">
        <f t="shared" si="1"/>
        <v>104.22652790408311</v>
      </c>
      <c r="J46" s="170">
        <f t="shared" si="5"/>
        <v>46.053944932282391</v>
      </c>
    </row>
    <row r="47" spans="1:10" ht="13.1" customHeight="1">
      <c r="A47" s="168" t="s">
        <v>37</v>
      </c>
      <c r="B47" s="470">
        <v>21848.337015584882</v>
      </c>
      <c r="C47" s="470">
        <v>8901.2820512820508</v>
      </c>
      <c r="D47" s="470">
        <v>7784.9168008588294</v>
      </c>
      <c r="E47" s="468">
        <f t="shared" si="0"/>
        <v>114.34010509014129</v>
      </c>
      <c r="F47" s="170">
        <f t="shared" si="4"/>
        <v>40.741233737526919</v>
      </c>
      <c r="G47" s="470">
        <v>10532.581369248035</v>
      </c>
      <c r="H47" s="470">
        <v>9957.84208645945</v>
      </c>
      <c r="I47" s="169">
        <f t="shared" si="1"/>
        <v>105.77172521715433</v>
      </c>
      <c r="J47" s="170">
        <f t="shared" si="5"/>
        <v>48.207702772686638</v>
      </c>
    </row>
    <row r="48" spans="1:10" ht="13.1" customHeight="1">
      <c r="A48" s="168" t="s">
        <v>38</v>
      </c>
      <c r="B48" s="470">
        <v>21098.571179054732</v>
      </c>
      <c r="C48" s="470">
        <v>12714.308660583069</v>
      </c>
      <c r="D48" s="470">
        <v>11788.83520111999</v>
      </c>
      <c r="E48" s="169">
        <f t="shared" si="0"/>
        <v>107.85042324940768</v>
      </c>
      <c r="F48" s="170">
        <f t="shared" si="4"/>
        <v>60.261467720643537</v>
      </c>
      <c r="G48" s="470">
        <v>12947.33271756065</v>
      </c>
      <c r="H48" s="470">
        <v>11700.078765208191</v>
      </c>
      <c r="I48" s="169">
        <f t="shared" si="1"/>
        <v>110.66021842571985</v>
      </c>
      <c r="J48" s="170">
        <f t="shared" si="5"/>
        <v>61.365921927518521</v>
      </c>
    </row>
    <row r="49" spans="1:10" ht="13.1" customHeight="1">
      <c r="A49" s="168" t="s">
        <v>40</v>
      </c>
      <c r="B49" s="470">
        <v>22193.649261181828</v>
      </c>
      <c r="C49" s="470">
        <v>22362.329696290413</v>
      </c>
      <c r="D49" s="470">
        <v>21851.750210369119</v>
      </c>
      <c r="E49" s="169">
        <f t="shared" si="0"/>
        <v>102.33656105806578</v>
      </c>
      <c r="F49" s="466">
        <f t="shared" si="4"/>
        <v>100.76003920366364</v>
      </c>
      <c r="G49" s="470">
        <v>20622.221521119423</v>
      </c>
      <c r="H49" s="470">
        <v>20111.203093582611</v>
      </c>
      <c r="I49" s="169">
        <f t="shared" si="1"/>
        <v>102.54096398489393</v>
      </c>
      <c r="J49" s="170">
        <f t="shared" si="5"/>
        <v>92.919471144337962</v>
      </c>
    </row>
    <row r="50" spans="1:10" ht="13.1" customHeight="1">
      <c r="A50" s="168" t="s">
        <v>135</v>
      </c>
      <c r="B50" s="470">
        <v>22852.937296900887</v>
      </c>
      <c r="C50" s="470">
        <v>8725.7702353336699</v>
      </c>
      <c r="D50" s="470">
        <v>7943.2417761989345</v>
      </c>
      <c r="E50" s="169">
        <f t="shared" si="0"/>
        <v>109.85149994400898</v>
      </c>
      <c r="F50" s="170">
        <f t="shared" si="4"/>
        <v>38.182270059949715</v>
      </c>
      <c r="G50" s="470">
        <v>9613.7796414164059</v>
      </c>
      <c r="H50" s="470">
        <v>8503.0127321668915</v>
      </c>
      <c r="I50" s="169">
        <f t="shared" si="1"/>
        <v>113.06321587697363</v>
      </c>
      <c r="J50" s="170">
        <f t="shared" si="5"/>
        <v>42.068026164497205</v>
      </c>
    </row>
    <row r="51" spans="1:10" ht="13.1" customHeight="1">
      <c r="A51" s="168" t="s">
        <v>42</v>
      </c>
      <c r="B51" s="470">
        <v>22649.404275577261</v>
      </c>
      <c r="C51" s="470">
        <v>4397.3898783666373</v>
      </c>
      <c r="D51" s="470">
        <v>2985.7706594271326</v>
      </c>
      <c r="E51" s="468">
        <f t="shared" si="0"/>
        <v>147.27821992899973</v>
      </c>
      <c r="F51" s="170">
        <f t="shared" si="4"/>
        <v>19.415035489954676</v>
      </c>
      <c r="G51" s="470">
        <v>6915.8039225355733</v>
      </c>
      <c r="H51" s="470">
        <v>5663.0754067378803</v>
      </c>
      <c r="I51" s="169">
        <f t="shared" si="1"/>
        <v>122.12099302628403</v>
      </c>
      <c r="J51" s="170">
        <f t="shared" si="5"/>
        <v>30.534153739278917</v>
      </c>
    </row>
    <row r="52" spans="1:10" ht="13.1" customHeight="1">
      <c r="A52" s="168" t="s">
        <v>44</v>
      </c>
      <c r="B52" s="470">
        <v>25975.000134695132</v>
      </c>
      <c r="C52" s="470">
        <v>25812.904518205025</v>
      </c>
      <c r="D52" s="470">
        <v>22981.787981138805</v>
      </c>
      <c r="E52" s="169">
        <f t="shared" si="0"/>
        <v>112.31895681654413</v>
      </c>
      <c r="F52" s="467">
        <f t="shared" si="4"/>
        <v>99.375955281426187</v>
      </c>
      <c r="G52" s="470">
        <v>25251.572455052366</v>
      </c>
      <c r="H52" s="470">
        <v>22480.12633995603</v>
      </c>
      <c r="I52" s="169">
        <f t="shared" si="1"/>
        <v>112.32842766621995</v>
      </c>
      <c r="J52" s="170">
        <f t="shared" si="5"/>
        <v>97.214907888772345</v>
      </c>
    </row>
    <row r="53" spans="1:10">
      <c r="A53" s="166" t="s">
        <v>48</v>
      </c>
      <c r="B53" s="164">
        <v>28331.045244597448</v>
      </c>
      <c r="C53" s="164">
        <v>19087.128839687557</v>
      </c>
      <c r="D53" s="164">
        <v>17651.025668611932</v>
      </c>
      <c r="E53" s="167">
        <f t="shared" si="0"/>
        <v>108.13608907514869</v>
      </c>
      <c r="F53" s="165">
        <f>C53/B53*100</f>
        <v>67.371777761455348</v>
      </c>
      <c r="G53" s="164">
        <v>18698.124407139239</v>
      </c>
      <c r="H53" s="164">
        <v>17347.666844969423</v>
      </c>
      <c r="I53" s="167">
        <f t="shared" si="1"/>
        <v>107.78466392188891</v>
      </c>
      <c r="J53" s="165">
        <f>G53/$B53*100</f>
        <v>65.998710057140769</v>
      </c>
    </row>
    <row r="54" spans="1:10" ht="13.1" customHeight="1">
      <c r="A54" s="168" t="s">
        <v>49</v>
      </c>
      <c r="B54" s="470">
        <v>29252.290574572573</v>
      </c>
      <c r="C54" s="470">
        <v>17403.707614042552</v>
      </c>
      <c r="D54" s="470">
        <v>16162.6874581418</v>
      </c>
      <c r="E54" s="169">
        <f t="shared" si="0"/>
        <v>107.67830324699869</v>
      </c>
      <c r="F54" s="170">
        <f>C54/B54*100</f>
        <v>59.49519600755864</v>
      </c>
      <c r="G54" s="470">
        <v>17204.71088987976</v>
      </c>
      <c r="H54" s="470">
        <v>16010.486617018343</v>
      </c>
      <c r="I54" s="169">
        <f t="shared" si="1"/>
        <v>107.45901296711379</v>
      </c>
      <c r="J54" s="170">
        <f>G54/$B54*100</f>
        <v>58.814918599348523</v>
      </c>
    </row>
    <row r="55" spans="1:10" ht="13.1" customHeight="1">
      <c r="A55" s="168" t="s">
        <v>50</v>
      </c>
      <c r="B55" s="470">
        <v>25010.38188469116</v>
      </c>
      <c r="C55" s="470">
        <v>23451.479211871247</v>
      </c>
      <c r="D55" s="470">
        <v>22461.371292488104</v>
      </c>
      <c r="E55" s="169">
        <f t="shared" si="0"/>
        <v>104.40804751628976</v>
      </c>
      <c r="F55" s="467">
        <f t="shared" ref="F55:F85" si="6">C55/B55*100</f>
        <v>93.766977729459953</v>
      </c>
      <c r="G55" s="470">
        <v>22566.831561113784</v>
      </c>
      <c r="H55" s="470">
        <v>21551.509849693433</v>
      </c>
      <c r="I55" s="169">
        <f t="shared" si="1"/>
        <v>104.71113958372989</v>
      </c>
      <c r="J55" s="170">
        <f t="shared" ref="J55:J85" si="7">G55/$B55*100</f>
        <v>90.22985600602496</v>
      </c>
    </row>
    <row r="56" spans="1:10" ht="13.1" customHeight="1">
      <c r="A56" s="168" t="s">
        <v>51</v>
      </c>
      <c r="B56" s="470">
        <v>24175.959347504897</v>
      </c>
      <c r="C56" s="470">
        <v>22068.126213842825</v>
      </c>
      <c r="D56" s="470">
        <v>21158.407569868272</v>
      </c>
      <c r="E56" s="169">
        <f t="shared" si="0"/>
        <v>104.29956101833527</v>
      </c>
      <c r="F56" s="467">
        <f t="shared" si="6"/>
        <v>91.281284422412739</v>
      </c>
      <c r="G56" s="470">
        <v>21876.264968019535</v>
      </c>
      <c r="H56" s="470">
        <v>21001.239513072087</v>
      </c>
      <c r="I56" s="169">
        <f t="shared" si="1"/>
        <v>104.16654195292993</v>
      </c>
      <c r="J56" s="170">
        <f t="shared" si="7"/>
        <v>90.487680979151293</v>
      </c>
    </row>
    <row r="57" spans="1:10" ht="13.1" customHeight="1">
      <c r="A57" s="168" t="s">
        <v>52</v>
      </c>
      <c r="B57" s="470">
        <v>31389.758575835251</v>
      </c>
      <c r="C57" s="470">
        <v>18427.504624935023</v>
      </c>
      <c r="D57" s="470">
        <v>16905.917292453152</v>
      </c>
      <c r="E57" s="169">
        <f t="shared" si="0"/>
        <v>109.00032400585037</v>
      </c>
      <c r="F57" s="170">
        <f t="shared" si="6"/>
        <v>58.705467837274327</v>
      </c>
      <c r="G57" s="470">
        <v>18182.028890639311</v>
      </c>
      <c r="H57" s="470">
        <v>16715.794909826131</v>
      </c>
      <c r="I57" s="169">
        <f t="shared" si="1"/>
        <v>108.7715480401789</v>
      </c>
      <c r="J57" s="170">
        <f t="shared" si="7"/>
        <v>57.923442917577475</v>
      </c>
    </row>
    <row r="58" spans="1:10" ht="13.1" customHeight="1">
      <c r="A58" s="168" t="s">
        <v>53</v>
      </c>
      <c r="B58" s="470">
        <v>28246.811246763165</v>
      </c>
      <c r="C58" s="470">
        <v>19806.419831582014</v>
      </c>
      <c r="D58" s="470">
        <v>17331.817470649468</v>
      </c>
      <c r="E58" s="169">
        <f t="shared" si="0"/>
        <v>114.2778007276107</v>
      </c>
      <c r="F58" s="170">
        <f t="shared" si="6"/>
        <v>70.119135425778907</v>
      </c>
      <c r="G58" s="470">
        <v>19644.548326533928</v>
      </c>
      <c r="H58" s="470">
        <v>17457.193649327906</v>
      </c>
      <c r="I58" s="169">
        <f t="shared" si="1"/>
        <v>112.52981848712112</v>
      </c>
      <c r="J58" s="170">
        <f t="shared" si="7"/>
        <v>69.546074262754246</v>
      </c>
    </row>
    <row r="59" spans="1:10" ht="13.1" customHeight="1">
      <c r="A59" s="168" t="s">
        <v>54</v>
      </c>
      <c r="B59" s="470">
        <v>23746.979988176285</v>
      </c>
      <c r="C59" s="470">
        <v>17003.631526216297</v>
      </c>
      <c r="D59" s="470">
        <v>16607.814787903928</v>
      </c>
      <c r="E59" s="169">
        <f t="shared" si="0"/>
        <v>102.38331618799516</v>
      </c>
      <c r="F59" s="170">
        <f t="shared" si="6"/>
        <v>71.603342971116632</v>
      </c>
      <c r="G59" s="470">
        <v>16791.51751217074</v>
      </c>
      <c r="H59" s="470">
        <v>16295.261798467433</v>
      </c>
      <c r="I59" s="169">
        <f t="shared" si="1"/>
        <v>103.04539883949566</v>
      </c>
      <c r="J59" s="170">
        <f t="shared" si="7"/>
        <v>70.710117751946996</v>
      </c>
    </row>
    <row r="60" spans="1:10" ht="13.1" customHeight="1">
      <c r="A60" s="168" t="s">
        <v>55</v>
      </c>
      <c r="B60" s="470">
        <v>31524.408205951666</v>
      </c>
      <c r="C60" s="470">
        <v>19259.833933209226</v>
      </c>
      <c r="D60" s="470">
        <v>17720.003022042984</v>
      </c>
      <c r="E60" s="169">
        <f t="shared" si="0"/>
        <v>108.68978921307605</v>
      </c>
      <c r="F60" s="170">
        <f t="shared" si="6"/>
        <v>61.094989658118479</v>
      </c>
      <c r="G60" s="470">
        <v>18750.624188188434</v>
      </c>
      <c r="H60" s="470">
        <v>17331.371522342091</v>
      </c>
      <c r="I60" s="169">
        <f t="shared" si="1"/>
        <v>108.18892298290857</v>
      </c>
      <c r="J60" s="170">
        <f t="shared" si="7"/>
        <v>59.479702412457655</v>
      </c>
    </row>
    <row r="61" spans="1:10" ht="13.1" customHeight="1">
      <c r="A61" s="168" t="s">
        <v>56</v>
      </c>
      <c r="B61" s="470">
        <v>24307.467509658727</v>
      </c>
      <c r="C61" s="470">
        <v>20873.161755149406</v>
      </c>
      <c r="D61" s="470">
        <v>19091.897482945191</v>
      </c>
      <c r="E61" s="169">
        <f t="shared" si="0"/>
        <v>109.32994886336165</v>
      </c>
      <c r="F61" s="467">
        <f t="shared" si="6"/>
        <v>85.871396297682267</v>
      </c>
      <c r="G61" s="470">
        <v>19835.123027123791</v>
      </c>
      <c r="H61" s="470">
        <v>18330.369046683707</v>
      </c>
      <c r="I61" s="169">
        <f t="shared" si="1"/>
        <v>108.20907629632433</v>
      </c>
      <c r="J61" s="170">
        <f t="shared" si="7"/>
        <v>81.600944315742382</v>
      </c>
    </row>
    <row r="62" spans="1:10" ht="13.1" customHeight="1">
      <c r="A62" s="168" t="s">
        <v>57</v>
      </c>
      <c r="B62" s="470">
        <v>29429.084654313574</v>
      </c>
      <c r="C62" s="470">
        <v>18416.185958542381</v>
      </c>
      <c r="D62" s="470">
        <v>17475.456546918205</v>
      </c>
      <c r="E62" s="169">
        <f t="shared" si="0"/>
        <v>105.38314640935702</v>
      </c>
      <c r="F62" s="170">
        <f t="shared" si="6"/>
        <v>62.578181329343607</v>
      </c>
      <c r="G62" s="470">
        <v>17538.826292915375</v>
      </c>
      <c r="H62" s="470">
        <v>16673.889582171483</v>
      </c>
      <c r="I62" s="169">
        <f t="shared" si="1"/>
        <v>105.18737218740326</v>
      </c>
      <c r="J62" s="170">
        <f t="shared" si="7"/>
        <v>59.596914069648498</v>
      </c>
    </row>
    <row r="63" spans="1:10" ht="13.1" customHeight="1">
      <c r="A63" s="168" t="s">
        <v>58</v>
      </c>
      <c r="B63" s="470">
        <v>26890.614229688181</v>
      </c>
      <c r="C63" s="470">
        <v>15060.543071506663</v>
      </c>
      <c r="D63" s="470">
        <v>14362.646421669366</v>
      </c>
      <c r="E63" s="169">
        <f t="shared" si="0"/>
        <v>104.85910903428186</v>
      </c>
      <c r="F63" s="170">
        <f t="shared" si="6"/>
        <v>56.006690449187644</v>
      </c>
      <c r="G63" s="470">
        <v>15137.02340218803</v>
      </c>
      <c r="H63" s="470">
        <v>14433.68788582428</v>
      </c>
      <c r="I63" s="169">
        <f t="shared" si="1"/>
        <v>104.87287463832797</v>
      </c>
      <c r="J63" s="170">
        <f t="shared" si="7"/>
        <v>56.291103181556281</v>
      </c>
    </row>
    <row r="64" spans="1:10" ht="13.1" customHeight="1">
      <c r="A64" s="168" t="s">
        <v>59</v>
      </c>
      <c r="B64" s="470">
        <v>26066.442059368168</v>
      </c>
      <c r="C64" s="470">
        <v>24783.754367390673</v>
      </c>
      <c r="D64" s="470">
        <v>22388.525636141389</v>
      </c>
      <c r="E64" s="169">
        <f t="shared" si="0"/>
        <v>110.69846567914551</v>
      </c>
      <c r="F64" s="467">
        <f t="shared" si="6"/>
        <v>95.079160826567417</v>
      </c>
      <c r="G64" s="470">
        <v>24271.357199356306</v>
      </c>
      <c r="H64" s="470">
        <v>22007.403865954384</v>
      </c>
      <c r="I64" s="169">
        <f t="shared" si="1"/>
        <v>110.28723491053969</v>
      </c>
      <c r="J64" s="170">
        <f t="shared" si="7"/>
        <v>93.113425852583063</v>
      </c>
    </row>
    <row r="65" spans="1:10" ht="13.1" customHeight="1">
      <c r="A65" s="168" t="s">
        <v>60</v>
      </c>
      <c r="B65" s="470">
        <v>29586.084393837904</v>
      </c>
      <c r="C65" s="470">
        <v>19887.49940409906</v>
      </c>
      <c r="D65" s="470">
        <v>18290.118866687386</v>
      </c>
      <c r="E65" s="169">
        <f t="shared" si="0"/>
        <v>108.73357111047024</v>
      </c>
      <c r="F65" s="170">
        <f t="shared" si="6"/>
        <v>67.219099152712374</v>
      </c>
      <c r="G65" s="470">
        <v>19678.163997284275</v>
      </c>
      <c r="H65" s="470">
        <v>18271.074061959102</v>
      </c>
      <c r="I65" s="169">
        <f t="shared" si="1"/>
        <v>107.70118894244305</v>
      </c>
      <c r="J65" s="170">
        <f t="shared" si="7"/>
        <v>66.511552307282614</v>
      </c>
    </row>
    <row r="66" spans="1:10" ht="13.1" customHeight="1">
      <c r="A66" s="168" t="s">
        <v>61</v>
      </c>
      <c r="B66" s="470">
        <v>24039.931725667251</v>
      </c>
      <c r="C66" s="470">
        <v>18081.251442429173</v>
      </c>
      <c r="D66" s="470">
        <v>16600.095850975234</v>
      </c>
      <c r="E66" s="169">
        <f t="shared" si="0"/>
        <v>108.92257252458528</v>
      </c>
      <c r="F66" s="170">
        <f t="shared" si="6"/>
        <v>75.213405964560039</v>
      </c>
      <c r="G66" s="470">
        <v>16807.357298748488</v>
      </c>
      <c r="H66" s="470">
        <v>15291.558098178022</v>
      </c>
      <c r="I66" s="169">
        <f t="shared" si="1"/>
        <v>109.91265370630263</v>
      </c>
      <c r="J66" s="170">
        <f t="shared" si="7"/>
        <v>69.914330417184175</v>
      </c>
    </row>
    <row r="67" spans="1:10" ht="13.1" customHeight="1">
      <c r="A67" s="168" t="s">
        <v>62</v>
      </c>
      <c r="B67" s="470">
        <v>25372.901529884199</v>
      </c>
      <c r="C67" s="470">
        <v>17033.227092759658</v>
      </c>
      <c r="D67" s="470">
        <v>15821.927551559578</v>
      </c>
      <c r="E67" s="169">
        <f t="shared" si="0"/>
        <v>107.65582788350387</v>
      </c>
      <c r="F67" s="170">
        <f t="shared" si="6"/>
        <v>67.131569768234527</v>
      </c>
      <c r="G67" s="470">
        <v>17663.451615913575</v>
      </c>
      <c r="H67" s="470">
        <v>16619.507333050595</v>
      </c>
      <c r="I67" s="169">
        <f t="shared" si="1"/>
        <v>106.28143940697284</v>
      </c>
      <c r="J67" s="170">
        <f t="shared" si="7"/>
        <v>69.615418619386375</v>
      </c>
    </row>
    <row r="68" spans="1:10">
      <c r="A68" s="166" t="s">
        <v>63</v>
      </c>
      <c r="B68" s="164">
        <v>43152.753973153456</v>
      </c>
      <c r="C68" s="164">
        <v>23874.084193640436</v>
      </c>
      <c r="D68" s="164">
        <v>22304.166956820587</v>
      </c>
      <c r="E68" s="167">
        <f t="shared" si="0"/>
        <v>107.03867236942364</v>
      </c>
      <c r="F68" s="165">
        <f t="shared" si="6"/>
        <v>55.324589963581872</v>
      </c>
      <c r="G68" s="164">
        <v>23789.880181566146</v>
      </c>
      <c r="H68" s="164">
        <v>22228.230168873506</v>
      </c>
      <c r="I68" s="167">
        <f t="shared" si="1"/>
        <v>107.02552565286749</v>
      </c>
      <c r="J68" s="165">
        <f t="shared" si="7"/>
        <v>55.129459863364694</v>
      </c>
    </row>
    <row r="69" spans="1:10" ht="13.1" customHeight="1">
      <c r="A69" s="168" t="s">
        <v>64</v>
      </c>
      <c r="B69" s="470">
        <v>24699.813181094734</v>
      </c>
      <c r="C69" s="470">
        <v>18341.990884932588</v>
      </c>
      <c r="D69" s="470">
        <v>16666.828509506598</v>
      </c>
      <c r="E69" s="169">
        <f t="shared" si="0"/>
        <v>110.05087665281066</v>
      </c>
      <c r="F69" s="170">
        <f t="shared" si="6"/>
        <v>74.259634072745001</v>
      </c>
      <c r="G69" s="470">
        <v>17993.113480679469</v>
      </c>
      <c r="H69" s="470">
        <v>16274.334908921641</v>
      </c>
      <c r="I69" s="169">
        <f t="shared" si="1"/>
        <v>110.56128303477144</v>
      </c>
      <c r="J69" s="170">
        <f t="shared" si="7"/>
        <v>72.847164262972726</v>
      </c>
    </row>
    <row r="70" spans="1:10" ht="13.1" customHeight="1">
      <c r="A70" s="168" t="s">
        <v>65</v>
      </c>
      <c r="B70" s="470">
        <v>33635.080013813138</v>
      </c>
      <c r="C70" s="470">
        <v>24510.090489313032</v>
      </c>
      <c r="D70" s="470">
        <v>23254.626126664542</v>
      </c>
      <c r="E70" s="169">
        <f t="shared" si="0"/>
        <v>105.39877251008105</v>
      </c>
      <c r="F70" s="170">
        <f t="shared" si="6"/>
        <v>72.870617460244816</v>
      </c>
      <c r="G70" s="470">
        <v>23512.207724054184</v>
      </c>
      <c r="H70" s="470">
        <v>22311.704470229128</v>
      </c>
      <c r="I70" s="169">
        <f t="shared" ref="I70:I95" si="8">G70/H70*100</f>
        <v>105.38059857966884</v>
      </c>
      <c r="J70" s="170">
        <f t="shared" si="7"/>
        <v>69.90382575096676</v>
      </c>
    </row>
    <row r="71" spans="1:10" ht="13.1" customHeight="1">
      <c r="A71" s="168" t="s">
        <v>66</v>
      </c>
      <c r="B71" s="470">
        <v>62896.952070036969</v>
      </c>
      <c r="C71" s="470">
        <v>24529.315174340441</v>
      </c>
      <c r="D71" s="470">
        <v>22858.84266490427</v>
      </c>
      <c r="E71" s="169">
        <f t="shared" si="0"/>
        <v>107.30777377457035</v>
      </c>
      <c r="F71" s="170">
        <f t="shared" si="6"/>
        <v>38.999211197112658</v>
      </c>
      <c r="G71" s="470">
        <v>26228.695497319182</v>
      </c>
      <c r="H71" s="470">
        <v>24412.773000058842</v>
      </c>
      <c r="I71" s="169">
        <f t="shared" si="8"/>
        <v>107.43841143018027</v>
      </c>
      <c r="J71" s="170">
        <f t="shared" si="7"/>
        <v>41.70105964453257</v>
      </c>
    </row>
    <row r="72" spans="1:10" ht="13.1" customHeight="1">
      <c r="A72" s="168" t="s">
        <v>67</v>
      </c>
      <c r="B72" s="470">
        <v>31485.705823647746</v>
      </c>
      <c r="C72" s="470">
        <v>24255.96648696376</v>
      </c>
      <c r="D72" s="470">
        <v>22475.516417937873</v>
      </c>
      <c r="E72" s="169">
        <f t="shared" ref="E72:E94" si="9">C72/D72*100</f>
        <v>107.92173152295132</v>
      </c>
      <c r="F72" s="170">
        <f t="shared" si="6"/>
        <v>77.038026788480011</v>
      </c>
      <c r="G72" s="470">
        <v>23601.750563224254</v>
      </c>
      <c r="H72" s="470">
        <v>22022.651082807617</v>
      </c>
      <c r="I72" s="169">
        <f t="shared" si="8"/>
        <v>107.17034236468193</v>
      </c>
      <c r="J72" s="170">
        <f t="shared" si="7"/>
        <v>74.960207960457581</v>
      </c>
    </row>
    <row r="73" spans="1:10">
      <c r="A73" s="166" t="s">
        <v>68</v>
      </c>
      <c r="B73" s="164">
        <v>32817.729954752045</v>
      </c>
      <c r="C73" s="164">
        <v>19814.381715286556</v>
      </c>
      <c r="D73" s="164">
        <v>18393.608587902178</v>
      </c>
      <c r="E73" s="167">
        <f t="shared" si="9"/>
        <v>107.72427618318925</v>
      </c>
      <c r="F73" s="165">
        <f t="shared" si="6"/>
        <v>60.377063686628972</v>
      </c>
      <c r="G73" s="164">
        <v>21528.607877027309</v>
      </c>
      <c r="H73" s="164">
        <v>19975.672211383233</v>
      </c>
      <c r="I73" s="167">
        <f t="shared" si="8"/>
        <v>107.77413470350763</v>
      </c>
      <c r="J73" s="165">
        <f t="shared" si="7"/>
        <v>65.600539423994931</v>
      </c>
    </row>
    <row r="74" spans="1:10" ht="13.1" customHeight="1">
      <c r="A74" s="168" t="s">
        <v>69</v>
      </c>
      <c r="B74" s="470">
        <v>24965.921063630169</v>
      </c>
      <c r="C74" s="470">
        <v>11298.951605354301</v>
      </c>
      <c r="D74" s="470">
        <v>10629.384148025407</v>
      </c>
      <c r="E74" s="169">
        <f t="shared" si="9"/>
        <v>106.29921214629616</v>
      </c>
      <c r="F74" s="170">
        <f t="shared" si="6"/>
        <v>45.257499519272201</v>
      </c>
      <c r="G74" s="470">
        <v>13469.384778573323</v>
      </c>
      <c r="H74" s="470">
        <v>12733.842239185751</v>
      </c>
      <c r="I74" s="169">
        <f t="shared" si="8"/>
        <v>105.77628123210208</v>
      </c>
      <c r="J74" s="170">
        <f t="shared" si="7"/>
        <v>53.951082935190563</v>
      </c>
    </row>
    <row r="75" spans="1:10" ht="13.1" customHeight="1">
      <c r="A75" s="168" t="s">
        <v>70</v>
      </c>
      <c r="B75" s="470">
        <v>30855.188545133311</v>
      </c>
      <c r="C75" s="470">
        <v>17177.026294047435</v>
      </c>
      <c r="D75" s="470">
        <v>16731.806831812864</v>
      </c>
      <c r="E75" s="169">
        <f t="shared" si="9"/>
        <v>102.66091681974272</v>
      </c>
      <c r="F75" s="170">
        <f t="shared" si="6"/>
        <v>55.669814718266274</v>
      </c>
      <c r="G75" s="470">
        <v>20764.229943232556</v>
      </c>
      <c r="H75" s="470">
        <v>19572.593893602196</v>
      </c>
      <c r="I75" s="169">
        <f t="shared" si="8"/>
        <v>106.08828883952822</v>
      </c>
      <c r="J75" s="170">
        <f t="shared" si="7"/>
        <v>67.295748048532445</v>
      </c>
    </row>
    <row r="76" spans="1:10" ht="13.1" customHeight="1">
      <c r="A76" s="168" t="s">
        <v>71</v>
      </c>
      <c r="B76" s="470">
        <v>29265.714023795805</v>
      </c>
      <c r="C76" s="470">
        <v>6441.0001992141651</v>
      </c>
      <c r="D76" s="470">
        <v>6370.6975957630402</v>
      </c>
      <c r="E76" s="169">
        <f t="shared" si="9"/>
        <v>101.10353069494118</v>
      </c>
      <c r="F76" s="170">
        <f t="shared" si="6"/>
        <v>22.008689738364218</v>
      </c>
      <c r="G76" s="470">
        <v>9463.0451979412428</v>
      </c>
      <c r="H76" s="470">
        <v>9420.6759984570308</v>
      </c>
      <c r="I76" s="169">
        <f t="shared" si="8"/>
        <v>100.44974691297261</v>
      </c>
      <c r="J76" s="170">
        <f t="shared" si="7"/>
        <v>32.334919934797725</v>
      </c>
    </row>
    <row r="77" spans="1:10" ht="13.1" customHeight="1">
      <c r="A77" s="168" t="s">
        <v>72</v>
      </c>
      <c r="B77" s="470">
        <v>33248.000142159879</v>
      </c>
      <c r="C77" s="470">
        <v>16853.174318448499</v>
      </c>
      <c r="D77" s="470">
        <v>15804.578641910926</v>
      </c>
      <c r="E77" s="169">
        <f t="shared" si="9"/>
        <v>106.634758827147</v>
      </c>
      <c r="F77" s="170">
        <f t="shared" si="6"/>
        <v>50.689287314691626</v>
      </c>
      <c r="G77" s="470">
        <v>17251.796942387791</v>
      </c>
      <c r="H77" s="470">
        <v>16331.635609785963</v>
      </c>
      <c r="I77" s="169">
        <f t="shared" si="8"/>
        <v>105.63422644606683</v>
      </c>
      <c r="J77" s="170">
        <f t="shared" si="7"/>
        <v>51.888224460489518</v>
      </c>
    </row>
    <row r="78" spans="1:10" ht="13.1" customHeight="1">
      <c r="A78" s="168" t="s">
        <v>73</v>
      </c>
      <c r="B78" s="470">
        <v>21960.782194378702</v>
      </c>
      <c r="C78" s="470">
        <v>18352.877062905569</v>
      </c>
      <c r="D78" s="470">
        <v>16749.433821828665</v>
      </c>
      <c r="E78" s="169">
        <f t="shared" si="9"/>
        <v>109.57311905664071</v>
      </c>
      <c r="F78" s="467">
        <f t="shared" si="6"/>
        <v>83.571144690845074</v>
      </c>
      <c r="G78" s="470">
        <v>18041.127184329478</v>
      </c>
      <c r="H78" s="470">
        <v>16574.881874756906</v>
      </c>
      <c r="I78" s="169">
        <f t="shared" si="8"/>
        <v>108.84618859218311</v>
      </c>
      <c r="J78" s="170">
        <f t="shared" si="7"/>
        <v>82.151569213902874</v>
      </c>
    </row>
    <row r="79" spans="1:10" ht="13.1" customHeight="1">
      <c r="A79" s="168" t="s">
        <v>90</v>
      </c>
      <c r="B79" s="470">
        <v>33693.202579649595</v>
      </c>
      <c r="C79" s="470">
        <v>7852.4678432545616</v>
      </c>
      <c r="D79" s="470">
        <v>7594.0091270997182</v>
      </c>
      <c r="E79" s="169">
        <f t="shared" si="9"/>
        <v>103.40345543215793</v>
      </c>
      <c r="F79" s="170">
        <f t="shared" si="6"/>
        <v>23.305792391481909</v>
      </c>
      <c r="G79" s="470">
        <v>14823.058151609554</v>
      </c>
      <c r="H79" s="470">
        <v>13856.367401272</v>
      </c>
      <c r="I79" s="169">
        <f t="shared" si="8"/>
        <v>106.97650922743873</v>
      </c>
      <c r="J79" s="170">
        <f t="shared" si="7"/>
        <v>43.994209563689715</v>
      </c>
    </row>
    <row r="80" spans="1:10" ht="13.1" customHeight="1">
      <c r="A80" s="168" t="s">
        <v>74</v>
      </c>
      <c r="B80" s="470">
        <v>39658.919721332844</v>
      </c>
      <c r="C80" s="470">
        <v>21285.194585448393</v>
      </c>
      <c r="D80" s="470">
        <v>19713.246852346434</v>
      </c>
      <c r="E80" s="169">
        <f t="shared" si="9"/>
        <v>107.97406812219192</v>
      </c>
      <c r="F80" s="170">
        <f t="shared" si="6"/>
        <v>53.67063635371521</v>
      </c>
      <c r="G80" s="470">
        <v>23326.200586391667</v>
      </c>
      <c r="H80" s="470">
        <v>21471.557979125068</v>
      </c>
      <c r="I80" s="169">
        <f t="shared" si="8"/>
        <v>108.63767132813422</v>
      </c>
      <c r="J80" s="170">
        <f t="shared" si="7"/>
        <v>58.817034730888849</v>
      </c>
    </row>
    <row r="81" spans="1:10" ht="13.1" customHeight="1">
      <c r="A81" s="168" t="s">
        <v>75</v>
      </c>
      <c r="B81" s="470">
        <v>36603.21324092237</v>
      </c>
      <c r="C81" s="470">
        <v>29947.746581121119</v>
      </c>
      <c r="D81" s="470">
        <v>28432.707464070467</v>
      </c>
      <c r="E81" s="169">
        <f t="shared" si="9"/>
        <v>105.32850808866922</v>
      </c>
      <c r="F81" s="467">
        <f t="shared" si="6"/>
        <v>81.817261189625711</v>
      </c>
      <c r="G81" s="470">
        <v>36613.861333965666</v>
      </c>
      <c r="H81" s="470">
        <v>34434.142367254222</v>
      </c>
      <c r="I81" s="169">
        <f t="shared" si="8"/>
        <v>106.33010964368982</v>
      </c>
      <c r="J81" s="170">
        <f t="shared" si="7"/>
        <v>100.02909059642717</v>
      </c>
    </row>
    <row r="82" spans="1:10" ht="13.1" customHeight="1">
      <c r="A82" s="168" t="s">
        <v>76</v>
      </c>
      <c r="B82" s="470">
        <v>31908.687747896784</v>
      </c>
      <c r="C82" s="470">
        <v>20298.345477464183</v>
      </c>
      <c r="D82" s="470">
        <v>18778.957471664202</v>
      </c>
      <c r="E82" s="169">
        <f t="shared" si="9"/>
        <v>108.09090711288209</v>
      </c>
      <c r="F82" s="170">
        <f t="shared" si="6"/>
        <v>63.613852245622724</v>
      </c>
      <c r="G82" s="470">
        <v>19983.468385674933</v>
      </c>
      <c r="H82" s="470">
        <v>18449.432447149818</v>
      </c>
      <c r="I82" s="169">
        <f t="shared" si="8"/>
        <v>108.31481370995833</v>
      </c>
      <c r="J82" s="170">
        <f t="shared" si="7"/>
        <v>62.627045472881015</v>
      </c>
    </row>
    <row r="83" spans="1:10" ht="13.1" customHeight="1">
      <c r="A83" s="168" t="s">
        <v>77</v>
      </c>
      <c r="B83" s="470">
        <v>32016.219262272469</v>
      </c>
      <c r="C83" s="470">
        <v>18253.298422751224</v>
      </c>
      <c r="D83" s="470">
        <v>17083.680721490739</v>
      </c>
      <c r="E83" s="169">
        <f t="shared" si="9"/>
        <v>106.8464034204827</v>
      </c>
      <c r="F83" s="170">
        <f t="shared" si="6"/>
        <v>57.012660593128473</v>
      </c>
      <c r="G83" s="470">
        <v>18235.965159447758</v>
      </c>
      <c r="H83" s="470">
        <v>17047.564441503953</v>
      </c>
      <c r="I83" s="169">
        <f t="shared" si="8"/>
        <v>106.97108799337065</v>
      </c>
      <c r="J83" s="170">
        <f t="shared" si="7"/>
        <v>56.958521585766384</v>
      </c>
    </row>
    <row r="84" spans="1:10" ht="13.1" customHeight="1">
      <c r="A84" s="168" t="s">
        <v>78</v>
      </c>
      <c r="B84" s="470">
        <v>29064.000891109019</v>
      </c>
      <c r="C84" s="470">
        <v>20149.056927527465</v>
      </c>
      <c r="D84" s="470">
        <v>18512.253366007611</v>
      </c>
      <c r="E84" s="169">
        <f t="shared" si="9"/>
        <v>108.84173055088672</v>
      </c>
      <c r="F84" s="170">
        <f t="shared" si="6"/>
        <v>69.3265080847533</v>
      </c>
      <c r="G84" s="470">
        <v>20122.3019826048</v>
      </c>
      <c r="H84" s="470">
        <v>18537.721820113045</v>
      </c>
      <c r="I84" s="169">
        <f t="shared" si="8"/>
        <v>108.54786892298986</v>
      </c>
      <c r="J84" s="170">
        <f t="shared" si="7"/>
        <v>69.234452813275354</v>
      </c>
    </row>
    <row r="85" spans="1:10" ht="13.1" customHeight="1">
      <c r="A85" s="168" t="s">
        <v>79</v>
      </c>
      <c r="B85" s="470">
        <v>37478.048579959912</v>
      </c>
      <c r="C85" s="470">
        <v>25177.702189655971</v>
      </c>
      <c r="D85" s="470">
        <v>24815.931749480969</v>
      </c>
      <c r="E85" s="169">
        <f t="shared" si="9"/>
        <v>101.45781526088606</v>
      </c>
      <c r="F85" s="170">
        <f t="shared" si="6"/>
        <v>67.179864330286591</v>
      </c>
      <c r="G85" s="470">
        <v>24355.508478328138</v>
      </c>
      <c r="H85" s="470">
        <v>24075.035733441207</v>
      </c>
      <c r="I85" s="169">
        <f t="shared" si="8"/>
        <v>101.1649940959271</v>
      </c>
      <c r="J85" s="170">
        <f t="shared" si="7"/>
        <v>64.986063578965002</v>
      </c>
    </row>
    <row r="86" spans="1:10" ht="27.2">
      <c r="A86" s="166" t="s">
        <v>80</v>
      </c>
      <c r="B86" s="164">
        <v>47558.436170349676</v>
      </c>
      <c r="C86" s="164">
        <v>29034.356947231881</v>
      </c>
      <c r="D86" s="164">
        <v>26487.282366534335</v>
      </c>
      <c r="E86" s="167">
        <f t="shared" si="9"/>
        <v>109.61621711676874</v>
      </c>
      <c r="F86" s="165">
        <f>C86/B86*100</f>
        <v>61.049856314100929</v>
      </c>
      <c r="G86" s="164">
        <v>48741.48095946994</v>
      </c>
      <c r="H86" s="164">
        <v>43238.036975992618</v>
      </c>
      <c r="I86" s="167">
        <f t="shared" si="8"/>
        <v>112.7282466281553</v>
      </c>
      <c r="J86" s="165">
        <f>G86/$B86*100</f>
        <v>102.48756032448736</v>
      </c>
    </row>
    <row r="87" spans="1:10" ht="13.1" customHeight="1">
      <c r="A87" s="168" t="s">
        <v>81</v>
      </c>
      <c r="B87" s="470">
        <v>58874.729916106073</v>
      </c>
      <c r="C87" s="470">
        <v>24051.22117415144</v>
      </c>
      <c r="D87" s="470">
        <v>22288.128250106711</v>
      </c>
      <c r="E87" s="169">
        <f t="shared" si="9"/>
        <v>107.91045755058542</v>
      </c>
      <c r="F87" s="170">
        <f>C87/B87*100</f>
        <v>40.851518484115992</v>
      </c>
      <c r="G87" s="470">
        <v>25452.207421995437</v>
      </c>
      <c r="H87" s="470">
        <v>23623.776391923107</v>
      </c>
      <c r="I87" s="169">
        <f t="shared" si="8"/>
        <v>107.73979146999319</v>
      </c>
      <c r="J87" s="170">
        <f>G87/$B87*100</f>
        <v>43.231123876514978</v>
      </c>
    </row>
    <row r="88" spans="1:10" ht="13.1" customHeight="1">
      <c r="A88" s="168" t="s">
        <v>82</v>
      </c>
      <c r="B88" s="470">
        <v>64021.033186844215</v>
      </c>
      <c r="C88" s="470">
        <v>42041.731796122142</v>
      </c>
      <c r="D88" s="470">
        <v>38685.788308655348</v>
      </c>
      <c r="E88" s="169">
        <f>C88/D88*100</f>
        <v>108.67487424759534</v>
      </c>
      <c r="F88" s="170">
        <f t="shared" ref="F88:F94" si="10">C88/B88*100</f>
        <v>65.668624361971979</v>
      </c>
      <c r="G88" s="470">
        <v>93565.470928523268</v>
      </c>
      <c r="H88" s="470">
        <v>84119.68604536276</v>
      </c>
      <c r="I88" s="169">
        <f>G88/H88*100</f>
        <v>111.22898256903471</v>
      </c>
      <c r="J88" s="170">
        <f t="shared" ref="J88:J95" si="11">G88/$B88*100</f>
        <v>146.14801772326004</v>
      </c>
    </row>
    <row r="89" spans="1:10" ht="13.1" customHeight="1">
      <c r="A89" s="168" t="s">
        <v>83</v>
      </c>
      <c r="B89" s="470">
        <v>36811.130809350201</v>
      </c>
      <c r="C89" s="470">
        <v>24285.680991489131</v>
      </c>
      <c r="D89" s="470">
        <v>23235.209839374555</v>
      </c>
      <c r="E89" s="169">
        <f t="shared" si="9"/>
        <v>104.52103148358248</v>
      </c>
      <c r="F89" s="170">
        <f t="shared" si="10"/>
        <v>65.973743423607218</v>
      </c>
      <c r="G89" s="470">
        <v>46562.484401012487</v>
      </c>
      <c r="H89" s="470">
        <v>43837.671440262966</v>
      </c>
      <c r="I89" s="169">
        <f t="shared" si="8"/>
        <v>106.21568817692012</v>
      </c>
      <c r="J89" s="170">
        <f t="shared" si="11"/>
        <v>126.49023101780234</v>
      </c>
    </row>
    <row r="90" spans="1:10" ht="13.1" customHeight="1">
      <c r="A90" s="168" t="s">
        <v>84</v>
      </c>
      <c r="B90" s="470">
        <v>42338.228217352771</v>
      </c>
      <c r="C90" s="470">
        <v>28376.757584718416</v>
      </c>
      <c r="D90" s="470">
        <v>25882.067292657761</v>
      </c>
      <c r="E90" s="169">
        <f t="shared" si="9"/>
        <v>109.63868250496493</v>
      </c>
      <c r="F90" s="170">
        <f t="shared" si="10"/>
        <v>67.023961038331549</v>
      </c>
      <c r="G90" s="470">
        <v>39476.144037404003</v>
      </c>
      <c r="H90" s="470">
        <v>32750.283186779379</v>
      </c>
      <c r="I90" s="169">
        <f t="shared" si="8"/>
        <v>120.5368021163851</v>
      </c>
      <c r="J90" s="170">
        <f t="shared" si="11"/>
        <v>93.239952873663924</v>
      </c>
    </row>
    <row r="91" spans="1:10" ht="13.1" customHeight="1">
      <c r="A91" s="168" t="s">
        <v>85</v>
      </c>
      <c r="B91" s="470">
        <v>35957.064518384766</v>
      </c>
      <c r="C91" s="470">
        <v>26447.166481737378</v>
      </c>
      <c r="D91" s="470">
        <v>24668.863348115687</v>
      </c>
      <c r="E91" s="169">
        <f t="shared" si="9"/>
        <v>107.20869506035642</v>
      </c>
      <c r="F91" s="170">
        <f t="shared" si="10"/>
        <v>73.552073385231438</v>
      </c>
      <c r="G91" s="470">
        <v>27400.008070245327</v>
      </c>
      <c r="H91" s="470">
        <v>25976.080435545591</v>
      </c>
      <c r="I91" s="169">
        <f t="shared" si="8"/>
        <v>105.48168780980227</v>
      </c>
      <c r="J91" s="170">
        <f t="shared" si="11"/>
        <v>76.202016035640966</v>
      </c>
    </row>
    <row r="92" spans="1:10" ht="13.1" customHeight="1">
      <c r="A92" s="168" t="s">
        <v>86</v>
      </c>
      <c r="B92" s="470">
        <v>70889.102682394325</v>
      </c>
      <c r="C92" s="470">
        <v>44568.727625030799</v>
      </c>
      <c r="D92" s="470">
        <v>44026.596830676834</v>
      </c>
      <c r="E92" s="169">
        <f t="shared" si="9"/>
        <v>101.23137111060154</v>
      </c>
      <c r="F92" s="170">
        <f t="shared" si="10"/>
        <v>62.871056253473597</v>
      </c>
      <c r="G92" s="470">
        <v>101847.32523155877</v>
      </c>
      <c r="H92" s="470">
        <v>74654.873190364277</v>
      </c>
      <c r="I92" s="169">
        <f t="shared" si="8"/>
        <v>136.42421569969827</v>
      </c>
      <c r="J92" s="170">
        <f t="shared" si="11"/>
        <v>143.67134210721656</v>
      </c>
    </row>
    <row r="93" spans="1:10" ht="13.1" customHeight="1">
      <c r="A93" s="168" t="s">
        <v>87</v>
      </c>
      <c r="B93" s="470">
        <v>68028.539139029788</v>
      </c>
      <c r="C93" s="470">
        <v>46180.090920767565</v>
      </c>
      <c r="D93" s="470">
        <v>43779.385059419445</v>
      </c>
      <c r="E93" s="169">
        <f t="shared" si="9"/>
        <v>105.48364454660515</v>
      </c>
      <c r="F93" s="170">
        <f t="shared" si="10"/>
        <v>67.883408206648994</v>
      </c>
      <c r="G93" s="470">
        <v>57702.83061498333</v>
      </c>
      <c r="H93" s="470">
        <v>55735.00749655527</v>
      </c>
      <c r="I93" s="169">
        <f t="shared" si="8"/>
        <v>103.53067704987693</v>
      </c>
      <c r="J93" s="170">
        <f t="shared" si="11"/>
        <v>84.821504834987223</v>
      </c>
    </row>
    <row r="94" spans="1:10" ht="13.1" customHeight="1">
      <c r="A94" s="168" t="s">
        <v>88</v>
      </c>
      <c r="B94" s="470">
        <v>33414.23944835677</v>
      </c>
      <c r="C94" s="470">
        <v>17204.685593171271</v>
      </c>
      <c r="D94" s="470">
        <v>17404.29094994576</v>
      </c>
      <c r="E94" s="169">
        <f t="shared" si="9"/>
        <v>98.853125603631028</v>
      </c>
      <c r="F94" s="170">
        <f t="shared" si="10"/>
        <v>51.489083328566842</v>
      </c>
      <c r="G94" s="470">
        <v>22328.091241665945</v>
      </c>
      <c r="H94" s="470">
        <v>20902.688498658583</v>
      </c>
      <c r="I94" s="169">
        <f t="shared" si="8"/>
        <v>106.81923161749664</v>
      </c>
      <c r="J94" s="170">
        <f t="shared" si="11"/>
        <v>66.822084267921241</v>
      </c>
    </row>
    <row r="95" spans="1:10" ht="13.1" customHeight="1">
      <c r="A95" s="168" t="s">
        <v>89</v>
      </c>
      <c r="B95" s="470">
        <v>89933.079269962313</v>
      </c>
      <c r="C95" s="470">
        <v>48761.948438213913</v>
      </c>
      <c r="D95" s="470">
        <v>38856.216552076941</v>
      </c>
      <c r="E95" s="468">
        <f>C95/D95*100</f>
        <v>125.49330008201092</v>
      </c>
      <c r="F95" s="170">
        <f>C95/B95*100</f>
        <v>54.220258923682188</v>
      </c>
      <c r="G95" s="470">
        <v>50659.831786786788</v>
      </c>
      <c r="H95" s="470">
        <v>39979.903212288169</v>
      </c>
      <c r="I95" s="169">
        <f t="shared" si="8"/>
        <v>126.71324269543516</v>
      </c>
      <c r="J95" s="170">
        <f t="shared" si="11"/>
        <v>56.330587363427675</v>
      </c>
    </row>
    <row r="96" spans="1:10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  <row r="98" spans="1:10">
      <c r="A98"/>
      <c r="B98"/>
      <c r="C98"/>
      <c r="D98"/>
      <c r="E98"/>
      <c r="F98"/>
      <c r="G98"/>
      <c r="H98"/>
      <c r="I98"/>
      <c r="J98"/>
    </row>
    <row r="99" spans="1:10">
      <c r="A99"/>
      <c r="B99"/>
      <c r="C99"/>
      <c r="D99"/>
      <c r="E99"/>
      <c r="F99"/>
      <c r="G99"/>
      <c r="H99"/>
      <c r="I99"/>
      <c r="J99"/>
    </row>
    <row r="100" spans="1:10">
      <c r="A100"/>
      <c r="B100"/>
      <c r="C100"/>
      <c r="D100"/>
      <c r="E100"/>
      <c r="F100"/>
      <c r="G100"/>
      <c r="H100"/>
      <c r="I100"/>
      <c r="J100"/>
    </row>
    <row r="101" spans="1:10">
      <c r="A101"/>
      <c r="B101"/>
      <c r="C101"/>
      <c r="D101"/>
      <c r="E101"/>
      <c r="F101"/>
      <c r="G101"/>
      <c r="H101"/>
      <c r="I101"/>
      <c r="J101"/>
    </row>
    <row r="102" spans="1:10">
      <c r="A102"/>
      <c r="B102"/>
      <c r="C102"/>
      <c r="D102"/>
      <c r="E102"/>
      <c r="F102"/>
      <c r="G102"/>
      <c r="H102"/>
      <c r="I102"/>
      <c r="J102"/>
    </row>
    <row r="103" spans="1:10">
      <c r="A103"/>
      <c r="B103"/>
      <c r="C103"/>
      <c r="D103"/>
      <c r="E103"/>
      <c r="F103"/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/>
      <c r="H108"/>
      <c r="I108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/>
      <c r="H110"/>
      <c r="I110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/>
      <c r="H112"/>
      <c r="I112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/>
      <c r="H115"/>
      <c r="I115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/>
      <c r="H118"/>
      <c r="I118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/>
      <c r="H127"/>
      <c r="I12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/>
      <c r="H130"/>
      <c r="I130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/>
      <c r="H149"/>
      <c r="I149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/>
      <c r="H152"/>
      <c r="I152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/>
      <c r="H158"/>
      <c r="I158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/>
      <c r="H181"/>
      <c r="I181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/>
      <c r="H183"/>
      <c r="I183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/>
      <c r="H185"/>
      <c r="I185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/>
      <c r="H188"/>
      <c r="I188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D190" s="158"/>
      <c r="H190" s="158"/>
    </row>
    <row r="191" spans="1:10">
      <c r="D191" s="158"/>
      <c r="H191" s="158"/>
    </row>
    <row r="192" spans="1:10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7">
    <mergeCell ref="A1:J1"/>
    <mergeCell ref="A3:A4"/>
    <mergeCell ref="B3:B4"/>
    <mergeCell ref="C3:D3"/>
    <mergeCell ref="E3:F3"/>
    <mergeCell ref="G3:H3"/>
    <mergeCell ref="I3:J3"/>
  </mergeCells>
  <pageMargins left="0.74803149606299213" right="0.35433070866141736" top="0.94488188976377963" bottom="0.51181102362204722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4237"/>
  <sheetViews>
    <sheetView workbookViewId="0">
      <selection activeCell="G7" sqref="G7"/>
    </sheetView>
  </sheetViews>
  <sheetFormatPr defaultRowHeight="14.3"/>
  <cols>
    <col min="1" max="1" width="21.75" style="159" customWidth="1"/>
    <col min="2" max="2" width="12.875" style="157" customWidth="1"/>
    <col min="3" max="3" width="9.25" style="158" customWidth="1"/>
    <col min="4" max="4" width="9.25" style="157" customWidth="1"/>
    <col min="5" max="5" width="8.25" style="157" customWidth="1"/>
    <col min="6" max="6" width="11" style="157" customWidth="1"/>
    <col min="7" max="7" width="9.25" style="158" customWidth="1"/>
    <col min="8" max="8" width="9.25" style="157" customWidth="1"/>
    <col min="9" max="9" width="8.25" style="157" customWidth="1"/>
    <col min="10" max="10" width="11" style="157" customWidth="1"/>
    <col min="11" max="11" width="9.625" style="174" customWidth="1"/>
    <col min="12" max="12" width="9.75" style="174" customWidth="1"/>
    <col min="13" max="13" width="8.25" style="174" customWidth="1"/>
    <col min="14" max="14" width="11.25" style="174" customWidth="1"/>
  </cols>
  <sheetData>
    <row r="1" spans="1:14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  <c r="K1" s="783"/>
      <c r="L1" s="783"/>
      <c r="M1" s="783"/>
      <c r="N1" s="783"/>
    </row>
    <row r="2" spans="1:14">
      <c r="N2" s="160" t="s">
        <v>137</v>
      </c>
    </row>
    <row r="3" spans="1:14" ht="27.7" customHeight="1">
      <c r="A3" s="787"/>
      <c r="B3" s="789" t="s">
        <v>346</v>
      </c>
      <c r="C3" s="791" t="s">
        <v>187</v>
      </c>
      <c r="D3" s="792"/>
      <c r="E3" s="793" t="s">
        <v>175</v>
      </c>
      <c r="F3" s="793"/>
      <c r="G3" s="791" t="s">
        <v>188</v>
      </c>
      <c r="H3" s="792"/>
      <c r="I3" s="793" t="s">
        <v>175</v>
      </c>
      <c r="J3" s="793"/>
      <c r="K3" s="791" t="s">
        <v>189</v>
      </c>
      <c r="L3" s="792"/>
      <c r="M3" s="793" t="s">
        <v>175</v>
      </c>
      <c r="N3" s="793"/>
    </row>
    <row r="4" spans="1:14" ht="63.7" customHeight="1">
      <c r="A4" s="788"/>
      <c r="B4" s="790"/>
      <c r="C4" s="162" t="s">
        <v>342</v>
      </c>
      <c r="D4" s="162" t="s">
        <v>343</v>
      </c>
      <c r="E4" s="162" t="s">
        <v>178</v>
      </c>
      <c r="F4" s="161" t="s">
        <v>179</v>
      </c>
      <c r="G4" s="162" t="s">
        <v>342</v>
      </c>
      <c r="H4" s="162" t="s">
        <v>343</v>
      </c>
      <c r="I4" s="162" t="s">
        <v>178</v>
      </c>
      <c r="J4" s="161" t="s">
        <v>179</v>
      </c>
      <c r="K4" s="162" t="s">
        <v>342</v>
      </c>
      <c r="L4" s="162" t="s">
        <v>343</v>
      </c>
      <c r="M4" s="162" t="s">
        <v>178</v>
      </c>
      <c r="N4" s="161" t="s">
        <v>179</v>
      </c>
    </row>
    <row r="5" spans="1:14">
      <c r="A5" s="417" t="s">
        <v>180</v>
      </c>
      <c r="B5" s="164">
        <v>38005.178497503613</v>
      </c>
      <c r="C5" s="164">
        <v>29617.317782840855</v>
      </c>
      <c r="D5" s="164">
        <v>27292.144628384529</v>
      </c>
      <c r="E5" s="418">
        <f>C5/D5*100</f>
        <v>108.519569224465</v>
      </c>
      <c r="F5" s="418">
        <f>C5/$B5*100</f>
        <v>77.929689988921595</v>
      </c>
      <c r="G5" s="164">
        <v>37778.934772012988</v>
      </c>
      <c r="H5" s="164">
        <v>36303.465935440458</v>
      </c>
      <c r="I5" s="418">
        <f>G5/H5*100</f>
        <v>104.06426438510417</v>
      </c>
      <c r="J5" s="418">
        <f>G5/$B5*100</f>
        <v>99.404702899881173</v>
      </c>
      <c r="K5" s="164">
        <v>96484.274835968448</v>
      </c>
      <c r="L5" s="164">
        <v>91008.51967309849</v>
      </c>
      <c r="M5" s="418">
        <f>K5/L5*100</f>
        <v>106.01675006091607</v>
      </c>
      <c r="N5" s="418">
        <f>K5/$B5*100</f>
        <v>253.87138976943908</v>
      </c>
    </row>
    <row r="6" spans="1:14">
      <c r="A6" s="166" t="s">
        <v>190</v>
      </c>
      <c r="B6" s="164">
        <v>46833.081071282482</v>
      </c>
      <c r="C6" s="164">
        <v>34833.739370239287</v>
      </c>
      <c r="D6" s="164">
        <v>31853.38982105194</v>
      </c>
      <c r="E6" s="419">
        <f t="shared" ref="E6:E71" si="0">C6/D6*100</f>
        <v>109.35645959795974</v>
      </c>
      <c r="F6" s="418">
        <f>C6/B6*100</f>
        <v>74.378491812700616</v>
      </c>
      <c r="G6" s="164">
        <v>52631.475901795086</v>
      </c>
      <c r="H6" s="164">
        <v>49410.551543727168</v>
      </c>
      <c r="I6" s="419">
        <f t="shared" ref="I6:I69" si="1">G6/H6*100</f>
        <v>106.51869743898219</v>
      </c>
      <c r="J6" s="418">
        <f>G6/$B6*100</f>
        <v>112.3809809174996</v>
      </c>
      <c r="K6" s="164">
        <v>46285.242026748972</v>
      </c>
      <c r="L6" s="164">
        <v>40968.494368828397</v>
      </c>
      <c r="M6" s="419">
        <f>K6/L6*100</f>
        <v>112.97764963011655</v>
      </c>
      <c r="N6" s="418">
        <f>K6/$B6*100</f>
        <v>98.830230614766364</v>
      </c>
    </row>
    <row r="7" spans="1:14" ht="13.1" customHeight="1">
      <c r="A7" s="168" t="s">
        <v>4</v>
      </c>
      <c r="B7" s="470">
        <v>28779.32921036363</v>
      </c>
      <c r="C7" s="470">
        <v>28718.807162003985</v>
      </c>
      <c r="D7" s="470">
        <v>26328.344857128181</v>
      </c>
      <c r="E7" s="420">
        <f>C7/D7*100</f>
        <v>109.07942492339622</v>
      </c>
      <c r="F7" s="421">
        <f>C7/B7*100</f>
        <v>99.789703061119823</v>
      </c>
      <c r="G7" s="470">
        <v>30324.530335620253</v>
      </c>
      <c r="H7" s="470">
        <v>26867.611006688159</v>
      </c>
      <c r="I7" s="420">
        <f t="shared" si="1"/>
        <v>112.86649314697745</v>
      </c>
      <c r="J7" s="421">
        <f>G7/$B7*100</f>
        <v>105.36913530528081</v>
      </c>
      <c r="K7" s="470">
        <v>83966.666666666672</v>
      </c>
      <c r="L7" s="470">
        <v>88844.444444444438</v>
      </c>
      <c r="M7" s="420">
        <f>K7/L7*100</f>
        <v>94.509754877438738</v>
      </c>
      <c r="N7" s="421">
        <f>K7/$B7*100</f>
        <v>291.76033274753917</v>
      </c>
    </row>
    <row r="8" spans="1:14" ht="13.1" customHeight="1">
      <c r="A8" s="168" t="s">
        <v>5</v>
      </c>
      <c r="B8" s="470">
        <v>23951.440108684077</v>
      </c>
      <c r="C8" s="470">
        <v>25224.746811596848</v>
      </c>
      <c r="D8" s="470">
        <v>23546.832096159753</v>
      </c>
      <c r="E8" s="420">
        <f>C8/D8*100</f>
        <v>107.12586180843726</v>
      </c>
      <c r="F8" s="421">
        <f t="shared" ref="F8:F24" si="2">C8/B8*100</f>
        <v>105.31620101812211</v>
      </c>
      <c r="G8" s="470">
        <v>24977.138807606745</v>
      </c>
      <c r="H8" s="470">
        <v>24032.97010343062</v>
      </c>
      <c r="I8" s="420">
        <f t="shared" si="1"/>
        <v>103.92863928225562</v>
      </c>
      <c r="J8" s="421">
        <f t="shared" ref="J8:J24" si="3">G8/$B8*100</f>
        <v>104.2824093009371</v>
      </c>
      <c r="K8" s="470">
        <v>22169.117647058825</v>
      </c>
      <c r="L8" s="470">
        <v>21888.104976141785</v>
      </c>
      <c r="M8" s="420">
        <f>K8/L8*100</f>
        <v>101.2838602118518</v>
      </c>
      <c r="N8" s="421">
        <f>K8/$B8*100</f>
        <v>92.55860001094868</v>
      </c>
    </row>
    <row r="9" spans="1:14" ht="13.1" customHeight="1">
      <c r="A9" s="168" t="s">
        <v>6</v>
      </c>
      <c r="B9" s="470">
        <v>27119.293015436913</v>
      </c>
      <c r="C9" s="470">
        <v>31572.753092647305</v>
      </c>
      <c r="D9" s="470">
        <v>28965.63653077538</v>
      </c>
      <c r="E9" s="420">
        <f t="shared" si="0"/>
        <v>109.0007224909486</v>
      </c>
      <c r="F9" s="421">
        <f t="shared" si="2"/>
        <v>116.4217410633654</v>
      </c>
      <c r="G9" s="470">
        <v>21135.650921658987</v>
      </c>
      <c r="H9" s="470">
        <v>18129.370646258503</v>
      </c>
      <c r="I9" s="420">
        <f t="shared" si="1"/>
        <v>116.58237527412962</v>
      </c>
      <c r="J9" s="421">
        <f t="shared" si="3"/>
        <v>77.935847773126312</v>
      </c>
      <c r="K9" s="473" t="s">
        <v>191</v>
      </c>
      <c r="L9" s="473" t="s">
        <v>191</v>
      </c>
      <c r="M9" s="420"/>
      <c r="N9" s="421"/>
    </row>
    <row r="10" spans="1:14" ht="13.1" customHeight="1">
      <c r="A10" s="168" t="s">
        <v>181</v>
      </c>
      <c r="B10" s="470">
        <v>27489.844106772882</v>
      </c>
      <c r="C10" s="470">
        <v>25822.00442591355</v>
      </c>
      <c r="D10" s="470">
        <v>23420.804090642334</v>
      </c>
      <c r="E10" s="420">
        <f t="shared" si="0"/>
        <v>110.25242483553588</v>
      </c>
      <c r="F10" s="421">
        <f t="shared" si="2"/>
        <v>93.932887817110569</v>
      </c>
      <c r="G10" s="470">
        <v>25652.86478890085</v>
      </c>
      <c r="H10" s="470">
        <v>23911.642557651991</v>
      </c>
      <c r="I10" s="420">
        <f t="shared" si="1"/>
        <v>107.28190138778923</v>
      </c>
      <c r="J10" s="421">
        <f t="shared" si="3"/>
        <v>93.317607365334453</v>
      </c>
      <c r="K10" s="473" t="s">
        <v>191</v>
      </c>
      <c r="L10" s="473" t="s">
        <v>191</v>
      </c>
      <c r="M10" s="420"/>
      <c r="N10" s="421"/>
    </row>
    <row r="11" spans="1:14" ht="13.1" customHeight="1">
      <c r="A11" s="168" t="s">
        <v>9</v>
      </c>
      <c r="B11" s="470">
        <v>22439.558170794149</v>
      </c>
      <c r="C11" s="470">
        <v>17558.516417930037</v>
      </c>
      <c r="D11" s="470">
        <v>16883.515548672396</v>
      </c>
      <c r="E11" s="420">
        <f t="shared" si="0"/>
        <v>103.99798766620449</v>
      </c>
      <c r="F11" s="421">
        <f t="shared" si="2"/>
        <v>78.24804875518025</v>
      </c>
      <c r="G11" s="470">
        <v>36044.825950896498</v>
      </c>
      <c r="H11" s="470">
        <v>35135.986522327352</v>
      </c>
      <c r="I11" s="420">
        <f t="shared" si="1"/>
        <v>102.58663415638442</v>
      </c>
      <c r="J11" s="421">
        <f t="shared" si="3"/>
        <v>160.63072934212258</v>
      </c>
      <c r="K11" s="473" t="s">
        <v>191</v>
      </c>
      <c r="L11" s="473" t="s">
        <v>191</v>
      </c>
      <c r="M11" s="420"/>
      <c r="N11" s="421"/>
    </row>
    <row r="12" spans="1:14" ht="13.1" customHeight="1">
      <c r="A12" s="168" t="s">
        <v>10</v>
      </c>
      <c r="B12" s="470">
        <v>32809.011584353975</v>
      </c>
      <c r="C12" s="470">
        <v>34897.885134224736</v>
      </c>
      <c r="D12" s="470">
        <v>34562.326582626345</v>
      </c>
      <c r="E12" s="420">
        <f t="shared" si="0"/>
        <v>100.97087952339143</v>
      </c>
      <c r="F12" s="421">
        <f t="shared" si="2"/>
        <v>106.3667676927729</v>
      </c>
      <c r="G12" s="470">
        <v>46399.18407121364</v>
      </c>
      <c r="H12" s="470">
        <v>44806.038890012169</v>
      </c>
      <c r="I12" s="420">
        <f t="shared" si="1"/>
        <v>103.55564834711734</v>
      </c>
      <c r="J12" s="421">
        <f t="shared" si="3"/>
        <v>141.42207226181898</v>
      </c>
      <c r="K12" s="470">
        <v>99851.061173533089</v>
      </c>
      <c r="L12" s="470">
        <v>101706.4906490649</v>
      </c>
      <c r="M12" s="420">
        <f>K12/L12*100</f>
        <v>98.175701999261861</v>
      </c>
      <c r="N12" s="421">
        <f>K12/$B12*100</f>
        <v>304.34035148181744</v>
      </c>
    </row>
    <row r="13" spans="1:14" ht="13.1" customHeight="1">
      <c r="A13" s="168" t="s">
        <v>11</v>
      </c>
      <c r="B13" s="470">
        <v>23455.806372046209</v>
      </c>
      <c r="C13" s="470">
        <v>18633.216003852031</v>
      </c>
      <c r="D13" s="470">
        <v>18226.196682613721</v>
      </c>
      <c r="E13" s="420">
        <f t="shared" si="0"/>
        <v>102.23315554158687</v>
      </c>
      <c r="F13" s="421">
        <f t="shared" si="2"/>
        <v>79.43967352176999</v>
      </c>
      <c r="G13" s="470">
        <v>28209.304029451137</v>
      </c>
      <c r="H13" s="470">
        <v>25433.295500685872</v>
      </c>
      <c r="I13" s="420">
        <f t="shared" si="1"/>
        <v>110.91485973058586</v>
      </c>
      <c r="J13" s="421">
        <f t="shared" si="3"/>
        <v>120.26576098901454</v>
      </c>
      <c r="K13" s="473" t="s">
        <v>191</v>
      </c>
      <c r="L13" s="473" t="s">
        <v>191</v>
      </c>
      <c r="M13" s="420"/>
      <c r="N13" s="421"/>
    </row>
    <row r="14" spans="1:14" ht="13.1" customHeight="1">
      <c r="A14" s="168" t="s">
        <v>12</v>
      </c>
      <c r="B14" s="470">
        <v>26391.369261984662</v>
      </c>
      <c r="C14" s="470">
        <v>24867.35884791335</v>
      </c>
      <c r="D14" s="470">
        <v>22587.3004604626</v>
      </c>
      <c r="E14" s="420">
        <f t="shared" si="0"/>
        <v>110.09442625267161</v>
      </c>
      <c r="F14" s="421">
        <f t="shared" si="2"/>
        <v>94.225345419017088</v>
      </c>
      <c r="G14" s="470">
        <v>24549.638118410381</v>
      </c>
      <c r="H14" s="470">
        <v>23444.899149326004</v>
      </c>
      <c r="I14" s="420">
        <f t="shared" si="1"/>
        <v>104.7120653496867</v>
      </c>
      <c r="J14" s="421">
        <f t="shared" si="3"/>
        <v>93.021464232145036</v>
      </c>
      <c r="K14" s="473" t="s">
        <v>191</v>
      </c>
      <c r="L14" s="473" t="s">
        <v>191</v>
      </c>
      <c r="M14" s="420"/>
      <c r="N14" s="421"/>
    </row>
    <row r="15" spans="1:14" ht="13.1" customHeight="1">
      <c r="A15" s="168" t="s">
        <v>13</v>
      </c>
      <c r="B15" s="470">
        <v>27562.481043955806</v>
      </c>
      <c r="C15" s="470">
        <v>30044.650647220107</v>
      </c>
      <c r="D15" s="470">
        <v>27276.704685336914</v>
      </c>
      <c r="E15" s="420">
        <f t="shared" si="0"/>
        <v>110.14765527512989</v>
      </c>
      <c r="F15" s="421">
        <f t="shared" si="2"/>
        <v>109.00561019636008</v>
      </c>
      <c r="G15" s="470">
        <v>31297.697891903059</v>
      </c>
      <c r="H15" s="470">
        <v>29477.620037121018</v>
      </c>
      <c r="I15" s="420">
        <f t="shared" si="1"/>
        <v>106.17443963417001</v>
      </c>
      <c r="J15" s="421">
        <f t="shared" si="3"/>
        <v>113.551816478315</v>
      </c>
      <c r="K15" s="470">
        <v>47946.422150305647</v>
      </c>
      <c r="L15" s="470">
        <v>42849.737015121631</v>
      </c>
      <c r="M15" s="420">
        <f>K15/L15*100</f>
        <v>111.89432068949547</v>
      </c>
      <c r="N15" s="421">
        <f>K15/$B15*100</f>
        <v>173.95539274509485</v>
      </c>
    </row>
    <row r="16" spans="1:14" ht="13.1" customHeight="1">
      <c r="A16" s="168" t="s">
        <v>182</v>
      </c>
      <c r="B16" s="470">
        <v>45304.073196010257</v>
      </c>
      <c r="C16" s="470">
        <v>47356.877536827044</v>
      </c>
      <c r="D16" s="470">
        <v>43741.201611360222</v>
      </c>
      <c r="E16" s="420">
        <f t="shared" si="0"/>
        <v>108.26606447072953</v>
      </c>
      <c r="F16" s="421">
        <f t="shared" si="2"/>
        <v>104.53116948653873</v>
      </c>
      <c r="G16" s="470">
        <v>60748.986721065354</v>
      </c>
      <c r="H16" s="470">
        <v>57396.433736237756</v>
      </c>
      <c r="I16" s="420">
        <f t="shared" si="1"/>
        <v>105.84104754702022</v>
      </c>
      <c r="J16" s="421">
        <f t="shared" si="3"/>
        <v>134.09166645619686</v>
      </c>
      <c r="K16" s="473" t="s">
        <v>191</v>
      </c>
      <c r="L16" s="473" t="s">
        <v>191</v>
      </c>
      <c r="M16" s="420"/>
      <c r="N16" s="421"/>
    </row>
    <row r="17" spans="1:14" ht="13.1" customHeight="1">
      <c r="A17" s="168" t="s">
        <v>15</v>
      </c>
      <c r="B17" s="470">
        <v>23970.880102988383</v>
      </c>
      <c r="C17" s="470">
        <v>21826.642962884413</v>
      </c>
      <c r="D17" s="470">
        <v>20097.493989862334</v>
      </c>
      <c r="E17" s="420">
        <f t="shared" si="0"/>
        <v>108.60380390656816</v>
      </c>
      <c r="F17" s="421">
        <f t="shared" si="2"/>
        <v>91.054825142458355</v>
      </c>
      <c r="G17" s="470">
        <v>31346.97637788779</v>
      </c>
      <c r="H17" s="470">
        <v>29610.147184466019</v>
      </c>
      <c r="I17" s="420">
        <f t="shared" si="1"/>
        <v>105.86565538699159</v>
      </c>
      <c r="J17" s="421">
        <f t="shared" si="3"/>
        <v>130.77106991152922</v>
      </c>
      <c r="K17" s="470">
        <v>79233.333333333328</v>
      </c>
      <c r="L17" s="470">
        <v>96500</v>
      </c>
      <c r="M17" s="420">
        <f>K17/L17*100</f>
        <v>82.107081174438676</v>
      </c>
      <c r="N17" s="421">
        <f>K17/$B17*100</f>
        <v>330.53994260083732</v>
      </c>
    </row>
    <row r="18" spans="1:14" ht="13.1" customHeight="1">
      <c r="A18" s="168" t="s">
        <v>16</v>
      </c>
      <c r="B18" s="470">
        <v>28457.18921281545</v>
      </c>
      <c r="C18" s="470">
        <v>22710.516987860836</v>
      </c>
      <c r="D18" s="470">
        <v>21293.24969103538</v>
      </c>
      <c r="E18" s="420">
        <f t="shared" si="0"/>
        <v>106.65594644964942</v>
      </c>
      <c r="F18" s="421">
        <f t="shared" si="2"/>
        <v>79.80590359090472</v>
      </c>
      <c r="G18" s="470">
        <v>47072.676755879969</v>
      </c>
      <c r="H18" s="470">
        <v>44358.230300300303</v>
      </c>
      <c r="I18" s="420">
        <f t="shared" si="1"/>
        <v>106.11937500031712</v>
      </c>
      <c r="J18" s="421">
        <f t="shared" si="3"/>
        <v>165.41576332029726</v>
      </c>
      <c r="K18" s="473" t="s">
        <v>191</v>
      </c>
      <c r="L18" s="473" t="s">
        <v>191</v>
      </c>
      <c r="M18" s="420"/>
      <c r="N18" s="421"/>
    </row>
    <row r="19" spans="1:14" ht="13.1" customHeight="1">
      <c r="A19" s="168" t="s">
        <v>17</v>
      </c>
      <c r="B19" s="470">
        <v>25595.320423916579</v>
      </c>
      <c r="C19" s="470">
        <v>23168.348919236283</v>
      </c>
      <c r="D19" s="470">
        <v>21835.937636709237</v>
      </c>
      <c r="E19" s="420">
        <f t="shared" si="0"/>
        <v>106.1019192520823</v>
      </c>
      <c r="F19" s="421">
        <f t="shared" si="2"/>
        <v>90.517909272147634</v>
      </c>
      <c r="G19" s="470">
        <v>15564.144813123627</v>
      </c>
      <c r="H19" s="470">
        <v>14402.062370492404</v>
      </c>
      <c r="I19" s="420">
        <f t="shared" si="1"/>
        <v>108.06886133899927</v>
      </c>
      <c r="J19" s="421">
        <f t="shared" si="3"/>
        <v>60.808556233507048</v>
      </c>
      <c r="K19" s="473" t="s">
        <v>191</v>
      </c>
      <c r="L19" s="473" t="s">
        <v>191</v>
      </c>
      <c r="M19" s="420"/>
      <c r="N19" s="421"/>
    </row>
    <row r="20" spans="1:14" ht="13.1" customHeight="1">
      <c r="A20" s="168" t="s">
        <v>18</v>
      </c>
      <c r="B20" s="470">
        <v>23536.008262955558</v>
      </c>
      <c r="C20" s="470">
        <v>25179.949474685094</v>
      </c>
      <c r="D20" s="470">
        <v>23052.778247533781</v>
      </c>
      <c r="E20" s="420">
        <f t="shared" si="0"/>
        <v>109.22739638715295</v>
      </c>
      <c r="F20" s="421">
        <f t="shared" si="2"/>
        <v>106.98479195521449</v>
      </c>
      <c r="G20" s="470">
        <v>26999.116598173518</v>
      </c>
      <c r="H20" s="470">
        <v>23597.634481912144</v>
      </c>
      <c r="I20" s="420">
        <f t="shared" si="1"/>
        <v>114.41450463549067</v>
      </c>
      <c r="J20" s="421">
        <f t="shared" si="3"/>
        <v>114.71408531356062</v>
      </c>
      <c r="K20" s="473" t="s">
        <v>191</v>
      </c>
      <c r="L20" s="473" t="s">
        <v>191</v>
      </c>
      <c r="M20" s="420"/>
      <c r="N20" s="421"/>
    </row>
    <row r="21" spans="1:14" ht="13.1" customHeight="1">
      <c r="A21" s="168" t="s">
        <v>19</v>
      </c>
      <c r="B21" s="470">
        <v>26708.974067631367</v>
      </c>
      <c r="C21" s="470">
        <v>28751.534160064773</v>
      </c>
      <c r="D21" s="470">
        <v>26764.665909526204</v>
      </c>
      <c r="E21" s="420">
        <f t="shared" si="0"/>
        <v>107.42347488010824</v>
      </c>
      <c r="F21" s="421">
        <f t="shared" si="2"/>
        <v>107.6474674289672</v>
      </c>
      <c r="G21" s="470">
        <v>32003.804096426451</v>
      </c>
      <c r="H21" s="470">
        <v>28921.102093003487</v>
      </c>
      <c r="I21" s="420">
        <f t="shared" si="1"/>
        <v>110.65900598638916</v>
      </c>
      <c r="J21" s="421">
        <f t="shared" si="3"/>
        <v>119.82416103062488</v>
      </c>
      <c r="K21" s="473" t="s">
        <v>191</v>
      </c>
      <c r="L21" s="473" t="s">
        <v>191</v>
      </c>
      <c r="M21" s="420"/>
      <c r="N21" s="421"/>
    </row>
    <row r="22" spans="1:14" ht="13.1" customHeight="1">
      <c r="A22" s="168" t="s">
        <v>20</v>
      </c>
      <c r="B22" s="470">
        <v>30634.526575555887</v>
      </c>
      <c r="C22" s="470">
        <v>29197.344937111047</v>
      </c>
      <c r="D22" s="470">
        <v>26092.227465351436</v>
      </c>
      <c r="E22" s="420">
        <f t="shared" si="0"/>
        <v>111.90054576935977</v>
      </c>
      <c r="F22" s="421">
        <f t="shared" si="2"/>
        <v>95.308621352772576</v>
      </c>
      <c r="G22" s="470">
        <v>38540.70525843103</v>
      </c>
      <c r="H22" s="470">
        <v>36165.591709431923</v>
      </c>
      <c r="I22" s="420">
        <f t="shared" si="1"/>
        <v>106.5673294331299</v>
      </c>
      <c r="J22" s="421">
        <f t="shared" si="3"/>
        <v>125.8080654955631</v>
      </c>
      <c r="K22" s="473" t="s">
        <v>191</v>
      </c>
      <c r="L22" s="473" t="s">
        <v>191</v>
      </c>
      <c r="M22" s="420"/>
      <c r="N22" s="421"/>
    </row>
    <row r="23" spans="1:14" ht="12.75" customHeight="1">
      <c r="A23" s="168" t="s">
        <v>21</v>
      </c>
      <c r="B23" s="470">
        <v>29504.505334079917</v>
      </c>
      <c r="C23" s="470">
        <v>22363.854356819054</v>
      </c>
      <c r="D23" s="470">
        <v>21652.298125757337</v>
      </c>
      <c r="E23" s="420">
        <f t="shared" si="0"/>
        <v>103.28628502586179</v>
      </c>
      <c r="F23" s="421">
        <f t="shared" si="2"/>
        <v>75.798099658316005</v>
      </c>
      <c r="G23" s="470">
        <v>48713.883347614967</v>
      </c>
      <c r="H23" s="470">
        <v>45679.413317092978</v>
      </c>
      <c r="I23" s="420">
        <f t="shared" si="1"/>
        <v>106.64297067358899</v>
      </c>
      <c r="J23" s="421">
        <f t="shared" si="3"/>
        <v>165.10659235268309</v>
      </c>
      <c r="K23" s="470">
        <v>52853.718440954042</v>
      </c>
      <c r="L23" s="470">
        <v>39612.481604426001</v>
      </c>
      <c r="M23" s="420">
        <f>K23/L23*100</f>
        <v>133.42693085668373</v>
      </c>
      <c r="N23" s="421">
        <f>K23/$B23*100</f>
        <v>179.13778876307421</v>
      </c>
    </row>
    <row r="24" spans="1:14" ht="13.1" customHeight="1">
      <c r="A24" s="168" t="s">
        <v>183</v>
      </c>
      <c r="B24" s="470">
        <v>70927.845028298761</v>
      </c>
      <c r="C24" s="470">
        <v>53350.70951259818</v>
      </c>
      <c r="D24" s="470">
        <v>48514.675270970227</v>
      </c>
      <c r="E24" s="420">
        <f t="shared" si="0"/>
        <v>109.96818841848808</v>
      </c>
      <c r="F24" s="421">
        <f t="shared" si="2"/>
        <v>75.218286261640031</v>
      </c>
      <c r="G24" s="470">
        <v>99224.472275554144</v>
      </c>
      <c r="H24" s="470">
        <v>92329.273430349043</v>
      </c>
      <c r="I24" s="420">
        <f t="shared" si="1"/>
        <v>107.46805275187903</v>
      </c>
      <c r="J24" s="421">
        <f t="shared" si="3"/>
        <v>139.89494850148853</v>
      </c>
      <c r="K24" s="473" t="s">
        <v>191</v>
      </c>
      <c r="L24" s="473" t="s">
        <v>191</v>
      </c>
      <c r="M24" s="420"/>
      <c r="N24" s="421"/>
    </row>
    <row r="25" spans="1:14">
      <c r="A25" s="166" t="s">
        <v>192</v>
      </c>
      <c r="B25" s="164">
        <v>43358.860158164061</v>
      </c>
      <c r="C25" s="164">
        <v>32599.284683017715</v>
      </c>
      <c r="D25" s="164">
        <v>30169.768171500218</v>
      </c>
      <c r="E25" s="419">
        <f t="shared" si="0"/>
        <v>108.05281796567643</v>
      </c>
      <c r="F25" s="418">
        <f>C25/B25*100</f>
        <v>75.184828577371121</v>
      </c>
      <c r="G25" s="164">
        <v>58161.156089551223</v>
      </c>
      <c r="H25" s="164">
        <v>54760.582767120795</v>
      </c>
      <c r="I25" s="419">
        <f t="shared" si="1"/>
        <v>106.20989250039938</v>
      </c>
      <c r="J25" s="418">
        <f>G25/$B25*100</f>
        <v>134.13903381544506</v>
      </c>
      <c r="K25" s="164">
        <v>128497.16341675541</v>
      </c>
      <c r="L25" s="164">
        <v>125070.29004183356</v>
      </c>
      <c r="M25" s="419">
        <f>K25/L25*100</f>
        <v>102.73995796585716</v>
      </c>
      <c r="N25" s="418">
        <f>K25/$B25*100</f>
        <v>296.35733722709642</v>
      </c>
    </row>
    <row r="26" spans="1:14" ht="13.1" customHeight="1">
      <c r="A26" s="168" t="s">
        <v>24</v>
      </c>
      <c r="B26" s="470">
        <v>34040.677644118718</v>
      </c>
      <c r="C26" s="470">
        <v>37406.355686922623</v>
      </c>
      <c r="D26" s="470">
        <v>34727.30592717087</v>
      </c>
      <c r="E26" s="420">
        <f>C26/D26*100</f>
        <v>107.71453381776917</v>
      </c>
      <c r="F26" s="421">
        <f>C26/B26*100</f>
        <v>109.88722397947153</v>
      </c>
      <c r="G26" s="470">
        <v>40482.401729873585</v>
      </c>
      <c r="H26" s="470">
        <v>30123.47349537037</v>
      </c>
      <c r="I26" s="420">
        <f t="shared" si="1"/>
        <v>134.38822629832268</v>
      </c>
      <c r="J26" s="421">
        <f>G26/$B26*100</f>
        <v>118.9236070829742</v>
      </c>
      <c r="K26" s="473" t="s">
        <v>191</v>
      </c>
      <c r="L26" s="473" t="s">
        <v>191</v>
      </c>
      <c r="M26" s="420"/>
      <c r="N26" s="421"/>
    </row>
    <row r="27" spans="1:14" ht="13.1" customHeight="1">
      <c r="A27" s="168" t="s">
        <v>25</v>
      </c>
      <c r="B27" s="470">
        <v>44616.123829571421</v>
      </c>
      <c r="C27" s="470">
        <v>28743.002623727312</v>
      </c>
      <c r="D27" s="470">
        <v>26600.553492063493</v>
      </c>
      <c r="E27" s="420">
        <f t="shared" si="0"/>
        <v>108.0541524532677</v>
      </c>
      <c r="F27" s="421">
        <f t="shared" ref="F27:F52" si="4">C27/B27*100</f>
        <v>64.422904001078962</v>
      </c>
      <c r="G27" s="470">
        <v>39413.260278431371</v>
      </c>
      <c r="H27" s="470">
        <v>36539.216536426538</v>
      </c>
      <c r="I27" s="420">
        <f t="shared" si="1"/>
        <v>107.86564139693486</v>
      </c>
      <c r="J27" s="421">
        <f t="shared" ref="J27:J52" si="5">G27/$B27*100</f>
        <v>88.338602494886359</v>
      </c>
      <c r="K27" s="473" t="s">
        <v>191</v>
      </c>
      <c r="L27" s="473" t="s">
        <v>191</v>
      </c>
      <c r="M27" s="420"/>
      <c r="N27" s="421"/>
    </row>
    <row r="28" spans="1:14" ht="13.1" customHeight="1">
      <c r="A28" s="168" t="s">
        <v>184</v>
      </c>
      <c r="B28" s="470">
        <v>42143.928104530321</v>
      </c>
      <c r="C28" s="470">
        <v>31945.257885709707</v>
      </c>
      <c r="D28" s="470">
        <v>30136.084768615849</v>
      </c>
      <c r="E28" s="420">
        <f t="shared" si="0"/>
        <v>106.00334493012164</v>
      </c>
      <c r="F28" s="421">
        <f t="shared" si="4"/>
        <v>75.80038055891545</v>
      </c>
      <c r="G28" s="470">
        <v>31838.595680979786</v>
      </c>
      <c r="H28" s="470">
        <v>30049.014607005196</v>
      </c>
      <c r="I28" s="420">
        <f t="shared" si="1"/>
        <v>105.95553996488587</v>
      </c>
      <c r="J28" s="421">
        <f t="shared" si="5"/>
        <v>75.54729023362502</v>
      </c>
      <c r="K28" s="473" t="s">
        <v>191</v>
      </c>
      <c r="L28" s="473" t="s">
        <v>191</v>
      </c>
      <c r="M28" s="420"/>
      <c r="N28" s="421"/>
    </row>
    <row r="29" spans="1:14" ht="13.1" customHeight="1">
      <c r="A29" s="168" t="s">
        <v>27</v>
      </c>
      <c r="B29" s="470">
        <v>30798.050287110516</v>
      </c>
      <c r="C29" s="470">
        <v>26832.976977997081</v>
      </c>
      <c r="D29" s="470">
        <v>24912.140006242513</v>
      </c>
      <c r="E29" s="420">
        <f t="shared" si="0"/>
        <v>107.71044547466914</v>
      </c>
      <c r="F29" s="421">
        <f t="shared" si="4"/>
        <v>87.125570378158386</v>
      </c>
      <c r="G29" s="470">
        <v>23750.258489082422</v>
      </c>
      <c r="H29" s="470">
        <v>22587.914088116337</v>
      </c>
      <c r="I29" s="420">
        <f t="shared" si="1"/>
        <v>105.14586869965829</v>
      </c>
      <c r="J29" s="421">
        <f t="shared" si="5"/>
        <v>77.1161104929499</v>
      </c>
      <c r="K29" s="473" t="s">
        <v>191</v>
      </c>
      <c r="L29" s="473" t="s">
        <v>191</v>
      </c>
      <c r="M29" s="420"/>
      <c r="N29" s="421"/>
    </row>
    <row r="30" spans="1:14" ht="13.1" customHeight="1">
      <c r="A30" s="168" t="s">
        <v>193</v>
      </c>
      <c r="B30" s="470">
        <v>30612.863359489358</v>
      </c>
      <c r="C30" s="470">
        <v>23654.897724730963</v>
      </c>
      <c r="D30" s="470">
        <v>23193.956217172807</v>
      </c>
      <c r="E30" s="420">
        <f t="shared" si="0"/>
        <v>101.98733455923691</v>
      </c>
      <c r="F30" s="421">
        <f t="shared" si="4"/>
        <v>77.271104786734796</v>
      </c>
      <c r="G30" s="470">
        <v>26495.993966480448</v>
      </c>
      <c r="H30" s="470">
        <v>26914.894414040908</v>
      </c>
      <c r="I30" s="420">
        <f t="shared" si="1"/>
        <v>98.4436110314372</v>
      </c>
      <c r="J30" s="421">
        <f t="shared" si="5"/>
        <v>86.551831677213016</v>
      </c>
      <c r="K30" s="470">
        <v>58480.037157622741</v>
      </c>
      <c r="L30" s="470">
        <v>51333.388470455189</v>
      </c>
      <c r="M30" s="420">
        <f>K30/L30*100</f>
        <v>113.92202794343254</v>
      </c>
      <c r="N30" s="421">
        <f>K30/$B30*100</f>
        <v>191.03092863574008</v>
      </c>
    </row>
    <row r="31" spans="1:14" ht="13.1" customHeight="1">
      <c r="A31" s="168" t="s">
        <v>29</v>
      </c>
      <c r="B31" s="470">
        <v>37909.539813941454</v>
      </c>
      <c r="C31" s="470">
        <v>42180.022330729167</v>
      </c>
      <c r="D31" s="470">
        <v>37846.070185935416</v>
      </c>
      <c r="E31" s="420">
        <f t="shared" si="0"/>
        <v>111.45152488356469</v>
      </c>
      <c r="F31" s="421">
        <f t="shared" si="4"/>
        <v>111.26492839994123</v>
      </c>
      <c r="G31" s="470">
        <v>32698.265699427979</v>
      </c>
      <c r="H31" s="470">
        <v>23432.432344398341</v>
      </c>
      <c r="I31" s="420">
        <f t="shared" si="1"/>
        <v>139.54277225191558</v>
      </c>
      <c r="J31" s="421">
        <f t="shared" si="5"/>
        <v>86.253396532666443</v>
      </c>
      <c r="K31" s="470">
        <v>156015.8918095238</v>
      </c>
      <c r="L31" s="470">
        <v>152280.82247686727</v>
      </c>
      <c r="M31" s="420">
        <f>K31/L31*100</f>
        <v>102.45275095833155</v>
      </c>
      <c r="N31" s="421">
        <f>K31/$B31*100</f>
        <v>411.54783881641333</v>
      </c>
    </row>
    <row r="32" spans="1:14" ht="13.1" customHeight="1">
      <c r="A32" s="168" t="s">
        <v>30</v>
      </c>
      <c r="B32" s="470">
        <v>50062.579354331414</v>
      </c>
      <c r="C32" s="470">
        <v>26023.602030069422</v>
      </c>
      <c r="D32" s="470">
        <v>25958.145982339956</v>
      </c>
      <c r="E32" s="420">
        <f t="shared" si="0"/>
        <v>100.25215994922749</v>
      </c>
      <c r="F32" s="421">
        <f t="shared" si="4"/>
        <v>51.982143880123232</v>
      </c>
      <c r="G32" s="470">
        <v>34417.302115270351</v>
      </c>
      <c r="H32" s="470">
        <v>31830.940904071773</v>
      </c>
      <c r="I32" s="420">
        <f t="shared" si="1"/>
        <v>108.12530556037612</v>
      </c>
      <c r="J32" s="421">
        <f t="shared" si="5"/>
        <v>68.748559421344652</v>
      </c>
      <c r="K32" s="473" t="s">
        <v>191</v>
      </c>
      <c r="L32" s="473" t="s">
        <v>191</v>
      </c>
      <c r="M32" s="420"/>
      <c r="N32" s="421"/>
    </row>
    <row r="33" spans="1:14" ht="13.1" customHeight="1">
      <c r="A33" s="168" t="s">
        <v>31</v>
      </c>
      <c r="B33" s="470">
        <v>28578.193625214124</v>
      </c>
      <c r="C33" s="470">
        <v>25619.5450233105</v>
      </c>
      <c r="D33" s="470">
        <v>24558.804764876731</v>
      </c>
      <c r="E33" s="420">
        <f t="shared" si="0"/>
        <v>104.31918519076633</v>
      </c>
      <c r="F33" s="421">
        <f t="shared" si="4"/>
        <v>89.647181201497446</v>
      </c>
      <c r="G33" s="470">
        <v>32372.09493431103</v>
      </c>
      <c r="H33" s="470">
        <v>30875.607636993718</v>
      </c>
      <c r="I33" s="420">
        <f t="shared" si="1"/>
        <v>104.84682703223723</v>
      </c>
      <c r="J33" s="421">
        <f t="shared" si="5"/>
        <v>113.27551124767243</v>
      </c>
      <c r="K33" s="473" t="s">
        <v>191</v>
      </c>
      <c r="L33" s="473" t="s">
        <v>191</v>
      </c>
      <c r="M33" s="420"/>
      <c r="N33" s="421"/>
    </row>
    <row r="34" spans="1:14" ht="13.1" customHeight="1">
      <c r="A34" s="168" t="s">
        <v>32</v>
      </c>
      <c r="B34" s="470">
        <v>22665.458057121261</v>
      </c>
      <c r="C34" s="470">
        <v>17806.50884132104</v>
      </c>
      <c r="D34" s="470">
        <v>16975.392167099351</v>
      </c>
      <c r="E34" s="420">
        <f t="shared" si="0"/>
        <v>104.89600868151079</v>
      </c>
      <c r="F34" s="421">
        <f t="shared" si="4"/>
        <v>78.562316263122739</v>
      </c>
      <c r="G34" s="470">
        <v>15655.151527777778</v>
      </c>
      <c r="H34" s="470">
        <v>18686.45013386881</v>
      </c>
      <c r="I34" s="420">
        <f t="shared" si="1"/>
        <v>83.778092765747601</v>
      </c>
      <c r="J34" s="421">
        <f t="shared" si="5"/>
        <v>69.070527885753833</v>
      </c>
      <c r="K34" s="473" t="s">
        <v>191</v>
      </c>
      <c r="L34" s="473" t="s">
        <v>191</v>
      </c>
      <c r="M34" s="420"/>
      <c r="N34" s="421"/>
    </row>
    <row r="35" spans="1:14" ht="13.1" customHeight="1">
      <c r="A35" s="168" t="s">
        <v>185</v>
      </c>
      <c r="B35" s="470">
        <v>52402.331672208958</v>
      </c>
      <c r="C35" s="470">
        <v>46770.027098526087</v>
      </c>
      <c r="D35" s="470">
        <v>41688.167371149124</v>
      </c>
      <c r="E35" s="420">
        <f t="shared" si="0"/>
        <v>112.19017301032508</v>
      </c>
      <c r="F35" s="421">
        <f t="shared" si="4"/>
        <v>89.251805417906809</v>
      </c>
      <c r="G35" s="470">
        <v>90055.505046850114</v>
      </c>
      <c r="H35" s="470">
        <v>78139.093639743194</v>
      </c>
      <c r="I35" s="420">
        <f t="shared" si="1"/>
        <v>115.25025547653138</v>
      </c>
      <c r="J35" s="421">
        <f t="shared" si="5"/>
        <v>171.85400376871041</v>
      </c>
      <c r="K35" s="470">
        <v>122026.2360034453</v>
      </c>
      <c r="L35" s="470">
        <v>118596.49028077754</v>
      </c>
      <c r="M35" s="420">
        <f>K35/L35*100</f>
        <v>102.89194538097024</v>
      </c>
      <c r="N35" s="421">
        <f>K35/$B35*100</f>
        <v>232.86413430370442</v>
      </c>
    </row>
    <row r="36" spans="1:14" ht="14.45" customHeight="1">
      <c r="A36" s="166" t="s">
        <v>194</v>
      </c>
      <c r="B36" s="164">
        <v>27942.33344705771</v>
      </c>
      <c r="C36" s="164">
        <v>26103.394155672668</v>
      </c>
      <c r="D36" s="164">
        <v>24330.665173455563</v>
      </c>
      <c r="E36" s="419">
        <f t="shared" si="0"/>
        <v>107.2859865095309</v>
      </c>
      <c r="F36" s="418">
        <f t="shared" si="4"/>
        <v>93.418805573738936</v>
      </c>
      <c r="G36" s="164">
        <v>29219.836278681389</v>
      </c>
      <c r="H36" s="164">
        <v>27765.741261065297</v>
      </c>
      <c r="I36" s="419">
        <f t="shared" si="1"/>
        <v>105.2370113368992</v>
      </c>
      <c r="J36" s="418">
        <f t="shared" si="5"/>
        <v>104.57192608499987</v>
      </c>
      <c r="K36" s="164">
        <v>62734.336237510237</v>
      </c>
      <c r="L36" s="164">
        <v>60909.690967637544</v>
      </c>
      <c r="M36" s="419">
        <f>K36/L36*100</f>
        <v>102.99565675163606</v>
      </c>
      <c r="N36" s="418">
        <f>K36/$B36*100</f>
        <v>224.51359102264266</v>
      </c>
    </row>
    <row r="37" spans="1:14" ht="13.1" customHeight="1">
      <c r="A37" s="168" t="s">
        <v>35</v>
      </c>
      <c r="B37" s="470">
        <v>23440.832033127153</v>
      </c>
      <c r="C37" s="470">
        <v>23070.816083749702</v>
      </c>
      <c r="D37" s="470">
        <v>22131.892682684917</v>
      </c>
      <c r="E37" s="420">
        <f t="shared" si="0"/>
        <v>104.24239993626645</v>
      </c>
      <c r="F37" s="421">
        <f t="shared" si="4"/>
        <v>98.421489694331086</v>
      </c>
      <c r="G37" s="470">
        <v>16593.01374953549</v>
      </c>
      <c r="H37" s="470">
        <v>17289.084802686819</v>
      </c>
      <c r="I37" s="420">
        <f t="shared" si="1"/>
        <v>95.973927705860092</v>
      </c>
      <c r="J37" s="421">
        <f t="shared" si="5"/>
        <v>70.786795136306765</v>
      </c>
      <c r="K37" s="470">
        <v>14180.952380952382</v>
      </c>
      <c r="L37" s="470">
        <v>18828.282828282827</v>
      </c>
      <c r="M37" s="474">
        <f>K37/L37*100</f>
        <v>75.317290006131216</v>
      </c>
      <c r="N37" s="421">
        <f>K37/$B37*100</f>
        <v>60.496796192692806</v>
      </c>
    </row>
    <row r="38" spans="1:14" ht="13.1" customHeight="1">
      <c r="A38" s="168" t="s">
        <v>39</v>
      </c>
      <c r="B38" s="470">
        <v>22358.890835178816</v>
      </c>
      <c r="C38" s="470">
        <v>12368.257891012032</v>
      </c>
      <c r="D38" s="470">
        <v>11131.268677949472</v>
      </c>
      <c r="E38" s="420">
        <f t="shared" si="0"/>
        <v>111.11274239128714</v>
      </c>
      <c r="F38" s="421">
        <f t="shared" si="4"/>
        <v>55.316956382971291</v>
      </c>
      <c r="G38" s="470">
        <v>19553.101449275364</v>
      </c>
      <c r="H38" s="470">
        <v>10080.952380952382</v>
      </c>
      <c r="I38" s="420">
        <f t="shared" si="1"/>
        <v>193.96085518884394</v>
      </c>
      <c r="J38" s="421">
        <f t="shared" si="5"/>
        <v>87.451124447153234</v>
      </c>
      <c r="K38" s="473" t="s">
        <v>191</v>
      </c>
      <c r="L38" s="473" t="s">
        <v>191</v>
      </c>
      <c r="M38" s="420"/>
      <c r="N38" s="421"/>
    </row>
    <row r="39" spans="1:14" ht="13.1" customHeight="1">
      <c r="A39" s="469" t="s">
        <v>107</v>
      </c>
      <c r="B39" s="470">
        <v>25761.752602255227</v>
      </c>
      <c r="C39" s="470">
        <v>20066.928771386498</v>
      </c>
      <c r="D39" s="470">
        <v>18443.337257369101</v>
      </c>
      <c r="E39" s="420">
        <f>C39/D39*100</f>
        <v>108.80313303043181</v>
      </c>
      <c r="F39" s="421">
        <f>C39/B39*100</f>
        <v>77.894268612880808</v>
      </c>
      <c r="G39" s="470">
        <v>25466.409644416657</v>
      </c>
      <c r="H39" s="470">
        <v>23410.147683142932</v>
      </c>
      <c r="I39" s="420">
        <f t="shared" si="1"/>
        <v>108.78363515303404</v>
      </c>
      <c r="J39" s="421">
        <f>G39/$B39*100</f>
        <v>98.853560305471163</v>
      </c>
      <c r="K39" s="470">
        <v>39982.2695035461</v>
      </c>
      <c r="L39" s="470">
        <v>39149.305555555555</v>
      </c>
      <c r="M39" s="420">
        <f>K39/L39*100</f>
        <v>102.1276595744681</v>
      </c>
      <c r="N39" s="421">
        <f>K39/$B39*100</f>
        <v>155.20011437438455</v>
      </c>
    </row>
    <row r="40" spans="1:14" ht="13.1" customHeight="1">
      <c r="A40" s="168" t="s">
        <v>43</v>
      </c>
      <c r="B40" s="470">
        <v>29758.072439314648</v>
      </c>
      <c r="C40" s="470">
        <v>28564.159027419661</v>
      </c>
      <c r="D40" s="470">
        <v>26650.059143207473</v>
      </c>
      <c r="E40" s="420">
        <f t="shared" si="0"/>
        <v>107.18234760353262</v>
      </c>
      <c r="F40" s="421">
        <f t="shared" si="4"/>
        <v>95.987934318226678</v>
      </c>
      <c r="G40" s="470">
        <v>29407.613907687071</v>
      </c>
      <c r="H40" s="470">
        <v>28795.413913468012</v>
      </c>
      <c r="I40" s="420">
        <f t="shared" si="1"/>
        <v>102.12603297198213</v>
      </c>
      <c r="J40" s="421">
        <f t="shared" si="5"/>
        <v>98.822307686957004</v>
      </c>
      <c r="K40" s="470">
        <v>78777.045786129267</v>
      </c>
      <c r="L40" s="470">
        <v>76743.331769179887</v>
      </c>
      <c r="M40" s="420">
        <f>K40/L40*100</f>
        <v>102.65002049046575</v>
      </c>
      <c r="N40" s="421">
        <f>K40/$B40*100</f>
        <v>264.72496142610896</v>
      </c>
    </row>
    <row r="41" spans="1:14" ht="13.1" customHeight="1">
      <c r="A41" s="168" t="s">
        <v>45</v>
      </c>
      <c r="B41" s="470">
        <v>28449.668701288385</v>
      </c>
      <c r="C41" s="470">
        <v>12626.247945934439</v>
      </c>
      <c r="D41" s="470">
        <v>12414.713333333333</v>
      </c>
      <c r="E41" s="420">
        <f t="shared" si="0"/>
        <v>101.70390251406884</v>
      </c>
      <c r="F41" s="421">
        <f t="shared" si="4"/>
        <v>44.381001685839109</v>
      </c>
      <c r="G41" s="470">
        <v>26360.170463428254</v>
      </c>
      <c r="H41" s="470">
        <v>22576.301165501165</v>
      </c>
      <c r="I41" s="420">
        <f t="shared" si="1"/>
        <v>116.76035976924872</v>
      </c>
      <c r="J41" s="421">
        <f t="shared" si="5"/>
        <v>92.655456695123121</v>
      </c>
      <c r="K41" s="473" t="s">
        <v>191</v>
      </c>
      <c r="L41" s="473" t="s">
        <v>191</v>
      </c>
      <c r="M41" s="420"/>
      <c r="N41" s="421"/>
    </row>
    <row r="42" spans="1:14" ht="13.1" customHeight="1">
      <c r="A42" s="168" t="s">
        <v>46</v>
      </c>
      <c r="B42" s="470">
        <v>27109.807598172138</v>
      </c>
      <c r="C42" s="470">
        <v>24189.496421108939</v>
      </c>
      <c r="D42" s="470">
        <v>22279.269481124811</v>
      </c>
      <c r="E42" s="420">
        <f t="shared" si="0"/>
        <v>108.57401065866405</v>
      </c>
      <c r="F42" s="421">
        <f t="shared" si="4"/>
        <v>89.227842482880263</v>
      </c>
      <c r="G42" s="470">
        <v>35203.786823992137</v>
      </c>
      <c r="H42" s="470">
        <v>29637.387685345657</v>
      </c>
      <c r="I42" s="420">
        <f t="shared" si="1"/>
        <v>118.78167940354207</v>
      </c>
      <c r="J42" s="421">
        <f t="shared" si="5"/>
        <v>129.85627690830876</v>
      </c>
      <c r="K42" s="470">
        <v>54389.804220696671</v>
      </c>
      <c r="L42" s="470">
        <v>51228.947368421053</v>
      </c>
      <c r="M42" s="420">
        <f>K42/L42*100</f>
        <v>106.17006012156334</v>
      </c>
      <c r="N42" s="421">
        <f>K42/$B42*100</f>
        <v>200.62777658504621</v>
      </c>
    </row>
    <row r="43" spans="1:14" ht="13.1" customHeight="1">
      <c r="A43" s="168" t="s">
        <v>47</v>
      </c>
      <c r="B43" s="470">
        <v>27552.09757134215</v>
      </c>
      <c r="C43" s="470">
        <v>25025.557138262189</v>
      </c>
      <c r="D43" s="470">
        <v>23564.497700770597</v>
      </c>
      <c r="E43" s="420">
        <f t="shared" si="0"/>
        <v>106.20025708183805</v>
      </c>
      <c r="F43" s="421">
        <f t="shared" si="4"/>
        <v>90.829952505293463</v>
      </c>
      <c r="G43" s="470">
        <v>36686.086241944555</v>
      </c>
      <c r="H43" s="470">
        <v>35707.995567489241</v>
      </c>
      <c r="I43" s="420">
        <f t="shared" si="1"/>
        <v>102.73913631642159</v>
      </c>
      <c r="J43" s="421">
        <f t="shared" si="5"/>
        <v>133.15169978238958</v>
      </c>
      <c r="K43" s="470">
        <v>57624.511206485455</v>
      </c>
      <c r="L43" s="470">
        <v>55148.489388264672</v>
      </c>
      <c r="M43" s="420">
        <f>K43/L43*100</f>
        <v>104.4897364292043</v>
      </c>
      <c r="N43" s="421">
        <f>K43/$B43*100</f>
        <v>209.14745622279813</v>
      </c>
    </row>
    <row r="44" spans="1:14" ht="13.1" customHeight="1">
      <c r="A44" s="469" t="s">
        <v>108</v>
      </c>
      <c r="B44" s="470">
        <v>26370.524828646019</v>
      </c>
      <c r="C44" s="470">
        <v>21556.845743519782</v>
      </c>
      <c r="D44" s="470">
        <v>20952.879058380415</v>
      </c>
      <c r="E44" s="420">
        <f>C44/D44*100</f>
        <v>102.88249974362257</v>
      </c>
      <c r="F44" s="421">
        <f>C44/B44*100</f>
        <v>81.745986792431253</v>
      </c>
      <c r="G44" s="470">
        <v>38461.006983778512</v>
      </c>
      <c r="H44" s="470">
        <v>31919.689390596272</v>
      </c>
      <c r="I44" s="420">
        <f t="shared" si="1"/>
        <v>120.49304901791855</v>
      </c>
      <c r="J44" s="421">
        <f>G44/$B44*100</f>
        <v>145.84846996294411</v>
      </c>
      <c r="K44" s="473" t="s">
        <v>191</v>
      </c>
      <c r="L44" s="473" t="s">
        <v>191</v>
      </c>
      <c r="M44" s="420"/>
      <c r="N44" s="421"/>
    </row>
    <row r="45" spans="1:14">
      <c r="A45" s="166" t="s">
        <v>195</v>
      </c>
      <c r="B45" s="164">
        <v>23581.849381714223</v>
      </c>
      <c r="C45" s="164">
        <v>19218.98049566288</v>
      </c>
      <c r="D45" s="164">
        <v>17656.300417698349</v>
      </c>
      <c r="E45" s="419">
        <f t="shared" si="0"/>
        <v>108.85055215982919</v>
      </c>
      <c r="F45" s="418">
        <f t="shared" si="4"/>
        <v>81.499038453555769</v>
      </c>
      <c r="G45" s="164">
        <v>19440.151359754818</v>
      </c>
      <c r="H45" s="164">
        <v>18509.150271018447</v>
      </c>
      <c r="I45" s="419">
        <f t="shared" si="1"/>
        <v>105.02995045749954</v>
      </c>
      <c r="J45" s="418">
        <f t="shared" si="5"/>
        <v>82.436924454402856</v>
      </c>
      <c r="K45" s="164">
        <v>10900.476190476191</v>
      </c>
      <c r="L45" s="164">
        <v>11481.965811965812</v>
      </c>
      <c r="M45" s="419">
        <f>K45/L45*100</f>
        <v>94.935626607739692</v>
      </c>
      <c r="N45" s="418">
        <f>K45/$B45*100</f>
        <v>46.22400904200758</v>
      </c>
    </row>
    <row r="46" spans="1:14" ht="13.1" customHeight="1">
      <c r="A46" s="168" t="s">
        <v>36</v>
      </c>
      <c r="B46" s="470">
        <v>21379.621348591001</v>
      </c>
      <c r="C46" s="470">
        <v>8723.5918808727511</v>
      </c>
      <c r="D46" s="470">
        <v>7960.8526242880589</v>
      </c>
      <c r="E46" s="420">
        <f t="shared" si="0"/>
        <v>109.58112519578145</v>
      </c>
      <c r="F46" s="421">
        <f t="shared" si="4"/>
        <v>40.803303943676575</v>
      </c>
      <c r="G46" s="470">
        <v>25530.013467395547</v>
      </c>
      <c r="H46" s="470">
        <v>22803.865292261133</v>
      </c>
      <c r="I46" s="420">
        <f t="shared" si="1"/>
        <v>111.954763546422</v>
      </c>
      <c r="J46" s="421">
        <f t="shared" si="5"/>
        <v>119.41284202901971</v>
      </c>
      <c r="K46" s="473" t="s">
        <v>191</v>
      </c>
      <c r="L46" s="473" t="s">
        <v>191</v>
      </c>
      <c r="M46" s="420"/>
      <c r="N46" s="421"/>
    </row>
    <row r="47" spans="1:14" ht="13.1" customHeight="1">
      <c r="A47" s="168" t="s">
        <v>37</v>
      </c>
      <c r="B47" s="470">
        <v>21848.337015584882</v>
      </c>
      <c r="C47" s="470">
        <v>7037.5375375375379</v>
      </c>
      <c r="D47" s="470">
        <v>7037.5375375375379</v>
      </c>
      <c r="E47" s="420">
        <f t="shared" si="0"/>
        <v>100</v>
      </c>
      <c r="F47" s="421">
        <f t="shared" si="4"/>
        <v>32.210861323301231</v>
      </c>
      <c r="G47" s="470">
        <v>6277.5280898876408</v>
      </c>
      <c r="H47" s="470">
        <v>6277.5280898876408</v>
      </c>
      <c r="I47" s="420">
        <f t="shared" si="1"/>
        <v>100</v>
      </c>
      <c r="J47" s="421">
        <f t="shared" si="5"/>
        <v>28.732292464226212</v>
      </c>
      <c r="K47" s="473" t="s">
        <v>191</v>
      </c>
      <c r="L47" s="473" t="s">
        <v>191</v>
      </c>
      <c r="M47" s="420"/>
      <c r="N47" s="421"/>
    </row>
    <row r="48" spans="1:14" ht="26" customHeight="1">
      <c r="A48" s="168" t="s">
        <v>38</v>
      </c>
      <c r="B48" s="470">
        <v>21098.571179054732</v>
      </c>
      <c r="C48" s="470">
        <v>12569.452131621367</v>
      </c>
      <c r="D48" s="470">
        <v>10365.962538254949</v>
      </c>
      <c r="E48" s="420">
        <f t="shared" si="0"/>
        <v>121.25697044760267</v>
      </c>
      <c r="F48" s="421">
        <f t="shared" si="4"/>
        <v>59.574897394471385</v>
      </c>
      <c r="G48" s="470">
        <v>12113.387257617729</v>
      </c>
      <c r="H48" s="470">
        <v>11592.227811860941</v>
      </c>
      <c r="I48" s="420">
        <f t="shared" si="1"/>
        <v>104.49576607892013</v>
      </c>
      <c r="J48" s="421">
        <f t="shared" si="5"/>
        <v>57.413306118298188</v>
      </c>
      <c r="K48" s="473" t="s">
        <v>191</v>
      </c>
      <c r="L48" s="473" t="s">
        <v>191</v>
      </c>
      <c r="M48" s="420"/>
      <c r="N48" s="421"/>
    </row>
    <row r="49" spans="1:14" ht="26" customHeight="1">
      <c r="A49" s="168" t="s">
        <v>40</v>
      </c>
      <c r="B49" s="470">
        <v>22193.649261181828</v>
      </c>
      <c r="C49" s="470">
        <v>14828.41246081081</v>
      </c>
      <c r="D49" s="470">
        <v>14076.51262796308</v>
      </c>
      <c r="E49" s="420">
        <f t="shared" si="0"/>
        <v>105.34152067859533</v>
      </c>
      <c r="F49" s="421">
        <f t="shared" si="4"/>
        <v>66.813764092175205</v>
      </c>
      <c r="G49" s="470">
        <v>17564.119037463945</v>
      </c>
      <c r="H49" s="470">
        <v>14723.520649775615</v>
      </c>
      <c r="I49" s="420">
        <f t="shared" si="1"/>
        <v>119.29292901648235</v>
      </c>
      <c r="J49" s="421">
        <f t="shared" si="5"/>
        <v>79.140292931387179</v>
      </c>
      <c r="K49" s="470">
        <v>12063.333333333334</v>
      </c>
      <c r="L49" s="470">
        <v>16902.592592592591</v>
      </c>
      <c r="M49" s="420">
        <f>K49/L49*100</f>
        <v>71.369721936148309</v>
      </c>
      <c r="N49" s="421">
        <f>K49/$B49*100</f>
        <v>54.354888605151153</v>
      </c>
    </row>
    <row r="50" spans="1:14" ht="26" customHeight="1">
      <c r="A50" s="168" t="s">
        <v>135</v>
      </c>
      <c r="B50" s="470">
        <v>22852.937296900887</v>
      </c>
      <c r="C50" s="470">
        <v>9569.9475108738625</v>
      </c>
      <c r="D50" s="470">
        <v>8278.1011973299956</v>
      </c>
      <c r="E50" s="420">
        <f t="shared" si="0"/>
        <v>115.60558735329953</v>
      </c>
      <c r="F50" s="421">
        <f t="shared" si="4"/>
        <v>41.876225303307749</v>
      </c>
      <c r="G50" s="470">
        <v>14964.561706323688</v>
      </c>
      <c r="H50" s="470">
        <v>13588.305196016105</v>
      </c>
      <c r="I50" s="420">
        <f t="shared" si="1"/>
        <v>110.12824256192803</v>
      </c>
      <c r="J50" s="421">
        <f t="shared" si="5"/>
        <v>65.482005712906982</v>
      </c>
      <c r="K50" s="470">
        <v>17386.666666666668</v>
      </c>
      <c r="L50" s="470">
        <v>11591.111111111111</v>
      </c>
      <c r="M50" s="420">
        <f>K50/L50*100</f>
        <v>150</v>
      </c>
      <c r="N50" s="421">
        <f>K50/$B50*100</f>
        <v>76.080664996286913</v>
      </c>
    </row>
    <row r="51" spans="1:14" ht="13.1" customHeight="1">
      <c r="A51" s="168" t="s">
        <v>42</v>
      </c>
      <c r="B51" s="470">
        <v>22649.404275577261</v>
      </c>
      <c r="C51" s="470">
        <v>11198.362881642512</v>
      </c>
      <c r="D51" s="470">
        <v>11962.839761574074</v>
      </c>
      <c r="E51" s="420">
        <f t="shared" si="0"/>
        <v>93.609570175911372</v>
      </c>
      <c r="F51" s="421">
        <f t="shared" si="4"/>
        <v>49.442196118675184</v>
      </c>
      <c r="G51" s="470">
        <v>16506.890372168284</v>
      </c>
      <c r="H51" s="470">
        <v>16932.105733247699</v>
      </c>
      <c r="I51" s="420">
        <f t="shared" si="1"/>
        <v>97.488703603802406</v>
      </c>
      <c r="J51" s="421">
        <f t="shared" si="5"/>
        <v>72.880020027580073</v>
      </c>
      <c r="K51" s="470">
        <v>9662.9629629629635</v>
      </c>
      <c r="L51" s="470">
        <v>9662.9629629629635</v>
      </c>
      <c r="M51" s="420">
        <f>K51/L51*100</f>
        <v>100</v>
      </c>
      <c r="N51" s="421">
        <f>K51/$B51*100</f>
        <v>42.663210234551237</v>
      </c>
    </row>
    <row r="52" spans="1:14" ht="13.1" customHeight="1">
      <c r="A52" s="168" t="s">
        <v>44</v>
      </c>
      <c r="B52" s="470">
        <v>25975.000134695132</v>
      </c>
      <c r="C52" s="470">
        <v>22850.035192374849</v>
      </c>
      <c r="D52" s="470">
        <v>20983.806492382293</v>
      </c>
      <c r="E52" s="420">
        <f t="shared" si="0"/>
        <v>108.89366140823901</v>
      </c>
      <c r="F52" s="421">
        <f t="shared" si="4"/>
        <v>87.969336184348165</v>
      </c>
      <c r="G52" s="470">
        <v>22675.241696109071</v>
      </c>
      <c r="H52" s="470">
        <v>22975.224412218864</v>
      </c>
      <c r="I52" s="420">
        <f t="shared" si="1"/>
        <v>98.694320844368974</v>
      </c>
      <c r="J52" s="421">
        <f t="shared" si="5"/>
        <v>87.296406462079162</v>
      </c>
      <c r="K52" s="470"/>
      <c r="L52" s="470"/>
      <c r="M52" s="420"/>
      <c r="N52" s="421"/>
    </row>
    <row r="53" spans="1:14">
      <c r="A53" s="166" t="s">
        <v>196</v>
      </c>
      <c r="B53" s="164">
        <v>28331.045244597448</v>
      </c>
      <c r="C53" s="164">
        <v>23134.239576410411</v>
      </c>
      <c r="D53" s="164">
        <v>21401.572428309988</v>
      </c>
      <c r="E53" s="419">
        <f t="shared" si="0"/>
        <v>108.09598058228866</v>
      </c>
      <c r="F53" s="418">
        <f>C53/B53*100</f>
        <v>81.656851615179875</v>
      </c>
      <c r="G53" s="164">
        <v>31697.850725353659</v>
      </c>
      <c r="H53" s="164">
        <v>30741.095188583571</v>
      </c>
      <c r="I53" s="419">
        <f t="shared" si="1"/>
        <v>103.11230140273402</v>
      </c>
      <c r="J53" s="418">
        <f>G53/$B53*100</f>
        <v>111.88380256248485</v>
      </c>
      <c r="K53" s="164">
        <v>82287.138508371398</v>
      </c>
      <c r="L53" s="164">
        <v>86917.439293598232</v>
      </c>
      <c r="M53" s="419">
        <f>K53/L53*100</f>
        <v>94.672759778867672</v>
      </c>
      <c r="N53" s="418">
        <f>K53/$B53*100</f>
        <v>290.44865022783813</v>
      </c>
    </row>
    <row r="54" spans="1:14" ht="26" customHeight="1">
      <c r="A54" s="168" t="s">
        <v>49</v>
      </c>
      <c r="B54" s="470">
        <v>29252.290574572573</v>
      </c>
      <c r="C54" s="470">
        <v>21939.824007704785</v>
      </c>
      <c r="D54" s="470">
        <v>20642.806826266631</v>
      </c>
      <c r="E54" s="420">
        <f t="shared" si="0"/>
        <v>106.28314352962789</v>
      </c>
      <c r="F54" s="421">
        <f>C54/B54*100</f>
        <v>75.002071895101025</v>
      </c>
      <c r="G54" s="470">
        <v>31475.895221114624</v>
      </c>
      <c r="H54" s="470">
        <v>29384.022059108527</v>
      </c>
      <c r="I54" s="420">
        <f t="shared" si="1"/>
        <v>107.11908382657116</v>
      </c>
      <c r="J54" s="421">
        <f>G54/$B54*100</f>
        <v>107.60147189456306</v>
      </c>
      <c r="K54" s="473" t="s">
        <v>191</v>
      </c>
      <c r="L54" s="473" t="s">
        <v>191</v>
      </c>
      <c r="M54" s="420"/>
      <c r="N54" s="421"/>
    </row>
    <row r="55" spans="1:14" ht="13.1" customHeight="1">
      <c r="A55" s="168" t="s">
        <v>50</v>
      </c>
      <c r="B55" s="470">
        <v>25010.38188469116</v>
      </c>
      <c r="C55" s="470">
        <v>27057.605242023317</v>
      </c>
      <c r="D55" s="470">
        <v>25526.42709392323</v>
      </c>
      <c r="E55" s="420">
        <f t="shared" si="0"/>
        <v>105.9984037032139</v>
      </c>
      <c r="F55" s="421">
        <f t="shared" ref="F55:F85" si="6">C55/B55*100</f>
        <v>108.18549419505371</v>
      </c>
      <c r="G55" s="470">
        <v>18477.289483065953</v>
      </c>
      <c r="H55" s="470">
        <v>16965.851545036159</v>
      </c>
      <c r="I55" s="420">
        <f t="shared" si="1"/>
        <v>108.90870660996681</v>
      </c>
      <c r="J55" s="421">
        <f t="shared" ref="J55:J85" si="7">G55/$B55*100</f>
        <v>73.878478018665888</v>
      </c>
      <c r="K55" s="473" t="s">
        <v>191</v>
      </c>
      <c r="L55" s="473" t="s">
        <v>191</v>
      </c>
      <c r="M55" s="420"/>
      <c r="N55" s="421"/>
    </row>
    <row r="56" spans="1:14" ht="13.1" customHeight="1">
      <c r="A56" s="168" t="s">
        <v>51</v>
      </c>
      <c r="B56" s="470">
        <v>24175.959347504897</v>
      </c>
      <c r="C56" s="470">
        <v>26249.501869198033</v>
      </c>
      <c r="D56" s="470">
        <v>23694.515753490945</v>
      </c>
      <c r="E56" s="420">
        <f t="shared" si="0"/>
        <v>110.78302735657579</v>
      </c>
      <c r="F56" s="421">
        <f t="shared" si="6"/>
        <v>108.57687793021185</v>
      </c>
      <c r="G56" s="470">
        <v>33212.852474323059</v>
      </c>
      <c r="H56" s="470">
        <v>30342.510080941869</v>
      </c>
      <c r="I56" s="420">
        <f t="shared" si="1"/>
        <v>109.45980535467979</v>
      </c>
      <c r="J56" s="421">
        <f t="shared" si="7"/>
        <v>137.3796671185701</v>
      </c>
      <c r="K56" s="473" t="s">
        <v>191</v>
      </c>
      <c r="L56" s="473" t="s">
        <v>191</v>
      </c>
      <c r="M56" s="420"/>
      <c r="N56" s="421"/>
    </row>
    <row r="57" spans="1:14" ht="13.1" customHeight="1">
      <c r="A57" s="168" t="s">
        <v>52</v>
      </c>
      <c r="B57" s="470">
        <v>31389.758575835251</v>
      </c>
      <c r="C57" s="470">
        <v>29169.570965119779</v>
      </c>
      <c r="D57" s="470">
        <v>26150.081617276719</v>
      </c>
      <c r="E57" s="420">
        <f t="shared" si="0"/>
        <v>111.54676835061255</v>
      </c>
      <c r="F57" s="421">
        <f t="shared" si="6"/>
        <v>92.92703190006489</v>
      </c>
      <c r="G57" s="470">
        <v>36298.830761027442</v>
      </c>
      <c r="H57" s="470">
        <v>36519.435565345346</v>
      </c>
      <c r="I57" s="420">
        <f t="shared" si="1"/>
        <v>99.395924934482721</v>
      </c>
      <c r="J57" s="421">
        <f t="shared" si="7"/>
        <v>115.63908869618176</v>
      </c>
      <c r="K57" s="473" t="s">
        <v>191</v>
      </c>
      <c r="L57" s="473" t="s">
        <v>191</v>
      </c>
      <c r="M57" s="420"/>
      <c r="N57" s="421"/>
    </row>
    <row r="58" spans="1:14" ht="13.1" customHeight="1">
      <c r="A58" s="168" t="s">
        <v>53</v>
      </c>
      <c r="B58" s="470">
        <v>28246.811246763165</v>
      </c>
      <c r="C58" s="470">
        <v>21714.683204095607</v>
      </c>
      <c r="D58" s="470">
        <v>19367.70178000343</v>
      </c>
      <c r="E58" s="420">
        <f t="shared" si="0"/>
        <v>112.11801715428811</v>
      </c>
      <c r="F58" s="421">
        <f t="shared" si="6"/>
        <v>76.87481257405264</v>
      </c>
      <c r="G58" s="470">
        <v>29069.502719323329</v>
      </c>
      <c r="H58" s="470">
        <v>28474.565503672977</v>
      </c>
      <c r="I58" s="420">
        <f t="shared" si="1"/>
        <v>102.08936363075887</v>
      </c>
      <c r="J58" s="421">
        <f t="shared" si="7"/>
        <v>102.91251095698257</v>
      </c>
      <c r="K58" s="473" t="s">
        <v>191</v>
      </c>
      <c r="L58" s="473" t="s">
        <v>191</v>
      </c>
      <c r="M58" s="420"/>
      <c r="N58" s="421"/>
    </row>
    <row r="59" spans="1:14" ht="13.1" customHeight="1">
      <c r="A59" s="168" t="s">
        <v>54</v>
      </c>
      <c r="B59" s="470">
        <v>23746.979988176285</v>
      </c>
      <c r="C59" s="470">
        <v>22117.489862778344</v>
      </c>
      <c r="D59" s="470">
        <v>21155.355925144788</v>
      </c>
      <c r="E59" s="420">
        <f t="shared" si="0"/>
        <v>104.54794493194977</v>
      </c>
      <c r="F59" s="421">
        <f t="shared" si="6"/>
        <v>93.138116399604201</v>
      </c>
      <c r="G59" s="470">
        <v>25412.84718095238</v>
      </c>
      <c r="H59" s="470">
        <v>24342.874759637925</v>
      </c>
      <c r="I59" s="420">
        <f t="shared" si="1"/>
        <v>104.39542343243922</v>
      </c>
      <c r="J59" s="421">
        <f t="shared" si="7"/>
        <v>107.01506967877825</v>
      </c>
      <c r="K59" s="473" t="s">
        <v>191</v>
      </c>
      <c r="L59" s="473" t="s">
        <v>191</v>
      </c>
      <c r="M59" s="420"/>
      <c r="N59" s="421"/>
    </row>
    <row r="60" spans="1:14" ht="13.1" customHeight="1">
      <c r="A60" s="168" t="s">
        <v>55</v>
      </c>
      <c r="B60" s="470">
        <v>31524.408205951666</v>
      </c>
      <c r="C60" s="470">
        <v>26868.755822667823</v>
      </c>
      <c r="D60" s="470">
        <v>24439.874889556686</v>
      </c>
      <c r="E60" s="420">
        <f t="shared" si="0"/>
        <v>109.93818889862243</v>
      </c>
      <c r="F60" s="421">
        <f t="shared" si="6"/>
        <v>85.231594665098655</v>
      </c>
      <c r="G60" s="470">
        <v>35628.563515279988</v>
      </c>
      <c r="H60" s="470">
        <v>35091.074154721966</v>
      </c>
      <c r="I60" s="420">
        <f t="shared" si="1"/>
        <v>101.53169822670047</v>
      </c>
      <c r="J60" s="421">
        <f t="shared" si="7"/>
        <v>113.01897654197192</v>
      </c>
      <c r="K60" s="473" t="s">
        <v>191</v>
      </c>
      <c r="L60" s="473" t="s">
        <v>191</v>
      </c>
      <c r="M60" s="420"/>
      <c r="N60" s="421"/>
    </row>
    <row r="61" spans="1:14" ht="13.1" customHeight="1">
      <c r="A61" s="168" t="s">
        <v>56</v>
      </c>
      <c r="B61" s="470">
        <v>24307.467509658727</v>
      </c>
      <c r="C61" s="470">
        <v>24156.421908334298</v>
      </c>
      <c r="D61" s="470">
        <v>23157.698408118762</v>
      </c>
      <c r="E61" s="420">
        <f t="shared" si="0"/>
        <v>104.31270622241715</v>
      </c>
      <c r="F61" s="421">
        <f t="shared" si="6"/>
        <v>99.378604121287367</v>
      </c>
      <c r="G61" s="470">
        <v>26980.491719628189</v>
      </c>
      <c r="H61" s="470">
        <v>26915.204030438483</v>
      </c>
      <c r="I61" s="420">
        <f t="shared" si="1"/>
        <v>100.24256806344798</v>
      </c>
      <c r="J61" s="421">
        <f t="shared" si="7"/>
        <v>110.99672028321056</v>
      </c>
      <c r="K61" s="473" t="s">
        <v>191</v>
      </c>
      <c r="L61" s="473" t="s">
        <v>191</v>
      </c>
      <c r="M61" s="420"/>
      <c r="N61" s="421"/>
    </row>
    <row r="62" spans="1:14" ht="13.1" customHeight="1">
      <c r="A62" s="168" t="s">
        <v>57</v>
      </c>
      <c r="B62" s="470">
        <v>29429.084654313574</v>
      </c>
      <c r="C62" s="470">
        <v>21016.428527586409</v>
      </c>
      <c r="D62" s="470">
        <v>19842.171834077399</v>
      </c>
      <c r="E62" s="420">
        <f t="shared" si="0"/>
        <v>105.91798470111178</v>
      </c>
      <c r="F62" s="421">
        <f t="shared" si="6"/>
        <v>71.413802958720026</v>
      </c>
      <c r="G62" s="470">
        <v>32489.551402359109</v>
      </c>
      <c r="H62" s="470">
        <v>28807.193929365716</v>
      </c>
      <c r="I62" s="420">
        <f t="shared" si="1"/>
        <v>112.78277044970923</v>
      </c>
      <c r="J62" s="421">
        <f t="shared" si="7"/>
        <v>110.39946292586083</v>
      </c>
      <c r="K62" s="470">
        <v>86255.555555555562</v>
      </c>
      <c r="L62" s="470">
        <v>71127.350427350422</v>
      </c>
      <c r="M62" s="420">
        <f>K62/L62*100</f>
        <v>121.26918131676663</v>
      </c>
      <c r="N62" s="421">
        <f>K62/$B62*100</f>
        <v>293.09629085902486</v>
      </c>
    </row>
    <row r="63" spans="1:14" ht="13.1" customHeight="1">
      <c r="A63" s="168" t="s">
        <v>58</v>
      </c>
      <c r="B63" s="470">
        <v>26890.614229688181</v>
      </c>
      <c r="C63" s="470">
        <v>18890.16345606438</v>
      </c>
      <c r="D63" s="470">
        <v>17957.354220670724</v>
      </c>
      <c r="E63" s="420">
        <f t="shared" si="0"/>
        <v>105.19458058203195</v>
      </c>
      <c r="F63" s="421">
        <f t="shared" si="6"/>
        <v>70.248166496728729</v>
      </c>
      <c r="G63" s="470">
        <v>22367.87353638425</v>
      </c>
      <c r="H63" s="470">
        <v>20482.319607979589</v>
      </c>
      <c r="I63" s="420">
        <f t="shared" si="1"/>
        <v>109.20576362684078</v>
      </c>
      <c r="J63" s="421">
        <f t="shared" si="7"/>
        <v>83.180969186227557</v>
      </c>
      <c r="K63" s="473" t="s">
        <v>191</v>
      </c>
      <c r="L63" s="473" t="s">
        <v>191</v>
      </c>
      <c r="M63" s="420"/>
      <c r="N63" s="421"/>
    </row>
    <row r="64" spans="1:14" ht="13.1" customHeight="1">
      <c r="A64" s="168" t="s">
        <v>59</v>
      </c>
      <c r="B64" s="470">
        <v>26066.442059368168</v>
      </c>
      <c r="C64" s="470">
        <v>24375.028009466547</v>
      </c>
      <c r="D64" s="470">
        <v>22290.052828440705</v>
      </c>
      <c r="E64" s="420">
        <f t="shared" si="0"/>
        <v>109.35383687545838</v>
      </c>
      <c r="F64" s="421">
        <f t="shared" si="6"/>
        <v>93.511143384857405</v>
      </c>
      <c r="G64" s="470">
        <v>22512.719129204652</v>
      </c>
      <c r="H64" s="470">
        <v>24864.357268013926</v>
      </c>
      <c r="I64" s="420">
        <f t="shared" si="1"/>
        <v>90.542131801514643</v>
      </c>
      <c r="J64" s="421">
        <f t="shared" si="7"/>
        <v>86.366674354445223</v>
      </c>
      <c r="K64" s="470">
        <v>62859.259259259263</v>
      </c>
      <c r="L64" s="470">
        <v>60183.333333333336</v>
      </c>
      <c r="M64" s="420">
        <f>K64/L64*100</f>
        <v>104.44629065509707</v>
      </c>
      <c r="N64" s="421">
        <f>K64/$B64*100</f>
        <v>241.15013133013261</v>
      </c>
    </row>
    <row r="65" spans="1:14" ht="13.1" customHeight="1">
      <c r="A65" s="168" t="s">
        <v>60</v>
      </c>
      <c r="B65" s="470">
        <v>29586.084393837904</v>
      </c>
      <c r="C65" s="470">
        <v>21859.052339658236</v>
      </c>
      <c r="D65" s="470">
        <v>20609.495291231447</v>
      </c>
      <c r="E65" s="420">
        <f t="shared" si="0"/>
        <v>106.06301624940046</v>
      </c>
      <c r="F65" s="421">
        <f t="shared" si="6"/>
        <v>73.882883752643423</v>
      </c>
      <c r="G65" s="470">
        <v>38761.227645912746</v>
      </c>
      <c r="H65" s="470">
        <v>38478.940872344428</v>
      </c>
      <c r="I65" s="420">
        <f t="shared" si="1"/>
        <v>100.73361367846587</v>
      </c>
      <c r="J65" s="421">
        <f t="shared" si="7"/>
        <v>131.01168485136145</v>
      </c>
      <c r="K65" s="473" t="s">
        <v>191</v>
      </c>
      <c r="L65" s="473" t="s">
        <v>191</v>
      </c>
      <c r="M65" s="420"/>
      <c r="N65" s="421"/>
    </row>
    <row r="66" spans="1:14" ht="13.1" customHeight="1">
      <c r="A66" s="168" t="s">
        <v>61</v>
      </c>
      <c r="B66" s="470">
        <v>24039.931725667251</v>
      </c>
      <c r="C66" s="470">
        <v>15554.922636016594</v>
      </c>
      <c r="D66" s="470">
        <v>15300.734575391783</v>
      </c>
      <c r="E66" s="420">
        <f t="shared" si="0"/>
        <v>101.66128011287525</v>
      </c>
      <c r="F66" s="421">
        <f t="shared" si="6"/>
        <v>64.704520851066817</v>
      </c>
      <c r="G66" s="470">
        <v>19319.70093386697</v>
      </c>
      <c r="H66" s="470">
        <v>19198.498896413344</v>
      </c>
      <c r="I66" s="420">
        <f t="shared" si="1"/>
        <v>100.6313099691157</v>
      </c>
      <c r="J66" s="421">
        <f t="shared" si="7"/>
        <v>80.365040776049597</v>
      </c>
      <c r="K66" s="470">
        <v>82312.345679012345</v>
      </c>
      <c r="L66" s="470">
        <v>87633.511722731913</v>
      </c>
      <c r="M66" s="420">
        <f>K66/L66*100</f>
        <v>93.92793243233767</v>
      </c>
      <c r="N66" s="421">
        <f>K66/$B66*100</f>
        <v>342.39841701017843</v>
      </c>
    </row>
    <row r="67" spans="1:14" ht="13.1" customHeight="1">
      <c r="A67" s="168" t="s">
        <v>62</v>
      </c>
      <c r="B67" s="470">
        <v>25372.901529884199</v>
      </c>
      <c r="C67" s="470">
        <v>22293.221313551232</v>
      </c>
      <c r="D67" s="470">
        <v>20856.08543109661</v>
      </c>
      <c r="E67" s="420">
        <f t="shared" si="0"/>
        <v>106.89072686819665</v>
      </c>
      <c r="F67" s="421">
        <f t="shared" si="6"/>
        <v>87.862325431304257</v>
      </c>
      <c r="G67" s="470">
        <v>35760.965750064664</v>
      </c>
      <c r="H67" s="470">
        <v>34289.118847452737</v>
      </c>
      <c r="I67" s="420">
        <f t="shared" si="1"/>
        <v>104.29246055916444</v>
      </c>
      <c r="J67" s="421">
        <f t="shared" si="7"/>
        <v>140.9415699183848</v>
      </c>
      <c r="K67" s="473" t="s">
        <v>191</v>
      </c>
      <c r="L67" s="473" t="s">
        <v>191</v>
      </c>
      <c r="M67" s="420"/>
      <c r="N67" s="421"/>
    </row>
    <row r="68" spans="1:14">
      <c r="A68" s="166" t="s">
        <v>197</v>
      </c>
      <c r="B68" s="164">
        <v>43152.753973153456</v>
      </c>
      <c r="C68" s="164">
        <v>27299.029590741404</v>
      </c>
      <c r="D68" s="164">
        <v>25851.563398845952</v>
      </c>
      <c r="E68" s="419">
        <f t="shared" si="0"/>
        <v>105.5991437328702</v>
      </c>
      <c r="F68" s="418">
        <f t="shared" si="6"/>
        <v>63.261384447733974</v>
      </c>
      <c r="G68" s="164">
        <v>35677.670814164652</v>
      </c>
      <c r="H68" s="164">
        <v>34631.609389781173</v>
      </c>
      <c r="I68" s="419">
        <f t="shared" si="1"/>
        <v>103.02053945171876</v>
      </c>
      <c r="J68" s="418">
        <f t="shared" si="7"/>
        <v>82.677622003825618</v>
      </c>
      <c r="K68" s="422" t="s">
        <v>191</v>
      </c>
      <c r="L68" s="422" t="s">
        <v>191</v>
      </c>
      <c r="M68" s="419"/>
      <c r="N68" s="418"/>
    </row>
    <row r="69" spans="1:14" ht="13.1" customHeight="1">
      <c r="A69" s="168" t="s">
        <v>64</v>
      </c>
      <c r="B69" s="470">
        <v>24699.813181094734</v>
      </c>
      <c r="C69" s="470">
        <v>21422.188936091177</v>
      </c>
      <c r="D69" s="470">
        <v>21223.406757352943</v>
      </c>
      <c r="E69" s="420">
        <f t="shared" si="0"/>
        <v>100.93661767411288</v>
      </c>
      <c r="F69" s="421">
        <f t="shared" si="6"/>
        <v>86.730165847925306</v>
      </c>
      <c r="G69" s="470">
        <v>28306.707194444443</v>
      </c>
      <c r="H69" s="470">
        <v>25041.548851165982</v>
      </c>
      <c r="I69" s="420">
        <f t="shared" si="1"/>
        <v>113.03896321543397</v>
      </c>
      <c r="J69" s="421">
        <f t="shared" si="7"/>
        <v>114.60292022010283</v>
      </c>
      <c r="K69" s="473" t="s">
        <v>191</v>
      </c>
      <c r="L69" s="473" t="s">
        <v>191</v>
      </c>
      <c r="M69" s="420"/>
      <c r="N69" s="421"/>
    </row>
    <row r="70" spans="1:14" ht="13.1" customHeight="1">
      <c r="A70" s="168" t="s">
        <v>65</v>
      </c>
      <c r="B70" s="470">
        <v>33635.080013813138</v>
      </c>
      <c r="C70" s="470">
        <v>30895.531249625234</v>
      </c>
      <c r="D70" s="470">
        <v>28089.370265184698</v>
      </c>
      <c r="E70" s="420">
        <f t="shared" si="0"/>
        <v>109.99011710817392</v>
      </c>
      <c r="F70" s="421">
        <f t="shared" si="6"/>
        <v>91.855084741695777</v>
      </c>
      <c r="G70" s="470">
        <v>41607.736221879422</v>
      </c>
      <c r="H70" s="470">
        <v>38697.088834987138</v>
      </c>
      <c r="I70" s="420">
        <f t="shared" ref="I70:I94" si="8">G70/H70*100</f>
        <v>107.52161848480107</v>
      </c>
      <c r="J70" s="421">
        <f t="shared" si="7"/>
        <v>123.70339599249385</v>
      </c>
      <c r="K70" s="473" t="s">
        <v>191</v>
      </c>
      <c r="L70" s="473" t="s">
        <v>191</v>
      </c>
      <c r="M70" s="420"/>
      <c r="N70" s="421"/>
    </row>
    <row r="71" spans="1:14" ht="13.1" customHeight="1">
      <c r="A71" s="168" t="s">
        <v>66</v>
      </c>
      <c r="B71" s="470">
        <v>62896.952070036969</v>
      </c>
      <c r="C71" s="470">
        <v>26785.749223829567</v>
      </c>
      <c r="D71" s="470">
        <v>25538.083801729321</v>
      </c>
      <c r="E71" s="420">
        <f t="shared" si="0"/>
        <v>104.88550915482453</v>
      </c>
      <c r="F71" s="421">
        <f t="shared" si="6"/>
        <v>42.586720567958714</v>
      </c>
      <c r="G71" s="470">
        <v>32024.75354102406</v>
      </c>
      <c r="H71" s="470">
        <v>35088.286528087105</v>
      </c>
      <c r="I71" s="420">
        <f t="shared" si="8"/>
        <v>91.269072131491001</v>
      </c>
      <c r="J71" s="421">
        <f t="shared" si="7"/>
        <v>50.916224851983095</v>
      </c>
      <c r="K71" s="473" t="s">
        <v>191</v>
      </c>
      <c r="L71" s="473" t="s">
        <v>191</v>
      </c>
      <c r="M71" s="420"/>
      <c r="N71" s="421"/>
    </row>
    <row r="72" spans="1:14" ht="13.1" customHeight="1">
      <c r="A72" s="168" t="s">
        <v>67</v>
      </c>
      <c r="B72" s="470">
        <v>31485.705823647746</v>
      </c>
      <c r="C72" s="470">
        <v>26295.883013513845</v>
      </c>
      <c r="D72" s="470">
        <v>25426.255238671074</v>
      </c>
      <c r="E72" s="420">
        <f t="shared" ref="E72:E95" si="9">C72/D72*100</f>
        <v>103.42019604019448</v>
      </c>
      <c r="F72" s="421">
        <f t="shared" si="6"/>
        <v>83.516892271044412</v>
      </c>
      <c r="G72" s="470">
        <v>33085.473940749383</v>
      </c>
      <c r="H72" s="470">
        <v>31412.425861978656</v>
      </c>
      <c r="I72" s="420">
        <f t="shared" si="8"/>
        <v>105.32607091894729</v>
      </c>
      <c r="J72" s="421">
        <f t="shared" si="7"/>
        <v>105.08093458683119</v>
      </c>
      <c r="K72" s="473" t="s">
        <v>191</v>
      </c>
      <c r="L72" s="473" t="s">
        <v>191</v>
      </c>
      <c r="M72" s="420"/>
      <c r="N72" s="421"/>
    </row>
    <row r="73" spans="1:14">
      <c r="A73" s="166" t="s">
        <v>198</v>
      </c>
      <c r="B73" s="164">
        <v>32817.729954752045</v>
      </c>
      <c r="C73" s="164">
        <v>25403.83954264412</v>
      </c>
      <c r="D73" s="164">
        <v>23951.162772838205</v>
      </c>
      <c r="E73" s="419">
        <f t="shared" si="9"/>
        <v>106.06516177767087</v>
      </c>
      <c r="F73" s="418">
        <f t="shared" si="6"/>
        <v>77.408887140183253</v>
      </c>
      <c r="G73" s="164">
        <v>35839.757253396318</v>
      </c>
      <c r="H73" s="164">
        <v>34793.278900589437</v>
      </c>
      <c r="I73" s="419">
        <f t="shared" si="8"/>
        <v>103.00770259623089</v>
      </c>
      <c r="J73" s="418">
        <f t="shared" si="7"/>
        <v>109.20852022004854</v>
      </c>
      <c r="K73" s="164">
        <v>53233.950617283954</v>
      </c>
      <c r="L73" s="164">
        <v>83261.111111111109</v>
      </c>
      <c r="M73" s="419">
        <f>K73/L73*100</f>
        <v>63.936152072536942</v>
      </c>
      <c r="N73" s="418">
        <f>K73/$B73*100</f>
        <v>162.21094722481138</v>
      </c>
    </row>
    <row r="74" spans="1:14" ht="13.1" customHeight="1">
      <c r="A74" s="168" t="s">
        <v>69</v>
      </c>
      <c r="B74" s="470">
        <v>24965.921063630169</v>
      </c>
      <c r="C74" s="470">
        <v>17350.284691719538</v>
      </c>
      <c r="D74" s="470">
        <v>16403.531567549559</v>
      </c>
      <c r="E74" s="420">
        <f t="shared" si="9"/>
        <v>105.77164204105232</v>
      </c>
      <c r="F74" s="421">
        <f t="shared" si="6"/>
        <v>69.495872583667932</v>
      </c>
      <c r="G74" s="470">
        <v>13130.555555555555</v>
      </c>
      <c r="H74" s="470">
        <v>13130.555555555555</v>
      </c>
      <c r="I74" s="420">
        <f t="shared" si="8"/>
        <v>100</v>
      </c>
      <c r="J74" s="421">
        <f t="shared" si="7"/>
        <v>52.593916010909261</v>
      </c>
      <c r="K74" s="473" t="s">
        <v>191</v>
      </c>
      <c r="L74" s="473" t="s">
        <v>191</v>
      </c>
      <c r="M74" s="420"/>
      <c r="N74" s="421"/>
    </row>
    <row r="75" spans="1:14" ht="13.1" customHeight="1">
      <c r="A75" s="168" t="s">
        <v>70</v>
      </c>
      <c r="B75" s="470">
        <v>30855.188545133311</v>
      </c>
      <c r="C75" s="470">
        <v>21458.312110065086</v>
      </c>
      <c r="D75" s="470">
        <v>21073.79187178567</v>
      </c>
      <c r="E75" s="420">
        <f t="shared" si="9"/>
        <v>101.82463716363368</v>
      </c>
      <c r="F75" s="421">
        <f t="shared" si="6"/>
        <v>69.545230873170709</v>
      </c>
      <c r="G75" s="470">
        <v>29748.727818181818</v>
      </c>
      <c r="H75" s="470">
        <v>28316.333375719045</v>
      </c>
      <c r="I75" s="420">
        <f t="shared" si="8"/>
        <v>105.05854491630981</v>
      </c>
      <c r="J75" s="421">
        <f t="shared" si="7"/>
        <v>96.414020529049694</v>
      </c>
      <c r="K75" s="473" t="s">
        <v>191</v>
      </c>
      <c r="L75" s="473" t="s">
        <v>191</v>
      </c>
      <c r="M75" s="420"/>
      <c r="N75" s="421"/>
    </row>
    <row r="76" spans="1:14" ht="13.1" customHeight="1">
      <c r="A76" s="168" t="s">
        <v>71</v>
      </c>
      <c r="B76" s="470">
        <v>29265.714023795805</v>
      </c>
      <c r="C76" s="470">
        <v>7437.4496261715603</v>
      </c>
      <c r="D76" s="470">
        <v>8604.1420651243516</v>
      </c>
      <c r="E76" s="420">
        <f t="shared" si="9"/>
        <v>86.440339662895497</v>
      </c>
      <c r="F76" s="421">
        <f t="shared" si="6"/>
        <v>25.413525260734136</v>
      </c>
      <c r="G76" s="470">
        <v>12745.09804117647</v>
      </c>
      <c r="H76" s="470">
        <v>12745.09804117647</v>
      </c>
      <c r="I76" s="420">
        <f t="shared" si="8"/>
        <v>100</v>
      </c>
      <c r="J76" s="421">
        <f t="shared" si="7"/>
        <v>43.549588541777915</v>
      </c>
      <c r="K76" s="473" t="s">
        <v>191</v>
      </c>
      <c r="L76" s="473" t="s">
        <v>191</v>
      </c>
      <c r="M76" s="420"/>
      <c r="N76" s="421"/>
    </row>
    <row r="77" spans="1:14" ht="13.1" customHeight="1">
      <c r="A77" s="168" t="s">
        <v>72</v>
      </c>
      <c r="B77" s="470">
        <v>33248.000142159879</v>
      </c>
      <c r="C77" s="470">
        <v>17286.388888888891</v>
      </c>
      <c r="D77" s="470">
        <v>17042.853276353275</v>
      </c>
      <c r="E77" s="420">
        <f t="shared" si="9"/>
        <v>101.42896033068311</v>
      </c>
      <c r="F77" s="421">
        <f t="shared" si="6"/>
        <v>51.992266647547972</v>
      </c>
      <c r="G77" s="470">
        <v>85315.66899002323</v>
      </c>
      <c r="H77" s="470">
        <v>98217.231182795702</v>
      </c>
      <c r="I77" s="420">
        <f t="shared" si="8"/>
        <v>86.864257893036196</v>
      </c>
      <c r="J77" s="421">
        <f t="shared" si="7"/>
        <v>256.60391189014501</v>
      </c>
      <c r="K77" s="470">
        <v>78227.777777777781</v>
      </c>
      <c r="L77" s="470">
        <v>102488.88888888889</v>
      </c>
      <c r="M77" s="420">
        <f>K77/L77*100</f>
        <v>76.328057241977447</v>
      </c>
      <c r="N77" s="421">
        <f>K77/$B77*100</f>
        <v>235.2856636287776</v>
      </c>
    </row>
    <row r="78" spans="1:14" ht="13.1" customHeight="1">
      <c r="A78" s="168" t="s">
        <v>73</v>
      </c>
      <c r="B78" s="470">
        <v>21960.782194378702</v>
      </c>
      <c r="C78" s="470">
        <v>19138.118788211057</v>
      </c>
      <c r="D78" s="470">
        <v>17926.494040669571</v>
      </c>
      <c r="E78" s="420">
        <f t="shared" si="9"/>
        <v>106.75884947046919</v>
      </c>
      <c r="F78" s="421">
        <f t="shared" si="6"/>
        <v>87.146799320790308</v>
      </c>
      <c r="G78" s="470">
        <v>23919.019600470034</v>
      </c>
      <c r="H78" s="470">
        <v>23105.514415686273</v>
      </c>
      <c r="I78" s="420">
        <f t="shared" si="8"/>
        <v>103.52082697726684</v>
      </c>
      <c r="J78" s="421">
        <f t="shared" si="7"/>
        <v>108.91697476327862</v>
      </c>
      <c r="K78" s="473" t="s">
        <v>191</v>
      </c>
      <c r="L78" s="473" t="s">
        <v>191</v>
      </c>
      <c r="M78" s="420"/>
      <c r="N78" s="421"/>
    </row>
    <row r="79" spans="1:14" ht="13.1" customHeight="1">
      <c r="A79" s="168" t="s">
        <v>90</v>
      </c>
      <c r="B79" s="470">
        <v>33693.202579649595</v>
      </c>
      <c r="C79" s="470">
        <v>18288.995512905949</v>
      </c>
      <c r="D79" s="470">
        <v>18157.131450663976</v>
      </c>
      <c r="E79" s="420">
        <f t="shared" si="9"/>
        <v>100.72623840720804</v>
      </c>
      <c r="F79" s="421">
        <f t="shared" si="6"/>
        <v>54.280965039376653</v>
      </c>
      <c r="G79" s="470">
        <v>37320.33475783476</v>
      </c>
      <c r="H79" s="470">
        <v>34821.742112482854</v>
      </c>
      <c r="I79" s="420">
        <f t="shared" si="8"/>
        <v>107.17538093665972</v>
      </c>
      <c r="J79" s="421">
        <f t="shared" si="7"/>
        <v>110.76517487350972</v>
      </c>
      <c r="K79" s="473" t="s">
        <v>191</v>
      </c>
      <c r="L79" s="473" t="s">
        <v>191</v>
      </c>
      <c r="M79" s="420"/>
      <c r="N79" s="421"/>
    </row>
    <row r="80" spans="1:14" ht="13.1" customHeight="1">
      <c r="A80" s="168" t="s">
        <v>74</v>
      </c>
      <c r="B80" s="470">
        <v>39658.919721332844</v>
      </c>
      <c r="C80" s="470">
        <v>23304.695216832421</v>
      </c>
      <c r="D80" s="470">
        <v>21882.802205190266</v>
      </c>
      <c r="E80" s="420">
        <f t="shared" si="9"/>
        <v>106.49776476663899</v>
      </c>
      <c r="F80" s="421">
        <f t="shared" si="6"/>
        <v>58.762808923150381</v>
      </c>
      <c r="G80" s="470">
        <v>38027.416408545789</v>
      </c>
      <c r="H80" s="470">
        <v>34920.177232447168</v>
      </c>
      <c r="I80" s="420">
        <f t="shared" si="8"/>
        <v>108.89811971862341</v>
      </c>
      <c r="J80" s="421">
        <f t="shared" si="7"/>
        <v>95.88616300128453</v>
      </c>
      <c r="K80" s="473" t="s">
        <v>191</v>
      </c>
      <c r="L80" s="473" t="s">
        <v>191</v>
      </c>
      <c r="M80" s="420"/>
      <c r="N80" s="421"/>
    </row>
    <row r="81" spans="1:14" ht="13.1" customHeight="1">
      <c r="A81" s="168" t="s">
        <v>75</v>
      </c>
      <c r="B81" s="470">
        <v>36603.21324092237</v>
      </c>
      <c r="C81" s="470">
        <v>25002.029203799004</v>
      </c>
      <c r="D81" s="470">
        <v>24484.734698281674</v>
      </c>
      <c r="E81" s="420">
        <f t="shared" si="9"/>
        <v>102.1127225264713</v>
      </c>
      <c r="F81" s="421">
        <f t="shared" si="6"/>
        <v>68.305558419791268</v>
      </c>
      <c r="G81" s="470">
        <v>35412.802168021677</v>
      </c>
      <c r="H81" s="470">
        <v>33116.971801346801</v>
      </c>
      <c r="I81" s="420">
        <f t="shared" si="8"/>
        <v>106.93248881705273</v>
      </c>
      <c r="J81" s="421">
        <f t="shared" si="7"/>
        <v>96.747796252024628</v>
      </c>
      <c r="K81" s="473" t="s">
        <v>191</v>
      </c>
      <c r="L81" s="473" t="s">
        <v>191</v>
      </c>
      <c r="M81" s="420"/>
      <c r="N81" s="421"/>
    </row>
    <row r="82" spans="1:14" ht="13.1" customHeight="1">
      <c r="A82" s="168" t="s">
        <v>76</v>
      </c>
      <c r="B82" s="470">
        <v>31908.687747896784</v>
      </c>
      <c r="C82" s="470">
        <v>23929.521103466883</v>
      </c>
      <c r="D82" s="470">
        <v>22350.551793512685</v>
      </c>
      <c r="E82" s="420">
        <f t="shared" si="9"/>
        <v>107.06456522658425</v>
      </c>
      <c r="F82" s="421">
        <f t="shared" si="6"/>
        <v>74.993748701070174</v>
      </c>
      <c r="G82" s="470">
        <v>26760.641893234017</v>
      </c>
      <c r="H82" s="470">
        <v>27566.863447759599</v>
      </c>
      <c r="I82" s="420">
        <f t="shared" si="8"/>
        <v>97.075396132558183</v>
      </c>
      <c r="J82" s="421">
        <f t="shared" si="7"/>
        <v>83.866319118679229</v>
      </c>
      <c r="K82" s="470">
        <v>54544.444444444445</v>
      </c>
      <c r="L82" s="470">
        <v>56733.333333333336</v>
      </c>
      <c r="M82" s="420">
        <f>K82/L82*100</f>
        <v>96.141793967880915</v>
      </c>
      <c r="N82" s="421">
        <f>K82/$B82*100</f>
        <v>170.93916514332267</v>
      </c>
    </row>
    <row r="83" spans="1:14" ht="13.1" customHeight="1">
      <c r="A83" s="168" t="s">
        <v>77</v>
      </c>
      <c r="B83" s="470">
        <v>32016.219262272469</v>
      </c>
      <c r="C83" s="470">
        <v>34584.865828977905</v>
      </c>
      <c r="D83" s="470">
        <v>33410.166409751655</v>
      </c>
      <c r="E83" s="420">
        <f t="shared" si="9"/>
        <v>103.51599391879527</v>
      </c>
      <c r="F83" s="421">
        <f t="shared" si="6"/>
        <v>108.02295407107079</v>
      </c>
      <c r="G83" s="470">
        <v>45811.516982959271</v>
      </c>
      <c r="H83" s="470">
        <v>42206.989408294394</v>
      </c>
      <c r="I83" s="420">
        <f t="shared" si="8"/>
        <v>108.54012007299561</v>
      </c>
      <c r="J83" s="421">
        <f t="shared" si="7"/>
        <v>143.08846590435184</v>
      </c>
      <c r="K83" s="470">
        <v>83690.277777777781</v>
      </c>
      <c r="L83" s="470">
        <v>84173.611111111109</v>
      </c>
      <c r="M83" s="420">
        <f>K83/L83*100</f>
        <v>99.425789951324148</v>
      </c>
      <c r="N83" s="421">
        <f>K83/$B83*100</f>
        <v>261.39962714584919</v>
      </c>
    </row>
    <row r="84" spans="1:14" ht="13.1" customHeight="1">
      <c r="A84" s="168" t="s">
        <v>78</v>
      </c>
      <c r="B84" s="470">
        <v>29064.000891109019</v>
      </c>
      <c r="C84" s="470">
        <v>25884.797897747321</v>
      </c>
      <c r="D84" s="470">
        <v>24220.90095151405</v>
      </c>
      <c r="E84" s="420">
        <f t="shared" si="9"/>
        <v>106.86967404542094</v>
      </c>
      <c r="F84" s="421">
        <f t="shared" si="6"/>
        <v>89.061371814318065</v>
      </c>
      <c r="G84" s="470">
        <v>33485.230407144736</v>
      </c>
      <c r="H84" s="470">
        <v>33830.351366801791</v>
      </c>
      <c r="I84" s="420">
        <f t="shared" si="8"/>
        <v>98.979848137209331</v>
      </c>
      <c r="J84" s="421">
        <f t="shared" si="7"/>
        <v>115.21204713900286</v>
      </c>
      <c r="K84" s="470">
        <v>11098.412698412698</v>
      </c>
      <c r="L84" s="473" t="s">
        <v>191</v>
      </c>
      <c r="M84" s="420"/>
      <c r="N84" s="421">
        <f>K84/$B84*100</f>
        <v>38.186114637120788</v>
      </c>
    </row>
    <row r="85" spans="1:14" ht="13.1" customHeight="1">
      <c r="A85" s="168" t="s">
        <v>79</v>
      </c>
      <c r="B85" s="470">
        <v>37478.048579959912</v>
      </c>
      <c r="C85" s="470">
        <v>21718.004827210527</v>
      </c>
      <c r="D85" s="470">
        <v>20005.593136030489</v>
      </c>
      <c r="E85" s="420">
        <f t="shared" si="9"/>
        <v>108.55966468745157</v>
      </c>
      <c r="F85" s="421">
        <f t="shared" si="6"/>
        <v>57.948600981384814</v>
      </c>
      <c r="G85" s="470">
        <v>36019.158333333333</v>
      </c>
      <c r="H85" s="470">
        <v>40072.912962962961</v>
      </c>
      <c r="I85" s="420">
        <f t="shared" si="8"/>
        <v>89.884053017617475</v>
      </c>
      <c r="J85" s="421">
        <f t="shared" si="7"/>
        <v>96.107347362245889</v>
      </c>
      <c r="K85" s="473" t="s">
        <v>191</v>
      </c>
      <c r="L85" s="473" t="s">
        <v>191</v>
      </c>
      <c r="M85" s="420"/>
      <c r="N85" s="421"/>
    </row>
    <row r="86" spans="1:14">
      <c r="A86" s="166" t="s">
        <v>199</v>
      </c>
      <c r="B86" s="164">
        <v>47558.436170349676</v>
      </c>
      <c r="C86" s="164">
        <v>45204.546296456276</v>
      </c>
      <c r="D86" s="164">
        <v>40356.891169885523</v>
      </c>
      <c r="E86" s="419">
        <f t="shared" si="9"/>
        <v>112.01196372179454</v>
      </c>
      <c r="F86" s="418">
        <f>C86/B86*100</f>
        <v>95.050531381095055</v>
      </c>
      <c r="G86" s="164">
        <v>35786.727317139805</v>
      </c>
      <c r="H86" s="164">
        <v>36223.369101874741</v>
      </c>
      <c r="I86" s="419">
        <f t="shared" si="8"/>
        <v>98.794585386282193</v>
      </c>
      <c r="J86" s="418">
        <f>G86/$B86*100</f>
        <v>75.247905942397352</v>
      </c>
      <c r="K86" s="164">
        <v>104188.88888888889</v>
      </c>
      <c r="L86" s="164">
        <v>88844.444444444438</v>
      </c>
      <c r="M86" s="419">
        <f>K86/L86*100</f>
        <v>117.2711355677839</v>
      </c>
      <c r="N86" s="418">
        <f>K86/$B86*100</f>
        <v>219.07551483756626</v>
      </c>
    </row>
    <row r="87" spans="1:14" ht="26.35" customHeight="1">
      <c r="A87" s="168" t="s">
        <v>81</v>
      </c>
      <c r="B87" s="470">
        <v>58874.729916106073</v>
      </c>
      <c r="C87" s="470">
        <v>26013.991039823901</v>
      </c>
      <c r="D87" s="470">
        <v>25600.2395296832</v>
      </c>
      <c r="E87" s="420">
        <f t="shared" si="9"/>
        <v>101.61620171428849</v>
      </c>
      <c r="F87" s="421">
        <f>C87/B87*100</f>
        <v>44.185325481565194</v>
      </c>
      <c r="G87" s="470">
        <v>40279.003542871607</v>
      </c>
      <c r="H87" s="470">
        <v>40870.056144320944</v>
      </c>
      <c r="I87" s="420">
        <f t="shared" si="8"/>
        <v>98.553824836055512</v>
      </c>
      <c r="J87" s="421">
        <f>G87/$B87*100</f>
        <v>68.414757231612668</v>
      </c>
      <c r="K87" s="473" t="s">
        <v>191</v>
      </c>
      <c r="L87" s="473" t="s">
        <v>191</v>
      </c>
      <c r="M87" s="420"/>
      <c r="N87" s="421"/>
    </row>
    <row r="88" spans="1:14" ht="13.1" customHeight="1">
      <c r="A88" s="168" t="s">
        <v>82</v>
      </c>
      <c r="B88" s="470">
        <v>64021.033186844215</v>
      </c>
      <c r="C88" s="470">
        <v>81275.680987066109</v>
      </c>
      <c r="D88" s="470">
        <v>70333.486226317473</v>
      </c>
      <c r="E88" s="420">
        <f>C88/D88*100</f>
        <v>115.55758906296654</v>
      </c>
      <c r="F88" s="421">
        <f t="shared" ref="F88:F95" si="10">C88/B88*100</f>
        <v>126.95152974158432</v>
      </c>
      <c r="G88" s="470">
        <v>50172.762962962966</v>
      </c>
      <c r="H88" s="470">
        <v>58119.283399176951</v>
      </c>
      <c r="I88" s="420">
        <f t="shared" si="8"/>
        <v>86.327222272106468</v>
      </c>
      <c r="J88" s="421">
        <f t="shared" ref="J88:J94" si="11">G88/$B88*100</f>
        <v>78.369186602369695</v>
      </c>
      <c r="K88" s="470"/>
      <c r="L88" s="473" t="s">
        <v>191</v>
      </c>
      <c r="M88" s="420"/>
      <c r="N88" s="421"/>
    </row>
    <row r="89" spans="1:14" ht="13.1" customHeight="1">
      <c r="A89" s="168" t="s">
        <v>83</v>
      </c>
      <c r="B89" s="470">
        <v>36811.130809350201</v>
      </c>
      <c r="C89" s="470">
        <v>29210.879277583663</v>
      </c>
      <c r="D89" s="470">
        <v>26472.3809628364</v>
      </c>
      <c r="E89" s="420">
        <f t="shared" si="9"/>
        <v>110.34473747787077</v>
      </c>
      <c r="F89" s="421">
        <f t="shared" si="10"/>
        <v>79.353387508986714</v>
      </c>
      <c r="G89" s="470">
        <v>31475.804144739926</v>
      </c>
      <c r="H89" s="470">
        <v>31751.97645337888</v>
      </c>
      <c r="I89" s="420">
        <f t="shared" si="8"/>
        <v>99.13022010127635</v>
      </c>
      <c r="J89" s="421">
        <f t="shared" si="11"/>
        <v>85.506213617172889</v>
      </c>
      <c r="K89" s="473" t="s">
        <v>191</v>
      </c>
      <c r="L89" s="473" t="s">
        <v>191</v>
      </c>
      <c r="M89" s="420"/>
      <c r="N89" s="421"/>
    </row>
    <row r="90" spans="1:14" ht="13.1" customHeight="1">
      <c r="A90" s="168" t="s">
        <v>84</v>
      </c>
      <c r="B90" s="470">
        <v>42338.228217352771</v>
      </c>
      <c r="C90" s="470">
        <v>25700.402064506754</v>
      </c>
      <c r="D90" s="470">
        <v>21744.53942606346</v>
      </c>
      <c r="E90" s="420">
        <f t="shared" si="9"/>
        <v>118.19244160996905</v>
      </c>
      <c r="F90" s="421">
        <f t="shared" si="10"/>
        <v>60.702592306338346</v>
      </c>
      <c r="G90" s="470">
        <v>47324.78413318903</v>
      </c>
      <c r="H90" s="470">
        <v>44931.891856873823</v>
      </c>
      <c r="I90" s="420">
        <f t="shared" si="8"/>
        <v>105.32559876164915</v>
      </c>
      <c r="J90" s="421">
        <f t="shared" si="11"/>
        <v>111.77790409706485</v>
      </c>
      <c r="K90" s="473" t="s">
        <v>191</v>
      </c>
      <c r="L90" s="473" t="s">
        <v>191</v>
      </c>
      <c r="M90" s="420"/>
      <c r="N90" s="421"/>
    </row>
    <row r="91" spans="1:14" ht="13.1" customHeight="1">
      <c r="A91" s="168" t="s">
        <v>85</v>
      </c>
      <c r="B91" s="470">
        <v>35957.064518384766</v>
      </c>
      <c r="C91" s="470">
        <v>31833.012902178256</v>
      </c>
      <c r="D91" s="470">
        <v>27474.494604371663</v>
      </c>
      <c r="E91" s="420">
        <f t="shared" si="9"/>
        <v>115.86387069377821</v>
      </c>
      <c r="F91" s="421">
        <f t="shared" si="10"/>
        <v>88.530622086522399</v>
      </c>
      <c r="G91" s="470">
        <v>19334.627102396513</v>
      </c>
      <c r="H91" s="470">
        <v>20484.534618618618</v>
      </c>
      <c r="I91" s="420">
        <f t="shared" si="8"/>
        <v>94.386460138679737</v>
      </c>
      <c r="J91" s="421">
        <f t="shared" si="11"/>
        <v>53.771428122311718</v>
      </c>
      <c r="K91" s="470">
        <v>84422.222222222219</v>
      </c>
      <c r="L91" s="470">
        <v>88844.444444444438</v>
      </c>
      <c r="M91" s="420">
        <f>K91/L91*100</f>
        <v>95.022511255627819</v>
      </c>
      <c r="N91" s="421">
        <f>K91/$B91*100</f>
        <v>234.78619112262999</v>
      </c>
    </row>
    <row r="92" spans="1:14" ht="13.1" customHeight="1">
      <c r="A92" s="168" t="s">
        <v>86</v>
      </c>
      <c r="B92" s="470">
        <v>70889.102682394325</v>
      </c>
      <c r="C92" s="470">
        <v>38694.698391679347</v>
      </c>
      <c r="D92" s="470">
        <v>35530.019987789987</v>
      </c>
      <c r="E92" s="420">
        <f t="shared" si="9"/>
        <v>108.90705494952412</v>
      </c>
      <c r="F92" s="421">
        <f t="shared" si="10"/>
        <v>54.584833109037753</v>
      </c>
      <c r="G92" s="470">
        <v>36133.350370370368</v>
      </c>
      <c r="H92" s="470">
        <v>49572.438518518517</v>
      </c>
      <c r="I92" s="420">
        <f t="shared" si="8"/>
        <v>72.889999867309768</v>
      </c>
      <c r="J92" s="421">
        <f t="shared" si="11"/>
        <v>50.971657142084645</v>
      </c>
      <c r="K92" s="473" t="s">
        <v>191</v>
      </c>
      <c r="L92" s="473" t="s">
        <v>191</v>
      </c>
      <c r="M92" s="420"/>
      <c r="N92" s="421"/>
    </row>
    <row r="93" spans="1:14" ht="13.1" customHeight="1">
      <c r="A93" s="168" t="s">
        <v>87</v>
      </c>
      <c r="B93" s="470">
        <v>68028.539139029788</v>
      </c>
      <c r="C93" s="470">
        <v>75092.21188406623</v>
      </c>
      <c r="D93" s="470">
        <v>65167.156300497307</v>
      </c>
      <c r="E93" s="420">
        <f t="shared" si="9"/>
        <v>115.23014988992728</v>
      </c>
      <c r="F93" s="421">
        <f t="shared" si="10"/>
        <v>110.38339619582366</v>
      </c>
      <c r="G93" s="470">
        <v>36859.4047850149</v>
      </c>
      <c r="H93" s="470">
        <v>39418.090370370373</v>
      </c>
      <c r="I93" s="420">
        <f t="shared" si="8"/>
        <v>93.508854535280136</v>
      </c>
      <c r="J93" s="421">
        <f t="shared" si="11"/>
        <v>54.182267106582152</v>
      </c>
      <c r="K93" s="473" t="s">
        <v>191</v>
      </c>
      <c r="L93" s="473" t="s">
        <v>191</v>
      </c>
      <c r="M93" s="420"/>
      <c r="N93" s="421"/>
    </row>
    <row r="94" spans="1:14" ht="13.1" customHeight="1">
      <c r="A94" s="168" t="s">
        <v>88</v>
      </c>
      <c r="B94" s="470">
        <v>33414.23944835677</v>
      </c>
      <c r="C94" s="470">
        <v>17551.527411167513</v>
      </c>
      <c r="D94" s="470">
        <v>22318.955882352941</v>
      </c>
      <c r="E94" s="420">
        <f t="shared" si="9"/>
        <v>78.639554214294961</v>
      </c>
      <c r="F94" s="421">
        <f t="shared" si="10"/>
        <v>52.527089351514945</v>
      </c>
      <c r="G94" s="470">
        <v>8986.8945868945866</v>
      </c>
      <c r="H94" s="470">
        <v>10196.153846153846</v>
      </c>
      <c r="I94" s="420">
        <f t="shared" si="8"/>
        <v>88.140044986518021</v>
      </c>
      <c r="J94" s="421">
        <f t="shared" si="11"/>
        <v>26.895403681966911</v>
      </c>
      <c r="K94" s="473" t="s">
        <v>191</v>
      </c>
      <c r="L94" s="473" t="s">
        <v>191</v>
      </c>
      <c r="M94" s="420"/>
      <c r="N94" s="421"/>
    </row>
    <row r="95" spans="1:14" ht="13.1" customHeight="1">
      <c r="A95" s="168" t="s">
        <v>89</v>
      </c>
      <c r="B95" s="470">
        <v>89933.079269962313</v>
      </c>
      <c r="C95" s="470">
        <v>53960.953556910572</v>
      </c>
      <c r="D95" s="470">
        <v>50595.734425717856</v>
      </c>
      <c r="E95" s="420">
        <f t="shared" si="9"/>
        <v>106.65119138873922</v>
      </c>
      <c r="F95" s="421">
        <f t="shared" si="10"/>
        <v>60.001229797691977</v>
      </c>
      <c r="G95" s="470"/>
      <c r="H95" s="470"/>
      <c r="I95" s="420"/>
      <c r="J95" s="421"/>
      <c r="K95" s="473" t="s">
        <v>191</v>
      </c>
      <c r="L95" s="473" t="s">
        <v>191</v>
      </c>
      <c r="M95" s="420"/>
      <c r="N95" s="421"/>
    </row>
    <row r="96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D190" s="158"/>
      <c r="H190" s="158"/>
    </row>
    <row r="191" spans="1:14">
      <c r="D191" s="158"/>
      <c r="H191" s="158"/>
    </row>
    <row r="192" spans="1:14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9">
    <mergeCell ref="A1:N1"/>
    <mergeCell ref="A3:A4"/>
    <mergeCell ref="B3:B4"/>
    <mergeCell ref="C3:D3"/>
    <mergeCell ref="E3:F3"/>
    <mergeCell ref="G3:H3"/>
    <mergeCell ref="I3:J3"/>
    <mergeCell ref="K3:L3"/>
    <mergeCell ref="M3:N3"/>
  </mergeCells>
  <pageMargins left="0.74803149606299213" right="0.35433070866141736" top="0.74803149606299213" bottom="0.74803149606299213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237"/>
  <sheetViews>
    <sheetView workbookViewId="0">
      <selection activeCell="F14" sqref="F14"/>
    </sheetView>
  </sheetViews>
  <sheetFormatPr defaultRowHeight="14.3"/>
  <cols>
    <col min="1" max="1" width="34.25" style="159" customWidth="1"/>
    <col min="2" max="2" width="15.75" style="157" customWidth="1"/>
    <col min="3" max="3" width="11.75" style="158" customWidth="1"/>
    <col min="4" max="4" width="11.75" style="157" customWidth="1"/>
    <col min="5" max="5" width="9.875" style="157" customWidth="1"/>
    <col min="6" max="6" width="15.125" style="157" customWidth="1"/>
    <col min="7" max="7" width="11.75" style="158" customWidth="1"/>
    <col min="8" max="8" width="11.75" style="157" customWidth="1"/>
    <col min="9" max="9" width="9.75" style="157" customWidth="1"/>
    <col min="10" max="10" width="15.375" style="157" customWidth="1"/>
  </cols>
  <sheetData>
    <row r="1" spans="1:10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</row>
    <row r="2" spans="1:10" ht="12.1" customHeight="1">
      <c r="J2" s="160" t="s">
        <v>137</v>
      </c>
    </row>
    <row r="3" spans="1:10" ht="54" customHeight="1">
      <c r="A3" s="787"/>
      <c r="B3" s="789" t="s">
        <v>483</v>
      </c>
      <c r="C3" s="791" t="s">
        <v>174</v>
      </c>
      <c r="D3" s="792"/>
      <c r="E3" s="793" t="s">
        <v>175</v>
      </c>
      <c r="F3" s="793"/>
      <c r="G3" s="791" t="s">
        <v>231</v>
      </c>
      <c r="H3" s="792"/>
      <c r="I3" s="793" t="s">
        <v>175</v>
      </c>
      <c r="J3" s="793"/>
    </row>
    <row r="4" spans="1:10" ht="51.65">
      <c r="A4" s="788"/>
      <c r="B4" s="790"/>
      <c r="C4" s="162" t="s">
        <v>484</v>
      </c>
      <c r="D4" s="162" t="s">
        <v>485</v>
      </c>
      <c r="E4" s="162" t="s">
        <v>178</v>
      </c>
      <c r="F4" s="161" t="s">
        <v>179</v>
      </c>
      <c r="G4" s="741" t="s">
        <v>484</v>
      </c>
      <c r="H4" s="741" t="s">
        <v>485</v>
      </c>
      <c r="I4" s="162" t="s">
        <v>178</v>
      </c>
      <c r="J4" s="161" t="s">
        <v>179</v>
      </c>
    </row>
    <row r="5" spans="1:10" ht="14.45" customHeight="1">
      <c r="A5" s="163" t="s">
        <v>180</v>
      </c>
      <c r="B5" s="164">
        <v>39144.488447473872</v>
      </c>
      <c r="C5" s="164">
        <v>23300.952453188576</v>
      </c>
      <c r="D5" s="164">
        <v>21563.549078381489</v>
      </c>
      <c r="E5" s="165">
        <f>C5/D5*100</f>
        <v>108.05713089478819</v>
      </c>
      <c r="F5" s="165">
        <f>C5/$B5*100</f>
        <v>59.525499955006481</v>
      </c>
      <c r="G5" s="164">
        <v>25156.075541961054</v>
      </c>
      <c r="H5" s="164">
        <v>23192.07652717382</v>
      </c>
      <c r="I5" s="165">
        <f>G5/H5*100</f>
        <v>108.46840520074193</v>
      </c>
      <c r="J5" s="165">
        <f>G5/$B5*100</f>
        <v>64.26466800228286</v>
      </c>
    </row>
    <row r="6" spans="1:10" ht="14.45" customHeight="1">
      <c r="A6" s="166" t="s">
        <v>3</v>
      </c>
      <c r="B6" s="164">
        <v>48396.092972067614</v>
      </c>
      <c r="C6" s="164">
        <v>27199.018815446354</v>
      </c>
      <c r="D6" s="164">
        <v>25179.464636659421</v>
      </c>
      <c r="E6" s="167">
        <f t="shared" ref="E6:E71" si="0">C6/D6*100</f>
        <v>108.02063986637197</v>
      </c>
      <c r="F6" s="165">
        <f>C6/B6*100</f>
        <v>56.200856608703084</v>
      </c>
      <c r="G6" s="164">
        <v>27022.961326021872</v>
      </c>
      <c r="H6" s="164">
        <v>24922.62297801426</v>
      </c>
      <c r="I6" s="167">
        <f t="shared" ref="I6:I69" si="1">G6/H6*100</f>
        <v>108.42743699112427</v>
      </c>
      <c r="J6" s="165">
        <f>G6/$B6*100</f>
        <v>55.837072099226063</v>
      </c>
    </row>
    <row r="7" spans="1:10" ht="13.1" customHeight="1">
      <c r="A7" s="168" t="s">
        <v>4</v>
      </c>
      <c r="B7" s="470">
        <v>29150.29360962045</v>
      </c>
      <c r="C7" s="470">
        <v>31223.533260551925</v>
      </c>
      <c r="D7" s="470">
        <v>29249.558689448208</v>
      </c>
      <c r="E7" s="169">
        <f>C7/D7*100</f>
        <v>106.74873283409856</v>
      </c>
      <c r="F7" s="466">
        <f>C7/B7*100</f>
        <v>107.11224277427944</v>
      </c>
      <c r="G7" s="470">
        <v>30891.055233041814</v>
      </c>
      <c r="H7" s="470">
        <v>28942.469263922536</v>
      </c>
      <c r="I7" s="169">
        <f t="shared" si="1"/>
        <v>106.73261825502993</v>
      </c>
      <c r="J7" s="170">
        <f>G7/$B7*100</f>
        <v>105.9716778387675</v>
      </c>
    </row>
    <row r="8" spans="1:10" ht="13.1" customHeight="1">
      <c r="A8" s="168" t="s">
        <v>5</v>
      </c>
      <c r="B8" s="470">
        <v>24389.867566427241</v>
      </c>
      <c r="C8" s="470">
        <v>26238.529648104352</v>
      </c>
      <c r="D8" s="470">
        <v>24587.763343379953</v>
      </c>
      <c r="E8" s="169">
        <f>C8/D8*100</f>
        <v>106.71377173137162</v>
      </c>
      <c r="F8" s="466">
        <f t="shared" ref="F8:F24" si="2">C8/B8*100</f>
        <v>107.57963148689582</v>
      </c>
      <c r="G8" s="470">
        <v>25421.377215668595</v>
      </c>
      <c r="H8" s="470">
        <v>23733.13244250053</v>
      </c>
      <c r="I8" s="169">
        <f t="shared" si="1"/>
        <v>107.11345110999682</v>
      </c>
      <c r="J8" s="170">
        <f t="shared" ref="J8:J24" si="3">G8/$B8*100</f>
        <v>104.22925481834608</v>
      </c>
    </row>
    <row r="9" spans="1:10" ht="13.1" customHeight="1">
      <c r="A9" s="168" t="s">
        <v>6</v>
      </c>
      <c r="B9" s="470">
        <v>27841.667317228126</v>
      </c>
      <c r="C9" s="470">
        <v>26209.708076463561</v>
      </c>
      <c r="D9" s="470">
        <v>23977.800189031088</v>
      </c>
      <c r="E9" s="169">
        <f t="shared" si="0"/>
        <v>109.30822623358702</v>
      </c>
      <c r="F9" s="467">
        <f t="shared" si="2"/>
        <v>94.138428485011289</v>
      </c>
      <c r="G9" s="470">
        <v>25637.810970563896</v>
      </c>
      <c r="H9" s="470">
        <v>23351.798482821592</v>
      </c>
      <c r="I9" s="169">
        <f t="shared" si="1"/>
        <v>109.78944936264321</v>
      </c>
      <c r="J9" s="170">
        <f t="shared" si="3"/>
        <v>92.084323393590338</v>
      </c>
    </row>
    <row r="10" spans="1:10" ht="13.1" customHeight="1">
      <c r="A10" s="168" t="s">
        <v>181</v>
      </c>
      <c r="B10" s="470">
        <v>28339.388499156499</v>
      </c>
      <c r="C10" s="470">
        <v>24645.888386039314</v>
      </c>
      <c r="D10" s="470">
        <v>22902.214414481899</v>
      </c>
      <c r="E10" s="169">
        <f t="shared" si="0"/>
        <v>107.61356059287799</v>
      </c>
      <c r="F10" s="467">
        <f t="shared" si="2"/>
        <v>86.966902573684251</v>
      </c>
      <c r="G10" s="470">
        <v>24494.176858197796</v>
      </c>
      <c r="H10" s="470">
        <v>22472.338228804048</v>
      </c>
      <c r="I10" s="169">
        <f t="shared" si="1"/>
        <v>108.99701049711972</v>
      </c>
      <c r="J10" s="170">
        <f t="shared" si="3"/>
        <v>86.431564530500879</v>
      </c>
    </row>
    <row r="11" spans="1:10" ht="13.1" customHeight="1">
      <c r="A11" s="168" t="s">
        <v>9</v>
      </c>
      <c r="B11" s="470">
        <v>23164.901240415944</v>
      </c>
      <c r="C11" s="470">
        <v>18262.812507270624</v>
      </c>
      <c r="D11" s="470">
        <v>16944.582427014175</v>
      </c>
      <c r="E11" s="169">
        <f t="shared" si="0"/>
        <v>107.77965515488206</v>
      </c>
      <c r="F11" s="742">
        <f t="shared" si="2"/>
        <v>78.838292111547545</v>
      </c>
      <c r="G11" s="470">
        <v>17417.532444515906</v>
      </c>
      <c r="H11" s="470">
        <v>16130.596350133392</v>
      </c>
      <c r="I11" s="169">
        <f t="shared" si="1"/>
        <v>107.97823010661271</v>
      </c>
      <c r="J11" s="170">
        <f t="shared" si="3"/>
        <v>75.189323121859161</v>
      </c>
    </row>
    <row r="12" spans="1:10" ht="13.1" customHeight="1">
      <c r="A12" s="168" t="s">
        <v>10</v>
      </c>
      <c r="B12" s="470">
        <v>33899.084868583603</v>
      </c>
      <c r="C12" s="470">
        <v>27374.215922170693</v>
      </c>
      <c r="D12" s="470">
        <v>25768.193995732083</v>
      </c>
      <c r="E12" s="169">
        <f t="shared" si="0"/>
        <v>106.23257464882721</v>
      </c>
      <c r="F12" s="467">
        <f t="shared" si="2"/>
        <v>80.75207937999555</v>
      </c>
      <c r="G12" s="470">
        <v>26720.783557466009</v>
      </c>
      <c r="H12" s="470">
        <v>25075.69604356536</v>
      </c>
      <c r="I12" s="169">
        <f t="shared" si="1"/>
        <v>106.56048594241432</v>
      </c>
      <c r="J12" s="170">
        <f t="shared" si="3"/>
        <v>78.824498245466884</v>
      </c>
    </row>
    <row r="13" spans="1:10" ht="13.1" customHeight="1">
      <c r="A13" s="168" t="s">
        <v>11</v>
      </c>
      <c r="B13" s="470">
        <v>24296.489326525945</v>
      </c>
      <c r="C13" s="470">
        <v>18860.423514425169</v>
      </c>
      <c r="D13" s="470">
        <v>17771.880317553998</v>
      </c>
      <c r="E13" s="169">
        <f t="shared" si="0"/>
        <v>106.12508737072675</v>
      </c>
      <c r="F13" s="170">
        <f t="shared" si="2"/>
        <v>77.626126396104908</v>
      </c>
      <c r="G13" s="470">
        <v>18111.390574126141</v>
      </c>
      <c r="H13" s="470">
        <v>16973.365668538023</v>
      </c>
      <c r="I13" s="169">
        <f t="shared" si="1"/>
        <v>106.7047686817799</v>
      </c>
      <c r="J13" s="170">
        <f t="shared" si="3"/>
        <v>74.543240921448032</v>
      </c>
    </row>
    <row r="14" spans="1:10" ht="13.1" customHeight="1">
      <c r="A14" s="168" t="s">
        <v>12</v>
      </c>
      <c r="B14" s="470">
        <v>27240.652243661061</v>
      </c>
      <c r="C14" s="470">
        <v>27646.646152747162</v>
      </c>
      <c r="D14" s="470">
        <v>24701.112458827865</v>
      </c>
      <c r="E14" s="468">
        <f t="shared" si="0"/>
        <v>111.92470055277451</v>
      </c>
      <c r="F14" s="466">
        <f t="shared" si="2"/>
        <v>101.49039716617129</v>
      </c>
      <c r="G14" s="470">
        <v>27164.613399384623</v>
      </c>
      <c r="H14" s="470">
        <v>24321.211466029545</v>
      </c>
      <c r="I14" s="169">
        <f t="shared" si="1"/>
        <v>111.69103741944177</v>
      </c>
      <c r="J14" s="170">
        <f t="shared" si="3"/>
        <v>99.720862615196253</v>
      </c>
    </row>
    <row r="15" spans="1:10" ht="13.1" customHeight="1">
      <c r="A15" s="168" t="s">
        <v>13</v>
      </c>
      <c r="B15" s="470">
        <v>28492.403963656772</v>
      </c>
      <c r="C15" s="470">
        <v>28297.812033184364</v>
      </c>
      <c r="D15" s="470">
        <v>26321.546821161526</v>
      </c>
      <c r="E15" s="169">
        <f t="shared" si="0"/>
        <v>107.50816517528521</v>
      </c>
      <c r="F15" s="467">
        <f t="shared" si="2"/>
        <v>99.317039268709578</v>
      </c>
      <c r="G15" s="470">
        <v>27817.830604962561</v>
      </c>
      <c r="H15" s="470">
        <v>25787.118253859888</v>
      </c>
      <c r="I15" s="169">
        <f t="shared" si="1"/>
        <v>107.87490998843468</v>
      </c>
      <c r="J15" s="170">
        <f t="shared" si="3"/>
        <v>97.63244491565311</v>
      </c>
    </row>
    <row r="16" spans="1:10" ht="13.1" customHeight="1">
      <c r="A16" s="168" t="s">
        <v>182</v>
      </c>
      <c r="B16" s="470">
        <v>46697.455354937243</v>
      </c>
      <c r="C16" s="470">
        <v>35836.101577257374</v>
      </c>
      <c r="D16" s="470">
        <v>33564.687204294481</v>
      </c>
      <c r="E16" s="169">
        <f t="shared" si="0"/>
        <v>106.76727406734858</v>
      </c>
      <c r="F16" s="170">
        <f t="shared" si="2"/>
        <v>76.741015768150376</v>
      </c>
      <c r="G16" s="470">
        <v>36543.523601776302</v>
      </c>
      <c r="H16" s="470">
        <v>33927.665058247221</v>
      </c>
      <c r="I16" s="169">
        <f t="shared" si="1"/>
        <v>107.7101048334395</v>
      </c>
      <c r="J16" s="170">
        <f t="shared" si="3"/>
        <v>78.25592063639634</v>
      </c>
    </row>
    <row r="17" spans="1:10" ht="13.1" customHeight="1">
      <c r="A17" s="168" t="s">
        <v>15</v>
      </c>
      <c r="B17" s="470">
        <v>24652.03239984118</v>
      </c>
      <c r="C17" s="470">
        <v>25443.744570888957</v>
      </c>
      <c r="D17" s="470">
        <v>23298.32414772136</v>
      </c>
      <c r="E17" s="169">
        <f t="shared" si="0"/>
        <v>109.2084752944663</v>
      </c>
      <c r="F17" s="466">
        <f t="shared" si="2"/>
        <v>103.21154928813448</v>
      </c>
      <c r="G17" s="470">
        <v>25121.726712822459</v>
      </c>
      <c r="H17" s="470">
        <v>23035.460167996273</v>
      </c>
      <c r="I17" s="169">
        <f t="shared" si="1"/>
        <v>109.05676087914532</v>
      </c>
      <c r="J17" s="170">
        <f t="shared" si="3"/>
        <v>101.90529651009344</v>
      </c>
    </row>
    <row r="18" spans="1:10" ht="13.1" customHeight="1">
      <c r="A18" s="168" t="s">
        <v>16</v>
      </c>
      <c r="B18" s="470">
        <v>29129.479954843722</v>
      </c>
      <c r="C18" s="470">
        <v>23903.76227381128</v>
      </c>
      <c r="D18" s="470">
        <v>21835.61823195215</v>
      </c>
      <c r="E18" s="743">
        <f t="shared" si="0"/>
        <v>109.47142425687221</v>
      </c>
      <c r="F18" s="467">
        <f t="shared" si="2"/>
        <v>82.06038113576588</v>
      </c>
      <c r="G18" s="470">
        <v>23315.589918728143</v>
      </c>
      <c r="H18" s="470">
        <v>21321.340629357102</v>
      </c>
      <c r="I18" s="169">
        <f t="shared" si="1"/>
        <v>109.35330157722439</v>
      </c>
      <c r="J18" s="170">
        <f t="shared" si="3"/>
        <v>80.041215822842631</v>
      </c>
    </row>
    <row r="19" spans="1:10" ht="13.1" customHeight="1">
      <c r="A19" s="168" t="s">
        <v>17</v>
      </c>
      <c r="B19" s="470">
        <v>26293.898394055228</v>
      </c>
      <c r="C19" s="470">
        <v>20883.732285153674</v>
      </c>
      <c r="D19" s="470">
        <v>18473.666512620443</v>
      </c>
      <c r="E19" s="468">
        <f t="shared" si="0"/>
        <v>113.04595257734449</v>
      </c>
      <c r="F19" s="170">
        <f t="shared" si="2"/>
        <v>79.424252623853093</v>
      </c>
      <c r="G19" s="470">
        <v>20325.88680827057</v>
      </c>
      <c r="H19" s="470">
        <v>18160.326486941125</v>
      </c>
      <c r="I19" s="169">
        <f t="shared" si="1"/>
        <v>111.9246772511864</v>
      </c>
      <c r="J19" s="170">
        <f t="shared" si="3"/>
        <v>77.30267495392026</v>
      </c>
    </row>
    <row r="20" spans="1:10" ht="13.1" customHeight="1">
      <c r="A20" s="168" t="s">
        <v>18</v>
      </c>
      <c r="B20" s="470">
        <v>24196.451818157195</v>
      </c>
      <c r="C20" s="470">
        <v>26990.293840096958</v>
      </c>
      <c r="D20" s="470">
        <v>25276.770917601156</v>
      </c>
      <c r="E20" s="169">
        <f t="shared" si="0"/>
        <v>106.7790420227396</v>
      </c>
      <c r="F20" s="466">
        <f t="shared" si="2"/>
        <v>111.5464946800309</v>
      </c>
      <c r="G20" s="470">
        <v>26443.224048148466</v>
      </c>
      <c r="H20" s="470">
        <v>24764.927736980324</v>
      </c>
      <c r="I20" s="169">
        <f t="shared" si="1"/>
        <v>106.77690776647015</v>
      </c>
      <c r="J20" s="170">
        <f t="shared" si="3"/>
        <v>109.28554420654881</v>
      </c>
    </row>
    <row r="21" spans="1:10" ht="13.1" customHeight="1">
      <c r="A21" s="168" t="s">
        <v>19</v>
      </c>
      <c r="B21" s="470">
        <v>27386.697131511519</v>
      </c>
      <c r="C21" s="470">
        <v>20886.463953830891</v>
      </c>
      <c r="D21" s="470">
        <v>19505.147174371039</v>
      </c>
      <c r="E21" s="169">
        <f t="shared" si="0"/>
        <v>107.08180649503043</v>
      </c>
      <c r="F21" s="170">
        <f t="shared" si="2"/>
        <v>76.264997759801531</v>
      </c>
      <c r="G21" s="470">
        <v>20693.397242853382</v>
      </c>
      <c r="H21" s="470">
        <v>19433.660502096434</v>
      </c>
      <c r="I21" s="169">
        <f t="shared" si="1"/>
        <v>106.48224116409284</v>
      </c>
      <c r="J21" s="170">
        <f t="shared" si="3"/>
        <v>75.560032462049861</v>
      </c>
    </row>
    <row r="22" spans="1:10" ht="13.1" customHeight="1">
      <c r="A22" s="168" t="s">
        <v>20</v>
      </c>
      <c r="B22" s="470">
        <v>31301.843333528544</v>
      </c>
      <c r="C22" s="470">
        <v>26920.057326264305</v>
      </c>
      <c r="D22" s="470">
        <v>24138.148486250066</v>
      </c>
      <c r="E22" s="468">
        <f t="shared" si="0"/>
        <v>111.52494708365437</v>
      </c>
      <c r="F22" s="467">
        <f t="shared" si="2"/>
        <v>86.001508088276864</v>
      </c>
      <c r="G22" s="470">
        <v>26748.346408103091</v>
      </c>
      <c r="H22" s="470">
        <v>24109.383973131749</v>
      </c>
      <c r="I22" s="169">
        <f t="shared" si="1"/>
        <v>110.94578956439651</v>
      </c>
      <c r="J22" s="170">
        <f t="shared" si="3"/>
        <v>85.452943211979999</v>
      </c>
    </row>
    <row r="23" spans="1:10" ht="13.1" customHeight="1">
      <c r="A23" s="168" t="s">
        <v>21</v>
      </c>
      <c r="B23" s="470">
        <v>30500.844488099618</v>
      </c>
      <c r="C23" s="470">
        <v>24263.299071858124</v>
      </c>
      <c r="D23" s="470">
        <v>22775.050116545055</v>
      </c>
      <c r="E23" s="169">
        <f t="shared" si="0"/>
        <v>106.53455842115545</v>
      </c>
      <c r="F23" s="170">
        <f t="shared" si="2"/>
        <v>79.549597655647958</v>
      </c>
      <c r="G23" s="470">
        <v>23559.011861439256</v>
      </c>
      <c r="H23" s="470">
        <v>22095.946828925225</v>
      </c>
      <c r="I23" s="169">
        <f t="shared" si="1"/>
        <v>106.62141814442987</v>
      </c>
      <c r="J23" s="170">
        <f t="shared" si="3"/>
        <v>77.24052319479604</v>
      </c>
    </row>
    <row r="24" spans="1:10" ht="13.1" customHeight="1">
      <c r="A24" s="168" t="s">
        <v>183</v>
      </c>
      <c r="B24" s="470">
        <v>73345.138075881856</v>
      </c>
      <c r="C24" s="470">
        <v>32178.288904304194</v>
      </c>
      <c r="D24" s="470">
        <v>30393.634036544314</v>
      </c>
      <c r="E24" s="169">
        <f t="shared" si="0"/>
        <v>105.87180481812102</v>
      </c>
      <c r="F24" s="170">
        <f t="shared" si="2"/>
        <v>43.872422560596974</v>
      </c>
      <c r="G24" s="470">
        <v>36204.690300033573</v>
      </c>
      <c r="H24" s="470">
        <v>35448.51077651282</v>
      </c>
      <c r="I24" s="169">
        <f t="shared" si="1"/>
        <v>102.13317712636261</v>
      </c>
      <c r="J24" s="170">
        <f t="shared" si="3"/>
        <v>49.362086226597199</v>
      </c>
    </row>
    <row r="25" spans="1:10" ht="27.2">
      <c r="A25" s="166" t="s">
        <v>23</v>
      </c>
      <c r="B25" s="164">
        <v>44695.638112592118</v>
      </c>
      <c r="C25" s="164">
        <v>26935.197587149156</v>
      </c>
      <c r="D25" s="164">
        <v>25625.520084202013</v>
      </c>
      <c r="E25" s="167">
        <f t="shared" si="0"/>
        <v>105.11083286756218</v>
      </c>
      <c r="F25" s="165">
        <f>C25/B25*100</f>
        <v>60.263593327154432</v>
      </c>
      <c r="G25" s="164">
        <v>35206.774216010526</v>
      </c>
      <c r="H25" s="164">
        <v>33461.821153276047</v>
      </c>
      <c r="I25" s="167">
        <f t="shared" si="1"/>
        <v>105.2147582008209</v>
      </c>
      <c r="J25" s="165">
        <f>G25/$B25*100</f>
        <v>78.770044914274777</v>
      </c>
    </row>
    <row r="26" spans="1:10" ht="13.1" customHeight="1">
      <c r="A26" s="168" t="s">
        <v>24</v>
      </c>
      <c r="B26" s="470">
        <v>34779.481813886567</v>
      </c>
      <c r="C26" s="470">
        <v>25133.711248236952</v>
      </c>
      <c r="D26" s="470">
        <v>23014.314001883238</v>
      </c>
      <c r="E26" s="169">
        <f>C26/D26*100</f>
        <v>109.20903940990937</v>
      </c>
      <c r="F26" s="170">
        <f>C26/B26*100</f>
        <v>72.26591638924792</v>
      </c>
      <c r="G26" s="470">
        <v>35381.07322557248</v>
      </c>
      <c r="H26" s="470">
        <v>32637.008788023461</v>
      </c>
      <c r="I26" s="169">
        <f t="shared" si="1"/>
        <v>108.4078306788825</v>
      </c>
      <c r="J26" s="170">
        <f>G26/$B26*100</f>
        <v>101.729730807679</v>
      </c>
    </row>
    <row r="27" spans="1:10" ht="13.1" customHeight="1">
      <c r="A27" s="168" t="s">
        <v>25</v>
      </c>
      <c r="B27" s="470">
        <v>45454.503786648755</v>
      </c>
      <c r="C27" s="470">
        <v>28755.855049246107</v>
      </c>
      <c r="D27" s="470">
        <v>27674.396630882926</v>
      </c>
      <c r="E27" s="169">
        <f t="shared" si="0"/>
        <v>103.90779402632519</v>
      </c>
      <c r="F27" s="170">
        <f t="shared" ref="F27:F52" si="4">C27/B27*100</f>
        <v>63.262939101080882</v>
      </c>
      <c r="G27" s="470">
        <v>28737.724809223106</v>
      </c>
      <c r="H27" s="470">
        <v>28167.895393021692</v>
      </c>
      <c r="I27" s="169">
        <f t="shared" si="1"/>
        <v>102.02297476701997</v>
      </c>
      <c r="J27" s="170">
        <f t="shared" ref="J27:J52" si="5">G27/$B27*100</f>
        <v>63.223052536466518</v>
      </c>
    </row>
    <row r="28" spans="1:10" ht="13.1" customHeight="1">
      <c r="A28" s="168" t="s">
        <v>184</v>
      </c>
      <c r="B28" s="470">
        <v>43107.818020737504</v>
      </c>
      <c r="C28" s="470">
        <v>28998.39334643917</v>
      </c>
      <c r="D28" s="470">
        <v>27592.480742768887</v>
      </c>
      <c r="E28" s="169">
        <f t="shared" si="0"/>
        <v>105.0952743857173</v>
      </c>
      <c r="F28" s="170">
        <f t="shared" si="4"/>
        <v>67.269452915684951</v>
      </c>
      <c r="G28" s="470">
        <v>44992.05862787411</v>
      </c>
      <c r="H28" s="470">
        <v>43574.822365362597</v>
      </c>
      <c r="I28" s="169">
        <f t="shared" si="1"/>
        <v>103.25242005722568</v>
      </c>
      <c r="J28" s="170">
        <f t="shared" si="5"/>
        <v>104.37099508546261</v>
      </c>
    </row>
    <row r="29" spans="1:10" ht="13.1" customHeight="1">
      <c r="A29" s="168" t="s">
        <v>27</v>
      </c>
      <c r="B29" s="470">
        <v>31636.361920389285</v>
      </c>
      <c r="C29" s="470">
        <v>23540.764088518892</v>
      </c>
      <c r="D29" s="470">
        <v>22245.79650430131</v>
      </c>
      <c r="E29" s="169">
        <f t="shared" si="0"/>
        <v>105.8211787740088</v>
      </c>
      <c r="F29" s="170">
        <f t="shared" si="4"/>
        <v>74.410465235407258</v>
      </c>
      <c r="G29" s="470">
        <v>24227.572390151992</v>
      </c>
      <c r="H29" s="470">
        <v>22745.464775289027</v>
      </c>
      <c r="I29" s="169">
        <f t="shared" si="1"/>
        <v>106.51605772625558</v>
      </c>
      <c r="J29" s="170">
        <f t="shared" si="5"/>
        <v>76.581411134184776</v>
      </c>
    </row>
    <row r="30" spans="1:10" ht="13.1" customHeight="1">
      <c r="A30" s="168" t="s">
        <v>28</v>
      </c>
      <c r="B30" s="470">
        <v>31295.694866586047</v>
      </c>
      <c r="C30" s="470">
        <v>27024.919784803737</v>
      </c>
      <c r="D30" s="470">
        <v>25956.028677621282</v>
      </c>
      <c r="E30" s="169">
        <f t="shared" si="0"/>
        <v>104.11808416633485</v>
      </c>
      <c r="F30" s="467">
        <f t="shared" si="4"/>
        <v>86.353474175957174</v>
      </c>
      <c r="G30" s="470">
        <v>35404.528114270834</v>
      </c>
      <c r="H30" s="470">
        <v>31110.992911081579</v>
      </c>
      <c r="I30" s="169">
        <f t="shared" si="1"/>
        <v>113.80070130021443</v>
      </c>
      <c r="J30" s="170">
        <f t="shared" si="5"/>
        <v>113.1290685993738</v>
      </c>
    </row>
    <row r="31" spans="1:10" ht="13.1" customHeight="1">
      <c r="A31" s="168" t="s">
        <v>29</v>
      </c>
      <c r="B31" s="470">
        <v>38754.831205503287</v>
      </c>
      <c r="C31" s="470">
        <v>34819.225949656124</v>
      </c>
      <c r="D31" s="470">
        <v>33153.88393399286</v>
      </c>
      <c r="E31" s="169">
        <f t="shared" si="0"/>
        <v>105.02306764112117</v>
      </c>
      <c r="F31" s="467">
        <f t="shared" si="4"/>
        <v>89.844865444057731</v>
      </c>
      <c r="G31" s="470">
        <v>32575.368144384887</v>
      </c>
      <c r="H31" s="470">
        <v>31264.480316580328</v>
      </c>
      <c r="I31" s="169">
        <f t="shared" si="1"/>
        <v>104.19289818519503</v>
      </c>
      <c r="J31" s="170">
        <f t="shared" si="5"/>
        <v>84.054986516775486</v>
      </c>
    </row>
    <row r="32" spans="1:10" ht="13.1" customHeight="1">
      <c r="A32" s="168" t="s">
        <v>30</v>
      </c>
      <c r="B32" s="470">
        <v>51450.330110936578</v>
      </c>
      <c r="C32" s="470">
        <v>27713.617761178863</v>
      </c>
      <c r="D32" s="470">
        <v>27480.681232492996</v>
      </c>
      <c r="E32" s="169">
        <f t="shared" si="0"/>
        <v>100.84763738829896</v>
      </c>
      <c r="F32" s="170">
        <f t="shared" si="4"/>
        <v>53.864800675570201</v>
      </c>
      <c r="G32" s="470">
        <v>119199.5812714347</v>
      </c>
      <c r="H32" s="470">
        <v>117713.78976119307</v>
      </c>
      <c r="I32" s="169">
        <f t="shared" si="1"/>
        <v>101.26220684361269</v>
      </c>
      <c r="J32" s="170">
        <f t="shared" si="5"/>
        <v>231.67894358387596</v>
      </c>
    </row>
    <row r="33" spans="1:10" ht="13.1" customHeight="1">
      <c r="A33" s="168" t="s">
        <v>31</v>
      </c>
      <c r="B33" s="470">
        <v>29203.585080188474</v>
      </c>
      <c r="C33" s="470">
        <v>20074.50022231834</v>
      </c>
      <c r="D33" s="470">
        <v>19306.984691742866</v>
      </c>
      <c r="E33" s="169">
        <f t="shared" si="0"/>
        <v>103.9753257322658</v>
      </c>
      <c r="F33" s="170">
        <f t="shared" si="4"/>
        <v>68.739848779514247</v>
      </c>
      <c r="G33" s="470">
        <v>19447.561922619047</v>
      </c>
      <c r="H33" s="470">
        <v>18579.348360461951</v>
      </c>
      <c r="I33" s="169">
        <f t="shared" si="1"/>
        <v>104.67300330083003</v>
      </c>
      <c r="J33" s="170">
        <f t="shared" si="5"/>
        <v>66.593063383208204</v>
      </c>
    </row>
    <row r="34" spans="1:10" ht="13.1" customHeight="1">
      <c r="A34" s="168" t="s">
        <v>32</v>
      </c>
      <c r="B34" s="470">
        <v>23303.959458949634</v>
      </c>
      <c r="C34" s="470">
        <v>15829.846484281257</v>
      </c>
      <c r="D34" s="470">
        <v>14902.73343449968</v>
      </c>
      <c r="E34" s="169">
        <f t="shared" si="0"/>
        <v>106.22109396142937</v>
      </c>
      <c r="F34" s="170">
        <f t="shared" si="4"/>
        <v>67.927712078995981</v>
      </c>
      <c r="G34" s="470">
        <v>15994.161626321647</v>
      </c>
      <c r="H34" s="470">
        <v>15180.000783278188</v>
      </c>
      <c r="I34" s="169">
        <f t="shared" si="1"/>
        <v>105.36337813592415</v>
      </c>
      <c r="J34" s="170">
        <f t="shared" si="5"/>
        <v>68.632807461305731</v>
      </c>
    </row>
    <row r="35" spans="1:10" ht="13.1" customHeight="1">
      <c r="A35" s="168" t="s">
        <v>185</v>
      </c>
      <c r="B35" s="470">
        <v>54353.256374959106</v>
      </c>
      <c r="C35" s="470">
        <v>35581.629188172046</v>
      </c>
      <c r="D35" s="470">
        <v>33693.391403067799</v>
      </c>
      <c r="E35" s="169">
        <f t="shared" si="0"/>
        <v>105.6041784648972</v>
      </c>
      <c r="F35" s="170">
        <f t="shared" si="4"/>
        <v>65.463656754454789</v>
      </c>
      <c r="G35" s="470">
        <v>36485.712787280252</v>
      </c>
      <c r="H35" s="470">
        <v>34189.116561937408</v>
      </c>
      <c r="I35" s="169">
        <f t="shared" si="1"/>
        <v>106.7173312922032</v>
      </c>
      <c r="J35" s="170">
        <f t="shared" si="5"/>
        <v>67.127004379611478</v>
      </c>
    </row>
    <row r="36" spans="1:10">
      <c r="A36" s="166" t="s">
        <v>34</v>
      </c>
      <c r="B36" s="164">
        <v>28652.709702121509</v>
      </c>
      <c r="C36" s="164">
        <v>24474.399561397622</v>
      </c>
      <c r="D36" s="164">
        <v>23272.284481440838</v>
      </c>
      <c r="E36" s="167">
        <f t="shared" si="0"/>
        <v>105.16543651275596</v>
      </c>
      <c r="F36" s="165">
        <f t="shared" si="4"/>
        <v>85.417399665992093</v>
      </c>
      <c r="G36" s="164">
        <v>23581.483180601626</v>
      </c>
      <c r="H36" s="164">
        <v>22335.527351356595</v>
      </c>
      <c r="I36" s="167">
        <f t="shared" si="1"/>
        <v>105.57835868231405</v>
      </c>
      <c r="J36" s="165">
        <f t="shared" si="5"/>
        <v>82.301057825799987</v>
      </c>
    </row>
    <row r="37" spans="1:10" ht="13.1" customHeight="1">
      <c r="A37" s="168" t="s">
        <v>35</v>
      </c>
      <c r="B37" s="470">
        <v>24246.712612562842</v>
      </c>
      <c r="C37" s="470">
        <v>22832.288888888888</v>
      </c>
      <c r="D37" s="470">
        <v>22095.364350535012</v>
      </c>
      <c r="E37" s="743">
        <f t="shared" si="0"/>
        <v>103.33519975802541</v>
      </c>
      <c r="F37" s="467">
        <f t="shared" si="4"/>
        <v>94.166534052368391</v>
      </c>
      <c r="G37" s="470">
        <v>20972.067052580802</v>
      </c>
      <c r="H37" s="470">
        <v>20489.031496062991</v>
      </c>
      <c r="I37" s="169">
        <f t="shared" si="1"/>
        <v>102.35753240269374</v>
      </c>
      <c r="J37" s="170">
        <f t="shared" si="5"/>
        <v>86.494476128341773</v>
      </c>
    </row>
    <row r="38" spans="1:10" ht="13.1" customHeight="1">
      <c r="A38" s="168" t="s">
        <v>39</v>
      </c>
      <c r="B38" s="470">
        <v>23042.798879674352</v>
      </c>
      <c r="C38" s="470">
        <v>11651.595006897231</v>
      </c>
      <c r="D38" s="470">
        <v>11056.801466685622</v>
      </c>
      <c r="E38" s="743">
        <f t="shared" si="0"/>
        <v>105.37943583416718</v>
      </c>
      <c r="F38" s="170">
        <f t="shared" si="4"/>
        <v>50.565016288776</v>
      </c>
      <c r="G38" s="470">
        <v>11983.917694470849</v>
      </c>
      <c r="H38" s="470">
        <v>11285.778458752045</v>
      </c>
      <c r="I38" s="169">
        <f t="shared" si="1"/>
        <v>106.18600868580228</v>
      </c>
      <c r="J38" s="170">
        <f t="shared" si="5"/>
        <v>52.00721386776349</v>
      </c>
    </row>
    <row r="39" spans="1:10" ht="13.1" customHeight="1">
      <c r="A39" s="469" t="s">
        <v>107</v>
      </c>
      <c r="B39" s="470">
        <v>26312.031597348836</v>
      </c>
      <c r="C39" s="470">
        <v>19354.214005843834</v>
      </c>
      <c r="D39" s="470">
        <v>17615.512758906851</v>
      </c>
      <c r="E39" s="169">
        <f t="shared" si="0"/>
        <v>109.87028462204628</v>
      </c>
      <c r="F39" s="170">
        <f>C39/B39*100</f>
        <v>73.556517041405272</v>
      </c>
      <c r="G39" s="470">
        <v>18451.577623079014</v>
      </c>
      <c r="H39" s="470">
        <v>16962.073404111256</v>
      </c>
      <c r="I39" s="169">
        <f t="shared" si="1"/>
        <v>108.78138057465743</v>
      </c>
      <c r="J39" s="170">
        <f t="shared" si="5"/>
        <v>70.126008912736978</v>
      </c>
    </row>
    <row r="40" spans="1:10" ht="13.1" customHeight="1">
      <c r="A40" s="168" t="s">
        <v>43</v>
      </c>
      <c r="B40" s="470">
        <v>30557.238314169259</v>
      </c>
      <c r="C40" s="470">
        <v>27147.399340770105</v>
      </c>
      <c r="D40" s="470">
        <v>26134.547278931299</v>
      </c>
      <c r="E40" s="169">
        <f t="shared" si="0"/>
        <v>103.87552939421043</v>
      </c>
      <c r="F40" s="467">
        <f t="shared" si="4"/>
        <v>88.841141537918276</v>
      </c>
      <c r="G40" s="470">
        <v>26634.26555220037</v>
      </c>
      <c r="H40" s="470">
        <v>25581.13467612637</v>
      </c>
      <c r="I40" s="169">
        <f t="shared" si="1"/>
        <v>104.11682628392882</v>
      </c>
      <c r="J40" s="170">
        <f t="shared" si="5"/>
        <v>87.161887073578171</v>
      </c>
    </row>
    <row r="41" spans="1:10" ht="13.1" customHeight="1">
      <c r="A41" s="168" t="s">
        <v>45</v>
      </c>
      <c r="B41" s="470">
        <v>29427.704911149209</v>
      </c>
      <c r="C41" s="470">
        <v>15793.701624668434</v>
      </c>
      <c r="D41" s="470">
        <v>15451.288340611354</v>
      </c>
      <c r="E41" s="169">
        <f t="shared" si="0"/>
        <v>102.216082416617</v>
      </c>
      <c r="F41" s="170">
        <f t="shared" si="4"/>
        <v>53.669498427941321</v>
      </c>
      <c r="G41" s="470">
        <v>14572.527302182811</v>
      </c>
      <c r="H41" s="470">
        <v>13059.589500316255</v>
      </c>
      <c r="I41" s="169">
        <f t="shared" si="1"/>
        <v>111.58488022789628</v>
      </c>
      <c r="J41" s="170">
        <f t="shared" si="5"/>
        <v>49.519754755532261</v>
      </c>
    </row>
    <row r="42" spans="1:10" ht="13.1" customHeight="1">
      <c r="A42" s="168" t="s">
        <v>46</v>
      </c>
      <c r="B42" s="470">
        <v>27883.624625631193</v>
      </c>
      <c r="C42" s="470">
        <v>22055.382025579471</v>
      </c>
      <c r="D42" s="470">
        <v>20734.206569131438</v>
      </c>
      <c r="E42" s="169">
        <f t="shared" si="0"/>
        <v>106.37196051868688</v>
      </c>
      <c r="F42" s="170">
        <f t="shared" si="4"/>
        <v>79.097973529975434</v>
      </c>
      <c r="G42" s="470">
        <v>21222.273672662039</v>
      </c>
      <c r="H42" s="470">
        <v>20055.084859557937</v>
      </c>
      <c r="I42" s="169">
        <f t="shared" si="1"/>
        <v>105.81991460658338</v>
      </c>
      <c r="J42" s="170">
        <f t="shared" si="5"/>
        <v>76.110168450460677</v>
      </c>
    </row>
    <row r="43" spans="1:10" ht="13.1" customHeight="1">
      <c r="A43" s="168" t="s">
        <v>47</v>
      </c>
      <c r="B43" s="470">
        <v>28083.244920027806</v>
      </c>
      <c r="C43" s="470">
        <v>23290.2294459185</v>
      </c>
      <c r="D43" s="470">
        <v>22151.196415559752</v>
      </c>
      <c r="E43" s="169">
        <f t="shared" si="0"/>
        <v>105.14208356510555</v>
      </c>
      <c r="F43" s="467">
        <f t="shared" si="4"/>
        <v>82.932828853081972</v>
      </c>
      <c r="G43" s="470">
        <v>22841.493089551877</v>
      </c>
      <c r="H43" s="470">
        <v>21405.891679550627</v>
      </c>
      <c r="I43" s="169">
        <f t="shared" si="1"/>
        <v>106.70657140329595</v>
      </c>
      <c r="J43" s="170">
        <f t="shared" si="5"/>
        <v>81.334949556567352</v>
      </c>
    </row>
    <row r="44" spans="1:10" ht="13.1" customHeight="1">
      <c r="A44" s="469" t="s">
        <v>108</v>
      </c>
      <c r="B44" s="470">
        <v>27374.444978348074</v>
      </c>
      <c r="C44" s="470">
        <v>30216.094752558049</v>
      </c>
      <c r="D44" s="470">
        <v>25409.011418185764</v>
      </c>
      <c r="E44" s="468">
        <f t="shared" si="0"/>
        <v>118.91881291741934</v>
      </c>
      <c r="F44" s="466">
        <f t="shared" si="4"/>
        <v>110.38066626175467</v>
      </c>
      <c r="G44" s="470">
        <v>30469.089024314213</v>
      </c>
      <c r="H44" s="470">
        <v>24417.92526108219</v>
      </c>
      <c r="I44" s="169">
        <f t="shared" si="1"/>
        <v>124.78164585455791</v>
      </c>
      <c r="J44" s="170">
        <f t="shared" si="5"/>
        <v>111.30486498781569</v>
      </c>
    </row>
    <row r="45" spans="1:10" ht="27.2">
      <c r="A45" s="166" t="s">
        <v>92</v>
      </c>
      <c r="B45" s="164">
        <v>24345.54086018321</v>
      </c>
      <c r="C45" s="164">
        <v>22374.3751326237</v>
      </c>
      <c r="D45" s="164">
        <v>19803.044835987719</v>
      </c>
      <c r="E45" s="167">
        <f t="shared" si="0"/>
        <v>112.98451989546147</v>
      </c>
      <c r="F45" s="165">
        <f t="shared" si="4"/>
        <v>91.903380833147466</v>
      </c>
      <c r="G45" s="164">
        <v>21335.497478032146</v>
      </c>
      <c r="H45" s="164">
        <v>18971.35209801748</v>
      </c>
      <c r="I45" s="167">
        <f t="shared" si="1"/>
        <v>112.46165991648915</v>
      </c>
      <c r="J45" s="165">
        <f t="shared" si="5"/>
        <v>87.636161383976699</v>
      </c>
    </row>
    <row r="46" spans="1:10" ht="13.1" customHeight="1">
      <c r="A46" s="168" t="s">
        <v>36</v>
      </c>
      <c r="B46" s="470">
        <v>21767.617203433449</v>
      </c>
      <c r="C46" s="470">
        <v>9061.1364773918322</v>
      </c>
      <c r="D46" s="470">
        <v>8218.8982347152942</v>
      </c>
      <c r="E46" s="468">
        <f>C46/D46*100</f>
        <v>110.24758086332132</v>
      </c>
      <c r="F46" s="170">
        <f t="shared" si="4"/>
        <v>41.626680553545391</v>
      </c>
      <c r="G46" s="470">
        <v>9697.9895508060581</v>
      </c>
      <c r="H46" s="470">
        <v>8826.8014224430444</v>
      </c>
      <c r="I46" s="169">
        <f t="shared" si="1"/>
        <v>109.86980545577845</v>
      </c>
      <c r="J46" s="170">
        <f t="shared" si="5"/>
        <v>44.55237089191543</v>
      </c>
    </row>
    <row r="47" spans="1:10" ht="13.1" customHeight="1">
      <c r="A47" s="168" t="s">
        <v>37</v>
      </c>
      <c r="B47" s="470">
        <v>22085.287119132718</v>
      </c>
      <c r="C47" s="470">
        <v>8685.0249287749284</v>
      </c>
      <c r="D47" s="470">
        <v>7880.1051051051054</v>
      </c>
      <c r="E47" s="468">
        <f>C47/D47*100</f>
        <v>110.2145823302326</v>
      </c>
      <c r="F47" s="170">
        <f t="shared" si="4"/>
        <v>39.32493556423362</v>
      </c>
      <c r="G47" s="470">
        <v>10522.391598915989</v>
      </c>
      <c r="H47" s="470">
        <v>9776.0253736531104</v>
      </c>
      <c r="I47" s="169">
        <f t="shared" si="1"/>
        <v>107.63465924786134</v>
      </c>
      <c r="J47" s="170">
        <f t="shared" si="5"/>
        <v>47.644350477111658</v>
      </c>
    </row>
    <row r="48" spans="1:10" ht="13.1" customHeight="1">
      <c r="A48" s="168" t="s">
        <v>38</v>
      </c>
      <c r="B48" s="470">
        <v>22242.212482300649</v>
      </c>
      <c r="C48" s="470">
        <v>13331.694792636261</v>
      </c>
      <c r="D48" s="470">
        <v>12405.390934065934</v>
      </c>
      <c r="E48" s="169">
        <f t="shared" si="0"/>
        <v>107.46694613248053</v>
      </c>
      <c r="F48" s="170">
        <f t="shared" si="4"/>
        <v>59.938708000586828</v>
      </c>
      <c r="G48" s="470">
        <v>13375.660427059713</v>
      </c>
      <c r="H48" s="470">
        <v>12189.234925799086</v>
      </c>
      <c r="I48" s="169">
        <f t="shared" si="1"/>
        <v>109.73338776783686</v>
      </c>
      <c r="J48" s="170">
        <f t="shared" si="5"/>
        <v>60.136375541342666</v>
      </c>
    </row>
    <row r="49" spans="1:10" ht="13.1" customHeight="1">
      <c r="A49" s="168" t="s">
        <v>40</v>
      </c>
      <c r="B49" s="470">
        <v>22938.654295693832</v>
      </c>
      <c r="C49" s="470">
        <v>21940.134567206936</v>
      </c>
      <c r="D49" s="470">
        <v>21380.535567144459</v>
      </c>
      <c r="E49" s="169">
        <f t="shared" si="0"/>
        <v>102.61732919788227</v>
      </c>
      <c r="F49" s="467">
        <f t="shared" si="4"/>
        <v>95.64699953355877</v>
      </c>
      <c r="G49" s="470">
        <v>20336.383924327354</v>
      </c>
      <c r="H49" s="470">
        <v>19641.73732233802</v>
      </c>
      <c r="I49" s="169">
        <f t="shared" si="1"/>
        <v>103.53658431832977</v>
      </c>
      <c r="J49" s="170">
        <f t="shared" si="5"/>
        <v>88.65552295343241</v>
      </c>
    </row>
    <row r="50" spans="1:10" ht="13.1" customHeight="1">
      <c r="A50" s="168" t="s">
        <v>135</v>
      </c>
      <c r="B50" s="470">
        <v>24135.674387774008</v>
      </c>
      <c r="C50" s="470">
        <v>9276.5506774060304</v>
      </c>
      <c r="D50" s="470">
        <v>9430.4187562871521</v>
      </c>
      <c r="E50" s="169">
        <f t="shared" si="0"/>
        <v>98.36838551014992</v>
      </c>
      <c r="F50" s="170">
        <f t="shared" si="4"/>
        <v>38.435017511278211</v>
      </c>
      <c r="G50" s="470">
        <v>10314.832926642111</v>
      </c>
      <c r="H50" s="470">
        <v>9294.2062405609486</v>
      </c>
      <c r="I50" s="169">
        <f t="shared" si="1"/>
        <v>110.98132169293851</v>
      </c>
      <c r="J50" s="170">
        <f t="shared" si="5"/>
        <v>42.73687472295002</v>
      </c>
    </row>
    <row r="51" spans="1:10" ht="13.1" customHeight="1">
      <c r="A51" s="168" t="s">
        <v>42</v>
      </c>
      <c r="B51" s="470">
        <v>23170.803822003811</v>
      </c>
      <c r="C51" s="470">
        <v>5523.4342866282786</v>
      </c>
      <c r="D51" s="470">
        <v>4047.2749134717783</v>
      </c>
      <c r="E51" s="468">
        <f t="shared" si="0"/>
        <v>136.47292078536472</v>
      </c>
      <c r="F51" s="170">
        <f t="shared" si="4"/>
        <v>23.837905361673432</v>
      </c>
      <c r="G51" s="470">
        <v>7672.3641606104648</v>
      </c>
      <c r="H51" s="470">
        <v>6404.5814943787418</v>
      </c>
      <c r="I51" s="169">
        <f t="shared" si="1"/>
        <v>119.79493378832711</v>
      </c>
      <c r="J51" s="170">
        <f t="shared" si="5"/>
        <v>33.112205426919708</v>
      </c>
    </row>
    <row r="52" spans="1:10" ht="13.1" customHeight="1">
      <c r="A52" s="168" t="s">
        <v>44</v>
      </c>
      <c r="B52" s="470">
        <v>26892.153556862875</v>
      </c>
      <c r="C52" s="470">
        <v>27252.058723290225</v>
      </c>
      <c r="D52" s="470">
        <v>24533.367725306511</v>
      </c>
      <c r="E52" s="468">
        <f t="shared" si="0"/>
        <v>111.0816053809822</v>
      </c>
      <c r="F52" s="466">
        <f t="shared" si="4"/>
        <v>101.33832779760958</v>
      </c>
      <c r="G52" s="470">
        <v>26663.924605995981</v>
      </c>
      <c r="H52" s="470">
        <v>23993.253852881313</v>
      </c>
      <c r="I52" s="169">
        <f t="shared" si="1"/>
        <v>111.13092358998216</v>
      </c>
      <c r="J52" s="170">
        <f t="shared" si="5"/>
        <v>99.15131768683267</v>
      </c>
    </row>
    <row r="53" spans="1:10">
      <c r="A53" s="166" t="s">
        <v>48</v>
      </c>
      <c r="B53" s="164">
        <v>29166.358773899683</v>
      </c>
      <c r="C53" s="164">
        <v>19368.351031993079</v>
      </c>
      <c r="D53" s="164">
        <v>17869.601737799134</v>
      </c>
      <c r="E53" s="167">
        <f t="shared" si="0"/>
        <v>108.38714435937136</v>
      </c>
      <c r="F53" s="165">
        <f>C53/B53*100</f>
        <v>66.406475975072283</v>
      </c>
      <c r="G53" s="164">
        <v>19022.817461957591</v>
      </c>
      <c r="H53" s="164">
        <v>17610.47010413825</v>
      </c>
      <c r="I53" s="167">
        <f t="shared" si="1"/>
        <v>108.01992990231111</v>
      </c>
      <c r="J53" s="165">
        <f>G53/$B53*100</f>
        <v>65.221776943170156</v>
      </c>
    </row>
    <row r="54" spans="1:10" ht="13.1" customHeight="1">
      <c r="A54" s="168" t="s">
        <v>49</v>
      </c>
      <c r="B54" s="470">
        <v>30148.717172504177</v>
      </c>
      <c r="C54" s="470">
        <v>17690.496693046538</v>
      </c>
      <c r="D54" s="470">
        <v>16402.992786199258</v>
      </c>
      <c r="E54" s="169">
        <f t="shared" si="0"/>
        <v>107.84920120144494</v>
      </c>
      <c r="F54" s="170">
        <f>C54/B54*100</f>
        <v>58.67744419049572</v>
      </c>
      <c r="G54" s="470">
        <v>17563.422093623318</v>
      </c>
      <c r="H54" s="470">
        <v>16296.083081314708</v>
      </c>
      <c r="I54" s="169">
        <f t="shared" si="1"/>
        <v>107.77695478100352</v>
      </c>
      <c r="J54" s="170">
        <f>G54/$B54*100</f>
        <v>58.255951631803661</v>
      </c>
    </row>
    <row r="55" spans="1:10" ht="13.1" customHeight="1">
      <c r="A55" s="168" t="s">
        <v>50</v>
      </c>
      <c r="B55" s="470">
        <v>25710.580343549576</v>
      </c>
      <c r="C55" s="470">
        <v>24306.25830210224</v>
      </c>
      <c r="D55" s="470">
        <v>22508.709156278463</v>
      </c>
      <c r="E55" s="169">
        <f t="shared" si="0"/>
        <v>107.98601613865706</v>
      </c>
      <c r="F55" s="467">
        <f t="shared" ref="F55:F85" si="6">C55/B55*100</f>
        <v>94.537960548993752</v>
      </c>
      <c r="G55" s="470">
        <v>23415.230161170228</v>
      </c>
      <c r="H55" s="470">
        <v>21660.855375872798</v>
      </c>
      <c r="I55" s="169">
        <f t="shared" si="1"/>
        <v>108.09928673108431</v>
      </c>
      <c r="J55" s="170">
        <f t="shared" ref="J55:J85" si="7">G55/$B55*100</f>
        <v>91.072351725599148</v>
      </c>
    </row>
    <row r="56" spans="1:10" ht="13.1" customHeight="1">
      <c r="A56" s="168" t="s">
        <v>51</v>
      </c>
      <c r="B56" s="470">
        <v>24901.9123639967</v>
      </c>
      <c r="C56" s="470">
        <v>23055.551599300234</v>
      </c>
      <c r="D56" s="470">
        <v>21247.334960628647</v>
      </c>
      <c r="E56" s="169">
        <f t="shared" si="0"/>
        <v>108.51032208049722</v>
      </c>
      <c r="F56" s="467">
        <f t="shared" si="6"/>
        <v>92.585465976637423</v>
      </c>
      <c r="G56" s="470">
        <v>22833.639642002901</v>
      </c>
      <c r="H56" s="470">
        <v>21193.568703795525</v>
      </c>
      <c r="I56" s="169">
        <f t="shared" si="1"/>
        <v>107.7385312550673</v>
      </c>
      <c r="J56" s="170">
        <f t="shared" si="7"/>
        <v>91.694321738180577</v>
      </c>
    </row>
    <row r="57" spans="1:10" ht="13.1" customHeight="1">
      <c r="A57" s="168" t="s">
        <v>52</v>
      </c>
      <c r="B57" s="470">
        <v>32418.851740711631</v>
      </c>
      <c r="C57" s="470">
        <v>18470.054293445697</v>
      </c>
      <c r="D57" s="470">
        <v>16998.175911274844</v>
      </c>
      <c r="E57" s="169">
        <f t="shared" si="0"/>
        <v>108.65903723936967</v>
      </c>
      <c r="F57" s="170">
        <f t="shared" si="6"/>
        <v>56.973190911172779</v>
      </c>
      <c r="G57" s="470">
        <v>18264.687936065679</v>
      </c>
      <c r="H57" s="470">
        <v>16915.732950142978</v>
      </c>
      <c r="I57" s="169">
        <f t="shared" si="1"/>
        <v>107.97455829965263</v>
      </c>
      <c r="J57" s="170">
        <f t="shared" si="7"/>
        <v>56.339712714527955</v>
      </c>
    </row>
    <row r="58" spans="1:10" ht="13.1" customHeight="1">
      <c r="A58" s="168" t="s">
        <v>53</v>
      </c>
      <c r="B58" s="470">
        <v>29008.32161788419</v>
      </c>
      <c r="C58" s="470">
        <v>20111.055024472767</v>
      </c>
      <c r="D58" s="470">
        <v>17460.736435651754</v>
      </c>
      <c r="E58" s="468">
        <f t="shared" si="0"/>
        <v>115.17873314558216</v>
      </c>
      <c r="F58" s="170">
        <f t="shared" si="6"/>
        <v>69.32857160572128</v>
      </c>
      <c r="G58" s="470">
        <v>20001.15984425223</v>
      </c>
      <c r="H58" s="470">
        <v>17678.637133197899</v>
      </c>
      <c r="I58" s="169">
        <f t="shared" si="1"/>
        <v>113.13745337695163</v>
      </c>
      <c r="J58" s="170">
        <f t="shared" si="7"/>
        <v>68.949731417487897</v>
      </c>
    </row>
    <row r="59" spans="1:10" ht="13.1" customHeight="1">
      <c r="A59" s="168" t="s">
        <v>54</v>
      </c>
      <c r="B59" s="470">
        <v>24531.309645718637</v>
      </c>
      <c r="C59" s="470">
        <v>17127.619979831878</v>
      </c>
      <c r="D59" s="470">
        <v>16554.886806752525</v>
      </c>
      <c r="E59" s="169">
        <f t="shared" si="0"/>
        <v>103.45960186720058</v>
      </c>
      <c r="F59" s="170">
        <f t="shared" si="6"/>
        <v>69.819427609814142</v>
      </c>
      <c r="G59" s="470">
        <v>16971.114956313504</v>
      </c>
      <c r="H59" s="470">
        <v>16276.744248641027</v>
      </c>
      <c r="I59" s="169">
        <f t="shared" si="1"/>
        <v>104.26602947779591</v>
      </c>
      <c r="J59" s="170">
        <f t="shared" si="7"/>
        <v>69.181446899535644</v>
      </c>
    </row>
    <row r="60" spans="1:10" ht="13.1" customHeight="1">
      <c r="A60" s="168" t="s">
        <v>55</v>
      </c>
      <c r="B60" s="470">
        <v>32438.123458927697</v>
      </c>
      <c r="C60" s="470">
        <v>19333.842620707695</v>
      </c>
      <c r="D60" s="470">
        <v>17633.488303123828</v>
      </c>
      <c r="E60" s="169">
        <f t="shared" si="0"/>
        <v>109.64275637556436</v>
      </c>
      <c r="F60" s="170">
        <f t="shared" si="6"/>
        <v>59.60222281411469</v>
      </c>
      <c r="G60" s="470">
        <v>18913.977157735641</v>
      </c>
      <c r="H60" s="470">
        <v>17328.755905774113</v>
      </c>
      <c r="I60" s="169">
        <f t="shared" si="1"/>
        <v>109.14792302794984</v>
      </c>
      <c r="J60" s="170">
        <f t="shared" si="7"/>
        <v>58.307864761918246</v>
      </c>
    </row>
    <row r="61" spans="1:10" ht="13.1" customHeight="1">
      <c r="A61" s="168" t="s">
        <v>56</v>
      </c>
      <c r="B61" s="470">
        <v>24948.689870217408</v>
      </c>
      <c r="C61" s="470">
        <v>21254.264289263523</v>
      </c>
      <c r="D61" s="470">
        <v>19260.531319756868</v>
      </c>
      <c r="E61" s="468">
        <f t="shared" si="0"/>
        <v>110.35139133187641</v>
      </c>
      <c r="F61" s="467">
        <f t="shared" si="6"/>
        <v>85.19190546608975</v>
      </c>
      <c r="G61" s="470">
        <v>20221.493816232352</v>
      </c>
      <c r="H61" s="470">
        <v>18506.417283275263</v>
      </c>
      <c r="I61" s="169">
        <f t="shared" si="1"/>
        <v>109.2674692605524</v>
      </c>
      <c r="J61" s="170">
        <f t="shared" si="7"/>
        <v>81.05232748262199</v>
      </c>
    </row>
    <row r="62" spans="1:10" ht="13.1" customHeight="1">
      <c r="A62" s="168" t="s">
        <v>57</v>
      </c>
      <c r="B62" s="470">
        <v>30598.495419010589</v>
      </c>
      <c r="C62" s="470">
        <v>18514.388717959664</v>
      </c>
      <c r="D62" s="470">
        <v>17458.217040499454</v>
      </c>
      <c r="E62" s="169">
        <f t="shared" si="0"/>
        <v>106.04971100433744</v>
      </c>
      <c r="F62" s="170">
        <f t="shared" si="6"/>
        <v>60.507513406874345</v>
      </c>
      <c r="G62" s="470">
        <v>17721.308272618131</v>
      </c>
      <c r="H62" s="470">
        <v>16794.694597868202</v>
      </c>
      <c r="I62" s="169">
        <f t="shared" si="1"/>
        <v>105.5172999386815</v>
      </c>
      <c r="J62" s="170">
        <f t="shared" si="7"/>
        <v>57.915619803998695</v>
      </c>
    </row>
    <row r="63" spans="1:10" ht="13.1" customHeight="1">
      <c r="A63" s="168" t="s">
        <v>58</v>
      </c>
      <c r="B63" s="470">
        <v>27399.975022548635</v>
      </c>
      <c r="C63" s="470">
        <v>15254.209532932709</v>
      </c>
      <c r="D63" s="470">
        <v>14593.347294951736</v>
      </c>
      <c r="E63" s="169">
        <f t="shared" si="0"/>
        <v>104.5285171703519</v>
      </c>
      <c r="F63" s="170">
        <f t="shared" si="6"/>
        <v>55.672348315570929</v>
      </c>
      <c r="G63" s="470">
        <v>15364.887395062209</v>
      </c>
      <c r="H63" s="470">
        <v>14705.078377144862</v>
      </c>
      <c r="I63" s="169">
        <f t="shared" si="1"/>
        <v>104.48694662479897</v>
      </c>
      <c r="J63" s="170">
        <f t="shared" si="7"/>
        <v>56.076282487183924</v>
      </c>
    </row>
    <row r="64" spans="1:10" ht="13.1" customHeight="1">
      <c r="A64" s="168" t="s">
        <v>59</v>
      </c>
      <c r="B64" s="470">
        <v>26618.851187731714</v>
      </c>
      <c r="C64" s="470">
        <v>25119.770580271415</v>
      </c>
      <c r="D64" s="470">
        <v>23077.163061505034</v>
      </c>
      <c r="E64" s="169">
        <f t="shared" si="0"/>
        <v>108.85120720134638</v>
      </c>
      <c r="F64" s="467">
        <f t="shared" si="6"/>
        <v>94.368349719948824</v>
      </c>
      <c r="G64" s="470">
        <v>24608.941860179712</v>
      </c>
      <c r="H64" s="470">
        <v>22663.366458687135</v>
      </c>
      <c r="I64" s="169">
        <f t="shared" si="1"/>
        <v>108.58467079477865</v>
      </c>
      <c r="J64" s="170">
        <f t="shared" si="7"/>
        <v>92.449301010862769</v>
      </c>
    </row>
    <row r="65" spans="1:10" ht="13.1" customHeight="1">
      <c r="A65" s="168" t="s">
        <v>60</v>
      </c>
      <c r="B65" s="470">
        <v>30267.497952033704</v>
      </c>
      <c r="C65" s="470">
        <v>20628.057896233819</v>
      </c>
      <c r="D65" s="470">
        <v>18944.535217173605</v>
      </c>
      <c r="E65" s="169">
        <f t="shared" si="0"/>
        <v>108.88658739716173</v>
      </c>
      <c r="F65" s="170">
        <f t="shared" si="6"/>
        <v>68.152504475011611</v>
      </c>
      <c r="G65" s="470">
        <v>20393.531232157355</v>
      </c>
      <c r="H65" s="470">
        <v>18843.521274053754</v>
      </c>
      <c r="I65" s="169">
        <f t="shared" si="1"/>
        <v>108.22569166113267</v>
      </c>
      <c r="J65" s="170">
        <f t="shared" si="7"/>
        <v>67.377657923611395</v>
      </c>
    </row>
    <row r="66" spans="1:10" ht="13.1" customHeight="1">
      <c r="A66" s="168" t="s">
        <v>61</v>
      </c>
      <c r="B66" s="470">
        <v>24714.871811446559</v>
      </c>
      <c r="C66" s="470">
        <v>18047.620717957161</v>
      </c>
      <c r="D66" s="470">
        <v>16963.549484397601</v>
      </c>
      <c r="E66" s="169">
        <f t="shared" si="0"/>
        <v>106.39059198404584</v>
      </c>
      <c r="F66" s="170">
        <f t="shared" si="6"/>
        <v>73.023323186319359</v>
      </c>
      <c r="G66" s="470">
        <v>17054.753096559674</v>
      </c>
      <c r="H66" s="470">
        <v>15673.209009429911</v>
      </c>
      <c r="I66" s="169">
        <f t="shared" si="1"/>
        <v>108.81468553311926</v>
      </c>
      <c r="J66" s="170">
        <f t="shared" si="7"/>
        <v>69.00603501678232</v>
      </c>
    </row>
    <row r="67" spans="1:10" ht="13.1" customHeight="1">
      <c r="A67" s="168" t="s">
        <v>62</v>
      </c>
      <c r="B67" s="470">
        <v>26134.067691483309</v>
      </c>
      <c r="C67" s="470">
        <v>17050.851487579755</v>
      </c>
      <c r="D67" s="470">
        <v>15706.320853052632</v>
      </c>
      <c r="E67" s="169">
        <f t="shared" si="0"/>
        <v>108.56044293954305</v>
      </c>
      <c r="F67" s="170">
        <f t="shared" si="6"/>
        <v>65.243771803408805</v>
      </c>
      <c r="G67" s="470">
        <v>17579.519783771939</v>
      </c>
      <c r="H67" s="470">
        <v>16445.813306465323</v>
      </c>
      <c r="I67" s="169">
        <f t="shared" si="1"/>
        <v>106.8935871773573</v>
      </c>
      <c r="J67" s="170">
        <f t="shared" si="7"/>
        <v>67.266680377891703</v>
      </c>
    </row>
    <row r="68" spans="1:10">
      <c r="A68" s="166" t="s">
        <v>63</v>
      </c>
      <c r="B68" s="164">
        <v>43852.781350032761</v>
      </c>
      <c r="C68" s="164">
        <v>24239.278897023243</v>
      </c>
      <c r="D68" s="164">
        <v>22649.531142350235</v>
      </c>
      <c r="E68" s="167">
        <f t="shared" si="0"/>
        <v>107.0188991758001</v>
      </c>
      <c r="F68" s="165">
        <f t="shared" si="6"/>
        <v>55.274211009662977</v>
      </c>
      <c r="G68" s="164">
        <v>24214.145771008367</v>
      </c>
      <c r="H68" s="164">
        <v>22764.223574563664</v>
      </c>
      <c r="I68" s="167">
        <f t="shared" si="1"/>
        <v>106.36930221536227</v>
      </c>
      <c r="J68" s="165">
        <f t="shared" si="7"/>
        <v>55.216898508058435</v>
      </c>
    </row>
    <row r="69" spans="1:10" ht="13.1" customHeight="1">
      <c r="A69" s="168" t="s">
        <v>64</v>
      </c>
      <c r="B69" s="470">
        <v>25238.527234006891</v>
      </c>
      <c r="C69" s="470">
        <v>17126.174074242866</v>
      </c>
      <c r="D69" s="470">
        <v>16243.700042503451</v>
      </c>
      <c r="E69" s="169">
        <f t="shared" si="0"/>
        <v>105.43271563394008</v>
      </c>
      <c r="F69" s="170">
        <f t="shared" si="6"/>
        <v>67.857264076672124</v>
      </c>
      <c r="G69" s="470">
        <v>17232.742547623133</v>
      </c>
      <c r="H69" s="470">
        <v>16327.098732896598</v>
      </c>
      <c r="I69" s="169">
        <f t="shared" si="1"/>
        <v>105.54687534841571</v>
      </c>
      <c r="J69" s="170">
        <f t="shared" si="7"/>
        <v>68.279509290872539</v>
      </c>
    </row>
    <row r="70" spans="1:10" ht="13.1" customHeight="1">
      <c r="A70" s="168" t="s">
        <v>65</v>
      </c>
      <c r="B70" s="470">
        <v>34340.666060277152</v>
      </c>
      <c r="C70" s="470">
        <v>25165.876798475681</v>
      </c>
      <c r="D70" s="470">
        <v>23661.481527732976</v>
      </c>
      <c r="E70" s="169">
        <f t="shared" si="0"/>
        <v>106.35799271055552</v>
      </c>
      <c r="F70" s="170">
        <f t="shared" si="6"/>
        <v>73.283018897486627</v>
      </c>
      <c r="G70" s="470">
        <v>24180.926661333593</v>
      </c>
      <c r="H70" s="470">
        <v>22774.37912156152</v>
      </c>
      <c r="I70" s="169">
        <f t="shared" ref="I70:I95" si="8">G70/H70*100</f>
        <v>106.17600827783021</v>
      </c>
      <c r="J70" s="170">
        <f t="shared" si="7"/>
        <v>70.41484465935963</v>
      </c>
    </row>
    <row r="71" spans="1:10" ht="13.1" customHeight="1">
      <c r="A71" s="168" t="s">
        <v>66</v>
      </c>
      <c r="B71" s="470">
        <v>63795.939384509591</v>
      </c>
      <c r="C71" s="470">
        <v>25272.433572359845</v>
      </c>
      <c r="D71" s="470">
        <v>23614.867526856779</v>
      </c>
      <c r="E71" s="169">
        <f t="shared" si="0"/>
        <v>107.01916300660143</v>
      </c>
      <c r="F71" s="170">
        <f t="shared" si="6"/>
        <v>39.614486150973256</v>
      </c>
      <c r="G71" s="470">
        <v>26915.908700395736</v>
      </c>
      <c r="H71" s="470">
        <v>25442.690799740623</v>
      </c>
      <c r="I71" s="169">
        <f t="shared" si="8"/>
        <v>105.79033842077006</v>
      </c>
      <c r="J71" s="170">
        <f t="shared" si="7"/>
        <v>42.190629936756189</v>
      </c>
    </row>
    <row r="72" spans="1:10" ht="13.1" customHeight="1">
      <c r="A72" s="168" t="s">
        <v>67</v>
      </c>
      <c r="B72" s="470">
        <v>32196.087582596865</v>
      </c>
      <c r="C72" s="470">
        <v>24382.538950485352</v>
      </c>
      <c r="D72" s="470">
        <v>22554.634830208648</v>
      </c>
      <c r="E72" s="169">
        <f t="shared" ref="E72:E94" si="9">C72/D72*100</f>
        <v>108.10433923686715</v>
      </c>
      <c r="F72" s="170">
        <f t="shared" si="6"/>
        <v>75.731372291535763</v>
      </c>
      <c r="G72" s="470">
        <v>23769.25502381874</v>
      </c>
      <c r="H72" s="470">
        <v>22127.139528582513</v>
      </c>
      <c r="I72" s="169">
        <f t="shared" si="8"/>
        <v>107.42127328801377</v>
      </c>
      <c r="J72" s="170">
        <f t="shared" si="7"/>
        <v>73.826532378632464</v>
      </c>
    </row>
    <row r="73" spans="1:10">
      <c r="A73" s="166" t="s">
        <v>68</v>
      </c>
      <c r="B73" s="164">
        <v>33822.251431323784</v>
      </c>
      <c r="C73" s="164">
        <v>20076.372230596804</v>
      </c>
      <c r="D73" s="164">
        <v>18594.061682598334</v>
      </c>
      <c r="E73" s="167">
        <f t="shared" si="9"/>
        <v>107.97195671016691</v>
      </c>
      <c r="F73" s="165">
        <f t="shared" si="6"/>
        <v>59.358473729526715</v>
      </c>
      <c r="G73" s="164">
        <v>21916.857700698976</v>
      </c>
      <c r="H73" s="164">
        <v>20299.914595062237</v>
      </c>
      <c r="I73" s="167">
        <f t="shared" si="8"/>
        <v>107.9652704845864</v>
      </c>
      <c r="J73" s="165">
        <f t="shared" si="7"/>
        <v>64.800114638143597</v>
      </c>
    </row>
    <row r="74" spans="1:10" ht="13.1" customHeight="1">
      <c r="A74" s="168" t="s">
        <v>69</v>
      </c>
      <c r="B74" s="470">
        <v>25902.935518322345</v>
      </c>
      <c r="C74" s="470">
        <v>11942.544425336773</v>
      </c>
      <c r="D74" s="470">
        <v>11162.876230661041</v>
      </c>
      <c r="E74" s="169">
        <f t="shared" si="9"/>
        <v>106.98447405995795</v>
      </c>
      <c r="F74" s="170">
        <f t="shared" si="6"/>
        <v>46.104984575548428</v>
      </c>
      <c r="G74" s="470">
        <v>14021.731778719968</v>
      </c>
      <c r="H74" s="470">
        <v>13151.797970754998</v>
      </c>
      <c r="I74" s="169">
        <f t="shared" si="8"/>
        <v>106.61456182568649</v>
      </c>
      <c r="J74" s="170">
        <f t="shared" si="7"/>
        <v>54.131825208775076</v>
      </c>
    </row>
    <row r="75" spans="1:10" ht="13.1" customHeight="1">
      <c r="A75" s="168" t="s">
        <v>70</v>
      </c>
      <c r="B75" s="470">
        <v>32088.11845015924</v>
      </c>
      <c r="C75" s="470">
        <v>17385.905146443514</v>
      </c>
      <c r="D75" s="470">
        <v>16680.4544667521</v>
      </c>
      <c r="E75" s="169">
        <f t="shared" si="9"/>
        <v>104.22920539184071</v>
      </c>
      <c r="F75" s="170">
        <f t="shared" si="6"/>
        <v>54.181753203909764</v>
      </c>
      <c r="G75" s="470">
        <v>21875.914677305645</v>
      </c>
      <c r="H75" s="470">
        <v>20282.940493058137</v>
      </c>
      <c r="I75" s="169">
        <f t="shared" si="8"/>
        <v>107.85376353489133</v>
      </c>
      <c r="J75" s="170">
        <f t="shared" si="7"/>
        <v>68.17450113594019</v>
      </c>
    </row>
    <row r="76" spans="1:10" ht="13.1" customHeight="1">
      <c r="A76" s="168" t="s">
        <v>71</v>
      </c>
      <c r="B76" s="470">
        <v>30759.780161349154</v>
      </c>
      <c r="C76" s="470">
        <v>6712.9203049382713</v>
      </c>
      <c r="D76" s="470">
        <v>6466.3852496943227</v>
      </c>
      <c r="E76" s="169">
        <f t="shared" si="9"/>
        <v>103.81256367698791</v>
      </c>
      <c r="F76" s="170">
        <f t="shared" si="6"/>
        <v>21.8236940242288</v>
      </c>
      <c r="G76" s="470">
        <v>9977.334394279218</v>
      </c>
      <c r="H76" s="470">
        <v>9455.8521410677076</v>
      </c>
      <c r="I76" s="169">
        <f t="shared" si="8"/>
        <v>105.51491547701619</v>
      </c>
      <c r="J76" s="170">
        <f t="shared" si="7"/>
        <v>32.436299420683511</v>
      </c>
    </row>
    <row r="77" spans="1:10" ht="13.1" customHeight="1">
      <c r="A77" s="168" t="s">
        <v>72</v>
      </c>
      <c r="B77" s="470">
        <v>34346.746157383597</v>
      </c>
      <c r="C77" s="470">
        <v>16498.271815837743</v>
      </c>
      <c r="D77" s="470">
        <v>15620.491694350172</v>
      </c>
      <c r="E77" s="169">
        <f t="shared" si="9"/>
        <v>105.61941415586207</v>
      </c>
      <c r="F77" s="170">
        <f t="shared" si="6"/>
        <v>48.03445351195537</v>
      </c>
      <c r="G77" s="470">
        <v>17218.781829095296</v>
      </c>
      <c r="H77" s="470">
        <v>16294.909250734705</v>
      </c>
      <c r="I77" s="169">
        <f t="shared" si="8"/>
        <v>105.66970066629207</v>
      </c>
      <c r="J77" s="170">
        <f t="shared" si="7"/>
        <v>50.132206847762021</v>
      </c>
    </row>
    <row r="78" spans="1:10" ht="13.1" customHeight="1">
      <c r="A78" s="168" t="s">
        <v>73</v>
      </c>
      <c r="B78" s="470">
        <v>22731.999830089655</v>
      </c>
      <c r="C78" s="470">
        <v>18468.356325787649</v>
      </c>
      <c r="D78" s="470">
        <v>17051.892699743315</v>
      </c>
      <c r="E78" s="169">
        <f t="shared" si="9"/>
        <v>108.30678242577527</v>
      </c>
      <c r="F78" s="467">
        <f t="shared" si="6"/>
        <v>81.243869715948392</v>
      </c>
      <c r="G78" s="470">
        <v>18252.655157005905</v>
      </c>
      <c r="H78" s="470">
        <v>16964.581665219095</v>
      </c>
      <c r="I78" s="169">
        <f t="shared" si="8"/>
        <v>107.59272180832863</v>
      </c>
      <c r="J78" s="170">
        <f t="shared" si="7"/>
        <v>80.294981934873249</v>
      </c>
    </row>
    <row r="79" spans="1:10" ht="13.1" customHeight="1">
      <c r="A79" s="168" t="s">
        <v>90</v>
      </c>
      <c r="B79" s="470">
        <v>34875.237273041203</v>
      </c>
      <c r="C79" s="470">
        <v>8595.6142985881652</v>
      </c>
      <c r="D79" s="470">
        <v>8310.2710930704543</v>
      </c>
      <c r="E79" s="169">
        <f t="shared" si="9"/>
        <v>103.4336209050466</v>
      </c>
      <c r="F79" s="170">
        <f t="shared" si="6"/>
        <v>24.646755035076517</v>
      </c>
      <c r="G79" s="470">
        <v>15476.247660636307</v>
      </c>
      <c r="H79" s="470">
        <v>14438.830076004344</v>
      </c>
      <c r="I79" s="169">
        <f t="shared" si="8"/>
        <v>107.18491442292151</v>
      </c>
      <c r="J79" s="170">
        <f t="shared" si="7"/>
        <v>44.376035464566002</v>
      </c>
    </row>
    <row r="80" spans="1:10" ht="13.1" customHeight="1">
      <c r="A80" s="168" t="s">
        <v>74</v>
      </c>
      <c r="B80" s="470">
        <v>40929.253407946941</v>
      </c>
      <c r="C80" s="470">
        <v>22093.180327868853</v>
      </c>
      <c r="D80" s="470">
        <v>20273.766826156301</v>
      </c>
      <c r="E80" s="169">
        <f t="shared" si="9"/>
        <v>108.97422525036258</v>
      </c>
      <c r="F80" s="170">
        <f t="shared" si="6"/>
        <v>53.978947789893418</v>
      </c>
      <c r="G80" s="470">
        <v>24127.247842357829</v>
      </c>
      <c r="H80" s="470">
        <v>22036.503230096048</v>
      </c>
      <c r="I80" s="169">
        <f t="shared" si="8"/>
        <v>109.48764234702344</v>
      </c>
      <c r="J80" s="170">
        <f t="shared" si="7"/>
        <v>58.948663445869776</v>
      </c>
    </row>
    <row r="81" spans="1:10" ht="13.1" customHeight="1">
      <c r="A81" s="168" t="s">
        <v>75</v>
      </c>
      <c r="B81" s="470">
        <v>37589.086717132974</v>
      </c>
      <c r="C81" s="470">
        <v>30427.274534051761</v>
      </c>
      <c r="D81" s="470">
        <v>29071.202669691153</v>
      </c>
      <c r="E81" s="169">
        <f t="shared" si="9"/>
        <v>104.66465691071809</v>
      </c>
      <c r="F81" s="467">
        <f t="shared" si="6"/>
        <v>80.947097126951789</v>
      </c>
      <c r="G81" s="470">
        <v>37217.95588876988</v>
      </c>
      <c r="H81" s="470">
        <v>35172.771156688839</v>
      </c>
      <c r="I81" s="169">
        <f t="shared" si="8"/>
        <v>105.81468182580804</v>
      </c>
      <c r="J81" s="170">
        <f t="shared" si="7"/>
        <v>99.012663353180287</v>
      </c>
    </row>
    <row r="82" spans="1:10" ht="13.1" customHeight="1">
      <c r="A82" s="168" t="s">
        <v>76</v>
      </c>
      <c r="B82" s="470">
        <v>32645.245805100396</v>
      </c>
      <c r="C82" s="470">
        <v>20001.593560003741</v>
      </c>
      <c r="D82" s="470">
        <v>18790.516030037328</v>
      </c>
      <c r="E82" s="169">
        <f t="shared" si="9"/>
        <v>106.44515311889498</v>
      </c>
      <c r="F82" s="170">
        <f t="shared" si="6"/>
        <v>61.26954497269783</v>
      </c>
      <c r="G82" s="470">
        <v>19788.452118382684</v>
      </c>
      <c r="H82" s="470">
        <v>18528.666009942437</v>
      </c>
      <c r="I82" s="169">
        <f t="shared" si="8"/>
        <v>106.79911930931374</v>
      </c>
      <c r="J82" s="170">
        <f t="shared" si="7"/>
        <v>60.616643037471007</v>
      </c>
    </row>
    <row r="83" spans="1:10" ht="13.1" customHeight="1">
      <c r="A83" s="168" t="s">
        <v>77</v>
      </c>
      <c r="B83" s="470">
        <v>32983.921895610176</v>
      </c>
      <c r="C83" s="470">
        <v>18441.239697630579</v>
      </c>
      <c r="D83" s="470">
        <v>17001.007225151519</v>
      </c>
      <c r="E83" s="169">
        <f t="shared" si="9"/>
        <v>108.47145379920997</v>
      </c>
      <c r="F83" s="170">
        <f t="shared" si="6"/>
        <v>55.909784639906391</v>
      </c>
      <c r="G83" s="470">
        <v>18494.009486909796</v>
      </c>
      <c r="H83" s="470">
        <v>17054.265837440515</v>
      </c>
      <c r="I83" s="169">
        <f t="shared" si="8"/>
        <v>108.44213209288964</v>
      </c>
      <c r="J83" s="170">
        <f t="shared" si="7"/>
        <v>56.069771040087133</v>
      </c>
    </row>
    <row r="84" spans="1:10" ht="13.1" customHeight="1">
      <c r="A84" s="168" t="s">
        <v>78</v>
      </c>
      <c r="B84" s="470">
        <v>30159.770678531902</v>
      </c>
      <c r="C84" s="470">
        <v>20275.991504141301</v>
      </c>
      <c r="D84" s="470">
        <v>18513.195250268043</v>
      </c>
      <c r="E84" s="169">
        <f t="shared" si="9"/>
        <v>109.5218368846822</v>
      </c>
      <c r="F84" s="170">
        <f t="shared" si="6"/>
        <v>67.228599714035624</v>
      </c>
      <c r="G84" s="470">
        <v>20287.84288254565</v>
      </c>
      <c r="H84" s="470">
        <v>18587.60059682879</v>
      </c>
      <c r="I84" s="169">
        <f t="shared" si="8"/>
        <v>109.14718538769839</v>
      </c>
      <c r="J84" s="170">
        <f t="shared" si="7"/>
        <v>67.26789503405206</v>
      </c>
    </row>
    <row r="85" spans="1:10" ht="13.1" customHeight="1">
      <c r="A85" s="168" t="s">
        <v>79</v>
      </c>
      <c r="B85" s="470">
        <v>38388.047186683638</v>
      </c>
      <c r="C85" s="470">
        <v>25556.588300870335</v>
      </c>
      <c r="D85" s="470">
        <v>24458.012763896557</v>
      </c>
      <c r="E85" s="169">
        <f t="shared" si="9"/>
        <v>104.49167946545286</v>
      </c>
      <c r="F85" s="170">
        <f t="shared" si="6"/>
        <v>66.574338039616691</v>
      </c>
      <c r="G85" s="470">
        <v>24825.612282800532</v>
      </c>
      <c r="H85" s="470">
        <v>24067.251551573427</v>
      </c>
      <c r="I85" s="169">
        <f t="shared" si="8"/>
        <v>103.15100679278655</v>
      </c>
      <c r="J85" s="170">
        <f t="shared" si="7"/>
        <v>64.670161944086189</v>
      </c>
    </row>
    <row r="86" spans="1:10" ht="27.2">
      <c r="A86" s="166" t="s">
        <v>80</v>
      </c>
      <c r="B86" s="164">
        <v>49022.39130159888</v>
      </c>
      <c r="C86" s="164">
        <v>30180.915272692422</v>
      </c>
      <c r="D86" s="164">
        <v>27631.692352864695</v>
      </c>
      <c r="E86" s="167">
        <f t="shared" si="9"/>
        <v>109.22572127422893</v>
      </c>
      <c r="F86" s="165">
        <f>C86/B86*100</f>
        <v>61.565571306000457</v>
      </c>
      <c r="G86" s="164">
        <v>49740.846424071518</v>
      </c>
      <c r="H86" s="164">
        <v>43833.744164066688</v>
      </c>
      <c r="I86" s="167">
        <f t="shared" si="8"/>
        <v>113.47615261405677</v>
      </c>
      <c r="J86" s="165">
        <f>G86/$B86*100</f>
        <v>101.46556523130931</v>
      </c>
    </row>
    <row r="87" spans="1:10" ht="13.1" customHeight="1">
      <c r="A87" s="168" t="s">
        <v>81</v>
      </c>
      <c r="B87" s="470">
        <v>62010.639254235241</v>
      </c>
      <c r="C87" s="470">
        <v>24512.558261362454</v>
      </c>
      <c r="D87" s="470">
        <v>22993.228005550311</v>
      </c>
      <c r="E87" s="169">
        <f t="shared" si="9"/>
        <v>106.60772926465738</v>
      </c>
      <c r="F87" s="170">
        <f>C87/B87*100</f>
        <v>39.5296009784132</v>
      </c>
      <c r="G87" s="470">
        <v>26025.271372844836</v>
      </c>
      <c r="H87" s="470">
        <v>24304.847054512022</v>
      </c>
      <c r="I87" s="169">
        <f t="shared" si="8"/>
        <v>107.0785235326689</v>
      </c>
      <c r="J87" s="170">
        <f>G87/$B87*100</f>
        <v>41.969042225390943</v>
      </c>
    </row>
    <row r="88" spans="1:10" ht="13.1" customHeight="1">
      <c r="A88" s="168" t="s">
        <v>82</v>
      </c>
      <c r="B88" s="470">
        <v>65970.136772788741</v>
      </c>
      <c r="C88" s="470">
        <v>42296.278581418585</v>
      </c>
      <c r="D88" s="470">
        <v>39648.968926728587</v>
      </c>
      <c r="E88" s="169">
        <f>C88/D88*100</f>
        <v>106.67686884766722</v>
      </c>
      <c r="F88" s="170">
        <f t="shared" ref="F88:F94" si="10">C88/B88*100</f>
        <v>64.11428056772634</v>
      </c>
      <c r="G88" s="470">
        <v>101610.76855448025</v>
      </c>
      <c r="H88" s="470">
        <v>88759.14609300658</v>
      </c>
      <c r="I88" s="169">
        <f>G88/H88*100</f>
        <v>114.47920921637422</v>
      </c>
      <c r="J88" s="170">
        <f t="shared" ref="J88:J95" si="11">G88/$B88*100</f>
        <v>154.0254022883768</v>
      </c>
    </row>
    <row r="89" spans="1:10" ht="13.1" customHeight="1">
      <c r="A89" s="168" t="s">
        <v>83</v>
      </c>
      <c r="B89" s="470">
        <v>37961.936453434559</v>
      </c>
      <c r="C89" s="470">
        <v>25308.695412672623</v>
      </c>
      <c r="D89" s="470">
        <v>24109.231333568903</v>
      </c>
      <c r="E89" s="169">
        <f t="shared" si="9"/>
        <v>104.97512368813528</v>
      </c>
      <c r="F89" s="170">
        <f t="shared" si="10"/>
        <v>66.668610131933477</v>
      </c>
      <c r="G89" s="470">
        <v>45854.295894889903</v>
      </c>
      <c r="H89" s="470">
        <v>43514.913235032443</v>
      </c>
      <c r="I89" s="169">
        <f t="shared" si="8"/>
        <v>105.37604808545062</v>
      </c>
      <c r="J89" s="170">
        <f t="shared" si="11"/>
        <v>120.7901919100897</v>
      </c>
    </row>
    <row r="90" spans="1:10" ht="13.1" customHeight="1">
      <c r="A90" s="168" t="s">
        <v>84</v>
      </c>
      <c r="B90" s="470">
        <v>42911.97990686613</v>
      </c>
      <c r="C90" s="470">
        <v>27987.106613554526</v>
      </c>
      <c r="D90" s="470">
        <v>25869.157551107066</v>
      </c>
      <c r="E90" s="169">
        <f t="shared" si="9"/>
        <v>108.18715900687235</v>
      </c>
      <c r="F90" s="170">
        <f t="shared" si="10"/>
        <v>65.21979800115551</v>
      </c>
      <c r="G90" s="470">
        <v>39824.118454019816</v>
      </c>
      <c r="H90" s="470">
        <v>32173.132034616097</v>
      </c>
      <c r="I90" s="169">
        <f t="shared" si="8"/>
        <v>123.78067019142487</v>
      </c>
      <c r="J90" s="170">
        <f t="shared" si="11"/>
        <v>92.804197197267428</v>
      </c>
    </row>
    <row r="91" spans="1:10" ht="13.1" customHeight="1">
      <c r="A91" s="168" t="s">
        <v>85</v>
      </c>
      <c r="B91" s="470">
        <v>37447.108098670906</v>
      </c>
      <c r="C91" s="470">
        <v>28771.159503495983</v>
      </c>
      <c r="D91" s="470">
        <v>26502.38535162884</v>
      </c>
      <c r="E91" s="169">
        <f t="shared" si="9"/>
        <v>108.56064132252799</v>
      </c>
      <c r="F91" s="170">
        <f t="shared" si="10"/>
        <v>76.83145899460564</v>
      </c>
      <c r="G91" s="470">
        <v>29130.531165330631</v>
      </c>
      <c r="H91" s="470">
        <v>27033.656922484854</v>
      </c>
      <c r="I91" s="169">
        <f t="shared" si="8"/>
        <v>107.75653197367365</v>
      </c>
      <c r="J91" s="170">
        <f t="shared" si="11"/>
        <v>77.791137004687812</v>
      </c>
    </row>
    <row r="92" spans="1:10" ht="13.1" customHeight="1">
      <c r="A92" s="168" t="s">
        <v>86</v>
      </c>
      <c r="B92" s="470">
        <v>74855.435116489069</v>
      </c>
      <c r="C92" s="470">
        <v>45154.487756554307</v>
      </c>
      <c r="D92" s="470">
        <v>44402.175041841001</v>
      </c>
      <c r="E92" s="169">
        <f t="shared" si="9"/>
        <v>101.69431500597523</v>
      </c>
      <c r="F92" s="170">
        <f t="shared" si="10"/>
        <v>60.322256742326687</v>
      </c>
      <c r="G92" s="470">
        <v>107278.24528400599</v>
      </c>
      <c r="H92" s="470">
        <v>77624.520895808731</v>
      </c>
      <c r="I92" s="169">
        <f t="shared" si="8"/>
        <v>138.20149103142276</v>
      </c>
      <c r="J92" s="170">
        <f t="shared" si="11"/>
        <v>143.31390248024204</v>
      </c>
    </row>
    <row r="93" spans="1:10" ht="13.1" customHeight="1">
      <c r="A93" s="168" t="s">
        <v>87</v>
      </c>
      <c r="B93" s="470">
        <v>68826.605249461805</v>
      </c>
      <c r="C93" s="470">
        <v>46670.625032635093</v>
      </c>
      <c r="D93" s="470">
        <v>45045.303370327099</v>
      </c>
      <c r="E93" s="169">
        <f t="shared" si="9"/>
        <v>103.60819339797953</v>
      </c>
      <c r="F93" s="170">
        <f t="shared" si="10"/>
        <v>67.808988781994344</v>
      </c>
      <c r="G93" s="470">
        <v>56011.405001792969</v>
      </c>
      <c r="H93" s="470">
        <v>54616.698557098767</v>
      </c>
      <c r="I93" s="169">
        <f t="shared" si="8"/>
        <v>102.5536264211139</v>
      </c>
      <c r="J93" s="170">
        <f t="shared" si="11"/>
        <v>81.380455710084519</v>
      </c>
    </row>
    <row r="94" spans="1:10" ht="13.1" customHeight="1">
      <c r="A94" s="168" t="s">
        <v>88</v>
      </c>
      <c r="B94" s="470">
        <v>34507.578947662754</v>
      </c>
      <c r="C94" s="470">
        <v>17558.53465953148</v>
      </c>
      <c r="D94" s="470">
        <v>18202.848293020914</v>
      </c>
      <c r="E94" s="169">
        <f t="shared" si="9"/>
        <v>96.460369151477977</v>
      </c>
      <c r="F94" s="170">
        <f t="shared" si="10"/>
        <v>50.88312537417449</v>
      </c>
      <c r="G94" s="470">
        <v>23373.799594041873</v>
      </c>
      <c r="H94" s="470">
        <v>22777.071311563745</v>
      </c>
      <c r="I94" s="169">
        <f t="shared" si="8"/>
        <v>102.61986396018865</v>
      </c>
      <c r="J94" s="170">
        <f t="shared" si="11"/>
        <v>67.735263692340297</v>
      </c>
    </row>
    <row r="95" spans="1:10" ht="13.1" customHeight="1">
      <c r="A95" s="168" t="s">
        <v>89</v>
      </c>
      <c r="B95" s="470">
        <v>92368.112404788073</v>
      </c>
      <c r="C95" s="470">
        <v>51278.967203895692</v>
      </c>
      <c r="D95" s="470">
        <v>42181.754938556071</v>
      </c>
      <c r="E95" s="468">
        <f>C95/D95*100</f>
        <v>121.56669934333233</v>
      </c>
      <c r="F95" s="170">
        <f>C95/B95*100</f>
        <v>55.515876495531323</v>
      </c>
      <c r="G95" s="470">
        <v>52178.78169300226</v>
      </c>
      <c r="H95" s="470">
        <v>43003.844908795603</v>
      </c>
      <c r="I95" s="169">
        <f t="shared" si="8"/>
        <v>121.3351545743532</v>
      </c>
      <c r="J95" s="170">
        <f t="shared" si="11"/>
        <v>56.490037887033274</v>
      </c>
    </row>
    <row r="96" spans="1:10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  <row r="98" spans="1:10">
      <c r="A98"/>
      <c r="B98"/>
      <c r="C98"/>
      <c r="D98"/>
      <c r="E98"/>
      <c r="F98"/>
      <c r="G98"/>
      <c r="H98"/>
      <c r="I98"/>
      <c r="J98"/>
    </row>
    <row r="99" spans="1:10">
      <c r="A99"/>
      <c r="B99"/>
      <c r="C99"/>
      <c r="D99"/>
      <c r="E99"/>
      <c r="F99"/>
      <c r="G99"/>
      <c r="H99"/>
      <c r="I99"/>
      <c r="J99"/>
    </row>
    <row r="100" spans="1:10">
      <c r="A100"/>
      <c r="B100"/>
      <c r="C100"/>
      <c r="D100"/>
      <c r="E100"/>
      <c r="F100"/>
      <c r="G100"/>
      <c r="H100"/>
      <c r="I100"/>
      <c r="J100"/>
    </row>
    <row r="101" spans="1:10">
      <c r="A101"/>
      <c r="B101"/>
      <c r="C101"/>
      <c r="D101"/>
      <c r="E101"/>
      <c r="F101"/>
      <c r="G101"/>
      <c r="H101"/>
      <c r="I101"/>
      <c r="J101"/>
    </row>
    <row r="102" spans="1:10">
      <c r="A102"/>
      <c r="B102"/>
      <c r="C102"/>
      <c r="D102"/>
      <c r="E102"/>
      <c r="F102"/>
      <c r="G102"/>
      <c r="H102"/>
      <c r="I102"/>
      <c r="J102"/>
    </row>
    <row r="103" spans="1:10">
      <c r="A103"/>
      <c r="B103"/>
      <c r="C103"/>
      <c r="D103"/>
      <c r="E103"/>
      <c r="F103"/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/>
      <c r="H108"/>
      <c r="I108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/>
      <c r="H110"/>
      <c r="I110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/>
      <c r="H112"/>
      <c r="I112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/>
      <c r="H115"/>
      <c r="I115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/>
      <c r="H118"/>
      <c r="I118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/>
      <c r="H127"/>
      <c r="I12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/>
      <c r="H130"/>
      <c r="I130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/>
      <c r="H149"/>
      <c r="I149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/>
      <c r="H152"/>
      <c r="I152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/>
      <c r="H158"/>
      <c r="I158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/>
      <c r="H181"/>
      <c r="I181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/>
      <c r="H183"/>
      <c r="I183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/>
      <c r="H185"/>
      <c r="I185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/>
      <c r="H188"/>
      <c r="I188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D190" s="158"/>
      <c r="H190" s="158"/>
    </row>
    <row r="191" spans="1:10">
      <c r="D191" s="158"/>
      <c r="H191" s="158"/>
    </row>
    <row r="192" spans="1:10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7">
    <mergeCell ref="A1:J1"/>
    <mergeCell ref="A3:A4"/>
    <mergeCell ref="B3:B4"/>
    <mergeCell ref="C3:D3"/>
    <mergeCell ref="E3:F3"/>
    <mergeCell ref="G3:H3"/>
    <mergeCell ref="I3:J3"/>
  </mergeCells>
  <pageMargins left="0.74803149606299213" right="0.35433070866141736" top="0.94488188976377963" bottom="0.51181102362204722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4237"/>
  <sheetViews>
    <sheetView topLeftCell="A64" workbookViewId="0">
      <selection activeCell="F10" sqref="F10"/>
    </sheetView>
  </sheetViews>
  <sheetFormatPr defaultRowHeight="14.3"/>
  <cols>
    <col min="1" max="1" width="21.75" style="159" customWidth="1"/>
    <col min="2" max="2" width="12.875" style="157" customWidth="1"/>
    <col min="3" max="3" width="9.25" style="158" customWidth="1"/>
    <col min="4" max="4" width="9.25" style="157" customWidth="1"/>
    <col min="5" max="5" width="8.75" style="157" customWidth="1"/>
    <col min="6" max="6" width="11.25" style="157" customWidth="1"/>
    <col min="7" max="7" width="9.25" style="158" customWidth="1"/>
    <col min="8" max="8" width="9.25" style="157" customWidth="1"/>
    <col min="9" max="9" width="8.75" style="157" customWidth="1"/>
    <col min="10" max="10" width="11.25" style="157" customWidth="1"/>
    <col min="11" max="11" width="9.625" style="174" customWidth="1"/>
    <col min="12" max="12" width="9.75" style="174" customWidth="1"/>
    <col min="13" max="13" width="8.75" style="174" customWidth="1"/>
    <col min="14" max="14" width="11.25" style="174" customWidth="1"/>
  </cols>
  <sheetData>
    <row r="1" spans="1:14" ht="15.65">
      <c r="A1" s="786" t="s">
        <v>172</v>
      </c>
      <c r="B1" s="786"/>
      <c r="C1" s="786"/>
      <c r="D1" s="786"/>
      <c r="E1" s="786"/>
      <c r="F1" s="786"/>
      <c r="G1" s="786"/>
      <c r="H1" s="786"/>
      <c r="I1" s="786"/>
      <c r="J1" s="786"/>
      <c r="K1" s="783"/>
      <c r="L1" s="783"/>
      <c r="M1" s="783"/>
      <c r="N1" s="783"/>
    </row>
    <row r="2" spans="1:14">
      <c r="N2" s="160" t="s">
        <v>137</v>
      </c>
    </row>
    <row r="3" spans="1:14" ht="27.7" customHeight="1">
      <c r="A3" s="787"/>
      <c r="B3" s="789" t="s">
        <v>486</v>
      </c>
      <c r="C3" s="791" t="s">
        <v>187</v>
      </c>
      <c r="D3" s="792"/>
      <c r="E3" s="793" t="s">
        <v>175</v>
      </c>
      <c r="F3" s="793"/>
      <c r="G3" s="791" t="s">
        <v>188</v>
      </c>
      <c r="H3" s="792"/>
      <c r="I3" s="793" t="s">
        <v>175</v>
      </c>
      <c r="J3" s="793"/>
      <c r="K3" s="791" t="s">
        <v>189</v>
      </c>
      <c r="L3" s="792"/>
      <c r="M3" s="793" t="s">
        <v>175</v>
      </c>
      <c r="N3" s="793"/>
    </row>
    <row r="4" spans="1:14" ht="63.7" customHeight="1">
      <c r="A4" s="788"/>
      <c r="B4" s="790"/>
      <c r="C4" s="162" t="s">
        <v>484</v>
      </c>
      <c r="D4" s="162" t="s">
        <v>485</v>
      </c>
      <c r="E4" s="744" t="s">
        <v>178</v>
      </c>
      <c r="F4" s="745" t="s">
        <v>179</v>
      </c>
      <c r="G4" s="162" t="s">
        <v>484</v>
      </c>
      <c r="H4" s="162" t="s">
        <v>485</v>
      </c>
      <c r="I4" s="744" t="s">
        <v>178</v>
      </c>
      <c r="J4" s="745" t="s">
        <v>179</v>
      </c>
      <c r="K4" s="162" t="s">
        <v>484</v>
      </c>
      <c r="L4" s="162" t="s">
        <v>485</v>
      </c>
      <c r="M4" s="744" t="s">
        <v>178</v>
      </c>
      <c r="N4" s="745" t="s">
        <v>179</v>
      </c>
    </row>
    <row r="5" spans="1:14">
      <c r="A5" s="417" t="s">
        <v>180</v>
      </c>
      <c r="B5" s="164">
        <v>39144.488447473872</v>
      </c>
      <c r="C5" s="164">
        <v>29939.236708066677</v>
      </c>
      <c r="D5" s="164">
        <v>27714.634420358427</v>
      </c>
      <c r="E5" s="418">
        <f>C5/D5*100</f>
        <v>108.02681447630469</v>
      </c>
      <c r="F5" s="418">
        <f>C5/$B5*100</f>
        <v>76.483913561013111</v>
      </c>
      <c r="G5" s="164">
        <v>38082.630656463516</v>
      </c>
      <c r="H5" s="164">
        <v>36492.222929209849</v>
      </c>
      <c r="I5" s="418">
        <f>G5/H5*100</f>
        <v>104.35821005023138</v>
      </c>
      <c r="J5" s="418">
        <f>G5/$B5*100</f>
        <v>97.287337673513832</v>
      </c>
      <c r="K5" s="164">
        <v>95761.381659431921</v>
      </c>
      <c r="L5" s="164">
        <v>90864.296060097287</v>
      </c>
      <c r="M5" s="418">
        <f>K5/L5*100</f>
        <v>105.38944977474509</v>
      </c>
      <c r="N5" s="418">
        <f>K5/$B5*100</f>
        <v>244.63567019895933</v>
      </c>
    </row>
    <row r="6" spans="1:14">
      <c r="A6" s="166" t="s">
        <v>190</v>
      </c>
      <c r="B6" s="164">
        <v>48396.092972067614</v>
      </c>
      <c r="C6" s="164">
        <v>35339.655251844364</v>
      </c>
      <c r="D6" s="164">
        <v>32401.014279244089</v>
      </c>
      <c r="E6" s="419">
        <f t="shared" ref="E6:E71" si="0">C6/D6*100</f>
        <v>109.06959562214307</v>
      </c>
      <c r="F6" s="418">
        <f>C6/B6*100</f>
        <v>73.021711220038085</v>
      </c>
      <c r="G6" s="164">
        <v>52526.219422556511</v>
      </c>
      <c r="H6" s="164">
        <v>49409.451818362737</v>
      </c>
      <c r="I6" s="419">
        <f t="shared" ref="I6:I69" si="1">G6/H6*100</f>
        <v>106.30803923033092</v>
      </c>
      <c r="J6" s="418">
        <f>G6/$B6*100</f>
        <v>108.53400800943301</v>
      </c>
      <c r="K6" s="164">
        <v>45221.027765743922</v>
      </c>
      <c r="L6" s="164">
        <v>41248.306025720725</v>
      </c>
      <c r="M6" s="419">
        <f>K6/L6*100</f>
        <v>109.63123609863148</v>
      </c>
      <c r="N6" s="418">
        <f>K6/$B6*100</f>
        <v>93.439418326276424</v>
      </c>
    </row>
    <row r="7" spans="1:14" ht="13.1" customHeight="1">
      <c r="A7" s="168" t="s">
        <v>4</v>
      </c>
      <c r="B7" s="470">
        <v>29150.29360962045</v>
      </c>
      <c r="C7" s="470">
        <v>29382.844364763434</v>
      </c>
      <c r="D7" s="470">
        <v>27814.62607797228</v>
      </c>
      <c r="E7" s="420">
        <f>C7/D7*100</f>
        <v>105.6381066651588</v>
      </c>
      <c r="F7" s="746">
        <f>C7/B7*100</f>
        <v>100.79776470953361</v>
      </c>
      <c r="G7" s="470">
        <v>29937.275469667915</v>
      </c>
      <c r="H7" s="470">
        <v>27385.572974634899</v>
      </c>
      <c r="I7" s="420">
        <f t="shared" si="1"/>
        <v>109.31768890647808</v>
      </c>
      <c r="J7" s="421">
        <f>G7/$B7*100</f>
        <v>102.69973905095672</v>
      </c>
      <c r="K7" s="470">
        <v>85312.962125816674</v>
      </c>
      <c r="L7" s="470">
        <v>89047.262663250003</v>
      </c>
      <c r="M7" s="420">
        <f>K7/L7*100</f>
        <v>95.806383682387491</v>
      </c>
      <c r="N7" s="421">
        <f>K7/$B7*100</f>
        <v>292.66587591989435</v>
      </c>
    </row>
    <row r="8" spans="1:14" ht="13.1" customHeight="1">
      <c r="A8" s="168" t="s">
        <v>5</v>
      </c>
      <c r="B8" s="470">
        <v>24389.867566427241</v>
      </c>
      <c r="C8" s="470">
        <v>25443.814606277923</v>
      </c>
      <c r="D8" s="470">
        <v>23665.662205390421</v>
      </c>
      <c r="E8" s="420">
        <f>C8/D8*100</f>
        <v>107.51363889780563</v>
      </c>
      <c r="F8" s="746">
        <f t="shared" ref="F8:F24" si="2">C8/B8*100</f>
        <v>104.3212495393023</v>
      </c>
      <c r="G8" s="470">
        <v>24926.399854775882</v>
      </c>
      <c r="H8" s="470">
        <v>23934.569496736269</v>
      </c>
      <c r="I8" s="420">
        <f t="shared" si="1"/>
        <v>104.14392395139951</v>
      </c>
      <c r="J8" s="421">
        <f t="shared" ref="J8:J24" si="3">G8/$B8*100</f>
        <v>102.19981632490362</v>
      </c>
      <c r="K8" s="470">
        <v>22728.567035670356</v>
      </c>
      <c r="L8" s="470">
        <v>21875.66056910569</v>
      </c>
      <c r="M8" s="420">
        <f>K8/L8*100</f>
        <v>103.89888325369793</v>
      </c>
      <c r="N8" s="421">
        <f>K8/$B8*100</f>
        <v>93.188562724942088</v>
      </c>
    </row>
    <row r="9" spans="1:14" ht="13.1" customHeight="1">
      <c r="A9" s="168" t="s">
        <v>6</v>
      </c>
      <c r="B9" s="470">
        <v>27841.667317228126</v>
      </c>
      <c r="C9" s="470">
        <v>32033.630839725669</v>
      </c>
      <c r="D9" s="470">
        <v>29266.481676867774</v>
      </c>
      <c r="E9" s="420">
        <f t="shared" si="0"/>
        <v>109.45501134509466</v>
      </c>
      <c r="F9" s="746">
        <f t="shared" si="2"/>
        <v>115.05643851977069</v>
      </c>
      <c r="G9" s="470">
        <v>21602.847826086956</v>
      </c>
      <c r="H9" s="470">
        <v>17902.721977372508</v>
      </c>
      <c r="I9" s="420">
        <f t="shared" si="1"/>
        <v>120.66795123887356</v>
      </c>
      <c r="J9" s="421">
        <f t="shared" si="3"/>
        <v>77.591789241441532</v>
      </c>
      <c r="K9" s="473" t="s">
        <v>191</v>
      </c>
      <c r="L9" s="473" t="s">
        <v>191</v>
      </c>
      <c r="M9" s="420"/>
      <c r="N9" s="421"/>
    </row>
    <row r="10" spans="1:14" ht="13.1" customHeight="1">
      <c r="A10" s="168" t="s">
        <v>181</v>
      </c>
      <c r="B10" s="470">
        <v>28339.388499156499</v>
      </c>
      <c r="C10" s="470">
        <v>26164.613059804811</v>
      </c>
      <c r="D10" s="470">
        <v>24040.663301095912</v>
      </c>
      <c r="E10" s="420">
        <f t="shared" si="0"/>
        <v>108.83482178552069</v>
      </c>
      <c r="F10" s="421">
        <f t="shared" si="2"/>
        <v>92.325962010731402</v>
      </c>
      <c r="G10" s="470">
        <v>25235.777355072463</v>
      </c>
      <c r="H10" s="470">
        <v>23873.003391776248</v>
      </c>
      <c r="I10" s="420">
        <f t="shared" si="1"/>
        <v>105.70843115519206</v>
      </c>
      <c r="J10" s="421">
        <f t="shared" si="3"/>
        <v>89.048418796416811</v>
      </c>
      <c r="K10" s="473" t="s">
        <v>191</v>
      </c>
      <c r="L10" s="473" t="s">
        <v>191</v>
      </c>
      <c r="M10" s="420"/>
      <c r="N10" s="421"/>
    </row>
    <row r="11" spans="1:14" ht="13.1" customHeight="1">
      <c r="A11" s="168" t="s">
        <v>9</v>
      </c>
      <c r="B11" s="470">
        <v>23164.901240415944</v>
      </c>
      <c r="C11" s="470">
        <v>17937.279226464878</v>
      </c>
      <c r="D11" s="470">
        <v>16792.620504122409</v>
      </c>
      <c r="E11" s="420">
        <f t="shared" si="0"/>
        <v>106.81643893555189</v>
      </c>
      <c r="F11" s="421">
        <f t="shared" si="2"/>
        <v>77.433005391663826</v>
      </c>
      <c r="G11" s="470">
        <v>36067.890689948857</v>
      </c>
      <c r="H11" s="470">
        <v>35127.300601399125</v>
      </c>
      <c r="I11" s="420">
        <f t="shared" si="1"/>
        <v>102.67766117078824</v>
      </c>
      <c r="J11" s="421">
        <f t="shared" si="3"/>
        <v>155.70060202553762</v>
      </c>
      <c r="K11" s="473" t="s">
        <v>191</v>
      </c>
      <c r="L11" s="473" t="s">
        <v>191</v>
      </c>
      <c r="M11" s="420"/>
      <c r="N11" s="421"/>
    </row>
    <row r="12" spans="1:14" ht="13.1" customHeight="1">
      <c r="A12" s="168" t="s">
        <v>10</v>
      </c>
      <c r="B12" s="470">
        <v>33899.084868583603</v>
      </c>
      <c r="C12" s="470">
        <v>35324.540526350269</v>
      </c>
      <c r="D12" s="470">
        <v>34838.849130774062</v>
      </c>
      <c r="E12" s="420">
        <f t="shared" si="0"/>
        <v>101.39410861062912</v>
      </c>
      <c r="F12" s="746">
        <f t="shared" si="2"/>
        <v>104.20499746023447</v>
      </c>
      <c r="G12" s="470">
        <v>45361.502446157734</v>
      </c>
      <c r="H12" s="470">
        <v>44000.587113656009</v>
      </c>
      <c r="I12" s="420">
        <f t="shared" si="1"/>
        <v>103.0929481213203</v>
      </c>
      <c r="J12" s="421">
        <f t="shared" si="3"/>
        <v>133.81335402418804</v>
      </c>
      <c r="K12" s="470">
        <v>95826.0989010989</v>
      </c>
      <c r="L12" s="470">
        <v>97574.666666666672</v>
      </c>
      <c r="M12" s="420">
        <f>K12/L12*100</f>
        <v>98.207969521903465</v>
      </c>
      <c r="N12" s="421">
        <f>K12/$B12*100</f>
        <v>282.6804890827803</v>
      </c>
    </row>
    <row r="13" spans="1:14" ht="13.1" customHeight="1">
      <c r="A13" s="168" t="s">
        <v>11</v>
      </c>
      <c r="B13" s="470">
        <v>24296.489326525945</v>
      </c>
      <c r="C13" s="470">
        <v>18930.559262416464</v>
      </c>
      <c r="D13" s="470">
        <v>18530.39064077679</v>
      </c>
      <c r="E13" s="420">
        <f t="shared" si="0"/>
        <v>102.15952609633112</v>
      </c>
      <c r="F13" s="421">
        <f t="shared" si="2"/>
        <v>77.914792577661942</v>
      </c>
      <c r="G13" s="470">
        <v>28687.135229460633</v>
      </c>
      <c r="H13" s="470">
        <v>25387.353461638373</v>
      </c>
      <c r="I13" s="420">
        <f t="shared" si="1"/>
        <v>112.99773831411142</v>
      </c>
      <c r="J13" s="421">
        <f t="shared" si="3"/>
        <v>118.07111243080355</v>
      </c>
      <c r="K13" s="473" t="s">
        <v>191</v>
      </c>
      <c r="L13" s="473" t="s">
        <v>191</v>
      </c>
      <c r="M13" s="420"/>
      <c r="N13" s="421"/>
    </row>
    <row r="14" spans="1:14" ht="13.1" customHeight="1">
      <c r="A14" s="168" t="s">
        <v>12</v>
      </c>
      <c r="B14" s="470">
        <v>27240.652243661061</v>
      </c>
      <c r="C14" s="470">
        <v>25508.598368114108</v>
      </c>
      <c r="D14" s="470">
        <v>23223.933860445697</v>
      </c>
      <c r="E14" s="420">
        <f t="shared" si="0"/>
        <v>109.83754311994309</v>
      </c>
      <c r="F14" s="421">
        <f t="shared" si="2"/>
        <v>93.641657842645799</v>
      </c>
      <c r="G14" s="470">
        <v>25928.293182674199</v>
      </c>
      <c r="H14" s="470">
        <v>24034.606956087824</v>
      </c>
      <c r="I14" s="420">
        <f t="shared" si="1"/>
        <v>107.87899810488358</v>
      </c>
      <c r="J14" s="421">
        <f t="shared" si="3"/>
        <v>95.18235081433393</v>
      </c>
      <c r="K14" s="473" t="s">
        <v>191</v>
      </c>
      <c r="L14" s="473" t="s">
        <v>191</v>
      </c>
      <c r="M14" s="420"/>
      <c r="N14" s="421"/>
    </row>
    <row r="15" spans="1:14" ht="13.1" customHeight="1">
      <c r="A15" s="168" t="s">
        <v>13</v>
      </c>
      <c r="B15" s="470">
        <v>28492.403963656772</v>
      </c>
      <c r="C15" s="470">
        <v>31201.117209194643</v>
      </c>
      <c r="D15" s="470">
        <v>28388.506751925157</v>
      </c>
      <c r="E15" s="420">
        <f t="shared" si="0"/>
        <v>109.90756745977401</v>
      </c>
      <c r="F15" s="746">
        <f t="shared" si="2"/>
        <v>109.50679082394362</v>
      </c>
      <c r="G15" s="470">
        <v>31246.830115341934</v>
      </c>
      <c r="H15" s="470">
        <v>29560.715007983403</v>
      </c>
      <c r="I15" s="420">
        <f t="shared" si="1"/>
        <v>105.70390502023773</v>
      </c>
      <c r="J15" s="421">
        <f t="shared" si="3"/>
        <v>109.66722974726369</v>
      </c>
      <c r="K15" s="470">
        <v>47105.225522552253</v>
      </c>
      <c r="L15" s="470">
        <v>41582.220573689418</v>
      </c>
      <c r="M15" s="420">
        <f>K15/L15*100</f>
        <v>113.2821308546409</v>
      </c>
      <c r="N15" s="421">
        <f>K15/$B15*100</f>
        <v>165.32555688399231</v>
      </c>
    </row>
    <row r="16" spans="1:14" ht="13.1" customHeight="1">
      <c r="A16" s="168" t="s">
        <v>182</v>
      </c>
      <c r="B16" s="470">
        <v>46697.455354937243</v>
      </c>
      <c r="C16" s="470">
        <v>47801.750580542721</v>
      </c>
      <c r="D16" s="470">
        <v>44042.233720876939</v>
      </c>
      <c r="E16" s="420">
        <f t="shared" si="0"/>
        <v>108.53616300093265</v>
      </c>
      <c r="F16" s="746">
        <f t="shared" si="2"/>
        <v>102.36478672598317</v>
      </c>
      <c r="G16" s="470">
        <v>60994.342037222945</v>
      </c>
      <c r="H16" s="470">
        <v>57888.265107377454</v>
      </c>
      <c r="I16" s="420">
        <f t="shared" si="1"/>
        <v>105.36564176536298</v>
      </c>
      <c r="J16" s="421">
        <f t="shared" si="3"/>
        <v>130.61598661772501</v>
      </c>
      <c r="K16" s="473" t="s">
        <v>191</v>
      </c>
      <c r="L16" s="473" t="s">
        <v>191</v>
      </c>
      <c r="M16" s="420"/>
      <c r="N16" s="421"/>
    </row>
    <row r="17" spans="1:14" ht="13.1" customHeight="1">
      <c r="A17" s="168" t="s">
        <v>15</v>
      </c>
      <c r="B17" s="470">
        <v>24652.03239984118</v>
      </c>
      <c r="C17" s="470">
        <v>22436.009001329789</v>
      </c>
      <c r="D17" s="470">
        <v>20619.467282060581</v>
      </c>
      <c r="E17" s="420">
        <f t="shared" si="0"/>
        <v>108.80983826798301</v>
      </c>
      <c r="F17" s="421">
        <f t="shared" si="2"/>
        <v>91.010788228050245</v>
      </c>
      <c r="G17" s="470">
        <v>30992.252404761904</v>
      </c>
      <c r="H17" s="470">
        <v>29527.3387</v>
      </c>
      <c r="I17" s="420">
        <f t="shared" si="1"/>
        <v>104.96121143745984</v>
      </c>
      <c r="J17" s="421">
        <f t="shared" si="3"/>
        <v>125.71885312369446</v>
      </c>
      <c r="K17" s="470">
        <v>77000</v>
      </c>
      <c r="L17" s="470">
        <v>91050</v>
      </c>
      <c r="M17" s="420">
        <f>K17/L17*100</f>
        <v>84.568918176825917</v>
      </c>
      <c r="N17" s="421">
        <f>K17/$B17*100</f>
        <v>312.34747201004029</v>
      </c>
    </row>
    <row r="18" spans="1:14" ht="13.1" customHeight="1">
      <c r="A18" s="168" t="s">
        <v>16</v>
      </c>
      <c r="B18" s="470">
        <v>29129.479954843722</v>
      </c>
      <c r="C18" s="470">
        <v>23212.834063503451</v>
      </c>
      <c r="D18" s="470">
        <v>21775.731631127939</v>
      </c>
      <c r="E18" s="420">
        <f t="shared" si="0"/>
        <v>106.59955980685032</v>
      </c>
      <c r="F18" s="421">
        <f t="shared" si="2"/>
        <v>79.688460279715926</v>
      </c>
      <c r="G18" s="470">
        <v>45257.257045675411</v>
      </c>
      <c r="H18" s="470">
        <v>43355.467939972717</v>
      </c>
      <c r="I18" s="420">
        <f t="shared" si="1"/>
        <v>104.38650347018694</v>
      </c>
      <c r="J18" s="421">
        <f t="shared" si="3"/>
        <v>155.3658256715631</v>
      </c>
      <c r="K18" s="473" t="s">
        <v>191</v>
      </c>
      <c r="L18" s="473" t="s">
        <v>191</v>
      </c>
      <c r="M18" s="420"/>
      <c r="N18" s="421"/>
    </row>
    <row r="19" spans="1:14" ht="13.1" customHeight="1">
      <c r="A19" s="168" t="s">
        <v>17</v>
      </c>
      <c r="B19" s="470">
        <v>26293.898394055228</v>
      </c>
      <c r="C19" s="470">
        <v>23700.771343964851</v>
      </c>
      <c r="D19" s="470">
        <v>22298.150371433909</v>
      </c>
      <c r="E19" s="420">
        <f t="shared" si="0"/>
        <v>106.29030188229349</v>
      </c>
      <c r="F19" s="421">
        <f t="shared" si="2"/>
        <v>90.137913324116838</v>
      </c>
      <c r="G19" s="470">
        <v>15657.191326366559</v>
      </c>
      <c r="H19" s="470">
        <v>15088.885329201103</v>
      </c>
      <c r="I19" s="420">
        <f t="shared" si="1"/>
        <v>103.76638820407516</v>
      </c>
      <c r="J19" s="421">
        <f t="shared" si="3"/>
        <v>59.546861753700561</v>
      </c>
      <c r="K19" s="473" t="s">
        <v>191</v>
      </c>
      <c r="L19" s="473" t="s">
        <v>191</v>
      </c>
      <c r="M19" s="420"/>
      <c r="N19" s="421"/>
    </row>
    <row r="20" spans="1:14" ht="13.1" customHeight="1">
      <c r="A20" s="168" t="s">
        <v>18</v>
      </c>
      <c r="B20" s="470">
        <v>24196.451818157195</v>
      </c>
      <c r="C20" s="470">
        <v>25600.366382719312</v>
      </c>
      <c r="D20" s="470">
        <v>23629.906809873286</v>
      </c>
      <c r="E20" s="420">
        <f t="shared" si="0"/>
        <v>108.33883768014991</v>
      </c>
      <c r="F20" s="746">
        <f t="shared" si="2"/>
        <v>105.80215055956515</v>
      </c>
      <c r="G20" s="470">
        <v>27356.773754295533</v>
      </c>
      <c r="H20" s="470">
        <v>24255.428392579641</v>
      </c>
      <c r="I20" s="420">
        <f t="shared" si="1"/>
        <v>112.78619083332569</v>
      </c>
      <c r="J20" s="421">
        <f t="shared" si="3"/>
        <v>113.06109656030976</v>
      </c>
      <c r="K20" s="473" t="s">
        <v>191</v>
      </c>
      <c r="L20" s="473" t="s">
        <v>191</v>
      </c>
      <c r="M20" s="420"/>
      <c r="N20" s="421"/>
    </row>
    <row r="21" spans="1:14" ht="13.1" customHeight="1">
      <c r="A21" s="168" t="s">
        <v>19</v>
      </c>
      <c r="B21" s="470">
        <v>27386.697131511519</v>
      </c>
      <c r="C21" s="470">
        <v>29169.525384312845</v>
      </c>
      <c r="D21" s="470">
        <v>27344.091150519031</v>
      </c>
      <c r="E21" s="420">
        <f t="shared" si="0"/>
        <v>106.67579047972551</v>
      </c>
      <c r="F21" s="746">
        <f t="shared" si="2"/>
        <v>106.50983301944059</v>
      </c>
      <c r="G21" s="470">
        <v>31188.512583787997</v>
      </c>
      <c r="H21" s="470">
        <v>29459.850410437975</v>
      </c>
      <c r="I21" s="420">
        <f t="shared" si="1"/>
        <v>105.86785794654794</v>
      </c>
      <c r="J21" s="421">
        <f t="shared" si="3"/>
        <v>113.88197866292558</v>
      </c>
      <c r="K21" s="473" t="s">
        <v>191</v>
      </c>
      <c r="L21" s="473" t="s">
        <v>191</v>
      </c>
      <c r="M21" s="420"/>
      <c r="N21" s="421"/>
    </row>
    <row r="22" spans="1:14" ht="13.1" customHeight="1">
      <c r="A22" s="168" t="s">
        <v>20</v>
      </c>
      <c r="B22" s="470">
        <v>31301.843333528544</v>
      </c>
      <c r="C22" s="470">
        <v>29391.896757815903</v>
      </c>
      <c r="D22" s="470">
        <v>26230.588699105399</v>
      </c>
      <c r="E22" s="420">
        <f t="shared" si="0"/>
        <v>112.05199050228836</v>
      </c>
      <c r="F22" s="421">
        <f t="shared" si="2"/>
        <v>93.898293607307053</v>
      </c>
      <c r="G22" s="470">
        <v>38654.633930715674</v>
      </c>
      <c r="H22" s="470">
        <v>36301.507110110484</v>
      </c>
      <c r="I22" s="420">
        <f t="shared" si="1"/>
        <v>106.48217390387578</v>
      </c>
      <c r="J22" s="421">
        <f t="shared" si="3"/>
        <v>123.48996037978148</v>
      </c>
      <c r="K22" s="473" t="s">
        <v>191</v>
      </c>
      <c r="L22" s="473" t="s">
        <v>191</v>
      </c>
      <c r="M22" s="420"/>
      <c r="N22" s="421"/>
    </row>
    <row r="23" spans="1:14" ht="12.75" customHeight="1">
      <c r="A23" s="168" t="s">
        <v>21</v>
      </c>
      <c r="B23" s="470">
        <v>30500.844488099618</v>
      </c>
      <c r="C23" s="470">
        <v>22672.977000677183</v>
      </c>
      <c r="D23" s="470">
        <v>21902.685102841519</v>
      </c>
      <c r="E23" s="420">
        <f t="shared" si="0"/>
        <v>103.51688340593333</v>
      </c>
      <c r="F23" s="421">
        <f t="shared" si="2"/>
        <v>74.335571297127203</v>
      </c>
      <c r="G23" s="470">
        <v>48756.20076147576</v>
      </c>
      <c r="H23" s="470">
        <v>45739.624689826305</v>
      </c>
      <c r="I23" s="420">
        <f t="shared" si="1"/>
        <v>106.59510455563581</v>
      </c>
      <c r="J23" s="421">
        <f t="shared" si="3"/>
        <v>159.8519699364349</v>
      </c>
      <c r="K23" s="470">
        <v>50442.276803118912</v>
      </c>
      <c r="L23" s="470">
        <v>42320.552969951081</v>
      </c>
      <c r="M23" s="420">
        <f>K23/L23*100</f>
        <v>119.19096813062558</v>
      </c>
      <c r="N23" s="421">
        <f>K23/$B23*100</f>
        <v>165.37993504671567</v>
      </c>
    </row>
    <row r="24" spans="1:14" ht="13.1" customHeight="1">
      <c r="A24" s="168" t="s">
        <v>183</v>
      </c>
      <c r="B24" s="470">
        <v>73345.138075881856</v>
      </c>
      <c r="C24" s="470">
        <v>53949.137494460476</v>
      </c>
      <c r="D24" s="470">
        <v>48880.169164030667</v>
      </c>
      <c r="E24" s="420">
        <f t="shared" si="0"/>
        <v>110.37019391937764</v>
      </c>
      <c r="F24" s="421">
        <f t="shared" si="2"/>
        <v>73.555165222602014</v>
      </c>
      <c r="G24" s="470">
        <v>97462.470231385101</v>
      </c>
      <c r="H24" s="470">
        <v>91409.666900224212</v>
      </c>
      <c r="I24" s="420">
        <f t="shared" si="1"/>
        <v>106.62162278500334</v>
      </c>
      <c r="J24" s="421">
        <f t="shared" si="3"/>
        <v>132.88197798544164</v>
      </c>
      <c r="K24" s="473" t="s">
        <v>191</v>
      </c>
      <c r="L24" s="473" t="s">
        <v>191</v>
      </c>
      <c r="M24" s="420"/>
      <c r="N24" s="421"/>
    </row>
    <row r="25" spans="1:14">
      <c r="A25" s="166" t="s">
        <v>192</v>
      </c>
      <c r="B25" s="164">
        <v>44695.638112592118</v>
      </c>
      <c r="C25" s="164">
        <v>32931.032477404384</v>
      </c>
      <c r="D25" s="164">
        <v>30354.50638115342</v>
      </c>
      <c r="E25" s="419">
        <f t="shared" si="0"/>
        <v>108.48811726304561</v>
      </c>
      <c r="F25" s="418">
        <f>C25/B25*100</f>
        <v>73.678403235788494</v>
      </c>
      <c r="G25" s="164">
        <v>57662.20637535608</v>
      </c>
      <c r="H25" s="164">
        <v>54713.782733586355</v>
      </c>
      <c r="I25" s="419">
        <f t="shared" si="1"/>
        <v>105.38881337473276</v>
      </c>
      <c r="J25" s="418">
        <f>G25/$B25*100</f>
        <v>129.01081360579317</v>
      </c>
      <c r="K25" s="164">
        <v>127197.25615133638</v>
      </c>
      <c r="L25" s="164">
        <v>124060.94390812986</v>
      </c>
      <c r="M25" s="419">
        <f>K25/L25*100</f>
        <v>102.52804157731464</v>
      </c>
      <c r="N25" s="418">
        <f>K25/$B25*100</f>
        <v>284.58539025869965</v>
      </c>
    </row>
    <row r="26" spans="1:14" ht="13.1" customHeight="1">
      <c r="A26" s="168" t="s">
        <v>24</v>
      </c>
      <c r="B26" s="470">
        <v>34779.481813886567</v>
      </c>
      <c r="C26" s="470">
        <v>37602.003295469134</v>
      </c>
      <c r="D26" s="470">
        <v>35022.333508237418</v>
      </c>
      <c r="E26" s="420">
        <f>C26/D26*100</f>
        <v>107.36578499723602</v>
      </c>
      <c r="F26" s="746">
        <f>C26/B26*100</f>
        <v>108.11547882365402</v>
      </c>
      <c r="G26" s="470">
        <v>41773.010178970915</v>
      </c>
      <c r="H26" s="470">
        <v>29510.350088652482</v>
      </c>
      <c r="I26" s="420">
        <f t="shared" si="1"/>
        <v>141.55376013324138</v>
      </c>
      <c r="J26" s="421">
        <f>G26/$B26*100</f>
        <v>120.10820173373604</v>
      </c>
      <c r="K26" s="473" t="s">
        <v>191</v>
      </c>
      <c r="L26" s="473" t="s">
        <v>191</v>
      </c>
      <c r="M26" s="420"/>
      <c r="N26" s="421"/>
    </row>
    <row r="27" spans="1:14" ht="13.1" customHeight="1">
      <c r="A27" s="168" t="s">
        <v>25</v>
      </c>
      <c r="B27" s="470">
        <v>45454.503786648755</v>
      </c>
      <c r="C27" s="470">
        <v>29352.575386666667</v>
      </c>
      <c r="D27" s="470">
        <v>26839.364420093094</v>
      </c>
      <c r="E27" s="420">
        <f t="shared" si="0"/>
        <v>109.36389896286842</v>
      </c>
      <c r="F27" s="421">
        <f t="shared" ref="F27:F52" si="4">C27/B27*100</f>
        <v>64.575725046828751</v>
      </c>
      <c r="G27" s="470">
        <v>41247.052098004693</v>
      </c>
      <c r="H27" s="470">
        <v>38507.294562575938</v>
      </c>
      <c r="I27" s="420">
        <f t="shared" si="1"/>
        <v>107.11490528366394</v>
      </c>
      <c r="J27" s="421">
        <f t="shared" ref="J27:J52" si="5">G27/$B27*100</f>
        <v>90.743597799697227</v>
      </c>
      <c r="K27" s="473" t="s">
        <v>191</v>
      </c>
      <c r="L27" s="473" t="s">
        <v>191</v>
      </c>
      <c r="M27" s="420"/>
      <c r="N27" s="421"/>
    </row>
    <row r="28" spans="1:14" ht="13.1" customHeight="1">
      <c r="A28" s="168" t="s">
        <v>184</v>
      </c>
      <c r="B28" s="470">
        <v>43107.818020737504</v>
      </c>
      <c r="C28" s="470">
        <v>32765.7870447682</v>
      </c>
      <c r="D28" s="470">
        <v>30906.479713752582</v>
      </c>
      <c r="E28" s="420">
        <f t="shared" si="0"/>
        <v>106.01591429446518</v>
      </c>
      <c r="F28" s="421">
        <f t="shared" si="4"/>
        <v>76.008920305374417</v>
      </c>
      <c r="G28" s="470">
        <v>33233.069996688741</v>
      </c>
      <c r="H28" s="470">
        <v>30899.063065077</v>
      </c>
      <c r="I28" s="420">
        <f t="shared" si="1"/>
        <v>107.55364952877716</v>
      </c>
      <c r="J28" s="421">
        <f t="shared" si="5"/>
        <v>77.092906861353072</v>
      </c>
      <c r="K28" s="473" t="s">
        <v>191</v>
      </c>
      <c r="L28" s="473" t="s">
        <v>191</v>
      </c>
      <c r="M28" s="420"/>
      <c r="N28" s="421"/>
    </row>
    <row r="29" spans="1:14" ht="13.1" customHeight="1">
      <c r="A29" s="168" t="s">
        <v>27</v>
      </c>
      <c r="B29" s="470">
        <v>31636.361920389285</v>
      </c>
      <c r="C29" s="470">
        <v>27549.203235831759</v>
      </c>
      <c r="D29" s="470">
        <v>25138.105973027119</v>
      </c>
      <c r="E29" s="420">
        <f t="shared" si="0"/>
        <v>109.59140384479132</v>
      </c>
      <c r="F29" s="421">
        <f t="shared" si="4"/>
        <v>87.080819549218148</v>
      </c>
      <c r="G29" s="470">
        <v>24529.621712653061</v>
      </c>
      <c r="H29" s="470">
        <v>23495.529609442168</v>
      </c>
      <c r="I29" s="420">
        <f t="shared" si="1"/>
        <v>104.40122917167749</v>
      </c>
      <c r="J29" s="421">
        <f t="shared" si="5"/>
        <v>77.536164791577988</v>
      </c>
      <c r="K29" s="473" t="s">
        <v>191</v>
      </c>
      <c r="L29" s="473" t="s">
        <v>191</v>
      </c>
      <c r="M29" s="420"/>
      <c r="N29" s="421"/>
    </row>
    <row r="30" spans="1:14" ht="13.1" customHeight="1">
      <c r="A30" s="168" t="s">
        <v>193</v>
      </c>
      <c r="B30" s="470">
        <v>31295.694866586047</v>
      </c>
      <c r="C30" s="470">
        <v>23822.182641459141</v>
      </c>
      <c r="D30" s="470">
        <v>22998.397704814037</v>
      </c>
      <c r="E30" s="420">
        <f t="shared" si="0"/>
        <v>103.58192317229418</v>
      </c>
      <c r="F30" s="421">
        <f t="shared" si="4"/>
        <v>76.119679537436099</v>
      </c>
      <c r="G30" s="470">
        <v>26280.187020484173</v>
      </c>
      <c r="H30" s="470">
        <v>26876.209594479831</v>
      </c>
      <c r="I30" s="420">
        <f t="shared" si="1"/>
        <v>97.782341397880458</v>
      </c>
      <c r="J30" s="421">
        <f t="shared" si="5"/>
        <v>83.97380896163817</v>
      </c>
      <c r="K30" s="470">
        <v>60942.819555267706</v>
      </c>
      <c r="L30" s="470">
        <v>55288.860835448395</v>
      </c>
      <c r="M30" s="420">
        <f>K30/L30*100</f>
        <v>110.22621669968335</v>
      </c>
      <c r="N30" s="421">
        <f>K30/$B30*100</f>
        <v>194.73227808191425</v>
      </c>
    </row>
    <row r="31" spans="1:14" ht="13.1" customHeight="1">
      <c r="A31" s="168" t="s">
        <v>29</v>
      </c>
      <c r="B31" s="470">
        <v>38754.831205503287</v>
      </c>
      <c r="C31" s="470">
        <v>42083.978991860895</v>
      </c>
      <c r="D31" s="470">
        <v>38137.211662493042</v>
      </c>
      <c r="E31" s="420">
        <f t="shared" si="0"/>
        <v>110.34886180011266</v>
      </c>
      <c r="F31" s="746">
        <f t="shared" si="4"/>
        <v>108.59027812224056</v>
      </c>
      <c r="G31" s="470">
        <v>32977.024420401853</v>
      </c>
      <c r="H31" s="470">
        <v>24133.021918304032</v>
      </c>
      <c r="I31" s="420">
        <f t="shared" si="1"/>
        <v>136.64689209679938</v>
      </c>
      <c r="J31" s="421">
        <f t="shared" si="5"/>
        <v>85.091389627105457</v>
      </c>
      <c r="K31" s="470">
        <v>155745.89660093896</v>
      </c>
      <c r="L31" s="470">
        <v>151462.92560151211</v>
      </c>
      <c r="M31" s="420">
        <f>K31/L31*100</f>
        <v>102.8277355547027</v>
      </c>
      <c r="N31" s="421">
        <f>K31/$B31*100</f>
        <v>401.87479020376333</v>
      </c>
    </row>
    <row r="32" spans="1:14" ht="13.1" customHeight="1">
      <c r="A32" s="168" t="s">
        <v>30</v>
      </c>
      <c r="B32" s="470">
        <v>51450.330110936578</v>
      </c>
      <c r="C32" s="470">
        <v>26230.254843569281</v>
      </c>
      <c r="D32" s="470">
        <v>26374.596731727575</v>
      </c>
      <c r="E32" s="420">
        <f t="shared" si="0"/>
        <v>99.452723809859592</v>
      </c>
      <c r="F32" s="421">
        <f t="shared" si="4"/>
        <v>50.981703687832372</v>
      </c>
      <c r="G32" s="470">
        <v>34470.510494652408</v>
      </c>
      <c r="H32" s="470">
        <v>30328.939980039919</v>
      </c>
      <c r="I32" s="420">
        <f t="shared" si="1"/>
        <v>113.65550697564156</v>
      </c>
      <c r="J32" s="421">
        <f t="shared" si="5"/>
        <v>66.997646896195832</v>
      </c>
      <c r="K32" s="473" t="s">
        <v>191</v>
      </c>
      <c r="L32" s="473" t="s">
        <v>191</v>
      </c>
      <c r="M32" s="420"/>
      <c r="N32" s="421"/>
    </row>
    <row r="33" spans="1:14" ht="13.1" customHeight="1">
      <c r="A33" s="168" t="s">
        <v>31</v>
      </c>
      <c r="B33" s="470">
        <v>29203.585080188474</v>
      </c>
      <c r="C33" s="470">
        <v>25659.590962210976</v>
      </c>
      <c r="D33" s="470">
        <v>24551.811069479812</v>
      </c>
      <c r="E33" s="420">
        <f t="shared" si="0"/>
        <v>104.51200886808809</v>
      </c>
      <c r="F33" s="421">
        <f t="shared" si="4"/>
        <v>87.864523796491952</v>
      </c>
      <c r="G33" s="470">
        <v>31979.092312801931</v>
      </c>
      <c r="H33" s="470">
        <v>31020.819379021879</v>
      </c>
      <c r="I33" s="420">
        <f t="shared" si="1"/>
        <v>103.08912837559699</v>
      </c>
      <c r="J33" s="421">
        <f t="shared" si="5"/>
        <v>109.50399488621807</v>
      </c>
      <c r="K33" s="473" t="s">
        <v>191</v>
      </c>
      <c r="L33" s="473" t="s">
        <v>191</v>
      </c>
      <c r="M33" s="420"/>
      <c r="N33" s="421"/>
    </row>
    <row r="34" spans="1:14" ht="13.1" customHeight="1">
      <c r="A34" s="168" t="s">
        <v>32</v>
      </c>
      <c r="B34" s="470">
        <v>23303.959458949634</v>
      </c>
      <c r="C34" s="470">
        <v>17737.510236812021</v>
      </c>
      <c r="D34" s="470">
        <v>16929.34298437108</v>
      </c>
      <c r="E34" s="420">
        <f t="shared" si="0"/>
        <v>104.77376619510295</v>
      </c>
      <c r="F34" s="421">
        <f t="shared" si="4"/>
        <v>76.113719078755622</v>
      </c>
      <c r="G34" s="470">
        <v>13891.909770114942</v>
      </c>
      <c r="H34" s="470">
        <v>17054.364389534883</v>
      </c>
      <c r="I34" s="420">
        <f t="shared" si="1"/>
        <v>81.456625722383848</v>
      </c>
      <c r="J34" s="421">
        <f t="shared" si="5"/>
        <v>59.611800280487984</v>
      </c>
      <c r="K34" s="473" t="s">
        <v>191</v>
      </c>
      <c r="L34" s="473" t="s">
        <v>191</v>
      </c>
      <c r="M34" s="420"/>
      <c r="N34" s="421"/>
    </row>
    <row r="35" spans="1:14" ht="13.1" customHeight="1">
      <c r="A35" s="168" t="s">
        <v>185</v>
      </c>
      <c r="B35" s="470">
        <v>54353.256374959106</v>
      </c>
      <c r="C35" s="470">
        <v>47211.404200941703</v>
      </c>
      <c r="D35" s="470">
        <v>41990.331272777599</v>
      </c>
      <c r="E35" s="420">
        <f t="shared" si="0"/>
        <v>112.43398842044606</v>
      </c>
      <c r="F35" s="421">
        <f t="shared" si="4"/>
        <v>86.860304882657033</v>
      </c>
      <c r="G35" s="470">
        <v>88676.704020689154</v>
      </c>
      <c r="H35" s="470">
        <v>78442.485510473038</v>
      </c>
      <c r="I35" s="420">
        <f t="shared" si="1"/>
        <v>113.04677999889449</v>
      </c>
      <c r="J35" s="421">
        <f t="shared" si="5"/>
        <v>163.14883400719867</v>
      </c>
      <c r="K35" s="470">
        <v>119353.15315315315</v>
      </c>
      <c r="L35" s="470">
        <v>116605.28</v>
      </c>
      <c r="M35" s="420">
        <f>K35/L35*100</f>
        <v>102.35655979999632</v>
      </c>
      <c r="N35" s="421">
        <f>K35/$B35*100</f>
        <v>219.58786117576557</v>
      </c>
    </row>
    <row r="36" spans="1:14" ht="14.45" customHeight="1">
      <c r="A36" s="166" t="s">
        <v>194</v>
      </c>
      <c r="B36" s="164">
        <v>28652.709702121509</v>
      </c>
      <c r="C36" s="164">
        <v>26678.833353983417</v>
      </c>
      <c r="D36" s="164">
        <v>25108.93680180726</v>
      </c>
      <c r="E36" s="419">
        <f t="shared" si="0"/>
        <v>106.25234180390768</v>
      </c>
      <c r="F36" s="418">
        <f t="shared" si="4"/>
        <v>93.111030793740454</v>
      </c>
      <c r="G36" s="164">
        <v>29411.880453276153</v>
      </c>
      <c r="H36" s="164">
        <v>28123.144222051556</v>
      </c>
      <c r="I36" s="419">
        <f t="shared" si="1"/>
        <v>104.58247563305561</v>
      </c>
      <c r="J36" s="418">
        <f t="shared" si="5"/>
        <v>102.64956005574032</v>
      </c>
      <c r="K36" s="164">
        <v>63463.784217369968</v>
      </c>
      <c r="L36" s="164">
        <v>62527.662412070342</v>
      </c>
      <c r="M36" s="419">
        <f>K36/L36*100</f>
        <v>101.49713225984746</v>
      </c>
      <c r="N36" s="418">
        <f>K36/$B36*100</f>
        <v>221.49313233251013</v>
      </c>
    </row>
    <row r="37" spans="1:14" ht="13.1" customHeight="1">
      <c r="A37" s="168" t="s">
        <v>35</v>
      </c>
      <c r="B37" s="470">
        <v>24246.712612562842</v>
      </c>
      <c r="C37" s="470">
        <v>23587.156698731353</v>
      </c>
      <c r="D37" s="470">
        <v>22215.099605954467</v>
      </c>
      <c r="E37" s="420">
        <f t="shared" si="0"/>
        <v>106.17623651081503</v>
      </c>
      <c r="F37" s="421">
        <f t="shared" si="4"/>
        <v>97.279813043646357</v>
      </c>
      <c r="G37" s="470">
        <v>16552.661909989023</v>
      </c>
      <c r="H37" s="470">
        <v>17056.055964052288</v>
      </c>
      <c r="I37" s="420">
        <f t="shared" si="1"/>
        <v>97.048590511638636</v>
      </c>
      <c r="J37" s="421">
        <f t="shared" si="5"/>
        <v>68.267654153712641</v>
      </c>
      <c r="K37" s="470">
        <v>14931.25</v>
      </c>
      <c r="L37" s="470">
        <v>16642.857142857141</v>
      </c>
      <c r="M37" s="474">
        <f>K37/L37*100</f>
        <v>89.715665236051507</v>
      </c>
      <c r="N37" s="421">
        <f>K37/$B37*100</f>
        <v>61.580512948644994</v>
      </c>
    </row>
    <row r="38" spans="1:14" ht="13.1" customHeight="1">
      <c r="A38" s="168" t="s">
        <v>39</v>
      </c>
      <c r="B38" s="470">
        <v>23042.798879674352</v>
      </c>
      <c r="C38" s="470">
        <v>11691.946541950114</v>
      </c>
      <c r="D38" s="470">
        <v>10083.489879564879</v>
      </c>
      <c r="E38" s="420">
        <f t="shared" si="0"/>
        <v>115.95138867194106</v>
      </c>
      <c r="F38" s="421">
        <f t="shared" si="4"/>
        <v>50.740131886770811</v>
      </c>
      <c r="G38" s="470">
        <v>17905.754545454547</v>
      </c>
      <c r="H38" s="470">
        <v>8820.8333333333339</v>
      </c>
      <c r="I38" s="420">
        <f t="shared" si="1"/>
        <v>202.99391076566326</v>
      </c>
      <c r="J38" s="421">
        <f t="shared" si="5"/>
        <v>77.706508827141221</v>
      </c>
      <c r="K38" s="473" t="s">
        <v>191</v>
      </c>
      <c r="L38" s="473" t="s">
        <v>191</v>
      </c>
      <c r="M38" s="420"/>
      <c r="N38" s="421"/>
    </row>
    <row r="39" spans="1:14" ht="13.1" customHeight="1">
      <c r="A39" s="469" t="s">
        <v>107</v>
      </c>
      <c r="B39" s="470">
        <v>26312.031597348836</v>
      </c>
      <c r="C39" s="470">
        <v>20442.636655670751</v>
      </c>
      <c r="D39" s="470">
        <v>18762.125455468093</v>
      </c>
      <c r="E39" s="420">
        <f>C39/D39*100</f>
        <v>108.95693403282773</v>
      </c>
      <c r="F39" s="421">
        <f>C39/B39*100</f>
        <v>77.69311381387412</v>
      </c>
      <c r="G39" s="470">
        <v>26220.321266619303</v>
      </c>
      <c r="H39" s="470">
        <v>24273.011150793649</v>
      </c>
      <c r="I39" s="420">
        <f t="shared" si="1"/>
        <v>108.02253211901971</v>
      </c>
      <c r="J39" s="421">
        <f>G39/$B39*100</f>
        <v>99.651450970670112</v>
      </c>
      <c r="K39" s="470">
        <v>39975.333333333336</v>
      </c>
      <c r="L39" s="470">
        <v>40056.586021505376</v>
      </c>
      <c r="M39" s="420">
        <f>K39/L39*100</f>
        <v>99.79715523402713</v>
      </c>
      <c r="N39" s="421">
        <f>K39/$B39*100</f>
        <v>151.9279618733857</v>
      </c>
    </row>
    <row r="40" spans="1:14" ht="13.1" customHeight="1">
      <c r="A40" s="168" t="s">
        <v>43</v>
      </c>
      <c r="B40" s="470">
        <v>30557.238314169259</v>
      </c>
      <c r="C40" s="470">
        <v>29317.562828495691</v>
      </c>
      <c r="D40" s="470">
        <v>27928.162169491196</v>
      </c>
      <c r="E40" s="420">
        <f t="shared" si="0"/>
        <v>104.97490902040909</v>
      </c>
      <c r="F40" s="421">
        <f t="shared" si="4"/>
        <v>95.943103650506472</v>
      </c>
      <c r="G40" s="470">
        <v>29669.683933004679</v>
      </c>
      <c r="H40" s="470">
        <v>29120.332312943312</v>
      </c>
      <c r="I40" s="420">
        <f t="shared" si="1"/>
        <v>101.88648815596515</v>
      </c>
      <c r="J40" s="421">
        <f t="shared" si="5"/>
        <v>97.095436531144159</v>
      </c>
      <c r="K40" s="470">
        <v>81089.78319653825</v>
      </c>
      <c r="L40" s="470">
        <v>78327.871796324267</v>
      </c>
      <c r="M40" s="420">
        <f>K40/L40*100</f>
        <v>103.52609018587377</v>
      </c>
      <c r="N40" s="421">
        <f>K40/$B40*100</f>
        <v>265.37013051646511</v>
      </c>
    </row>
    <row r="41" spans="1:14" ht="13.1" customHeight="1">
      <c r="A41" s="168" t="s">
        <v>45</v>
      </c>
      <c r="B41" s="470">
        <v>29427.704911149209</v>
      </c>
      <c r="C41" s="470">
        <v>13512.700706083178</v>
      </c>
      <c r="D41" s="470">
        <v>12814.638439630427</v>
      </c>
      <c r="E41" s="420">
        <f t="shared" si="0"/>
        <v>105.44738167792491</v>
      </c>
      <c r="F41" s="421">
        <f t="shared" si="4"/>
        <v>45.918296200406886</v>
      </c>
      <c r="G41" s="470">
        <v>26374.41224394786</v>
      </c>
      <c r="H41" s="470">
        <v>22608.94239766082</v>
      </c>
      <c r="I41" s="420">
        <f t="shared" si="1"/>
        <v>116.65478101565965</v>
      </c>
      <c r="J41" s="421">
        <f t="shared" si="5"/>
        <v>89.624428148847741</v>
      </c>
      <c r="K41" s="473" t="s">
        <v>191</v>
      </c>
      <c r="L41" s="473" t="s">
        <v>191</v>
      </c>
      <c r="M41" s="420"/>
      <c r="N41" s="421"/>
    </row>
    <row r="42" spans="1:14" ht="13.1" customHeight="1">
      <c r="A42" s="168" t="s">
        <v>46</v>
      </c>
      <c r="B42" s="470">
        <v>27883.624625631193</v>
      </c>
      <c r="C42" s="470">
        <v>24633.553189574301</v>
      </c>
      <c r="D42" s="470">
        <v>22424.843457285078</v>
      </c>
      <c r="E42" s="420">
        <f t="shared" si="0"/>
        <v>109.84938751744859</v>
      </c>
      <c r="F42" s="421">
        <f t="shared" si="4"/>
        <v>88.344157261859849</v>
      </c>
      <c r="G42" s="470">
        <v>35497.081277901787</v>
      </c>
      <c r="H42" s="470">
        <v>29416.171449402158</v>
      </c>
      <c r="I42" s="420">
        <f t="shared" si="1"/>
        <v>120.67199614660669</v>
      </c>
      <c r="J42" s="421">
        <f t="shared" si="5"/>
        <v>127.30440089654682</v>
      </c>
      <c r="K42" s="470">
        <v>59002.006880733948</v>
      </c>
      <c r="L42" s="470">
        <v>56177.581120943956</v>
      </c>
      <c r="M42" s="420">
        <f>K42/L42*100</f>
        <v>105.02767421350757</v>
      </c>
      <c r="N42" s="421">
        <f>K42/$B42*100</f>
        <v>211.60092230799185</v>
      </c>
    </row>
    <row r="43" spans="1:14" ht="13.1" customHeight="1">
      <c r="A43" s="168" t="s">
        <v>47</v>
      </c>
      <c r="B43" s="470">
        <v>28083.244920027806</v>
      </c>
      <c r="C43" s="470">
        <v>25274.034173049124</v>
      </c>
      <c r="D43" s="470">
        <v>23743.191751740502</v>
      </c>
      <c r="E43" s="420">
        <f t="shared" si="0"/>
        <v>106.44750056064558</v>
      </c>
      <c r="F43" s="421">
        <f t="shared" si="4"/>
        <v>89.99684418599621</v>
      </c>
      <c r="G43" s="470">
        <v>35953.419871794875</v>
      </c>
      <c r="H43" s="470">
        <v>35754.126463398949</v>
      </c>
      <c r="I43" s="420">
        <f t="shared" si="1"/>
        <v>100.55739974125768</v>
      </c>
      <c r="J43" s="421">
        <f t="shared" si="5"/>
        <v>128.02445007398126</v>
      </c>
      <c r="K43" s="470">
        <v>56492.534345625449</v>
      </c>
      <c r="L43" s="470">
        <v>56385.178970917223</v>
      </c>
      <c r="M43" s="420">
        <f>K43/L43*100</f>
        <v>100.19039644223457</v>
      </c>
      <c r="N43" s="421">
        <f>K43/$B43*100</f>
        <v>201.16099299243487</v>
      </c>
    </row>
    <row r="44" spans="1:14" ht="13.1" customHeight="1">
      <c r="A44" s="469" t="s">
        <v>108</v>
      </c>
      <c r="B44" s="470">
        <v>27374.444978348074</v>
      </c>
      <c r="C44" s="470">
        <v>22304.992328759839</v>
      </c>
      <c r="D44" s="470">
        <v>21388.250161789198</v>
      </c>
      <c r="E44" s="420">
        <f>C44/D44*100</f>
        <v>104.28619527093635</v>
      </c>
      <c r="F44" s="421">
        <f>C44/B44*100</f>
        <v>81.481076041549187</v>
      </c>
      <c r="G44" s="470">
        <v>36657.151957810318</v>
      </c>
      <c r="H44" s="470">
        <v>31506.822083790707</v>
      </c>
      <c r="I44" s="420">
        <f t="shared" si="1"/>
        <v>116.34671329378313</v>
      </c>
      <c r="J44" s="421">
        <f>G44/$B44*100</f>
        <v>133.91011940809918</v>
      </c>
      <c r="K44" s="473" t="s">
        <v>191</v>
      </c>
      <c r="L44" s="473" t="s">
        <v>191</v>
      </c>
      <c r="M44" s="420"/>
      <c r="N44" s="421"/>
    </row>
    <row r="45" spans="1:14">
      <c r="A45" s="166" t="s">
        <v>195</v>
      </c>
      <c r="B45" s="164">
        <v>24345.54086018321</v>
      </c>
      <c r="C45" s="164">
        <v>19427.072488839909</v>
      </c>
      <c r="D45" s="164">
        <v>18064.449001048102</v>
      </c>
      <c r="E45" s="419">
        <f t="shared" si="0"/>
        <v>107.54312233776268</v>
      </c>
      <c r="F45" s="418">
        <f t="shared" si="4"/>
        <v>79.797251580525014</v>
      </c>
      <c r="G45" s="164">
        <v>20747.298296663255</v>
      </c>
      <c r="H45" s="164">
        <v>19392.969090785631</v>
      </c>
      <c r="I45" s="419">
        <f t="shared" si="1"/>
        <v>106.98360936655709</v>
      </c>
      <c r="J45" s="418">
        <f t="shared" si="5"/>
        <v>85.220116553644402</v>
      </c>
      <c r="K45" s="164">
        <v>10604.888888888889</v>
      </c>
      <c r="L45" s="164">
        <v>11170.595238095239</v>
      </c>
      <c r="M45" s="419">
        <f>K45/L45*100</f>
        <v>94.935754656322047</v>
      </c>
      <c r="N45" s="418">
        <f>K45/$B45*100</f>
        <v>43.55988207365332</v>
      </c>
    </row>
    <row r="46" spans="1:14" ht="13.1" customHeight="1">
      <c r="A46" s="168" t="s">
        <v>36</v>
      </c>
      <c r="B46" s="470">
        <v>21767.617203433449</v>
      </c>
      <c r="C46" s="470">
        <v>8844.337164701863</v>
      </c>
      <c r="D46" s="470">
        <v>8211.2281810077511</v>
      </c>
      <c r="E46" s="420">
        <f t="shared" si="0"/>
        <v>107.71028364743862</v>
      </c>
      <c r="F46" s="421">
        <f t="shared" si="4"/>
        <v>40.630708827913551</v>
      </c>
      <c r="G46" s="470">
        <v>29179.018043034321</v>
      </c>
      <c r="H46" s="470">
        <v>25489.865206111837</v>
      </c>
      <c r="I46" s="420">
        <f t="shared" si="1"/>
        <v>114.47301822544718</v>
      </c>
      <c r="J46" s="421">
        <f t="shared" si="5"/>
        <v>134.04782788274986</v>
      </c>
      <c r="K46" s="473" t="s">
        <v>191</v>
      </c>
      <c r="L46" s="473" t="s">
        <v>191</v>
      </c>
      <c r="M46" s="420"/>
      <c r="N46" s="421"/>
    </row>
    <row r="47" spans="1:14" ht="13.1" customHeight="1">
      <c r="A47" s="168" t="s">
        <v>37</v>
      </c>
      <c r="B47" s="470">
        <v>22085.287119132718</v>
      </c>
      <c r="C47" s="470">
        <v>7037.5375375375379</v>
      </c>
      <c r="D47" s="470">
        <v>7037.5375375375379</v>
      </c>
      <c r="E47" s="420">
        <f t="shared" si="0"/>
        <v>100</v>
      </c>
      <c r="F47" s="421">
        <f t="shared" si="4"/>
        <v>31.865275282931886</v>
      </c>
      <c r="G47" s="470">
        <v>6277.5280898876408</v>
      </c>
      <c r="H47" s="470">
        <v>6277.5280898876408</v>
      </c>
      <c r="I47" s="420">
        <f t="shared" si="1"/>
        <v>100</v>
      </c>
      <c r="J47" s="421">
        <f t="shared" si="5"/>
        <v>28.424027525770097</v>
      </c>
      <c r="K47" s="473" t="s">
        <v>191</v>
      </c>
      <c r="L47" s="473" t="s">
        <v>191</v>
      </c>
      <c r="M47" s="420"/>
      <c r="N47" s="421"/>
    </row>
    <row r="48" spans="1:14" ht="26" customHeight="1">
      <c r="A48" s="168" t="s">
        <v>38</v>
      </c>
      <c r="B48" s="470">
        <v>22242.212482300649</v>
      </c>
      <c r="C48" s="470">
        <v>12295.816982802226</v>
      </c>
      <c r="D48" s="470">
        <v>10466.739381797366</v>
      </c>
      <c r="E48" s="420">
        <f t="shared" si="0"/>
        <v>117.47514229871621</v>
      </c>
      <c r="F48" s="421">
        <f t="shared" si="4"/>
        <v>55.281447349658599</v>
      </c>
      <c r="G48" s="470">
        <v>13411.863525579151</v>
      </c>
      <c r="H48" s="470">
        <v>12598.559028475713</v>
      </c>
      <c r="I48" s="420">
        <f t="shared" si="1"/>
        <v>106.45553586934172</v>
      </c>
      <c r="J48" s="421">
        <f t="shared" si="5"/>
        <v>60.299143065249048</v>
      </c>
      <c r="K48" s="473" t="s">
        <v>191</v>
      </c>
      <c r="L48" s="473" t="s">
        <v>191</v>
      </c>
      <c r="M48" s="420"/>
      <c r="N48" s="421"/>
    </row>
    <row r="49" spans="1:14" ht="26" customHeight="1">
      <c r="A49" s="168" t="s">
        <v>40</v>
      </c>
      <c r="B49" s="470">
        <v>22938.654295693832</v>
      </c>
      <c r="C49" s="470">
        <v>15119.758575875507</v>
      </c>
      <c r="D49" s="470">
        <v>14962.124028206292</v>
      </c>
      <c r="E49" s="420">
        <f t="shared" si="0"/>
        <v>101.05355728486174</v>
      </c>
      <c r="F49" s="421">
        <f t="shared" si="4"/>
        <v>65.913886581890154</v>
      </c>
      <c r="G49" s="470">
        <v>17565.226516013925</v>
      </c>
      <c r="H49" s="470">
        <v>14858.108057329415</v>
      </c>
      <c r="I49" s="420">
        <f t="shared" si="1"/>
        <v>118.21980596882997</v>
      </c>
      <c r="J49" s="421">
        <f t="shared" si="5"/>
        <v>76.57479069864776</v>
      </c>
      <c r="K49" s="470">
        <v>11833.75</v>
      </c>
      <c r="L49" s="470">
        <v>12293.958333333334</v>
      </c>
      <c r="M49" s="420">
        <f>K49/L49*100</f>
        <v>96.256630119808165</v>
      </c>
      <c r="N49" s="421">
        <f>K49/$B49*100</f>
        <v>51.588684529857076</v>
      </c>
    </row>
    <row r="50" spans="1:14" ht="26" customHeight="1">
      <c r="A50" s="168" t="s">
        <v>135</v>
      </c>
      <c r="B50" s="470">
        <v>24135.674387774008</v>
      </c>
      <c r="C50" s="470">
        <v>10717.157360707364</v>
      </c>
      <c r="D50" s="470">
        <v>8056.7612947108064</v>
      </c>
      <c r="E50" s="420">
        <f t="shared" si="0"/>
        <v>133.02066387076758</v>
      </c>
      <c r="F50" s="421">
        <f t="shared" si="4"/>
        <v>44.403803218923812</v>
      </c>
      <c r="G50" s="470">
        <v>15339.003327110559</v>
      </c>
      <c r="H50" s="470">
        <v>14113.805765778807</v>
      </c>
      <c r="I50" s="420">
        <f t="shared" si="1"/>
        <v>108.68084471094565</v>
      </c>
      <c r="J50" s="421">
        <f t="shared" si="5"/>
        <v>63.553241068252774</v>
      </c>
      <c r="K50" s="470">
        <v>13219.166666666666</v>
      </c>
      <c r="L50" s="470">
        <v>10956.25</v>
      </c>
      <c r="M50" s="420">
        <f>K50/L50*100</f>
        <v>120.65411675223426</v>
      </c>
      <c r="N50" s="421">
        <f>K50/$B50*100</f>
        <v>54.770239498105219</v>
      </c>
    </row>
    <row r="51" spans="1:14" ht="13.1" customHeight="1">
      <c r="A51" s="168" t="s">
        <v>42</v>
      </c>
      <c r="B51" s="470">
        <v>23170.803822003811</v>
      </c>
      <c r="C51" s="470">
        <v>10188.715431211498</v>
      </c>
      <c r="D51" s="470">
        <v>11607.005819221</v>
      </c>
      <c r="E51" s="420">
        <f t="shared" si="0"/>
        <v>87.780738546190463</v>
      </c>
      <c r="F51" s="421">
        <f t="shared" si="4"/>
        <v>43.972213952870874</v>
      </c>
      <c r="G51" s="470">
        <v>16420.88030849359</v>
      </c>
      <c r="H51" s="470">
        <v>16930.970942936674</v>
      </c>
      <c r="I51" s="420">
        <f t="shared" si="1"/>
        <v>96.987233418790524</v>
      </c>
      <c r="J51" s="421">
        <f t="shared" si="5"/>
        <v>70.868841817648743</v>
      </c>
      <c r="K51" s="470">
        <v>9477.7777777777774</v>
      </c>
      <c r="L51" s="470">
        <v>9477.7777777777774</v>
      </c>
      <c r="M51" s="420">
        <f>K51/L51*100</f>
        <v>100</v>
      </c>
      <c r="N51" s="421">
        <f>K51/$B51*100</f>
        <v>40.903966261098574</v>
      </c>
    </row>
    <row r="52" spans="1:14" ht="13.1" customHeight="1">
      <c r="A52" s="168" t="s">
        <v>44</v>
      </c>
      <c r="B52" s="470">
        <v>26892.153556862875</v>
      </c>
      <c r="C52" s="470">
        <v>23226.934162693185</v>
      </c>
      <c r="D52" s="470">
        <v>21532.916438765489</v>
      </c>
      <c r="E52" s="420">
        <f t="shared" si="0"/>
        <v>107.8671076848558</v>
      </c>
      <c r="F52" s="421">
        <f t="shared" si="4"/>
        <v>86.370673563128136</v>
      </c>
      <c r="G52" s="470">
        <v>23109.549718127077</v>
      </c>
      <c r="H52" s="470">
        <v>23118.476931764864</v>
      </c>
      <c r="I52" s="420">
        <f t="shared" si="1"/>
        <v>99.961384940434712</v>
      </c>
      <c r="J52" s="421">
        <f t="shared" si="5"/>
        <v>85.934172840648245</v>
      </c>
      <c r="K52" s="470"/>
      <c r="L52" s="470"/>
      <c r="M52" s="420"/>
      <c r="N52" s="421"/>
    </row>
    <row r="53" spans="1:14">
      <c r="A53" s="166" t="s">
        <v>196</v>
      </c>
      <c r="B53" s="164">
        <v>29166.358773899683</v>
      </c>
      <c r="C53" s="164">
        <v>23607.277518471619</v>
      </c>
      <c r="D53" s="164">
        <v>21932.551440461528</v>
      </c>
      <c r="E53" s="419">
        <f t="shared" si="0"/>
        <v>107.6358014367655</v>
      </c>
      <c r="F53" s="418">
        <f>C53/B53*100</f>
        <v>80.940091635974937</v>
      </c>
      <c r="G53" s="164">
        <v>31822.527875155465</v>
      </c>
      <c r="H53" s="164">
        <v>30901.804939992817</v>
      </c>
      <c r="I53" s="419">
        <f t="shared" si="1"/>
        <v>102.9795118341811</v>
      </c>
      <c r="J53" s="418">
        <f>G53/$B53*100</f>
        <v>109.1069616260523</v>
      </c>
      <c r="K53" s="164">
        <v>80268.616207951069</v>
      </c>
      <c r="L53" s="164">
        <v>83813.5</v>
      </c>
      <c r="M53" s="419">
        <f>K53/L53*100</f>
        <v>95.770509772233666</v>
      </c>
      <c r="N53" s="418">
        <f>K53/$B53*100</f>
        <v>275.20958934298523</v>
      </c>
    </row>
    <row r="54" spans="1:14" ht="26" customHeight="1">
      <c r="A54" s="168" t="s">
        <v>49</v>
      </c>
      <c r="B54" s="470">
        <v>30148.717172504177</v>
      </c>
      <c r="C54" s="470">
        <v>22639.410836854244</v>
      </c>
      <c r="D54" s="470">
        <v>21439.247578680654</v>
      </c>
      <c r="E54" s="420">
        <f t="shared" si="0"/>
        <v>105.59797284755012</v>
      </c>
      <c r="F54" s="421">
        <f>C54/B54*100</f>
        <v>75.092451553797886</v>
      </c>
      <c r="G54" s="470">
        <v>30971.981203454739</v>
      </c>
      <c r="H54" s="470">
        <v>29453.007028048782</v>
      </c>
      <c r="I54" s="420">
        <f t="shared" si="1"/>
        <v>105.15728045682874</v>
      </c>
      <c r="J54" s="421">
        <f>G54/$B54*100</f>
        <v>102.73067681865211</v>
      </c>
      <c r="K54" s="473" t="s">
        <v>191</v>
      </c>
      <c r="L54" s="473" t="s">
        <v>191</v>
      </c>
      <c r="M54" s="420"/>
      <c r="N54" s="421"/>
    </row>
    <row r="55" spans="1:14" ht="13.1" customHeight="1">
      <c r="A55" s="168" t="s">
        <v>50</v>
      </c>
      <c r="B55" s="470">
        <v>25710.580343549576</v>
      </c>
      <c r="C55" s="470">
        <v>28332.288262833841</v>
      </c>
      <c r="D55" s="470">
        <v>26241.247013976295</v>
      </c>
      <c r="E55" s="420">
        <f t="shared" si="0"/>
        <v>107.96852850683445</v>
      </c>
      <c r="F55" s="746">
        <f t="shared" ref="F55:F85" si="6">C55/B55*100</f>
        <v>110.19700016200535</v>
      </c>
      <c r="G55" s="470">
        <v>18135.443134715028</v>
      </c>
      <c r="H55" s="470">
        <v>16651.018617424241</v>
      </c>
      <c r="I55" s="420">
        <f t="shared" si="1"/>
        <v>108.91491716751449</v>
      </c>
      <c r="J55" s="421">
        <f t="shared" ref="J55:J85" si="7">G55/$B55*100</f>
        <v>70.536887508511469</v>
      </c>
      <c r="K55" s="473" t="s">
        <v>191</v>
      </c>
      <c r="L55" s="473" t="s">
        <v>191</v>
      </c>
      <c r="M55" s="420"/>
      <c r="N55" s="421"/>
    </row>
    <row r="56" spans="1:14" ht="13.1" customHeight="1">
      <c r="A56" s="168" t="s">
        <v>51</v>
      </c>
      <c r="B56" s="470">
        <v>24901.9123639967</v>
      </c>
      <c r="C56" s="470">
        <v>27163.593713996885</v>
      </c>
      <c r="D56" s="470">
        <v>24481.373695886337</v>
      </c>
      <c r="E56" s="420">
        <f t="shared" si="0"/>
        <v>110.95616631415272</v>
      </c>
      <c r="F56" s="746">
        <f t="shared" si="6"/>
        <v>109.08236008922003</v>
      </c>
      <c r="G56" s="470">
        <v>33313.994776266511</v>
      </c>
      <c r="H56" s="470">
        <v>31603.396893588895</v>
      </c>
      <c r="I56" s="420">
        <f t="shared" si="1"/>
        <v>105.41270259155158</v>
      </c>
      <c r="J56" s="421">
        <f t="shared" si="7"/>
        <v>133.78086907265819</v>
      </c>
      <c r="K56" s="473" t="s">
        <v>191</v>
      </c>
      <c r="L56" s="473" t="s">
        <v>191</v>
      </c>
      <c r="M56" s="420"/>
      <c r="N56" s="421"/>
    </row>
    <row r="57" spans="1:14" ht="13.1" customHeight="1">
      <c r="A57" s="168" t="s">
        <v>52</v>
      </c>
      <c r="B57" s="470">
        <v>32418.851740711631</v>
      </c>
      <c r="C57" s="470">
        <v>29633.13460312222</v>
      </c>
      <c r="D57" s="470">
        <v>27250.263655333561</v>
      </c>
      <c r="E57" s="420">
        <f t="shared" si="0"/>
        <v>108.74439593659591</v>
      </c>
      <c r="F57" s="421">
        <f t="shared" si="6"/>
        <v>91.407107321783684</v>
      </c>
      <c r="G57" s="470">
        <v>37698.690866069956</v>
      </c>
      <c r="H57" s="470">
        <v>37471.448403793212</v>
      </c>
      <c r="I57" s="420">
        <f t="shared" si="1"/>
        <v>100.60644162944537</v>
      </c>
      <c r="J57" s="421">
        <f t="shared" si="7"/>
        <v>116.28632367237084</v>
      </c>
      <c r="K57" s="473" t="s">
        <v>191</v>
      </c>
      <c r="L57" s="473" t="s">
        <v>191</v>
      </c>
      <c r="M57" s="420"/>
      <c r="N57" s="421"/>
    </row>
    <row r="58" spans="1:14" ht="13.1" customHeight="1">
      <c r="A58" s="168" t="s">
        <v>53</v>
      </c>
      <c r="B58" s="470">
        <v>29008.32161788419</v>
      </c>
      <c r="C58" s="470">
        <v>22054.25608473596</v>
      </c>
      <c r="D58" s="470">
        <v>19805.812275873261</v>
      </c>
      <c r="E58" s="420">
        <f t="shared" si="0"/>
        <v>111.35244431051017</v>
      </c>
      <c r="F58" s="421">
        <f t="shared" si="6"/>
        <v>76.027342688930631</v>
      </c>
      <c r="G58" s="470">
        <v>29117.512174393258</v>
      </c>
      <c r="H58" s="470">
        <v>28473.633378122293</v>
      </c>
      <c r="I58" s="420">
        <f t="shared" si="1"/>
        <v>102.26131589081177</v>
      </c>
      <c r="J58" s="421">
        <f t="shared" si="7"/>
        <v>100.37641114831597</v>
      </c>
      <c r="K58" s="473" t="s">
        <v>191</v>
      </c>
      <c r="L58" s="473" t="s">
        <v>191</v>
      </c>
      <c r="M58" s="420"/>
      <c r="N58" s="421"/>
    </row>
    <row r="59" spans="1:14" ht="13.1" customHeight="1">
      <c r="A59" s="168" t="s">
        <v>54</v>
      </c>
      <c r="B59" s="470">
        <v>24531.309645718637</v>
      </c>
      <c r="C59" s="470">
        <v>22724.682896080205</v>
      </c>
      <c r="D59" s="470">
        <v>21432.789614465033</v>
      </c>
      <c r="E59" s="420">
        <f t="shared" si="0"/>
        <v>106.02764877952831</v>
      </c>
      <c r="F59" s="421">
        <f t="shared" si="6"/>
        <v>92.635424786814283</v>
      </c>
      <c r="G59" s="470">
        <v>25278.751703531238</v>
      </c>
      <c r="H59" s="470">
        <v>24239.99673085436</v>
      </c>
      <c r="I59" s="420">
        <f t="shared" si="1"/>
        <v>104.28529336951055</v>
      </c>
      <c r="J59" s="421">
        <f t="shared" si="7"/>
        <v>103.04689015224693</v>
      </c>
      <c r="K59" s="473" t="s">
        <v>191</v>
      </c>
      <c r="L59" s="473" t="s">
        <v>191</v>
      </c>
      <c r="M59" s="420"/>
      <c r="N59" s="421"/>
    </row>
    <row r="60" spans="1:14" ht="13.1" customHeight="1">
      <c r="A60" s="168" t="s">
        <v>55</v>
      </c>
      <c r="B60" s="470">
        <v>32438.123458927697</v>
      </c>
      <c r="C60" s="470">
        <v>26951.129321234584</v>
      </c>
      <c r="D60" s="470">
        <v>24858.88207498482</v>
      </c>
      <c r="E60" s="420">
        <f t="shared" si="0"/>
        <v>108.41649773283717</v>
      </c>
      <c r="F60" s="421">
        <f t="shared" si="6"/>
        <v>83.084736252882806</v>
      </c>
      <c r="G60" s="470">
        <v>35176.920808632349</v>
      </c>
      <c r="H60" s="470">
        <v>35311.368143421452</v>
      </c>
      <c r="I60" s="420">
        <f t="shared" si="1"/>
        <v>99.619251980713315</v>
      </c>
      <c r="J60" s="421">
        <f t="shared" si="7"/>
        <v>108.4431436151738</v>
      </c>
      <c r="K60" s="473" t="s">
        <v>191</v>
      </c>
      <c r="L60" s="473" t="s">
        <v>191</v>
      </c>
      <c r="M60" s="420"/>
      <c r="N60" s="421"/>
    </row>
    <row r="61" spans="1:14" ht="13.1" customHeight="1">
      <c r="A61" s="168" t="s">
        <v>56</v>
      </c>
      <c r="B61" s="470">
        <v>24948.689870217408</v>
      </c>
      <c r="C61" s="470">
        <v>24656.669962331944</v>
      </c>
      <c r="D61" s="470">
        <v>23600.675747501271</v>
      </c>
      <c r="E61" s="420">
        <f t="shared" si="0"/>
        <v>104.47442363993528</v>
      </c>
      <c r="F61" s="421">
        <f t="shared" si="6"/>
        <v>98.829518065258952</v>
      </c>
      <c r="G61" s="470">
        <v>27166.47121309055</v>
      </c>
      <c r="H61" s="470">
        <v>28260.010130781498</v>
      </c>
      <c r="I61" s="420">
        <f t="shared" si="1"/>
        <v>96.130436922597426</v>
      </c>
      <c r="J61" s="421">
        <f t="shared" si="7"/>
        <v>108.88936996054701</v>
      </c>
      <c r="K61" s="473" t="s">
        <v>191</v>
      </c>
      <c r="L61" s="473" t="s">
        <v>191</v>
      </c>
      <c r="M61" s="420"/>
      <c r="N61" s="421"/>
    </row>
    <row r="62" spans="1:14" ht="13.1" customHeight="1">
      <c r="A62" s="168" t="s">
        <v>57</v>
      </c>
      <c r="B62" s="470">
        <v>30598.495419010589</v>
      </c>
      <c r="C62" s="470">
        <v>21557.786547495103</v>
      </c>
      <c r="D62" s="470">
        <v>20303.238850669146</v>
      </c>
      <c r="E62" s="420">
        <f t="shared" si="0"/>
        <v>106.17905205200604</v>
      </c>
      <c r="F62" s="421">
        <f t="shared" si="6"/>
        <v>70.453746997316173</v>
      </c>
      <c r="G62" s="470">
        <v>32499.830734804695</v>
      </c>
      <c r="H62" s="470">
        <v>28684.853580049697</v>
      </c>
      <c r="I62" s="420">
        <f t="shared" si="1"/>
        <v>113.29962219994844</v>
      </c>
      <c r="J62" s="421">
        <f t="shared" si="7"/>
        <v>106.21381963314714</v>
      </c>
      <c r="K62" s="470">
        <v>83692.361111111109</v>
      </c>
      <c r="L62" s="470">
        <v>71334.61538461539</v>
      </c>
      <c r="M62" s="420">
        <f>K62/L62*100</f>
        <v>117.32363125512958</v>
      </c>
      <c r="N62" s="421">
        <f>K62/$B62*100</f>
        <v>273.51789676270732</v>
      </c>
    </row>
    <row r="63" spans="1:14" ht="13.1" customHeight="1">
      <c r="A63" s="168" t="s">
        <v>58</v>
      </c>
      <c r="B63" s="470">
        <v>27399.975022548635</v>
      </c>
      <c r="C63" s="470">
        <v>19155.270972892595</v>
      </c>
      <c r="D63" s="470">
        <v>18030.205973742661</v>
      </c>
      <c r="E63" s="420">
        <f t="shared" si="0"/>
        <v>106.23988988693954</v>
      </c>
      <c r="F63" s="421">
        <f t="shared" si="6"/>
        <v>69.909811805043205</v>
      </c>
      <c r="G63" s="470">
        <v>21787.571645176697</v>
      </c>
      <c r="H63" s="470">
        <v>19752.795593869731</v>
      </c>
      <c r="I63" s="420">
        <f t="shared" si="1"/>
        <v>110.30120542501061</v>
      </c>
      <c r="J63" s="421">
        <f t="shared" si="7"/>
        <v>79.516757322759432</v>
      </c>
      <c r="K63" s="473" t="s">
        <v>191</v>
      </c>
      <c r="L63" s="473" t="s">
        <v>191</v>
      </c>
      <c r="M63" s="420"/>
      <c r="N63" s="421"/>
    </row>
    <row r="64" spans="1:14" ht="13.1" customHeight="1">
      <c r="A64" s="168" t="s">
        <v>59</v>
      </c>
      <c r="B64" s="470">
        <v>26618.851187731714</v>
      </c>
      <c r="C64" s="470">
        <v>25150.781619498877</v>
      </c>
      <c r="D64" s="470">
        <v>23042.691622624083</v>
      </c>
      <c r="E64" s="420">
        <f t="shared" si="0"/>
        <v>109.14862738867276</v>
      </c>
      <c r="F64" s="421">
        <f t="shared" si="6"/>
        <v>94.484850011448088</v>
      </c>
      <c r="G64" s="470">
        <v>22711.499609661532</v>
      </c>
      <c r="H64" s="470">
        <v>24203.81470049917</v>
      </c>
      <c r="I64" s="420">
        <f t="shared" si="1"/>
        <v>93.834380616015622</v>
      </c>
      <c r="J64" s="421">
        <f t="shared" si="7"/>
        <v>85.32111115347071</v>
      </c>
      <c r="K64" s="470">
        <v>70716.666666666672</v>
      </c>
      <c r="L64" s="470">
        <v>60183.333333333336</v>
      </c>
      <c r="M64" s="420">
        <f>K64/L64*100</f>
        <v>117.50207698698422</v>
      </c>
      <c r="N64" s="421">
        <f>K64/$B64*100</f>
        <v>265.66385667034001</v>
      </c>
    </row>
    <row r="65" spans="1:14" ht="13.1" customHeight="1">
      <c r="A65" s="168" t="s">
        <v>60</v>
      </c>
      <c r="B65" s="470">
        <v>30267.497952033704</v>
      </c>
      <c r="C65" s="470">
        <v>21936.741690559356</v>
      </c>
      <c r="D65" s="470">
        <v>20795.252983403429</v>
      </c>
      <c r="E65" s="420">
        <f t="shared" si="0"/>
        <v>105.48917922790812</v>
      </c>
      <c r="F65" s="421">
        <f t="shared" si="6"/>
        <v>72.476230857679482</v>
      </c>
      <c r="G65" s="470">
        <v>38708.981088357497</v>
      </c>
      <c r="H65" s="470">
        <v>38293.319713577526</v>
      </c>
      <c r="I65" s="420">
        <f t="shared" si="1"/>
        <v>101.08546706811788</v>
      </c>
      <c r="J65" s="421">
        <f t="shared" si="7"/>
        <v>127.88959678696072</v>
      </c>
      <c r="K65" s="473" t="s">
        <v>191</v>
      </c>
      <c r="L65" s="473" t="s">
        <v>191</v>
      </c>
      <c r="M65" s="420"/>
      <c r="N65" s="421"/>
    </row>
    <row r="66" spans="1:14" ht="13.1" customHeight="1">
      <c r="A66" s="168" t="s">
        <v>61</v>
      </c>
      <c r="B66" s="470">
        <v>24714.871811446559</v>
      </c>
      <c r="C66" s="470">
        <v>15792.302184298931</v>
      </c>
      <c r="D66" s="470">
        <v>15492.209900997983</v>
      </c>
      <c r="E66" s="420">
        <f t="shared" si="0"/>
        <v>101.93705278471354</v>
      </c>
      <c r="F66" s="421">
        <f t="shared" si="6"/>
        <v>63.897973272047523</v>
      </c>
      <c r="G66" s="470">
        <v>19706.557577054795</v>
      </c>
      <c r="H66" s="470">
        <v>19380.294334464554</v>
      </c>
      <c r="I66" s="420">
        <f t="shared" si="1"/>
        <v>101.68347929582286</v>
      </c>
      <c r="J66" s="421">
        <f t="shared" si="7"/>
        <v>79.735625284238012</v>
      </c>
      <c r="K66" s="470">
        <v>80407.066508313539</v>
      </c>
      <c r="L66" s="470">
        <v>84350.633640553002</v>
      </c>
      <c r="M66" s="420">
        <f>K66/L66*100</f>
        <v>95.324792521364614</v>
      </c>
      <c r="N66" s="421">
        <f>K66/$B66*100</f>
        <v>325.33879650176232</v>
      </c>
    </row>
    <row r="67" spans="1:14" ht="13.1" customHeight="1">
      <c r="A67" s="168" t="s">
        <v>62</v>
      </c>
      <c r="B67" s="470">
        <v>26134.067691483309</v>
      </c>
      <c r="C67" s="470">
        <v>22849.788739715244</v>
      </c>
      <c r="D67" s="470">
        <v>20854.260894577175</v>
      </c>
      <c r="E67" s="420">
        <f t="shared" si="0"/>
        <v>109.5689214555524</v>
      </c>
      <c r="F67" s="421">
        <f t="shared" si="6"/>
        <v>87.432959191276751</v>
      </c>
      <c r="G67" s="470">
        <v>35591.009219195294</v>
      </c>
      <c r="H67" s="470">
        <v>34239.341054403434</v>
      </c>
      <c r="I67" s="420">
        <f t="shared" si="1"/>
        <v>103.94770495917014</v>
      </c>
      <c r="J67" s="421">
        <f t="shared" si="7"/>
        <v>136.18625940420998</v>
      </c>
      <c r="K67" s="473" t="s">
        <v>191</v>
      </c>
      <c r="L67" s="473" t="s">
        <v>191</v>
      </c>
      <c r="M67" s="420"/>
      <c r="N67" s="421"/>
    </row>
    <row r="68" spans="1:14">
      <c r="A68" s="166" t="s">
        <v>197</v>
      </c>
      <c r="B68" s="164">
        <v>43852.781350032761</v>
      </c>
      <c r="C68" s="164">
        <v>27866.64709628456</v>
      </c>
      <c r="D68" s="164">
        <v>26307.924890247479</v>
      </c>
      <c r="E68" s="419">
        <f t="shared" si="0"/>
        <v>105.92491506851955</v>
      </c>
      <c r="F68" s="418">
        <f t="shared" si="6"/>
        <v>63.545905729110018</v>
      </c>
      <c r="G68" s="164">
        <v>36175.972053838224</v>
      </c>
      <c r="H68" s="164">
        <v>34156.551170832041</v>
      </c>
      <c r="I68" s="419">
        <f t="shared" si="1"/>
        <v>105.91225054574791</v>
      </c>
      <c r="J68" s="418">
        <f t="shared" si="7"/>
        <v>82.49413364475501</v>
      </c>
      <c r="K68" s="422" t="s">
        <v>191</v>
      </c>
      <c r="L68" s="422" t="s">
        <v>191</v>
      </c>
      <c r="M68" s="419"/>
      <c r="N68" s="418"/>
    </row>
    <row r="69" spans="1:14" ht="13.1" customHeight="1">
      <c r="A69" s="168" t="s">
        <v>64</v>
      </c>
      <c r="B69" s="470">
        <v>25238.527234006891</v>
      </c>
      <c r="C69" s="470">
        <v>21247.767009206513</v>
      </c>
      <c r="D69" s="470">
        <v>20964.462338165664</v>
      </c>
      <c r="E69" s="420">
        <f t="shared" si="0"/>
        <v>101.35135672201379</v>
      </c>
      <c r="F69" s="421">
        <f t="shared" si="6"/>
        <v>84.187824480411251</v>
      </c>
      <c r="G69" s="470">
        <v>29966.287796875</v>
      </c>
      <c r="H69" s="470">
        <v>26063.922435691318</v>
      </c>
      <c r="I69" s="420">
        <f t="shared" si="1"/>
        <v>114.97228734781638</v>
      </c>
      <c r="J69" s="421">
        <f t="shared" si="7"/>
        <v>118.73231555483883</v>
      </c>
      <c r="K69" s="473" t="s">
        <v>191</v>
      </c>
      <c r="L69" s="473" t="s">
        <v>191</v>
      </c>
      <c r="M69" s="420"/>
      <c r="N69" s="421"/>
    </row>
    <row r="70" spans="1:14" ht="13.1" customHeight="1">
      <c r="A70" s="168" t="s">
        <v>65</v>
      </c>
      <c r="B70" s="470">
        <v>34340.666060277152</v>
      </c>
      <c r="C70" s="470">
        <v>31696.148308173917</v>
      </c>
      <c r="D70" s="470">
        <v>29036.13673701942</v>
      </c>
      <c r="E70" s="420">
        <f t="shared" si="0"/>
        <v>109.16103817545097</v>
      </c>
      <c r="F70" s="421">
        <f t="shared" si="6"/>
        <v>92.299165812738195</v>
      </c>
      <c r="G70" s="470">
        <v>41083.369443918149</v>
      </c>
      <c r="H70" s="470">
        <v>37690.788411892674</v>
      </c>
      <c r="I70" s="420">
        <f t="shared" ref="I70:I94" si="8">G70/H70*100</f>
        <v>109.00108799781701</v>
      </c>
      <c r="J70" s="421">
        <f t="shared" si="7"/>
        <v>119.63474841112787</v>
      </c>
      <c r="K70" s="473" t="s">
        <v>191</v>
      </c>
      <c r="L70" s="473" t="s">
        <v>191</v>
      </c>
      <c r="M70" s="420"/>
      <c r="N70" s="421"/>
    </row>
    <row r="71" spans="1:14" ht="13.1" customHeight="1">
      <c r="A71" s="168" t="s">
        <v>66</v>
      </c>
      <c r="B71" s="470">
        <v>63795.939384509591</v>
      </c>
      <c r="C71" s="470">
        <v>27986.12419204949</v>
      </c>
      <c r="D71" s="470">
        <v>26478.996081084788</v>
      </c>
      <c r="E71" s="420">
        <f t="shared" si="0"/>
        <v>105.69178720503425</v>
      </c>
      <c r="F71" s="421">
        <f t="shared" si="6"/>
        <v>43.868190455464713</v>
      </c>
      <c r="G71" s="470">
        <v>32889.2104093862</v>
      </c>
      <c r="H71" s="470">
        <v>33218.856666666667</v>
      </c>
      <c r="I71" s="420">
        <f t="shared" si="8"/>
        <v>99.007653211583133</v>
      </c>
      <c r="J71" s="421">
        <f t="shared" si="7"/>
        <v>51.553767726746713</v>
      </c>
      <c r="K71" s="473" t="s">
        <v>191</v>
      </c>
      <c r="L71" s="473" t="s">
        <v>191</v>
      </c>
      <c r="M71" s="420"/>
      <c r="N71" s="421"/>
    </row>
    <row r="72" spans="1:14" ht="13.1" customHeight="1">
      <c r="A72" s="168" t="s">
        <v>67</v>
      </c>
      <c r="B72" s="470">
        <v>32196.087582596865</v>
      </c>
      <c r="C72" s="470">
        <v>26612.252308824431</v>
      </c>
      <c r="D72" s="470">
        <v>25518.697095859581</v>
      </c>
      <c r="E72" s="420">
        <f t="shared" ref="E72:E95" si="9">C72/D72*100</f>
        <v>104.28530974311489</v>
      </c>
      <c r="F72" s="421">
        <f t="shared" si="6"/>
        <v>82.656789401980959</v>
      </c>
      <c r="G72" s="470">
        <v>33757.017574334895</v>
      </c>
      <c r="H72" s="470">
        <v>32122.728965397582</v>
      </c>
      <c r="I72" s="420">
        <f t="shared" si="8"/>
        <v>105.08763938050767</v>
      </c>
      <c r="J72" s="421">
        <f t="shared" si="7"/>
        <v>104.84819774369656</v>
      </c>
      <c r="K72" s="473" t="s">
        <v>191</v>
      </c>
      <c r="L72" s="473" t="s">
        <v>191</v>
      </c>
      <c r="M72" s="420"/>
      <c r="N72" s="421"/>
    </row>
    <row r="73" spans="1:14">
      <c r="A73" s="166" t="s">
        <v>198</v>
      </c>
      <c r="B73" s="164">
        <v>33822.251431323784</v>
      </c>
      <c r="C73" s="164">
        <v>25270.056078615522</v>
      </c>
      <c r="D73" s="164">
        <v>23803.295287021221</v>
      </c>
      <c r="E73" s="419">
        <f t="shared" si="9"/>
        <v>106.1620072931417</v>
      </c>
      <c r="F73" s="418">
        <f t="shared" si="6"/>
        <v>74.714293133106381</v>
      </c>
      <c r="G73" s="164">
        <v>36456.721349253094</v>
      </c>
      <c r="H73" s="164">
        <v>35264.164248841305</v>
      </c>
      <c r="I73" s="419">
        <f t="shared" si="8"/>
        <v>103.38178183380873</v>
      </c>
      <c r="J73" s="418">
        <f t="shared" si="7"/>
        <v>107.78916188734098</v>
      </c>
      <c r="K73" s="164">
        <v>47402.083333333336</v>
      </c>
      <c r="L73" s="164">
        <v>82895.833333333328</v>
      </c>
      <c r="M73" s="419">
        <f>K73/L73*100</f>
        <v>57.182709223422975</v>
      </c>
      <c r="N73" s="418">
        <f>K73/$B73*100</f>
        <v>140.15058527248979</v>
      </c>
    </row>
    <row r="74" spans="1:14" ht="13.1" customHeight="1">
      <c r="A74" s="168" t="s">
        <v>69</v>
      </c>
      <c r="B74" s="470">
        <v>25902.935518322345</v>
      </c>
      <c r="C74" s="470">
        <v>17317.795138888891</v>
      </c>
      <c r="D74" s="470">
        <v>16772.717948717949</v>
      </c>
      <c r="E74" s="420">
        <f t="shared" si="9"/>
        <v>103.24978451219116</v>
      </c>
      <c r="F74" s="421">
        <f t="shared" si="6"/>
        <v>66.856496348219736</v>
      </c>
      <c r="G74" s="470">
        <v>12246.130952380952</v>
      </c>
      <c r="H74" s="470">
        <v>12246.130952380952</v>
      </c>
      <c r="I74" s="420">
        <f t="shared" si="8"/>
        <v>100</v>
      </c>
      <c r="J74" s="421">
        <f t="shared" si="7"/>
        <v>47.277000491773208</v>
      </c>
      <c r="K74" s="473" t="s">
        <v>191</v>
      </c>
      <c r="L74" s="473" t="s">
        <v>191</v>
      </c>
      <c r="M74" s="420"/>
      <c r="N74" s="421"/>
    </row>
    <row r="75" spans="1:14" ht="13.1" customHeight="1">
      <c r="A75" s="168" t="s">
        <v>70</v>
      </c>
      <c r="B75" s="470">
        <v>32088.11845015924</v>
      </c>
      <c r="C75" s="470">
        <v>21773.514296800691</v>
      </c>
      <c r="D75" s="470">
        <v>20908.955344628248</v>
      </c>
      <c r="E75" s="420">
        <f t="shared" si="9"/>
        <v>104.13487397109276</v>
      </c>
      <c r="F75" s="421">
        <f t="shared" si="6"/>
        <v>67.855378714773593</v>
      </c>
      <c r="G75" s="470">
        <v>28915.948027108432</v>
      </c>
      <c r="H75" s="470">
        <v>27924.464549910874</v>
      </c>
      <c r="I75" s="420">
        <f t="shared" si="8"/>
        <v>103.55059082843086</v>
      </c>
      <c r="J75" s="421">
        <f t="shared" si="7"/>
        <v>90.114189998463232</v>
      </c>
      <c r="K75" s="473" t="s">
        <v>191</v>
      </c>
      <c r="L75" s="473" t="s">
        <v>191</v>
      </c>
      <c r="M75" s="420"/>
      <c r="N75" s="421"/>
    </row>
    <row r="76" spans="1:14" ht="13.1" customHeight="1">
      <c r="A76" s="168" t="s">
        <v>71</v>
      </c>
      <c r="B76" s="470">
        <v>30759.780161349154</v>
      </c>
      <c r="C76" s="470">
        <v>7657.656879481865</v>
      </c>
      <c r="D76" s="470">
        <v>8718.1020731844765</v>
      </c>
      <c r="E76" s="420">
        <f t="shared" si="9"/>
        <v>87.836283805802466</v>
      </c>
      <c r="F76" s="421">
        <f t="shared" si="6"/>
        <v>24.895031236614638</v>
      </c>
      <c r="G76" s="470">
        <v>15630.718952941177</v>
      </c>
      <c r="H76" s="470">
        <v>15630.718952941177</v>
      </c>
      <c r="I76" s="420">
        <f t="shared" si="8"/>
        <v>100</v>
      </c>
      <c r="J76" s="421">
        <f t="shared" si="7"/>
        <v>50.815444294305379</v>
      </c>
      <c r="K76" s="473" t="s">
        <v>191</v>
      </c>
      <c r="L76" s="473" t="s">
        <v>191</v>
      </c>
      <c r="M76" s="420"/>
      <c r="N76" s="421"/>
    </row>
    <row r="77" spans="1:14" ht="13.1" customHeight="1">
      <c r="A77" s="168" t="s">
        <v>72</v>
      </c>
      <c r="B77" s="470">
        <v>34346.746157383597</v>
      </c>
      <c r="C77" s="470">
        <v>17951.425892589257</v>
      </c>
      <c r="D77" s="470">
        <v>17659.297644539616</v>
      </c>
      <c r="E77" s="420">
        <f t="shared" si="9"/>
        <v>101.65424613101739</v>
      </c>
      <c r="F77" s="421">
        <f t="shared" si="6"/>
        <v>52.265288276019703</v>
      </c>
      <c r="G77" s="470">
        <v>99402.900326797389</v>
      </c>
      <c r="H77" s="470">
        <v>109565.59796437659</v>
      </c>
      <c r="I77" s="420">
        <f t="shared" si="8"/>
        <v>90.724554215563685</v>
      </c>
      <c r="J77" s="421">
        <f t="shared" si="7"/>
        <v>289.40994838729</v>
      </c>
      <c r="K77" s="470">
        <v>77312.5</v>
      </c>
      <c r="L77" s="470">
        <v>57037.5</v>
      </c>
      <c r="M77" s="420">
        <f>K77/L77*100</f>
        <v>135.54678939294325</v>
      </c>
      <c r="N77" s="421">
        <f>K77/$B77*100</f>
        <v>225.09410249733355</v>
      </c>
    </row>
    <row r="78" spans="1:14" ht="13.1" customHeight="1">
      <c r="A78" s="168" t="s">
        <v>73</v>
      </c>
      <c r="B78" s="470">
        <v>22731.999830089655</v>
      </c>
      <c r="C78" s="470">
        <v>19553.815158177713</v>
      </c>
      <c r="D78" s="470">
        <v>18453.344570124431</v>
      </c>
      <c r="E78" s="420">
        <f t="shared" si="9"/>
        <v>105.96352917960965</v>
      </c>
      <c r="F78" s="421">
        <f t="shared" si="6"/>
        <v>86.018895408818906</v>
      </c>
      <c r="G78" s="470">
        <v>23886.284809827546</v>
      </c>
      <c r="H78" s="470">
        <v>23393.005694083353</v>
      </c>
      <c r="I78" s="420">
        <f t="shared" si="8"/>
        <v>102.10866069198177</v>
      </c>
      <c r="J78" s="421">
        <f t="shared" si="7"/>
        <v>105.07779776687312</v>
      </c>
      <c r="K78" s="473" t="s">
        <v>191</v>
      </c>
      <c r="L78" s="473" t="s">
        <v>191</v>
      </c>
      <c r="M78" s="420"/>
      <c r="N78" s="421"/>
    </row>
    <row r="79" spans="1:14" ht="13.1" customHeight="1">
      <c r="A79" s="168" t="s">
        <v>90</v>
      </c>
      <c r="B79" s="470">
        <v>34875.237273041203</v>
      </c>
      <c r="C79" s="470">
        <v>18708.725808634455</v>
      </c>
      <c r="D79" s="470">
        <v>18393.995718178281</v>
      </c>
      <c r="E79" s="420">
        <f t="shared" si="9"/>
        <v>101.71104797064368</v>
      </c>
      <c r="F79" s="421">
        <f t="shared" si="6"/>
        <v>53.644726950994624</v>
      </c>
      <c r="G79" s="470">
        <v>37181.803797468354</v>
      </c>
      <c r="H79" s="470">
        <v>35023.445463812437</v>
      </c>
      <c r="I79" s="420">
        <f t="shared" si="8"/>
        <v>106.16260994620308</v>
      </c>
      <c r="J79" s="421">
        <f t="shared" si="7"/>
        <v>106.61376582578879</v>
      </c>
      <c r="K79" s="473" t="s">
        <v>191</v>
      </c>
      <c r="L79" s="473" t="s">
        <v>191</v>
      </c>
      <c r="M79" s="420"/>
      <c r="N79" s="421"/>
    </row>
    <row r="80" spans="1:14" ht="13.1" customHeight="1">
      <c r="A80" s="168" t="s">
        <v>74</v>
      </c>
      <c r="B80" s="470">
        <v>40929.253407946941</v>
      </c>
      <c r="C80" s="470">
        <v>24185.704139610389</v>
      </c>
      <c r="D80" s="470">
        <v>22158.687548493741</v>
      </c>
      <c r="E80" s="420">
        <f t="shared" si="9"/>
        <v>109.14772856777087</v>
      </c>
      <c r="F80" s="421">
        <f t="shared" si="6"/>
        <v>59.0914862251419</v>
      </c>
      <c r="G80" s="470">
        <v>38847.998570407435</v>
      </c>
      <c r="H80" s="470">
        <v>35336.874426078968</v>
      </c>
      <c r="I80" s="420">
        <f t="shared" si="8"/>
        <v>109.93614800786462</v>
      </c>
      <c r="J80" s="421">
        <f t="shared" si="7"/>
        <v>94.914994376282948</v>
      </c>
      <c r="K80" s="473" t="s">
        <v>191</v>
      </c>
      <c r="L80" s="473" t="s">
        <v>191</v>
      </c>
      <c r="M80" s="420"/>
      <c r="N80" s="421"/>
    </row>
    <row r="81" spans="1:14" ht="13.1" customHeight="1">
      <c r="A81" s="168" t="s">
        <v>75</v>
      </c>
      <c r="B81" s="470">
        <v>37589.086717132974</v>
      </c>
      <c r="C81" s="470">
        <v>25669.819397575302</v>
      </c>
      <c r="D81" s="470">
        <v>25173.706304997173</v>
      </c>
      <c r="E81" s="420">
        <f t="shared" si="9"/>
        <v>101.97075903948098</v>
      </c>
      <c r="F81" s="421">
        <f t="shared" si="6"/>
        <v>68.290617409108506</v>
      </c>
      <c r="G81" s="470">
        <v>35112.715517241377</v>
      </c>
      <c r="H81" s="470">
        <v>33342.929529154972</v>
      </c>
      <c r="I81" s="420">
        <f t="shared" si="8"/>
        <v>105.30782991500165</v>
      </c>
      <c r="J81" s="421">
        <f t="shared" si="7"/>
        <v>93.411994235116978</v>
      </c>
      <c r="K81" s="473" t="s">
        <v>191</v>
      </c>
      <c r="L81" s="473" t="s">
        <v>191</v>
      </c>
      <c r="M81" s="420"/>
      <c r="N81" s="421"/>
    </row>
    <row r="82" spans="1:14" ht="13.1" customHeight="1">
      <c r="A82" s="168" t="s">
        <v>76</v>
      </c>
      <c r="B82" s="470">
        <v>32645.245805100396</v>
      </c>
      <c r="C82" s="470">
        <v>24014.683262723371</v>
      </c>
      <c r="D82" s="470">
        <v>22557.603540935455</v>
      </c>
      <c r="E82" s="420">
        <f t="shared" si="9"/>
        <v>106.45937286353909</v>
      </c>
      <c r="F82" s="421">
        <f t="shared" si="6"/>
        <v>73.562574489702229</v>
      </c>
      <c r="G82" s="470">
        <v>26619.675993163342</v>
      </c>
      <c r="H82" s="470">
        <v>27364.402821265492</v>
      </c>
      <c r="I82" s="420">
        <f t="shared" si="8"/>
        <v>97.278483170393159</v>
      </c>
      <c r="J82" s="421">
        <f t="shared" si="7"/>
        <v>81.542274645713846</v>
      </c>
      <c r="K82" s="470">
        <v>40908.333333333336</v>
      </c>
      <c r="L82" s="470">
        <v>42550</v>
      </c>
      <c r="M82" s="420">
        <f>K82/L82*100</f>
        <v>96.141793967880929</v>
      </c>
      <c r="N82" s="421">
        <f>K82/$B82*100</f>
        <v>125.31176385549512</v>
      </c>
    </row>
    <row r="83" spans="1:14" ht="13.1" customHeight="1">
      <c r="A83" s="168" t="s">
        <v>77</v>
      </c>
      <c r="B83" s="470">
        <v>32983.921895610176</v>
      </c>
      <c r="C83" s="470">
        <v>32979.289688681369</v>
      </c>
      <c r="D83" s="470">
        <v>32022.202734539376</v>
      </c>
      <c r="E83" s="420">
        <f t="shared" si="9"/>
        <v>102.98882298034317</v>
      </c>
      <c r="F83" s="746">
        <f t="shared" si="6"/>
        <v>99.985956166936518</v>
      </c>
      <c r="G83" s="470">
        <v>45725.896660529317</v>
      </c>
      <c r="H83" s="470">
        <v>42198.785993090023</v>
      </c>
      <c r="I83" s="420">
        <f t="shared" si="8"/>
        <v>108.3583226020219</v>
      </c>
      <c r="J83" s="421">
        <f t="shared" si="7"/>
        <v>138.63086629069105</v>
      </c>
      <c r="K83" s="470">
        <v>81317.708333333328</v>
      </c>
      <c r="L83" s="470">
        <v>84041.666666666672</v>
      </c>
      <c r="M83" s="420">
        <f>K83/L83*100</f>
        <v>96.758800198314319</v>
      </c>
      <c r="N83" s="421">
        <f>K83/$B83*100</f>
        <v>246.53741477648811</v>
      </c>
    </row>
    <row r="84" spans="1:14" ht="13.1" customHeight="1">
      <c r="A84" s="168" t="s">
        <v>78</v>
      </c>
      <c r="B84" s="470">
        <v>30159.770678531902</v>
      </c>
      <c r="C84" s="470">
        <v>26485.351149036836</v>
      </c>
      <c r="D84" s="470">
        <v>24575.461971792491</v>
      </c>
      <c r="E84" s="420">
        <f t="shared" si="9"/>
        <v>107.77152909449474</v>
      </c>
      <c r="F84" s="421">
        <f t="shared" si="6"/>
        <v>87.816818739571644</v>
      </c>
      <c r="G84" s="470">
        <v>33347.750527777775</v>
      </c>
      <c r="H84" s="470">
        <v>33531.053526682132</v>
      </c>
      <c r="I84" s="420">
        <f t="shared" si="8"/>
        <v>99.453333612800165</v>
      </c>
      <c r="J84" s="421">
        <f t="shared" si="7"/>
        <v>110.57030533562748</v>
      </c>
      <c r="K84" s="470">
        <v>11329.62962962963</v>
      </c>
      <c r="L84" s="473" t="s">
        <v>191</v>
      </c>
      <c r="M84" s="420"/>
      <c r="N84" s="421">
        <f>K84/$B84*100</f>
        <v>37.565370607059023</v>
      </c>
    </row>
    <row r="85" spans="1:14" ht="13.1" customHeight="1">
      <c r="A85" s="168" t="s">
        <v>79</v>
      </c>
      <c r="B85" s="470">
        <v>38388.047186683638</v>
      </c>
      <c r="C85" s="470">
        <v>22000.749902860989</v>
      </c>
      <c r="D85" s="470">
        <v>20182.168456393443</v>
      </c>
      <c r="E85" s="420">
        <f t="shared" si="9"/>
        <v>109.01083275762393</v>
      </c>
      <c r="F85" s="421">
        <f t="shared" si="6"/>
        <v>57.31145894416008</v>
      </c>
      <c r="G85" s="470">
        <v>35286.819219957833</v>
      </c>
      <c r="H85" s="470">
        <v>38126.872836370007</v>
      </c>
      <c r="I85" s="420">
        <f t="shared" si="8"/>
        <v>92.55104495823484</v>
      </c>
      <c r="J85" s="421">
        <f t="shared" si="7"/>
        <v>91.921370858891763</v>
      </c>
      <c r="K85" s="473" t="s">
        <v>191</v>
      </c>
      <c r="L85" s="473" t="s">
        <v>191</v>
      </c>
      <c r="M85" s="420"/>
      <c r="N85" s="421"/>
    </row>
    <row r="86" spans="1:14">
      <c r="A86" s="166" t="s">
        <v>199</v>
      </c>
      <c r="B86" s="164">
        <v>49022.39130159888</v>
      </c>
      <c r="C86" s="164">
        <v>43335.6983781565</v>
      </c>
      <c r="D86" s="164">
        <v>39789.374049877049</v>
      </c>
      <c r="E86" s="419">
        <f t="shared" si="9"/>
        <v>108.91274219050051</v>
      </c>
      <c r="F86" s="418">
        <f>C86/B86*100</f>
        <v>88.399805124853415</v>
      </c>
      <c r="G86" s="164">
        <v>36231.200119734538</v>
      </c>
      <c r="H86" s="164">
        <v>36157.162493750911</v>
      </c>
      <c r="I86" s="419">
        <f t="shared" si="8"/>
        <v>100.20476614003219</v>
      </c>
      <c r="J86" s="418">
        <f>G86/$B86*100</f>
        <v>73.907451590499718</v>
      </c>
      <c r="K86" s="164">
        <v>96625</v>
      </c>
      <c r="L86" s="164">
        <v>87458.333333333328</v>
      </c>
      <c r="M86" s="419">
        <f>K86/L86*100</f>
        <v>110.48118151500714</v>
      </c>
      <c r="N86" s="418">
        <f>K86/$B86*100</f>
        <v>197.10380794265444</v>
      </c>
    </row>
    <row r="87" spans="1:14" ht="26.35" customHeight="1">
      <c r="A87" s="168" t="s">
        <v>81</v>
      </c>
      <c r="B87" s="470">
        <v>62010.639254235241</v>
      </c>
      <c r="C87" s="470">
        <v>26404.689723567051</v>
      </c>
      <c r="D87" s="470">
        <v>25447.26937801349</v>
      </c>
      <c r="E87" s="420">
        <f t="shared" si="9"/>
        <v>103.76236967248352</v>
      </c>
      <c r="F87" s="421">
        <f>C87/B87*100</f>
        <v>42.580902311474958</v>
      </c>
      <c r="G87" s="470">
        <v>40665.060866174717</v>
      </c>
      <c r="H87" s="470">
        <v>40914.492025137457</v>
      </c>
      <c r="I87" s="420">
        <f t="shared" si="8"/>
        <v>99.390359878329932</v>
      </c>
      <c r="J87" s="421">
        <f>G87/$B87*100</f>
        <v>65.577554682920564</v>
      </c>
      <c r="K87" s="473" t="s">
        <v>191</v>
      </c>
      <c r="L87" s="473" t="s">
        <v>191</v>
      </c>
      <c r="M87" s="420"/>
      <c r="N87" s="421"/>
    </row>
    <row r="88" spans="1:14" ht="13.1" customHeight="1">
      <c r="A88" s="168" t="s">
        <v>82</v>
      </c>
      <c r="B88" s="470">
        <v>65970.136772788741</v>
      </c>
      <c r="C88" s="470">
        <v>78463.46607076576</v>
      </c>
      <c r="D88" s="470">
        <v>71539.238028826294</v>
      </c>
      <c r="E88" s="420">
        <f>C88/D88*100</f>
        <v>109.6789233890769</v>
      </c>
      <c r="F88" s="746">
        <f t="shared" ref="F88:F95" si="10">C88/B88*100</f>
        <v>118.93785568613562</v>
      </c>
      <c r="G88" s="470">
        <v>52837.303020833337</v>
      </c>
      <c r="H88" s="470">
        <v>59252.060714285712</v>
      </c>
      <c r="I88" s="420">
        <f t="shared" si="8"/>
        <v>89.173781272546066</v>
      </c>
      <c r="J88" s="421">
        <f t="shared" ref="J88:J94" si="11">G88/$B88*100</f>
        <v>80.09275955090574</v>
      </c>
      <c r="K88" s="470"/>
      <c r="L88" s="473" t="s">
        <v>191</v>
      </c>
      <c r="M88" s="420"/>
      <c r="N88" s="421"/>
    </row>
    <row r="89" spans="1:14" ht="13.1" customHeight="1">
      <c r="A89" s="168" t="s">
        <v>83</v>
      </c>
      <c r="B89" s="470">
        <v>37961.936453434559</v>
      </c>
      <c r="C89" s="470">
        <v>29814.629475757683</v>
      </c>
      <c r="D89" s="470">
        <v>27302.751572913992</v>
      </c>
      <c r="E89" s="420">
        <f t="shared" si="9"/>
        <v>109.20009068000174</v>
      </c>
      <c r="F89" s="421">
        <f t="shared" si="10"/>
        <v>78.53822081054625</v>
      </c>
      <c r="G89" s="470">
        <v>31959.88935615942</v>
      </c>
      <c r="H89" s="470">
        <v>31774.364463334699</v>
      </c>
      <c r="I89" s="420">
        <f t="shared" si="8"/>
        <v>100.58388230876751</v>
      </c>
      <c r="J89" s="421">
        <f t="shared" si="11"/>
        <v>84.189302079894006</v>
      </c>
      <c r="K89" s="473" t="s">
        <v>191</v>
      </c>
      <c r="L89" s="473" t="s">
        <v>191</v>
      </c>
      <c r="M89" s="420"/>
      <c r="N89" s="421"/>
    </row>
    <row r="90" spans="1:14" ht="13.1" customHeight="1">
      <c r="A90" s="168" t="s">
        <v>84</v>
      </c>
      <c r="B90" s="470">
        <v>42911.97990686613</v>
      </c>
      <c r="C90" s="470">
        <v>25422.63447636877</v>
      </c>
      <c r="D90" s="470">
        <v>25127.487205641992</v>
      </c>
      <c r="E90" s="420">
        <f t="shared" si="9"/>
        <v>101.17459922797416</v>
      </c>
      <c r="F90" s="421">
        <f t="shared" si="10"/>
        <v>59.243676314970081</v>
      </c>
      <c r="G90" s="470">
        <v>45284.848314993957</v>
      </c>
      <c r="H90" s="470">
        <v>42520.856363109277</v>
      </c>
      <c r="I90" s="420">
        <f t="shared" si="8"/>
        <v>106.50032052102011</v>
      </c>
      <c r="J90" s="421">
        <f t="shared" si="11"/>
        <v>105.52961763423122</v>
      </c>
      <c r="K90" s="473" t="s">
        <v>191</v>
      </c>
      <c r="L90" s="473" t="s">
        <v>191</v>
      </c>
      <c r="M90" s="420"/>
      <c r="N90" s="421"/>
    </row>
    <row r="91" spans="1:14" ht="13.1" customHeight="1">
      <c r="A91" s="168" t="s">
        <v>85</v>
      </c>
      <c r="B91" s="470">
        <v>37447.108098670906</v>
      </c>
      <c r="C91" s="470">
        <v>32106.387044309035</v>
      </c>
      <c r="D91" s="470">
        <v>27655.767887864011</v>
      </c>
      <c r="E91" s="420">
        <f t="shared" si="9"/>
        <v>116.09291477456338</v>
      </c>
      <c r="F91" s="421">
        <f t="shared" si="10"/>
        <v>85.73796128585046</v>
      </c>
      <c r="G91" s="470">
        <v>21412.700901360546</v>
      </c>
      <c r="H91" s="470">
        <v>21242.083611111109</v>
      </c>
      <c r="I91" s="420">
        <f t="shared" si="8"/>
        <v>100.80320411769866</v>
      </c>
      <c r="J91" s="421">
        <f t="shared" si="11"/>
        <v>57.181186982288054</v>
      </c>
      <c r="K91" s="470">
        <v>81800</v>
      </c>
      <c r="L91" s="470">
        <v>87458.333333333328</v>
      </c>
      <c r="M91" s="420">
        <f>K91/L91*100</f>
        <v>93.530252501191043</v>
      </c>
      <c r="N91" s="421">
        <f>K91/$B91*100</f>
        <v>218.44143420758115</v>
      </c>
    </row>
    <row r="92" spans="1:14" ht="13.1" customHeight="1">
      <c r="A92" s="168" t="s">
        <v>86</v>
      </c>
      <c r="B92" s="470">
        <v>74855.435116489069</v>
      </c>
      <c r="C92" s="470">
        <v>38217.071620689654</v>
      </c>
      <c r="D92" s="470">
        <v>36281.485332961311</v>
      </c>
      <c r="E92" s="420">
        <f t="shared" si="9"/>
        <v>105.3349146815935</v>
      </c>
      <c r="F92" s="421">
        <f t="shared" si="10"/>
        <v>51.05450467453263</v>
      </c>
      <c r="G92" s="470">
        <v>44041.679444444446</v>
      </c>
      <c r="H92" s="470">
        <v>54387.276666666665</v>
      </c>
      <c r="I92" s="420">
        <f t="shared" si="8"/>
        <v>80.977909069378143</v>
      </c>
      <c r="J92" s="421">
        <f t="shared" si="11"/>
        <v>58.835646838345603</v>
      </c>
      <c r="K92" s="473" t="s">
        <v>191</v>
      </c>
      <c r="L92" s="473" t="s">
        <v>191</v>
      </c>
      <c r="M92" s="420"/>
      <c r="N92" s="421"/>
    </row>
    <row r="93" spans="1:14" ht="13.1" customHeight="1">
      <c r="A93" s="168" t="s">
        <v>87</v>
      </c>
      <c r="B93" s="470">
        <v>68826.605249461805</v>
      </c>
      <c r="C93" s="470">
        <v>73228.218690496826</v>
      </c>
      <c r="D93" s="470">
        <v>63963.205456228163</v>
      </c>
      <c r="E93" s="420">
        <f t="shared" si="9"/>
        <v>114.48491076734572</v>
      </c>
      <c r="F93" s="746">
        <f t="shared" si="10"/>
        <v>106.39522089616564</v>
      </c>
      <c r="G93" s="470">
        <v>36826.625219638241</v>
      </c>
      <c r="H93" s="470">
        <v>39171.18762893082</v>
      </c>
      <c r="I93" s="420">
        <f t="shared" si="8"/>
        <v>94.014574100988085</v>
      </c>
      <c r="J93" s="421">
        <f t="shared" si="11"/>
        <v>53.506380397754995</v>
      </c>
      <c r="K93" s="473" t="s">
        <v>191</v>
      </c>
      <c r="L93" s="473" t="s">
        <v>191</v>
      </c>
      <c r="M93" s="420"/>
      <c r="N93" s="421"/>
    </row>
    <row r="94" spans="1:14" ht="13.1" customHeight="1">
      <c r="A94" s="168" t="s">
        <v>88</v>
      </c>
      <c r="B94" s="470">
        <v>34507.578947662754</v>
      </c>
      <c r="C94" s="470">
        <v>17043.354280510019</v>
      </c>
      <c r="D94" s="470">
        <v>20286.613411078717</v>
      </c>
      <c r="E94" s="420">
        <f t="shared" si="9"/>
        <v>84.012811478935546</v>
      </c>
      <c r="F94" s="421">
        <f t="shared" si="10"/>
        <v>49.390176883633238</v>
      </c>
      <c r="G94" s="470">
        <v>9123.6111111111113</v>
      </c>
      <c r="H94" s="470">
        <v>10196.153846153846</v>
      </c>
      <c r="I94" s="420">
        <f t="shared" si="8"/>
        <v>89.480908671780043</v>
      </c>
      <c r="J94" s="421">
        <f t="shared" si="11"/>
        <v>26.439441390393647</v>
      </c>
      <c r="K94" s="473" t="s">
        <v>191</v>
      </c>
      <c r="L94" s="473" t="s">
        <v>191</v>
      </c>
      <c r="M94" s="420"/>
      <c r="N94" s="421"/>
    </row>
    <row r="95" spans="1:14" ht="13.1" customHeight="1">
      <c r="A95" s="168" t="s">
        <v>89</v>
      </c>
      <c r="B95" s="470">
        <v>92368.112404788073</v>
      </c>
      <c r="C95" s="747">
        <v>56540.394055164317</v>
      </c>
      <c r="D95" s="747">
        <v>50240.241719653182</v>
      </c>
      <c r="E95" s="420">
        <f t="shared" si="9"/>
        <v>112.54005179884837</v>
      </c>
      <c r="F95" s="421">
        <f t="shared" si="10"/>
        <v>61.212027162994666</v>
      </c>
      <c r="G95" s="470"/>
      <c r="H95" s="470"/>
      <c r="I95" s="420"/>
      <c r="J95" s="421"/>
      <c r="K95" s="473" t="s">
        <v>191</v>
      </c>
      <c r="L95" s="473" t="s">
        <v>191</v>
      </c>
      <c r="M95" s="420"/>
      <c r="N95" s="421"/>
    </row>
    <row r="96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D190" s="158"/>
      <c r="H190" s="158"/>
    </row>
    <row r="191" spans="1:14">
      <c r="D191" s="158"/>
      <c r="H191" s="158"/>
    </row>
    <row r="192" spans="1:14">
      <c r="D192" s="158"/>
      <c r="H192" s="158"/>
    </row>
    <row r="193" spans="4:8">
      <c r="D193" s="158"/>
      <c r="H193" s="158"/>
    </row>
    <row r="194" spans="4:8">
      <c r="D194" s="158"/>
      <c r="H194" s="158"/>
    </row>
    <row r="195" spans="4:8">
      <c r="D195" s="158"/>
      <c r="H195" s="158"/>
    </row>
    <row r="196" spans="4:8">
      <c r="D196" s="158"/>
      <c r="H196" s="158"/>
    </row>
    <row r="197" spans="4:8">
      <c r="D197" s="158"/>
      <c r="H197" s="158"/>
    </row>
    <row r="198" spans="4:8">
      <c r="D198" s="158"/>
      <c r="H198" s="158"/>
    </row>
    <row r="199" spans="4:8">
      <c r="D199" s="158"/>
      <c r="H199" s="158"/>
    </row>
    <row r="200" spans="4:8">
      <c r="D200" s="158"/>
      <c r="H200" s="158"/>
    </row>
    <row r="201" spans="4:8">
      <c r="D201" s="158"/>
      <c r="H201" s="158"/>
    </row>
    <row r="202" spans="4:8">
      <c r="D202" s="158"/>
      <c r="H202" s="158"/>
    </row>
    <row r="203" spans="4:8">
      <c r="D203" s="158"/>
      <c r="H203" s="158"/>
    </row>
    <row r="204" spans="4:8">
      <c r="D204" s="158"/>
      <c r="H204" s="158"/>
    </row>
    <row r="205" spans="4:8">
      <c r="D205" s="158"/>
      <c r="H205" s="158"/>
    </row>
    <row r="206" spans="4:8">
      <c r="D206" s="158"/>
      <c r="H206" s="158"/>
    </row>
    <row r="207" spans="4:8">
      <c r="D207" s="158"/>
      <c r="H207" s="158"/>
    </row>
    <row r="208" spans="4:8">
      <c r="D208" s="158"/>
      <c r="H208" s="158"/>
    </row>
    <row r="209" spans="4:8">
      <c r="D209" s="158"/>
      <c r="H209" s="158"/>
    </row>
    <row r="210" spans="4:8">
      <c r="D210" s="158"/>
      <c r="H210" s="158"/>
    </row>
    <row r="211" spans="4:8">
      <c r="D211" s="158"/>
      <c r="H211" s="158"/>
    </row>
    <row r="212" spans="4:8">
      <c r="D212" s="158"/>
      <c r="H212" s="158"/>
    </row>
    <row r="213" spans="4:8">
      <c r="D213" s="158"/>
      <c r="H213" s="158"/>
    </row>
    <row r="214" spans="4:8">
      <c r="D214" s="158"/>
      <c r="H214" s="158"/>
    </row>
    <row r="215" spans="4:8">
      <c r="D215" s="158"/>
      <c r="H215" s="158"/>
    </row>
    <row r="216" spans="4:8">
      <c r="D216" s="158"/>
      <c r="H216" s="158"/>
    </row>
    <row r="217" spans="4:8">
      <c r="D217" s="158"/>
      <c r="H217" s="158"/>
    </row>
    <row r="218" spans="4:8">
      <c r="D218" s="158"/>
      <c r="H218" s="158"/>
    </row>
    <row r="219" spans="4:8">
      <c r="D219" s="158"/>
      <c r="H219" s="158"/>
    </row>
    <row r="220" spans="4:8">
      <c r="D220" s="158"/>
      <c r="H220" s="158"/>
    </row>
    <row r="221" spans="4:8">
      <c r="D221" s="158"/>
      <c r="H221" s="158"/>
    </row>
    <row r="222" spans="4:8">
      <c r="D222" s="158"/>
      <c r="H222" s="158"/>
    </row>
    <row r="223" spans="4:8">
      <c r="D223" s="158"/>
      <c r="H223" s="158"/>
    </row>
    <row r="224" spans="4:8">
      <c r="D224" s="158"/>
      <c r="H224" s="158"/>
    </row>
    <row r="225" spans="4:8">
      <c r="D225" s="158"/>
      <c r="H225" s="158"/>
    </row>
    <row r="226" spans="4:8">
      <c r="D226" s="158"/>
      <c r="H226" s="158"/>
    </row>
    <row r="227" spans="4:8">
      <c r="D227" s="158"/>
      <c r="H227" s="158"/>
    </row>
    <row r="228" spans="4:8">
      <c r="D228" s="158"/>
      <c r="H228" s="158"/>
    </row>
    <row r="229" spans="4:8">
      <c r="D229" s="158"/>
      <c r="H229" s="158"/>
    </row>
    <row r="230" spans="4:8">
      <c r="D230" s="158"/>
      <c r="H230" s="158"/>
    </row>
    <row r="231" spans="4:8">
      <c r="D231" s="158"/>
      <c r="H231" s="158"/>
    </row>
    <row r="232" spans="4:8">
      <c r="D232" s="158"/>
      <c r="H232" s="158"/>
    </row>
    <row r="233" spans="4:8">
      <c r="D233" s="158"/>
      <c r="H233" s="158"/>
    </row>
    <row r="234" spans="4:8">
      <c r="D234" s="158"/>
      <c r="H234" s="158"/>
    </row>
    <row r="235" spans="4:8">
      <c r="D235" s="158"/>
      <c r="H235" s="158"/>
    </row>
    <row r="236" spans="4:8">
      <c r="D236" s="158"/>
      <c r="H236" s="158"/>
    </row>
    <row r="237" spans="4:8">
      <c r="D237" s="158"/>
      <c r="H237" s="158"/>
    </row>
    <row r="238" spans="4:8">
      <c r="D238" s="158"/>
      <c r="H238" s="158"/>
    </row>
    <row r="239" spans="4:8">
      <c r="D239" s="158"/>
      <c r="H239" s="158"/>
    </row>
    <row r="240" spans="4:8">
      <c r="D240" s="158"/>
      <c r="H240" s="158"/>
    </row>
    <row r="241" spans="4:8">
      <c r="D241" s="158"/>
      <c r="H241" s="158"/>
    </row>
    <row r="242" spans="4:8">
      <c r="D242" s="158"/>
      <c r="H242" s="158"/>
    </row>
    <row r="243" spans="4:8">
      <c r="D243" s="158"/>
      <c r="H243" s="158"/>
    </row>
    <row r="244" spans="4:8">
      <c r="D244" s="158"/>
      <c r="H244" s="158"/>
    </row>
    <row r="245" spans="4:8">
      <c r="D245" s="158"/>
      <c r="H245" s="158"/>
    </row>
    <row r="246" spans="4:8">
      <c r="D246" s="158"/>
      <c r="H246" s="158"/>
    </row>
    <row r="247" spans="4:8">
      <c r="D247" s="158"/>
      <c r="H247" s="158"/>
    </row>
    <row r="248" spans="4:8">
      <c r="D248" s="158"/>
      <c r="H248" s="158"/>
    </row>
    <row r="249" spans="4:8">
      <c r="D249" s="158"/>
      <c r="H249" s="158"/>
    </row>
    <row r="250" spans="4:8">
      <c r="D250" s="158"/>
      <c r="H250" s="158"/>
    </row>
    <row r="251" spans="4:8">
      <c r="D251" s="158"/>
      <c r="H251" s="158"/>
    </row>
    <row r="252" spans="4:8">
      <c r="D252" s="158"/>
      <c r="H252" s="158"/>
    </row>
    <row r="253" spans="4:8">
      <c r="D253" s="158"/>
      <c r="H253" s="158"/>
    </row>
    <row r="254" spans="4:8">
      <c r="D254" s="158"/>
      <c r="H254" s="158"/>
    </row>
    <row r="255" spans="4:8">
      <c r="D255" s="158"/>
      <c r="H255" s="158"/>
    </row>
    <row r="256" spans="4:8">
      <c r="D256" s="158"/>
      <c r="H256" s="158"/>
    </row>
    <row r="257" spans="4:8">
      <c r="D257" s="158"/>
      <c r="H257" s="158"/>
    </row>
    <row r="258" spans="4:8">
      <c r="D258" s="158"/>
      <c r="H258" s="158"/>
    </row>
    <row r="259" spans="4:8">
      <c r="D259" s="158"/>
      <c r="H259" s="158"/>
    </row>
    <row r="260" spans="4:8">
      <c r="D260" s="158"/>
      <c r="H260" s="158"/>
    </row>
    <row r="261" spans="4:8">
      <c r="D261" s="158"/>
      <c r="H261" s="158"/>
    </row>
    <row r="262" spans="4:8">
      <c r="D262" s="158"/>
      <c r="H262" s="158"/>
    </row>
    <row r="263" spans="4:8">
      <c r="D263" s="158"/>
      <c r="H263" s="158"/>
    </row>
    <row r="264" spans="4:8">
      <c r="D264" s="158"/>
      <c r="H264" s="158"/>
    </row>
    <row r="265" spans="4:8">
      <c r="D265" s="158"/>
      <c r="H265" s="158"/>
    </row>
    <row r="266" spans="4:8">
      <c r="D266" s="158"/>
      <c r="H266" s="158"/>
    </row>
    <row r="267" spans="4:8">
      <c r="D267" s="158"/>
      <c r="H267" s="158"/>
    </row>
    <row r="268" spans="4:8">
      <c r="D268" s="158"/>
      <c r="H268" s="158"/>
    </row>
    <row r="269" spans="4:8">
      <c r="D269" s="158"/>
      <c r="H269" s="158"/>
    </row>
    <row r="270" spans="4:8">
      <c r="D270" s="158"/>
      <c r="H270" s="158"/>
    </row>
    <row r="271" spans="4:8">
      <c r="D271" s="158"/>
      <c r="H271" s="158"/>
    </row>
    <row r="272" spans="4:8">
      <c r="D272" s="158"/>
      <c r="H272" s="158"/>
    </row>
    <row r="273" spans="4:8">
      <c r="D273" s="158"/>
      <c r="H273" s="158"/>
    </row>
    <row r="274" spans="4:8">
      <c r="D274" s="158"/>
      <c r="H274" s="158"/>
    </row>
    <row r="275" spans="4:8">
      <c r="D275" s="158"/>
      <c r="H275" s="158"/>
    </row>
    <row r="276" spans="4:8">
      <c r="D276" s="158"/>
      <c r="H276" s="158"/>
    </row>
    <row r="277" spans="4:8">
      <c r="D277" s="158"/>
      <c r="H277" s="158"/>
    </row>
    <row r="278" spans="4:8">
      <c r="D278" s="158"/>
      <c r="H278" s="158"/>
    </row>
    <row r="279" spans="4:8">
      <c r="D279" s="158"/>
      <c r="H279" s="158"/>
    </row>
    <row r="280" spans="4:8">
      <c r="D280" s="158"/>
      <c r="H280" s="158"/>
    </row>
    <row r="281" spans="4:8">
      <c r="D281" s="158"/>
      <c r="H281" s="158"/>
    </row>
    <row r="282" spans="4:8">
      <c r="D282" s="158"/>
      <c r="H282" s="158"/>
    </row>
    <row r="283" spans="4:8">
      <c r="D283" s="158"/>
      <c r="H283" s="158"/>
    </row>
    <row r="284" spans="4:8">
      <c r="D284" s="158"/>
      <c r="H284" s="158"/>
    </row>
    <row r="285" spans="4:8">
      <c r="D285" s="158"/>
      <c r="H285" s="158"/>
    </row>
    <row r="286" spans="4:8">
      <c r="D286" s="158"/>
      <c r="H286" s="158"/>
    </row>
    <row r="287" spans="4:8">
      <c r="D287" s="158"/>
      <c r="H287" s="158"/>
    </row>
    <row r="288" spans="4:8">
      <c r="D288" s="158"/>
      <c r="H288" s="158"/>
    </row>
    <row r="289" spans="4:8">
      <c r="D289" s="158"/>
      <c r="H289" s="158"/>
    </row>
    <row r="290" spans="4:8">
      <c r="D290" s="158"/>
      <c r="H290" s="158"/>
    </row>
    <row r="291" spans="4:8">
      <c r="D291" s="158"/>
      <c r="H291" s="158"/>
    </row>
    <row r="292" spans="4:8">
      <c r="D292" s="158"/>
      <c r="H292" s="158"/>
    </row>
    <row r="293" spans="4:8">
      <c r="D293" s="158"/>
      <c r="H293" s="158"/>
    </row>
    <row r="294" spans="4:8">
      <c r="D294" s="158"/>
      <c r="H294" s="158"/>
    </row>
    <row r="295" spans="4:8">
      <c r="D295" s="158"/>
      <c r="H295" s="158"/>
    </row>
    <row r="296" spans="4:8">
      <c r="D296" s="158"/>
      <c r="H296" s="158"/>
    </row>
    <row r="297" spans="4:8">
      <c r="D297" s="158"/>
      <c r="H297" s="158"/>
    </row>
    <row r="298" spans="4:8">
      <c r="D298" s="158"/>
      <c r="H298" s="158"/>
    </row>
    <row r="299" spans="4:8">
      <c r="D299" s="158"/>
      <c r="H299" s="158"/>
    </row>
    <row r="300" spans="4:8">
      <c r="D300" s="158"/>
      <c r="H300" s="158"/>
    </row>
    <row r="301" spans="4:8">
      <c r="D301" s="158"/>
      <c r="H301" s="158"/>
    </row>
    <row r="302" spans="4:8">
      <c r="D302" s="158"/>
      <c r="H302" s="158"/>
    </row>
    <row r="303" spans="4:8">
      <c r="D303" s="158"/>
      <c r="H303" s="158"/>
    </row>
    <row r="304" spans="4:8">
      <c r="D304" s="158"/>
      <c r="H304" s="158"/>
    </row>
    <row r="305" spans="4:8">
      <c r="D305" s="158"/>
      <c r="H305" s="158"/>
    </row>
    <row r="306" spans="4:8">
      <c r="D306" s="158"/>
      <c r="H306" s="158"/>
    </row>
    <row r="307" spans="4:8">
      <c r="D307" s="158"/>
      <c r="H307" s="158"/>
    </row>
    <row r="308" spans="4:8">
      <c r="D308" s="158"/>
      <c r="H308" s="158"/>
    </row>
    <row r="309" spans="4:8">
      <c r="D309" s="158"/>
      <c r="H309" s="158"/>
    </row>
    <row r="310" spans="4:8">
      <c r="D310" s="158"/>
      <c r="H310" s="158"/>
    </row>
    <row r="311" spans="4:8">
      <c r="D311" s="158"/>
      <c r="H311" s="158"/>
    </row>
    <row r="312" spans="4:8">
      <c r="D312" s="158"/>
      <c r="H312" s="158"/>
    </row>
    <row r="313" spans="4:8">
      <c r="D313" s="158"/>
      <c r="H313" s="158"/>
    </row>
    <row r="314" spans="4:8">
      <c r="D314" s="158"/>
      <c r="H314" s="158"/>
    </row>
    <row r="315" spans="4:8">
      <c r="D315" s="158"/>
      <c r="H315" s="158"/>
    </row>
    <row r="316" spans="4:8">
      <c r="D316" s="158"/>
      <c r="H316" s="158"/>
    </row>
    <row r="317" spans="4:8">
      <c r="D317" s="158"/>
      <c r="H317" s="158"/>
    </row>
    <row r="318" spans="4:8">
      <c r="D318" s="158"/>
      <c r="H318" s="158"/>
    </row>
    <row r="319" spans="4:8">
      <c r="D319" s="158"/>
      <c r="H319" s="158"/>
    </row>
    <row r="320" spans="4:8">
      <c r="D320" s="158"/>
      <c r="H320" s="158"/>
    </row>
    <row r="321" spans="4:8">
      <c r="D321" s="158"/>
      <c r="H321" s="158"/>
    </row>
    <row r="322" spans="4:8">
      <c r="D322" s="158"/>
      <c r="H322" s="158"/>
    </row>
    <row r="323" spans="4:8">
      <c r="D323" s="158"/>
      <c r="H323" s="158"/>
    </row>
    <row r="324" spans="4:8">
      <c r="D324" s="158"/>
      <c r="H324" s="158"/>
    </row>
    <row r="325" spans="4:8">
      <c r="D325" s="158"/>
      <c r="H325" s="158"/>
    </row>
    <row r="326" spans="4:8">
      <c r="D326" s="158"/>
      <c r="H326" s="158"/>
    </row>
    <row r="327" spans="4:8">
      <c r="D327" s="158"/>
      <c r="H327" s="158"/>
    </row>
    <row r="328" spans="4:8">
      <c r="D328" s="158"/>
      <c r="H328" s="158"/>
    </row>
    <row r="329" spans="4:8">
      <c r="D329" s="158"/>
      <c r="H329" s="158"/>
    </row>
    <row r="330" spans="4:8">
      <c r="D330" s="158"/>
      <c r="H330" s="158"/>
    </row>
    <row r="331" spans="4:8">
      <c r="D331" s="158"/>
      <c r="H331" s="158"/>
    </row>
    <row r="332" spans="4:8">
      <c r="D332" s="158"/>
      <c r="H332" s="158"/>
    </row>
    <row r="333" spans="4:8">
      <c r="D333" s="158"/>
      <c r="H333" s="158"/>
    </row>
    <row r="334" spans="4:8">
      <c r="D334" s="158"/>
      <c r="H334" s="158"/>
    </row>
    <row r="335" spans="4:8">
      <c r="D335" s="158"/>
      <c r="H335" s="158"/>
    </row>
    <row r="336" spans="4:8">
      <c r="D336" s="158"/>
      <c r="H336" s="158"/>
    </row>
    <row r="337" spans="4:8">
      <c r="D337" s="158"/>
      <c r="H337" s="158"/>
    </row>
    <row r="338" spans="4:8">
      <c r="D338" s="158"/>
      <c r="H338" s="158"/>
    </row>
    <row r="339" spans="4:8">
      <c r="D339" s="158"/>
      <c r="H339" s="158"/>
    </row>
    <row r="340" spans="4:8">
      <c r="D340" s="158"/>
      <c r="H340" s="158"/>
    </row>
    <row r="341" spans="4:8">
      <c r="D341" s="158"/>
      <c r="H341" s="158"/>
    </row>
    <row r="342" spans="4:8">
      <c r="D342" s="158"/>
      <c r="H342" s="158"/>
    </row>
    <row r="343" spans="4:8">
      <c r="D343" s="158"/>
      <c r="H343" s="158"/>
    </row>
    <row r="344" spans="4:8">
      <c r="D344" s="158"/>
      <c r="H344" s="158"/>
    </row>
    <row r="345" spans="4:8">
      <c r="D345" s="158"/>
      <c r="H345" s="158"/>
    </row>
    <row r="346" spans="4:8">
      <c r="D346" s="158"/>
      <c r="H346" s="158"/>
    </row>
    <row r="347" spans="4:8">
      <c r="D347" s="158"/>
      <c r="H347" s="158"/>
    </row>
    <row r="348" spans="4:8">
      <c r="D348" s="158"/>
      <c r="H348" s="158"/>
    </row>
    <row r="349" spans="4:8">
      <c r="D349" s="158"/>
      <c r="H349" s="158"/>
    </row>
    <row r="350" spans="4:8">
      <c r="D350" s="158"/>
      <c r="H350" s="158"/>
    </row>
    <row r="351" spans="4:8">
      <c r="D351" s="158"/>
      <c r="H351" s="158"/>
    </row>
    <row r="352" spans="4:8">
      <c r="D352" s="158"/>
      <c r="H352" s="158"/>
    </row>
    <row r="353" spans="4:8">
      <c r="D353" s="158"/>
      <c r="H353" s="158"/>
    </row>
    <row r="354" spans="4:8">
      <c r="D354" s="158"/>
      <c r="H354" s="158"/>
    </row>
    <row r="355" spans="4:8">
      <c r="D355" s="158"/>
      <c r="H355" s="158"/>
    </row>
    <row r="356" spans="4:8">
      <c r="D356" s="158"/>
      <c r="H356" s="158"/>
    </row>
    <row r="357" spans="4:8">
      <c r="D357" s="158"/>
      <c r="H357" s="158"/>
    </row>
    <row r="358" spans="4:8">
      <c r="D358" s="158"/>
      <c r="H358" s="158"/>
    </row>
    <row r="359" spans="4:8">
      <c r="D359" s="158"/>
      <c r="H359" s="158"/>
    </row>
    <row r="360" spans="4:8">
      <c r="D360" s="158"/>
      <c r="H360" s="158"/>
    </row>
    <row r="361" spans="4:8">
      <c r="D361" s="158"/>
      <c r="H361" s="158"/>
    </row>
    <row r="362" spans="4:8">
      <c r="D362" s="158"/>
      <c r="H362" s="158"/>
    </row>
    <row r="363" spans="4:8">
      <c r="D363" s="158"/>
      <c r="H363" s="158"/>
    </row>
    <row r="364" spans="4:8">
      <c r="D364" s="158"/>
      <c r="H364" s="158"/>
    </row>
    <row r="365" spans="4:8">
      <c r="D365" s="158"/>
      <c r="H365" s="158"/>
    </row>
    <row r="366" spans="4:8">
      <c r="D366" s="158"/>
      <c r="H366" s="158"/>
    </row>
    <row r="367" spans="4:8">
      <c r="D367" s="158"/>
      <c r="H367" s="158"/>
    </row>
    <row r="368" spans="4:8">
      <c r="D368" s="158"/>
      <c r="H368" s="158"/>
    </row>
    <row r="369" spans="4:8">
      <c r="D369" s="158"/>
      <c r="H369" s="158"/>
    </row>
    <row r="370" spans="4:8">
      <c r="D370" s="158"/>
      <c r="H370" s="158"/>
    </row>
    <row r="371" spans="4:8">
      <c r="D371" s="158"/>
      <c r="H371" s="158"/>
    </row>
    <row r="372" spans="4:8">
      <c r="D372" s="158"/>
      <c r="H372" s="158"/>
    </row>
    <row r="373" spans="4:8">
      <c r="D373" s="158"/>
      <c r="H373" s="158"/>
    </row>
    <row r="374" spans="4:8">
      <c r="D374" s="158"/>
      <c r="H374" s="158"/>
    </row>
    <row r="375" spans="4:8">
      <c r="D375" s="158"/>
      <c r="H375" s="158"/>
    </row>
    <row r="376" spans="4:8">
      <c r="D376" s="158"/>
      <c r="H376" s="158"/>
    </row>
    <row r="377" spans="4:8">
      <c r="D377" s="158"/>
      <c r="H377" s="158"/>
    </row>
    <row r="378" spans="4:8">
      <c r="D378" s="158"/>
      <c r="H378" s="158"/>
    </row>
    <row r="379" spans="4:8">
      <c r="D379" s="158"/>
      <c r="H379" s="158"/>
    </row>
    <row r="380" spans="4:8">
      <c r="D380" s="158"/>
      <c r="H380" s="158"/>
    </row>
    <row r="381" spans="4:8">
      <c r="D381" s="158"/>
      <c r="H381" s="158"/>
    </row>
    <row r="382" spans="4:8">
      <c r="D382" s="158"/>
      <c r="H382" s="158"/>
    </row>
    <row r="383" spans="4:8">
      <c r="D383" s="158"/>
      <c r="H383" s="158"/>
    </row>
    <row r="384" spans="4:8">
      <c r="D384" s="158"/>
      <c r="H384" s="158"/>
    </row>
    <row r="385" spans="4:8">
      <c r="D385" s="158"/>
      <c r="H385" s="158"/>
    </row>
    <row r="386" spans="4:8">
      <c r="D386" s="158"/>
      <c r="H386" s="158"/>
    </row>
    <row r="387" spans="4:8">
      <c r="D387" s="158"/>
      <c r="H387" s="158"/>
    </row>
    <row r="388" spans="4:8">
      <c r="D388" s="158"/>
      <c r="H388" s="158"/>
    </row>
    <row r="389" spans="4:8">
      <c r="D389" s="158"/>
      <c r="H389" s="158"/>
    </row>
    <row r="390" spans="4:8">
      <c r="D390" s="158"/>
      <c r="H390" s="158"/>
    </row>
    <row r="391" spans="4:8">
      <c r="D391" s="158"/>
      <c r="H391" s="158"/>
    </row>
    <row r="392" spans="4:8">
      <c r="D392" s="158"/>
      <c r="H392" s="158"/>
    </row>
    <row r="393" spans="4:8">
      <c r="D393" s="158"/>
      <c r="H393" s="158"/>
    </row>
    <row r="394" spans="4:8">
      <c r="D394" s="158"/>
      <c r="H394" s="158"/>
    </row>
    <row r="395" spans="4:8">
      <c r="D395" s="158"/>
      <c r="H395" s="158"/>
    </row>
    <row r="396" spans="4:8">
      <c r="D396" s="158"/>
      <c r="H396" s="158"/>
    </row>
    <row r="397" spans="4:8">
      <c r="D397" s="158"/>
      <c r="H397" s="158"/>
    </row>
    <row r="398" spans="4:8">
      <c r="D398" s="158"/>
      <c r="H398" s="158"/>
    </row>
    <row r="399" spans="4:8">
      <c r="D399" s="158"/>
      <c r="H399" s="158"/>
    </row>
    <row r="400" spans="4:8">
      <c r="D400" s="158"/>
      <c r="H400" s="158"/>
    </row>
    <row r="401" spans="4:8">
      <c r="D401" s="158"/>
      <c r="H401" s="158"/>
    </row>
    <row r="402" spans="4:8">
      <c r="D402" s="158"/>
      <c r="H402" s="158"/>
    </row>
    <row r="403" spans="4:8">
      <c r="D403" s="158"/>
      <c r="H403" s="158"/>
    </row>
    <row r="404" spans="4:8">
      <c r="D404" s="158"/>
      <c r="H404" s="158"/>
    </row>
    <row r="405" spans="4:8">
      <c r="D405" s="158"/>
      <c r="H405" s="158"/>
    </row>
    <row r="406" spans="4:8">
      <c r="D406" s="158"/>
      <c r="H406" s="158"/>
    </row>
    <row r="407" spans="4:8">
      <c r="D407" s="158"/>
      <c r="H407" s="158"/>
    </row>
    <row r="408" spans="4:8">
      <c r="D408" s="158"/>
      <c r="H408" s="158"/>
    </row>
    <row r="409" spans="4:8">
      <c r="D409" s="158"/>
      <c r="H409" s="158"/>
    </row>
    <row r="410" spans="4:8">
      <c r="D410" s="158"/>
      <c r="H410" s="158"/>
    </row>
    <row r="411" spans="4:8">
      <c r="D411" s="158"/>
      <c r="H411" s="158"/>
    </row>
    <row r="412" spans="4:8">
      <c r="D412" s="158"/>
      <c r="H412" s="158"/>
    </row>
    <row r="413" spans="4:8">
      <c r="D413" s="158"/>
      <c r="H413" s="158"/>
    </row>
    <row r="414" spans="4:8">
      <c r="D414" s="158"/>
      <c r="H414" s="158"/>
    </row>
    <row r="415" spans="4:8">
      <c r="D415" s="158"/>
      <c r="H415" s="158"/>
    </row>
    <row r="416" spans="4:8">
      <c r="D416" s="158"/>
      <c r="H416" s="158"/>
    </row>
    <row r="417" spans="4:8">
      <c r="D417" s="158"/>
      <c r="H417" s="158"/>
    </row>
    <row r="418" spans="4:8">
      <c r="D418" s="158"/>
      <c r="H418" s="158"/>
    </row>
    <row r="419" spans="4:8">
      <c r="D419" s="158"/>
      <c r="H419" s="158"/>
    </row>
    <row r="420" spans="4:8">
      <c r="D420" s="158"/>
      <c r="H420" s="158"/>
    </row>
    <row r="421" spans="4:8">
      <c r="D421" s="158"/>
      <c r="H421" s="158"/>
    </row>
    <row r="422" spans="4:8">
      <c r="D422" s="158"/>
      <c r="H422" s="158"/>
    </row>
    <row r="423" spans="4:8">
      <c r="D423" s="158"/>
      <c r="H423" s="158"/>
    </row>
    <row r="424" spans="4:8">
      <c r="D424" s="158"/>
      <c r="H424" s="158"/>
    </row>
    <row r="425" spans="4:8">
      <c r="D425" s="158"/>
      <c r="H425" s="158"/>
    </row>
    <row r="426" spans="4:8">
      <c r="D426" s="158"/>
      <c r="H426" s="158"/>
    </row>
    <row r="427" spans="4:8">
      <c r="D427" s="158"/>
      <c r="H427" s="158"/>
    </row>
    <row r="428" spans="4:8">
      <c r="D428" s="158"/>
      <c r="H428" s="158"/>
    </row>
    <row r="429" spans="4:8">
      <c r="D429" s="158"/>
      <c r="H429" s="158"/>
    </row>
    <row r="430" spans="4:8">
      <c r="D430" s="158"/>
      <c r="H430" s="158"/>
    </row>
    <row r="431" spans="4:8">
      <c r="D431" s="158"/>
      <c r="H431" s="158"/>
    </row>
    <row r="432" spans="4:8">
      <c r="D432" s="158"/>
      <c r="H432" s="158"/>
    </row>
    <row r="433" spans="4:8">
      <c r="D433" s="158"/>
      <c r="H433" s="158"/>
    </row>
    <row r="434" spans="4:8">
      <c r="D434" s="158"/>
      <c r="H434" s="158"/>
    </row>
    <row r="435" spans="4:8">
      <c r="D435" s="158"/>
      <c r="H435" s="158"/>
    </row>
    <row r="436" spans="4:8">
      <c r="D436" s="158"/>
      <c r="H436" s="158"/>
    </row>
    <row r="437" spans="4:8">
      <c r="D437" s="158"/>
      <c r="H437" s="158"/>
    </row>
    <row r="438" spans="4:8">
      <c r="D438" s="158"/>
      <c r="H438" s="158"/>
    </row>
    <row r="439" spans="4:8">
      <c r="D439" s="158"/>
      <c r="H439" s="158"/>
    </row>
    <row r="440" spans="4:8">
      <c r="D440" s="158"/>
      <c r="H440" s="158"/>
    </row>
    <row r="441" spans="4:8">
      <c r="D441" s="158"/>
      <c r="H441" s="158"/>
    </row>
    <row r="442" spans="4:8">
      <c r="D442" s="158"/>
      <c r="H442" s="158"/>
    </row>
    <row r="443" spans="4:8">
      <c r="D443" s="158"/>
      <c r="H443" s="158"/>
    </row>
    <row r="444" spans="4:8">
      <c r="D444" s="158"/>
      <c r="H444" s="158"/>
    </row>
    <row r="445" spans="4:8">
      <c r="D445" s="158"/>
      <c r="H445" s="158"/>
    </row>
    <row r="446" spans="4:8">
      <c r="D446" s="158"/>
      <c r="H446" s="158"/>
    </row>
    <row r="447" spans="4:8">
      <c r="D447" s="158"/>
      <c r="H447" s="158"/>
    </row>
    <row r="448" spans="4:8">
      <c r="D448" s="158"/>
      <c r="H448" s="158"/>
    </row>
    <row r="449" spans="4:8">
      <c r="D449" s="158"/>
      <c r="H449" s="158"/>
    </row>
    <row r="450" spans="4:8">
      <c r="D450" s="158"/>
      <c r="H450" s="158"/>
    </row>
    <row r="451" spans="4:8">
      <c r="D451" s="158"/>
      <c r="H451" s="158"/>
    </row>
    <row r="452" spans="4:8">
      <c r="D452" s="158"/>
      <c r="H452" s="158"/>
    </row>
    <row r="453" spans="4:8">
      <c r="D453" s="158"/>
      <c r="H453" s="158"/>
    </row>
    <row r="454" spans="4:8">
      <c r="D454" s="158"/>
      <c r="H454" s="158"/>
    </row>
    <row r="455" spans="4:8">
      <c r="D455" s="158"/>
      <c r="H455" s="158"/>
    </row>
    <row r="456" spans="4:8">
      <c r="D456" s="158"/>
      <c r="H456" s="158"/>
    </row>
    <row r="457" spans="4:8">
      <c r="D457" s="158"/>
      <c r="H457" s="158"/>
    </row>
    <row r="458" spans="4:8">
      <c r="D458" s="158"/>
      <c r="H458" s="158"/>
    </row>
    <row r="459" spans="4:8">
      <c r="D459" s="158"/>
      <c r="H459" s="158"/>
    </row>
    <row r="460" spans="4:8">
      <c r="D460" s="158"/>
      <c r="H460" s="158"/>
    </row>
    <row r="461" spans="4:8">
      <c r="D461" s="158"/>
      <c r="H461" s="158"/>
    </row>
    <row r="462" spans="4:8">
      <c r="D462" s="158"/>
      <c r="H462" s="158"/>
    </row>
    <row r="463" spans="4:8">
      <c r="D463" s="158"/>
      <c r="H463" s="158"/>
    </row>
    <row r="464" spans="4:8">
      <c r="D464" s="158"/>
      <c r="H464" s="158"/>
    </row>
    <row r="465" spans="4:8">
      <c r="D465" s="158"/>
      <c r="H465" s="158"/>
    </row>
    <row r="466" spans="4:8">
      <c r="D466" s="158"/>
      <c r="H466" s="158"/>
    </row>
    <row r="467" spans="4:8">
      <c r="D467" s="158"/>
      <c r="H467" s="158"/>
    </row>
    <row r="468" spans="4:8">
      <c r="D468" s="158"/>
      <c r="H468" s="158"/>
    </row>
    <row r="469" spans="4:8">
      <c r="D469" s="158"/>
      <c r="H469" s="158"/>
    </row>
    <row r="470" spans="4:8">
      <c r="D470" s="158"/>
      <c r="H470" s="158"/>
    </row>
    <row r="471" spans="4:8">
      <c r="D471" s="158"/>
      <c r="H471" s="158"/>
    </row>
    <row r="472" spans="4:8">
      <c r="D472" s="158"/>
      <c r="H472" s="158"/>
    </row>
    <row r="473" spans="4:8">
      <c r="D473" s="158"/>
      <c r="H473" s="158"/>
    </row>
    <row r="474" spans="4:8">
      <c r="D474" s="158"/>
      <c r="H474" s="158"/>
    </row>
    <row r="475" spans="4:8">
      <c r="D475" s="158"/>
      <c r="H475" s="158"/>
    </row>
    <row r="476" spans="4:8">
      <c r="D476" s="158"/>
      <c r="H476" s="158"/>
    </row>
    <row r="477" spans="4:8">
      <c r="D477" s="158"/>
      <c r="H477" s="158"/>
    </row>
    <row r="478" spans="4:8">
      <c r="D478" s="158"/>
      <c r="H478" s="158"/>
    </row>
    <row r="479" spans="4:8">
      <c r="D479" s="158"/>
      <c r="H479" s="158"/>
    </row>
    <row r="480" spans="4:8">
      <c r="D480" s="158"/>
      <c r="H480" s="158"/>
    </row>
    <row r="481" spans="4:8">
      <c r="D481" s="158"/>
      <c r="H481" s="158"/>
    </row>
    <row r="482" spans="4:8">
      <c r="D482" s="158"/>
      <c r="H482" s="158"/>
    </row>
    <row r="483" spans="4:8">
      <c r="D483" s="158"/>
      <c r="H483" s="158"/>
    </row>
    <row r="484" spans="4:8">
      <c r="D484" s="158"/>
      <c r="H484" s="158"/>
    </row>
    <row r="485" spans="4:8">
      <c r="D485" s="158"/>
      <c r="H485" s="158"/>
    </row>
    <row r="486" spans="4:8">
      <c r="D486" s="158"/>
      <c r="H486" s="158"/>
    </row>
    <row r="487" spans="4:8">
      <c r="D487" s="158"/>
      <c r="H487" s="158"/>
    </row>
    <row r="488" spans="4:8">
      <c r="D488" s="158"/>
      <c r="H488" s="158"/>
    </row>
    <row r="489" spans="4:8">
      <c r="D489" s="158"/>
      <c r="H489" s="158"/>
    </row>
    <row r="490" spans="4:8">
      <c r="D490" s="158"/>
      <c r="H490" s="158"/>
    </row>
    <row r="491" spans="4:8">
      <c r="D491" s="158"/>
      <c r="H491" s="158"/>
    </row>
    <row r="492" spans="4:8">
      <c r="D492" s="158"/>
      <c r="H492" s="158"/>
    </row>
    <row r="493" spans="4:8">
      <c r="D493" s="158"/>
      <c r="H493" s="158"/>
    </row>
    <row r="494" spans="4:8">
      <c r="D494" s="158"/>
      <c r="H494" s="158"/>
    </row>
    <row r="495" spans="4:8">
      <c r="D495" s="158"/>
      <c r="H495" s="158"/>
    </row>
    <row r="496" spans="4:8">
      <c r="D496" s="158"/>
      <c r="H496" s="158"/>
    </row>
    <row r="497" spans="4:8">
      <c r="D497" s="158"/>
      <c r="H497" s="158"/>
    </row>
    <row r="498" spans="4:8">
      <c r="D498" s="158"/>
      <c r="H498" s="158"/>
    </row>
    <row r="499" spans="4:8">
      <c r="D499" s="158"/>
      <c r="H499" s="158"/>
    </row>
    <row r="500" spans="4:8">
      <c r="D500" s="158"/>
      <c r="H500" s="158"/>
    </row>
    <row r="501" spans="4:8">
      <c r="D501" s="158"/>
      <c r="H501" s="158"/>
    </row>
    <row r="502" spans="4:8">
      <c r="D502" s="158"/>
      <c r="H502" s="158"/>
    </row>
    <row r="503" spans="4:8">
      <c r="D503" s="158"/>
      <c r="H503" s="158"/>
    </row>
    <row r="504" spans="4:8">
      <c r="D504" s="158"/>
      <c r="H504" s="158"/>
    </row>
    <row r="505" spans="4:8">
      <c r="D505" s="158"/>
      <c r="H505" s="158"/>
    </row>
    <row r="506" spans="4:8">
      <c r="D506" s="158"/>
      <c r="H506" s="158"/>
    </row>
    <row r="507" spans="4:8">
      <c r="D507" s="158"/>
      <c r="H507" s="158"/>
    </row>
    <row r="508" spans="4:8">
      <c r="D508" s="158"/>
      <c r="H508" s="158"/>
    </row>
    <row r="509" spans="4:8">
      <c r="D509" s="158"/>
      <c r="H509" s="158"/>
    </row>
    <row r="510" spans="4:8">
      <c r="D510" s="158"/>
      <c r="H510" s="158"/>
    </row>
    <row r="511" spans="4:8">
      <c r="D511" s="158"/>
      <c r="H511" s="158"/>
    </row>
    <row r="512" spans="4:8">
      <c r="D512" s="158"/>
      <c r="H512" s="158"/>
    </row>
    <row r="513" spans="4:8">
      <c r="D513" s="158"/>
      <c r="H513" s="158"/>
    </row>
    <row r="514" spans="4:8">
      <c r="D514" s="158"/>
      <c r="H514" s="158"/>
    </row>
    <row r="515" spans="4:8">
      <c r="D515" s="158"/>
      <c r="H515" s="158"/>
    </row>
    <row r="516" spans="4:8">
      <c r="D516" s="158"/>
      <c r="H516" s="158"/>
    </row>
    <row r="517" spans="4:8">
      <c r="D517" s="158"/>
      <c r="H517" s="158"/>
    </row>
    <row r="518" spans="4:8">
      <c r="D518" s="158"/>
      <c r="H518" s="158"/>
    </row>
    <row r="519" spans="4:8">
      <c r="D519" s="158"/>
      <c r="H519" s="158"/>
    </row>
    <row r="520" spans="4:8">
      <c r="D520" s="158"/>
      <c r="H520" s="158"/>
    </row>
    <row r="521" spans="4:8">
      <c r="D521" s="158"/>
      <c r="H521" s="158"/>
    </row>
    <row r="522" spans="4:8">
      <c r="D522" s="158"/>
      <c r="H522" s="158"/>
    </row>
    <row r="523" spans="4:8">
      <c r="D523" s="158"/>
      <c r="H523" s="158"/>
    </row>
    <row r="524" spans="4:8">
      <c r="D524" s="158"/>
      <c r="H524" s="158"/>
    </row>
    <row r="525" spans="4:8">
      <c r="D525" s="158"/>
      <c r="H525" s="158"/>
    </row>
    <row r="526" spans="4:8">
      <c r="D526" s="158"/>
      <c r="H526" s="158"/>
    </row>
    <row r="527" spans="4:8">
      <c r="D527" s="158"/>
      <c r="H527" s="158"/>
    </row>
    <row r="528" spans="4:8">
      <c r="D528" s="158"/>
      <c r="H528" s="158"/>
    </row>
    <row r="529" spans="4:8">
      <c r="D529" s="158"/>
      <c r="H529" s="158"/>
    </row>
    <row r="530" spans="4:8">
      <c r="D530" s="158"/>
      <c r="H530" s="158"/>
    </row>
    <row r="531" spans="4:8">
      <c r="D531" s="158"/>
      <c r="H531" s="158"/>
    </row>
    <row r="532" spans="4:8">
      <c r="D532" s="158"/>
      <c r="H532" s="158"/>
    </row>
    <row r="533" spans="4:8">
      <c r="D533" s="158"/>
      <c r="H533" s="158"/>
    </row>
    <row r="534" spans="4:8">
      <c r="D534" s="158"/>
      <c r="H534" s="158"/>
    </row>
    <row r="535" spans="4:8">
      <c r="D535" s="158"/>
      <c r="H535" s="158"/>
    </row>
    <row r="536" spans="4:8">
      <c r="D536" s="158"/>
      <c r="H536" s="158"/>
    </row>
    <row r="537" spans="4:8">
      <c r="D537" s="158"/>
      <c r="H537" s="158"/>
    </row>
    <row r="538" spans="4:8">
      <c r="D538" s="158"/>
      <c r="H538" s="158"/>
    </row>
    <row r="539" spans="4:8">
      <c r="D539" s="158"/>
      <c r="H539" s="158"/>
    </row>
    <row r="540" spans="4:8">
      <c r="D540" s="158"/>
      <c r="H540" s="158"/>
    </row>
    <row r="541" spans="4:8">
      <c r="D541" s="158"/>
      <c r="H541" s="158"/>
    </row>
    <row r="542" spans="4:8">
      <c r="D542" s="158"/>
      <c r="H542" s="158"/>
    </row>
    <row r="543" spans="4:8">
      <c r="D543" s="158"/>
      <c r="H543" s="158"/>
    </row>
    <row r="544" spans="4:8">
      <c r="D544" s="158"/>
      <c r="H544" s="158"/>
    </row>
    <row r="545" spans="4:8">
      <c r="D545" s="158"/>
      <c r="H545" s="158"/>
    </row>
    <row r="546" spans="4:8">
      <c r="D546" s="158"/>
      <c r="H546" s="158"/>
    </row>
    <row r="547" spans="4:8">
      <c r="D547" s="158"/>
      <c r="H547" s="158"/>
    </row>
    <row r="548" spans="4:8">
      <c r="D548" s="158"/>
      <c r="H548" s="158"/>
    </row>
    <row r="549" spans="4:8">
      <c r="D549" s="158"/>
      <c r="H549" s="158"/>
    </row>
    <row r="550" spans="4:8">
      <c r="D550" s="158"/>
      <c r="H550" s="158"/>
    </row>
    <row r="551" spans="4:8">
      <c r="D551" s="158"/>
      <c r="H551" s="158"/>
    </row>
    <row r="552" spans="4:8">
      <c r="D552" s="158"/>
      <c r="H552" s="158"/>
    </row>
    <row r="553" spans="4:8">
      <c r="D553" s="158"/>
      <c r="H553" s="158"/>
    </row>
    <row r="554" spans="4:8">
      <c r="D554" s="158"/>
      <c r="H554" s="158"/>
    </row>
    <row r="555" spans="4:8">
      <c r="D555" s="158"/>
      <c r="H555" s="158"/>
    </row>
    <row r="556" spans="4:8">
      <c r="D556" s="158"/>
      <c r="H556" s="158"/>
    </row>
    <row r="557" spans="4:8">
      <c r="D557" s="158"/>
      <c r="H557" s="158"/>
    </row>
    <row r="558" spans="4:8">
      <c r="D558" s="158"/>
      <c r="H558" s="158"/>
    </row>
    <row r="559" spans="4:8">
      <c r="D559" s="158"/>
      <c r="H559" s="158"/>
    </row>
    <row r="560" spans="4:8">
      <c r="D560" s="158"/>
      <c r="H560" s="158"/>
    </row>
    <row r="561" spans="4:8">
      <c r="D561" s="158"/>
      <c r="H561" s="158"/>
    </row>
    <row r="562" spans="4:8">
      <c r="D562" s="158"/>
      <c r="H562" s="158"/>
    </row>
    <row r="563" spans="4:8">
      <c r="D563" s="158"/>
      <c r="H563" s="158"/>
    </row>
    <row r="564" spans="4:8">
      <c r="D564" s="158"/>
      <c r="H564" s="158"/>
    </row>
    <row r="565" spans="4:8">
      <c r="D565" s="158"/>
      <c r="H565" s="158"/>
    </row>
    <row r="566" spans="4:8">
      <c r="D566" s="158"/>
      <c r="H566" s="158"/>
    </row>
    <row r="567" spans="4:8">
      <c r="D567" s="158"/>
      <c r="H567" s="158"/>
    </row>
    <row r="568" spans="4:8">
      <c r="D568" s="158"/>
      <c r="H568" s="158"/>
    </row>
    <row r="569" spans="4:8">
      <c r="D569" s="158"/>
      <c r="H569" s="158"/>
    </row>
    <row r="570" spans="4:8">
      <c r="D570" s="158"/>
      <c r="H570" s="158"/>
    </row>
    <row r="571" spans="4:8">
      <c r="D571" s="158"/>
      <c r="H571" s="158"/>
    </row>
    <row r="572" spans="4:8">
      <c r="D572" s="158"/>
      <c r="H572" s="158"/>
    </row>
    <row r="573" spans="4:8">
      <c r="D573" s="158"/>
      <c r="H573" s="158"/>
    </row>
    <row r="574" spans="4:8">
      <c r="D574" s="158"/>
      <c r="H574" s="158"/>
    </row>
    <row r="575" spans="4:8">
      <c r="D575" s="158"/>
      <c r="H575" s="158"/>
    </row>
    <row r="576" spans="4:8">
      <c r="D576" s="158"/>
      <c r="H576" s="158"/>
    </row>
    <row r="577" spans="4:8">
      <c r="D577" s="158"/>
      <c r="H577" s="158"/>
    </row>
    <row r="578" spans="4:8">
      <c r="D578" s="158"/>
      <c r="H578" s="158"/>
    </row>
    <row r="579" spans="4:8">
      <c r="D579" s="158"/>
      <c r="H579" s="158"/>
    </row>
    <row r="580" spans="4:8">
      <c r="D580" s="158"/>
      <c r="H580" s="158"/>
    </row>
    <row r="581" spans="4:8">
      <c r="D581" s="158"/>
      <c r="H581" s="158"/>
    </row>
    <row r="582" spans="4:8">
      <c r="D582" s="158"/>
      <c r="H582" s="158"/>
    </row>
    <row r="583" spans="4:8">
      <c r="D583" s="158"/>
      <c r="H583" s="158"/>
    </row>
    <row r="584" spans="4:8">
      <c r="D584" s="158"/>
      <c r="H584" s="158"/>
    </row>
    <row r="585" spans="4:8">
      <c r="D585" s="158"/>
      <c r="H585" s="158"/>
    </row>
    <row r="586" spans="4:8">
      <c r="D586" s="158"/>
      <c r="H586" s="158"/>
    </row>
    <row r="587" spans="4:8">
      <c r="D587" s="158"/>
      <c r="H587" s="158"/>
    </row>
    <row r="588" spans="4:8">
      <c r="D588" s="158"/>
      <c r="H588" s="158"/>
    </row>
    <row r="589" spans="4:8">
      <c r="D589" s="158"/>
      <c r="H589" s="158"/>
    </row>
    <row r="590" spans="4:8">
      <c r="D590" s="158"/>
      <c r="H590" s="158"/>
    </row>
    <row r="591" spans="4:8">
      <c r="D591" s="158"/>
      <c r="H591" s="158"/>
    </row>
    <row r="592" spans="4:8">
      <c r="D592" s="158"/>
      <c r="H592" s="158"/>
    </row>
    <row r="593" spans="4:8">
      <c r="D593" s="158"/>
      <c r="H593" s="158"/>
    </row>
    <row r="594" spans="4:8">
      <c r="D594" s="158"/>
      <c r="H594" s="158"/>
    </row>
    <row r="595" spans="4:8">
      <c r="D595" s="158"/>
      <c r="H595" s="158"/>
    </row>
    <row r="596" spans="4:8">
      <c r="D596" s="158"/>
      <c r="H596" s="158"/>
    </row>
    <row r="597" spans="4:8">
      <c r="D597" s="158"/>
      <c r="H597" s="158"/>
    </row>
    <row r="598" spans="4:8">
      <c r="D598" s="158"/>
      <c r="H598" s="158"/>
    </row>
    <row r="599" spans="4:8">
      <c r="D599" s="158"/>
      <c r="H599" s="158"/>
    </row>
    <row r="600" spans="4:8">
      <c r="D600" s="158"/>
      <c r="H600" s="158"/>
    </row>
    <row r="601" spans="4:8">
      <c r="D601" s="158"/>
      <c r="H601" s="158"/>
    </row>
    <row r="602" spans="4:8">
      <c r="D602" s="158"/>
      <c r="H602" s="158"/>
    </row>
    <row r="603" spans="4:8">
      <c r="D603" s="158"/>
      <c r="H603" s="158"/>
    </row>
    <row r="604" spans="4:8">
      <c r="D604" s="158"/>
      <c r="H604" s="158"/>
    </row>
    <row r="605" spans="4:8">
      <c r="D605" s="158"/>
      <c r="H605" s="158"/>
    </row>
    <row r="606" spans="4:8">
      <c r="D606" s="158"/>
      <c r="H606" s="158"/>
    </row>
    <row r="607" spans="4:8">
      <c r="D607" s="158"/>
      <c r="H607" s="158"/>
    </row>
    <row r="608" spans="4:8">
      <c r="D608" s="158"/>
      <c r="H608" s="158"/>
    </row>
    <row r="609" spans="4:8">
      <c r="D609" s="158"/>
      <c r="H609" s="158"/>
    </row>
    <row r="610" spans="4:8">
      <c r="D610" s="158"/>
      <c r="H610" s="158"/>
    </row>
    <row r="611" spans="4:8">
      <c r="D611" s="158"/>
      <c r="H611" s="158"/>
    </row>
    <row r="612" spans="4:8">
      <c r="D612" s="158"/>
      <c r="H612" s="158"/>
    </row>
    <row r="613" spans="4:8">
      <c r="D613" s="158"/>
      <c r="H613" s="158"/>
    </row>
    <row r="614" spans="4:8">
      <c r="D614" s="158"/>
      <c r="H614" s="158"/>
    </row>
    <row r="615" spans="4:8">
      <c r="D615" s="158"/>
      <c r="H615" s="158"/>
    </row>
    <row r="616" spans="4:8">
      <c r="D616" s="158"/>
      <c r="H616" s="158"/>
    </row>
    <row r="617" spans="4:8">
      <c r="D617" s="158"/>
      <c r="H617" s="158"/>
    </row>
    <row r="618" spans="4:8">
      <c r="D618" s="158"/>
      <c r="H618" s="158"/>
    </row>
    <row r="619" spans="4:8">
      <c r="D619" s="158"/>
      <c r="H619" s="158"/>
    </row>
    <row r="620" spans="4:8">
      <c r="D620" s="158"/>
      <c r="H620" s="158"/>
    </row>
    <row r="621" spans="4:8">
      <c r="D621" s="158"/>
      <c r="H621" s="158"/>
    </row>
    <row r="622" spans="4:8">
      <c r="D622" s="158"/>
      <c r="H622" s="158"/>
    </row>
    <row r="623" spans="4:8">
      <c r="D623" s="158"/>
      <c r="H623" s="158"/>
    </row>
    <row r="624" spans="4:8">
      <c r="D624" s="158"/>
      <c r="H624" s="158"/>
    </row>
    <row r="625" spans="4:8">
      <c r="D625" s="158"/>
      <c r="H625" s="158"/>
    </row>
    <row r="626" spans="4:8">
      <c r="D626" s="158"/>
      <c r="H626" s="158"/>
    </row>
    <row r="627" spans="4:8">
      <c r="D627" s="158"/>
      <c r="H627" s="158"/>
    </row>
    <row r="628" spans="4:8">
      <c r="D628" s="158"/>
      <c r="H628" s="158"/>
    </row>
    <row r="629" spans="4:8">
      <c r="D629" s="158"/>
      <c r="H629" s="158"/>
    </row>
    <row r="630" spans="4:8">
      <c r="D630" s="158"/>
      <c r="H630" s="158"/>
    </row>
    <row r="631" spans="4:8">
      <c r="D631" s="158"/>
      <c r="H631" s="158"/>
    </row>
    <row r="632" spans="4:8">
      <c r="D632" s="158"/>
      <c r="H632" s="158"/>
    </row>
    <row r="633" spans="4:8">
      <c r="D633" s="158"/>
      <c r="H633" s="158"/>
    </row>
    <row r="634" spans="4:8">
      <c r="D634" s="158"/>
      <c r="H634" s="158"/>
    </row>
    <row r="635" spans="4:8">
      <c r="D635" s="158"/>
      <c r="H635" s="158"/>
    </row>
    <row r="636" spans="4:8">
      <c r="D636" s="158"/>
      <c r="H636" s="158"/>
    </row>
    <row r="637" spans="4:8">
      <c r="D637" s="158"/>
      <c r="H637" s="158"/>
    </row>
    <row r="638" spans="4:8">
      <c r="D638" s="158"/>
      <c r="H638" s="158"/>
    </row>
    <row r="639" spans="4:8">
      <c r="D639" s="158"/>
      <c r="H639" s="158"/>
    </row>
    <row r="640" spans="4:8">
      <c r="D640" s="158"/>
      <c r="H640" s="158"/>
    </row>
    <row r="641" spans="4:8">
      <c r="D641" s="158"/>
      <c r="H641" s="158"/>
    </row>
    <row r="642" spans="4:8">
      <c r="D642" s="158"/>
      <c r="H642" s="158"/>
    </row>
    <row r="643" spans="4:8">
      <c r="D643" s="158"/>
      <c r="H643" s="158"/>
    </row>
    <row r="644" spans="4:8">
      <c r="D644" s="158"/>
      <c r="H644" s="158"/>
    </row>
    <row r="645" spans="4:8">
      <c r="D645" s="158"/>
      <c r="H645" s="158"/>
    </row>
    <row r="646" spans="4:8">
      <c r="D646" s="158"/>
      <c r="H646" s="158"/>
    </row>
    <row r="647" spans="4:8">
      <c r="D647" s="158"/>
      <c r="H647" s="158"/>
    </row>
    <row r="648" spans="4:8">
      <c r="D648" s="158"/>
      <c r="H648" s="158"/>
    </row>
    <row r="649" spans="4:8">
      <c r="D649" s="158"/>
      <c r="H649" s="158"/>
    </row>
    <row r="650" spans="4:8">
      <c r="D650" s="158"/>
      <c r="H650" s="158"/>
    </row>
    <row r="651" spans="4:8">
      <c r="D651" s="158"/>
      <c r="H651" s="158"/>
    </row>
    <row r="652" spans="4:8">
      <c r="D652" s="158"/>
      <c r="H652" s="158"/>
    </row>
    <row r="653" spans="4:8">
      <c r="D653" s="158"/>
      <c r="H653" s="158"/>
    </row>
    <row r="654" spans="4:8">
      <c r="D654" s="158"/>
      <c r="H654" s="158"/>
    </row>
    <row r="655" spans="4:8">
      <c r="D655" s="158"/>
      <c r="H655" s="158"/>
    </row>
    <row r="656" spans="4:8">
      <c r="D656" s="158"/>
      <c r="H656" s="158"/>
    </row>
    <row r="657" spans="4:8">
      <c r="D657" s="158"/>
      <c r="H657" s="158"/>
    </row>
    <row r="658" spans="4:8">
      <c r="D658" s="158"/>
      <c r="H658" s="158"/>
    </row>
    <row r="659" spans="4:8">
      <c r="D659" s="158"/>
      <c r="H659" s="158"/>
    </row>
    <row r="660" spans="4:8">
      <c r="D660" s="158"/>
      <c r="H660" s="158"/>
    </row>
    <row r="661" spans="4:8">
      <c r="D661" s="158"/>
      <c r="H661" s="158"/>
    </row>
    <row r="662" spans="4:8">
      <c r="D662" s="158"/>
      <c r="H662" s="158"/>
    </row>
    <row r="663" spans="4:8">
      <c r="D663" s="158"/>
      <c r="H663" s="158"/>
    </row>
    <row r="664" spans="4:8">
      <c r="D664" s="158"/>
      <c r="H664" s="158"/>
    </row>
    <row r="665" spans="4:8">
      <c r="D665" s="158"/>
      <c r="H665" s="158"/>
    </row>
    <row r="666" spans="4:8">
      <c r="D666" s="158"/>
      <c r="H666" s="158"/>
    </row>
    <row r="667" spans="4:8">
      <c r="D667" s="158"/>
      <c r="H667" s="158"/>
    </row>
    <row r="668" spans="4:8">
      <c r="D668" s="158"/>
      <c r="H668" s="158"/>
    </row>
    <row r="669" spans="4:8">
      <c r="D669" s="158"/>
      <c r="H669" s="158"/>
    </row>
    <row r="670" spans="4:8">
      <c r="D670" s="158"/>
      <c r="H670" s="158"/>
    </row>
    <row r="671" spans="4:8">
      <c r="D671" s="158"/>
      <c r="H671" s="158"/>
    </row>
    <row r="672" spans="4:8">
      <c r="D672" s="158"/>
      <c r="H672" s="158"/>
    </row>
    <row r="673" spans="4:8">
      <c r="D673" s="158"/>
      <c r="H673" s="158"/>
    </row>
    <row r="674" spans="4:8">
      <c r="D674" s="158"/>
      <c r="H674" s="158"/>
    </row>
    <row r="675" spans="4:8">
      <c r="D675" s="158"/>
      <c r="H675" s="158"/>
    </row>
    <row r="676" spans="4:8">
      <c r="D676" s="158"/>
      <c r="H676" s="158"/>
    </row>
    <row r="677" spans="4:8">
      <c r="D677" s="158"/>
      <c r="H677" s="158"/>
    </row>
    <row r="678" spans="4:8">
      <c r="D678" s="158"/>
      <c r="H678" s="158"/>
    </row>
    <row r="679" spans="4:8">
      <c r="D679" s="158"/>
      <c r="H679" s="158"/>
    </row>
    <row r="680" spans="4:8">
      <c r="D680" s="158"/>
      <c r="H680" s="158"/>
    </row>
    <row r="681" spans="4:8">
      <c r="D681" s="158"/>
      <c r="H681" s="158"/>
    </row>
    <row r="682" spans="4:8">
      <c r="D682" s="158"/>
      <c r="H682" s="158"/>
    </row>
    <row r="683" spans="4:8">
      <c r="D683" s="158"/>
      <c r="H683" s="158"/>
    </row>
    <row r="684" spans="4:8">
      <c r="D684" s="158"/>
      <c r="H684" s="158"/>
    </row>
    <row r="685" spans="4:8">
      <c r="D685" s="158"/>
      <c r="H685" s="158"/>
    </row>
    <row r="686" spans="4:8">
      <c r="D686" s="158"/>
      <c r="H686" s="158"/>
    </row>
    <row r="687" spans="4:8">
      <c r="D687" s="158"/>
      <c r="H687" s="158"/>
    </row>
    <row r="688" spans="4:8">
      <c r="D688" s="158"/>
      <c r="H688" s="158"/>
    </row>
    <row r="689" spans="4:8">
      <c r="D689" s="158"/>
      <c r="H689" s="158"/>
    </row>
    <row r="690" spans="4:8">
      <c r="D690" s="158"/>
      <c r="H690" s="158"/>
    </row>
    <row r="691" spans="4:8">
      <c r="D691" s="158"/>
      <c r="H691" s="158"/>
    </row>
    <row r="692" spans="4:8">
      <c r="D692" s="158"/>
      <c r="H692" s="158"/>
    </row>
    <row r="693" spans="4:8">
      <c r="D693" s="158"/>
      <c r="H693" s="158"/>
    </row>
    <row r="694" spans="4:8">
      <c r="D694" s="158"/>
      <c r="H694" s="158"/>
    </row>
    <row r="695" spans="4:8">
      <c r="D695" s="158"/>
      <c r="H695" s="158"/>
    </row>
    <row r="696" spans="4:8">
      <c r="D696" s="158"/>
      <c r="H696" s="158"/>
    </row>
    <row r="697" spans="4:8">
      <c r="D697" s="158"/>
      <c r="H697" s="158"/>
    </row>
    <row r="698" spans="4:8">
      <c r="D698" s="158"/>
      <c r="H698" s="158"/>
    </row>
    <row r="699" spans="4:8">
      <c r="D699" s="158"/>
      <c r="H699" s="158"/>
    </row>
    <row r="700" spans="4:8">
      <c r="D700" s="158"/>
      <c r="H700" s="158"/>
    </row>
    <row r="701" spans="4:8">
      <c r="D701" s="158"/>
      <c r="H701" s="158"/>
    </row>
    <row r="702" spans="4:8">
      <c r="D702" s="158"/>
      <c r="H702" s="158"/>
    </row>
    <row r="703" spans="4:8">
      <c r="D703" s="158"/>
      <c r="H703" s="158"/>
    </row>
    <row r="704" spans="4:8">
      <c r="D704" s="158"/>
      <c r="H704" s="158"/>
    </row>
    <row r="705" spans="4:8">
      <c r="D705" s="158"/>
      <c r="H705" s="158"/>
    </row>
    <row r="706" spans="4:8">
      <c r="D706" s="158"/>
      <c r="H706" s="158"/>
    </row>
    <row r="707" spans="4:8">
      <c r="D707" s="158"/>
      <c r="H707" s="158"/>
    </row>
    <row r="708" spans="4:8">
      <c r="D708" s="158"/>
      <c r="H708" s="158"/>
    </row>
    <row r="709" spans="4:8">
      <c r="D709" s="158"/>
      <c r="H709" s="158"/>
    </row>
    <row r="710" spans="4:8">
      <c r="D710" s="158"/>
      <c r="H710" s="158"/>
    </row>
    <row r="711" spans="4:8">
      <c r="D711" s="158"/>
      <c r="H711" s="158"/>
    </row>
    <row r="712" spans="4:8">
      <c r="D712" s="158"/>
      <c r="H712" s="158"/>
    </row>
    <row r="713" spans="4:8">
      <c r="D713" s="158"/>
      <c r="H713" s="158"/>
    </row>
    <row r="714" spans="4:8">
      <c r="D714" s="158"/>
      <c r="H714" s="158"/>
    </row>
    <row r="715" spans="4:8">
      <c r="D715" s="158"/>
      <c r="H715" s="158"/>
    </row>
    <row r="716" spans="4:8">
      <c r="D716" s="158"/>
      <c r="H716" s="158"/>
    </row>
    <row r="717" spans="4:8">
      <c r="D717" s="158"/>
      <c r="H717" s="158"/>
    </row>
    <row r="718" spans="4:8">
      <c r="D718" s="158"/>
      <c r="H718" s="158"/>
    </row>
    <row r="719" spans="4:8">
      <c r="D719" s="158"/>
      <c r="H719" s="158"/>
    </row>
    <row r="720" spans="4:8">
      <c r="D720" s="158"/>
      <c r="H720" s="158"/>
    </row>
    <row r="721" spans="4:8">
      <c r="D721" s="158"/>
      <c r="H721" s="158"/>
    </row>
    <row r="722" spans="4:8">
      <c r="D722" s="158"/>
      <c r="H722" s="158"/>
    </row>
    <row r="723" spans="4:8">
      <c r="D723" s="158"/>
      <c r="H723" s="158"/>
    </row>
    <row r="724" spans="4:8">
      <c r="D724" s="158"/>
      <c r="H724" s="158"/>
    </row>
    <row r="725" spans="4:8">
      <c r="D725" s="158"/>
      <c r="H725" s="158"/>
    </row>
    <row r="726" spans="4:8">
      <c r="D726" s="158"/>
      <c r="H726" s="158"/>
    </row>
    <row r="727" spans="4:8">
      <c r="D727" s="158"/>
      <c r="H727" s="158"/>
    </row>
    <row r="728" spans="4:8">
      <c r="D728" s="158"/>
      <c r="H728" s="158"/>
    </row>
    <row r="729" spans="4:8">
      <c r="D729" s="158"/>
      <c r="H729" s="158"/>
    </row>
    <row r="730" spans="4:8">
      <c r="D730" s="158"/>
      <c r="H730" s="158"/>
    </row>
    <row r="731" spans="4:8">
      <c r="D731" s="158"/>
      <c r="H731" s="158"/>
    </row>
    <row r="732" spans="4:8">
      <c r="D732" s="158"/>
      <c r="H732" s="158"/>
    </row>
    <row r="733" spans="4:8">
      <c r="D733" s="158"/>
      <c r="H733" s="158"/>
    </row>
    <row r="734" spans="4:8">
      <c r="D734" s="158"/>
      <c r="H734" s="158"/>
    </row>
    <row r="735" spans="4:8">
      <c r="D735" s="158"/>
      <c r="H735" s="158"/>
    </row>
    <row r="736" spans="4:8">
      <c r="D736" s="158"/>
      <c r="H736" s="158"/>
    </row>
    <row r="737" spans="4:8">
      <c r="D737" s="158"/>
      <c r="H737" s="158"/>
    </row>
    <row r="738" spans="4:8">
      <c r="D738" s="158"/>
      <c r="H738" s="158"/>
    </row>
    <row r="739" spans="4:8">
      <c r="D739" s="158"/>
      <c r="H739" s="158"/>
    </row>
    <row r="740" spans="4:8">
      <c r="D740" s="158"/>
      <c r="H740" s="158"/>
    </row>
    <row r="741" spans="4:8">
      <c r="D741" s="158"/>
      <c r="H741" s="158"/>
    </row>
    <row r="742" spans="4:8">
      <c r="D742" s="158"/>
      <c r="H742" s="158"/>
    </row>
    <row r="743" spans="4:8">
      <c r="D743" s="158"/>
      <c r="H743" s="158"/>
    </row>
    <row r="744" spans="4:8">
      <c r="D744" s="158"/>
      <c r="H744" s="158"/>
    </row>
    <row r="745" spans="4:8">
      <c r="D745" s="158"/>
      <c r="H745" s="158"/>
    </row>
    <row r="746" spans="4:8">
      <c r="D746" s="158"/>
      <c r="H746" s="158"/>
    </row>
    <row r="747" spans="4:8">
      <c r="D747" s="158"/>
      <c r="H747" s="158"/>
    </row>
    <row r="748" spans="4:8">
      <c r="D748" s="158"/>
      <c r="H748" s="158"/>
    </row>
    <row r="749" spans="4:8">
      <c r="D749" s="158"/>
      <c r="H749" s="158"/>
    </row>
    <row r="750" spans="4:8">
      <c r="D750" s="158"/>
      <c r="H750" s="158"/>
    </row>
    <row r="751" spans="4:8">
      <c r="D751" s="158"/>
      <c r="H751" s="158"/>
    </row>
    <row r="752" spans="4:8">
      <c r="D752" s="158"/>
      <c r="H752" s="158"/>
    </row>
    <row r="753" spans="4:8">
      <c r="D753" s="158"/>
      <c r="H753" s="158"/>
    </row>
    <row r="754" spans="4:8">
      <c r="D754" s="158"/>
      <c r="H754" s="158"/>
    </row>
    <row r="755" spans="4:8">
      <c r="D755" s="158"/>
      <c r="H755" s="158"/>
    </row>
    <row r="756" spans="4:8">
      <c r="D756" s="158"/>
      <c r="H756" s="158"/>
    </row>
    <row r="757" spans="4:8">
      <c r="D757" s="158"/>
      <c r="H757" s="158"/>
    </row>
    <row r="758" spans="4:8">
      <c r="D758" s="158"/>
      <c r="H758" s="158"/>
    </row>
    <row r="759" spans="4:8">
      <c r="D759" s="158"/>
      <c r="H759" s="158"/>
    </row>
    <row r="760" spans="4:8">
      <c r="D760" s="158"/>
      <c r="H760" s="158"/>
    </row>
    <row r="761" spans="4:8">
      <c r="D761" s="158"/>
      <c r="H761" s="158"/>
    </row>
    <row r="762" spans="4:8">
      <c r="D762" s="158"/>
      <c r="H762" s="158"/>
    </row>
    <row r="763" spans="4:8">
      <c r="D763" s="158"/>
      <c r="H763" s="158"/>
    </row>
    <row r="764" spans="4:8">
      <c r="D764" s="158"/>
      <c r="H764" s="158"/>
    </row>
    <row r="765" spans="4:8">
      <c r="D765" s="158"/>
      <c r="H765" s="158"/>
    </row>
    <row r="766" spans="4:8">
      <c r="D766" s="158"/>
      <c r="H766" s="158"/>
    </row>
    <row r="767" spans="4:8">
      <c r="D767" s="158"/>
      <c r="H767" s="158"/>
    </row>
    <row r="768" spans="4:8">
      <c r="D768" s="158"/>
      <c r="H768" s="158"/>
    </row>
    <row r="769" spans="4:8">
      <c r="D769" s="158"/>
      <c r="H769" s="158"/>
    </row>
    <row r="770" spans="4:8">
      <c r="D770" s="158"/>
      <c r="H770" s="158"/>
    </row>
    <row r="771" spans="4:8">
      <c r="D771" s="158"/>
      <c r="H771" s="158"/>
    </row>
    <row r="772" spans="4:8">
      <c r="D772" s="158"/>
      <c r="H772" s="158"/>
    </row>
    <row r="773" spans="4:8">
      <c r="D773" s="158"/>
      <c r="H773" s="158"/>
    </row>
    <row r="774" spans="4:8">
      <c r="D774" s="158"/>
      <c r="H774" s="158"/>
    </row>
    <row r="775" spans="4:8">
      <c r="D775" s="158"/>
      <c r="H775" s="158"/>
    </row>
    <row r="776" spans="4:8">
      <c r="D776" s="158"/>
      <c r="H776" s="158"/>
    </row>
    <row r="777" spans="4:8">
      <c r="D777" s="158"/>
      <c r="H777" s="158"/>
    </row>
    <row r="778" spans="4:8">
      <c r="D778" s="158"/>
      <c r="H778" s="158"/>
    </row>
    <row r="779" spans="4:8">
      <c r="D779" s="158"/>
      <c r="H779" s="158"/>
    </row>
    <row r="780" spans="4:8">
      <c r="D780" s="158"/>
      <c r="H780" s="158"/>
    </row>
    <row r="781" spans="4:8">
      <c r="D781" s="158"/>
      <c r="H781" s="158"/>
    </row>
    <row r="782" spans="4:8">
      <c r="D782" s="158"/>
      <c r="H782" s="158"/>
    </row>
    <row r="783" spans="4:8">
      <c r="D783" s="158"/>
      <c r="H783" s="158"/>
    </row>
    <row r="784" spans="4:8">
      <c r="D784" s="158"/>
      <c r="H784" s="158"/>
    </row>
    <row r="785" spans="4:8">
      <c r="D785" s="158"/>
      <c r="H785" s="158"/>
    </row>
    <row r="786" spans="4:8">
      <c r="D786" s="158"/>
      <c r="H786" s="158"/>
    </row>
    <row r="787" spans="4:8">
      <c r="D787" s="158"/>
      <c r="H787" s="158"/>
    </row>
    <row r="788" spans="4:8">
      <c r="D788" s="158"/>
      <c r="H788" s="158"/>
    </row>
    <row r="789" spans="4:8">
      <c r="D789" s="158"/>
      <c r="H789" s="158"/>
    </row>
    <row r="790" spans="4:8">
      <c r="D790" s="158"/>
      <c r="H790" s="158"/>
    </row>
    <row r="791" spans="4:8">
      <c r="D791" s="158"/>
      <c r="H791" s="158"/>
    </row>
    <row r="792" spans="4:8">
      <c r="D792" s="158"/>
      <c r="H792" s="158"/>
    </row>
    <row r="793" spans="4:8">
      <c r="D793" s="158"/>
      <c r="H793" s="158"/>
    </row>
    <row r="794" spans="4:8">
      <c r="D794" s="158"/>
      <c r="H794" s="158"/>
    </row>
    <row r="795" spans="4:8">
      <c r="D795" s="158"/>
      <c r="H795" s="158"/>
    </row>
    <row r="796" spans="4:8">
      <c r="D796" s="158"/>
      <c r="H796" s="158"/>
    </row>
    <row r="797" spans="4:8">
      <c r="D797" s="158"/>
      <c r="H797" s="158"/>
    </row>
    <row r="798" spans="4:8">
      <c r="D798" s="158"/>
      <c r="H798" s="158"/>
    </row>
    <row r="799" spans="4:8">
      <c r="D799" s="158"/>
      <c r="H799" s="158"/>
    </row>
    <row r="800" spans="4:8">
      <c r="D800" s="158"/>
      <c r="H800" s="158"/>
    </row>
    <row r="801" spans="4:8">
      <c r="D801" s="158"/>
      <c r="H801" s="158"/>
    </row>
    <row r="802" spans="4:8">
      <c r="D802" s="158"/>
      <c r="H802" s="158"/>
    </row>
    <row r="803" spans="4:8">
      <c r="D803" s="158"/>
      <c r="H803" s="158"/>
    </row>
    <row r="804" spans="4:8">
      <c r="D804" s="158"/>
      <c r="H804" s="158"/>
    </row>
    <row r="805" spans="4:8">
      <c r="D805" s="158"/>
      <c r="H805" s="158"/>
    </row>
    <row r="806" spans="4:8">
      <c r="D806" s="158"/>
      <c r="H806" s="158"/>
    </row>
    <row r="807" spans="4:8">
      <c r="D807" s="158"/>
      <c r="H807" s="158"/>
    </row>
    <row r="808" spans="4:8">
      <c r="D808" s="158"/>
      <c r="H808" s="158"/>
    </row>
    <row r="809" spans="4:8">
      <c r="D809" s="158"/>
      <c r="H809" s="158"/>
    </row>
    <row r="810" spans="4:8">
      <c r="D810" s="158"/>
      <c r="H810" s="158"/>
    </row>
    <row r="811" spans="4:8">
      <c r="D811" s="158"/>
      <c r="H811" s="158"/>
    </row>
    <row r="812" spans="4:8">
      <c r="D812" s="158"/>
      <c r="H812" s="158"/>
    </row>
    <row r="813" spans="4:8">
      <c r="D813" s="158"/>
      <c r="H813" s="158"/>
    </row>
    <row r="814" spans="4:8">
      <c r="D814" s="158"/>
      <c r="H814" s="158"/>
    </row>
    <row r="815" spans="4:8">
      <c r="D815" s="158"/>
      <c r="H815" s="158"/>
    </row>
    <row r="816" spans="4:8">
      <c r="D816" s="158"/>
      <c r="H816" s="158"/>
    </row>
    <row r="817" spans="4:8">
      <c r="D817" s="158"/>
      <c r="H817" s="158"/>
    </row>
    <row r="818" spans="4:8">
      <c r="D818" s="158"/>
      <c r="H818" s="158"/>
    </row>
    <row r="819" spans="4:8">
      <c r="D819" s="158"/>
      <c r="H819" s="158"/>
    </row>
    <row r="820" spans="4:8">
      <c r="D820" s="158"/>
      <c r="H820" s="158"/>
    </row>
    <row r="821" spans="4:8">
      <c r="D821" s="158"/>
      <c r="H821" s="158"/>
    </row>
    <row r="822" spans="4:8">
      <c r="D822" s="158"/>
      <c r="H822" s="158"/>
    </row>
    <row r="823" spans="4:8">
      <c r="D823" s="158"/>
      <c r="H823" s="158"/>
    </row>
    <row r="824" spans="4:8">
      <c r="D824" s="158"/>
      <c r="H824" s="158"/>
    </row>
    <row r="825" spans="4:8">
      <c r="D825" s="158"/>
      <c r="H825" s="158"/>
    </row>
    <row r="826" spans="4:8">
      <c r="D826" s="158"/>
      <c r="H826" s="158"/>
    </row>
    <row r="827" spans="4:8">
      <c r="D827" s="158"/>
      <c r="H827" s="158"/>
    </row>
    <row r="828" spans="4:8">
      <c r="D828" s="158"/>
      <c r="H828" s="158"/>
    </row>
    <row r="829" spans="4:8">
      <c r="D829" s="158"/>
      <c r="H829" s="158"/>
    </row>
    <row r="830" spans="4:8">
      <c r="D830" s="158"/>
      <c r="H830" s="158"/>
    </row>
    <row r="831" spans="4:8">
      <c r="D831" s="158"/>
      <c r="H831" s="158"/>
    </row>
    <row r="832" spans="4:8">
      <c r="D832" s="158"/>
      <c r="H832" s="158"/>
    </row>
    <row r="833" spans="4:8">
      <c r="D833" s="158"/>
      <c r="H833" s="158"/>
    </row>
    <row r="834" spans="4:8">
      <c r="D834" s="158"/>
      <c r="H834" s="158"/>
    </row>
    <row r="835" spans="4:8">
      <c r="D835" s="158"/>
      <c r="H835" s="158"/>
    </row>
    <row r="836" spans="4:8">
      <c r="D836" s="158"/>
      <c r="H836" s="158"/>
    </row>
    <row r="837" spans="4:8">
      <c r="D837" s="158"/>
      <c r="H837" s="158"/>
    </row>
    <row r="838" spans="4:8">
      <c r="D838" s="158"/>
      <c r="H838" s="158"/>
    </row>
    <row r="839" spans="4:8">
      <c r="D839" s="158"/>
      <c r="H839" s="158"/>
    </row>
    <row r="840" spans="4:8">
      <c r="D840" s="158"/>
      <c r="H840" s="158"/>
    </row>
    <row r="841" spans="4:8">
      <c r="D841" s="158"/>
      <c r="H841" s="158"/>
    </row>
    <row r="842" spans="4:8">
      <c r="D842" s="158"/>
      <c r="H842" s="158"/>
    </row>
    <row r="843" spans="4:8">
      <c r="D843" s="158"/>
      <c r="H843" s="158"/>
    </row>
    <row r="844" spans="4:8">
      <c r="D844" s="158"/>
      <c r="H844" s="158"/>
    </row>
    <row r="845" spans="4:8">
      <c r="D845" s="158"/>
      <c r="H845" s="158"/>
    </row>
    <row r="846" spans="4:8">
      <c r="D846" s="158"/>
      <c r="H846" s="158"/>
    </row>
    <row r="847" spans="4:8">
      <c r="D847" s="158"/>
      <c r="H847" s="158"/>
    </row>
    <row r="848" spans="4:8">
      <c r="D848" s="158"/>
      <c r="H848" s="158"/>
    </row>
    <row r="849" spans="4:8">
      <c r="D849" s="158"/>
      <c r="H849" s="158"/>
    </row>
    <row r="850" spans="4:8">
      <c r="D850" s="158"/>
      <c r="H850" s="158"/>
    </row>
    <row r="851" spans="4:8">
      <c r="D851" s="158"/>
      <c r="H851" s="158"/>
    </row>
    <row r="852" spans="4:8">
      <c r="D852" s="158"/>
      <c r="H852" s="158"/>
    </row>
    <row r="853" spans="4:8">
      <c r="D853" s="158"/>
      <c r="H853" s="158"/>
    </row>
    <row r="854" spans="4:8">
      <c r="D854" s="158"/>
      <c r="H854" s="158"/>
    </row>
    <row r="855" spans="4:8">
      <c r="D855" s="158"/>
      <c r="H855" s="158"/>
    </row>
    <row r="856" spans="4:8">
      <c r="D856" s="158"/>
      <c r="H856" s="158"/>
    </row>
    <row r="857" spans="4:8">
      <c r="D857" s="158"/>
      <c r="H857" s="158"/>
    </row>
    <row r="858" spans="4:8">
      <c r="D858" s="158"/>
      <c r="H858" s="158"/>
    </row>
    <row r="859" spans="4:8">
      <c r="D859" s="158"/>
      <c r="H859" s="158"/>
    </row>
    <row r="860" spans="4:8">
      <c r="D860" s="158"/>
      <c r="H860" s="158"/>
    </row>
    <row r="861" spans="4:8">
      <c r="D861" s="158"/>
      <c r="H861" s="158"/>
    </row>
    <row r="862" spans="4:8">
      <c r="D862" s="158"/>
      <c r="H862" s="158"/>
    </row>
    <row r="863" spans="4:8">
      <c r="D863" s="158"/>
      <c r="H863" s="158"/>
    </row>
    <row r="864" spans="4:8">
      <c r="D864" s="158"/>
      <c r="H864" s="158"/>
    </row>
    <row r="865" spans="4:8">
      <c r="D865" s="158"/>
      <c r="H865" s="158"/>
    </row>
    <row r="866" spans="4:8">
      <c r="D866" s="158"/>
      <c r="H866" s="158"/>
    </row>
    <row r="867" spans="4:8">
      <c r="D867" s="158"/>
      <c r="H867" s="158"/>
    </row>
    <row r="868" spans="4:8">
      <c r="D868" s="158"/>
      <c r="H868" s="158"/>
    </row>
    <row r="869" spans="4:8">
      <c r="D869" s="158"/>
      <c r="H869" s="158"/>
    </row>
    <row r="870" spans="4:8">
      <c r="D870" s="158"/>
      <c r="H870" s="158"/>
    </row>
    <row r="871" spans="4:8">
      <c r="D871" s="158"/>
      <c r="H871" s="158"/>
    </row>
    <row r="872" spans="4:8">
      <c r="D872" s="158"/>
      <c r="H872" s="158"/>
    </row>
    <row r="873" spans="4:8">
      <c r="D873" s="158"/>
      <c r="H873" s="158"/>
    </row>
    <row r="874" spans="4:8">
      <c r="D874" s="158"/>
      <c r="H874" s="158"/>
    </row>
    <row r="875" spans="4:8">
      <c r="D875" s="158"/>
      <c r="H875" s="158"/>
    </row>
    <row r="876" spans="4:8">
      <c r="D876" s="158"/>
      <c r="H876" s="158"/>
    </row>
    <row r="877" spans="4:8">
      <c r="D877" s="158"/>
      <c r="H877" s="158"/>
    </row>
    <row r="878" spans="4:8">
      <c r="D878" s="158"/>
      <c r="H878" s="158"/>
    </row>
    <row r="879" spans="4:8">
      <c r="D879" s="158"/>
      <c r="H879" s="158"/>
    </row>
    <row r="880" spans="4:8">
      <c r="D880" s="158"/>
      <c r="H880" s="158"/>
    </row>
    <row r="881" spans="4:8">
      <c r="D881" s="158"/>
      <c r="H881" s="158"/>
    </row>
    <row r="882" spans="4:8">
      <c r="D882" s="158"/>
      <c r="H882" s="158"/>
    </row>
    <row r="883" spans="4:8">
      <c r="D883" s="158"/>
      <c r="H883" s="158"/>
    </row>
    <row r="884" spans="4:8">
      <c r="D884" s="158"/>
      <c r="H884" s="158"/>
    </row>
    <row r="885" spans="4:8">
      <c r="D885" s="158"/>
      <c r="H885" s="158"/>
    </row>
    <row r="886" spans="4:8">
      <c r="D886" s="158"/>
      <c r="H886" s="158"/>
    </row>
    <row r="887" spans="4:8">
      <c r="D887" s="158"/>
      <c r="H887" s="158"/>
    </row>
    <row r="888" spans="4:8">
      <c r="D888" s="158"/>
      <c r="H888" s="158"/>
    </row>
    <row r="889" spans="4:8">
      <c r="D889" s="158"/>
      <c r="H889" s="158"/>
    </row>
    <row r="890" spans="4:8">
      <c r="D890" s="158"/>
      <c r="H890" s="158"/>
    </row>
    <row r="891" spans="4:8">
      <c r="D891" s="158"/>
      <c r="H891" s="158"/>
    </row>
    <row r="892" spans="4:8">
      <c r="D892" s="158"/>
      <c r="H892" s="158"/>
    </row>
    <row r="893" spans="4:8">
      <c r="D893" s="158"/>
      <c r="H893" s="158"/>
    </row>
    <row r="894" spans="4:8">
      <c r="D894" s="158"/>
      <c r="H894" s="158"/>
    </row>
    <row r="895" spans="4:8">
      <c r="D895" s="158"/>
      <c r="H895" s="158"/>
    </row>
    <row r="896" spans="4:8">
      <c r="D896" s="158"/>
      <c r="H896" s="158"/>
    </row>
    <row r="897" spans="4:8">
      <c r="D897" s="158"/>
      <c r="H897" s="158"/>
    </row>
    <row r="898" spans="4:8">
      <c r="D898" s="158"/>
      <c r="H898" s="158"/>
    </row>
    <row r="899" spans="4:8">
      <c r="D899" s="158"/>
      <c r="H899" s="158"/>
    </row>
    <row r="900" spans="4:8">
      <c r="D900" s="158"/>
      <c r="H900" s="158"/>
    </row>
    <row r="901" spans="4:8">
      <c r="D901" s="158"/>
      <c r="H901" s="158"/>
    </row>
    <row r="902" spans="4:8">
      <c r="D902" s="158"/>
      <c r="H902" s="158"/>
    </row>
    <row r="903" spans="4:8">
      <c r="D903" s="158"/>
      <c r="H903" s="158"/>
    </row>
    <row r="904" spans="4:8">
      <c r="D904" s="158"/>
      <c r="H904" s="158"/>
    </row>
    <row r="905" spans="4:8">
      <c r="D905" s="158"/>
      <c r="H905" s="158"/>
    </row>
    <row r="906" spans="4:8">
      <c r="D906" s="158"/>
      <c r="H906" s="158"/>
    </row>
    <row r="907" spans="4:8">
      <c r="D907" s="158"/>
      <c r="H907" s="158"/>
    </row>
    <row r="908" spans="4:8">
      <c r="D908" s="158"/>
      <c r="H908" s="158"/>
    </row>
    <row r="909" spans="4:8">
      <c r="D909" s="158"/>
      <c r="H909" s="158"/>
    </row>
    <row r="910" spans="4:8">
      <c r="D910" s="158"/>
      <c r="H910" s="158"/>
    </row>
    <row r="911" spans="4:8">
      <c r="D911" s="158"/>
      <c r="H911" s="158"/>
    </row>
    <row r="912" spans="4:8">
      <c r="D912" s="158"/>
      <c r="H912" s="158"/>
    </row>
    <row r="913" spans="4:8">
      <c r="D913" s="158"/>
      <c r="H913" s="158"/>
    </row>
    <row r="914" spans="4:8">
      <c r="D914" s="158"/>
      <c r="H914" s="158"/>
    </row>
    <row r="915" spans="4:8">
      <c r="D915" s="158"/>
      <c r="H915" s="158"/>
    </row>
    <row r="916" spans="4:8">
      <c r="D916" s="158"/>
      <c r="H916" s="158"/>
    </row>
    <row r="917" spans="4:8">
      <c r="D917" s="158"/>
      <c r="H917" s="158"/>
    </row>
    <row r="918" spans="4:8">
      <c r="D918" s="158"/>
      <c r="H918" s="158"/>
    </row>
    <row r="919" spans="4:8">
      <c r="D919" s="158"/>
      <c r="H919" s="158"/>
    </row>
    <row r="920" spans="4:8">
      <c r="D920" s="158"/>
      <c r="H920" s="158"/>
    </row>
    <row r="921" spans="4:8">
      <c r="D921" s="158"/>
      <c r="H921" s="158"/>
    </row>
    <row r="922" spans="4:8">
      <c r="D922" s="158"/>
      <c r="H922" s="158"/>
    </row>
    <row r="923" spans="4:8">
      <c r="D923" s="158"/>
      <c r="H923" s="158"/>
    </row>
    <row r="924" spans="4:8">
      <c r="D924" s="158"/>
      <c r="H924" s="158"/>
    </row>
    <row r="925" spans="4:8">
      <c r="D925" s="158"/>
      <c r="H925" s="158"/>
    </row>
    <row r="926" spans="4:8">
      <c r="D926" s="158"/>
      <c r="H926" s="158"/>
    </row>
    <row r="927" spans="4:8">
      <c r="D927" s="158"/>
      <c r="H927" s="158"/>
    </row>
    <row r="928" spans="4:8">
      <c r="D928" s="158"/>
      <c r="H928" s="158"/>
    </row>
    <row r="929" spans="4:8">
      <c r="D929" s="158"/>
      <c r="H929" s="158"/>
    </row>
    <row r="930" spans="4:8">
      <c r="D930" s="158"/>
      <c r="H930" s="158"/>
    </row>
    <row r="931" spans="4:8">
      <c r="D931" s="158"/>
      <c r="H931" s="158"/>
    </row>
    <row r="932" spans="4:8">
      <c r="D932" s="158"/>
      <c r="H932" s="158"/>
    </row>
    <row r="933" spans="4:8">
      <c r="D933" s="158"/>
      <c r="H933" s="158"/>
    </row>
    <row r="934" spans="4:8">
      <c r="D934" s="158"/>
      <c r="H934" s="158"/>
    </row>
    <row r="935" spans="4:8">
      <c r="D935" s="158"/>
      <c r="H935" s="158"/>
    </row>
    <row r="936" spans="4:8">
      <c r="D936" s="158"/>
      <c r="H936" s="158"/>
    </row>
    <row r="937" spans="4:8">
      <c r="D937" s="158"/>
      <c r="H937" s="158"/>
    </row>
    <row r="938" spans="4:8">
      <c r="D938" s="158"/>
      <c r="H938" s="158"/>
    </row>
    <row r="939" spans="4:8">
      <c r="D939" s="158"/>
      <c r="H939" s="158"/>
    </row>
    <row r="940" spans="4:8">
      <c r="D940" s="158"/>
      <c r="H940" s="158"/>
    </row>
    <row r="941" spans="4:8">
      <c r="D941" s="158"/>
      <c r="H941" s="158"/>
    </row>
    <row r="942" spans="4:8">
      <c r="D942" s="158"/>
      <c r="H942" s="158"/>
    </row>
    <row r="943" spans="4:8">
      <c r="D943" s="158"/>
      <c r="H943" s="158"/>
    </row>
    <row r="944" spans="4:8">
      <c r="D944" s="158"/>
      <c r="H944" s="158"/>
    </row>
    <row r="945" spans="4:8">
      <c r="D945" s="158"/>
      <c r="H945" s="158"/>
    </row>
    <row r="946" spans="4:8">
      <c r="D946" s="158"/>
      <c r="H946" s="158"/>
    </row>
    <row r="947" spans="4:8">
      <c r="D947" s="158"/>
      <c r="H947" s="158"/>
    </row>
    <row r="948" spans="4:8">
      <c r="D948" s="158"/>
      <c r="H948" s="158"/>
    </row>
    <row r="949" spans="4:8">
      <c r="D949" s="158"/>
      <c r="H949" s="158"/>
    </row>
    <row r="950" spans="4:8">
      <c r="D950" s="158"/>
      <c r="H950" s="158"/>
    </row>
    <row r="951" spans="4:8">
      <c r="D951" s="158"/>
      <c r="H951" s="158"/>
    </row>
    <row r="952" spans="4:8">
      <c r="D952" s="158"/>
      <c r="H952" s="158"/>
    </row>
    <row r="953" spans="4:8">
      <c r="D953" s="158"/>
      <c r="H953" s="158"/>
    </row>
    <row r="954" spans="4:8">
      <c r="D954" s="158"/>
      <c r="H954" s="158"/>
    </row>
    <row r="955" spans="4:8">
      <c r="D955" s="158"/>
      <c r="H955" s="158"/>
    </row>
    <row r="956" spans="4:8">
      <c r="D956" s="158"/>
      <c r="H956" s="158"/>
    </row>
    <row r="957" spans="4:8">
      <c r="D957" s="158"/>
      <c r="H957" s="158"/>
    </row>
    <row r="958" spans="4:8">
      <c r="D958" s="158"/>
      <c r="H958" s="158"/>
    </row>
    <row r="959" spans="4:8">
      <c r="D959" s="158"/>
      <c r="H959" s="158"/>
    </row>
    <row r="960" spans="4:8">
      <c r="D960" s="158"/>
      <c r="H960" s="158"/>
    </row>
    <row r="961" spans="4:8">
      <c r="D961" s="158"/>
      <c r="H961" s="158"/>
    </row>
    <row r="962" spans="4:8">
      <c r="D962" s="158"/>
      <c r="H962" s="158"/>
    </row>
    <row r="963" spans="4:8">
      <c r="D963" s="158"/>
      <c r="H963" s="158"/>
    </row>
    <row r="964" spans="4:8">
      <c r="D964" s="158"/>
      <c r="H964" s="158"/>
    </row>
    <row r="965" spans="4:8">
      <c r="D965" s="158"/>
      <c r="H965" s="158"/>
    </row>
    <row r="966" spans="4:8">
      <c r="D966" s="158"/>
      <c r="H966" s="158"/>
    </row>
    <row r="967" spans="4:8">
      <c r="D967" s="158"/>
      <c r="H967" s="158"/>
    </row>
    <row r="968" spans="4:8">
      <c r="D968" s="158"/>
      <c r="H968" s="158"/>
    </row>
    <row r="969" spans="4:8">
      <c r="D969" s="158"/>
      <c r="H969" s="158"/>
    </row>
    <row r="970" spans="4:8">
      <c r="D970" s="158"/>
      <c r="H970" s="158"/>
    </row>
    <row r="971" spans="4:8">
      <c r="D971" s="158"/>
      <c r="H971" s="158"/>
    </row>
    <row r="972" spans="4:8">
      <c r="D972" s="158"/>
      <c r="H972" s="158"/>
    </row>
    <row r="973" spans="4:8">
      <c r="D973" s="158"/>
      <c r="H973" s="158"/>
    </row>
    <row r="974" spans="4:8">
      <c r="D974" s="158"/>
      <c r="H974" s="158"/>
    </row>
    <row r="975" spans="4:8">
      <c r="D975" s="158"/>
      <c r="H975" s="158"/>
    </row>
    <row r="976" spans="4:8">
      <c r="D976" s="158"/>
      <c r="H976" s="158"/>
    </row>
    <row r="977" spans="4:8">
      <c r="D977" s="158"/>
      <c r="H977" s="158"/>
    </row>
    <row r="978" spans="4:8">
      <c r="D978" s="158"/>
      <c r="H978" s="158"/>
    </row>
    <row r="979" spans="4:8">
      <c r="D979" s="158"/>
      <c r="H979" s="158"/>
    </row>
    <row r="980" spans="4:8">
      <c r="D980" s="158"/>
      <c r="H980" s="158"/>
    </row>
    <row r="981" spans="4:8">
      <c r="D981" s="158"/>
      <c r="H981" s="158"/>
    </row>
    <row r="982" spans="4:8">
      <c r="D982" s="158"/>
      <c r="H982" s="158"/>
    </row>
    <row r="983" spans="4:8">
      <c r="D983" s="158"/>
      <c r="H983" s="158"/>
    </row>
    <row r="984" spans="4:8">
      <c r="D984" s="158"/>
      <c r="H984" s="158"/>
    </row>
    <row r="985" spans="4:8">
      <c r="D985" s="158"/>
      <c r="H985" s="158"/>
    </row>
    <row r="986" spans="4:8">
      <c r="D986" s="158"/>
      <c r="H986" s="158"/>
    </row>
    <row r="987" spans="4:8">
      <c r="D987" s="158"/>
      <c r="H987" s="158"/>
    </row>
    <row r="988" spans="4:8">
      <c r="D988" s="158"/>
      <c r="H988" s="158"/>
    </row>
    <row r="989" spans="4:8">
      <c r="D989" s="158"/>
      <c r="H989" s="158"/>
    </row>
    <row r="990" spans="4:8">
      <c r="D990" s="158"/>
      <c r="H990" s="158"/>
    </row>
    <row r="991" spans="4:8">
      <c r="D991" s="158"/>
      <c r="H991" s="158"/>
    </row>
    <row r="992" spans="4:8">
      <c r="D992" s="158"/>
      <c r="H992" s="158"/>
    </row>
    <row r="993" spans="4:8">
      <c r="D993" s="158"/>
      <c r="H993" s="158"/>
    </row>
    <row r="994" spans="4:8">
      <c r="D994" s="158"/>
      <c r="H994" s="158"/>
    </row>
    <row r="995" spans="4:8">
      <c r="D995" s="158"/>
      <c r="H995" s="158"/>
    </row>
    <row r="996" spans="4:8">
      <c r="D996" s="158"/>
      <c r="H996" s="158"/>
    </row>
    <row r="997" spans="4:8">
      <c r="D997" s="158"/>
      <c r="H997" s="158"/>
    </row>
    <row r="998" spans="4:8">
      <c r="D998" s="158"/>
      <c r="H998" s="158"/>
    </row>
    <row r="999" spans="4:8">
      <c r="D999" s="158"/>
      <c r="H999" s="158"/>
    </row>
    <row r="1000" spans="4:8">
      <c r="D1000" s="158"/>
      <c r="H1000" s="158"/>
    </row>
    <row r="1001" spans="4:8">
      <c r="D1001" s="158"/>
      <c r="H1001" s="158"/>
    </row>
    <row r="1002" spans="4:8">
      <c r="D1002" s="158"/>
      <c r="H1002" s="158"/>
    </row>
    <row r="1003" spans="4:8">
      <c r="D1003" s="158"/>
      <c r="H1003" s="158"/>
    </row>
    <row r="1004" spans="4:8">
      <c r="D1004" s="158"/>
      <c r="H1004" s="158"/>
    </row>
    <row r="1005" spans="4:8">
      <c r="D1005" s="158"/>
      <c r="H1005" s="158"/>
    </row>
    <row r="1006" spans="4:8">
      <c r="D1006" s="158"/>
      <c r="H1006" s="158"/>
    </row>
    <row r="1007" spans="4:8">
      <c r="D1007" s="158"/>
      <c r="H1007" s="158"/>
    </row>
    <row r="1008" spans="4:8">
      <c r="D1008" s="158"/>
      <c r="H1008" s="158"/>
    </row>
    <row r="1009" spans="4:8">
      <c r="D1009" s="158"/>
      <c r="H1009" s="158"/>
    </row>
    <row r="1010" spans="4:8">
      <c r="D1010" s="158"/>
      <c r="H1010" s="158"/>
    </row>
    <row r="1011" spans="4:8">
      <c r="D1011" s="158"/>
      <c r="H1011" s="158"/>
    </row>
    <row r="1012" spans="4:8">
      <c r="D1012" s="158"/>
      <c r="H1012" s="158"/>
    </row>
    <row r="1013" spans="4:8">
      <c r="D1013" s="158"/>
      <c r="H1013" s="158"/>
    </row>
    <row r="1014" spans="4:8">
      <c r="D1014" s="158"/>
      <c r="H1014" s="158"/>
    </row>
    <row r="1015" spans="4:8">
      <c r="D1015" s="158"/>
      <c r="H1015" s="158"/>
    </row>
    <row r="1016" spans="4:8">
      <c r="D1016" s="158"/>
      <c r="H1016" s="158"/>
    </row>
    <row r="1017" spans="4:8">
      <c r="D1017" s="158"/>
      <c r="H1017" s="158"/>
    </row>
    <row r="1018" spans="4:8">
      <c r="D1018" s="158"/>
      <c r="H1018" s="158"/>
    </row>
    <row r="1019" spans="4:8">
      <c r="D1019" s="158"/>
      <c r="H1019" s="158"/>
    </row>
    <row r="1020" spans="4:8">
      <c r="D1020" s="158"/>
      <c r="H1020" s="158"/>
    </row>
    <row r="1021" spans="4:8">
      <c r="D1021" s="158"/>
      <c r="H1021" s="158"/>
    </row>
    <row r="1022" spans="4:8">
      <c r="D1022" s="158"/>
      <c r="H1022" s="158"/>
    </row>
    <row r="1023" spans="4:8">
      <c r="D1023" s="158"/>
      <c r="H1023" s="158"/>
    </row>
    <row r="1024" spans="4:8">
      <c r="D1024" s="158"/>
      <c r="H1024" s="158"/>
    </row>
    <row r="1025" spans="4:8">
      <c r="D1025" s="158"/>
      <c r="H1025" s="158"/>
    </row>
    <row r="1026" spans="4:8">
      <c r="D1026" s="158"/>
      <c r="H1026" s="158"/>
    </row>
    <row r="1027" spans="4:8">
      <c r="D1027" s="158"/>
      <c r="H1027" s="158"/>
    </row>
    <row r="1028" spans="4:8">
      <c r="D1028" s="158"/>
      <c r="H1028" s="158"/>
    </row>
    <row r="1029" spans="4:8">
      <c r="D1029" s="158"/>
      <c r="H1029" s="158"/>
    </row>
    <row r="1030" spans="4:8">
      <c r="D1030" s="158"/>
      <c r="H1030" s="158"/>
    </row>
    <row r="1031" spans="4:8">
      <c r="D1031" s="158"/>
      <c r="H1031" s="158"/>
    </row>
    <row r="1032" spans="4:8">
      <c r="D1032" s="158"/>
      <c r="H1032" s="158"/>
    </row>
    <row r="1033" spans="4:8">
      <c r="D1033" s="158"/>
      <c r="H1033" s="158"/>
    </row>
    <row r="1034" spans="4:8">
      <c r="D1034" s="158"/>
      <c r="H1034" s="158"/>
    </row>
    <row r="1035" spans="4:8">
      <c r="D1035" s="158"/>
      <c r="H1035" s="158"/>
    </row>
    <row r="1036" spans="4:8">
      <c r="D1036" s="158"/>
      <c r="H1036" s="158"/>
    </row>
    <row r="1037" spans="4:8">
      <c r="D1037" s="158"/>
      <c r="H1037" s="158"/>
    </row>
    <row r="1038" spans="4:8">
      <c r="D1038" s="158"/>
      <c r="H1038" s="158"/>
    </row>
    <row r="1039" spans="4:8">
      <c r="D1039" s="158"/>
      <c r="H1039" s="158"/>
    </row>
    <row r="1040" spans="4:8">
      <c r="D1040" s="158"/>
      <c r="H1040" s="158"/>
    </row>
    <row r="1041" spans="4:8">
      <c r="D1041" s="158"/>
      <c r="H1041" s="158"/>
    </row>
    <row r="1042" spans="4:8">
      <c r="D1042" s="158"/>
      <c r="H1042" s="158"/>
    </row>
    <row r="1043" spans="4:8">
      <c r="D1043" s="158"/>
      <c r="H1043" s="158"/>
    </row>
    <row r="1044" spans="4:8">
      <c r="D1044" s="158"/>
      <c r="H1044" s="158"/>
    </row>
    <row r="1045" spans="4:8">
      <c r="D1045" s="158"/>
      <c r="H1045" s="158"/>
    </row>
    <row r="1046" spans="4:8">
      <c r="D1046" s="158"/>
      <c r="H1046" s="158"/>
    </row>
    <row r="1047" spans="4:8">
      <c r="D1047" s="158"/>
      <c r="H1047" s="158"/>
    </row>
    <row r="1048" spans="4:8">
      <c r="D1048" s="158"/>
      <c r="H1048" s="158"/>
    </row>
    <row r="1049" spans="4:8">
      <c r="D1049" s="158"/>
      <c r="H1049" s="158"/>
    </row>
    <row r="1050" spans="4:8">
      <c r="D1050" s="158"/>
      <c r="H1050" s="158"/>
    </row>
    <row r="1051" spans="4:8">
      <c r="D1051" s="158"/>
      <c r="H1051" s="158"/>
    </row>
    <row r="1052" spans="4:8">
      <c r="D1052" s="158"/>
      <c r="H1052" s="158"/>
    </row>
    <row r="1053" spans="4:8">
      <c r="D1053" s="158"/>
      <c r="H1053" s="158"/>
    </row>
    <row r="1054" spans="4:8">
      <c r="D1054" s="158"/>
      <c r="H1054" s="158"/>
    </row>
    <row r="1055" spans="4:8">
      <c r="D1055" s="158"/>
      <c r="H1055" s="158"/>
    </row>
    <row r="1056" spans="4:8">
      <c r="D1056" s="158"/>
      <c r="H1056" s="158"/>
    </row>
    <row r="1057" spans="4:8">
      <c r="D1057" s="158"/>
      <c r="H1057" s="158"/>
    </row>
    <row r="1058" spans="4:8">
      <c r="D1058" s="158"/>
      <c r="H1058" s="158"/>
    </row>
    <row r="1059" spans="4:8">
      <c r="D1059" s="158"/>
      <c r="H1059" s="158"/>
    </row>
    <row r="1060" spans="4:8">
      <c r="D1060" s="158"/>
      <c r="H1060" s="158"/>
    </row>
    <row r="1061" spans="4:8">
      <c r="D1061" s="158"/>
      <c r="H1061" s="158"/>
    </row>
    <row r="1062" spans="4:8">
      <c r="D1062" s="158"/>
      <c r="H1062" s="158"/>
    </row>
    <row r="1063" spans="4:8">
      <c r="D1063" s="158"/>
      <c r="H1063" s="158"/>
    </row>
    <row r="1064" spans="4:8">
      <c r="D1064" s="158"/>
      <c r="H1064" s="158"/>
    </row>
    <row r="1065" spans="4:8">
      <c r="D1065" s="158"/>
      <c r="H1065" s="158"/>
    </row>
    <row r="1066" spans="4:8">
      <c r="D1066" s="158"/>
      <c r="H1066" s="158"/>
    </row>
    <row r="1067" spans="4:8">
      <c r="D1067" s="158"/>
      <c r="H1067" s="158"/>
    </row>
    <row r="1068" spans="4:8">
      <c r="D1068" s="158"/>
      <c r="H1068" s="158"/>
    </row>
    <row r="1069" spans="4:8">
      <c r="D1069" s="158"/>
      <c r="H1069" s="158"/>
    </row>
    <row r="1070" spans="4:8">
      <c r="D1070" s="158"/>
      <c r="H1070" s="158"/>
    </row>
    <row r="1071" spans="4:8">
      <c r="D1071" s="158"/>
      <c r="H1071" s="158"/>
    </row>
    <row r="1072" spans="4:8">
      <c r="D1072" s="158"/>
      <c r="H1072" s="158"/>
    </row>
    <row r="1073" spans="4:8">
      <c r="D1073" s="158"/>
      <c r="H1073" s="158"/>
    </row>
    <row r="1074" spans="4:8">
      <c r="D1074" s="158"/>
      <c r="H1074" s="158"/>
    </row>
    <row r="1075" spans="4:8">
      <c r="D1075" s="158"/>
      <c r="H1075" s="158"/>
    </row>
    <row r="1076" spans="4:8">
      <c r="D1076" s="158"/>
      <c r="H1076" s="158"/>
    </row>
    <row r="1077" spans="4:8">
      <c r="D1077" s="158"/>
      <c r="H1077" s="158"/>
    </row>
    <row r="1078" spans="4:8">
      <c r="D1078" s="158"/>
      <c r="H1078" s="158"/>
    </row>
    <row r="1079" spans="4:8">
      <c r="D1079" s="158"/>
      <c r="H1079" s="158"/>
    </row>
    <row r="1080" spans="4:8">
      <c r="D1080" s="158"/>
      <c r="H1080" s="158"/>
    </row>
    <row r="1081" spans="4:8">
      <c r="D1081" s="158"/>
      <c r="H1081" s="158"/>
    </row>
    <row r="1082" spans="4:8">
      <c r="D1082" s="158"/>
      <c r="H1082" s="158"/>
    </row>
    <row r="1083" spans="4:8">
      <c r="D1083" s="158"/>
      <c r="H1083" s="158"/>
    </row>
    <row r="1084" spans="4:8">
      <c r="D1084" s="158"/>
      <c r="H1084" s="158"/>
    </row>
    <row r="1085" spans="4:8">
      <c r="D1085" s="158"/>
      <c r="H1085" s="158"/>
    </row>
    <row r="1086" spans="4:8">
      <c r="D1086" s="158"/>
      <c r="H1086" s="158"/>
    </row>
    <row r="1087" spans="4:8">
      <c r="D1087" s="158"/>
      <c r="H1087" s="158"/>
    </row>
    <row r="1088" spans="4:8">
      <c r="D1088" s="158"/>
      <c r="H1088" s="158"/>
    </row>
    <row r="1089" spans="4:8">
      <c r="D1089" s="158"/>
      <c r="H1089" s="158"/>
    </row>
    <row r="1090" spans="4:8">
      <c r="D1090" s="158"/>
      <c r="H1090" s="158"/>
    </row>
    <row r="1091" spans="4:8">
      <c r="D1091" s="158"/>
      <c r="H1091" s="158"/>
    </row>
    <row r="1092" spans="4:8">
      <c r="D1092" s="158"/>
      <c r="H1092" s="158"/>
    </row>
    <row r="1093" spans="4:8">
      <c r="D1093" s="158"/>
      <c r="H1093" s="158"/>
    </row>
    <row r="1094" spans="4:8">
      <c r="D1094" s="158"/>
      <c r="H1094" s="158"/>
    </row>
    <row r="1095" spans="4:8">
      <c r="D1095" s="158"/>
      <c r="H1095" s="158"/>
    </row>
    <row r="1096" spans="4:8">
      <c r="D1096" s="158"/>
      <c r="H1096" s="158"/>
    </row>
    <row r="1097" spans="4:8">
      <c r="D1097" s="158"/>
      <c r="H1097" s="158"/>
    </row>
    <row r="1098" spans="4:8">
      <c r="D1098" s="158"/>
      <c r="H1098" s="158"/>
    </row>
    <row r="1099" spans="4:8">
      <c r="D1099" s="158"/>
      <c r="H1099" s="158"/>
    </row>
    <row r="1100" spans="4:8">
      <c r="D1100" s="158"/>
      <c r="H1100" s="158"/>
    </row>
    <row r="1101" spans="4:8">
      <c r="D1101" s="158"/>
      <c r="H1101" s="158"/>
    </row>
    <row r="1102" spans="4:8">
      <c r="D1102" s="158"/>
      <c r="H1102" s="158"/>
    </row>
    <row r="1103" spans="4:8">
      <c r="D1103" s="158"/>
      <c r="H1103" s="158"/>
    </row>
    <row r="1104" spans="4:8">
      <c r="D1104" s="158"/>
      <c r="H1104" s="158"/>
    </row>
    <row r="1105" spans="4:8">
      <c r="D1105" s="158"/>
      <c r="H1105" s="158"/>
    </row>
    <row r="1106" spans="4:8">
      <c r="D1106" s="158"/>
      <c r="H1106" s="158"/>
    </row>
    <row r="1107" spans="4:8">
      <c r="D1107" s="158"/>
      <c r="H1107" s="158"/>
    </row>
    <row r="1108" spans="4:8">
      <c r="D1108" s="158"/>
      <c r="H1108" s="158"/>
    </row>
    <row r="1109" spans="4:8">
      <c r="D1109" s="158"/>
      <c r="H1109" s="158"/>
    </row>
    <row r="1110" spans="4:8">
      <c r="D1110" s="158"/>
      <c r="H1110" s="158"/>
    </row>
    <row r="1111" spans="4:8">
      <c r="D1111" s="158"/>
      <c r="H1111" s="158"/>
    </row>
    <row r="1112" spans="4:8">
      <c r="D1112" s="158"/>
      <c r="H1112" s="158"/>
    </row>
    <row r="1113" spans="4:8">
      <c r="D1113" s="158"/>
      <c r="H1113" s="158"/>
    </row>
    <row r="1114" spans="4:8">
      <c r="D1114" s="158"/>
      <c r="H1114" s="158"/>
    </row>
    <row r="1115" spans="4:8">
      <c r="D1115" s="158"/>
      <c r="H1115" s="158"/>
    </row>
    <row r="1116" spans="4:8">
      <c r="D1116" s="158"/>
      <c r="H1116" s="158"/>
    </row>
    <row r="1117" spans="4:8">
      <c r="D1117" s="158"/>
      <c r="H1117" s="158"/>
    </row>
    <row r="1118" spans="4:8">
      <c r="D1118" s="158"/>
      <c r="H1118" s="158"/>
    </row>
    <row r="1119" spans="4:8">
      <c r="D1119" s="158"/>
      <c r="H1119" s="158"/>
    </row>
    <row r="1120" spans="4:8">
      <c r="D1120" s="158"/>
      <c r="H1120" s="158"/>
    </row>
    <row r="1121" spans="4:8">
      <c r="D1121" s="158"/>
      <c r="H1121" s="158"/>
    </row>
    <row r="1122" spans="4:8">
      <c r="D1122" s="158"/>
      <c r="H1122" s="158"/>
    </row>
    <row r="1123" spans="4:8">
      <c r="D1123" s="158"/>
      <c r="H1123" s="158"/>
    </row>
    <row r="1124" spans="4:8">
      <c r="D1124" s="158"/>
      <c r="H1124" s="158"/>
    </row>
    <row r="1125" spans="4:8">
      <c r="D1125" s="158"/>
      <c r="H1125" s="158"/>
    </row>
    <row r="1126" spans="4:8">
      <c r="D1126" s="158"/>
      <c r="H1126" s="158"/>
    </row>
    <row r="1127" spans="4:8">
      <c r="D1127" s="158"/>
      <c r="H1127" s="158"/>
    </row>
    <row r="1128" spans="4:8">
      <c r="D1128" s="158"/>
      <c r="H1128" s="158"/>
    </row>
    <row r="1129" spans="4:8">
      <c r="D1129" s="158"/>
      <c r="H1129" s="158"/>
    </row>
    <row r="1130" spans="4:8">
      <c r="D1130" s="158"/>
      <c r="H1130" s="158"/>
    </row>
    <row r="1131" spans="4:8">
      <c r="D1131" s="158"/>
      <c r="H1131" s="158"/>
    </row>
    <row r="1132" spans="4:8">
      <c r="D1132" s="158"/>
      <c r="H1132" s="158"/>
    </row>
    <row r="1133" spans="4:8">
      <c r="D1133" s="158"/>
      <c r="H1133" s="158"/>
    </row>
    <row r="1134" spans="4:8">
      <c r="D1134" s="158"/>
      <c r="H1134" s="158"/>
    </row>
    <row r="1135" spans="4:8">
      <c r="D1135" s="158"/>
      <c r="H1135" s="158"/>
    </row>
    <row r="1136" spans="4:8">
      <c r="D1136" s="158"/>
      <c r="H1136" s="158"/>
    </row>
    <row r="1137" spans="4:8">
      <c r="D1137" s="158"/>
      <c r="H1137" s="158"/>
    </row>
    <row r="1138" spans="4:8">
      <c r="D1138" s="158"/>
      <c r="H1138" s="158"/>
    </row>
    <row r="1139" spans="4:8">
      <c r="D1139" s="158"/>
      <c r="H1139" s="158"/>
    </row>
    <row r="1140" spans="4:8">
      <c r="D1140" s="158"/>
      <c r="H1140" s="158"/>
    </row>
    <row r="1141" spans="4:8">
      <c r="D1141" s="158"/>
      <c r="H1141" s="158"/>
    </row>
    <row r="1142" spans="4:8">
      <c r="D1142" s="158"/>
      <c r="H1142" s="158"/>
    </row>
    <row r="1143" spans="4:8">
      <c r="D1143" s="158"/>
      <c r="H1143" s="158"/>
    </row>
    <row r="1144" spans="4:8">
      <c r="D1144" s="158"/>
      <c r="H1144" s="158"/>
    </row>
    <row r="1145" spans="4:8">
      <c r="D1145" s="158"/>
      <c r="H1145" s="158"/>
    </row>
    <row r="1146" spans="4:8">
      <c r="D1146" s="158"/>
      <c r="H1146" s="158"/>
    </row>
    <row r="1147" spans="4:8">
      <c r="D1147" s="158"/>
      <c r="H1147" s="158"/>
    </row>
    <row r="1148" spans="4:8">
      <c r="D1148" s="158"/>
      <c r="H1148" s="158"/>
    </row>
    <row r="1149" spans="4:8">
      <c r="D1149" s="158"/>
      <c r="H1149" s="158"/>
    </row>
    <row r="1150" spans="4:8">
      <c r="D1150" s="158"/>
      <c r="H1150" s="158"/>
    </row>
    <row r="1151" spans="4:8">
      <c r="D1151" s="158"/>
      <c r="H1151" s="158"/>
    </row>
    <row r="1152" spans="4:8">
      <c r="D1152" s="158"/>
      <c r="H1152" s="158"/>
    </row>
    <row r="1153" spans="4:8">
      <c r="D1153" s="158"/>
      <c r="H1153" s="158"/>
    </row>
    <row r="1154" spans="4:8">
      <c r="D1154" s="158"/>
      <c r="H1154" s="158"/>
    </row>
    <row r="1155" spans="4:8">
      <c r="D1155" s="158"/>
      <c r="H1155" s="158"/>
    </row>
    <row r="1156" spans="4:8">
      <c r="D1156" s="158"/>
      <c r="H1156" s="158"/>
    </row>
    <row r="1157" spans="4:8">
      <c r="D1157" s="158"/>
      <c r="H1157" s="158"/>
    </row>
    <row r="1158" spans="4:8">
      <c r="D1158" s="158"/>
      <c r="H1158" s="158"/>
    </row>
    <row r="1159" spans="4:8">
      <c r="D1159" s="158"/>
      <c r="H1159" s="158"/>
    </row>
    <row r="1160" spans="4:8">
      <c r="D1160" s="158"/>
      <c r="H1160" s="158"/>
    </row>
    <row r="1161" spans="4:8">
      <c r="D1161" s="158"/>
      <c r="H1161" s="158"/>
    </row>
    <row r="1162" spans="4:8">
      <c r="D1162" s="158"/>
      <c r="H1162" s="158"/>
    </row>
    <row r="1163" spans="4:8">
      <c r="D1163" s="158"/>
      <c r="H1163" s="158"/>
    </row>
    <row r="1164" spans="4:8">
      <c r="D1164" s="158"/>
      <c r="H1164" s="158"/>
    </row>
    <row r="1165" spans="4:8">
      <c r="D1165" s="158"/>
      <c r="H1165" s="158"/>
    </row>
    <row r="1166" spans="4:8">
      <c r="D1166" s="158"/>
      <c r="H1166" s="158"/>
    </row>
    <row r="1167" spans="4:8">
      <c r="D1167" s="158"/>
      <c r="H1167" s="158"/>
    </row>
    <row r="1168" spans="4:8">
      <c r="D1168" s="158"/>
      <c r="H1168" s="158"/>
    </row>
    <row r="1169" spans="4:8">
      <c r="D1169" s="158"/>
      <c r="H1169" s="158"/>
    </row>
    <row r="1170" spans="4:8">
      <c r="D1170" s="158"/>
      <c r="H1170" s="158"/>
    </row>
    <row r="1171" spans="4:8">
      <c r="D1171" s="158"/>
      <c r="H1171" s="158"/>
    </row>
    <row r="1172" spans="4:8">
      <c r="D1172" s="158"/>
      <c r="H1172" s="158"/>
    </row>
    <row r="1173" spans="4:8">
      <c r="D1173" s="158"/>
      <c r="H1173" s="158"/>
    </row>
    <row r="1174" spans="4:8">
      <c r="D1174" s="158"/>
      <c r="H1174" s="158"/>
    </row>
    <row r="1175" spans="4:8">
      <c r="D1175" s="158"/>
      <c r="H1175" s="158"/>
    </row>
    <row r="1176" spans="4:8">
      <c r="D1176" s="158"/>
      <c r="H1176" s="158"/>
    </row>
    <row r="1177" spans="4:8">
      <c r="D1177" s="158"/>
      <c r="H1177" s="158"/>
    </row>
    <row r="1178" spans="4:8">
      <c r="D1178" s="158"/>
      <c r="H1178" s="158"/>
    </row>
    <row r="1179" spans="4:8">
      <c r="D1179" s="158"/>
      <c r="H1179" s="158"/>
    </row>
    <row r="1180" spans="4:8">
      <c r="D1180" s="158"/>
      <c r="H1180" s="158"/>
    </row>
    <row r="1181" spans="4:8">
      <c r="D1181" s="158"/>
      <c r="H1181" s="158"/>
    </row>
    <row r="1182" spans="4:8">
      <c r="D1182" s="158"/>
      <c r="H1182" s="158"/>
    </row>
    <row r="1183" spans="4:8">
      <c r="D1183" s="158"/>
      <c r="H1183" s="158"/>
    </row>
    <row r="1184" spans="4:8">
      <c r="D1184" s="158"/>
      <c r="H1184" s="158"/>
    </row>
    <row r="1185" spans="4:8">
      <c r="D1185" s="158"/>
      <c r="H1185" s="158"/>
    </row>
    <row r="1186" spans="4:8">
      <c r="D1186" s="158"/>
      <c r="H1186" s="158"/>
    </row>
    <row r="1187" spans="4:8">
      <c r="D1187" s="158"/>
      <c r="H1187" s="158"/>
    </row>
    <row r="1188" spans="4:8">
      <c r="D1188" s="158"/>
      <c r="H1188" s="158"/>
    </row>
    <row r="1189" spans="4:8">
      <c r="D1189" s="158"/>
      <c r="H1189" s="158"/>
    </row>
    <row r="1190" spans="4:8">
      <c r="D1190" s="158"/>
      <c r="H1190" s="158"/>
    </row>
    <row r="1191" spans="4:8">
      <c r="D1191" s="158"/>
      <c r="H1191" s="158"/>
    </row>
    <row r="1192" spans="4:8">
      <c r="D1192" s="158"/>
      <c r="H1192" s="158"/>
    </row>
    <row r="1193" spans="4:8">
      <c r="D1193" s="158"/>
      <c r="H1193" s="158"/>
    </row>
    <row r="1194" spans="4:8">
      <c r="D1194" s="158"/>
      <c r="H1194" s="158"/>
    </row>
    <row r="1195" spans="4:8">
      <c r="D1195" s="158"/>
      <c r="H1195" s="158"/>
    </row>
    <row r="1196" spans="4:8">
      <c r="D1196" s="158"/>
      <c r="H1196" s="158"/>
    </row>
    <row r="1197" spans="4:8">
      <c r="D1197" s="158"/>
      <c r="H1197" s="158"/>
    </row>
    <row r="1198" spans="4:8">
      <c r="D1198" s="158"/>
      <c r="H1198" s="158"/>
    </row>
    <row r="1199" spans="4:8">
      <c r="D1199" s="158"/>
      <c r="H1199" s="158"/>
    </row>
    <row r="1200" spans="4:8">
      <c r="D1200" s="158"/>
      <c r="H1200" s="158"/>
    </row>
    <row r="1201" spans="4:8">
      <c r="D1201" s="158"/>
      <c r="H1201" s="158"/>
    </row>
    <row r="1202" spans="4:8">
      <c r="D1202" s="158"/>
      <c r="H1202" s="158"/>
    </row>
    <row r="1203" spans="4:8">
      <c r="D1203" s="158"/>
      <c r="H1203" s="158"/>
    </row>
    <row r="1204" spans="4:8">
      <c r="D1204" s="158"/>
      <c r="H1204" s="158"/>
    </row>
    <row r="1205" spans="4:8">
      <c r="D1205" s="158"/>
      <c r="H1205" s="158"/>
    </row>
    <row r="1206" spans="4:8">
      <c r="D1206" s="158"/>
      <c r="H1206" s="158"/>
    </row>
    <row r="1207" spans="4:8">
      <c r="D1207" s="158"/>
      <c r="H1207" s="158"/>
    </row>
    <row r="1208" spans="4:8">
      <c r="D1208" s="158"/>
      <c r="H1208" s="158"/>
    </row>
    <row r="1209" spans="4:8">
      <c r="D1209" s="158"/>
      <c r="H1209" s="158"/>
    </row>
    <row r="1210" spans="4:8">
      <c r="D1210" s="158"/>
      <c r="H1210" s="158"/>
    </row>
    <row r="1211" spans="4:8">
      <c r="D1211" s="158"/>
      <c r="H1211" s="158"/>
    </row>
    <row r="1212" spans="4:8">
      <c r="D1212" s="158"/>
      <c r="H1212" s="158"/>
    </row>
    <row r="1213" spans="4:8">
      <c r="D1213" s="158"/>
      <c r="H1213" s="158"/>
    </row>
    <row r="1214" spans="4:8">
      <c r="D1214" s="158"/>
      <c r="H1214" s="158"/>
    </row>
    <row r="1215" spans="4:8">
      <c r="D1215" s="158"/>
      <c r="H1215" s="158"/>
    </row>
    <row r="1216" spans="4:8">
      <c r="D1216" s="158"/>
      <c r="H1216" s="158"/>
    </row>
    <row r="1217" spans="4:8">
      <c r="D1217" s="158"/>
      <c r="H1217" s="158"/>
    </row>
    <row r="1218" spans="4:8">
      <c r="D1218" s="158"/>
      <c r="H1218" s="158"/>
    </row>
    <row r="1219" spans="4:8">
      <c r="D1219" s="158"/>
      <c r="H1219" s="158"/>
    </row>
    <row r="1220" spans="4:8">
      <c r="D1220" s="158"/>
      <c r="H1220" s="158"/>
    </row>
    <row r="1221" spans="4:8">
      <c r="D1221" s="158"/>
      <c r="H1221" s="158"/>
    </row>
    <row r="1222" spans="4:8">
      <c r="D1222" s="158"/>
      <c r="H1222" s="158"/>
    </row>
    <row r="1223" spans="4:8">
      <c r="D1223" s="158"/>
      <c r="H1223" s="158"/>
    </row>
    <row r="1224" spans="4:8">
      <c r="D1224" s="158"/>
      <c r="H1224" s="158"/>
    </row>
    <row r="1225" spans="4:8">
      <c r="D1225" s="158"/>
      <c r="H1225" s="158"/>
    </row>
    <row r="1226" spans="4:8">
      <c r="D1226" s="158"/>
      <c r="H1226" s="158"/>
    </row>
    <row r="1227" spans="4:8">
      <c r="D1227" s="158"/>
      <c r="H1227" s="158"/>
    </row>
    <row r="1228" spans="4:8">
      <c r="D1228" s="158"/>
      <c r="H1228" s="158"/>
    </row>
    <row r="1229" spans="4:8">
      <c r="D1229" s="158"/>
      <c r="H1229" s="158"/>
    </row>
    <row r="1230" spans="4:8">
      <c r="D1230" s="158"/>
      <c r="H1230" s="158"/>
    </row>
    <row r="1231" spans="4:8">
      <c r="D1231" s="158"/>
      <c r="H1231" s="158"/>
    </row>
    <row r="1232" spans="4:8">
      <c r="D1232" s="158"/>
      <c r="H1232" s="158"/>
    </row>
    <row r="1233" spans="4:8">
      <c r="D1233" s="158"/>
      <c r="H1233" s="158"/>
    </row>
    <row r="1234" spans="4:8">
      <c r="D1234" s="158"/>
      <c r="H1234" s="158"/>
    </row>
    <row r="1235" spans="4:8">
      <c r="D1235" s="158"/>
      <c r="H1235" s="158"/>
    </row>
    <row r="1236" spans="4:8">
      <c r="D1236" s="158"/>
      <c r="H1236" s="158"/>
    </row>
    <row r="1237" spans="4:8">
      <c r="D1237" s="158"/>
      <c r="H1237" s="158"/>
    </row>
    <row r="1238" spans="4:8">
      <c r="D1238" s="158"/>
      <c r="H1238" s="158"/>
    </row>
    <row r="1239" spans="4:8">
      <c r="D1239" s="158"/>
      <c r="H1239" s="158"/>
    </row>
    <row r="1240" spans="4:8">
      <c r="D1240" s="158"/>
      <c r="H1240" s="158"/>
    </row>
    <row r="1241" spans="4:8">
      <c r="D1241" s="158"/>
      <c r="H1241" s="158"/>
    </row>
    <row r="1242" spans="4:8">
      <c r="D1242" s="158"/>
      <c r="H1242" s="158"/>
    </row>
    <row r="1243" spans="4:8">
      <c r="D1243" s="158"/>
      <c r="H1243" s="158"/>
    </row>
    <row r="1244" spans="4:8">
      <c r="D1244" s="158"/>
      <c r="H1244" s="158"/>
    </row>
    <row r="1245" spans="4:8">
      <c r="D1245" s="158"/>
      <c r="H1245" s="158"/>
    </row>
    <row r="1246" spans="4:8">
      <c r="D1246" s="158"/>
      <c r="H1246" s="158"/>
    </row>
    <row r="1247" spans="4:8">
      <c r="D1247" s="158"/>
      <c r="H1247" s="158"/>
    </row>
    <row r="1248" spans="4:8">
      <c r="D1248" s="158"/>
      <c r="H1248" s="158"/>
    </row>
    <row r="1249" spans="4:8">
      <c r="D1249" s="158"/>
      <c r="H1249" s="158"/>
    </row>
    <row r="1250" spans="4:8">
      <c r="D1250" s="158"/>
      <c r="H1250" s="158"/>
    </row>
    <row r="1251" spans="4:8">
      <c r="D1251" s="158"/>
      <c r="H1251" s="158"/>
    </row>
    <row r="1252" spans="4:8">
      <c r="D1252" s="158"/>
      <c r="H1252" s="158"/>
    </row>
    <row r="1253" spans="4:8">
      <c r="D1253" s="158"/>
      <c r="H1253" s="158"/>
    </row>
    <row r="1254" spans="4:8">
      <c r="D1254" s="158"/>
      <c r="H1254" s="158"/>
    </row>
    <row r="1255" spans="4:8">
      <c r="D1255" s="158"/>
      <c r="H1255" s="158"/>
    </row>
    <row r="1256" spans="4:8">
      <c r="D1256" s="158"/>
      <c r="H1256" s="158"/>
    </row>
    <row r="1257" spans="4:8">
      <c r="D1257" s="158"/>
      <c r="H1257" s="158"/>
    </row>
    <row r="1258" spans="4:8">
      <c r="D1258" s="158"/>
      <c r="H1258" s="158"/>
    </row>
    <row r="1259" spans="4:8">
      <c r="D1259" s="158"/>
      <c r="H1259" s="158"/>
    </row>
    <row r="1260" spans="4:8">
      <c r="D1260" s="158"/>
      <c r="H1260" s="158"/>
    </row>
    <row r="1261" spans="4:8">
      <c r="D1261" s="158"/>
      <c r="H1261" s="158"/>
    </row>
    <row r="1262" spans="4:8">
      <c r="D1262" s="158"/>
      <c r="H1262" s="158"/>
    </row>
    <row r="1263" spans="4:8">
      <c r="D1263" s="158"/>
      <c r="H1263" s="158"/>
    </row>
    <row r="1264" spans="4:8">
      <c r="D1264" s="158"/>
      <c r="H1264" s="158"/>
    </row>
    <row r="1265" spans="4:8">
      <c r="D1265" s="158"/>
      <c r="H1265" s="158"/>
    </row>
    <row r="1266" spans="4:8">
      <c r="D1266" s="158"/>
      <c r="H1266" s="158"/>
    </row>
    <row r="1267" spans="4:8">
      <c r="D1267" s="158"/>
      <c r="H1267" s="158"/>
    </row>
    <row r="1268" spans="4:8">
      <c r="D1268" s="158"/>
      <c r="H1268" s="158"/>
    </row>
    <row r="1269" spans="4:8">
      <c r="D1269" s="158"/>
      <c r="H1269" s="158"/>
    </row>
    <row r="1270" spans="4:8">
      <c r="D1270" s="158"/>
      <c r="H1270" s="158"/>
    </row>
    <row r="1271" spans="4:8">
      <c r="D1271" s="158"/>
      <c r="H1271" s="158"/>
    </row>
    <row r="1272" spans="4:8">
      <c r="D1272" s="158"/>
      <c r="H1272" s="158"/>
    </row>
    <row r="1273" spans="4:8">
      <c r="D1273" s="158"/>
      <c r="H1273" s="158"/>
    </row>
    <row r="1274" spans="4:8">
      <c r="D1274" s="158"/>
      <c r="H1274" s="158"/>
    </row>
    <row r="1275" spans="4:8">
      <c r="D1275" s="158"/>
      <c r="H1275" s="158"/>
    </row>
    <row r="1276" spans="4:8">
      <c r="D1276" s="158"/>
      <c r="H1276" s="158"/>
    </row>
    <row r="1277" spans="4:8">
      <c r="D1277" s="158"/>
      <c r="H1277" s="158"/>
    </row>
    <row r="1278" spans="4:8">
      <c r="D1278" s="158"/>
      <c r="H1278" s="158"/>
    </row>
    <row r="1279" spans="4:8">
      <c r="D1279" s="158"/>
      <c r="H1279" s="158"/>
    </row>
    <row r="1280" spans="4:8">
      <c r="D1280" s="158"/>
      <c r="H1280" s="158"/>
    </row>
    <row r="1281" spans="4:8">
      <c r="D1281" s="158"/>
      <c r="H1281" s="158"/>
    </row>
    <row r="1282" spans="4:8">
      <c r="D1282" s="158"/>
      <c r="H1282" s="158"/>
    </row>
    <row r="1283" spans="4:8">
      <c r="D1283" s="158"/>
      <c r="H1283" s="158"/>
    </row>
    <row r="1284" spans="4:8">
      <c r="D1284" s="158"/>
      <c r="H1284" s="158"/>
    </row>
    <row r="1285" spans="4:8">
      <c r="D1285" s="158"/>
      <c r="H1285" s="158"/>
    </row>
    <row r="1286" spans="4:8">
      <c r="D1286" s="158"/>
      <c r="H1286" s="158"/>
    </row>
    <row r="1287" spans="4:8">
      <c r="D1287" s="158"/>
      <c r="H1287" s="158"/>
    </row>
    <row r="1288" spans="4:8">
      <c r="D1288" s="158"/>
      <c r="H1288" s="158"/>
    </row>
    <row r="1289" spans="4:8">
      <c r="D1289" s="158"/>
      <c r="H1289" s="158"/>
    </row>
    <row r="1290" spans="4:8">
      <c r="D1290" s="158"/>
      <c r="H1290" s="158"/>
    </row>
    <row r="1291" spans="4:8">
      <c r="D1291" s="158"/>
      <c r="H1291" s="158"/>
    </row>
    <row r="1292" spans="4:8">
      <c r="D1292" s="158"/>
      <c r="H1292" s="158"/>
    </row>
    <row r="1293" spans="4:8">
      <c r="D1293" s="158"/>
      <c r="H1293" s="158"/>
    </row>
    <row r="1294" spans="4:8">
      <c r="D1294" s="158"/>
      <c r="H1294" s="158"/>
    </row>
    <row r="1295" spans="4:8">
      <c r="D1295" s="158"/>
      <c r="H1295" s="158"/>
    </row>
    <row r="1296" spans="4:8">
      <c r="D1296" s="158"/>
      <c r="H1296" s="158"/>
    </row>
    <row r="1297" spans="4:8">
      <c r="D1297" s="158"/>
      <c r="H1297" s="158"/>
    </row>
    <row r="1298" spans="4:8">
      <c r="D1298" s="158"/>
      <c r="H1298" s="158"/>
    </row>
    <row r="1299" spans="4:8">
      <c r="D1299" s="158"/>
      <c r="H1299" s="158"/>
    </row>
    <row r="1300" spans="4:8">
      <c r="D1300" s="158"/>
      <c r="H1300" s="158"/>
    </row>
    <row r="1301" spans="4:8">
      <c r="D1301" s="158"/>
      <c r="H1301" s="158"/>
    </row>
    <row r="1302" spans="4:8">
      <c r="D1302" s="158"/>
      <c r="H1302" s="158"/>
    </row>
    <row r="1303" spans="4:8">
      <c r="D1303" s="158"/>
      <c r="H1303" s="158"/>
    </row>
    <row r="1304" spans="4:8">
      <c r="D1304" s="158"/>
      <c r="H1304" s="158"/>
    </row>
    <row r="1305" spans="4:8">
      <c r="D1305" s="158"/>
      <c r="H1305" s="158"/>
    </row>
    <row r="1306" spans="4:8">
      <c r="D1306" s="158"/>
      <c r="H1306" s="158"/>
    </row>
    <row r="1307" spans="4:8">
      <c r="D1307" s="158"/>
      <c r="H1307" s="158"/>
    </row>
    <row r="1308" spans="4:8">
      <c r="D1308" s="158"/>
      <c r="H1308" s="158"/>
    </row>
    <row r="1309" spans="4:8">
      <c r="D1309" s="158"/>
      <c r="H1309" s="158"/>
    </row>
    <row r="1310" spans="4:8">
      <c r="D1310" s="158"/>
      <c r="H1310" s="158"/>
    </row>
    <row r="1311" spans="4:8">
      <c r="D1311" s="158"/>
      <c r="H1311" s="158"/>
    </row>
    <row r="1312" spans="4:8">
      <c r="D1312" s="158"/>
      <c r="H1312" s="158"/>
    </row>
    <row r="1313" spans="4:8">
      <c r="D1313" s="158"/>
      <c r="H1313" s="158"/>
    </row>
    <row r="1314" spans="4:8">
      <c r="D1314" s="158"/>
      <c r="H1314" s="158"/>
    </row>
    <row r="1315" spans="4:8">
      <c r="D1315" s="158"/>
      <c r="H1315" s="158"/>
    </row>
    <row r="1316" spans="4:8">
      <c r="D1316" s="158"/>
      <c r="H1316" s="158"/>
    </row>
    <row r="1317" spans="4:8">
      <c r="D1317" s="158"/>
      <c r="H1317" s="158"/>
    </row>
    <row r="1318" spans="4:8">
      <c r="D1318" s="158"/>
      <c r="H1318" s="158"/>
    </row>
    <row r="1319" spans="4:8">
      <c r="D1319" s="158"/>
      <c r="H1319" s="158"/>
    </row>
    <row r="1320" spans="4:8">
      <c r="D1320" s="158"/>
      <c r="H1320" s="158"/>
    </row>
    <row r="1321" spans="4:8">
      <c r="D1321" s="158"/>
      <c r="H1321" s="158"/>
    </row>
    <row r="1322" spans="4:8">
      <c r="D1322" s="158"/>
      <c r="H1322" s="158"/>
    </row>
    <row r="1323" spans="4:8">
      <c r="D1323" s="158"/>
      <c r="H1323" s="158"/>
    </row>
    <row r="1324" spans="4:8">
      <c r="D1324" s="158"/>
      <c r="H1324" s="158"/>
    </row>
    <row r="1325" spans="4:8">
      <c r="D1325" s="158"/>
      <c r="H1325" s="158"/>
    </row>
    <row r="1326" spans="4:8">
      <c r="D1326" s="158"/>
      <c r="H1326" s="158"/>
    </row>
    <row r="1327" spans="4:8">
      <c r="D1327" s="158"/>
      <c r="H1327" s="158"/>
    </row>
    <row r="1328" spans="4:8">
      <c r="D1328" s="158"/>
      <c r="H1328" s="158"/>
    </row>
    <row r="1329" spans="4:8">
      <c r="D1329" s="158"/>
      <c r="H1329" s="158"/>
    </row>
    <row r="1330" spans="4:8">
      <c r="D1330" s="158"/>
      <c r="H1330" s="158"/>
    </row>
    <row r="1331" spans="4:8">
      <c r="D1331" s="158"/>
      <c r="H1331" s="158"/>
    </row>
    <row r="1332" spans="4:8">
      <c r="D1332" s="158"/>
      <c r="H1332" s="158"/>
    </row>
    <row r="1333" spans="4:8">
      <c r="D1333" s="158"/>
      <c r="H1333" s="158"/>
    </row>
    <row r="1334" spans="4:8">
      <c r="D1334" s="158"/>
      <c r="H1334" s="158"/>
    </row>
    <row r="1335" spans="4:8">
      <c r="D1335" s="158"/>
      <c r="H1335" s="158"/>
    </row>
    <row r="1336" spans="4:8">
      <c r="D1336" s="158"/>
      <c r="H1336" s="158"/>
    </row>
    <row r="1337" spans="4:8">
      <c r="D1337" s="158"/>
      <c r="H1337" s="158"/>
    </row>
    <row r="1338" spans="4:8">
      <c r="D1338" s="158"/>
      <c r="H1338" s="158"/>
    </row>
    <row r="1339" spans="4:8">
      <c r="D1339" s="158"/>
      <c r="H1339" s="158"/>
    </row>
    <row r="1340" spans="4:8">
      <c r="D1340" s="158"/>
      <c r="H1340" s="158"/>
    </row>
    <row r="1341" spans="4:8">
      <c r="D1341" s="158"/>
      <c r="H1341" s="158"/>
    </row>
    <row r="1342" spans="4:8">
      <c r="D1342" s="158"/>
      <c r="H1342" s="158"/>
    </row>
    <row r="1343" spans="4:8">
      <c r="D1343" s="158"/>
      <c r="H1343" s="158"/>
    </row>
    <row r="1344" spans="4:8">
      <c r="D1344" s="158"/>
      <c r="H1344" s="158"/>
    </row>
    <row r="1345" spans="4:8">
      <c r="D1345" s="158"/>
      <c r="H1345" s="158"/>
    </row>
    <row r="1346" spans="4:8">
      <c r="D1346" s="158"/>
      <c r="H1346" s="158"/>
    </row>
    <row r="1347" spans="4:8">
      <c r="D1347" s="158"/>
      <c r="H1347" s="158"/>
    </row>
    <row r="1348" spans="4:8">
      <c r="D1348" s="158"/>
      <c r="H1348" s="158"/>
    </row>
    <row r="1349" spans="4:8">
      <c r="D1349" s="158"/>
      <c r="H1349" s="158"/>
    </row>
    <row r="1350" spans="4:8">
      <c r="D1350" s="158"/>
      <c r="H1350" s="158"/>
    </row>
    <row r="1351" spans="4:8">
      <c r="D1351" s="158"/>
      <c r="H1351" s="158"/>
    </row>
    <row r="1352" spans="4:8">
      <c r="D1352" s="158"/>
      <c r="H1352" s="158"/>
    </row>
    <row r="1353" spans="4:8">
      <c r="D1353" s="158"/>
      <c r="H1353" s="158"/>
    </row>
    <row r="1354" spans="4:8">
      <c r="D1354" s="158"/>
      <c r="H1354" s="158"/>
    </row>
    <row r="1355" spans="4:8">
      <c r="D1355" s="158"/>
      <c r="H1355" s="158"/>
    </row>
    <row r="1356" spans="4:8">
      <c r="D1356" s="158"/>
      <c r="H1356" s="158"/>
    </row>
    <row r="1357" spans="4:8">
      <c r="D1357" s="158"/>
      <c r="H1357" s="158"/>
    </row>
    <row r="1358" spans="4:8">
      <c r="D1358" s="158"/>
      <c r="H1358" s="158"/>
    </row>
    <row r="1359" spans="4:8">
      <c r="D1359" s="158"/>
      <c r="H1359" s="158"/>
    </row>
    <row r="1360" spans="4:8">
      <c r="D1360" s="158"/>
      <c r="H1360" s="158"/>
    </row>
    <row r="1361" spans="4:8">
      <c r="D1361" s="158"/>
      <c r="H1361" s="158"/>
    </row>
    <row r="1362" spans="4:8">
      <c r="D1362" s="158"/>
      <c r="H1362" s="158"/>
    </row>
    <row r="1363" spans="4:8">
      <c r="D1363" s="158"/>
      <c r="H1363" s="158"/>
    </row>
    <row r="1364" spans="4:8">
      <c r="D1364" s="158"/>
      <c r="H1364" s="158"/>
    </row>
    <row r="1365" spans="4:8">
      <c r="D1365" s="158"/>
      <c r="H1365" s="158"/>
    </row>
    <row r="1366" spans="4:8">
      <c r="D1366" s="158"/>
      <c r="H1366" s="158"/>
    </row>
    <row r="1367" spans="4:8">
      <c r="D1367" s="158"/>
      <c r="H1367" s="158"/>
    </row>
    <row r="1368" spans="4:8">
      <c r="D1368" s="158"/>
      <c r="H1368" s="158"/>
    </row>
    <row r="1369" spans="4:8">
      <c r="D1369" s="158"/>
      <c r="H1369" s="158"/>
    </row>
    <row r="1370" spans="4:8">
      <c r="D1370" s="158"/>
      <c r="H1370" s="158"/>
    </row>
    <row r="1371" spans="4:8">
      <c r="D1371" s="158"/>
      <c r="H1371" s="158"/>
    </row>
    <row r="1372" spans="4:8">
      <c r="D1372" s="158"/>
      <c r="H1372" s="158"/>
    </row>
    <row r="1373" spans="4:8">
      <c r="D1373" s="158"/>
      <c r="H1373" s="158"/>
    </row>
    <row r="1374" spans="4:8">
      <c r="D1374" s="158"/>
      <c r="H1374" s="158"/>
    </row>
    <row r="1375" spans="4:8">
      <c r="D1375" s="158"/>
      <c r="H1375" s="158"/>
    </row>
    <row r="1376" spans="4:8">
      <c r="D1376" s="158"/>
      <c r="H1376" s="158"/>
    </row>
    <row r="1377" spans="4:8">
      <c r="D1377" s="158"/>
      <c r="H1377" s="158"/>
    </row>
    <row r="1378" spans="4:8">
      <c r="D1378" s="158"/>
      <c r="H1378" s="158"/>
    </row>
    <row r="1379" spans="4:8">
      <c r="D1379" s="158"/>
      <c r="H1379" s="158"/>
    </row>
    <row r="1380" spans="4:8">
      <c r="D1380" s="158"/>
      <c r="H1380" s="158"/>
    </row>
    <row r="1381" spans="4:8">
      <c r="D1381" s="158"/>
      <c r="H1381" s="158"/>
    </row>
    <row r="1382" spans="4:8">
      <c r="D1382" s="158"/>
      <c r="H1382" s="158"/>
    </row>
    <row r="1383" spans="4:8">
      <c r="D1383" s="158"/>
      <c r="H1383" s="158"/>
    </row>
    <row r="1384" spans="4:8">
      <c r="D1384" s="158"/>
      <c r="H1384" s="158"/>
    </row>
    <row r="1385" spans="4:8">
      <c r="D1385" s="158"/>
      <c r="H1385" s="158"/>
    </row>
    <row r="1386" spans="4:8">
      <c r="D1386" s="158"/>
      <c r="H1386" s="158"/>
    </row>
    <row r="1387" spans="4:8">
      <c r="D1387" s="158"/>
      <c r="H1387" s="158"/>
    </row>
    <row r="1388" spans="4:8">
      <c r="D1388" s="158"/>
      <c r="H1388" s="158"/>
    </row>
    <row r="1389" spans="4:8">
      <c r="D1389" s="158"/>
      <c r="H1389" s="158"/>
    </row>
    <row r="1390" spans="4:8">
      <c r="D1390" s="158"/>
      <c r="H1390" s="158"/>
    </row>
    <row r="1391" spans="4:8">
      <c r="D1391" s="158"/>
      <c r="H1391" s="158"/>
    </row>
    <row r="1392" spans="4:8">
      <c r="D1392" s="158"/>
      <c r="H1392" s="158"/>
    </row>
    <row r="1393" spans="4:8">
      <c r="D1393" s="158"/>
      <c r="H1393" s="158"/>
    </row>
    <row r="1394" spans="4:8">
      <c r="D1394" s="158"/>
      <c r="H1394" s="158"/>
    </row>
    <row r="1395" spans="4:8">
      <c r="D1395" s="158"/>
      <c r="H1395" s="158"/>
    </row>
    <row r="1396" spans="4:8">
      <c r="D1396" s="158"/>
      <c r="H1396" s="158"/>
    </row>
    <row r="1397" spans="4:8">
      <c r="D1397" s="158"/>
      <c r="H1397" s="158"/>
    </row>
    <row r="1398" spans="4:8">
      <c r="D1398" s="158"/>
      <c r="H1398" s="158"/>
    </row>
    <row r="1399" spans="4:8">
      <c r="D1399" s="158"/>
      <c r="H1399" s="158"/>
    </row>
    <row r="1400" spans="4:8">
      <c r="D1400" s="158"/>
      <c r="H1400" s="158"/>
    </row>
    <row r="1401" spans="4:8">
      <c r="D1401" s="158"/>
      <c r="H1401" s="158"/>
    </row>
    <row r="1402" spans="4:8">
      <c r="D1402" s="158"/>
      <c r="H1402" s="158"/>
    </row>
    <row r="1403" spans="4:8">
      <c r="D1403" s="158"/>
      <c r="H1403" s="158"/>
    </row>
    <row r="1404" spans="4:8">
      <c r="D1404" s="158"/>
      <c r="H1404" s="158"/>
    </row>
    <row r="1405" spans="4:8">
      <c r="D1405" s="158"/>
      <c r="H1405" s="158"/>
    </row>
    <row r="1406" spans="4:8">
      <c r="D1406" s="158"/>
      <c r="H1406" s="158"/>
    </row>
    <row r="1407" spans="4:8">
      <c r="D1407" s="158"/>
      <c r="H1407" s="158"/>
    </row>
    <row r="1408" spans="4:8">
      <c r="D1408" s="158"/>
      <c r="H1408" s="158"/>
    </row>
    <row r="1409" spans="4:8">
      <c r="D1409" s="158"/>
      <c r="H1409" s="158"/>
    </row>
    <row r="1410" spans="4:8">
      <c r="D1410" s="158"/>
      <c r="H1410" s="158"/>
    </row>
    <row r="1411" spans="4:8">
      <c r="D1411" s="158"/>
      <c r="H1411" s="158"/>
    </row>
    <row r="1412" spans="4:8">
      <c r="D1412" s="158"/>
      <c r="H1412" s="158"/>
    </row>
    <row r="1413" spans="4:8">
      <c r="D1413" s="158"/>
      <c r="H1413" s="158"/>
    </row>
    <row r="1414" spans="4:8">
      <c r="D1414" s="158"/>
      <c r="H1414" s="158"/>
    </row>
    <row r="1415" spans="4:8">
      <c r="D1415" s="158"/>
      <c r="H1415" s="158"/>
    </row>
    <row r="1416" spans="4:8">
      <c r="D1416" s="158"/>
      <c r="H1416" s="158"/>
    </row>
    <row r="1417" spans="4:8">
      <c r="D1417" s="158"/>
      <c r="H1417" s="158"/>
    </row>
    <row r="1418" spans="4:8">
      <c r="D1418" s="158"/>
      <c r="H1418" s="158"/>
    </row>
    <row r="1419" spans="4:8">
      <c r="D1419" s="158"/>
      <c r="H1419" s="158"/>
    </row>
    <row r="1420" spans="4:8">
      <c r="D1420" s="158"/>
      <c r="H1420" s="158"/>
    </row>
    <row r="1421" spans="4:8">
      <c r="D1421" s="158"/>
      <c r="H1421" s="158"/>
    </row>
    <row r="1422" spans="4:8">
      <c r="D1422" s="158"/>
      <c r="H1422" s="158"/>
    </row>
    <row r="1423" spans="4:8">
      <c r="D1423" s="158"/>
      <c r="H1423" s="158"/>
    </row>
    <row r="1424" spans="4:8">
      <c r="D1424" s="158"/>
      <c r="H1424" s="158"/>
    </row>
    <row r="1425" spans="4:8">
      <c r="D1425" s="158"/>
      <c r="H1425" s="158"/>
    </row>
    <row r="1426" spans="4:8">
      <c r="D1426" s="158"/>
      <c r="H1426" s="158"/>
    </row>
    <row r="1427" spans="4:8">
      <c r="D1427" s="158"/>
      <c r="H1427" s="158"/>
    </row>
    <row r="1428" spans="4:8">
      <c r="D1428" s="158"/>
      <c r="H1428" s="158"/>
    </row>
    <row r="1429" spans="4:8">
      <c r="D1429" s="158"/>
      <c r="H1429" s="158"/>
    </row>
    <row r="1430" spans="4:8">
      <c r="D1430" s="158"/>
      <c r="H1430" s="158"/>
    </row>
    <row r="1431" spans="4:8">
      <c r="D1431" s="158"/>
      <c r="H1431" s="158"/>
    </row>
    <row r="1432" spans="4:8">
      <c r="D1432" s="158"/>
      <c r="H1432" s="158"/>
    </row>
    <row r="1433" spans="4:8">
      <c r="D1433" s="158"/>
      <c r="H1433" s="158"/>
    </row>
    <row r="1434" spans="4:8">
      <c r="D1434" s="158"/>
      <c r="H1434" s="158"/>
    </row>
    <row r="1435" spans="4:8">
      <c r="D1435" s="158"/>
      <c r="H1435" s="158"/>
    </row>
    <row r="1436" spans="4:8">
      <c r="D1436" s="158"/>
      <c r="H1436" s="158"/>
    </row>
    <row r="1437" spans="4:8">
      <c r="D1437" s="158"/>
      <c r="H1437" s="158"/>
    </row>
    <row r="1438" spans="4:8">
      <c r="D1438" s="158"/>
      <c r="H1438" s="158"/>
    </row>
    <row r="1439" spans="4:8">
      <c r="D1439" s="158"/>
      <c r="H1439" s="158"/>
    </row>
    <row r="1440" spans="4:8">
      <c r="D1440" s="158"/>
      <c r="H1440" s="158"/>
    </row>
    <row r="1441" spans="4:8">
      <c r="D1441" s="158"/>
      <c r="H1441" s="158"/>
    </row>
    <row r="1442" spans="4:8">
      <c r="D1442" s="158"/>
      <c r="H1442" s="158"/>
    </row>
    <row r="1443" spans="4:8">
      <c r="D1443" s="158"/>
      <c r="H1443" s="158"/>
    </row>
    <row r="1444" spans="4:8">
      <c r="D1444" s="158"/>
      <c r="H1444" s="158"/>
    </row>
    <row r="1445" spans="4:8">
      <c r="D1445" s="158"/>
      <c r="H1445" s="158"/>
    </row>
    <row r="1446" spans="4:8">
      <c r="D1446" s="158"/>
      <c r="H1446" s="158"/>
    </row>
    <row r="1447" spans="4:8">
      <c r="D1447" s="158"/>
      <c r="H1447" s="158"/>
    </row>
    <row r="1448" spans="4:8">
      <c r="D1448" s="158"/>
      <c r="H1448" s="158"/>
    </row>
    <row r="1449" spans="4:8">
      <c r="D1449" s="158"/>
      <c r="H1449" s="158"/>
    </row>
    <row r="1450" spans="4:8">
      <c r="D1450" s="158"/>
      <c r="H1450" s="158"/>
    </row>
    <row r="1451" spans="4:8">
      <c r="D1451" s="158"/>
      <c r="H1451" s="158"/>
    </row>
    <row r="1452" spans="4:8">
      <c r="D1452" s="158"/>
      <c r="H1452" s="158"/>
    </row>
    <row r="1453" spans="4:8">
      <c r="D1453" s="158"/>
      <c r="H1453" s="158"/>
    </row>
    <row r="1454" spans="4:8">
      <c r="D1454" s="158"/>
      <c r="H1454" s="158"/>
    </row>
    <row r="1455" spans="4:8">
      <c r="D1455" s="158"/>
      <c r="H1455" s="158"/>
    </row>
    <row r="1456" spans="4:8">
      <c r="D1456" s="158"/>
      <c r="H1456" s="158"/>
    </row>
    <row r="1457" spans="4:8">
      <c r="D1457" s="158"/>
      <c r="H1457" s="158"/>
    </row>
    <row r="1458" spans="4:8">
      <c r="D1458" s="158"/>
      <c r="H1458" s="158"/>
    </row>
    <row r="1459" spans="4:8">
      <c r="D1459" s="158"/>
      <c r="H1459" s="158"/>
    </row>
    <row r="1460" spans="4:8">
      <c r="D1460" s="158"/>
      <c r="H1460" s="158"/>
    </row>
    <row r="1461" spans="4:8">
      <c r="D1461" s="158"/>
      <c r="H1461" s="158"/>
    </row>
    <row r="1462" spans="4:8">
      <c r="D1462" s="158"/>
      <c r="H1462" s="158"/>
    </row>
    <row r="1463" spans="4:8">
      <c r="D1463" s="158"/>
      <c r="H1463" s="158"/>
    </row>
    <row r="1464" spans="4:8">
      <c r="D1464" s="158"/>
      <c r="H1464" s="158"/>
    </row>
    <row r="1465" spans="4:8">
      <c r="D1465" s="158"/>
      <c r="H1465" s="158"/>
    </row>
    <row r="1466" spans="4:8">
      <c r="D1466" s="158"/>
      <c r="H1466" s="158"/>
    </row>
    <row r="1467" spans="4:8">
      <c r="D1467" s="158"/>
      <c r="H1467" s="158"/>
    </row>
    <row r="1468" spans="4:8">
      <c r="D1468" s="158"/>
      <c r="H1468" s="158"/>
    </row>
    <row r="1469" spans="4:8">
      <c r="D1469" s="158"/>
      <c r="H1469" s="158"/>
    </row>
    <row r="1470" spans="4:8">
      <c r="D1470" s="158"/>
      <c r="H1470" s="158"/>
    </row>
    <row r="1471" spans="4:8">
      <c r="D1471" s="158"/>
      <c r="H1471" s="158"/>
    </row>
    <row r="1472" spans="4:8">
      <c r="D1472" s="158"/>
      <c r="H1472" s="158"/>
    </row>
    <row r="1473" spans="4:8">
      <c r="D1473" s="158"/>
      <c r="H1473" s="158"/>
    </row>
    <row r="1474" spans="4:8">
      <c r="D1474" s="158"/>
      <c r="H1474" s="158"/>
    </row>
    <row r="1475" spans="4:8">
      <c r="D1475" s="158"/>
      <c r="H1475" s="158"/>
    </row>
    <row r="1476" spans="4:8">
      <c r="D1476" s="158"/>
      <c r="H1476" s="158"/>
    </row>
    <row r="1477" spans="4:8">
      <c r="D1477" s="158"/>
      <c r="H1477" s="158"/>
    </row>
    <row r="1478" spans="4:8">
      <c r="D1478" s="158"/>
      <c r="H1478" s="158"/>
    </row>
    <row r="1479" spans="4:8">
      <c r="D1479" s="158"/>
      <c r="H1479" s="158"/>
    </row>
    <row r="1480" spans="4:8">
      <c r="D1480" s="158"/>
      <c r="H1480" s="158"/>
    </row>
    <row r="1481" spans="4:8">
      <c r="D1481" s="158"/>
      <c r="H1481" s="158"/>
    </row>
    <row r="1482" spans="4:8">
      <c r="D1482" s="158"/>
      <c r="H1482" s="158"/>
    </row>
    <row r="1483" spans="4:8">
      <c r="D1483" s="158"/>
      <c r="H1483" s="158"/>
    </row>
    <row r="1484" spans="4:8">
      <c r="D1484" s="158"/>
      <c r="H1484" s="158"/>
    </row>
    <row r="1485" spans="4:8">
      <c r="D1485" s="158"/>
      <c r="H1485" s="158"/>
    </row>
    <row r="1486" spans="4:8">
      <c r="D1486" s="158"/>
      <c r="H1486" s="158"/>
    </row>
    <row r="1487" spans="4:8">
      <c r="D1487" s="158"/>
      <c r="H1487" s="158"/>
    </row>
    <row r="1488" spans="4:8">
      <c r="D1488" s="158"/>
      <c r="H1488" s="158"/>
    </row>
    <row r="1489" spans="4:8">
      <c r="D1489" s="158"/>
      <c r="H1489" s="158"/>
    </row>
    <row r="1490" spans="4:8">
      <c r="D1490" s="158"/>
      <c r="H1490" s="158"/>
    </row>
    <row r="1491" spans="4:8">
      <c r="D1491" s="158"/>
      <c r="H1491" s="158"/>
    </row>
    <row r="1492" spans="4:8">
      <c r="D1492" s="158"/>
      <c r="H1492" s="158"/>
    </row>
    <row r="1493" spans="4:8">
      <c r="D1493" s="158"/>
      <c r="H1493" s="158"/>
    </row>
    <row r="1494" spans="4:8">
      <c r="D1494" s="158"/>
      <c r="H1494" s="158"/>
    </row>
    <row r="1495" spans="4:8">
      <c r="D1495" s="158"/>
      <c r="H1495" s="158"/>
    </row>
    <row r="1496" spans="4:8">
      <c r="D1496" s="158"/>
      <c r="H1496" s="158"/>
    </row>
    <row r="1497" spans="4:8">
      <c r="D1497" s="158"/>
      <c r="H1497" s="158"/>
    </row>
    <row r="1498" spans="4:8">
      <c r="D1498" s="158"/>
      <c r="H1498" s="158"/>
    </row>
    <row r="1499" spans="4:8">
      <c r="D1499" s="158"/>
      <c r="H1499" s="158"/>
    </row>
    <row r="1500" spans="4:8">
      <c r="D1500" s="158"/>
      <c r="H1500" s="158"/>
    </row>
    <row r="1501" spans="4:8">
      <c r="D1501" s="158"/>
      <c r="H1501" s="158"/>
    </row>
    <row r="1502" spans="4:8">
      <c r="D1502" s="158"/>
      <c r="H1502" s="158"/>
    </row>
    <row r="1503" spans="4:8">
      <c r="D1503" s="158"/>
      <c r="H1503" s="158"/>
    </row>
    <row r="1504" spans="4:8">
      <c r="D1504" s="158"/>
      <c r="H1504" s="158"/>
    </row>
    <row r="1505" spans="4:8">
      <c r="D1505" s="158"/>
      <c r="H1505" s="158"/>
    </row>
    <row r="1506" spans="4:8">
      <c r="D1506" s="158"/>
      <c r="H1506" s="158"/>
    </row>
    <row r="1507" spans="4:8">
      <c r="D1507" s="158"/>
      <c r="H1507" s="158"/>
    </row>
    <row r="1508" spans="4:8">
      <c r="D1508" s="158"/>
      <c r="H1508" s="158"/>
    </row>
    <row r="1509" spans="4:8">
      <c r="D1509" s="158"/>
      <c r="H1509" s="158"/>
    </row>
    <row r="1510" spans="4:8">
      <c r="D1510" s="158"/>
      <c r="H1510" s="158"/>
    </row>
    <row r="1511" spans="4:8">
      <c r="D1511" s="158"/>
      <c r="H1511" s="158"/>
    </row>
    <row r="1512" spans="4:8">
      <c r="D1512" s="158"/>
      <c r="H1512" s="158"/>
    </row>
    <row r="1513" spans="4:8">
      <c r="D1513" s="158"/>
      <c r="H1513" s="158"/>
    </row>
    <row r="1514" spans="4:8">
      <c r="D1514" s="158"/>
      <c r="H1514" s="158"/>
    </row>
    <row r="1515" spans="4:8">
      <c r="D1515" s="158"/>
      <c r="H1515" s="158"/>
    </row>
    <row r="1516" spans="4:8">
      <c r="D1516" s="158"/>
      <c r="H1516" s="158"/>
    </row>
    <row r="1517" spans="4:8">
      <c r="D1517" s="158"/>
      <c r="H1517" s="158"/>
    </row>
    <row r="1518" spans="4:8">
      <c r="D1518" s="158"/>
      <c r="H1518" s="158"/>
    </row>
    <row r="1519" spans="4:8">
      <c r="D1519" s="158"/>
      <c r="H1519" s="158"/>
    </row>
    <row r="1520" spans="4:8">
      <c r="D1520" s="158"/>
      <c r="H1520" s="158"/>
    </row>
    <row r="1521" spans="4:8">
      <c r="D1521" s="158"/>
      <c r="H1521" s="158"/>
    </row>
    <row r="1522" spans="4:8">
      <c r="D1522" s="158"/>
      <c r="H1522" s="158"/>
    </row>
    <row r="1523" spans="4:8">
      <c r="D1523" s="158"/>
      <c r="H1523" s="158"/>
    </row>
    <row r="1524" spans="4:8">
      <c r="D1524" s="158"/>
      <c r="H1524" s="158"/>
    </row>
    <row r="1525" spans="4:8">
      <c r="D1525" s="158"/>
      <c r="H1525" s="158"/>
    </row>
    <row r="1526" spans="4:8">
      <c r="D1526" s="158"/>
      <c r="H1526" s="158"/>
    </row>
    <row r="1527" spans="4:8">
      <c r="D1527" s="158"/>
      <c r="H1527" s="158"/>
    </row>
    <row r="1528" spans="4:8">
      <c r="D1528" s="158"/>
      <c r="H1528" s="158"/>
    </row>
    <row r="1529" spans="4:8">
      <c r="D1529" s="158"/>
      <c r="H1529" s="158"/>
    </row>
    <row r="1530" spans="4:8">
      <c r="D1530" s="158"/>
      <c r="H1530" s="158"/>
    </row>
    <row r="1531" spans="4:8">
      <c r="D1531" s="158"/>
      <c r="H1531" s="158"/>
    </row>
    <row r="1532" spans="4:8">
      <c r="D1532" s="158"/>
      <c r="H1532" s="158"/>
    </row>
    <row r="1533" spans="4:8">
      <c r="D1533" s="158"/>
      <c r="H1533" s="158"/>
    </row>
    <row r="1534" spans="4:8">
      <c r="D1534" s="158"/>
      <c r="H1534" s="158"/>
    </row>
    <row r="1535" spans="4:8">
      <c r="D1535" s="158"/>
      <c r="H1535" s="158"/>
    </row>
    <row r="1536" spans="4:8">
      <c r="D1536" s="158"/>
      <c r="H1536" s="158"/>
    </row>
    <row r="1537" spans="4:8">
      <c r="D1537" s="158"/>
      <c r="H1537" s="158"/>
    </row>
    <row r="1538" spans="4:8">
      <c r="D1538" s="158"/>
      <c r="H1538" s="158"/>
    </row>
    <row r="1539" spans="4:8">
      <c r="D1539" s="158"/>
      <c r="H1539" s="158"/>
    </row>
    <row r="1540" spans="4:8">
      <c r="D1540" s="158"/>
      <c r="H1540" s="158"/>
    </row>
    <row r="1541" spans="4:8">
      <c r="D1541" s="158"/>
      <c r="H1541" s="158"/>
    </row>
    <row r="1542" spans="4:8">
      <c r="D1542" s="158"/>
      <c r="H1542" s="158"/>
    </row>
    <row r="1543" spans="4:8">
      <c r="D1543" s="158"/>
      <c r="H1543" s="158"/>
    </row>
    <row r="1544" spans="4:8">
      <c r="D1544" s="158"/>
      <c r="H1544" s="158"/>
    </row>
    <row r="1545" spans="4:8">
      <c r="D1545" s="158"/>
      <c r="H1545" s="158"/>
    </row>
    <row r="1546" spans="4:8">
      <c r="D1546" s="158"/>
      <c r="H1546" s="158"/>
    </row>
    <row r="1547" spans="4:8">
      <c r="D1547" s="158"/>
      <c r="H1547" s="158"/>
    </row>
    <row r="1548" spans="4:8">
      <c r="D1548" s="158"/>
      <c r="H1548" s="158"/>
    </row>
    <row r="1549" spans="4:8">
      <c r="D1549" s="158"/>
      <c r="H1549" s="158"/>
    </row>
    <row r="1550" spans="4:8">
      <c r="D1550" s="158"/>
      <c r="H1550" s="158"/>
    </row>
    <row r="1551" spans="4:8">
      <c r="D1551" s="158"/>
      <c r="H1551" s="158"/>
    </row>
    <row r="1552" spans="4:8">
      <c r="D1552" s="158"/>
      <c r="H1552" s="158"/>
    </row>
    <row r="1553" spans="4:8">
      <c r="D1553" s="158"/>
      <c r="H1553" s="158"/>
    </row>
    <row r="1554" spans="4:8">
      <c r="D1554" s="158"/>
      <c r="H1554" s="158"/>
    </row>
    <row r="1555" spans="4:8">
      <c r="D1555" s="158"/>
      <c r="H1555" s="158"/>
    </row>
    <row r="1556" spans="4:8">
      <c r="D1556" s="158"/>
      <c r="H1556" s="158"/>
    </row>
    <row r="1557" spans="4:8">
      <c r="D1557" s="158"/>
      <c r="H1557" s="158"/>
    </row>
    <row r="1558" spans="4:8">
      <c r="D1558" s="158"/>
      <c r="H1558" s="158"/>
    </row>
    <row r="1559" spans="4:8">
      <c r="D1559" s="158"/>
      <c r="H1559" s="158"/>
    </row>
    <row r="1560" spans="4:8">
      <c r="D1560" s="158"/>
      <c r="H1560" s="158"/>
    </row>
    <row r="1561" spans="4:8">
      <c r="D1561" s="158"/>
      <c r="H1561" s="158"/>
    </row>
    <row r="1562" spans="4:8">
      <c r="D1562" s="158"/>
      <c r="H1562" s="158"/>
    </row>
    <row r="1563" spans="4:8">
      <c r="D1563" s="158"/>
      <c r="H1563" s="158"/>
    </row>
    <row r="1564" spans="4:8">
      <c r="D1564" s="158"/>
      <c r="H1564" s="158"/>
    </row>
    <row r="1565" spans="4:8">
      <c r="D1565" s="158"/>
      <c r="H1565" s="158"/>
    </row>
    <row r="1566" spans="4:8">
      <c r="D1566" s="158"/>
      <c r="H1566" s="158"/>
    </row>
    <row r="1567" spans="4:8">
      <c r="D1567" s="158"/>
      <c r="H1567" s="158"/>
    </row>
    <row r="1568" spans="4:8">
      <c r="D1568" s="158"/>
      <c r="H1568" s="158"/>
    </row>
    <row r="1569" spans="4:8">
      <c r="D1569" s="158"/>
      <c r="H1569" s="158"/>
    </row>
    <row r="1570" spans="4:8">
      <c r="D1570" s="158"/>
      <c r="H1570" s="158"/>
    </row>
    <row r="1571" spans="4:8">
      <c r="D1571" s="158"/>
      <c r="H1571" s="158"/>
    </row>
    <row r="1572" spans="4:8">
      <c r="D1572" s="158"/>
      <c r="H1572" s="158"/>
    </row>
    <row r="1573" spans="4:8">
      <c r="D1573" s="158"/>
      <c r="H1573" s="158"/>
    </row>
    <row r="1574" spans="4:8">
      <c r="D1574" s="158"/>
      <c r="H1574" s="158"/>
    </row>
    <row r="1575" spans="4:8">
      <c r="D1575" s="158"/>
      <c r="H1575" s="158"/>
    </row>
    <row r="1576" spans="4:8">
      <c r="D1576" s="158"/>
      <c r="H1576" s="158"/>
    </row>
    <row r="1577" spans="4:8">
      <c r="D1577" s="158"/>
      <c r="H1577" s="158"/>
    </row>
    <row r="1578" spans="4:8">
      <c r="D1578" s="158"/>
      <c r="H1578" s="158"/>
    </row>
    <row r="1579" spans="4:8">
      <c r="D1579" s="158"/>
      <c r="H1579" s="158"/>
    </row>
    <row r="1580" spans="4:8">
      <c r="D1580" s="158"/>
      <c r="H1580" s="158"/>
    </row>
    <row r="1581" spans="4:8">
      <c r="D1581" s="158"/>
      <c r="H1581" s="158"/>
    </row>
    <row r="1582" spans="4:8">
      <c r="D1582" s="158"/>
      <c r="H1582" s="158"/>
    </row>
    <row r="1583" spans="4:8">
      <c r="D1583" s="158"/>
      <c r="H1583" s="158"/>
    </row>
    <row r="1584" spans="4:8">
      <c r="D1584" s="158"/>
      <c r="H1584" s="158"/>
    </row>
    <row r="1585" spans="4:8">
      <c r="D1585" s="158"/>
      <c r="H1585" s="158"/>
    </row>
    <row r="1586" spans="4:8">
      <c r="D1586" s="158"/>
      <c r="H1586" s="158"/>
    </row>
    <row r="1587" spans="4:8">
      <c r="D1587" s="158"/>
      <c r="H1587" s="158"/>
    </row>
    <row r="1588" spans="4:8">
      <c r="D1588" s="158"/>
      <c r="H1588" s="158"/>
    </row>
    <row r="1589" spans="4:8">
      <c r="D1589" s="158"/>
      <c r="H1589" s="158"/>
    </row>
    <row r="1590" spans="4:8">
      <c r="D1590" s="158"/>
      <c r="H1590" s="158"/>
    </row>
    <row r="1591" spans="4:8">
      <c r="D1591" s="158"/>
      <c r="H1591" s="158"/>
    </row>
    <row r="1592" spans="4:8">
      <c r="D1592" s="158"/>
      <c r="H1592" s="158"/>
    </row>
    <row r="1593" spans="4:8">
      <c r="D1593" s="158"/>
      <c r="H1593" s="158"/>
    </row>
    <row r="1594" spans="4:8">
      <c r="D1594" s="158"/>
      <c r="H1594" s="158"/>
    </row>
    <row r="1595" spans="4:8">
      <c r="D1595" s="158"/>
      <c r="H1595" s="158"/>
    </row>
    <row r="1596" spans="4:8">
      <c r="D1596" s="158"/>
      <c r="H1596" s="158"/>
    </row>
    <row r="1597" spans="4:8">
      <c r="D1597" s="158"/>
      <c r="H1597" s="158"/>
    </row>
    <row r="1598" spans="4:8">
      <c r="D1598" s="158"/>
      <c r="H1598" s="158"/>
    </row>
    <row r="1599" spans="4:8">
      <c r="D1599" s="158"/>
      <c r="H1599" s="158"/>
    </row>
    <row r="1600" spans="4:8">
      <c r="D1600" s="158"/>
      <c r="H1600" s="158"/>
    </row>
    <row r="1601" spans="4:8">
      <c r="D1601" s="158"/>
      <c r="H1601" s="158"/>
    </row>
    <row r="1602" spans="4:8">
      <c r="D1602" s="158"/>
      <c r="H1602" s="158"/>
    </row>
    <row r="1603" spans="4:8">
      <c r="D1603" s="158"/>
      <c r="H1603" s="158"/>
    </row>
    <row r="1604" spans="4:8">
      <c r="D1604" s="158"/>
      <c r="H1604" s="158"/>
    </row>
    <row r="1605" spans="4:8">
      <c r="D1605" s="158"/>
      <c r="H1605" s="158"/>
    </row>
    <row r="1606" spans="4:8">
      <c r="D1606" s="158"/>
      <c r="H1606" s="158"/>
    </row>
    <row r="1607" spans="4:8">
      <c r="D1607" s="158"/>
      <c r="H1607" s="158"/>
    </row>
    <row r="1608" spans="4:8">
      <c r="D1608" s="158"/>
      <c r="H1608" s="158"/>
    </row>
    <row r="1609" spans="4:8">
      <c r="D1609" s="158"/>
      <c r="H1609" s="158"/>
    </row>
    <row r="1610" spans="4:8">
      <c r="D1610" s="158"/>
      <c r="H1610" s="158"/>
    </row>
    <row r="1611" spans="4:8">
      <c r="D1611" s="158"/>
      <c r="H1611" s="158"/>
    </row>
    <row r="1612" spans="4:8">
      <c r="D1612" s="158"/>
      <c r="H1612" s="158"/>
    </row>
    <row r="1613" spans="4:8">
      <c r="D1613" s="158"/>
      <c r="H1613" s="158"/>
    </row>
    <row r="1614" spans="4:8">
      <c r="D1614" s="158"/>
      <c r="H1614" s="158"/>
    </row>
    <row r="1615" spans="4:8">
      <c r="D1615" s="158"/>
      <c r="H1615" s="158"/>
    </row>
    <row r="1616" spans="4:8">
      <c r="D1616" s="158"/>
      <c r="H1616" s="158"/>
    </row>
    <row r="1617" spans="4:8">
      <c r="D1617" s="158"/>
      <c r="H1617" s="158"/>
    </row>
    <row r="1618" spans="4:8">
      <c r="D1618" s="158"/>
      <c r="H1618" s="158"/>
    </row>
    <row r="1619" spans="4:8">
      <c r="D1619" s="158"/>
      <c r="H1619" s="158"/>
    </row>
    <row r="1620" spans="4:8">
      <c r="D1620" s="158"/>
      <c r="H1620" s="158"/>
    </row>
    <row r="1621" spans="4:8">
      <c r="D1621" s="158"/>
      <c r="H1621" s="158"/>
    </row>
    <row r="1622" spans="4:8">
      <c r="D1622" s="158"/>
      <c r="H1622" s="158"/>
    </row>
    <row r="1623" spans="4:8">
      <c r="D1623" s="158"/>
      <c r="H1623" s="158"/>
    </row>
    <row r="1624" spans="4:8">
      <c r="D1624" s="158"/>
      <c r="H1624" s="158"/>
    </row>
    <row r="1625" spans="4:8">
      <c r="D1625" s="158"/>
      <c r="H1625" s="158"/>
    </row>
    <row r="1626" spans="4:8">
      <c r="D1626" s="158"/>
      <c r="H1626" s="158"/>
    </row>
    <row r="1627" spans="4:8">
      <c r="D1627" s="158"/>
      <c r="H1627" s="158"/>
    </row>
    <row r="1628" spans="4:8">
      <c r="D1628" s="158"/>
      <c r="H1628" s="158"/>
    </row>
    <row r="1629" spans="4:8">
      <c r="D1629" s="158"/>
      <c r="H1629" s="158"/>
    </row>
    <row r="1630" spans="4:8">
      <c r="D1630" s="158"/>
      <c r="H1630" s="158"/>
    </row>
    <row r="1631" spans="4:8">
      <c r="D1631" s="158"/>
      <c r="H1631" s="158"/>
    </row>
    <row r="1632" spans="4:8">
      <c r="D1632" s="158"/>
      <c r="H1632" s="158"/>
    </row>
    <row r="1633" spans="4:8">
      <c r="D1633" s="158"/>
      <c r="H1633" s="158"/>
    </row>
    <row r="1634" spans="4:8">
      <c r="D1634" s="158"/>
      <c r="H1634" s="158"/>
    </row>
    <row r="1635" spans="4:8">
      <c r="D1635" s="158"/>
      <c r="H1635" s="158"/>
    </row>
    <row r="1636" spans="4:8">
      <c r="D1636" s="158"/>
      <c r="H1636" s="158"/>
    </row>
    <row r="1637" spans="4:8">
      <c r="D1637" s="158"/>
      <c r="H1637" s="158"/>
    </row>
    <row r="1638" spans="4:8">
      <c r="D1638" s="158"/>
      <c r="H1638" s="158"/>
    </row>
    <row r="1639" spans="4:8">
      <c r="D1639" s="158"/>
      <c r="H1639" s="158"/>
    </row>
    <row r="1640" spans="4:8">
      <c r="D1640" s="158"/>
      <c r="H1640" s="158"/>
    </row>
    <row r="1641" spans="4:8">
      <c r="D1641" s="158"/>
      <c r="H1641" s="158"/>
    </row>
    <row r="1642" spans="4:8">
      <c r="D1642" s="158"/>
      <c r="H1642" s="158"/>
    </row>
    <row r="1643" spans="4:8">
      <c r="D1643" s="158"/>
      <c r="H1643" s="158"/>
    </row>
    <row r="1644" spans="4:8">
      <c r="D1644" s="158"/>
      <c r="H1644" s="158"/>
    </row>
    <row r="1645" spans="4:8">
      <c r="D1645" s="158"/>
      <c r="H1645" s="158"/>
    </row>
    <row r="1646" spans="4:8">
      <c r="D1646" s="158"/>
      <c r="H1646" s="158"/>
    </row>
    <row r="1647" spans="4:8">
      <c r="D1647" s="158"/>
      <c r="H1647" s="158"/>
    </row>
    <row r="1648" spans="4:8">
      <c r="D1648" s="158"/>
      <c r="H1648" s="158"/>
    </row>
    <row r="1649" spans="4:8">
      <c r="D1649" s="158"/>
      <c r="H1649" s="158"/>
    </row>
    <row r="1650" spans="4:8">
      <c r="D1650" s="158"/>
      <c r="H1650" s="158"/>
    </row>
    <row r="1651" spans="4:8">
      <c r="D1651" s="158"/>
      <c r="H1651" s="158"/>
    </row>
    <row r="1652" spans="4:8">
      <c r="D1652" s="158"/>
      <c r="H1652" s="158"/>
    </row>
    <row r="1653" spans="4:8">
      <c r="D1653" s="158"/>
      <c r="H1653" s="158"/>
    </row>
    <row r="1654" spans="4:8">
      <c r="D1654" s="158"/>
      <c r="H1654" s="158"/>
    </row>
    <row r="1655" spans="4:8">
      <c r="D1655" s="158"/>
      <c r="H1655" s="158"/>
    </row>
    <row r="1656" spans="4:8">
      <c r="D1656" s="158"/>
      <c r="H1656" s="158"/>
    </row>
    <row r="1657" spans="4:8">
      <c r="D1657" s="158"/>
      <c r="H1657" s="158"/>
    </row>
    <row r="1658" spans="4:8">
      <c r="D1658" s="158"/>
      <c r="H1658" s="158"/>
    </row>
    <row r="1659" spans="4:8">
      <c r="D1659" s="158"/>
      <c r="H1659" s="158"/>
    </row>
    <row r="1660" spans="4:8">
      <c r="D1660" s="158"/>
      <c r="H1660" s="158"/>
    </row>
    <row r="1661" spans="4:8">
      <c r="D1661" s="158"/>
      <c r="H1661" s="158"/>
    </row>
    <row r="1662" spans="4:8">
      <c r="D1662" s="158"/>
      <c r="H1662" s="158"/>
    </row>
    <row r="1663" spans="4:8">
      <c r="D1663" s="158"/>
      <c r="H1663" s="158"/>
    </row>
    <row r="1664" spans="4:8">
      <c r="D1664" s="158"/>
      <c r="H1664" s="158"/>
    </row>
    <row r="1665" spans="4:8">
      <c r="D1665" s="158"/>
      <c r="H1665" s="158"/>
    </row>
    <row r="1666" spans="4:8">
      <c r="D1666" s="158"/>
      <c r="H1666" s="158"/>
    </row>
    <row r="1667" spans="4:8">
      <c r="D1667" s="158"/>
      <c r="H1667" s="158"/>
    </row>
    <row r="1668" spans="4:8">
      <c r="D1668" s="158"/>
      <c r="H1668" s="158"/>
    </row>
    <row r="1669" spans="4:8">
      <c r="D1669" s="158"/>
      <c r="H1669" s="158"/>
    </row>
    <row r="1670" spans="4:8">
      <c r="D1670" s="158"/>
      <c r="H1670" s="158"/>
    </row>
    <row r="1671" spans="4:8">
      <c r="D1671" s="158"/>
      <c r="H1671" s="158"/>
    </row>
    <row r="1672" spans="4:8">
      <c r="D1672" s="158"/>
      <c r="H1672" s="158"/>
    </row>
    <row r="1673" spans="4:8">
      <c r="D1673" s="158"/>
      <c r="H1673" s="158"/>
    </row>
    <row r="1674" spans="4:8">
      <c r="D1674" s="158"/>
      <c r="H1674" s="158"/>
    </row>
    <row r="1675" spans="4:8">
      <c r="D1675" s="158"/>
      <c r="H1675" s="158"/>
    </row>
    <row r="1676" spans="4:8">
      <c r="D1676" s="158"/>
      <c r="H1676" s="158"/>
    </row>
    <row r="1677" spans="4:8">
      <c r="D1677" s="158"/>
      <c r="H1677" s="158"/>
    </row>
    <row r="1678" spans="4:8">
      <c r="D1678" s="158"/>
      <c r="H1678" s="158"/>
    </row>
    <row r="1679" spans="4:8">
      <c r="D1679" s="158"/>
      <c r="H1679" s="158"/>
    </row>
    <row r="1680" spans="4:8">
      <c r="D1680" s="158"/>
      <c r="H1680" s="158"/>
    </row>
    <row r="1681" spans="4:8">
      <c r="D1681" s="158"/>
      <c r="H1681" s="158"/>
    </row>
    <row r="1682" spans="4:8">
      <c r="D1682" s="158"/>
      <c r="H1682" s="158"/>
    </row>
    <row r="1683" spans="4:8">
      <c r="D1683" s="158"/>
      <c r="H1683" s="158"/>
    </row>
    <row r="1684" spans="4:8">
      <c r="D1684" s="158"/>
      <c r="H1684" s="158"/>
    </row>
    <row r="1685" spans="4:8">
      <c r="D1685" s="158"/>
      <c r="H1685" s="158"/>
    </row>
    <row r="1686" spans="4:8">
      <c r="D1686" s="158"/>
      <c r="H1686" s="158"/>
    </row>
    <row r="1687" spans="4:8">
      <c r="D1687" s="158"/>
      <c r="H1687" s="158"/>
    </row>
    <row r="1688" spans="4:8">
      <c r="D1688" s="158"/>
      <c r="H1688" s="158"/>
    </row>
    <row r="1689" spans="4:8">
      <c r="D1689" s="158"/>
      <c r="H1689" s="158"/>
    </row>
    <row r="1690" spans="4:8">
      <c r="D1690" s="158"/>
      <c r="H1690" s="158"/>
    </row>
    <row r="1691" spans="4:8">
      <c r="D1691" s="158"/>
      <c r="H1691" s="158"/>
    </row>
    <row r="1692" spans="4:8">
      <c r="D1692" s="158"/>
      <c r="H1692" s="158"/>
    </row>
    <row r="1693" spans="4:8">
      <c r="D1693" s="158"/>
      <c r="H1693" s="158"/>
    </row>
    <row r="1694" spans="4:8">
      <c r="D1694" s="158"/>
      <c r="H1694" s="158"/>
    </row>
    <row r="1695" spans="4:8">
      <c r="D1695" s="158"/>
      <c r="H1695" s="158"/>
    </row>
    <row r="1696" spans="4:8">
      <c r="D1696" s="158"/>
      <c r="H1696" s="158"/>
    </row>
    <row r="1697" spans="4:8">
      <c r="D1697" s="158"/>
      <c r="H1697" s="158"/>
    </row>
    <row r="1698" spans="4:8">
      <c r="D1698" s="158"/>
      <c r="H1698" s="158"/>
    </row>
    <row r="1699" spans="4:8">
      <c r="D1699" s="158"/>
      <c r="H1699" s="158"/>
    </row>
    <row r="1700" spans="4:8">
      <c r="D1700" s="158"/>
      <c r="H1700" s="158"/>
    </row>
    <row r="1701" spans="4:8">
      <c r="D1701" s="158"/>
      <c r="H1701" s="158"/>
    </row>
    <row r="1702" spans="4:8">
      <c r="D1702" s="158"/>
      <c r="H1702" s="158"/>
    </row>
    <row r="1703" spans="4:8">
      <c r="D1703" s="158"/>
      <c r="H1703" s="158"/>
    </row>
    <row r="1704" spans="4:8">
      <c r="D1704" s="158"/>
      <c r="H1704" s="158"/>
    </row>
    <row r="1705" spans="4:8">
      <c r="D1705" s="158"/>
      <c r="H1705" s="158"/>
    </row>
    <row r="1706" spans="4:8">
      <c r="D1706" s="158"/>
      <c r="H1706" s="158"/>
    </row>
    <row r="1707" spans="4:8">
      <c r="D1707" s="158"/>
      <c r="H1707" s="158"/>
    </row>
    <row r="1708" spans="4:8">
      <c r="D1708" s="158"/>
      <c r="H1708" s="158"/>
    </row>
    <row r="1709" spans="4:8">
      <c r="D1709" s="158"/>
      <c r="H1709" s="158"/>
    </row>
    <row r="1710" spans="4:8">
      <c r="D1710" s="158"/>
      <c r="H1710" s="158"/>
    </row>
    <row r="1711" spans="4:8">
      <c r="D1711" s="158"/>
      <c r="H1711" s="158"/>
    </row>
    <row r="1712" spans="4:8">
      <c r="D1712" s="158"/>
      <c r="H1712" s="158"/>
    </row>
    <row r="1713" spans="4:8">
      <c r="D1713" s="158"/>
      <c r="H1713" s="158"/>
    </row>
    <row r="1714" spans="4:8">
      <c r="D1714" s="158"/>
      <c r="H1714" s="158"/>
    </row>
    <row r="1715" spans="4:8">
      <c r="D1715" s="158"/>
      <c r="H1715" s="158"/>
    </row>
    <row r="1716" spans="4:8">
      <c r="D1716" s="158"/>
      <c r="H1716" s="158"/>
    </row>
    <row r="1717" spans="4:8">
      <c r="D1717" s="158"/>
      <c r="H1717" s="158"/>
    </row>
    <row r="1718" spans="4:8">
      <c r="D1718" s="158"/>
      <c r="H1718" s="158"/>
    </row>
    <row r="1719" spans="4:8">
      <c r="D1719" s="158"/>
      <c r="H1719" s="158"/>
    </row>
    <row r="1720" spans="4:8">
      <c r="D1720" s="158"/>
      <c r="H1720" s="158"/>
    </row>
    <row r="1721" spans="4:8">
      <c r="D1721" s="158"/>
      <c r="H1721" s="158"/>
    </row>
    <row r="1722" spans="4:8">
      <c r="D1722" s="158"/>
      <c r="H1722" s="158"/>
    </row>
    <row r="1723" spans="4:8">
      <c r="D1723" s="158"/>
      <c r="H1723" s="158"/>
    </row>
    <row r="1724" spans="4:8">
      <c r="D1724" s="158"/>
      <c r="H1724" s="158"/>
    </row>
    <row r="1725" spans="4:8">
      <c r="D1725" s="158"/>
      <c r="H1725" s="158"/>
    </row>
    <row r="1726" spans="4:8">
      <c r="D1726" s="158"/>
      <c r="H1726" s="158"/>
    </row>
    <row r="1727" spans="4:8">
      <c r="D1727" s="158"/>
      <c r="H1727" s="158"/>
    </row>
    <row r="1728" spans="4:8">
      <c r="D1728" s="158"/>
      <c r="H1728" s="158"/>
    </row>
    <row r="1729" spans="4:8">
      <c r="D1729" s="158"/>
      <c r="H1729" s="158"/>
    </row>
    <row r="1730" spans="4:8">
      <c r="D1730" s="158"/>
      <c r="H1730" s="158"/>
    </row>
    <row r="1731" spans="4:8">
      <c r="D1731" s="158"/>
      <c r="H1731" s="158"/>
    </row>
    <row r="1732" spans="4:8">
      <c r="D1732" s="158"/>
      <c r="H1732" s="158"/>
    </row>
    <row r="1733" spans="4:8">
      <c r="D1733" s="158"/>
      <c r="H1733" s="158"/>
    </row>
    <row r="1734" spans="4:8">
      <c r="D1734" s="158"/>
      <c r="H1734" s="158"/>
    </row>
    <row r="1735" spans="4:8">
      <c r="D1735" s="158"/>
      <c r="H1735" s="158"/>
    </row>
    <row r="1736" spans="4:8">
      <c r="D1736" s="158"/>
      <c r="H1736" s="158"/>
    </row>
    <row r="1737" spans="4:8">
      <c r="D1737" s="158"/>
      <c r="H1737" s="158"/>
    </row>
    <row r="1738" spans="4:8">
      <c r="D1738" s="158"/>
      <c r="H1738" s="158"/>
    </row>
    <row r="1739" spans="4:8">
      <c r="D1739" s="158"/>
      <c r="H1739" s="158"/>
    </row>
    <row r="1740" spans="4:8">
      <c r="D1740" s="158"/>
      <c r="H1740" s="158"/>
    </row>
    <row r="1741" spans="4:8">
      <c r="D1741" s="158"/>
      <c r="H1741" s="158"/>
    </row>
    <row r="1742" spans="4:8">
      <c r="D1742" s="158"/>
      <c r="H1742" s="158"/>
    </row>
    <row r="1743" spans="4:8">
      <c r="D1743" s="158"/>
      <c r="H1743" s="158"/>
    </row>
    <row r="1744" spans="4:8">
      <c r="D1744" s="158"/>
      <c r="H1744" s="158"/>
    </row>
    <row r="1745" spans="4:8">
      <c r="D1745" s="158"/>
      <c r="H1745" s="158"/>
    </row>
    <row r="1746" spans="4:8">
      <c r="D1746" s="158"/>
      <c r="H1746" s="158"/>
    </row>
    <row r="1747" spans="4:8">
      <c r="D1747" s="158"/>
      <c r="H1747" s="158"/>
    </row>
    <row r="1748" spans="4:8">
      <c r="D1748" s="158"/>
      <c r="H1748" s="158"/>
    </row>
    <row r="1749" spans="4:8">
      <c r="D1749" s="158"/>
      <c r="H1749" s="158"/>
    </row>
    <row r="1750" spans="4:8">
      <c r="D1750" s="158"/>
      <c r="H1750" s="158"/>
    </row>
    <row r="1751" spans="4:8">
      <c r="D1751" s="158"/>
      <c r="H1751" s="158"/>
    </row>
    <row r="1752" spans="4:8">
      <c r="D1752" s="158"/>
      <c r="H1752" s="158"/>
    </row>
    <row r="1753" spans="4:8">
      <c r="D1753" s="158"/>
      <c r="H1753" s="158"/>
    </row>
    <row r="1754" spans="4:8">
      <c r="D1754" s="158"/>
      <c r="H1754" s="158"/>
    </row>
    <row r="1755" spans="4:8">
      <c r="D1755" s="158"/>
      <c r="H1755" s="158"/>
    </row>
    <row r="1756" spans="4:8">
      <c r="D1756" s="158"/>
      <c r="H1756" s="158"/>
    </row>
    <row r="1757" spans="4:8">
      <c r="D1757" s="158"/>
      <c r="H1757" s="158"/>
    </row>
    <row r="1758" spans="4:8">
      <c r="D1758" s="158"/>
      <c r="H1758" s="158"/>
    </row>
    <row r="1759" spans="4:8">
      <c r="D1759" s="158"/>
      <c r="H1759" s="158"/>
    </row>
    <row r="1760" spans="4:8">
      <c r="D1760" s="158"/>
      <c r="H1760" s="158"/>
    </row>
    <row r="1761" spans="4:8">
      <c r="D1761" s="158"/>
      <c r="H1761" s="158"/>
    </row>
    <row r="1762" spans="4:8">
      <c r="D1762" s="158"/>
      <c r="H1762" s="158"/>
    </row>
    <row r="1763" spans="4:8">
      <c r="D1763" s="158"/>
      <c r="H1763" s="158"/>
    </row>
    <row r="1764" spans="4:8">
      <c r="D1764" s="158"/>
      <c r="H1764" s="158"/>
    </row>
    <row r="1765" spans="4:8">
      <c r="D1765" s="158"/>
      <c r="H1765" s="158"/>
    </row>
    <row r="1766" spans="4:8">
      <c r="D1766" s="158"/>
      <c r="H1766" s="158"/>
    </row>
    <row r="1767" spans="4:8">
      <c r="D1767" s="158"/>
      <c r="H1767" s="158"/>
    </row>
    <row r="1768" spans="4:8">
      <c r="D1768" s="158"/>
      <c r="H1768" s="158"/>
    </row>
    <row r="1769" spans="4:8">
      <c r="D1769" s="158"/>
      <c r="H1769" s="158"/>
    </row>
    <row r="1770" spans="4:8">
      <c r="D1770" s="158"/>
      <c r="H1770" s="158"/>
    </row>
    <row r="1771" spans="4:8">
      <c r="D1771" s="158"/>
      <c r="H1771" s="158"/>
    </row>
    <row r="1772" spans="4:8">
      <c r="D1772" s="158"/>
      <c r="H1772" s="158"/>
    </row>
    <row r="1773" spans="4:8">
      <c r="D1773" s="158"/>
      <c r="H1773" s="158"/>
    </row>
    <row r="1774" spans="4:8">
      <c r="D1774" s="158"/>
      <c r="H1774" s="158"/>
    </row>
    <row r="1775" spans="4:8">
      <c r="D1775" s="158"/>
      <c r="H1775" s="158"/>
    </row>
    <row r="1776" spans="4:8">
      <c r="D1776" s="158"/>
      <c r="H1776" s="158"/>
    </row>
    <row r="1777" spans="4:8">
      <c r="D1777" s="158"/>
      <c r="H1777" s="158"/>
    </row>
    <row r="1778" spans="4:8">
      <c r="D1778" s="158"/>
      <c r="H1778" s="158"/>
    </row>
    <row r="1779" spans="4:8">
      <c r="D1779" s="158"/>
      <c r="H1779" s="158"/>
    </row>
    <row r="1780" spans="4:8">
      <c r="D1780" s="158"/>
      <c r="H1780" s="158"/>
    </row>
    <row r="1781" spans="4:8">
      <c r="D1781" s="158"/>
      <c r="H1781" s="158"/>
    </row>
    <row r="1782" spans="4:8">
      <c r="D1782" s="158"/>
      <c r="H1782" s="158"/>
    </row>
    <row r="1783" spans="4:8">
      <c r="D1783" s="158"/>
      <c r="H1783" s="158"/>
    </row>
    <row r="1784" spans="4:8">
      <c r="D1784" s="158"/>
      <c r="H1784" s="158"/>
    </row>
    <row r="1785" spans="4:8">
      <c r="D1785" s="158"/>
      <c r="H1785" s="158"/>
    </row>
    <row r="1786" spans="4:8">
      <c r="D1786" s="158"/>
      <c r="H1786" s="158"/>
    </row>
    <row r="1787" spans="4:8">
      <c r="D1787" s="158"/>
      <c r="H1787" s="158"/>
    </row>
    <row r="1788" spans="4:8">
      <c r="D1788" s="158"/>
      <c r="H1788" s="158"/>
    </row>
    <row r="1789" spans="4:8">
      <c r="D1789" s="158"/>
      <c r="H1789" s="158"/>
    </row>
    <row r="1790" spans="4:8">
      <c r="D1790" s="158"/>
      <c r="H1790" s="158"/>
    </row>
    <row r="1791" spans="4:8">
      <c r="D1791" s="158"/>
      <c r="H1791" s="158"/>
    </row>
    <row r="1792" spans="4:8">
      <c r="D1792" s="158"/>
      <c r="H1792" s="158"/>
    </row>
    <row r="1793" spans="4:8">
      <c r="D1793" s="158"/>
      <c r="H1793" s="158"/>
    </row>
    <row r="1794" spans="4:8">
      <c r="D1794" s="158"/>
      <c r="H1794" s="158"/>
    </row>
    <row r="1795" spans="4:8">
      <c r="D1795" s="158"/>
      <c r="H1795" s="158"/>
    </row>
    <row r="1796" spans="4:8">
      <c r="D1796" s="158"/>
      <c r="H1796" s="158"/>
    </row>
    <row r="1797" spans="4:8">
      <c r="D1797" s="158"/>
      <c r="H1797" s="158"/>
    </row>
    <row r="1798" spans="4:8">
      <c r="D1798" s="158"/>
      <c r="H1798" s="158"/>
    </row>
    <row r="1799" spans="4:8">
      <c r="D1799" s="158"/>
      <c r="H1799" s="158"/>
    </row>
    <row r="1800" spans="4:8">
      <c r="D1800" s="158"/>
      <c r="H1800" s="158"/>
    </row>
    <row r="1801" spans="4:8">
      <c r="D1801" s="158"/>
      <c r="H1801" s="158"/>
    </row>
    <row r="1802" spans="4:8">
      <c r="D1802" s="158"/>
      <c r="H1802" s="158"/>
    </row>
    <row r="1803" spans="4:8">
      <c r="D1803" s="158"/>
      <c r="H1803" s="158"/>
    </row>
    <row r="1804" spans="4:8">
      <c r="D1804" s="158"/>
      <c r="H1804" s="158"/>
    </row>
    <row r="1805" spans="4:8">
      <c r="D1805" s="158"/>
      <c r="H1805" s="158"/>
    </row>
    <row r="1806" spans="4:8">
      <c r="D1806" s="158"/>
      <c r="H1806" s="158"/>
    </row>
    <row r="1807" spans="4:8">
      <c r="D1807" s="158"/>
      <c r="H1807" s="158"/>
    </row>
    <row r="1808" spans="4:8">
      <c r="D1808" s="158"/>
      <c r="H1808" s="158"/>
    </row>
    <row r="1809" spans="4:8">
      <c r="D1809" s="158"/>
      <c r="H1809" s="158"/>
    </row>
    <row r="1810" spans="4:8">
      <c r="D1810" s="158"/>
      <c r="H1810" s="158"/>
    </row>
    <row r="1811" spans="4:8">
      <c r="D1811" s="158"/>
      <c r="H1811" s="158"/>
    </row>
    <row r="1812" spans="4:8">
      <c r="D1812" s="158"/>
      <c r="H1812" s="158"/>
    </row>
    <row r="1813" spans="4:8">
      <c r="D1813" s="158"/>
      <c r="H1813" s="158"/>
    </row>
    <row r="1814" spans="4:8">
      <c r="D1814" s="158"/>
      <c r="H1814" s="158"/>
    </row>
    <row r="1815" spans="4:8">
      <c r="D1815" s="158"/>
      <c r="H1815" s="158"/>
    </row>
    <row r="1816" spans="4:8">
      <c r="D1816" s="158"/>
      <c r="H1816" s="158"/>
    </row>
    <row r="1817" spans="4:8">
      <c r="D1817" s="158"/>
      <c r="H1817" s="158"/>
    </row>
    <row r="1818" spans="4:8">
      <c r="D1818" s="158"/>
      <c r="H1818" s="158"/>
    </row>
    <row r="1819" spans="4:8">
      <c r="D1819" s="158"/>
      <c r="H1819" s="158"/>
    </row>
    <row r="1820" spans="4:8">
      <c r="D1820" s="158"/>
      <c r="H1820" s="158"/>
    </row>
    <row r="1821" spans="4:8">
      <c r="D1821" s="158"/>
      <c r="H1821" s="158"/>
    </row>
    <row r="1822" spans="4:8">
      <c r="D1822" s="158"/>
      <c r="H1822" s="158"/>
    </row>
    <row r="1823" spans="4:8">
      <c r="D1823" s="158"/>
      <c r="H1823" s="158"/>
    </row>
    <row r="1824" spans="4:8">
      <c r="D1824" s="158"/>
      <c r="H1824" s="158"/>
    </row>
    <row r="1825" spans="4:8">
      <c r="D1825" s="158"/>
      <c r="H1825" s="158"/>
    </row>
    <row r="1826" spans="4:8">
      <c r="D1826" s="158"/>
      <c r="H1826" s="158"/>
    </row>
    <row r="1827" spans="4:8">
      <c r="D1827" s="158"/>
      <c r="H1827" s="158"/>
    </row>
    <row r="1828" spans="4:8">
      <c r="D1828" s="158"/>
      <c r="H1828" s="158"/>
    </row>
    <row r="1829" spans="4:8">
      <c r="D1829" s="158"/>
      <c r="H1829" s="158"/>
    </row>
    <row r="1830" spans="4:8">
      <c r="D1830" s="158"/>
      <c r="H1830" s="158"/>
    </row>
    <row r="1831" spans="4:8">
      <c r="D1831" s="158"/>
      <c r="H1831" s="158"/>
    </row>
    <row r="1832" spans="4:8">
      <c r="D1832" s="158"/>
      <c r="H1832" s="158"/>
    </row>
    <row r="1833" spans="4:8">
      <c r="D1833" s="158"/>
      <c r="H1833" s="158"/>
    </row>
    <row r="1834" spans="4:8">
      <c r="D1834" s="158"/>
      <c r="H1834" s="158"/>
    </row>
    <row r="1835" spans="4:8">
      <c r="D1835" s="158"/>
      <c r="H1835" s="158"/>
    </row>
    <row r="1836" spans="4:8">
      <c r="D1836" s="158"/>
      <c r="H1836" s="158"/>
    </row>
    <row r="1837" spans="4:8">
      <c r="D1837" s="158"/>
      <c r="H1837" s="158"/>
    </row>
    <row r="1838" spans="4:8">
      <c r="D1838" s="158"/>
      <c r="H1838" s="158"/>
    </row>
    <row r="1839" spans="4:8">
      <c r="D1839" s="158"/>
      <c r="H1839" s="158"/>
    </row>
    <row r="1840" spans="4:8">
      <c r="D1840" s="158"/>
      <c r="H1840" s="158"/>
    </row>
    <row r="1841" spans="4:8">
      <c r="D1841" s="158"/>
      <c r="H1841" s="158"/>
    </row>
    <row r="1842" spans="4:8">
      <c r="D1842" s="158"/>
      <c r="H1842" s="158"/>
    </row>
    <row r="1843" spans="4:8">
      <c r="D1843" s="158"/>
      <c r="H1843" s="158"/>
    </row>
    <row r="1844" spans="4:8">
      <c r="D1844" s="158"/>
      <c r="H1844" s="158"/>
    </row>
    <row r="1845" spans="4:8">
      <c r="D1845" s="158"/>
      <c r="H1845" s="158"/>
    </row>
    <row r="1846" spans="4:8">
      <c r="D1846" s="158"/>
      <c r="H1846" s="158"/>
    </row>
    <row r="1847" spans="4:8">
      <c r="D1847" s="158"/>
      <c r="H1847" s="158"/>
    </row>
    <row r="1848" spans="4:8">
      <c r="D1848" s="158"/>
      <c r="H1848" s="158"/>
    </row>
    <row r="1849" spans="4:8">
      <c r="D1849" s="158"/>
      <c r="H1849" s="158"/>
    </row>
    <row r="1850" spans="4:8">
      <c r="D1850" s="158"/>
      <c r="H1850" s="158"/>
    </row>
    <row r="1851" spans="4:8">
      <c r="D1851" s="158"/>
      <c r="H1851" s="158"/>
    </row>
    <row r="1852" spans="4:8">
      <c r="D1852" s="158"/>
      <c r="H1852" s="158"/>
    </row>
    <row r="1853" spans="4:8">
      <c r="D1853" s="158"/>
      <c r="H1853" s="158"/>
    </row>
    <row r="1854" spans="4:8">
      <c r="D1854" s="158"/>
      <c r="H1854" s="158"/>
    </row>
    <row r="1855" spans="4:8">
      <c r="D1855" s="158"/>
      <c r="H1855" s="158"/>
    </row>
    <row r="1856" spans="4:8">
      <c r="D1856" s="158"/>
      <c r="H1856" s="158"/>
    </row>
    <row r="1857" spans="4:8">
      <c r="D1857" s="158"/>
      <c r="H1857" s="158"/>
    </row>
    <row r="1858" spans="4:8">
      <c r="D1858" s="158"/>
      <c r="H1858" s="158"/>
    </row>
    <row r="1859" spans="4:8">
      <c r="D1859" s="158"/>
      <c r="H1859" s="158"/>
    </row>
    <row r="1860" spans="4:8">
      <c r="D1860" s="158"/>
      <c r="H1860" s="158"/>
    </row>
    <row r="1861" spans="4:8">
      <c r="D1861" s="158"/>
      <c r="H1861" s="158"/>
    </row>
    <row r="1862" spans="4:8">
      <c r="D1862" s="158"/>
      <c r="H1862" s="158"/>
    </row>
    <row r="1863" spans="4:8">
      <c r="D1863" s="158"/>
      <c r="H1863" s="158"/>
    </row>
    <row r="1864" spans="4:8">
      <c r="D1864" s="158"/>
      <c r="H1864" s="158"/>
    </row>
    <row r="1865" spans="4:8">
      <c r="D1865" s="158"/>
      <c r="H1865" s="158"/>
    </row>
    <row r="1866" spans="4:8">
      <c r="D1866" s="158"/>
      <c r="H1866" s="158"/>
    </row>
    <row r="1867" spans="4:8">
      <c r="D1867" s="158"/>
      <c r="H1867" s="158"/>
    </row>
    <row r="1868" spans="4:8">
      <c r="D1868" s="158"/>
      <c r="H1868" s="158"/>
    </row>
    <row r="1869" spans="4:8">
      <c r="D1869" s="158"/>
      <c r="H1869" s="158"/>
    </row>
    <row r="1870" spans="4:8">
      <c r="D1870" s="158"/>
      <c r="H1870" s="158"/>
    </row>
    <row r="1871" spans="4:8">
      <c r="D1871" s="158"/>
      <c r="H1871" s="158"/>
    </row>
    <row r="1872" spans="4:8">
      <c r="D1872" s="158"/>
      <c r="H1872" s="158"/>
    </row>
    <row r="1873" spans="4:8">
      <c r="D1873" s="158"/>
      <c r="H1873" s="158"/>
    </row>
    <row r="1874" spans="4:8">
      <c r="D1874" s="158"/>
      <c r="H1874" s="158"/>
    </row>
    <row r="1875" spans="4:8">
      <c r="D1875" s="158"/>
      <c r="H1875" s="158"/>
    </row>
    <row r="1876" spans="4:8">
      <c r="D1876" s="158"/>
      <c r="H1876" s="158"/>
    </row>
    <row r="1877" spans="4:8">
      <c r="D1877" s="158"/>
      <c r="H1877" s="158"/>
    </row>
    <row r="1878" spans="4:8">
      <c r="D1878" s="158"/>
      <c r="H1878" s="158"/>
    </row>
    <row r="1879" spans="4:8">
      <c r="D1879" s="158"/>
      <c r="H1879" s="158"/>
    </row>
    <row r="1880" spans="4:8">
      <c r="D1880" s="158"/>
      <c r="H1880" s="158"/>
    </row>
    <row r="1881" spans="4:8">
      <c r="D1881" s="158"/>
      <c r="H1881" s="158"/>
    </row>
    <row r="1882" spans="4:8">
      <c r="D1882" s="158"/>
      <c r="H1882" s="158"/>
    </row>
    <row r="1883" spans="4:8">
      <c r="D1883" s="158"/>
      <c r="H1883" s="158"/>
    </row>
    <row r="1884" spans="4:8">
      <c r="D1884" s="158"/>
      <c r="H1884" s="158"/>
    </row>
    <row r="1885" spans="4:8">
      <c r="D1885" s="158"/>
      <c r="H1885" s="158"/>
    </row>
    <row r="1886" spans="4:8">
      <c r="D1886" s="158"/>
      <c r="H1886" s="158"/>
    </row>
    <row r="1887" spans="4:8">
      <c r="D1887" s="158"/>
      <c r="H1887" s="158"/>
    </row>
    <row r="1888" spans="4:8">
      <c r="D1888" s="158"/>
      <c r="H1888" s="158"/>
    </row>
    <row r="1889" spans="4:8">
      <c r="D1889" s="158"/>
      <c r="H1889" s="158"/>
    </row>
    <row r="1890" spans="4:8">
      <c r="D1890" s="158"/>
      <c r="H1890" s="158"/>
    </row>
    <row r="1891" spans="4:8">
      <c r="D1891" s="158"/>
      <c r="H1891" s="158"/>
    </row>
    <row r="1892" spans="4:8">
      <c r="D1892" s="158"/>
      <c r="H1892" s="158"/>
    </row>
    <row r="1893" spans="4:8">
      <c r="D1893" s="158"/>
      <c r="H1893" s="158"/>
    </row>
    <row r="1894" spans="4:8">
      <c r="D1894" s="158"/>
      <c r="H1894" s="158"/>
    </row>
    <row r="1895" spans="4:8">
      <c r="D1895" s="158"/>
      <c r="H1895" s="158"/>
    </row>
    <row r="1896" spans="4:8">
      <c r="D1896" s="158"/>
      <c r="H1896" s="158"/>
    </row>
    <row r="1897" spans="4:8">
      <c r="D1897" s="158"/>
      <c r="H1897" s="158"/>
    </row>
    <row r="1898" spans="4:8">
      <c r="D1898" s="158"/>
      <c r="H1898" s="158"/>
    </row>
    <row r="1899" spans="4:8">
      <c r="D1899" s="158"/>
      <c r="H1899" s="158"/>
    </row>
    <row r="1900" spans="4:8">
      <c r="D1900" s="158"/>
      <c r="H1900" s="158"/>
    </row>
    <row r="1901" spans="4:8">
      <c r="D1901" s="158"/>
      <c r="H1901" s="158"/>
    </row>
    <row r="1902" spans="4:8">
      <c r="D1902" s="158"/>
      <c r="H1902" s="158"/>
    </row>
    <row r="1903" spans="4:8">
      <c r="D1903" s="158"/>
      <c r="H1903" s="158"/>
    </row>
    <row r="1904" spans="4:8">
      <c r="D1904" s="158"/>
      <c r="H1904" s="158"/>
    </row>
    <row r="1905" spans="4:8">
      <c r="D1905" s="158"/>
      <c r="H1905" s="158"/>
    </row>
    <row r="1906" spans="4:8">
      <c r="D1906" s="158"/>
      <c r="H1906" s="158"/>
    </row>
    <row r="1907" spans="4:8">
      <c r="D1907" s="158"/>
      <c r="H1907" s="158"/>
    </row>
    <row r="1908" spans="4:8">
      <c r="D1908" s="158"/>
      <c r="H1908" s="158"/>
    </row>
    <row r="1909" spans="4:8">
      <c r="D1909" s="158"/>
      <c r="H1909" s="158"/>
    </row>
    <row r="1910" spans="4:8">
      <c r="D1910" s="158"/>
      <c r="H1910" s="158"/>
    </row>
    <row r="1911" spans="4:8">
      <c r="D1911" s="158"/>
      <c r="H1911" s="158"/>
    </row>
    <row r="1912" spans="4:8">
      <c r="D1912" s="158"/>
      <c r="H1912" s="158"/>
    </row>
    <row r="1913" spans="4:8">
      <c r="D1913" s="158"/>
      <c r="H1913" s="158"/>
    </row>
    <row r="1914" spans="4:8">
      <c r="D1914" s="158"/>
      <c r="H1914" s="158"/>
    </row>
    <row r="1915" spans="4:8">
      <c r="D1915" s="158"/>
      <c r="H1915" s="158"/>
    </row>
    <row r="1916" spans="4:8">
      <c r="D1916" s="158"/>
      <c r="H1916" s="158"/>
    </row>
    <row r="1917" spans="4:8">
      <c r="D1917" s="158"/>
      <c r="H1917" s="158"/>
    </row>
    <row r="1918" spans="4:8">
      <c r="D1918" s="158"/>
      <c r="H1918" s="158"/>
    </row>
    <row r="1919" spans="4:8">
      <c r="D1919" s="158"/>
      <c r="H1919" s="158"/>
    </row>
    <row r="1920" spans="4:8">
      <c r="D1920" s="158"/>
      <c r="H1920" s="158"/>
    </row>
    <row r="1921" spans="4:8">
      <c r="D1921" s="158"/>
      <c r="H1921" s="158"/>
    </row>
    <row r="1922" spans="4:8">
      <c r="D1922" s="158"/>
      <c r="H1922" s="158"/>
    </row>
    <row r="1923" spans="4:8">
      <c r="D1923" s="158"/>
      <c r="H1923" s="158"/>
    </row>
    <row r="1924" spans="4:8">
      <c r="D1924" s="158"/>
      <c r="H1924" s="158"/>
    </row>
    <row r="1925" spans="4:8">
      <c r="D1925" s="158"/>
      <c r="H1925" s="158"/>
    </row>
    <row r="1926" spans="4:8">
      <c r="D1926" s="158"/>
      <c r="H1926" s="158"/>
    </row>
    <row r="1927" spans="4:8">
      <c r="D1927" s="158"/>
      <c r="H1927" s="158"/>
    </row>
    <row r="1928" spans="4:8">
      <c r="D1928" s="158"/>
      <c r="H1928" s="158"/>
    </row>
    <row r="1929" spans="4:8">
      <c r="D1929" s="158"/>
      <c r="H1929" s="158"/>
    </row>
    <row r="1930" spans="4:8">
      <c r="D1930" s="158"/>
      <c r="H1930" s="158"/>
    </row>
    <row r="1931" spans="4:8">
      <c r="D1931" s="158"/>
      <c r="H1931" s="158"/>
    </row>
    <row r="1932" spans="4:8">
      <c r="D1932" s="158"/>
      <c r="H1932" s="158"/>
    </row>
    <row r="1933" spans="4:8">
      <c r="D1933" s="158"/>
      <c r="H1933" s="158"/>
    </row>
    <row r="1934" spans="4:8">
      <c r="D1934" s="158"/>
      <c r="H1934" s="158"/>
    </row>
    <row r="1935" spans="4:8">
      <c r="D1935" s="158"/>
      <c r="H1935" s="158"/>
    </row>
    <row r="1936" spans="4:8">
      <c r="D1936" s="158"/>
      <c r="H1936" s="158"/>
    </row>
    <row r="1937" spans="4:8">
      <c r="D1937" s="158"/>
      <c r="H1937" s="158"/>
    </row>
    <row r="1938" spans="4:8">
      <c r="D1938" s="158"/>
      <c r="H1938" s="158"/>
    </row>
    <row r="1939" spans="4:8">
      <c r="D1939" s="158"/>
      <c r="H1939" s="158"/>
    </row>
    <row r="1940" spans="4:8">
      <c r="D1940" s="158"/>
      <c r="H1940" s="158"/>
    </row>
    <row r="1941" spans="4:8">
      <c r="D1941" s="158"/>
      <c r="H1941" s="158"/>
    </row>
    <row r="1942" spans="4:8">
      <c r="D1942" s="158"/>
      <c r="H1942" s="158"/>
    </row>
    <row r="1943" spans="4:8">
      <c r="D1943" s="158"/>
      <c r="H1943" s="158"/>
    </row>
    <row r="1944" spans="4:8">
      <c r="D1944" s="158"/>
      <c r="H1944" s="158"/>
    </row>
    <row r="1945" spans="4:8">
      <c r="D1945" s="158"/>
      <c r="H1945" s="158"/>
    </row>
    <row r="1946" spans="4:8">
      <c r="D1946" s="158"/>
      <c r="H1946" s="158"/>
    </row>
    <row r="1947" spans="4:8">
      <c r="D1947" s="158"/>
      <c r="H1947" s="158"/>
    </row>
    <row r="1948" spans="4:8">
      <c r="D1948" s="158"/>
      <c r="H1948" s="158"/>
    </row>
    <row r="1949" spans="4:8">
      <c r="D1949" s="158"/>
      <c r="H1949" s="158"/>
    </row>
    <row r="1950" spans="4:8">
      <c r="D1950" s="158"/>
      <c r="H1950" s="158"/>
    </row>
    <row r="1951" spans="4:8">
      <c r="D1951" s="158"/>
      <c r="H1951" s="158"/>
    </row>
    <row r="1952" spans="4:8">
      <c r="D1952" s="158"/>
      <c r="H1952" s="158"/>
    </row>
    <row r="1953" spans="4:8">
      <c r="D1953" s="158"/>
      <c r="H1953" s="158"/>
    </row>
    <row r="1954" spans="4:8">
      <c r="D1954" s="158"/>
      <c r="H1954" s="158"/>
    </row>
    <row r="1955" spans="4:8">
      <c r="D1955" s="158"/>
      <c r="H1955" s="158"/>
    </row>
    <row r="1956" spans="4:8">
      <c r="D1956" s="158"/>
      <c r="H1956" s="158"/>
    </row>
    <row r="1957" spans="4:8">
      <c r="D1957" s="158"/>
      <c r="H1957" s="158"/>
    </row>
    <row r="1958" spans="4:8">
      <c r="D1958" s="158"/>
      <c r="H1958" s="158"/>
    </row>
    <row r="1959" spans="4:8">
      <c r="D1959" s="158"/>
      <c r="H1959" s="158"/>
    </row>
    <row r="1960" spans="4:8">
      <c r="D1960" s="158"/>
      <c r="H1960" s="158"/>
    </row>
    <row r="1961" spans="4:8">
      <c r="D1961" s="158"/>
      <c r="H1961" s="158"/>
    </row>
    <row r="1962" spans="4:8">
      <c r="D1962" s="158"/>
      <c r="H1962" s="158"/>
    </row>
    <row r="1963" spans="4:8">
      <c r="D1963" s="158"/>
      <c r="H1963" s="158"/>
    </row>
    <row r="1964" spans="4:8">
      <c r="D1964" s="158"/>
      <c r="H1964" s="158"/>
    </row>
    <row r="1965" spans="4:8">
      <c r="D1965" s="158"/>
      <c r="H1965" s="158"/>
    </row>
    <row r="1966" spans="4:8">
      <c r="D1966" s="158"/>
      <c r="H1966" s="158"/>
    </row>
    <row r="1967" spans="4:8">
      <c r="D1967" s="158"/>
      <c r="H1967" s="158"/>
    </row>
    <row r="1968" spans="4:8">
      <c r="D1968" s="158"/>
      <c r="H1968" s="158"/>
    </row>
    <row r="1969" spans="4:8">
      <c r="D1969" s="158"/>
      <c r="H1969" s="158"/>
    </row>
    <row r="1970" spans="4:8">
      <c r="D1970" s="158"/>
      <c r="H1970" s="158"/>
    </row>
    <row r="1971" spans="4:8">
      <c r="D1971" s="158"/>
      <c r="H1971" s="158"/>
    </row>
    <row r="1972" spans="4:8">
      <c r="D1972" s="158"/>
      <c r="H1972" s="158"/>
    </row>
    <row r="1973" spans="4:8">
      <c r="D1973" s="158"/>
      <c r="H1973" s="158"/>
    </row>
    <row r="1974" spans="4:8">
      <c r="D1974" s="158"/>
      <c r="H1974" s="158"/>
    </row>
    <row r="1975" spans="4:8">
      <c r="D1975" s="158"/>
      <c r="H1975" s="158"/>
    </row>
    <row r="1976" spans="4:8">
      <c r="D1976" s="158"/>
      <c r="H1976" s="158"/>
    </row>
    <row r="1977" spans="4:8">
      <c r="D1977" s="158"/>
      <c r="H1977" s="158"/>
    </row>
    <row r="1978" spans="4:8">
      <c r="D1978" s="158"/>
      <c r="H1978" s="158"/>
    </row>
    <row r="1979" spans="4:8">
      <c r="D1979" s="158"/>
      <c r="H1979" s="158"/>
    </row>
    <row r="1980" spans="4:8">
      <c r="D1980" s="158"/>
      <c r="H1980" s="158"/>
    </row>
    <row r="1981" spans="4:8">
      <c r="D1981" s="158"/>
      <c r="H1981" s="158"/>
    </row>
    <row r="1982" spans="4:8">
      <c r="D1982" s="158"/>
      <c r="H1982" s="158"/>
    </row>
    <row r="1983" spans="4:8">
      <c r="D1983" s="158"/>
      <c r="H1983" s="158"/>
    </row>
    <row r="1984" spans="4:8">
      <c r="D1984" s="158"/>
      <c r="H1984" s="158"/>
    </row>
    <row r="1985" spans="4:8">
      <c r="D1985" s="158"/>
      <c r="H1985" s="158"/>
    </row>
    <row r="1986" spans="4:8">
      <c r="D1986" s="158"/>
      <c r="H1986" s="158"/>
    </row>
    <row r="1987" spans="4:8">
      <c r="D1987" s="158"/>
      <c r="H1987" s="158"/>
    </row>
    <row r="1988" spans="4:8">
      <c r="D1988" s="158"/>
      <c r="H1988" s="158"/>
    </row>
    <row r="1989" spans="4:8">
      <c r="D1989" s="158"/>
      <c r="H1989" s="158"/>
    </row>
    <row r="1990" spans="4:8">
      <c r="D1990" s="158"/>
      <c r="H1990" s="158"/>
    </row>
    <row r="1991" spans="4:8">
      <c r="D1991" s="158"/>
      <c r="H1991" s="158"/>
    </row>
    <row r="1992" spans="4:8">
      <c r="D1992" s="158"/>
      <c r="H1992" s="158"/>
    </row>
    <row r="1993" spans="4:8">
      <c r="D1993" s="158"/>
      <c r="H1993" s="158"/>
    </row>
    <row r="1994" spans="4:8">
      <c r="D1994" s="158"/>
      <c r="H1994" s="158"/>
    </row>
    <row r="1995" spans="4:8">
      <c r="D1995" s="158"/>
      <c r="H1995" s="158"/>
    </row>
    <row r="1996" spans="4:8">
      <c r="D1996" s="158"/>
      <c r="H1996" s="158"/>
    </row>
    <row r="1997" spans="4:8">
      <c r="D1997" s="158"/>
      <c r="H1997" s="158"/>
    </row>
    <row r="1998" spans="4:8">
      <c r="D1998" s="158"/>
      <c r="H1998" s="158"/>
    </row>
    <row r="1999" spans="4:8">
      <c r="D1999" s="158"/>
      <c r="H1999" s="158"/>
    </row>
    <row r="2000" spans="4:8">
      <c r="D2000" s="158"/>
      <c r="H2000" s="158"/>
    </row>
    <row r="2001" spans="4:8">
      <c r="D2001" s="158"/>
      <c r="H2001" s="158"/>
    </row>
    <row r="2002" spans="4:8">
      <c r="D2002" s="158"/>
      <c r="H2002" s="158"/>
    </row>
    <row r="2003" spans="4:8">
      <c r="D2003" s="158"/>
      <c r="H2003" s="158"/>
    </row>
    <row r="2004" spans="4:8">
      <c r="D2004" s="158"/>
      <c r="H2004" s="158"/>
    </row>
    <row r="2005" spans="4:8">
      <c r="D2005" s="158"/>
      <c r="H2005" s="158"/>
    </row>
    <row r="2006" spans="4:8">
      <c r="D2006" s="158"/>
      <c r="H2006" s="158"/>
    </row>
    <row r="2007" spans="4:8">
      <c r="D2007" s="158"/>
      <c r="H2007" s="158"/>
    </row>
    <row r="2008" spans="4:8">
      <c r="D2008" s="158"/>
      <c r="H2008" s="158"/>
    </row>
    <row r="2009" spans="4:8">
      <c r="D2009" s="158"/>
      <c r="H2009" s="158"/>
    </row>
    <row r="2010" spans="4:8">
      <c r="D2010" s="158"/>
      <c r="H2010" s="158"/>
    </row>
    <row r="2011" spans="4:8">
      <c r="D2011" s="158"/>
      <c r="H2011" s="158"/>
    </row>
    <row r="2012" spans="4:8">
      <c r="D2012" s="158"/>
      <c r="H2012" s="158"/>
    </row>
    <row r="2013" spans="4:8">
      <c r="D2013" s="158"/>
      <c r="H2013" s="158"/>
    </row>
    <row r="2014" spans="4:8">
      <c r="D2014" s="158"/>
      <c r="H2014" s="158"/>
    </row>
    <row r="2015" spans="4:8">
      <c r="D2015" s="158"/>
      <c r="H2015" s="158"/>
    </row>
    <row r="2016" spans="4:8">
      <c r="D2016" s="158"/>
      <c r="H2016" s="158"/>
    </row>
    <row r="2017" spans="4:8">
      <c r="D2017" s="158"/>
      <c r="H2017" s="158"/>
    </row>
    <row r="2018" spans="4:8">
      <c r="D2018" s="158"/>
      <c r="H2018" s="158"/>
    </row>
    <row r="2019" spans="4:8">
      <c r="D2019" s="158"/>
      <c r="H2019" s="158"/>
    </row>
    <row r="2020" spans="4:8">
      <c r="D2020" s="158"/>
      <c r="H2020" s="158"/>
    </row>
    <row r="2021" spans="4:8">
      <c r="D2021" s="158"/>
      <c r="H2021" s="158"/>
    </row>
    <row r="2022" spans="4:8">
      <c r="D2022" s="158"/>
      <c r="H2022" s="158"/>
    </row>
    <row r="2023" spans="4:8">
      <c r="D2023" s="158"/>
      <c r="H2023" s="158"/>
    </row>
    <row r="2024" spans="4:8">
      <c r="D2024" s="158"/>
      <c r="H2024" s="158"/>
    </row>
    <row r="2025" spans="4:8">
      <c r="D2025" s="158"/>
      <c r="H2025" s="158"/>
    </row>
    <row r="2026" spans="4:8">
      <c r="D2026" s="158"/>
      <c r="H2026" s="158"/>
    </row>
    <row r="2027" spans="4:8">
      <c r="D2027" s="158"/>
      <c r="H2027" s="158"/>
    </row>
    <row r="2028" spans="4:8">
      <c r="D2028" s="158"/>
      <c r="H2028" s="158"/>
    </row>
    <row r="2029" spans="4:8">
      <c r="D2029" s="158"/>
      <c r="H2029" s="158"/>
    </row>
    <row r="2030" spans="4:8">
      <c r="D2030" s="158"/>
      <c r="H2030" s="158"/>
    </row>
    <row r="2031" spans="4:8">
      <c r="D2031" s="158"/>
      <c r="H2031" s="158"/>
    </row>
    <row r="2032" spans="4:8">
      <c r="D2032" s="158"/>
      <c r="H2032" s="158"/>
    </row>
    <row r="2033" spans="4:8">
      <c r="D2033" s="158"/>
      <c r="H2033" s="158"/>
    </row>
    <row r="2034" spans="4:8">
      <c r="D2034" s="158"/>
      <c r="H2034" s="158"/>
    </row>
    <row r="2035" spans="4:8">
      <c r="D2035" s="158"/>
      <c r="H2035" s="158"/>
    </row>
    <row r="2036" spans="4:8">
      <c r="D2036" s="158"/>
      <c r="H2036" s="158"/>
    </row>
    <row r="2037" spans="4:8">
      <c r="D2037" s="158"/>
      <c r="H2037" s="158"/>
    </row>
    <row r="2038" spans="4:8">
      <c r="D2038" s="158"/>
      <c r="H2038" s="158"/>
    </row>
    <row r="2039" spans="4:8">
      <c r="D2039" s="158"/>
      <c r="H2039" s="158"/>
    </row>
    <row r="2040" spans="4:8">
      <c r="D2040" s="158"/>
      <c r="H2040" s="158"/>
    </row>
    <row r="2041" spans="4:8">
      <c r="D2041" s="158"/>
      <c r="H2041" s="158"/>
    </row>
    <row r="2042" spans="4:8">
      <c r="D2042" s="158"/>
      <c r="H2042" s="158"/>
    </row>
    <row r="2043" spans="4:8">
      <c r="D2043" s="158"/>
      <c r="H2043" s="158"/>
    </row>
    <row r="2044" spans="4:8">
      <c r="D2044" s="158"/>
      <c r="H2044" s="158"/>
    </row>
    <row r="2045" spans="4:8">
      <c r="D2045" s="158"/>
      <c r="H2045" s="158"/>
    </row>
    <row r="2046" spans="4:8">
      <c r="D2046" s="158"/>
      <c r="H2046" s="158"/>
    </row>
    <row r="2047" spans="4:8">
      <c r="D2047" s="158"/>
      <c r="H2047" s="158"/>
    </row>
    <row r="2048" spans="4:8">
      <c r="D2048" s="158"/>
      <c r="H2048" s="158"/>
    </row>
    <row r="2049" spans="4:8">
      <c r="D2049" s="158"/>
      <c r="H2049" s="158"/>
    </row>
    <row r="2050" spans="4:8">
      <c r="D2050" s="158"/>
      <c r="H2050" s="158"/>
    </row>
    <row r="2051" spans="4:8">
      <c r="D2051" s="158"/>
      <c r="H2051" s="158"/>
    </row>
    <row r="2052" spans="4:8">
      <c r="D2052" s="158"/>
      <c r="H2052" s="158"/>
    </row>
    <row r="2053" spans="4:8">
      <c r="D2053" s="158"/>
      <c r="H2053" s="158"/>
    </row>
    <row r="2054" spans="4:8">
      <c r="D2054" s="158"/>
      <c r="H2054" s="158"/>
    </row>
    <row r="2055" spans="4:8">
      <c r="D2055" s="158"/>
      <c r="H2055" s="158"/>
    </row>
    <row r="2056" spans="4:8">
      <c r="D2056" s="158"/>
      <c r="H2056" s="158"/>
    </row>
    <row r="2057" spans="4:8">
      <c r="D2057" s="158"/>
      <c r="H2057" s="158"/>
    </row>
    <row r="2058" spans="4:8">
      <c r="D2058" s="158"/>
      <c r="H2058" s="158"/>
    </row>
    <row r="2059" spans="4:8">
      <c r="D2059" s="158"/>
      <c r="H2059" s="158"/>
    </row>
    <row r="2060" spans="4:8">
      <c r="D2060" s="158"/>
      <c r="H2060" s="158"/>
    </row>
    <row r="2061" spans="4:8">
      <c r="D2061" s="158"/>
      <c r="H2061" s="158"/>
    </row>
    <row r="2062" spans="4:8">
      <c r="D2062" s="158"/>
      <c r="H2062" s="158"/>
    </row>
    <row r="2063" spans="4:8">
      <c r="D2063" s="158"/>
      <c r="H2063" s="158"/>
    </row>
    <row r="2064" spans="4:8">
      <c r="D2064" s="158"/>
      <c r="H2064" s="158"/>
    </row>
    <row r="2065" spans="4:8">
      <c r="D2065" s="158"/>
      <c r="H2065" s="158"/>
    </row>
    <row r="2066" spans="4:8">
      <c r="D2066" s="158"/>
      <c r="H2066" s="158"/>
    </row>
    <row r="2067" spans="4:8">
      <c r="D2067" s="158"/>
      <c r="H2067" s="158"/>
    </row>
    <row r="2068" spans="4:8">
      <c r="D2068" s="158"/>
      <c r="H2068" s="158"/>
    </row>
    <row r="2069" spans="4:8">
      <c r="D2069" s="158"/>
      <c r="H2069" s="158"/>
    </row>
    <row r="2070" spans="4:8">
      <c r="D2070" s="158"/>
      <c r="H2070" s="158"/>
    </row>
    <row r="2071" spans="4:8">
      <c r="D2071" s="158"/>
      <c r="H2071" s="158"/>
    </row>
    <row r="2072" spans="4:8">
      <c r="D2072" s="158"/>
      <c r="H2072" s="158"/>
    </row>
    <row r="2073" spans="4:8">
      <c r="D2073" s="158"/>
      <c r="H2073" s="158"/>
    </row>
    <row r="2074" spans="4:8">
      <c r="D2074" s="158"/>
      <c r="H2074" s="158"/>
    </row>
    <row r="2075" spans="4:8">
      <c r="D2075" s="158"/>
      <c r="H2075" s="158"/>
    </row>
    <row r="2076" spans="4:8">
      <c r="D2076" s="158"/>
      <c r="H2076" s="158"/>
    </row>
    <row r="2077" spans="4:8">
      <c r="D2077" s="158"/>
      <c r="H2077" s="158"/>
    </row>
    <row r="2078" spans="4:8">
      <c r="D2078" s="158"/>
      <c r="H2078" s="158"/>
    </row>
    <row r="2079" spans="4:8">
      <c r="D2079" s="158"/>
      <c r="H2079" s="158"/>
    </row>
    <row r="2080" spans="4:8">
      <c r="D2080" s="158"/>
      <c r="H2080" s="158"/>
    </row>
    <row r="2081" spans="4:8">
      <c r="D2081" s="158"/>
      <c r="H2081" s="158"/>
    </row>
    <row r="2082" spans="4:8">
      <c r="D2082" s="158"/>
      <c r="H2082" s="158"/>
    </row>
    <row r="2083" spans="4:8">
      <c r="D2083" s="158"/>
      <c r="H2083" s="158"/>
    </row>
    <row r="2084" spans="4:8">
      <c r="D2084" s="158"/>
      <c r="H2084" s="158"/>
    </row>
    <row r="2085" spans="4:8">
      <c r="D2085" s="158"/>
      <c r="H2085" s="158"/>
    </row>
    <row r="2086" spans="4:8">
      <c r="D2086" s="158"/>
      <c r="H2086" s="158"/>
    </row>
    <row r="2087" spans="4:8">
      <c r="D2087" s="158"/>
      <c r="H2087" s="158"/>
    </row>
    <row r="2088" spans="4:8">
      <c r="D2088" s="158"/>
      <c r="H2088" s="158"/>
    </row>
    <row r="2089" spans="4:8">
      <c r="D2089" s="158"/>
      <c r="H2089" s="158"/>
    </row>
    <row r="2090" spans="4:8">
      <c r="D2090" s="158"/>
      <c r="H2090" s="158"/>
    </row>
    <row r="2091" spans="4:8">
      <c r="D2091" s="158"/>
      <c r="H2091" s="158"/>
    </row>
    <row r="2092" spans="4:8">
      <c r="D2092" s="158"/>
      <c r="H2092" s="158"/>
    </row>
    <row r="2093" spans="4:8">
      <c r="D2093" s="158"/>
      <c r="H2093" s="158"/>
    </row>
    <row r="2094" spans="4:8">
      <c r="D2094" s="158"/>
      <c r="H2094" s="158"/>
    </row>
    <row r="2095" spans="4:8">
      <c r="D2095" s="158"/>
      <c r="H2095" s="158"/>
    </row>
    <row r="2096" spans="4:8">
      <c r="D2096" s="158"/>
      <c r="H2096" s="158"/>
    </row>
    <row r="2097" spans="4:8">
      <c r="D2097" s="158"/>
      <c r="H2097" s="158"/>
    </row>
    <row r="2098" spans="4:8">
      <c r="D2098" s="158"/>
      <c r="H2098" s="158"/>
    </row>
    <row r="2099" spans="4:8">
      <c r="D2099" s="158"/>
      <c r="H2099" s="158"/>
    </row>
    <row r="2100" spans="4:8">
      <c r="D2100" s="158"/>
      <c r="H2100" s="158"/>
    </row>
    <row r="2101" spans="4:8">
      <c r="D2101" s="158"/>
      <c r="H2101" s="158"/>
    </row>
    <row r="2102" spans="4:8">
      <c r="D2102" s="158"/>
      <c r="H2102" s="158"/>
    </row>
    <row r="2103" spans="4:8">
      <c r="D2103" s="158"/>
      <c r="H2103" s="158"/>
    </row>
    <row r="2104" spans="4:8">
      <c r="D2104" s="158"/>
      <c r="H2104" s="158"/>
    </row>
    <row r="2105" spans="4:8">
      <c r="D2105" s="158"/>
      <c r="H2105" s="158"/>
    </row>
    <row r="2106" spans="4:8">
      <c r="D2106" s="158"/>
      <c r="H2106" s="158"/>
    </row>
    <row r="2107" spans="4:8">
      <c r="D2107" s="158"/>
      <c r="H2107" s="158"/>
    </row>
    <row r="2108" spans="4:8">
      <c r="D2108" s="158"/>
      <c r="H2108" s="158"/>
    </row>
    <row r="2109" spans="4:8">
      <c r="D2109" s="158"/>
      <c r="H2109" s="158"/>
    </row>
    <row r="2110" spans="4:8">
      <c r="D2110" s="158"/>
      <c r="H2110" s="158"/>
    </row>
    <row r="2111" spans="4:8">
      <c r="D2111" s="158"/>
      <c r="H2111" s="158"/>
    </row>
    <row r="2112" spans="4:8">
      <c r="D2112" s="158"/>
      <c r="H2112" s="158"/>
    </row>
    <row r="2113" spans="4:8">
      <c r="D2113" s="158"/>
      <c r="H2113" s="158"/>
    </row>
    <row r="2114" spans="4:8">
      <c r="D2114" s="158"/>
      <c r="H2114" s="158"/>
    </row>
    <row r="2115" spans="4:8">
      <c r="D2115" s="158"/>
      <c r="H2115" s="158"/>
    </row>
    <row r="2116" spans="4:8">
      <c r="D2116" s="158"/>
      <c r="H2116" s="158"/>
    </row>
    <row r="2117" spans="4:8">
      <c r="D2117" s="158"/>
      <c r="H2117" s="158"/>
    </row>
    <row r="2118" spans="4:8">
      <c r="D2118" s="158"/>
      <c r="H2118" s="158"/>
    </row>
    <row r="2119" spans="4:8">
      <c r="D2119" s="158"/>
      <c r="H2119" s="158"/>
    </row>
    <row r="2120" spans="4:8">
      <c r="D2120" s="158"/>
      <c r="H2120" s="158"/>
    </row>
    <row r="2121" spans="4:8">
      <c r="D2121" s="158"/>
      <c r="H2121" s="158"/>
    </row>
    <row r="2122" spans="4:8">
      <c r="D2122" s="158"/>
      <c r="H2122" s="158"/>
    </row>
    <row r="2123" spans="4:8">
      <c r="D2123" s="158"/>
      <c r="H2123" s="158"/>
    </row>
    <row r="2124" spans="4:8">
      <c r="D2124" s="158"/>
      <c r="H2124" s="158"/>
    </row>
    <row r="2125" spans="4:8">
      <c r="D2125" s="158"/>
      <c r="H2125" s="158"/>
    </row>
    <row r="2126" spans="4:8">
      <c r="D2126" s="158"/>
      <c r="H2126" s="158"/>
    </row>
    <row r="2127" spans="4:8">
      <c r="D2127" s="158"/>
      <c r="H2127" s="158"/>
    </row>
    <row r="2128" spans="4:8">
      <c r="D2128" s="158"/>
      <c r="H2128" s="158"/>
    </row>
    <row r="2129" spans="4:8">
      <c r="D2129" s="158"/>
      <c r="H2129" s="158"/>
    </row>
    <row r="2130" spans="4:8">
      <c r="D2130" s="158"/>
      <c r="H2130" s="158"/>
    </row>
    <row r="2131" spans="4:8">
      <c r="D2131" s="158"/>
      <c r="H2131" s="158"/>
    </row>
    <row r="2132" spans="4:8">
      <c r="D2132" s="158"/>
      <c r="H2132" s="158"/>
    </row>
    <row r="2133" spans="4:8">
      <c r="D2133" s="158"/>
      <c r="H2133" s="158"/>
    </row>
    <row r="2134" spans="4:8">
      <c r="D2134" s="158"/>
      <c r="H2134" s="158"/>
    </row>
    <row r="2135" spans="4:8">
      <c r="D2135" s="158"/>
      <c r="H2135" s="158"/>
    </row>
    <row r="2136" spans="4:8">
      <c r="D2136" s="158"/>
      <c r="H2136" s="158"/>
    </row>
    <row r="2137" spans="4:8">
      <c r="D2137" s="158"/>
      <c r="H2137" s="158"/>
    </row>
    <row r="2138" spans="4:8">
      <c r="D2138" s="158"/>
      <c r="H2138" s="158"/>
    </row>
    <row r="2139" spans="4:8">
      <c r="D2139" s="158"/>
      <c r="H2139" s="158"/>
    </row>
    <row r="2140" spans="4:8">
      <c r="D2140" s="158"/>
      <c r="H2140" s="158"/>
    </row>
    <row r="2141" spans="4:8">
      <c r="D2141" s="158"/>
      <c r="H2141" s="158"/>
    </row>
    <row r="2142" spans="4:8">
      <c r="D2142" s="158"/>
      <c r="H2142" s="158"/>
    </row>
    <row r="2143" spans="4:8">
      <c r="D2143" s="158"/>
      <c r="H2143" s="158"/>
    </row>
    <row r="2144" spans="4:8">
      <c r="D2144" s="158"/>
      <c r="H2144" s="158"/>
    </row>
    <row r="2145" spans="4:8">
      <c r="D2145" s="158"/>
      <c r="H2145" s="158"/>
    </row>
    <row r="2146" spans="4:8">
      <c r="D2146" s="158"/>
      <c r="H2146" s="158"/>
    </row>
    <row r="2147" spans="4:8">
      <c r="D2147" s="158"/>
      <c r="H2147" s="158"/>
    </row>
    <row r="2148" spans="4:8">
      <c r="D2148" s="158"/>
      <c r="H2148" s="158"/>
    </row>
    <row r="2149" spans="4:8">
      <c r="D2149" s="158"/>
      <c r="H2149" s="158"/>
    </row>
    <row r="2150" spans="4:8">
      <c r="D2150" s="158"/>
      <c r="H2150" s="158"/>
    </row>
    <row r="2151" spans="4:8">
      <c r="D2151" s="158"/>
      <c r="H2151" s="158"/>
    </row>
    <row r="2152" spans="4:8">
      <c r="D2152" s="158"/>
      <c r="H2152" s="158"/>
    </row>
    <row r="2153" spans="4:8">
      <c r="D2153" s="158"/>
      <c r="H2153" s="158"/>
    </row>
    <row r="2154" spans="4:8">
      <c r="D2154" s="158"/>
      <c r="H2154" s="158"/>
    </row>
    <row r="2155" spans="4:8">
      <c r="D2155" s="158"/>
      <c r="H2155" s="158"/>
    </row>
    <row r="2156" spans="4:8">
      <c r="D2156" s="158"/>
      <c r="H2156" s="158"/>
    </row>
    <row r="2157" spans="4:8">
      <c r="D2157" s="158"/>
      <c r="H2157" s="158"/>
    </row>
    <row r="2158" spans="4:8">
      <c r="D2158" s="158"/>
      <c r="H2158" s="158"/>
    </row>
    <row r="2159" spans="4:8">
      <c r="D2159" s="158"/>
      <c r="H2159" s="158"/>
    </row>
    <row r="2160" spans="4:8">
      <c r="D2160" s="158"/>
      <c r="H2160" s="158"/>
    </row>
    <row r="2161" spans="4:8">
      <c r="D2161" s="158"/>
      <c r="H2161" s="158"/>
    </row>
    <row r="2162" spans="4:8">
      <c r="D2162" s="158"/>
      <c r="H2162" s="158"/>
    </row>
    <row r="2163" spans="4:8">
      <c r="D2163" s="158"/>
      <c r="H2163" s="158"/>
    </row>
    <row r="2164" spans="4:8">
      <c r="D2164" s="158"/>
      <c r="H2164" s="158"/>
    </row>
    <row r="2165" spans="4:8">
      <c r="D2165" s="158"/>
      <c r="H2165" s="158"/>
    </row>
    <row r="2166" spans="4:8">
      <c r="D2166" s="158"/>
      <c r="H2166" s="158"/>
    </row>
    <row r="2167" spans="4:8">
      <c r="D2167" s="158"/>
      <c r="H2167" s="158"/>
    </row>
    <row r="2168" spans="4:8">
      <c r="D2168" s="158"/>
      <c r="H2168" s="158"/>
    </row>
    <row r="2169" spans="4:8">
      <c r="D2169" s="158"/>
      <c r="H2169" s="158"/>
    </row>
    <row r="2170" spans="4:8">
      <c r="D2170" s="158"/>
      <c r="H2170" s="158"/>
    </row>
    <row r="2171" spans="4:8">
      <c r="D2171" s="158"/>
      <c r="H2171" s="158"/>
    </row>
    <row r="2172" spans="4:8">
      <c r="D2172" s="158"/>
      <c r="H2172" s="158"/>
    </row>
    <row r="2173" spans="4:8">
      <c r="D2173" s="158"/>
      <c r="H2173" s="158"/>
    </row>
    <row r="2174" spans="4:8">
      <c r="D2174" s="158"/>
      <c r="H2174" s="158"/>
    </row>
    <row r="2175" spans="4:8">
      <c r="D2175" s="158"/>
      <c r="H2175" s="158"/>
    </row>
    <row r="2176" spans="4:8">
      <c r="D2176" s="158"/>
      <c r="H2176" s="158"/>
    </row>
    <row r="2177" spans="4:8">
      <c r="D2177" s="158"/>
      <c r="H2177" s="158"/>
    </row>
    <row r="2178" spans="4:8">
      <c r="D2178" s="158"/>
      <c r="H2178" s="158"/>
    </row>
    <row r="2179" spans="4:8">
      <c r="D2179" s="158"/>
      <c r="H2179" s="158"/>
    </row>
    <row r="2180" spans="4:8">
      <c r="D2180" s="158"/>
      <c r="H2180" s="158"/>
    </row>
    <row r="2181" spans="4:8">
      <c r="D2181" s="158"/>
      <c r="H2181" s="158"/>
    </row>
    <row r="2182" spans="4:8">
      <c r="D2182" s="158"/>
      <c r="H2182" s="158"/>
    </row>
    <row r="2183" spans="4:8">
      <c r="D2183" s="158"/>
      <c r="H2183" s="158"/>
    </row>
    <row r="2184" spans="4:8">
      <c r="D2184" s="158"/>
      <c r="H2184" s="158"/>
    </row>
    <row r="2185" spans="4:8">
      <c r="D2185" s="158"/>
      <c r="H2185" s="158"/>
    </row>
    <row r="2186" spans="4:8">
      <c r="D2186" s="158"/>
      <c r="H2186" s="158"/>
    </row>
    <row r="2187" spans="4:8">
      <c r="D2187" s="158"/>
      <c r="H2187" s="158"/>
    </row>
    <row r="2188" spans="4:8">
      <c r="D2188" s="158"/>
      <c r="H2188" s="158"/>
    </row>
    <row r="2189" spans="4:8">
      <c r="D2189" s="158"/>
      <c r="H2189" s="158"/>
    </row>
    <row r="2190" spans="4:8">
      <c r="D2190" s="158"/>
      <c r="H2190" s="158"/>
    </row>
    <row r="2191" spans="4:8">
      <c r="D2191" s="158"/>
      <c r="H2191" s="158"/>
    </row>
    <row r="2192" spans="4:8">
      <c r="D2192" s="158"/>
      <c r="H2192" s="158"/>
    </row>
    <row r="2193" spans="4:8">
      <c r="D2193" s="158"/>
      <c r="H2193" s="158"/>
    </row>
    <row r="2194" spans="4:8">
      <c r="D2194" s="158"/>
      <c r="H2194" s="158"/>
    </row>
    <row r="2195" spans="4:8">
      <c r="D2195" s="158"/>
      <c r="H2195" s="158"/>
    </row>
    <row r="2196" spans="4:8">
      <c r="D2196" s="158"/>
      <c r="H2196" s="158"/>
    </row>
    <row r="2197" spans="4:8">
      <c r="D2197" s="158"/>
      <c r="H2197" s="158"/>
    </row>
    <row r="2198" spans="4:8">
      <c r="D2198" s="158"/>
      <c r="H2198" s="158"/>
    </row>
    <row r="2199" spans="4:8">
      <c r="D2199" s="158"/>
      <c r="H2199" s="158"/>
    </row>
    <row r="2200" spans="4:8">
      <c r="D2200" s="158"/>
      <c r="H2200" s="158"/>
    </row>
    <row r="2201" spans="4:8">
      <c r="D2201" s="158"/>
      <c r="H2201" s="158"/>
    </row>
    <row r="2202" spans="4:8">
      <c r="D2202" s="158"/>
      <c r="H2202" s="158"/>
    </row>
    <row r="2203" spans="4:8">
      <c r="D2203" s="158"/>
      <c r="H2203" s="158"/>
    </row>
    <row r="2204" spans="4:8">
      <c r="D2204" s="158"/>
      <c r="H2204" s="158"/>
    </row>
    <row r="2205" spans="4:8">
      <c r="D2205" s="158"/>
      <c r="H2205" s="158"/>
    </row>
    <row r="2206" spans="4:8">
      <c r="D2206" s="158"/>
      <c r="H2206" s="158"/>
    </row>
    <row r="2207" spans="4:8">
      <c r="D2207" s="158"/>
      <c r="H2207" s="158"/>
    </row>
    <row r="2208" spans="4:8">
      <c r="D2208" s="158"/>
      <c r="H2208" s="158"/>
    </row>
    <row r="2209" spans="4:8">
      <c r="D2209" s="158"/>
      <c r="H2209" s="158"/>
    </row>
    <row r="2210" spans="4:8">
      <c r="D2210" s="158"/>
      <c r="H2210" s="158"/>
    </row>
    <row r="2211" spans="4:8">
      <c r="D2211" s="158"/>
      <c r="H2211" s="158"/>
    </row>
    <row r="2212" spans="4:8">
      <c r="D2212" s="158"/>
      <c r="H2212" s="158"/>
    </row>
    <row r="2213" spans="4:8">
      <c r="D2213" s="158"/>
      <c r="H2213" s="158"/>
    </row>
    <row r="2214" spans="4:8">
      <c r="D2214" s="158"/>
      <c r="H2214" s="158"/>
    </row>
    <row r="2215" spans="4:8">
      <c r="D2215" s="158"/>
      <c r="H2215" s="158"/>
    </row>
    <row r="2216" spans="4:8">
      <c r="D2216" s="158"/>
      <c r="H2216" s="158"/>
    </row>
    <row r="2217" spans="4:8">
      <c r="D2217" s="158"/>
      <c r="H2217" s="158"/>
    </row>
    <row r="2218" spans="4:8">
      <c r="D2218" s="158"/>
      <c r="H2218" s="158"/>
    </row>
    <row r="2219" spans="4:8">
      <c r="D2219" s="158"/>
      <c r="H2219" s="158"/>
    </row>
    <row r="2220" spans="4:8">
      <c r="D2220" s="158"/>
      <c r="H2220" s="158"/>
    </row>
    <row r="2221" spans="4:8">
      <c r="D2221" s="158"/>
      <c r="H2221" s="158"/>
    </row>
    <row r="2222" spans="4:8">
      <c r="D2222" s="158"/>
      <c r="H2222" s="158"/>
    </row>
    <row r="2223" spans="4:8">
      <c r="D2223" s="158"/>
      <c r="H2223" s="158"/>
    </row>
    <row r="2224" spans="4:8">
      <c r="D2224" s="158"/>
      <c r="H2224" s="158"/>
    </row>
    <row r="2225" spans="4:8">
      <c r="D2225" s="158"/>
      <c r="H2225" s="158"/>
    </row>
    <row r="2226" spans="4:8">
      <c r="D2226" s="158"/>
      <c r="H2226" s="158"/>
    </row>
    <row r="2227" spans="4:8">
      <c r="D2227" s="158"/>
      <c r="H2227" s="158"/>
    </row>
    <row r="2228" spans="4:8">
      <c r="D2228" s="158"/>
      <c r="H2228" s="158"/>
    </row>
    <row r="2229" spans="4:8">
      <c r="D2229" s="158"/>
      <c r="H2229" s="158"/>
    </row>
    <row r="2230" spans="4:8">
      <c r="D2230" s="158"/>
      <c r="H2230" s="158"/>
    </row>
    <row r="2231" spans="4:8">
      <c r="D2231" s="158"/>
      <c r="H2231" s="158"/>
    </row>
    <row r="2232" spans="4:8">
      <c r="D2232" s="158"/>
      <c r="H2232" s="158"/>
    </row>
    <row r="2233" spans="4:8">
      <c r="D2233" s="158"/>
      <c r="H2233" s="158"/>
    </row>
    <row r="2234" spans="4:8">
      <c r="D2234" s="158"/>
      <c r="H2234" s="158"/>
    </row>
    <row r="2235" spans="4:8">
      <c r="D2235" s="158"/>
      <c r="H2235" s="158"/>
    </row>
    <row r="2236" spans="4:8">
      <c r="D2236" s="158"/>
      <c r="H2236" s="158"/>
    </row>
    <row r="2237" spans="4:8">
      <c r="D2237" s="158"/>
      <c r="H2237" s="158"/>
    </row>
    <row r="2238" spans="4:8">
      <c r="D2238" s="158"/>
      <c r="H2238" s="158"/>
    </row>
    <row r="2239" spans="4:8">
      <c r="D2239" s="158"/>
      <c r="H2239" s="158"/>
    </row>
    <row r="2240" spans="4:8">
      <c r="D2240" s="158"/>
      <c r="H2240" s="158"/>
    </row>
    <row r="2241" spans="4:8">
      <c r="D2241" s="158"/>
      <c r="H2241" s="158"/>
    </row>
    <row r="2242" spans="4:8">
      <c r="D2242" s="158"/>
      <c r="H2242" s="158"/>
    </row>
    <row r="2243" spans="4:8">
      <c r="D2243" s="158"/>
      <c r="H2243" s="158"/>
    </row>
    <row r="2244" spans="4:8">
      <c r="D2244" s="158"/>
      <c r="H2244" s="158"/>
    </row>
    <row r="2245" spans="4:8">
      <c r="D2245" s="158"/>
      <c r="H2245" s="158"/>
    </row>
    <row r="2246" spans="4:8">
      <c r="D2246" s="158"/>
      <c r="H2246" s="158"/>
    </row>
    <row r="2247" spans="4:8">
      <c r="D2247" s="158"/>
      <c r="H2247" s="158"/>
    </row>
    <row r="2248" spans="4:8">
      <c r="D2248" s="158"/>
      <c r="H2248" s="158"/>
    </row>
    <row r="2249" spans="4:8">
      <c r="D2249" s="158"/>
      <c r="H2249" s="158"/>
    </row>
    <row r="2250" spans="4:8">
      <c r="D2250" s="158"/>
      <c r="H2250" s="158"/>
    </row>
    <row r="2251" spans="4:8">
      <c r="D2251" s="158"/>
      <c r="H2251" s="158"/>
    </row>
    <row r="2252" spans="4:8">
      <c r="D2252" s="158"/>
      <c r="H2252" s="158"/>
    </row>
    <row r="2253" spans="4:8">
      <c r="D2253" s="158"/>
      <c r="H2253" s="158"/>
    </row>
    <row r="2254" spans="4:8">
      <c r="D2254" s="158"/>
      <c r="H2254" s="158"/>
    </row>
    <row r="2255" spans="4:8">
      <c r="D2255" s="158"/>
      <c r="H2255" s="158"/>
    </row>
    <row r="2256" spans="4:8">
      <c r="D2256" s="158"/>
      <c r="H2256" s="158"/>
    </row>
    <row r="2257" spans="4:8">
      <c r="D2257" s="158"/>
      <c r="H2257" s="158"/>
    </row>
    <row r="2258" spans="4:8">
      <c r="D2258" s="158"/>
      <c r="H2258" s="158"/>
    </row>
    <row r="2259" spans="4:8">
      <c r="D2259" s="158"/>
      <c r="H2259" s="158"/>
    </row>
    <row r="2260" spans="4:8">
      <c r="D2260" s="158"/>
      <c r="H2260" s="158"/>
    </row>
    <row r="2261" spans="4:8">
      <c r="D2261" s="158"/>
      <c r="H2261" s="158"/>
    </row>
    <row r="2262" spans="4:8">
      <c r="D2262" s="158"/>
      <c r="H2262" s="158"/>
    </row>
    <row r="2263" spans="4:8">
      <c r="D2263" s="158"/>
      <c r="H2263" s="158"/>
    </row>
    <row r="2264" spans="4:8">
      <c r="D2264" s="158"/>
      <c r="H2264" s="158"/>
    </row>
    <row r="2265" spans="4:8">
      <c r="D2265" s="158"/>
      <c r="H2265" s="158"/>
    </row>
    <row r="2266" spans="4:8">
      <c r="D2266" s="158"/>
      <c r="H2266" s="158"/>
    </row>
    <row r="2267" spans="4:8">
      <c r="D2267" s="158"/>
      <c r="H2267" s="158"/>
    </row>
    <row r="2268" spans="4:8">
      <c r="D2268" s="158"/>
      <c r="H2268" s="158"/>
    </row>
    <row r="2269" spans="4:8">
      <c r="D2269" s="158"/>
      <c r="H2269" s="158"/>
    </row>
    <row r="2270" spans="4:8">
      <c r="D2270" s="158"/>
      <c r="H2270" s="158"/>
    </row>
    <row r="2271" spans="4:8">
      <c r="D2271" s="158"/>
      <c r="H2271" s="158"/>
    </row>
    <row r="2272" spans="4:8">
      <c r="D2272" s="158"/>
      <c r="H2272" s="158"/>
    </row>
    <row r="2273" spans="4:8">
      <c r="D2273" s="158"/>
      <c r="H2273" s="158"/>
    </row>
    <row r="2274" spans="4:8">
      <c r="D2274" s="158"/>
      <c r="H2274" s="158"/>
    </row>
    <row r="2275" spans="4:8">
      <c r="D2275" s="158"/>
      <c r="H2275" s="158"/>
    </row>
    <row r="2276" spans="4:8">
      <c r="D2276" s="158"/>
      <c r="H2276" s="158"/>
    </row>
    <row r="2277" spans="4:8">
      <c r="D2277" s="158"/>
      <c r="H2277" s="158"/>
    </row>
    <row r="2278" spans="4:8">
      <c r="D2278" s="158"/>
      <c r="H2278" s="158"/>
    </row>
    <row r="2279" spans="4:8">
      <c r="D2279" s="158"/>
      <c r="H2279" s="158"/>
    </row>
    <row r="2280" spans="4:8">
      <c r="D2280" s="158"/>
      <c r="H2280" s="158"/>
    </row>
    <row r="2281" spans="4:8">
      <c r="D2281" s="158"/>
      <c r="H2281" s="158"/>
    </row>
    <row r="2282" spans="4:8">
      <c r="D2282" s="158"/>
      <c r="H2282" s="158"/>
    </row>
    <row r="2283" spans="4:8">
      <c r="D2283" s="158"/>
      <c r="H2283" s="158"/>
    </row>
    <row r="2284" spans="4:8">
      <c r="D2284" s="158"/>
      <c r="H2284" s="158"/>
    </row>
    <row r="2285" spans="4:8">
      <c r="D2285" s="158"/>
      <c r="H2285" s="158"/>
    </row>
    <row r="2286" spans="4:8">
      <c r="D2286" s="158"/>
      <c r="H2286" s="158"/>
    </row>
    <row r="2287" spans="4:8">
      <c r="D2287" s="158"/>
      <c r="H2287" s="158"/>
    </row>
    <row r="2288" spans="4:8">
      <c r="D2288" s="158"/>
      <c r="H2288" s="158"/>
    </row>
    <row r="2289" spans="4:8">
      <c r="D2289" s="158"/>
      <c r="H2289" s="158"/>
    </row>
    <row r="2290" spans="4:8">
      <c r="D2290" s="158"/>
      <c r="H2290" s="158"/>
    </row>
    <row r="2291" spans="4:8">
      <c r="D2291" s="158"/>
      <c r="H2291" s="158"/>
    </row>
    <row r="2292" spans="4:8">
      <c r="D2292" s="158"/>
      <c r="H2292" s="158"/>
    </row>
    <row r="2293" spans="4:8">
      <c r="D2293" s="158"/>
      <c r="H2293" s="158"/>
    </row>
    <row r="2294" spans="4:8">
      <c r="D2294" s="158"/>
      <c r="H2294" s="158"/>
    </row>
    <row r="2295" spans="4:8">
      <c r="D2295" s="158"/>
      <c r="H2295" s="158"/>
    </row>
    <row r="2296" spans="4:8">
      <c r="D2296" s="158"/>
      <c r="H2296" s="158"/>
    </row>
    <row r="2297" spans="4:8">
      <c r="D2297" s="158"/>
      <c r="H2297" s="158"/>
    </row>
    <row r="2298" spans="4:8">
      <c r="D2298" s="158"/>
      <c r="H2298" s="158"/>
    </row>
    <row r="2299" spans="4:8">
      <c r="D2299" s="158"/>
      <c r="H2299" s="158"/>
    </row>
    <row r="2300" spans="4:8">
      <c r="D2300" s="158"/>
      <c r="H2300" s="158"/>
    </row>
    <row r="2301" spans="4:8">
      <c r="D2301" s="158"/>
      <c r="H2301" s="158"/>
    </row>
    <row r="2302" spans="4:8">
      <c r="D2302" s="158"/>
      <c r="H2302" s="158"/>
    </row>
    <row r="2303" spans="4:8">
      <c r="D2303" s="158"/>
      <c r="H2303" s="158"/>
    </row>
    <row r="2304" spans="4:8">
      <c r="D2304" s="158"/>
      <c r="H2304" s="158"/>
    </row>
    <row r="2305" spans="4:8">
      <c r="D2305" s="158"/>
      <c r="H2305" s="158"/>
    </row>
    <row r="2306" spans="4:8">
      <c r="D2306" s="158"/>
      <c r="H2306" s="158"/>
    </row>
    <row r="2307" spans="4:8">
      <c r="D2307" s="158"/>
      <c r="H2307" s="158"/>
    </row>
    <row r="2308" spans="4:8">
      <c r="D2308" s="158"/>
      <c r="H2308" s="158"/>
    </row>
    <row r="2309" spans="4:8">
      <c r="D2309" s="158"/>
      <c r="H2309" s="158"/>
    </row>
    <row r="2310" spans="4:8">
      <c r="D2310" s="158"/>
      <c r="H2310" s="158"/>
    </row>
    <row r="2311" spans="4:8">
      <c r="D2311" s="158"/>
      <c r="H2311" s="158"/>
    </row>
    <row r="2312" spans="4:8">
      <c r="D2312" s="158"/>
      <c r="H2312" s="158"/>
    </row>
    <row r="2313" spans="4:8">
      <c r="D2313" s="158"/>
      <c r="H2313" s="158"/>
    </row>
    <row r="2314" spans="4:8">
      <c r="D2314" s="158"/>
      <c r="H2314" s="158"/>
    </row>
    <row r="2315" spans="4:8">
      <c r="D2315" s="158"/>
      <c r="H2315" s="158"/>
    </row>
    <row r="2316" spans="4:8">
      <c r="D2316" s="158"/>
      <c r="H2316" s="158"/>
    </row>
    <row r="2317" spans="4:8">
      <c r="D2317" s="158"/>
      <c r="H2317" s="158"/>
    </row>
    <row r="2318" spans="4:8">
      <c r="D2318" s="158"/>
      <c r="H2318" s="158"/>
    </row>
    <row r="2319" spans="4:8">
      <c r="D2319" s="158"/>
      <c r="H2319" s="158"/>
    </row>
    <row r="2320" spans="4:8">
      <c r="D2320" s="158"/>
      <c r="H2320" s="158"/>
    </row>
    <row r="2321" spans="4:8">
      <c r="D2321" s="158"/>
      <c r="H2321" s="158"/>
    </row>
    <row r="2322" spans="4:8">
      <c r="D2322" s="158"/>
      <c r="H2322" s="158"/>
    </row>
    <row r="2323" spans="4:8">
      <c r="D2323" s="158"/>
      <c r="H2323" s="158"/>
    </row>
    <row r="2324" spans="4:8">
      <c r="D2324" s="158"/>
      <c r="H2324" s="158"/>
    </row>
    <row r="2325" spans="4:8">
      <c r="D2325" s="158"/>
      <c r="H2325" s="158"/>
    </row>
    <row r="2326" spans="4:8">
      <c r="D2326" s="158"/>
      <c r="H2326" s="158"/>
    </row>
    <row r="2327" spans="4:8">
      <c r="D2327" s="158"/>
      <c r="H2327" s="158"/>
    </row>
    <row r="2328" spans="4:8">
      <c r="D2328" s="158"/>
      <c r="H2328" s="158"/>
    </row>
    <row r="2329" spans="4:8">
      <c r="D2329" s="158"/>
      <c r="H2329" s="158"/>
    </row>
    <row r="2330" spans="4:8">
      <c r="D2330" s="158"/>
      <c r="H2330" s="158"/>
    </row>
    <row r="2331" spans="4:8">
      <c r="D2331" s="158"/>
      <c r="H2331" s="158"/>
    </row>
    <row r="2332" spans="4:8">
      <c r="D2332" s="158"/>
      <c r="H2332" s="158"/>
    </row>
    <row r="2333" spans="4:8">
      <c r="D2333" s="158"/>
      <c r="H2333" s="158"/>
    </row>
    <row r="2334" spans="4:8">
      <c r="D2334" s="158"/>
      <c r="H2334" s="158"/>
    </row>
    <row r="2335" spans="4:8">
      <c r="D2335" s="158"/>
      <c r="H2335" s="158"/>
    </row>
    <row r="2336" spans="4:8">
      <c r="D2336" s="158"/>
      <c r="H2336" s="158"/>
    </row>
    <row r="2337" spans="4:8">
      <c r="D2337" s="158"/>
      <c r="H2337" s="158"/>
    </row>
    <row r="2338" spans="4:8">
      <c r="D2338" s="158"/>
      <c r="H2338" s="158"/>
    </row>
    <row r="2339" spans="4:8">
      <c r="D2339" s="158"/>
      <c r="H2339" s="158"/>
    </row>
    <row r="2340" spans="4:8">
      <c r="D2340" s="158"/>
      <c r="H2340" s="158"/>
    </row>
    <row r="2341" spans="4:8">
      <c r="D2341" s="158"/>
      <c r="H2341" s="158"/>
    </row>
    <row r="2342" spans="4:8">
      <c r="D2342" s="158"/>
      <c r="H2342" s="158"/>
    </row>
    <row r="2343" spans="4:8">
      <c r="D2343" s="158"/>
      <c r="H2343" s="158"/>
    </row>
    <row r="2344" spans="4:8">
      <c r="D2344" s="158"/>
      <c r="H2344" s="158"/>
    </row>
    <row r="2345" spans="4:8">
      <c r="D2345" s="158"/>
      <c r="H2345" s="158"/>
    </row>
    <row r="2346" spans="4:8">
      <c r="D2346" s="158"/>
      <c r="H2346" s="158"/>
    </row>
    <row r="2347" spans="4:8">
      <c r="D2347" s="158"/>
      <c r="H2347" s="158"/>
    </row>
    <row r="2348" spans="4:8">
      <c r="D2348" s="158"/>
      <c r="H2348" s="158"/>
    </row>
    <row r="2349" spans="4:8">
      <c r="D2349" s="158"/>
      <c r="H2349" s="158"/>
    </row>
    <row r="2350" spans="4:8">
      <c r="D2350" s="158"/>
      <c r="H2350" s="158"/>
    </row>
    <row r="2351" spans="4:8">
      <c r="D2351" s="158"/>
      <c r="H2351" s="158"/>
    </row>
    <row r="2352" spans="4:8">
      <c r="D2352" s="158"/>
      <c r="H2352" s="158"/>
    </row>
    <row r="2353" spans="4:8">
      <c r="D2353" s="158"/>
      <c r="H2353" s="158"/>
    </row>
    <row r="2354" spans="4:8">
      <c r="D2354" s="158"/>
      <c r="H2354" s="158"/>
    </row>
    <row r="2355" spans="4:8">
      <c r="D2355" s="158"/>
      <c r="H2355" s="158"/>
    </row>
    <row r="2356" spans="4:8">
      <c r="D2356" s="158"/>
      <c r="H2356" s="158"/>
    </row>
    <row r="2357" spans="4:8">
      <c r="D2357" s="158"/>
      <c r="H2357" s="158"/>
    </row>
    <row r="2358" spans="4:8">
      <c r="D2358" s="158"/>
      <c r="H2358" s="158"/>
    </row>
    <row r="2359" spans="4:8">
      <c r="D2359" s="158"/>
      <c r="H2359" s="158"/>
    </row>
    <row r="2360" spans="4:8">
      <c r="D2360" s="158"/>
      <c r="H2360" s="158"/>
    </row>
    <row r="2361" spans="4:8">
      <c r="D2361" s="158"/>
      <c r="H2361" s="158"/>
    </row>
    <row r="2362" spans="4:8">
      <c r="D2362" s="158"/>
      <c r="H2362" s="158"/>
    </row>
    <row r="2363" spans="4:8">
      <c r="D2363" s="158"/>
      <c r="H2363" s="158"/>
    </row>
    <row r="2364" spans="4:8">
      <c r="D2364" s="158"/>
      <c r="H2364" s="158"/>
    </row>
    <row r="2365" spans="4:8">
      <c r="D2365" s="158"/>
      <c r="H2365" s="158"/>
    </row>
    <row r="2366" spans="4:8">
      <c r="D2366" s="158"/>
      <c r="H2366" s="158"/>
    </row>
    <row r="2367" spans="4:8">
      <c r="D2367" s="158"/>
      <c r="H2367" s="158"/>
    </row>
    <row r="2368" spans="4:8">
      <c r="D2368" s="158"/>
      <c r="H2368" s="158"/>
    </row>
    <row r="2369" spans="4:8">
      <c r="D2369" s="158"/>
      <c r="H2369" s="158"/>
    </row>
    <row r="2370" spans="4:8">
      <c r="D2370" s="158"/>
      <c r="H2370" s="158"/>
    </row>
    <row r="2371" spans="4:8">
      <c r="D2371" s="158"/>
      <c r="H2371" s="158"/>
    </row>
    <row r="2372" spans="4:8">
      <c r="D2372" s="158"/>
      <c r="H2372" s="158"/>
    </row>
    <row r="2373" spans="4:8">
      <c r="D2373" s="158"/>
      <c r="H2373" s="158"/>
    </row>
    <row r="2374" spans="4:8">
      <c r="D2374" s="158"/>
      <c r="H2374" s="158"/>
    </row>
    <row r="2375" spans="4:8">
      <c r="D2375" s="158"/>
      <c r="H2375" s="158"/>
    </row>
    <row r="2376" spans="4:8">
      <c r="D2376" s="158"/>
      <c r="H2376" s="158"/>
    </row>
    <row r="2377" spans="4:8">
      <c r="D2377" s="158"/>
      <c r="H2377" s="158"/>
    </row>
    <row r="2378" spans="4:8">
      <c r="D2378" s="158"/>
      <c r="H2378" s="158"/>
    </row>
    <row r="2379" spans="4:8">
      <c r="D2379" s="158"/>
      <c r="H2379" s="158"/>
    </row>
    <row r="2380" spans="4:8">
      <c r="D2380" s="158"/>
      <c r="H2380" s="158"/>
    </row>
    <row r="2381" spans="4:8">
      <c r="D2381" s="158"/>
      <c r="H2381" s="158"/>
    </row>
    <row r="2382" spans="4:8">
      <c r="D2382" s="158"/>
      <c r="H2382" s="158"/>
    </row>
    <row r="2383" spans="4:8">
      <c r="D2383" s="158"/>
      <c r="H2383" s="158"/>
    </row>
    <row r="2384" spans="4:8">
      <c r="D2384" s="158"/>
      <c r="H2384" s="158"/>
    </row>
    <row r="2385" spans="4:8">
      <c r="D2385" s="158"/>
      <c r="H2385" s="158"/>
    </row>
    <row r="2386" spans="4:8">
      <c r="D2386" s="158"/>
      <c r="H2386" s="158"/>
    </row>
    <row r="2387" spans="4:8">
      <c r="D2387" s="158"/>
      <c r="H2387" s="158"/>
    </row>
    <row r="2388" spans="4:8">
      <c r="D2388" s="158"/>
      <c r="H2388" s="158"/>
    </row>
    <row r="2389" spans="4:8">
      <c r="D2389" s="158"/>
      <c r="H2389" s="158"/>
    </row>
    <row r="2390" spans="4:8">
      <c r="D2390" s="158"/>
      <c r="H2390" s="158"/>
    </row>
    <row r="2391" spans="4:8">
      <c r="D2391" s="158"/>
      <c r="H2391" s="158"/>
    </row>
    <row r="2392" spans="4:8">
      <c r="D2392" s="158"/>
      <c r="H2392" s="158"/>
    </row>
    <row r="2393" spans="4:8">
      <c r="D2393" s="158"/>
      <c r="H2393" s="158"/>
    </row>
    <row r="2394" spans="4:8">
      <c r="D2394" s="158"/>
      <c r="H2394" s="158"/>
    </row>
    <row r="2395" spans="4:8">
      <c r="D2395" s="158"/>
      <c r="H2395" s="158"/>
    </row>
    <row r="2396" spans="4:8">
      <c r="D2396" s="158"/>
      <c r="H2396" s="158"/>
    </row>
    <row r="2397" spans="4:8">
      <c r="D2397" s="158"/>
      <c r="H2397" s="158"/>
    </row>
    <row r="2398" spans="4:8">
      <c r="D2398" s="158"/>
      <c r="H2398" s="158"/>
    </row>
    <row r="2399" spans="4:8">
      <c r="D2399" s="158"/>
      <c r="H2399" s="158"/>
    </row>
    <row r="2400" spans="4:8">
      <c r="D2400" s="158"/>
      <c r="H2400" s="158"/>
    </row>
    <row r="2401" spans="4:8">
      <c r="D2401" s="158"/>
      <c r="H2401" s="158"/>
    </row>
    <row r="2402" spans="4:8">
      <c r="D2402" s="158"/>
      <c r="H2402" s="158"/>
    </row>
    <row r="2403" spans="4:8">
      <c r="D2403" s="158"/>
      <c r="H2403" s="158"/>
    </row>
    <row r="2404" spans="4:8">
      <c r="D2404" s="158"/>
      <c r="H2404" s="158"/>
    </row>
    <row r="2405" spans="4:8">
      <c r="D2405" s="158"/>
      <c r="H2405" s="158"/>
    </row>
    <row r="2406" spans="4:8">
      <c r="D2406" s="158"/>
      <c r="H2406" s="158"/>
    </row>
    <row r="2407" spans="4:8">
      <c r="D2407" s="158"/>
      <c r="H2407" s="158"/>
    </row>
    <row r="2408" spans="4:8">
      <c r="D2408" s="158"/>
      <c r="H2408" s="158"/>
    </row>
    <row r="2409" spans="4:8">
      <c r="D2409" s="158"/>
      <c r="H2409" s="158"/>
    </row>
    <row r="2410" spans="4:8">
      <c r="D2410" s="158"/>
      <c r="H2410" s="158"/>
    </row>
    <row r="2411" spans="4:8">
      <c r="D2411" s="158"/>
      <c r="H2411" s="158"/>
    </row>
    <row r="2412" spans="4:8">
      <c r="D2412" s="158"/>
      <c r="H2412" s="158"/>
    </row>
    <row r="2413" spans="4:8">
      <c r="D2413" s="158"/>
      <c r="H2413" s="158"/>
    </row>
    <row r="2414" spans="4:8">
      <c r="D2414" s="158"/>
      <c r="H2414" s="158"/>
    </row>
    <row r="2415" spans="4:8">
      <c r="D2415" s="158"/>
      <c r="H2415" s="158"/>
    </row>
    <row r="2416" spans="4:8">
      <c r="D2416" s="158"/>
      <c r="H2416" s="158"/>
    </row>
    <row r="2417" spans="4:8">
      <c r="D2417" s="158"/>
      <c r="H2417" s="158"/>
    </row>
    <row r="2418" spans="4:8">
      <c r="D2418" s="158"/>
      <c r="H2418" s="158"/>
    </row>
    <row r="2419" spans="4:8">
      <c r="D2419" s="158"/>
      <c r="H2419" s="158"/>
    </row>
    <row r="2420" spans="4:8">
      <c r="D2420" s="158"/>
      <c r="H2420" s="158"/>
    </row>
    <row r="2421" spans="4:8">
      <c r="D2421" s="158"/>
      <c r="H2421" s="158"/>
    </row>
    <row r="2422" spans="4:8">
      <c r="D2422" s="158"/>
      <c r="H2422" s="158"/>
    </row>
    <row r="2423" spans="4:8">
      <c r="D2423" s="158"/>
      <c r="H2423" s="158"/>
    </row>
    <row r="2424" spans="4:8">
      <c r="D2424" s="158"/>
      <c r="H2424" s="158"/>
    </row>
    <row r="2425" spans="4:8">
      <c r="D2425" s="158"/>
      <c r="H2425" s="158"/>
    </row>
    <row r="2426" spans="4:8">
      <c r="D2426" s="158"/>
      <c r="H2426" s="158"/>
    </row>
    <row r="2427" spans="4:8">
      <c r="D2427" s="158"/>
      <c r="H2427" s="158"/>
    </row>
    <row r="2428" spans="4:8">
      <c r="D2428" s="158"/>
      <c r="H2428" s="158"/>
    </row>
    <row r="2429" spans="4:8">
      <c r="D2429" s="158"/>
      <c r="H2429" s="158"/>
    </row>
    <row r="2430" spans="4:8">
      <c r="D2430" s="158"/>
      <c r="H2430" s="158"/>
    </row>
    <row r="2431" spans="4:8">
      <c r="D2431" s="158"/>
      <c r="H2431" s="158"/>
    </row>
    <row r="2432" spans="4:8">
      <c r="D2432" s="158"/>
      <c r="H2432" s="158"/>
    </row>
    <row r="2433" spans="4:8">
      <c r="D2433" s="158"/>
      <c r="H2433" s="158"/>
    </row>
    <row r="2434" spans="4:8">
      <c r="D2434" s="158"/>
      <c r="H2434" s="158"/>
    </row>
    <row r="2435" spans="4:8">
      <c r="D2435" s="158"/>
      <c r="H2435" s="158"/>
    </row>
    <row r="2436" spans="4:8">
      <c r="D2436" s="158"/>
      <c r="H2436" s="158"/>
    </row>
    <row r="2437" spans="4:8">
      <c r="D2437" s="158"/>
      <c r="H2437" s="158"/>
    </row>
    <row r="2438" spans="4:8">
      <c r="D2438" s="158"/>
      <c r="H2438" s="158"/>
    </row>
    <row r="2439" spans="4:8">
      <c r="D2439" s="158"/>
      <c r="H2439" s="158"/>
    </row>
    <row r="2440" spans="4:8">
      <c r="D2440" s="158"/>
      <c r="H2440" s="158"/>
    </row>
    <row r="2441" spans="4:8">
      <c r="D2441" s="158"/>
      <c r="H2441" s="158"/>
    </row>
    <row r="2442" spans="4:8">
      <c r="D2442" s="158"/>
      <c r="H2442" s="158"/>
    </row>
    <row r="2443" spans="4:8">
      <c r="D2443" s="158"/>
      <c r="H2443" s="158"/>
    </row>
    <row r="2444" spans="4:8">
      <c r="D2444" s="158"/>
      <c r="H2444" s="158"/>
    </row>
    <row r="2445" spans="4:8">
      <c r="D2445" s="158"/>
      <c r="H2445" s="158"/>
    </row>
    <row r="2446" spans="4:8">
      <c r="D2446" s="158"/>
      <c r="H2446" s="158"/>
    </row>
    <row r="2447" spans="4:8">
      <c r="D2447" s="158"/>
      <c r="H2447" s="158"/>
    </row>
    <row r="2448" spans="4:8">
      <c r="D2448" s="158"/>
      <c r="H2448" s="158"/>
    </row>
    <row r="2449" spans="4:8">
      <c r="D2449" s="158"/>
      <c r="H2449" s="158"/>
    </row>
    <row r="2450" spans="4:8">
      <c r="D2450" s="158"/>
      <c r="H2450" s="158"/>
    </row>
    <row r="2451" spans="4:8">
      <c r="D2451" s="158"/>
      <c r="H2451" s="158"/>
    </row>
    <row r="2452" spans="4:8">
      <c r="D2452" s="158"/>
      <c r="H2452" s="158"/>
    </row>
    <row r="2453" spans="4:8">
      <c r="D2453" s="158"/>
      <c r="H2453" s="158"/>
    </row>
    <row r="2454" spans="4:8">
      <c r="D2454" s="158"/>
      <c r="H2454" s="158"/>
    </row>
    <row r="2455" spans="4:8">
      <c r="D2455" s="158"/>
      <c r="H2455" s="158"/>
    </row>
    <row r="2456" spans="4:8">
      <c r="D2456" s="158"/>
      <c r="H2456" s="158"/>
    </row>
    <row r="2457" spans="4:8">
      <c r="D2457" s="158"/>
      <c r="H2457" s="158"/>
    </row>
    <row r="2458" spans="4:8">
      <c r="D2458" s="158"/>
      <c r="H2458" s="158"/>
    </row>
    <row r="2459" spans="4:8">
      <c r="D2459" s="158"/>
      <c r="H2459" s="158"/>
    </row>
    <row r="2460" spans="4:8">
      <c r="D2460" s="158"/>
      <c r="H2460" s="158"/>
    </row>
    <row r="2461" spans="4:8">
      <c r="D2461" s="158"/>
      <c r="H2461" s="158"/>
    </row>
    <row r="2462" spans="4:8">
      <c r="D2462" s="158"/>
      <c r="H2462" s="158"/>
    </row>
    <row r="2463" spans="4:8">
      <c r="D2463" s="158"/>
      <c r="H2463" s="158"/>
    </row>
    <row r="2464" spans="4:8">
      <c r="D2464" s="158"/>
      <c r="H2464" s="158"/>
    </row>
    <row r="2465" spans="4:8">
      <c r="D2465" s="158"/>
      <c r="H2465" s="158"/>
    </row>
    <row r="2466" spans="4:8">
      <c r="D2466" s="158"/>
      <c r="H2466" s="158"/>
    </row>
    <row r="2467" spans="4:8">
      <c r="D2467" s="158"/>
      <c r="H2467" s="158"/>
    </row>
    <row r="2468" spans="4:8">
      <c r="D2468" s="158"/>
      <c r="H2468" s="158"/>
    </row>
    <row r="2469" spans="4:8">
      <c r="D2469" s="158"/>
      <c r="H2469" s="158"/>
    </row>
    <row r="2470" spans="4:8">
      <c r="D2470" s="158"/>
      <c r="H2470" s="158"/>
    </row>
    <row r="2471" spans="4:8">
      <c r="D2471" s="158"/>
      <c r="H2471" s="158"/>
    </row>
    <row r="2472" spans="4:8">
      <c r="D2472" s="158"/>
      <c r="H2472" s="158"/>
    </row>
    <row r="2473" spans="4:8">
      <c r="D2473" s="158"/>
      <c r="H2473" s="158"/>
    </row>
    <row r="2474" spans="4:8">
      <c r="D2474" s="158"/>
      <c r="H2474" s="158"/>
    </row>
    <row r="2475" spans="4:8">
      <c r="D2475" s="158"/>
      <c r="H2475" s="158"/>
    </row>
    <row r="2476" spans="4:8">
      <c r="D2476" s="158"/>
      <c r="H2476" s="158"/>
    </row>
    <row r="2477" spans="4:8">
      <c r="D2477" s="158"/>
      <c r="H2477" s="158"/>
    </row>
    <row r="2478" spans="4:8">
      <c r="D2478" s="158"/>
      <c r="H2478" s="158"/>
    </row>
    <row r="2479" spans="4:8">
      <c r="D2479" s="158"/>
      <c r="H2479" s="158"/>
    </row>
    <row r="2480" spans="4:8">
      <c r="D2480" s="158"/>
      <c r="H2480" s="158"/>
    </row>
    <row r="2481" spans="4:8">
      <c r="D2481" s="158"/>
      <c r="H2481" s="158"/>
    </row>
    <row r="2482" spans="4:8">
      <c r="D2482" s="158"/>
      <c r="H2482" s="158"/>
    </row>
    <row r="2483" spans="4:8">
      <c r="D2483" s="158"/>
      <c r="H2483" s="158"/>
    </row>
    <row r="2484" spans="4:8">
      <c r="D2484" s="158"/>
      <c r="H2484" s="158"/>
    </row>
    <row r="2485" spans="4:8">
      <c r="D2485" s="158"/>
      <c r="H2485" s="158"/>
    </row>
    <row r="2486" spans="4:8">
      <c r="D2486" s="158"/>
      <c r="H2486" s="158"/>
    </row>
    <row r="2487" spans="4:8">
      <c r="D2487" s="158"/>
      <c r="H2487" s="158"/>
    </row>
    <row r="2488" spans="4:8">
      <c r="D2488" s="158"/>
      <c r="H2488" s="158"/>
    </row>
    <row r="2489" spans="4:8">
      <c r="D2489" s="158"/>
      <c r="H2489" s="158"/>
    </row>
    <row r="2490" spans="4:8">
      <c r="D2490" s="158"/>
      <c r="H2490" s="158"/>
    </row>
    <row r="2491" spans="4:8">
      <c r="D2491" s="158"/>
      <c r="H2491" s="158"/>
    </row>
    <row r="2492" spans="4:8">
      <c r="D2492" s="158"/>
      <c r="H2492" s="158"/>
    </row>
    <row r="2493" spans="4:8">
      <c r="D2493" s="158"/>
      <c r="H2493" s="158"/>
    </row>
    <row r="2494" spans="4:8">
      <c r="D2494" s="158"/>
      <c r="H2494" s="158"/>
    </row>
    <row r="2495" spans="4:8">
      <c r="D2495" s="158"/>
      <c r="H2495" s="158"/>
    </row>
    <row r="2496" spans="4:8">
      <c r="D2496" s="158"/>
      <c r="H2496" s="158"/>
    </row>
    <row r="2497" spans="4:8">
      <c r="D2497" s="158"/>
      <c r="H2497" s="158"/>
    </row>
    <row r="2498" spans="4:8">
      <c r="D2498" s="158"/>
      <c r="H2498" s="158"/>
    </row>
    <row r="2499" spans="4:8">
      <c r="D2499" s="158"/>
      <c r="H2499" s="158"/>
    </row>
    <row r="2500" spans="4:8">
      <c r="D2500" s="158"/>
      <c r="H2500" s="158"/>
    </row>
    <row r="2501" spans="4:8">
      <c r="D2501" s="158"/>
      <c r="H2501" s="158"/>
    </row>
    <row r="2502" spans="4:8">
      <c r="D2502" s="158"/>
      <c r="H2502" s="158"/>
    </row>
    <row r="2503" spans="4:8">
      <c r="D2503" s="158"/>
      <c r="H2503" s="158"/>
    </row>
    <row r="2504" spans="4:8">
      <c r="D2504" s="158"/>
      <c r="H2504" s="158"/>
    </row>
    <row r="2505" spans="4:8">
      <c r="D2505" s="158"/>
      <c r="H2505" s="158"/>
    </row>
    <row r="2506" spans="4:8">
      <c r="D2506" s="158"/>
      <c r="H2506" s="158"/>
    </row>
    <row r="2507" spans="4:8">
      <c r="D2507" s="158"/>
      <c r="H2507" s="158"/>
    </row>
    <row r="2508" spans="4:8">
      <c r="D2508" s="158"/>
      <c r="H2508" s="158"/>
    </row>
    <row r="2509" spans="4:8">
      <c r="D2509" s="158"/>
      <c r="H2509" s="158"/>
    </row>
    <row r="2510" spans="4:8">
      <c r="D2510" s="158"/>
      <c r="H2510" s="158"/>
    </row>
    <row r="2511" spans="4:8">
      <c r="D2511" s="158"/>
      <c r="H2511" s="158"/>
    </row>
    <row r="2512" spans="4:8">
      <c r="D2512" s="158"/>
      <c r="H2512" s="158"/>
    </row>
    <row r="2513" spans="4:8">
      <c r="D2513" s="158"/>
      <c r="H2513" s="158"/>
    </row>
    <row r="2514" spans="4:8">
      <c r="D2514" s="158"/>
      <c r="H2514" s="158"/>
    </row>
    <row r="2515" spans="4:8">
      <c r="D2515" s="158"/>
      <c r="H2515" s="158"/>
    </row>
    <row r="2516" spans="4:8">
      <c r="D2516" s="158"/>
      <c r="H2516" s="158"/>
    </row>
    <row r="2517" spans="4:8">
      <c r="D2517" s="158"/>
      <c r="H2517" s="158"/>
    </row>
    <row r="2518" spans="4:8">
      <c r="D2518" s="158"/>
      <c r="H2518" s="158"/>
    </row>
    <row r="2519" spans="4:8">
      <c r="D2519" s="158"/>
      <c r="H2519" s="158"/>
    </row>
    <row r="2520" spans="4:8">
      <c r="D2520" s="158"/>
      <c r="H2520" s="158"/>
    </row>
    <row r="2521" spans="4:8">
      <c r="D2521" s="158"/>
      <c r="H2521" s="158"/>
    </row>
    <row r="2522" spans="4:8">
      <c r="D2522" s="158"/>
      <c r="H2522" s="158"/>
    </row>
    <row r="2523" spans="4:8">
      <c r="D2523" s="158"/>
      <c r="H2523" s="158"/>
    </row>
    <row r="2524" spans="4:8">
      <c r="D2524" s="158"/>
      <c r="H2524" s="158"/>
    </row>
    <row r="2525" spans="4:8">
      <c r="D2525" s="158"/>
      <c r="H2525" s="158"/>
    </row>
    <row r="2526" spans="4:8">
      <c r="D2526" s="158"/>
      <c r="H2526" s="158"/>
    </row>
    <row r="2527" spans="4:8">
      <c r="D2527" s="158"/>
      <c r="H2527" s="158"/>
    </row>
    <row r="2528" spans="4:8">
      <c r="D2528" s="158"/>
      <c r="H2528" s="158"/>
    </row>
    <row r="2529" spans="4:8">
      <c r="D2529" s="158"/>
      <c r="H2529" s="158"/>
    </row>
    <row r="2530" spans="4:8">
      <c r="D2530" s="158"/>
      <c r="H2530" s="158"/>
    </row>
    <row r="2531" spans="4:8">
      <c r="D2531" s="158"/>
      <c r="H2531" s="158"/>
    </row>
    <row r="2532" spans="4:8">
      <c r="D2532" s="158"/>
      <c r="H2532" s="158"/>
    </row>
    <row r="2533" spans="4:8">
      <c r="D2533" s="158"/>
      <c r="H2533" s="158"/>
    </row>
    <row r="2534" spans="4:8">
      <c r="D2534" s="158"/>
      <c r="H2534" s="158"/>
    </row>
    <row r="2535" spans="4:8">
      <c r="D2535" s="158"/>
      <c r="H2535" s="158"/>
    </row>
    <row r="2536" spans="4:8">
      <c r="D2536" s="158"/>
      <c r="H2536" s="158"/>
    </row>
    <row r="2537" spans="4:8">
      <c r="D2537" s="158"/>
      <c r="H2537" s="158"/>
    </row>
    <row r="2538" spans="4:8">
      <c r="D2538" s="158"/>
      <c r="H2538" s="158"/>
    </row>
    <row r="2539" spans="4:8">
      <c r="D2539" s="158"/>
      <c r="H2539" s="158"/>
    </row>
    <row r="2540" spans="4:8">
      <c r="D2540" s="158"/>
      <c r="H2540" s="158"/>
    </row>
    <row r="2541" spans="4:8">
      <c r="D2541" s="158"/>
      <c r="H2541" s="158"/>
    </row>
    <row r="2542" spans="4:8">
      <c r="D2542" s="158"/>
      <c r="H2542" s="158"/>
    </row>
    <row r="2543" spans="4:8">
      <c r="D2543" s="158"/>
      <c r="H2543" s="158"/>
    </row>
    <row r="2544" spans="4:8">
      <c r="D2544" s="158"/>
      <c r="H2544" s="158"/>
    </row>
    <row r="2545" spans="4:8">
      <c r="D2545" s="158"/>
      <c r="H2545" s="158"/>
    </row>
    <row r="2546" spans="4:8">
      <c r="D2546" s="158"/>
      <c r="H2546" s="158"/>
    </row>
    <row r="2547" spans="4:8">
      <c r="D2547" s="158"/>
      <c r="H2547" s="158"/>
    </row>
    <row r="2548" spans="4:8">
      <c r="D2548" s="158"/>
      <c r="H2548" s="158"/>
    </row>
    <row r="2549" spans="4:8">
      <c r="D2549" s="158"/>
      <c r="H2549" s="158"/>
    </row>
    <row r="2550" spans="4:8">
      <c r="D2550" s="158"/>
      <c r="H2550" s="158"/>
    </row>
    <row r="2551" spans="4:8">
      <c r="D2551" s="158"/>
      <c r="H2551" s="158"/>
    </row>
    <row r="2552" spans="4:8">
      <c r="D2552" s="158"/>
      <c r="H2552" s="158"/>
    </row>
    <row r="2553" spans="4:8">
      <c r="D2553" s="158"/>
      <c r="H2553" s="158"/>
    </row>
    <row r="2554" spans="4:8">
      <c r="D2554" s="158"/>
      <c r="H2554" s="158"/>
    </row>
    <row r="2555" spans="4:8">
      <c r="D2555" s="158"/>
      <c r="H2555" s="158"/>
    </row>
    <row r="2556" spans="4:8">
      <c r="D2556" s="158"/>
      <c r="H2556" s="158"/>
    </row>
    <row r="2557" spans="4:8">
      <c r="D2557" s="158"/>
      <c r="H2557" s="158"/>
    </row>
    <row r="2558" spans="4:8">
      <c r="D2558" s="158"/>
      <c r="H2558" s="158"/>
    </row>
    <row r="2559" spans="4:8">
      <c r="D2559" s="158"/>
      <c r="H2559" s="158"/>
    </row>
    <row r="2560" spans="4:8">
      <c r="D2560" s="158"/>
      <c r="H2560" s="158"/>
    </row>
    <row r="2561" spans="4:8">
      <c r="D2561" s="158"/>
      <c r="H2561" s="158"/>
    </row>
    <row r="2562" spans="4:8">
      <c r="D2562" s="158"/>
      <c r="H2562" s="158"/>
    </row>
    <row r="2563" spans="4:8">
      <c r="D2563" s="158"/>
      <c r="H2563" s="158"/>
    </row>
    <row r="2564" spans="4:8">
      <c r="D2564" s="158"/>
      <c r="H2564" s="158"/>
    </row>
    <row r="2565" spans="4:8">
      <c r="D2565" s="158"/>
      <c r="H2565" s="158"/>
    </row>
    <row r="2566" spans="4:8">
      <c r="D2566" s="158"/>
      <c r="H2566" s="158"/>
    </row>
    <row r="2567" spans="4:8">
      <c r="D2567" s="158"/>
      <c r="H2567" s="158"/>
    </row>
    <row r="2568" spans="4:8">
      <c r="D2568" s="158"/>
      <c r="H2568" s="158"/>
    </row>
    <row r="2569" spans="4:8">
      <c r="D2569" s="158"/>
      <c r="H2569" s="158"/>
    </row>
    <row r="2570" spans="4:8">
      <c r="D2570" s="158"/>
      <c r="H2570" s="158"/>
    </row>
    <row r="2571" spans="4:8">
      <c r="D2571" s="158"/>
      <c r="H2571" s="158"/>
    </row>
    <row r="2572" spans="4:8">
      <c r="D2572" s="158"/>
      <c r="H2572" s="158"/>
    </row>
    <row r="2573" spans="4:8">
      <c r="D2573" s="158"/>
      <c r="H2573" s="158"/>
    </row>
    <row r="2574" spans="4:8">
      <c r="D2574" s="158"/>
      <c r="H2574" s="158"/>
    </row>
    <row r="2575" spans="4:8">
      <c r="D2575" s="158"/>
      <c r="H2575" s="158"/>
    </row>
    <row r="2576" spans="4:8">
      <c r="D2576" s="158"/>
      <c r="H2576" s="158"/>
    </row>
    <row r="2577" spans="4:8">
      <c r="D2577" s="158"/>
      <c r="H2577" s="158"/>
    </row>
    <row r="2578" spans="4:8">
      <c r="D2578" s="158"/>
      <c r="H2578" s="158"/>
    </row>
    <row r="2579" spans="4:8">
      <c r="D2579" s="158"/>
      <c r="H2579" s="158"/>
    </row>
    <row r="2580" spans="4:8">
      <c r="D2580" s="158"/>
      <c r="H2580" s="158"/>
    </row>
    <row r="2581" spans="4:8">
      <c r="D2581" s="158"/>
      <c r="H2581" s="158"/>
    </row>
    <row r="2582" spans="4:8">
      <c r="D2582" s="158"/>
      <c r="H2582" s="158"/>
    </row>
    <row r="2583" spans="4:8">
      <c r="D2583" s="158"/>
      <c r="H2583" s="158"/>
    </row>
    <row r="2584" spans="4:8">
      <c r="D2584" s="158"/>
      <c r="H2584" s="158"/>
    </row>
    <row r="2585" spans="4:8">
      <c r="D2585" s="158"/>
      <c r="H2585" s="158"/>
    </row>
    <row r="2586" spans="4:8">
      <c r="D2586" s="158"/>
      <c r="H2586" s="158"/>
    </row>
    <row r="2587" spans="4:8">
      <c r="D2587" s="158"/>
      <c r="H2587" s="158"/>
    </row>
    <row r="2588" spans="4:8">
      <c r="D2588" s="158"/>
      <c r="H2588" s="158"/>
    </row>
    <row r="2589" spans="4:8">
      <c r="D2589" s="158"/>
      <c r="H2589" s="158"/>
    </row>
    <row r="2590" spans="4:8">
      <c r="D2590" s="158"/>
      <c r="H2590" s="158"/>
    </row>
    <row r="2591" spans="4:8">
      <c r="D2591" s="158"/>
      <c r="H2591" s="158"/>
    </row>
    <row r="2592" spans="4:8">
      <c r="D2592" s="158"/>
      <c r="H2592" s="158"/>
    </row>
    <row r="2593" spans="4:8">
      <c r="D2593" s="158"/>
      <c r="H2593" s="158"/>
    </row>
    <row r="2594" spans="4:8">
      <c r="D2594" s="158"/>
      <c r="H2594" s="158"/>
    </row>
    <row r="2595" spans="4:8">
      <c r="D2595" s="158"/>
      <c r="H2595" s="158"/>
    </row>
    <row r="2596" spans="4:8">
      <c r="D2596" s="158"/>
      <c r="H2596" s="158"/>
    </row>
    <row r="2597" spans="4:8">
      <c r="D2597" s="158"/>
      <c r="H2597" s="158"/>
    </row>
    <row r="2598" spans="4:8">
      <c r="D2598" s="158"/>
      <c r="H2598" s="158"/>
    </row>
    <row r="2599" spans="4:8">
      <c r="D2599" s="158"/>
      <c r="H2599" s="158"/>
    </row>
    <row r="2600" spans="4:8">
      <c r="D2600" s="158"/>
      <c r="H2600" s="158"/>
    </row>
    <row r="2601" spans="4:8">
      <c r="D2601" s="158"/>
      <c r="H2601" s="158"/>
    </row>
    <row r="2602" spans="4:8">
      <c r="D2602" s="158"/>
      <c r="H2602" s="158"/>
    </row>
    <row r="2603" spans="4:8">
      <c r="D2603" s="158"/>
      <c r="H2603" s="158"/>
    </row>
    <row r="2604" spans="4:8">
      <c r="D2604" s="158"/>
      <c r="H2604" s="158"/>
    </row>
    <row r="2605" spans="4:8">
      <c r="D2605" s="158"/>
      <c r="H2605" s="158"/>
    </row>
    <row r="2606" spans="4:8">
      <c r="D2606" s="158"/>
      <c r="H2606" s="158"/>
    </row>
    <row r="2607" spans="4:8">
      <c r="D2607" s="158"/>
      <c r="H2607" s="158"/>
    </row>
    <row r="2608" spans="4:8">
      <c r="D2608" s="158"/>
      <c r="H2608" s="158"/>
    </row>
    <row r="2609" spans="4:8">
      <c r="D2609" s="158"/>
      <c r="H2609" s="158"/>
    </row>
    <row r="2610" spans="4:8">
      <c r="D2610" s="158"/>
      <c r="H2610" s="158"/>
    </row>
    <row r="2611" spans="4:8">
      <c r="D2611" s="158"/>
      <c r="H2611" s="158"/>
    </row>
    <row r="2612" spans="4:8">
      <c r="D2612" s="158"/>
      <c r="H2612" s="158"/>
    </row>
    <row r="2613" spans="4:8">
      <c r="D2613" s="158"/>
      <c r="H2613" s="158"/>
    </row>
    <row r="2614" spans="4:8">
      <c r="D2614" s="158"/>
      <c r="H2614" s="158"/>
    </row>
    <row r="2615" spans="4:8">
      <c r="D2615" s="158"/>
      <c r="H2615" s="158"/>
    </row>
    <row r="2616" spans="4:8">
      <c r="D2616" s="158"/>
      <c r="H2616" s="158"/>
    </row>
    <row r="2617" spans="4:8">
      <c r="D2617" s="158"/>
      <c r="H2617" s="158"/>
    </row>
    <row r="2618" spans="4:8">
      <c r="D2618" s="158"/>
      <c r="H2618" s="158"/>
    </row>
    <row r="2619" spans="4:8">
      <c r="D2619" s="158"/>
      <c r="H2619" s="158"/>
    </row>
    <row r="2620" spans="4:8">
      <c r="D2620" s="158"/>
      <c r="H2620" s="158"/>
    </row>
    <row r="2621" spans="4:8">
      <c r="D2621" s="158"/>
      <c r="H2621" s="158"/>
    </row>
    <row r="2622" spans="4:8">
      <c r="D2622" s="158"/>
      <c r="H2622" s="158"/>
    </row>
    <row r="2623" spans="4:8">
      <c r="D2623" s="158"/>
      <c r="H2623" s="158"/>
    </row>
    <row r="2624" spans="4:8">
      <c r="D2624" s="158"/>
      <c r="H2624" s="158"/>
    </row>
    <row r="2625" spans="4:8">
      <c r="D2625" s="158"/>
      <c r="H2625" s="158"/>
    </row>
    <row r="2626" spans="4:8">
      <c r="D2626" s="158"/>
      <c r="H2626" s="158"/>
    </row>
    <row r="2627" spans="4:8">
      <c r="D2627" s="158"/>
      <c r="H2627" s="158"/>
    </row>
    <row r="2628" spans="4:8">
      <c r="D2628" s="158"/>
      <c r="H2628" s="158"/>
    </row>
    <row r="2629" spans="4:8">
      <c r="D2629" s="158"/>
      <c r="H2629" s="158"/>
    </row>
    <row r="2630" spans="4:8">
      <c r="D2630" s="158"/>
      <c r="H2630" s="158"/>
    </row>
    <row r="2631" spans="4:8">
      <c r="D2631" s="158"/>
      <c r="H2631" s="158"/>
    </row>
    <row r="2632" spans="4:8">
      <c r="D2632" s="158"/>
      <c r="H2632" s="158"/>
    </row>
    <row r="2633" spans="4:8">
      <c r="D2633" s="158"/>
      <c r="H2633" s="158"/>
    </row>
    <row r="2634" spans="4:8">
      <c r="D2634" s="158"/>
      <c r="H2634" s="158"/>
    </row>
    <row r="2635" spans="4:8">
      <c r="D2635" s="158"/>
      <c r="H2635" s="158"/>
    </row>
    <row r="2636" spans="4:8">
      <c r="D2636" s="158"/>
      <c r="H2636" s="158"/>
    </row>
    <row r="2637" spans="4:8">
      <c r="D2637" s="158"/>
      <c r="H2637" s="158"/>
    </row>
    <row r="2638" spans="4:8">
      <c r="D2638" s="158"/>
      <c r="H2638" s="158"/>
    </row>
    <row r="2639" spans="4:8">
      <c r="D2639" s="158"/>
      <c r="H2639" s="158"/>
    </row>
    <row r="2640" spans="4:8">
      <c r="D2640" s="158"/>
      <c r="H2640" s="158"/>
    </row>
    <row r="2641" spans="4:8">
      <c r="D2641" s="158"/>
      <c r="H2641" s="158"/>
    </row>
    <row r="2642" spans="4:8">
      <c r="D2642" s="158"/>
      <c r="H2642" s="158"/>
    </row>
    <row r="2643" spans="4:8">
      <c r="D2643" s="158"/>
      <c r="H2643" s="158"/>
    </row>
    <row r="2644" spans="4:8">
      <c r="D2644" s="158"/>
      <c r="H2644" s="158"/>
    </row>
    <row r="2645" spans="4:8">
      <c r="D2645" s="158"/>
      <c r="H2645" s="158"/>
    </row>
    <row r="2646" spans="4:8">
      <c r="D2646" s="158"/>
      <c r="H2646" s="158"/>
    </row>
    <row r="2647" spans="4:8">
      <c r="D2647" s="158"/>
      <c r="H2647" s="158"/>
    </row>
    <row r="2648" spans="4:8">
      <c r="D2648" s="158"/>
      <c r="H2648" s="158"/>
    </row>
    <row r="2649" spans="4:8">
      <c r="D2649" s="158"/>
      <c r="H2649" s="158"/>
    </row>
    <row r="2650" spans="4:8">
      <c r="D2650" s="158"/>
      <c r="H2650" s="158"/>
    </row>
    <row r="2651" spans="4:8">
      <c r="D2651" s="158"/>
      <c r="H2651" s="158"/>
    </row>
    <row r="2652" spans="4:8">
      <c r="D2652" s="158"/>
      <c r="H2652" s="158"/>
    </row>
    <row r="2653" spans="4:8">
      <c r="D2653" s="158"/>
      <c r="H2653" s="158"/>
    </row>
    <row r="2654" spans="4:8">
      <c r="D2654" s="158"/>
      <c r="H2654" s="158"/>
    </row>
    <row r="2655" spans="4:8">
      <c r="D2655" s="158"/>
      <c r="H2655" s="158"/>
    </row>
    <row r="2656" spans="4:8">
      <c r="D2656" s="158"/>
      <c r="H2656" s="158"/>
    </row>
    <row r="2657" spans="4:8">
      <c r="D2657" s="158"/>
      <c r="H2657" s="158"/>
    </row>
    <row r="2658" spans="4:8">
      <c r="D2658" s="158"/>
      <c r="H2658" s="158"/>
    </row>
    <row r="2659" spans="4:8">
      <c r="D2659" s="158"/>
      <c r="H2659" s="158"/>
    </row>
    <row r="2660" spans="4:8">
      <c r="D2660" s="158"/>
      <c r="H2660" s="158"/>
    </row>
    <row r="2661" spans="4:8">
      <c r="D2661" s="158"/>
      <c r="H2661" s="158"/>
    </row>
    <row r="2662" spans="4:8">
      <c r="D2662" s="158"/>
      <c r="H2662" s="158"/>
    </row>
    <row r="2663" spans="4:8">
      <c r="D2663" s="158"/>
      <c r="H2663" s="158"/>
    </row>
    <row r="2664" spans="4:8">
      <c r="D2664" s="158"/>
      <c r="H2664" s="158"/>
    </row>
    <row r="2665" spans="4:8">
      <c r="D2665" s="158"/>
      <c r="H2665" s="158"/>
    </row>
    <row r="2666" spans="4:8">
      <c r="D2666" s="158"/>
      <c r="H2666" s="158"/>
    </row>
    <row r="2667" spans="4:8">
      <c r="D2667" s="158"/>
      <c r="H2667" s="158"/>
    </row>
    <row r="2668" spans="4:8">
      <c r="D2668" s="158"/>
      <c r="H2668" s="158"/>
    </row>
    <row r="2669" spans="4:8">
      <c r="D2669" s="158"/>
      <c r="H2669" s="158"/>
    </row>
    <row r="2670" spans="4:8">
      <c r="D2670" s="158"/>
      <c r="H2670" s="158"/>
    </row>
    <row r="2671" spans="4:8">
      <c r="D2671" s="158"/>
      <c r="H2671" s="158"/>
    </row>
    <row r="2672" spans="4:8">
      <c r="D2672" s="158"/>
      <c r="H2672" s="158"/>
    </row>
    <row r="2673" spans="4:8">
      <c r="D2673" s="158"/>
      <c r="H2673" s="158"/>
    </row>
    <row r="2674" spans="4:8">
      <c r="D2674" s="158"/>
      <c r="H2674" s="158"/>
    </row>
    <row r="2675" spans="4:8">
      <c r="D2675" s="158"/>
      <c r="H2675" s="158"/>
    </row>
    <row r="2676" spans="4:8">
      <c r="D2676" s="158"/>
      <c r="H2676" s="158"/>
    </row>
    <row r="2677" spans="4:8">
      <c r="D2677" s="158"/>
      <c r="H2677" s="158"/>
    </row>
    <row r="2678" spans="4:8">
      <c r="D2678" s="158"/>
      <c r="H2678" s="158"/>
    </row>
    <row r="2679" spans="4:8">
      <c r="D2679" s="158"/>
      <c r="H2679" s="158"/>
    </row>
    <row r="2680" spans="4:8">
      <c r="D2680" s="158"/>
      <c r="H2680" s="158"/>
    </row>
    <row r="2681" spans="4:8">
      <c r="D2681" s="158"/>
      <c r="H2681" s="158"/>
    </row>
    <row r="2682" spans="4:8">
      <c r="D2682" s="158"/>
      <c r="H2682" s="158"/>
    </row>
    <row r="2683" spans="4:8">
      <c r="D2683" s="158"/>
      <c r="H2683" s="158"/>
    </row>
    <row r="2684" spans="4:8">
      <c r="D2684" s="158"/>
      <c r="H2684" s="158"/>
    </row>
    <row r="2685" spans="4:8">
      <c r="D2685" s="158"/>
      <c r="H2685" s="158"/>
    </row>
    <row r="2686" spans="4:8">
      <c r="D2686" s="158"/>
      <c r="H2686" s="158"/>
    </row>
    <row r="2687" spans="4:8">
      <c r="D2687" s="158"/>
      <c r="H2687" s="158"/>
    </row>
    <row r="2688" spans="4:8">
      <c r="D2688" s="158"/>
      <c r="H2688" s="158"/>
    </row>
    <row r="2689" spans="4:8">
      <c r="D2689" s="158"/>
      <c r="H2689" s="158"/>
    </row>
    <row r="2690" spans="4:8">
      <c r="D2690" s="158"/>
      <c r="H2690" s="158"/>
    </row>
    <row r="2691" spans="4:8">
      <c r="D2691" s="158"/>
      <c r="H2691" s="158"/>
    </row>
    <row r="2692" spans="4:8">
      <c r="D2692" s="158"/>
      <c r="H2692" s="158"/>
    </row>
    <row r="2693" spans="4:8">
      <c r="D2693" s="158"/>
      <c r="H2693" s="158"/>
    </row>
    <row r="2694" spans="4:8">
      <c r="D2694" s="158"/>
      <c r="H2694" s="158"/>
    </row>
    <row r="2695" spans="4:8">
      <c r="D2695" s="158"/>
      <c r="H2695" s="158"/>
    </row>
    <row r="2696" spans="4:8">
      <c r="D2696" s="158"/>
      <c r="H2696" s="158"/>
    </row>
    <row r="2697" spans="4:8">
      <c r="D2697" s="158"/>
      <c r="H2697" s="158"/>
    </row>
    <row r="2698" spans="4:8">
      <c r="D2698" s="158"/>
      <c r="H2698" s="158"/>
    </row>
    <row r="2699" spans="4:8">
      <c r="D2699" s="158"/>
      <c r="H2699" s="158"/>
    </row>
    <row r="2700" spans="4:8">
      <c r="D2700" s="158"/>
      <c r="H2700" s="158"/>
    </row>
    <row r="2701" spans="4:8">
      <c r="D2701" s="158"/>
      <c r="H2701" s="158"/>
    </row>
    <row r="2702" spans="4:8">
      <c r="D2702" s="158"/>
      <c r="H2702" s="158"/>
    </row>
    <row r="2703" spans="4:8">
      <c r="D2703" s="158"/>
      <c r="H2703" s="158"/>
    </row>
    <row r="2704" spans="4:8">
      <c r="D2704" s="158"/>
      <c r="H2704" s="158"/>
    </row>
    <row r="2705" spans="4:8">
      <c r="D2705" s="158"/>
      <c r="H2705" s="158"/>
    </row>
    <row r="2706" spans="4:8">
      <c r="D2706" s="158"/>
      <c r="H2706" s="158"/>
    </row>
    <row r="2707" spans="4:8">
      <c r="D2707" s="158"/>
      <c r="H2707" s="158"/>
    </row>
    <row r="2708" spans="4:8">
      <c r="D2708" s="158"/>
      <c r="H2708" s="158"/>
    </row>
    <row r="2709" spans="4:8">
      <c r="D2709" s="158"/>
      <c r="H2709" s="158"/>
    </row>
    <row r="2710" spans="4:8">
      <c r="D2710" s="158"/>
      <c r="H2710" s="158"/>
    </row>
    <row r="2711" spans="4:8">
      <c r="D2711" s="158"/>
      <c r="H2711" s="158"/>
    </row>
    <row r="2712" spans="4:8">
      <c r="D2712" s="158"/>
      <c r="H2712" s="158"/>
    </row>
    <row r="2713" spans="4:8">
      <c r="D2713" s="158"/>
      <c r="H2713" s="158"/>
    </row>
    <row r="2714" spans="4:8">
      <c r="D2714" s="158"/>
      <c r="H2714" s="158"/>
    </row>
    <row r="2715" spans="4:8">
      <c r="D2715" s="158"/>
      <c r="H2715" s="158"/>
    </row>
    <row r="2716" spans="4:8">
      <c r="D2716" s="158"/>
      <c r="H2716" s="158"/>
    </row>
    <row r="2717" spans="4:8">
      <c r="D2717" s="158"/>
      <c r="H2717" s="158"/>
    </row>
    <row r="2718" spans="4:8">
      <c r="D2718" s="158"/>
      <c r="H2718" s="158"/>
    </row>
    <row r="2719" spans="4:8">
      <c r="D2719" s="158"/>
      <c r="H2719" s="158"/>
    </row>
    <row r="2720" spans="4:8">
      <c r="D2720" s="158"/>
      <c r="H2720" s="158"/>
    </row>
    <row r="2721" spans="4:8">
      <c r="D2721" s="158"/>
      <c r="H2721" s="158"/>
    </row>
    <row r="2722" spans="4:8">
      <c r="D2722" s="158"/>
      <c r="H2722" s="158"/>
    </row>
    <row r="2723" spans="4:8">
      <c r="D2723" s="158"/>
      <c r="H2723" s="158"/>
    </row>
    <row r="2724" spans="4:8">
      <c r="D2724" s="158"/>
      <c r="H2724" s="158"/>
    </row>
    <row r="2725" spans="4:8">
      <c r="D2725" s="158"/>
      <c r="H2725" s="158"/>
    </row>
    <row r="2726" spans="4:8">
      <c r="D2726" s="158"/>
      <c r="H2726" s="158"/>
    </row>
    <row r="2727" spans="4:8">
      <c r="D2727" s="158"/>
      <c r="H2727" s="158"/>
    </row>
    <row r="2728" spans="4:8">
      <c r="D2728" s="158"/>
      <c r="H2728" s="158"/>
    </row>
    <row r="2729" spans="4:8">
      <c r="D2729" s="158"/>
      <c r="H2729" s="158"/>
    </row>
    <row r="2730" spans="4:8">
      <c r="D2730" s="158"/>
      <c r="H2730" s="158"/>
    </row>
    <row r="2731" spans="4:8">
      <c r="D2731" s="158"/>
      <c r="H2731" s="158"/>
    </row>
    <row r="2732" spans="4:8">
      <c r="D2732" s="158"/>
      <c r="H2732" s="158"/>
    </row>
    <row r="2733" spans="4:8">
      <c r="D2733" s="158"/>
      <c r="H2733" s="158"/>
    </row>
    <row r="2734" spans="4:8">
      <c r="D2734" s="158"/>
      <c r="H2734" s="158"/>
    </row>
    <row r="2735" spans="4:8">
      <c r="D2735" s="158"/>
      <c r="H2735" s="158"/>
    </row>
    <row r="2736" spans="4:8">
      <c r="D2736" s="158"/>
      <c r="H2736" s="158"/>
    </row>
    <row r="2737" spans="4:8">
      <c r="D2737" s="158"/>
      <c r="H2737" s="158"/>
    </row>
    <row r="2738" spans="4:8">
      <c r="D2738" s="158"/>
      <c r="H2738" s="158"/>
    </row>
    <row r="2739" spans="4:8">
      <c r="D2739" s="158"/>
      <c r="H2739" s="158"/>
    </row>
    <row r="2740" spans="4:8">
      <c r="D2740" s="158"/>
      <c r="H2740" s="158"/>
    </row>
    <row r="2741" spans="4:8">
      <c r="D2741" s="158"/>
      <c r="H2741" s="158"/>
    </row>
    <row r="2742" spans="4:8">
      <c r="D2742" s="158"/>
      <c r="H2742" s="158"/>
    </row>
    <row r="2743" spans="4:8">
      <c r="D2743" s="158"/>
      <c r="H2743" s="158"/>
    </row>
    <row r="2744" spans="4:8">
      <c r="D2744" s="158"/>
      <c r="H2744" s="158"/>
    </row>
    <row r="2745" spans="4:8">
      <c r="D2745" s="158"/>
      <c r="H2745" s="158"/>
    </row>
    <row r="2746" spans="4:8">
      <c r="D2746" s="158"/>
      <c r="H2746" s="158"/>
    </row>
    <row r="2747" spans="4:8">
      <c r="D2747" s="158"/>
      <c r="H2747" s="158"/>
    </row>
    <row r="2748" spans="4:8">
      <c r="D2748" s="158"/>
      <c r="H2748" s="158"/>
    </row>
    <row r="2749" spans="4:8">
      <c r="D2749" s="158"/>
      <c r="H2749" s="158"/>
    </row>
    <row r="2750" spans="4:8">
      <c r="D2750" s="158"/>
      <c r="H2750" s="158"/>
    </row>
    <row r="2751" spans="4:8">
      <c r="D2751" s="158"/>
      <c r="H2751" s="158"/>
    </row>
    <row r="2752" spans="4:8">
      <c r="D2752" s="158"/>
      <c r="H2752" s="158"/>
    </row>
    <row r="2753" spans="4:8">
      <c r="D2753" s="158"/>
      <c r="H2753" s="158"/>
    </row>
    <row r="2754" spans="4:8">
      <c r="D2754" s="158"/>
      <c r="H2754" s="158"/>
    </row>
    <row r="2755" spans="4:8">
      <c r="D2755" s="158"/>
      <c r="H2755" s="158"/>
    </row>
    <row r="2756" spans="4:8">
      <c r="D2756" s="158"/>
      <c r="H2756" s="158"/>
    </row>
    <row r="2757" spans="4:8">
      <c r="D2757" s="158"/>
      <c r="H2757" s="158"/>
    </row>
    <row r="2758" spans="4:8">
      <c r="D2758" s="158"/>
      <c r="H2758" s="158"/>
    </row>
    <row r="2759" spans="4:8">
      <c r="D2759" s="158"/>
      <c r="H2759" s="158"/>
    </row>
    <row r="2760" spans="4:8">
      <c r="D2760" s="158"/>
      <c r="H2760" s="158"/>
    </row>
    <row r="2761" spans="4:8">
      <c r="D2761" s="158"/>
      <c r="H2761" s="158"/>
    </row>
    <row r="2762" spans="4:8">
      <c r="D2762" s="158"/>
      <c r="H2762" s="158"/>
    </row>
    <row r="2763" spans="4:8">
      <c r="D2763" s="158"/>
      <c r="H2763" s="158"/>
    </row>
    <row r="2764" spans="4:8">
      <c r="D2764" s="158"/>
      <c r="H2764" s="158"/>
    </row>
    <row r="2765" spans="4:8">
      <c r="D2765" s="158"/>
      <c r="H2765" s="158"/>
    </row>
    <row r="2766" spans="4:8">
      <c r="D2766" s="158"/>
      <c r="H2766" s="158"/>
    </row>
    <row r="2767" spans="4:8">
      <c r="D2767" s="158"/>
      <c r="H2767" s="158"/>
    </row>
    <row r="2768" spans="4:8">
      <c r="D2768" s="158"/>
      <c r="H2768" s="158"/>
    </row>
    <row r="2769" spans="4:8">
      <c r="D2769" s="158"/>
      <c r="H2769" s="158"/>
    </row>
    <row r="2770" spans="4:8">
      <c r="D2770" s="158"/>
      <c r="H2770" s="158"/>
    </row>
    <row r="2771" spans="4:8">
      <c r="D2771" s="158"/>
      <c r="H2771" s="158"/>
    </row>
    <row r="2772" spans="4:8">
      <c r="D2772" s="158"/>
      <c r="H2772" s="158"/>
    </row>
    <row r="2773" spans="4:8">
      <c r="D2773" s="158"/>
      <c r="H2773" s="158"/>
    </row>
    <row r="2774" spans="4:8">
      <c r="D2774" s="158"/>
      <c r="H2774" s="158"/>
    </row>
    <row r="2775" spans="4:8">
      <c r="D2775" s="158"/>
      <c r="H2775" s="158"/>
    </row>
    <row r="2776" spans="4:8">
      <c r="D2776" s="158"/>
      <c r="H2776" s="158"/>
    </row>
    <row r="2777" spans="4:8">
      <c r="D2777" s="158"/>
      <c r="H2777" s="158"/>
    </row>
    <row r="2778" spans="4:8">
      <c r="D2778" s="158"/>
      <c r="H2778" s="158"/>
    </row>
    <row r="2779" spans="4:8">
      <c r="D2779" s="158"/>
      <c r="H2779" s="158"/>
    </row>
    <row r="2780" spans="4:8">
      <c r="D2780" s="158"/>
      <c r="H2780" s="158"/>
    </row>
    <row r="2781" spans="4:8">
      <c r="D2781" s="158"/>
      <c r="H2781" s="158"/>
    </row>
    <row r="2782" spans="4:8">
      <c r="D2782" s="158"/>
      <c r="H2782" s="158"/>
    </row>
    <row r="2783" spans="4:8">
      <c r="D2783" s="158"/>
      <c r="H2783" s="158"/>
    </row>
    <row r="2784" spans="4:8">
      <c r="D2784" s="158"/>
      <c r="H2784" s="158"/>
    </row>
    <row r="2785" spans="4:8">
      <c r="D2785" s="158"/>
      <c r="H2785" s="158"/>
    </row>
    <row r="2786" spans="4:8">
      <c r="D2786" s="158"/>
      <c r="H2786" s="158"/>
    </row>
    <row r="2787" spans="4:8">
      <c r="D2787" s="158"/>
      <c r="H2787" s="158"/>
    </row>
    <row r="2788" spans="4:8">
      <c r="D2788" s="158"/>
      <c r="H2788" s="158"/>
    </row>
    <row r="2789" spans="4:8">
      <c r="D2789" s="158"/>
      <c r="H2789" s="158"/>
    </row>
    <row r="2790" spans="4:8">
      <c r="D2790" s="158"/>
      <c r="H2790" s="158"/>
    </row>
    <row r="2791" spans="4:8">
      <c r="D2791" s="158"/>
      <c r="H2791" s="158"/>
    </row>
    <row r="2792" spans="4:8">
      <c r="D2792" s="158"/>
      <c r="H2792" s="158"/>
    </row>
    <row r="2793" spans="4:8">
      <c r="D2793" s="158"/>
      <c r="H2793" s="158"/>
    </row>
    <row r="2794" spans="4:8">
      <c r="D2794" s="158"/>
      <c r="H2794" s="158"/>
    </row>
    <row r="2795" spans="4:8">
      <c r="D2795" s="158"/>
      <c r="H2795" s="158"/>
    </row>
    <row r="2796" spans="4:8">
      <c r="D2796" s="158"/>
      <c r="H2796" s="158"/>
    </row>
    <row r="2797" spans="4:8">
      <c r="D2797" s="158"/>
      <c r="H2797" s="158"/>
    </row>
    <row r="2798" spans="4:8">
      <c r="D2798" s="158"/>
      <c r="H2798" s="158"/>
    </row>
    <row r="2799" spans="4:8">
      <c r="D2799" s="158"/>
      <c r="H2799" s="158"/>
    </row>
    <row r="2800" spans="4:8">
      <c r="D2800" s="158"/>
      <c r="H2800" s="158"/>
    </row>
    <row r="2801" spans="4:8">
      <c r="D2801" s="158"/>
      <c r="H2801" s="158"/>
    </row>
    <row r="2802" spans="4:8">
      <c r="D2802" s="158"/>
      <c r="H2802" s="158"/>
    </row>
    <row r="2803" spans="4:8">
      <c r="D2803" s="158"/>
      <c r="H2803" s="158"/>
    </row>
    <row r="2804" spans="4:8">
      <c r="D2804" s="158"/>
      <c r="H2804" s="158"/>
    </row>
    <row r="2805" spans="4:8">
      <c r="D2805" s="158"/>
      <c r="H2805" s="158"/>
    </row>
    <row r="2806" spans="4:8">
      <c r="D2806" s="158"/>
      <c r="H2806" s="158"/>
    </row>
    <row r="2807" spans="4:8">
      <c r="D2807" s="158"/>
      <c r="H2807" s="158"/>
    </row>
    <row r="2808" spans="4:8">
      <c r="D2808" s="158"/>
      <c r="H2808" s="158"/>
    </row>
    <row r="2809" spans="4:8">
      <c r="D2809" s="158"/>
      <c r="H2809" s="158"/>
    </row>
    <row r="2810" spans="4:8">
      <c r="D2810" s="158"/>
      <c r="H2810" s="158"/>
    </row>
    <row r="2811" spans="4:8">
      <c r="D2811" s="158"/>
      <c r="H2811" s="158"/>
    </row>
    <row r="2812" spans="4:8">
      <c r="D2812" s="158"/>
      <c r="H2812" s="158"/>
    </row>
    <row r="2813" spans="4:8">
      <c r="D2813" s="158"/>
      <c r="H2813" s="158"/>
    </row>
    <row r="2814" spans="4:8">
      <c r="D2814" s="158"/>
      <c r="H2814" s="158"/>
    </row>
    <row r="2815" spans="4:8">
      <c r="D2815" s="158"/>
      <c r="H2815" s="158"/>
    </row>
    <row r="2816" spans="4:8">
      <c r="D2816" s="158"/>
      <c r="H2816" s="158"/>
    </row>
    <row r="2817" spans="4:8">
      <c r="D2817" s="158"/>
      <c r="H2817" s="158"/>
    </row>
    <row r="2818" spans="4:8">
      <c r="D2818" s="158"/>
      <c r="H2818" s="158"/>
    </row>
    <row r="2819" spans="4:8">
      <c r="D2819" s="158"/>
      <c r="H2819" s="158"/>
    </row>
    <row r="2820" spans="4:8">
      <c r="D2820" s="158"/>
      <c r="H2820" s="158"/>
    </row>
    <row r="2821" spans="4:8">
      <c r="D2821" s="158"/>
      <c r="H2821" s="158"/>
    </row>
    <row r="2822" spans="4:8">
      <c r="D2822" s="158"/>
      <c r="H2822" s="158"/>
    </row>
    <row r="2823" spans="4:8">
      <c r="D2823" s="158"/>
      <c r="H2823" s="158"/>
    </row>
    <row r="2824" spans="4:8">
      <c r="D2824" s="158"/>
      <c r="H2824" s="158"/>
    </row>
    <row r="2825" spans="4:8">
      <c r="D2825" s="158"/>
      <c r="H2825" s="158"/>
    </row>
    <row r="2826" spans="4:8">
      <c r="D2826" s="158"/>
      <c r="H2826" s="158"/>
    </row>
    <row r="2827" spans="4:8">
      <c r="D2827" s="158"/>
      <c r="H2827" s="158"/>
    </row>
    <row r="2828" spans="4:8">
      <c r="D2828" s="158"/>
      <c r="H2828" s="158"/>
    </row>
    <row r="2829" spans="4:8">
      <c r="D2829" s="158"/>
      <c r="H2829" s="158"/>
    </row>
    <row r="2830" spans="4:8">
      <c r="D2830" s="158"/>
      <c r="H2830" s="158"/>
    </row>
    <row r="2831" spans="4:8">
      <c r="D2831" s="158"/>
      <c r="H2831" s="158"/>
    </row>
    <row r="2832" spans="4:8">
      <c r="D2832" s="158"/>
      <c r="H2832" s="158"/>
    </row>
    <row r="2833" spans="4:8">
      <c r="D2833" s="158"/>
      <c r="H2833" s="158"/>
    </row>
    <row r="2834" spans="4:8">
      <c r="D2834" s="158"/>
      <c r="H2834" s="158"/>
    </row>
    <row r="2835" spans="4:8">
      <c r="D2835" s="158"/>
      <c r="H2835" s="158"/>
    </row>
    <row r="2836" spans="4:8">
      <c r="D2836" s="158"/>
      <c r="H2836" s="158"/>
    </row>
    <row r="2837" spans="4:8">
      <c r="D2837" s="158"/>
      <c r="H2837" s="158"/>
    </row>
    <row r="2838" spans="4:8">
      <c r="D2838" s="158"/>
      <c r="H2838" s="158"/>
    </row>
    <row r="2839" spans="4:8">
      <c r="D2839" s="158"/>
      <c r="H2839" s="158"/>
    </row>
    <row r="2840" spans="4:8">
      <c r="D2840" s="158"/>
      <c r="H2840" s="158"/>
    </row>
    <row r="2841" spans="4:8">
      <c r="D2841" s="158"/>
      <c r="H2841" s="158"/>
    </row>
    <row r="2842" spans="4:8">
      <c r="D2842" s="158"/>
      <c r="H2842" s="158"/>
    </row>
    <row r="2843" spans="4:8">
      <c r="D2843" s="158"/>
      <c r="H2843" s="158"/>
    </row>
    <row r="2844" spans="4:8">
      <c r="D2844" s="158"/>
      <c r="H2844" s="158"/>
    </row>
    <row r="2845" spans="4:8">
      <c r="D2845" s="158"/>
      <c r="H2845" s="158"/>
    </row>
    <row r="2846" spans="4:8">
      <c r="D2846" s="158"/>
      <c r="H2846" s="158"/>
    </row>
    <row r="2847" spans="4:8">
      <c r="D2847" s="158"/>
      <c r="H2847" s="158"/>
    </row>
    <row r="2848" spans="4:8">
      <c r="D2848" s="158"/>
      <c r="H2848" s="158"/>
    </row>
    <row r="2849" spans="4:8">
      <c r="D2849" s="158"/>
      <c r="H2849" s="158"/>
    </row>
    <row r="2850" spans="4:8">
      <c r="D2850" s="158"/>
      <c r="H2850" s="158"/>
    </row>
    <row r="2851" spans="4:8">
      <c r="D2851" s="158"/>
      <c r="H2851" s="158"/>
    </row>
    <row r="2852" spans="4:8">
      <c r="D2852" s="158"/>
      <c r="H2852" s="158"/>
    </row>
    <row r="2853" spans="4:8">
      <c r="D2853" s="158"/>
      <c r="H2853" s="158"/>
    </row>
    <row r="2854" spans="4:8">
      <c r="D2854" s="158"/>
      <c r="H2854" s="158"/>
    </row>
    <row r="2855" spans="4:8">
      <c r="D2855" s="158"/>
      <c r="H2855" s="158"/>
    </row>
    <row r="2856" spans="4:8">
      <c r="D2856" s="158"/>
      <c r="H2856" s="158"/>
    </row>
    <row r="2857" spans="4:8">
      <c r="D2857" s="158"/>
      <c r="H2857" s="158"/>
    </row>
    <row r="2858" spans="4:8">
      <c r="D2858" s="158"/>
      <c r="H2858" s="158"/>
    </row>
    <row r="2859" spans="4:8">
      <c r="D2859" s="158"/>
      <c r="H2859" s="158"/>
    </row>
    <row r="2860" spans="4:8">
      <c r="D2860" s="158"/>
      <c r="H2860" s="158"/>
    </row>
    <row r="2861" spans="4:8">
      <c r="D2861" s="158"/>
      <c r="H2861" s="158"/>
    </row>
    <row r="2862" spans="4:8">
      <c r="D2862" s="158"/>
      <c r="H2862" s="158"/>
    </row>
    <row r="2863" spans="4:8">
      <c r="D2863" s="158"/>
      <c r="H2863" s="158"/>
    </row>
    <row r="2864" spans="4:8">
      <c r="D2864" s="158"/>
      <c r="H2864" s="158"/>
    </row>
    <row r="2865" spans="4:8">
      <c r="D2865" s="158"/>
      <c r="H2865" s="158"/>
    </row>
    <row r="2866" spans="4:8">
      <c r="D2866" s="158"/>
      <c r="H2866" s="158"/>
    </row>
    <row r="2867" spans="4:8">
      <c r="D2867" s="158"/>
      <c r="H2867" s="158"/>
    </row>
    <row r="2868" spans="4:8">
      <c r="D2868" s="158"/>
      <c r="H2868" s="158"/>
    </row>
    <row r="2869" spans="4:8">
      <c r="D2869" s="158"/>
      <c r="H2869" s="158"/>
    </row>
    <row r="2870" spans="4:8">
      <c r="D2870" s="158"/>
      <c r="H2870" s="158"/>
    </row>
    <row r="2871" spans="4:8">
      <c r="D2871" s="158"/>
      <c r="H2871" s="158"/>
    </row>
    <row r="2872" spans="4:8">
      <c r="D2872" s="158"/>
      <c r="H2872" s="158"/>
    </row>
    <row r="2873" spans="4:8">
      <c r="D2873" s="158"/>
      <c r="H2873" s="158"/>
    </row>
    <row r="2874" spans="4:8">
      <c r="D2874" s="158"/>
      <c r="H2874" s="158"/>
    </row>
    <row r="2875" spans="4:8">
      <c r="D2875" s="158"/>
      <c r="H2875" s="158"/>
    </row>
    <row r="2876" spans="4:8">
      <c r="D2876" s="158"/>
      <c r="H2876" s="158"/>
    </row>
    <row r="2877" spans="4:8">
      <c r="D2877" s="158"/>
      <c r="H2877" s="158"/>
    </row>
    <row r="2878" spans="4:8">
      <c r="D2878" s="158"/>
      <c r="H2878" s="158"/>
    </row>
    <row r="2879" spans="4:8">
      <c r="D2879" s="158"/>
      <c r="H2879" s="158"/>
    </row>
    <row r="2880" spans="4:8">
      <c r="D2880" s="158"/>
      <c r="H2880" s="158"/>
    </row>
    <row r="2881" spans="4:8">
      <c r="D2881" s="158"/>
      <c r="H2881" s="158"/>
    </row>
    <row r="2882" spans="4:8">
      <c r="D2882" s="158"/>
      <c r="H2882" s="158"/>
    </row>
    <row r="2883" spans="4:8">
      <c r="D2883" s="158"/>
      <c r="H2883" s="158"/>
    </row>
    <row r="2884" spans="4:8">
      <c r="D2884" s="158"/>
      <c r="H2884" s="158"/>
    </row>
    <row r="2885" spans="4:8">
      <c r="D2885" s="158"/>
      <c r="H2885" s="158"/>
    </row>
    <row r="2886" spans="4:8">
      <c r="D2886" s="158"/>
      <c r="H2886" s="158"/>
    </row>
    <row r="2887" spans="4:8">
      <c r="D2887" s="158"/>
      <c r="H2887" s="158"/>
    </row>
    <row r="2888" spans="4:8">
      <c r="D2888" s="158"/>
      <c r="H2888" s="158"/>
    </row>
    <row r="2889" spans="4:8">
      <c r="D2889" s="158"/>
      <c r="H2889" s="158"/>
    </row>
    <row r="2890" spans="4:8">
      <c r="D2890" s="158"/>
      <c r="H2890" s="158"/>
    </row>
    <row r="2891" spans="4:8">
      <c r="D2891" s="158"/>
      <c r="H2891" s="158"/>
    </row>
    <row r="2892" spans="4:8">
      <c r="D2892" s="158"/>
      <c r="H2892" s="158"/>
    </row>
    <row r="2893" spans="4:8">
      <c r="D2893" s="158"/>
      <c r="H2893" s="158"/>
    </row>
    <row r="2894" spans="4:8">
      <c r="D2894" s="158"/>
      <c r="H2894" s="158"/>
    </row>
    <row r="2895" spans="4:8">
      <c r="D2895" s="158"/>
      <c r="H2895" s="158"/>
    </row>
    <row r="2896" spans="4:8">
      <c r="D2896" s="158"/>
      <c r="H2896" s="158"/>
    </row>
    <row r="2897" spans="4:8">
      <c r="D2897" s="158"/>
      <c r="H2897" s="158"/>
    </row>
    <row r="2898" spans="4:8">
      <c r="D2898" s="158"/>
      <c r="H2898" s="158"/>
    </row>
    <row r="2899" spans="4:8">
      <c r="D2899" s="158"/>
      <c r="H2899" s="158"/>
    </row>
    <row r="2900" spans="4:8">
      <c r="D2900" s="158"/>
      <c r="H2900" s="158"/>
    </row>
    <row r="2901" spans="4:8">
      <c r="D2901" s="158"/>
      <c r="H2901" s="158"/>
    </row>
    <row r="2902" spans="4:8">
      <c r="D2902" s="158"/>
      <c r="H2902" s="158"/>
    </row>
    <row r="2903" spans="4:8">
      <c r="D2903" s="158"/>
      <c r="H2903" s="158"/>
    </row>
    <row r="2904" spans="4:8">
      <c r="D2904" s="158"/>
      <c r="H2904" s="158"/>
    </row>
    <row r="2905" spans="4:8">
      <c r="D2905" s="158"/>
      <c r="H2905" s="158"/>
    </row>
    <row r="2906" spans="4:8">
      <c r="D2906" s="158"/>
      <c r="H2906" s="158"/>
    </row>
    <row r="2907" spans="4:8">
      <c r="D2907" s="158"/>
      <c r="H2907" s="158"/>
    </row>
    <row r="2908" spans="4:8">
      <c r="D2908" s="158"/>
      <c r="H2908" s="158"/>
    </row>
    <row r="2909" spans="4:8">
      <c r="D2909" s="158"/>
      <c r="H2909" s="158"/>
    </row>
    <row r="2910" spans="4:8">
      <c r="D2910" s="158"/>
      <c r="H2910" s="158"/>
    </row>
    <row r="2911" spans="4:8">
      <c r="D2911" s="158"/>
      <c r="H2911" s="158"/>
    </row>
    <row r="2912" spans="4:8">
      <c r="D2912" s="158"/>
      <c r="H2912" s="158"/>
    </row>
    <row r="2913" spans="4:8">
      <c r="D2913" s="158"/>
      <c r="H2913" s="158"/>
    </row>
    <row r="2914" spans="4:8">
      <c r="D2914" s="158"/>
      <c r="H2914" s="158"/>
    </row>
    <row r="2915" spans="4:8">
      <c r="D2915" s="158"/>
      <c r="H2915" s="158"/>
    </row>
    <row r="2916" spans="4:8">
      <c r="D2916" s="158"/>
      <c r="H2916" s="158"/>
    </row>
    <row r="2917" spans="4:8">
      <c r="D2917" s="158"/>
      <c r="H2917" s="158"/>
    </row>
    <row r="2918" spans="4:8">
      <c r="D2918" s="158"/>
      <c r="H2918" s="158"/>
    </row>
    <row r="2919" spans="4:8">
      <c r="D2919" s="158"/>
      <c r="H2919" s="158"/>
    </row>
    <row r="2920" spans="4:8">
      <c r="D2920" s="158"/>
      <c r="H2920" s="158"/>
    </row>
    <row r="2921" spans="4:8">
      <c r="D2921" s="158"/>
      <c r="H2921" s="158"/>
    </row>
    <row r="2922" spans="4:8">
      <c r="D2922" s="158"/>
      <c r="H2922" s="158"/>
    </row>
    <row r="2923" spans="4:8">
      <c r="D2923" s="158"/>
      <c r="H2923" s="158"/>
    </row>
    <row r="2924" spans="4:8">
      <c r="D2924" s="158"/>
      <c r="H2924" s="158"/>
    </row>
    <row r="2925" spans="4:8">
      <c r="D2925" s="158"/>
      <c r="H2925" s="158"/>
    </row>
    <row r="2926" spans="4:8">
      <c r="D2926" s="158"/>
      <c r="H2926" s="158"/>
    </row>
    <row r="2927" spans="4:8">
      <c r="D2927" s="158"/>
      <c r="H2927" s="158"/>
    </row>
    <row r="2928" spans="4:8">
      <c r="D2928" s="158"/>
      <c r="H2928" s="158"/>
    </row>
    <row r="2929" spans="4:8">
      <c r="D2929" s="158"/>
      <c r="H2929" s="158"/>
    </row>
    <row r="2930" spans="4:8">
      <c r="D2930" s="158"/>
      <c r="H2930" s="158"/>
    </row>
    <row r="2931" spans="4:8">
      <c r="D2931" s="158"/>
      <c r="H2931" s="158"/>
    </row>
    <row r="2932" spans="4:8">
      <c r="D2932" s="158"/>
      <c r="H2932" s="158"/>
    </row>
    <row r="2933" spans="4:8">
      <c r="D2933" s="158"/>
      <c r="H2933" s="158"/>
    </row>
    <row r="2934" spans="4:8">
      <c r="D2934" s="158"/>
      <c r="H2934" s="158"/>
    </row>
    <row r="2935" spans="4:8">
      <c r="D2935" s="158"/>
      <c r="H2935" s="158"/>
    </row>
    <row r="2936" spans="4:8">
      <c r="D2936" s="158"/>
      <c r="H2936" s="158"/>
    </row>
    <row r="2937" spans="4:8">
      <c r="D2937" s="158"/>
      <c r="H2937" s="158"/>
    </row>
    <row r="2938" spans="4:8">
      <c r="D2938" s="158"/>
      <c r="H2938" s="158"/>
    </row>
    <row r="2939" spans="4:8">
      <c r="D2939" s="158"/>
      <c r="H2939" s="158"/>
    </row>
    <row r="2940" spans="4:8">
      <c r="D2940" s="158"/>
      <c r="H2940" s="158"/>
    </row>
    <row r="2941" spans="4:8">
      <c r="D2941" s="158"/>
      <c r="H2941" s="158"/>
    </row>
    <row r="2942" spans="4:8">
      <c r="D2942" s="158"/>
      <c r="H2942" s="158"/>
    </row>
    <row r="2943" spans="4:8">
      <c r="D2943" s="158"/>
      <c r="H2943" s="158"/>
    </row>
    <row r="2944" spans="4:8">
      <c r="D2944" s="158"/>
      <c r="H2944" s="158"/>
    </row>
    <row r="2945" spans="4:8">
      <c r="D2945" s="158"/>
      <c r="H2945" s="158"/>
    </row>
    <row r="2946" spans="4:8">
      <c r="D2946" s="158"/>
      <c r="H2946" s="158"/>
    </row>
    <row r="2947" spans="4:8">
      <c r="D2947" s="158"/>
      <c r="H2947" s="158"/>
    </row>
    <row r="2948" spans="4:8">
      <c r="D2948" s="158"/>
      <c r="H2948" s="158"/>
    </row>
    <row r="2949" spans="4:8">
      <c r="D2949" s="158"/>
      <c r="H2949" s="158"/>
    </row>
    <row r="2950" spans="4:8">
      <c r="D2950" s="158"/>
      <c r="H2950" s="158"/>
    </row>
    <row r="2951" spans="4:8">
      <c r="D2951" s="158"/>
      <c r="H2951" s="158"/>
    </row>
    <row r="2952" spans="4:8">
      <c r="D2952" s="158"/>
      <c r="H2952" s="158"/>
    </row>
    <row r="2953" spans="4:8">
      <c r="D2953" s="158"/>
      <c r="H2953" s="158"/>
    </row>
    <row r="2954" spans="4:8">
      <c r="D2954" s="158"/>
      <c r="H2954" s="158"/>
    </row>
    <row r="2955" spans="4:8">
      <c r="D2955" s="158"/>
      <c r="H2955" s="158"/>
    </row>
    <row r="2956" spans="4:8">
      <c r="D2956" s="158"/>
      <c r="H2956" s="158"/>
    </row>
    <row r="2957" spans="4:8">
      <c r="D2957" s="158"/>
      <c r="H2957" s="158"/>
    </row>
    <row r="2958" spans="4:8">
      <c r="D2958" s="158"/>
      <c r="H2958" s="158"/>
    </row>
    <row r="2959" spans="4:8">
      <c r="D2959" s="158"/>
      <c r="H2959" s="158"/>
    </row>
    <row r="2960" spans="4:8">
      <c r="D2960" s="158"/>
      <c r="H2960" s="158"/>
    </row>
    <row r="2961" spans="4:8">
      <c r="D2961" s="158"/>
      <c r="H2961" s="158"/>
    </row>
    <row r="2962" spans="4:8">
      <c r="D2962" s="158"/>
      <c r="H2962" s="158"/>
    </row>
    <row r="2963" spans="4:8">
      <c r="D2963" s="158"/>
      <c r="H2963" s="158"/>
    </row>
    <row r="2964" spans="4:8">
      <c r="D2964" s="158"/>
      <c r="H2964" s="158"/>
    </row>
    <row r="2965" spans="4:8">
      <c r="D2965" s="158"/>
      <c r="H2965" s="158"/>
    </row>
    <row r="2966" spans="4:8">
      <c r="D2966" s="158"/>
      <c r="H2966" s="158"/>
    </row>
    <row r="2967" spans="4:8">
      <c r="D2967" s="158"/>
      <c r="H2967" s="158"/>
    </row>
    <row r="2968" spans="4:8">
      <c r="D2968" s="158"/>
      <c r="H2968" s="158"/>
    </row>
    <row r="2969" spans="4:8">
      <c r="D2969" s="158"/>
      <c r="H2969" s="158"/>
    </row>
    <row r="2970" spans="4:8">
      <c r="D2970" s="158"/>
      <c r="H2970" s="158"/>
    </row>
    <row r="2971" spans="4:8">
      <c r="D2971" s="158"/>
      <c r="H2971" s="158"/>
    </row>
    <row r="2972" spans="4:8">
      <c r="D2972" s="158"/>
      <c r="H2972" s="158"/>
    </row>
    <row r="2973" spans="4:8">
      <c r="D2973" s="158"/>
      <c r="H2973" s="158"/>
    </row>
    <row r="2974" spans="4:8">
      <c r="D2974" s="158"/>
      <c r="H2974" s="158"/>
    </row>
    <row r="2975" spans="4:8">
      <c r="D2975" s="158"/>
      <c r="H2975" s="158"/>
    </row>
    <row r="2976" spans="4:8">
      <c r="D2976" s="158"/>
      <c r="H2976" s="158"/>
    </row>
    <row r="2977" spans="4:8">
      <c r="D2977" s="158"/>
      <c r="H2977" s="158"/>
    </row>
    <row r="2978" spans="4:8">
      <c r="D2978" s="158"/>
      <c r="H2978" s="158"/>
    </row>
    <row r="2979" spans="4:8">
      <c r="D2979" s="158"/>
      <c r="H2979" s="158"/>
    </row>
    <row r="2980" spans="4:8">
      <c r="D2980" s="158"/>
      <c r="H2980" s="158"/>
    </row>
    <row r="2981" spans="4:8">
      <c r="D2981" s="158"/>
      <c r="H2981" s="158"/>
    </row>
    <row r="2982" spans="4:8">
      <c r="D2982" s="158"/>
      <c r="H2982" s="158"/>
    </row>
    <row r="2983" spans="4:8">
      <c r="D2983" s="158"/>
      <c r="H2983" s="158"/>
    </row>
    <row r="2984" spans="4:8">
      <c r="D2984" s="158"/>
      <c r="H2984" s="158"/>
    </row>
    <row r="2985" spans="4:8">
      <c r="D2985" s="158"/>
      <c r="H2985" s="158"/>
    </row>
    <row r="2986" spans="4:8">
      <c r="D2986" s="158"/>
      <c r="H2986" s="158"/>
    </row>
    <row r="2987" spans="4:8">
      <c r="D2987" s="158"/>
      <c r="H2987" s="158"/>
    </row>
    <row r="2988" spans="4:8">
      <c r="D2988" s="158"/>
      <c r="H2988" s="158"/>
    </row>
    <row r="2989" spans="4:8">
      <c r="D2989" s="158"/>
      <c r="H2989" s="158"/>
    </row>
    <row r="2990" spans="4:8">
      <c r="D2990" s="158"/>
      <c r="H2990" s="158"/>
    </row>
    <row r="2991" spans="4:8">
      <c r="D2991" s="158"/>
      <c r="H2991" s="158"/>
    </row>
    <row r="2992" spans="4:8">
      <c r="D2992" s="158"/>
      <c r="H2992" s="158"/>
    </row>
    <row r="2993" spans="4:8">
      <c r="D2993" s="158"/>
      <c r="H2993" s="158"/>
    </row>
    <row r="2994" spans="4:8">
      <c r="D2994" s="158"/>
      <c r="H2994" s="158"/>
    </row>
    <row r="2995" spans="4:8">
      <c r="D2995" s="158"/>
      <c r="H2995" s="158"/>
    </row>
    <row r="2996" spans="4:8">
      <c r="D2996" s="158"/>
      <c r="H2996" s="158"/>
    </row>
    <row r="2997" spans="4:8">
      <c r="D2997" s="158"/>
      <c r="H2997" s="158"/>
    </row>
    <row r="2998" spans="4:8">
      <c r="D2998" s="158"/>
      <c r="H2998" s="158"/>
    </row>
    <row r="2999" spans="4:8">
      <c r="D2999" s="158"/>
      <c r="H2999" s="158"/>
    </row>
    <row r="3000" spans="4:8">
      <c r="D3000" s="158"/>
      <c r="H3000" s="158"/>
    </row>
    <row r="3001" spans="4:8">
      <c r="D3001" s="158"/>
      <c r="H3001" s="158"/>
    </row>
    <row r="3002" spans="4:8">
      <c r="D3002" s="158"/>
      <c r="H3002" s="158"/>
    </row>
    <row r="3003" spans="4:8">
      <c r="D3003" s="158"/>
      <c r="H3003" s="158"/>
    </row>
    <row r="3004" spans="4:8">
      <c r="D3004" s="158"/>
      <c r="H3004" s="158"/>
    </row>
    <row r="3005" spans="4:8">
      <c r="D3005" s="158"/>
      <c r="H3005" s="158"/>
    </row>
    <row r="3006" spans="4:8">
      <c r="D3006" s="158"/>
      <c r="H3006" s="158"/>
    </row>
    <row r="3007" spans="4:8">
      <c r="D3007" s="158"/>
      <c r="H3007" s="158"/>
    </row>
    <row r="3008" spans="4:8">
      <c r="D3008" s="158"/>
      <c r="H3008" s="158"/>
    </row>
    <row r="3009" spans="4:8">
      <c r="D3009" s="158"/>
      <c r="H3009" s="158"/>
    </row>
    <row r="3010" spans="4:8">
      <c r="D3010" s="158"/>
      <c r="H3010" s="158"/>
    </row>
    <row r="3011" spans="4:8">
      <c r="D3011" s="158"/>
      <c r="H3011" s="158"/>
    </row>
    <row r="3012" spans="4:8">
      <c r="D3012" s="158"/>
      <c r="H3012" s="158"/>
    </row>
    <row r="3013" spans="4:8">
      <c r="D3013" s="158"/>
      <c r="H3013" s="158"/>
    </row>
    <row r="3014" spans="4:8">
      <c r="D3014" s="158"/>
      <c r="H3014" s="158"/>
    </row>
    <row r="3015" spans="4:8">
      <c r="D3015" s="158"/>
      <c r="H3015" s="158"/>
    </row>
    <row r="3016" spans="4:8">
      <c r="D3016" s="158"/>
      <c r="H3016" s="158"/>
    </row>
    <row r="3017" spans="4:8">
      <c r="D3017" s="158"/>
      <c r="H3017" s="158"/>
    </row>
    <row r="3018" spans="4:8">
      <c r="D3018" s="158"/>
      <c r="H3018" s="158"/>
    </row>
    <row r="3019" spans="4:8">
      <c r="D3019" s="158"/>
      <c r="H3019" s="158"/>
    </row>
    <row r="3020" spans="4:8">
      <c r="D3020" s="158"/>
      <c r="H3020" s="158"/>
    </row>
    <row r="3021" spans="4:8">
      <c r="D3021" s="158"/>
      <c r="H3021" s="158"/>
    </row>
    <row r="3022" spans="4:8">
      <c r="D3022" s="158"/>
      <c r="H3022" s="158"/>
    </row>
    <row r="3023" spans="4:8">
      <c r="D3023" s="158"/>
      <c r="H3023" s="158"/>
    </row>
    <row r="3024" spans="4:8">
      <c r="D3024" s="158"/>
      <c r="H3024" s="158"/>
    </row>
    <row r="3025" spans="4:8">
      <c r="D3025" s="158"/>
      <c r="H3025" s="158"/>
    </row>
    <row r="3026" spans="4:8">
      <c r="D3026" s="158"/>
      <c r="H3026" s="158"/>
    </row>
    <row r="3027" spans="4:8">
      <c r="D3027" s="158"/>
      <c r="H3027" s="158"/>
    </row>
    <row r="3028" spans="4:8">
      <c r="D3028" s="158"/>
      <c r="H3028" s="158"/>
    </row>
    <row r="3029" spans="4:8">
      <c r="D3029" s="158"/>
      <c r="H3029" s="158"/>
    </row>
    <row r="3030" spans="4:8">
      <c r="D3030" s="158"/>
      <c r="H3030" s="158"/>
    </row>
    <row r="3031" spans="4:8">
      <c r="D3031" s="158"/>
      <c r="H3031" s="158"/>
    </row>
    <row r="3032" spans="4:8">
      <c r="D3032" s="158"/>
      <c r="H3032" s="158"/>
    </row>
    <row r="3033" spans="4:8">
      <c r="D3033" s="158"/>
      <c r="H3033" s="158"/>
    </row>
    <row r="3034" spans="4:8">
      <c r="D3034" s="158"/>
      <c r="H3034" s="158"/>
    </row>
    <row r="3035" spans="4:8">
      <c r="D3035" s="158"/>
      <c r="H3035" s="158"/>
    </row>
    <row r="3036" spans="4:8">
      <c r="D3036" s="158"/>
      <c r="H3036" s="158"/>
    </row>
    <row r="3037" spans="4:8">
      <c r="D3037" s="158"/>
      <c r="H3037" s="158"/>
    </row>
    <row r="3038" spans="4:8">
      <c r="D3038" s="158"/>
      <c r="H3038" s="158"/>
    </row>
    <row r="3039" spans="4:8">
      <c r="D3039" s="158"/>
      <c r="H3039" s="158"/>
    </row>
    <row r="3040" spans="4:8">
      <c r="D3040" s="158"/>
      <c r="H3040" s="158"/>
    </row>
    <row r="3041" spans="4:8">
      <c r="D3041" s="158"/>
      <c r="H3041" s="158"/>
    </row>
    <row r="3042" spans="4:8">
      <c r="D3042" s="158"/>
      <c r="H3042" s="158"/>
    </row>
    <row r="3043" spans="4:8">
      <c r="D3043" s="158"/>
      <c r="H3043" s="158"/>
    </row>
    <row r="3044" spans="4:8">
      <c r="D3044" s="158"/>
      <c r="H3044" s="158"/>
    </row>
    <row r="3045" spans="4:8">
      <c r="D3045" s="158"/>
      <c r="H3045" s="158"/>
    </row>
    <row r="3046" spans="4:8">
      <c r="D3046" s="158"/>
      <c r="H3046" s="158"/>
    </row>
    <row r="3047" spans="4:8">
      <c r="D3047" s="158"/>
      <c r="H3047" s="158"/>
    </row>
    <row r="3048" spans="4:8">
      <c r="D3048" s="158"/>
      <c r="H3048" s="158"/>
    </row>
    <row r="3049" spans="4:8">
      <c r="D3049" s="158"/>
      <c r="H3049" s="158"/>
    </row>
    <row r="3050" spans="4:8">
      <c r="D3050" s="158"/>
      <c r="H3050" s="158"/>
    </row>
    <row r="3051" spans="4:8">
      <c r="D3051" s="158"/>
      <c r="H3051" s="158"/>
    </row>
    <row r="3052" spans="4:8">
      <c r="D3052" s="158"/>
      <c r="H3052" s="158"/>
    </row>
    <row r="3053" spans="4:8">
      <c r="D3053" s="158"/>
      <c r="H3053" s="158"/>
    </row>
    <row r="3054" spans="4:8">
      <c r="D3054" s="158"/>
      <c r="H3054" s="158"/>
    </row>
    <row r="3055" spans="4:8">
      <c r="D3055" s="158"/>
      <c r="H3055" s="158"/>
    </row>
    <row r="3056" spans="4:8">
      <c r="D3056" s="158"/>
      <c r="H3056" s="158"/>
    </row>
    <row r="3057" spans="4:8">
      <c r="D3057" s="158"/>
      <c r="H3057" s="158"/>
    </row>
    <row r="3058" spans="4:8">
      <c r="D3058" s="158"/>
      <c r="H3058" s="158"/>
    </row>
    <row r="3059" spans="4:8">
      <c r="D3059" s="158"/>
      <c r="H3059" s="158"/>
    </row>
    <row r="3060" spans="4:8">
      <c r="D3060" s="158"/>
      <c r="H3060" s="158"/>
    </row>
    <row r="3061" spans="4:8">
      <c r="D3061" s="158"/>
      <c r="H3061" s="158"/>
    </row>
    <row r="3062" spans="4:8">
      <c r="D3062" s="158"/>
      <c r="H3062" s="158"/>
    </row>
    <row r="3063" spans="4:8">
      <c r="D3063" s="158"/>
      <c r="H3063" s="158"/>
    </row>
    <row r="3064" spans="4:8">
      <c r="D3064" s="158"/>
      <c r="H3064" s="158"/>
    </row>
    <row r="3065" spans="4:8">
      <c r="D3065" s="158"/>
      <c r="H3065" s="158"/>
    </row>
    <row r="3066" spans="4:8">
      <c r="D3066" s="158"/>
      <c r="H3066" s="158"/>
    </row>
    <row r="3067" spans="4:8">
      <c r="D3067" s="158"/>
      <c r="H3067" s="158"/>
    </row>
    <row r="3068" spans="4:8">
      <c r="D3068" s="158"/>
      <c r="H3068" s="158"/>
    </row>
    <row r="3069" spans="4:8">
      <c r="D3069" s="158"/>
      <c r="H3069" s="158"/>
    </row>
    <row r="3070" spans="4:8">
      <c r="D3070" s="158"/>
      <c r="H3070" s="158"/>
    </row>
    <row r="3071" spans="4:8">
      <c r="D3071" s="158"/>
      <c r="H3071" s="158"/>
    </row>
    <row r="3072" spans="4:8">
      <c r="D3072" s="158"/>
      <c r="H3072" s="158"/>
    </row>
    <row r="3073" spans="4:8">
      <c r="D3073" s="158"/>
      <c r="H3073" s="158"/>
    </row>
    <row r="3074" spans="4:8">
      <c r="D3074" s="158"/>
      <c r="H3074" s="158"/>
    </row>
    <row r="3075" spans="4:8">
      <c r="D3075" s="158"/>
      <c r="H3075" s="158"/>
    </row>
    <row r="3076" spans="4:8">
      <c r="D3076" s="158"/>
      <c r="H3076" s="158"/>
    </row>
    <row r="3077" spans="4:8">
      <c r="D3077" s="158"/>
      <c r="H3077" s="158"/>
    </row>
    <row r="3078" spans="4:8">
      <c r="D3078" s="158"/>
      <c r="H3078" s="158"/>
    </row>
    <row r="3079" spans="4:8">
      <c r="D3079" s="158"/>
      <c r="H3079" s="158"/>
    </row>
    <row r="3080" spans="4:8">
      <c r="D3080" s="158"/>
      <c r="H3080" s="158"/>
    </row>
    <row r="3081" spans="4:8">
      <c r="D3081" s="158"/>
      <c r="H3081" s="158"/>
    </row>
    <row r="3082" spans="4:8">
      <c r="D3082" s="158"/>
      <c r="H3082" s="158"/>
    </row>
    <row r="3083" spans="4:8">
      <c r="D3083" s="158"/>
      <c r="H3083" s="158"/>
    </row>
    <row r="3084" spans="4:8">
      <c r="D3084" s="158"/>
      <c r="H3084" s="158"/>
    </row>
    <row r="3085" spans="4:8">
      <c r="D3085" s="158"/>
      <c r="H3085" s="158"/>
    </row>
    <row r="3086" spans="4:8">
      <c r="D3086" s="158"/>
      <c r="H3086" s="158"/>
    </row>
    <row r="3087" spans="4:8">
      <c r="D3087" s="158"/>
      <c r="H3087" s="158"/>
    </row>
    <row r="3088" spans="4:8">
      <c r="D3088" s="158"/>
      <c r="H3088" s="158"/>
    </row>
    <row r="3089" spans="4:8">
      <c r="D3089" s="158"/>
      <c r="H3089" s="158"/>
    </row>
    <row r="3090" spans="4:8">
      <c r="D3090" s="158"/>
      <c r="H3090" s="158"/>
    </row>
    <row r="3091" spans="4:8">
      <c r="D3091" s="158"/>
      <c r="H3091" s="158"/>
    </row>
    <row r="3092" spans="4:8">
      <c r="D3092" s="158"/>
      <c r="H3092" s="158"/>
    </row>
    <row r="3093" spans="4:8">
      <c r="D3093" s="158"/>
      <c r="H3093" s="158"/>
    </row>
    <row r="3094" spans="4:8">
      <c r="D3094" s="158"/>
      <c r="H3094" s="158"/>
    </row>
    <row r="3095" spans="4:8">
      <c r="D3095" s="158"/>
      <c r="H3095" s="158"/>
    </row>
    <row r="3096" spans="4:8">
      <c r="D3096" s="158"/>
      <c r="H3096" s="158"/>
    </row>
    <row r="3097" spans="4:8">
      <c r="D3097" s="158"/>
      <c r="H3097" s="158"/>
    </row>
    <row r="3098" spans="4:8">
      <c r="D3098" s="158"/>
      <c r="H3098" s="158"/>
    </row>
    <row r="3099" spans="4:8">
      <c r="D3099" s="158"/>
      <c r="H3099" s="158"/>
    </row>
    <row r="3100" spans="4:8">
      <c r="D3100" s="158"/>
      <c r="H3100" s="158"/>
    </row>
    <row r="3101" spans="4:8">
      <c r="D3101" s="158"/>
      <c r="H3101" s="158"/>
    </row>
    <row r="3102" spans="4:8">
      <c r="D3102" s="158"/>
      <c r="H3102" s="158"/>
    </row>
    <row r="3103" spans="4:8">
      <c r="D3103" s="158"/>
      <c r="H3103" s="158"/>
    </row>
    <row r="3104" spans="4:8">
      <c r="D3104" s="158"/>
      <c r="H3104" s="158"/>
    </row>
    <row r="3105" spans="4:8">
      <c r="D3105" s="158"/>
      <c r="H3105" s="158"/>
    </row>
    <row r="3106" spans="4:8">
      <c r="D3106" s="158"/>
      <c r="H3106" s="158"/>
    </row>
    <row r="3107" spans="4:8">
      <c r="D3107" s="158"/>
      <c r="H3107" s="158"/>
    </row>
    <row r="3108" spans="4:8">
      <c r="D3108" s="158"/>
      <c r="H3108" s="158"/>
    </row>
    <row r="3109" spans="4:8">
      <c r="D3109" s="158"/>
      <c r="H3109" s="158"/>
    </row>
    <row r="3110" spans="4:8">
      <c r="D3110" s="158"/>
      <c r="H3110" s="158"/>
    </row>
    <row r="3111" spans="4:8">
      <c r="D3111" s="158"/>
      <c r="H3111" s="158"/>
    </row>
    <row r="3112" spans="4:8">
      <c r="D3112" s="158"/>
      <c r="H3112" s="158"/>
    </row>
    <row r="3113" spans="4:8">
      <c r="D3113" s="158"/>
      <c r="H3113" s="158"/>
    </row>
    <row r="3114" spans="4:8">
      <c r="D3114" s="158"/>
      <c r="H3114" s="158"/>
    </row>
    <row r="3115" spans="4:8">
      <c r="D3115" s="158"/>
      <c r="H3115" s="158"/>
    </row>
    <row r="3116" spans="4:8">
      <c r="D3116" s="158"/>
      <c r="H3116" s="158"/>
    </row>
    <row r="3117" spans="4:8">
      <c r="D3117" s="158"/>
      <c r="H3117" s="158"/>
    </row>
    <row r="3118" spans="4:8">
      <c r="D3118" s="158"/>
      <c r="H3118" s="158"/>
    </row>
    <row r="3119" spans="4:8">
      <c r="D3119" s="158"/>
      <c r="H3119" s="158"/>
    </row>
    <row r="3120" spans="4:8">
      <c r="D3120" s="158"/>
      <c r="H3120" s="158"/>
    </row>
    <row r="3121" spans="4:8">
      <c r="D3121" s="158"/>
      <c r="H3121" s="158"/>
    </row>
    <row r="3122" spans="4:8">
      <c r="D3122" s="158"/>
      <c r="H3122" s="158"/>
    </row>
    <row r="3123" spans="4:8">
      <c r="D3123" s="158"/>
      <c r="H3123" s="158"/>
    </row>
    <row r="3124" spans="4:8">
      <c r="D3124" s="158"/>
      <c r="H3124" s="158"/>
    </row>
    <row r="3125" spans="4:8">
      <c r="D3125" s="158"/>
      <c r="H3125" s="158"/>
    </row>
    <row r="3126" spans="4:8">
      <c r="D3126" s="158"/>
      <c r="H3126" s="158"/>
    </row>
    <row r="3127" spans="4:8">
      <c r="D3127" s="158"/>
      <c r="H3127" s="158"/>
    </row>
    <row r="3128" spans="4:8">
      <c r="D3128" s="158"/>
      <c r="H3128" s="158"/>
    </row>
    <row r="3129" spans="4:8">
      <c r="D3129" s="158"/>
      <c r="H3129" s="158"/>
    </row>
    <row r="3130" spans="4:8">
      <c r="D3130" s="158"/>
      <c r="H3130" s="158"/>
    </row>
    <row r="3131" spans="4:8">
      <c r="D3131" s="158"/>
      <c r="H3131" s="158"/>
    </row>
    <row r="3132" spans="4:8">
      <c r="D3132" s="158"/>
      <c r="H3132" s="158"/>
    </row>
    <row r="3133" spans="4:8">
      <c r="D3133" s="158"/>
      <c r="H3133" s="158"/>
    </row>
    <row r="3134" spans="4:8">
      <c r="D3134" s="158"/>
      <c r="H3134" s="158"/>
    </row>
    <row r="3135" spans="4:8">
      <c r="D3135" s="158"/>
      <c r="H3135" s="158"/>
    </row>
    <row r="3136" spans="4:8">
      <c r="D3136" s="158"/>
      <c r="H3136" s="158"/>
    </row>
    <row r="3137" spans="4:8">
      <c r="D3137" s="158"/>
      <c r="H3137" s="158"/>
    </row>
    <row r="3138" spans="4:8">
      <c r="D3138" s="158"/>
      <c r="H3138" s="158"/>
    </row>
    <row r="3139" spans="4:8">
      <c r="D3139" s="158"/>
      <c r="H3139" s="158"/>
    </row>
    <row r="3140" spans="4:8">
      <c r="D3140" s="158"/>
      <c r="H3140" s="158"/>
    </row>
    <row r="3141" spans="4:8">
      <c r="D3141" s="158"/>
      <c r="H3141" s="158"/>
    </row>
    <row r="3142" spans="4:8">
      <c r="D3142" s="158"/>
      <c r="H3142" s="158"/>
    </row>
    <row r="3143" spans="4:8">
      <c r="D3143" s="158"/>
      <c r="H3143" s="158"/>
    </row>
    <row r="3144" spans="4:8">
      <c r="D3144" s="158"/>
      <c r="H3144" s="158"/>
    </row>
    <row r="3145" spans="4:8">
      <c r="D3145" s="158"/>
      <c r="H3145" s="158"/>
    </row>
    <row r="3146" spans="4:8">
      <c r="D3146" s="158"/>
      <c r="H3146" s="158"/>
    </row>
    <row r="3147" spans="4:8">
      <c r="D3147" s="158"/>
      <c r="H3147" s="158"/>
    </row>
    <row r="3148" spans="4:8">
      <c r="D3148" s="158"/>
      <c r="H3148" s="158"/>
    </row>
    <row r="3149" spans="4:8">
      <c r="D3149" s="158"/>
      <c r="H3149" s="158"/>
    </row>
    <row r="3150" spans="4:8">
      <c r="D3150" s="158"/>
      <c r="H3150" s="158"/>
    </row>
    <row r="3151" spans="4:8">
      <c r="D3151" s="158"/>
      <c r="H3151" s="158"/>
    </row>
    <row r="3152" spans="4:8">
      <c r="D3152" s="158"/>
      <c r="H3152" s="158"/>
    </row>
    <row r="3153" spans="4:8">
      <c r="D3153" s="158"/>
      <c r="H3153" s="158"/>
    </row>
    <row r="3154" spans="4:8">
      <c r="D3154" s="158"/>
      <c r="H3154" s="158"/>
    </row>
    <row r="3155" spans="4:8">
      <c r="D3155" s="158"/>
      <c r="H3155" s="158"/>
    </row>
    <row r="3156" spans="4:8">
      <c r="D3156" s="158"/>
      <c r="H3156" s="158"/>
    </row>
    <row r="3157" spans="4:8">
      <c r="D3157" s="158"/>
      <c r="H3157" s="158"/>
    </row>
    <row r="3158" spans="4:8">
      <c r="D3158" s="158"/>
      <c r="H3158" s="158"/>
    </row>
    <row r="3159" spans="4:8">
      <c r="D3159" s="158"/>
      <c r="H3159" s="158"/>
    </row>
    <row r="3160" spans="4:8">
      <c r="D3160" s="158"/>
      <c r="H3160" s="158"/>
    </row>
    <row r="3161" spans="4:8">
      <c r="D3161" s="158"/>
      <c r="H3161" s="158"/>
    </row>
    <row r="3162" spans="4:8">
      <c r="D3162" s="158"/>
      <c r="H3162" s="158"/>
    </row>
    <row r="3163" spans="4:8">
      <c r="D3163" s="158"/>
      <c r="H3163" s="158"/>
    </row>
    <row r="3164" spans="4:8">
      <c r="D3164" s="158"/>
      <c r="H3164" s="158"/>
    </row>
    <row r="3165" spans="4:8">
      <c r="D3165" s="158"/>
      <c r="H3165" s="158"/>
    </row>
    <row r="3166" spans="4:8">
      <c r="D3166" s="158"/>
      <c r="H3166" s="158"/>
    </row>
    <row r="3167" spans="4:8">
      <c r="D3167" s="158"/>
      <c r="H3167" s="158"/>
    </row>
    <row r="3168" spans="4:8">
      <c r="D3168" s="158"/>
      <c r="H3168" s="158"/>
    </row>
    <row r="3169" spans="4:8">
      <c r="D3169" s="158"/>
      <c r="H3169" s="158"/>
    </row>
    <row r="3170" spans="4:8">
      <c r="D3170" s="158"/>
      <c r="H3170" s="158"/>
    </row>
    <row r="3171" spans="4:8">
      <c r="D3171" s="158"/>
      <c r="H3171" s="158"/>
    </row>
    <row r="3172" spans="4:8">
      <c r="D3172" s="158"/>
      <c r="H3172" s="158"/>
    </row>
    <row r="3173" spans="4:8">
      <c r="D3173" s="158"/>
      <c r="H3173" s="158"/>
    </row>
    <row r="3174" spans="4:8">
      <c r="D3174" s="158"/>
      <c r="H3174" s="158"/>
    </row>
    <row r="3175" spans="4:8">
      <c r="D3175" s="158"/>
      <c r="H3175" s="158"/>
    </row>
    <row r="3176" spans="4:8">
      <c r="D3176" s="158"/>
      <c r="H3176" s="158"/>
    </row>
    <row r="3177" spans="4:8">
      <c r="D3177" s="158"/>
      <c r="H3177" s="158"/>
    </row>
    <row r="3178" spans="4:8">
      <c r="D3178" s="158"/>
      <c r="H3178" s="158"/>
    </row>
    <row r="3179" spans="4:8">
      <c r="D3179" s="158"/>
      <c r="H3179" s="158"/>
    </row>
    <row r="3180" spans="4:8">
      <c r="D3180" s="158"/>
      <c r="H3180" s="158"/>
    </row>
    <row r="3181" spans="4:8">
      <c r="D3181" s="158"/>
      <c r="H3181" s="158"/>
    </row>
    <row r="3182" spans="4:8">
      <c r="D3182" s="158"/>
      <c r="H3182" s="158"/>
    </row>
    <row r="3183" spans="4:8">
      <c r="D3183" s="158"/>
      <c r="H3183" s="158"/>
    </row>
    <row r="3184" spans="4:8">
      <c r="D3184" s="158"/>
      <c r="H3184" s="158"/>
    </row>
    <row r="3185" spans="4:8">
      <c r="D3185" s="158"/>
      <c r="H3185" s="158"/>
    </row>
    <row r="3186" spans="4:8">
      <c r="D3186" s="158"/>
      <c r="H3186" s="158"/>
    </row>
    <row r="3187" spans="4:8">
      <c r="D3187" s="158"/>
      <c r="H3187" s="158"/>
    </row>
    <row r="3188" spans="4:8">
      <c r="D3188" s="158"/>
      <c r="H3188" s="158"/>
    </row>
    <row r="3189" spans="4:8">
      <c r="D3189" s="158"/>
      <c r="H3189" s="158"/>
    </row>
    <row r="3190" spans="4:8">
      <c r="D3190" s="158"/>
      <c r="H3190" s="158"/>
    </row>
    <row r="3191" spans="4:8">
      <c r="D3191" s="158"/>
      <c r="H3191" s="158"/>
    </row>
    <row r="3192" spans="4:8">
      <c r="D3192" s="158"/>
      <c r="H3192" s="158"/>
    </row>
    <row r="3193" spans="4:8">
      <c r="D3193" s="158"/>
      <c r="H3193" s="158"/>
    </row>
    <row r="3194" spans="4:8">
      <c r="D3194" s="158"/>
      <c r="H3194" s="158"/>
    </row>
    <row r="3195" spans="4:8">
      <c r="D3195" s="158"/>
      <c r="H3195" s="158"/>
    </row>
    <row r="3196" spans="4:8">
      <c r="D3196" s="158"/>
      <c r="H3196" s="158"/>
    </row>
    <row r="3197" spans="4:8">
      <c r="D3197" s="158"/>
      <c r="H3197" s="158"/>
    </row>
    <row r="3198" spans="4:8">
      <c r="D3198" s="158"/>
      <c r="H3198" s="158"/>
    </row>
    <row r="3199" spans="4:8">
      <c r="D3199" s="158"/>
      <c r="H3199" s="158"/>
    </row>
    <row r="3200" spans="4:8">
      <c r="D3200" s="158"/>
      <c r="H3200" s="158"/>
    </row>
    <row r="3201" spans="4:8">
      <c r="D3201" s="158"/>
      <c r="H3201" s="158"/>
    </row>
    <row r="3202" spans="4:8">
      <c r="D3202" s="158"/>
      <c r="H3202" s="158"/>
    </row>
    <row r="3203" spans="4:8">
      <c r="D3203" s="158"/>
      <c r="H3203" s="158"/>
    </row>
    <row r="3204" spans="4:8">
      <c r="D3204" s="158"/>
      <c r="H3204" s="158"/>
    </row>
    <row r="3205" spans="4:8">
      <c r="D3205" s="158"/>
      <c r="H3205" s="158"/>
    </row>
    <row r="3206" spans="4:8">
      <c r="D3206" s="158"/>
      <c r="H3206" s="158"/>
    </row>
    <row r="3207" spans="4:8">
      <c r="D3207" s="158"/>
      <c r="H3207" s="158"/>
    </row>
    <row r="3208" spans="4:8">
      <c r="D3208" s="158"/>
      <c r="H3208" s="158"/>
    </row>
    <row r="3209" spans="4:8">
      <c r="D3209" s="158"/>
      <c r="H3209" s="158"/>
    </row>
    <row r="3210" spans="4:8">
      <c r="D3210" s="158"/>
      <c r="H3210" s="158"/>
    </row>
    <row r="3211" spans="4:8">
      <c r="D3211" s="158"/>
      <c r="H3211" s="158"/>
    </row>
    <row r="3212" spans="4:8">
      <c r="D3212" s="158"/>
      <c r="H3212" s="158"/>
    </row>
    <row r="3213" spans="4:8">
      <c r="D3213" s="158"/>
      <c r="H3213" s="158"/>
    </row>
    <row r="3214" spans="4:8">
      <c r="D3214" s="158"/>
      <c r="H3214" s="158"/>
    </row>
    <row r="3215" spans="4:8">
      <c r="D3215" s="158"/>
      <c r="H3215" s="158"/>
    </row>
    <row r="3216" spans="4:8">
      <c r="D3216" s="158"/>
      <c r="H3216" s="158"/>
    </row>
    <row r="3217" spans="4:8">
      <c r="D3217" s="158"/>
      <c r="H3217" s="158"/>
    </row>
    <row r="3218" spans="4:8">
      <c r="D3218" s="158"/>
      <c r="H3218" s="158"/>
    </row>
    <row r="3219" spans="4:8">
      <c r="D3219" s="158"/>
      <c r="H3219" s="158"/>
    </row>
    <row r="3220" spans="4:8">
      <c r="D3220" s="158"/>
      <c r="H3220" s="158"/>
    </row>
    <row r="3221" spans="4:8">
      <c r="D3221" s="158"/>
      <c r="H3221" s="158"/>
    </row>
    <row r="3222" spans="4:8">
      <c r="D3222" s="158"/>
      <c r="H3222" s="158"/>
    </row>
    <row r="3223" spans="4:8">
      <c r="D3223" s="158"/>
      <c r="H3223" s="158"/>
    </row>
    <row r="3224" spans="4:8">
      <c r="D3224" s="158"/>
      <c r="H3224" s="158"/>
    </row>
    <row r="3225" spans="4:8">
      <c r="D3225" s="158"/>
      <c r="H3225" s="158"/>
    </row>
    <row r="3226" spans="4:8">
      <c r="D3226" s="158"/>
      <c r="H3226" s="158"/>
    </row>
    <row r="3227" spans="4:8">
      <c r="D3227" s="158"/>
      <c r="H3227" s="158"/>
    </row>
    <row r="3228" spans="4:8">
      <c r="D3228" s="158"/>
      <c r="H3228" s="158"/>
    </row>
    <row r="3229" spans="4:8">
      <c r="D3229" s="158"/>
      <c r="H3229" s="158"/>
    </row>
    <row r="3230" spans="4:8">
      <c r="D3230" s="158"/>
      <c r="H3230" s="158"/>
    </row>
    <row r="3231" spans="4:8">
      <c r="D3231" s="158"/>
      <c r="H3231" s="158"/>
    </row>
    <row r="3232" spans="4:8">
      <c r="D3232" s="158"/>
      <c r="H3232" s="158"/>
    </row>
    <row r="3233" spans="4:8">
      <c r="D3233" s="158"/>
      <c r="H3233" s="158"/>
    </row>
    <row r="3234" spans="4:8">
      <c r="D3234" s="158"/>
      <c r="H3234" s="158"/>
    </row>
    <row r="3235" spans="4:8">
      <c r="D3235" s="158"/>
      <c r="H3235" s="158"/>
    </row>
    <row r="3236" spans="4:8">
      <c r="D3236" s="158"/>
      <c r="H3236" s="158"/>
    </row>
    <row r="3237" spans="4:8">
      <c r="D3237" s="158"/>
      <c r="H3237" s="158"/>
    </row>
    <row r="3238" spans="4:8">
      <c r="D3238" s="158"/>
      <c r="H3238" s="158"/>
    </row>
    <row r="3239" spans="4:8">
      <c r="D3239" s="158"/>
      <c r="H3239" s="158"/>
    </row>
    <row r="3240" spans="4:8">
      <c r="D3240" s="158"/>
      <c r="H3240" s="158"/>
    </row>
    <row r="3241" spans="4:8">
      <c r="D3241" s="158"/>
      <c r="H3241" s="158"/>
    </row>
    <row r="3242" spans="4:8">
      <c r="D3242" s="158"/>
      <c r="H3242" s="158"/>
    </row>
    <row r="3243" spans="4:8">
      <c r="D3243" s="158"/>
      <c r="H3243" s="158"/>
    </row>
    <row r="3244" spans="4:8">
      <c r="D3244" s="158"/>
      <c r="H3244" s="158"/>
    </row>
    <row r="3245" spans="4:8">
      <c r="D3245" s="158"/>
      <c r="H3245" s="158"/>
    </row>
    <row r="3246" spans="4:8">
      <c r="D3246" s="158"/>
      <c r="H3246" s="158"/>
    </row>
    <row r="3247" spans="4:8">
      <c r="D3247" s="158"/>
      <c r="H3247" s="158"/>
    </row>
    <row r="3248" spans="4:8">
      <c r="D3248" s="158"/>
      <c r="H3248" s="158"/>
    </row>
    <row r="3249" spans="4:8">
      <c r="D3249" s="158"/>
      <c r="H3249" s="158"/>
    </row>
    <row r="3250" spans="4:8">
      <c r="D3250" s="158"/>
      <c r="H3250" s="158"/>
    </row>
    <row r="3251" spans="4:8">
      <c r="D3251" s="158"/>
      <c r="H3251" s="158"/>
    </row>
    <row r="3252" spans="4:8">
      <c r="D3252" s="158"/>
      <c r="H3252" s="158"/>
    </row>
    <row r="3253" spans="4:8">
      <c r="D3253" s="158"/>
      <c r="H3253" s="158"/>
    </row>
    <row r="3254" spans="4:8">
      <c r="D3254" s="158"/>
      <c r="H3254" s="158"/>
    </row>
    <row r="3255" spans="4:8">
      <c r="D3255" s="158"/>
      <c r="H3255" s="158"/>
    </row>
    <row r="3256" spans="4:8">
      <c r="D3256" s="158"/>
      <c r="H3256" s="158"/>
    </row>
    <row r="3257" spans="4:8">
      <c r="D3257" s="158"/>
      <c r="H3257" s="158"/>
    </row>
    <row r="3258" spans="4:8">
      <c r="D3258" s="158"/>
      <c r="H3258" s="158"/>
    </row>
    <row r="3259" spans="4:8">
      <c r="D3259" s="158"/>
      <c r="H3259" s="158"/>
    </row>
    <row r="3260" spans="4:8">
      <c r="D3260" s="158"/>
      <c r="H3260" s="158"/>
    </row>
    <row r="3261" spans="4:8">
      <c r="D3261" s="158"/>
      <c r="H3261" s="158"/>
    </row>
    <row r="3262" spans="4:8">
      <c r="D3262" s="158"/>
      <c r="H3262" s="158"/>
    </row>
    <row r="3263" spans="4:8">
      <c r="D3263" s="158"/>
      <c r="H3263" s="158"/>
    </row>
    <row r="3264" spans="4:8">
      <c r="D3264" s="158"/>
      <c r="H3264" s="158"/>
    </row>
    <row r="3265" spans="4:8">
      <c r="D3265" s="158"/>
      <c r="H3265" s="158"/>
    </row>
    <row r="3266" spans="4:8">
      <c r="D3266" s="158"/>
      <c r="H3266" s="158"/>
    </row>
    <row r="3267" spans="4:8">
      <c r="D3267" s="158"/>
      <c r="H3267" s="158"/>
    </row>
    <row r="3268" spans="4:8">
      <c r="D3268" s="158"/>
      <c r="H3268" s="158"/>
    </row>
    <row r="3269" spans="4:8">
      <c r="D3269" s="158"/>
      <c r="H3269" s="158"/>
    </row>
    <row r="3270" spans="4:8">
      <c r="D3270" s="158"/>
      <c r="H3270" s="158"/>
    </row>
    <row r="3271" spans="4:8">
      <c r="D3271" s="158"/>
      <c r="H3271" s="158"/>
    </row>
    <row r="3272" spans="4:8">
      <c r="D3272" s="158"/>
      <c r="H3272" s="158"/>
    </row>
    <row r="3273" spans="4:8">
      <c r="D3273" s="158"/>
      <c r="H3273" s="158"/>
    </row>
    <row r="3274" spans="4:8">
      <c r="D3274" s="158"/>
      <c r="H3274" s="158"/>
    </row>
    <row r="3275" spans="4:8">
      <c r="D3275" s="158"/>
      <c r="H3275" s="158"/>
    </row>
    <row r="3276" spans="4:8">
      <c r="D3276" s="158"/>
      <c r="H3276" s="158"/>
    </row>
    <row r="3277" spans="4:8">
      <c r="D3277" s="158"/>
      <c r="H3277" s="158"/>
    </row>
    <row r="3278" spans="4:8">
      <c r="D3278" s="158"/>
      <c r="H3278" s="158"/>
    </row>
    <row r="3279" spans="4:8">
      <c r="D3279" s="158"/>
      <c r="H3279" s="158"/>
    </row>
    <row r="3280" spans="4:8">
      <c r="D3280" s="158"/>
      <c r="H3280" s="158"/>
    </row>
    <row r="3281" spans="4:8">
      <c r="D3281" s="158"/>
      <c r="H3281" s="158"/>
    </row>
    <row r="3282" spans="4:8">
      <c r="D3282" s="158"/>
      <c r="H3282" s="158"/>
    </row>
    <row r="3283" spans="4:8">
      <c r="D3283" s="158"/>
      <c r="H3283" s="158"/>
    </row>
    <row r="3284" spans="4:8">
      <c r="D3284" s="158"/>
      <c r="H3284" s="158"/>
    </row>
    <row r="3285" spans="4:8">
      <c r="D3285" s="158"/>
      <c r="H3285" s="158"/>
    </row>
    <row r="3286" spans="4:8">
      <c r="D3286" s="158"/>
      <c r="H3286" s="158"/>
    </row>
    <row r="3287" spans="4:8">
      <c r="D3287" s="158"/>
      <c r="H3287" s="158"/>
    </row>
    <row r="3288" spans="4:8">
      <c r="D3288" s="158"/>
      <c r="H3288" s="158"/>
    </row>
    <row r="3289" spans="4:8">
      <c r="D3289" s="158"/>
      <c r="H3289" s="158"/>
    </row>
    <row r="3290" spans="4:8">
      <c r="D3290" s="158"/>
      <c r="H3290" s="158"/>
    </row>
    <row r="3291" spans="4:8">
      <c r="D3291" s="158"/>
      <c r="H3291" s="158"/>
    </row>
    <row r="3292" spans="4:8">
      <c r="D3292" s="158"/>
      <c r="H3292" s="158"/>
    </row>
    <row r="3293" spans="4:8">
      <c r="D3293" s="158"/>
      <c r="H3293" s="158"/>
    </row>
    <row r="3294" spans="4:8">
      <c r="D3294" s="158"/>
      <c r="H3294" s="158"/>
    </row>
    <row r="3295" spans="4:8">
      <c r="D3295" s="158"/>
      <c r="H3295" s="158"/>
    </row>
    <row r="3296" spans="4:8">
      <c r="D3296" s="158"/>
      <c r="H3296" s="158"/>
    </row>
    <row r="3297" spans="4:8">
      <c r="D3297" s="158"/>
      <c r="H3297" s="158"/>
    </row>
    <row r="3298" spans="4:8">
      <c r="D3298" s="158"/>
      <c r="H3298" s="158"/>
    </row>
    <row r="3299" spans="4:8">
      <c r="D3299" s="158"/>
      <c r="H3299" s="158"/>
    </row>
    <row r="3300" spans="4:8">
      <c r="D3300" s="158"/>
      <c r="H3300" s="158"/>
    </row>
    <row r="3301" spans="4:8">
      <c r="D3301" s="158"/>
      <c r="H3301" s="158"/>
    </row>
    <row r="3302" spans="4:8">
      <c r="D3302" s="158"/>
      <c r="H3302" s="158"/>
    </row>
    <row r="3303" spans="4:8">
      <c r="D3303" s="158"/>
      <c r="H3303" s="158"/>
    </row>
    <row r="3304" spans="4:8">
      <c r="D3304" s="158"/>
      <c r="H3304" s="158"/>
    </row>
    <row r="3305" spans="4:8">
      <c r="D3305" s="158"/>
      <c r="H3305" s="158"/>
    </row>
    <row r="3306" spans="4:8">
      <c r="D3306" s="158"/>
      <c r="H3306" s="158"/>
    </row>
    <row r="3307" spans="4:8">
      <c r="D3307" s="158"/>
      <c r="H3307" s="158"/>
    </row>
    <row r="3308" spans="4:8">
      <c r="D3308" s="158"/>
      <c r="H3308" s="158"/>
    </row>
    <row r="3309" spans="4:8">
      <c r="D3309" s="158"/>
      <c r="H3309" s="158"/>
    </row>
    <row r="3310" spans="4:8">
      <c r="D3310" s="158"/>
      <c r="H3310" s="158"/>
    </row>
    <row r="3311" spans="4:8">
      <c r="D3311" s="158"/>
      <c r="H3311" s="158"/>
    </row>
    <row r="3312" spans="4:8">
      <c r="D3312" s="158"/>
      <c r="H3312" s="158"/>
    </row>
    <row r="3313" spans="4:8">
      <c r="D3313" s="158"/>
      <c r="H3313" s="158"/>
    </row>
    <row r="3314" spans="4:8">
      <c r="D3314" s="158"/>
      <c r="H3314" s="158"/>
    </row>
    <row r="3315" spans="4:8">
      <c r="D3315" s="158"/>
      <c r="H3315" s="158"/>
    </row>
    <row r="3316" spans="4:8">
      <c r="D3316" s="158"/>
      <c r="H3316" s="158"/>
    </row>
    <row r="3317" spans="4:8">
      <c r="D3317" s="158"/>
      <c r="H3317" s="158"/>
    </row>
    <row r="3318" spans="4:8">
      <c r="D3318" s="158"/>
      <c r="H3318" s="158"/>
    </row>
    <row r="3319" spans="4:8">
      <c r="D3319" s="158"/>
      <c r="H3319" s="158"/>
    </row>
    <row r="3320" spans="4:8">
      <c r="D3320" s="158"/>
      <c r="H3320" s="158"/>
    </row>
    <row r="3321" spans="4:8">
      <c r="D3321" s="158"/>
      <c r="H3321" s="158"/>
    </row>
    <row r="3322" spans="4:8">
      <c r="D3322" s="158"/>
      <c r="H3322" s="158"/>
    </row>
    <row r="3323" spans="4:8">
      <c r="D3323" s="158"/>
      <c r="H3323" s="158"/>
    </row>
    <row r="3324" spans="4:8">
      <c r="D3324" s="158"/>
      <c r="H3324" s="158"/>
    </row>
    <row r="3325" spans="4:8">
      <c r="D3325" s="158"/>
      <c r="H3325" s="158"/>
    </row>
    <row r="3326" spans="4:8">
      <c r="D3326" s="158"/>
      <c r="H3326" s="158"/>
    </row>
    <row r="3327" spans="4:8">
      <c r="D3327" s="158"/>
      <c r="H3327" s="158"/>
    </row>
    <row r="3328" spans="4:8">
      <c r="D3328" s="158"/>
      <c r="H3328" s="158"/>
    </row>
    <row r="3329" spans="4:8">
      <c r="D3329" s="158"/>
      <c r="H3329" s="158"/>
    </row>
    <row r="3330" spans="4:8">
      <c r="D3330" s="158"/>
      <c r="H3330" s="158"/>
    </row>
    <row r="3331" spans="4:8">
      <c r="D3331" s="158"/>
      <c r="H3331" s="158"/>
    </row>
    <row r="3332" spans="4:8">
      <c r="D3332" s="158"/>
      <c r="H3332" s="158"/>
    </row>
    <row r="3333" spans="4:8">
      <c r="D3333" s="158"/>
      <c r="H3333" s="158"/>
    </row>
    <row r="3334" spans="4:8">
      <c r="D3334" s="158"/>
      <c r="H3334" s="158"/>
    </row>
    <row r="3335" spans="4:8">
      <c r="D3335" s="158"/>
      <c r="H3335" s="158"/>
    </row>
    <row r="3336" spans="4:8">
      <c r="D3336" s="158"/>
      <c r="H3336" s="158"/>
    </row>
    <row r="3337" spans="4:8">
      <c r="D3337" s="158"/>
      <c r="H3337" s="158"/>
    </row>
    <row r="3338" spans="4:8">
      <c r="D3338" s="158"/>
      <c r="H3338" s="158"/>
    </row>
    <row r="3339" spans="4:8">
      <c r="D3339" s="158"/>
      <c r="H3339" s="158"/>
    </row>
    <row r="3340" spans="4:8">
      <c r="D3340" s="158"/>
      <c r="H3340" s="158"/>
    </row>
    <row r="3341" spans="4:8">
      <c r="D3341" s="158"/>
      <c r="H3341" s="158"/>
    </row>
    <row r="3342" spans="4:8">
      <c r="D3342" s="158"/>
      <c r="H3342" s="158"/>
    </row>
    <row r="3343" spans="4:8">
      <c r="D3343" s="158"/>
      <c r="H3343" s="158"/>
    </row>
    <row r="3344" spans="4:8">
      <c r="D3344" s="158"/>
      <c r="H3344" s="158"/>
    </row>
    <row r="3345" spans="4:8">
      <c r="D3345" s="158"/>
      <c r="H3345" s="158"/>
    </row>
    <row r="3346" spans="4:8">
      <c r="D3346" s="158"/>
      <c r="H3346" s="158"/>
    </row>
    <row r="3347" spans="4:8">
      <c r="D3347" s="158"/>
      <c r="H3347" s="158"/>
    </row>
    <row r="3348" spans="4:8">
      <c r="D3348" s="158"/>
      <c r="H3348" s="158"/>
    </row>
    <row r="3349" spans="4:8">
      <c r="D3349" s="158"/>
      <c r="H3349" s="158"/>
    </row>
    <row r="3350" spans="4:8">
      <c r="D3350" s="158"/>
      <c r="H3350" s="158"/>
    </row>
    <row r="3351" spans="4:8">
      <c r="D3351" s="158"/>
      <c r="H3351" s="158"/>
    </row>
    <row r="3352" spans="4:8">
      <c r="D3352" s="158"/>
      <c r="H3352" s="158"/>
    </row>
    <row r="3353" spans="4:8">
      <c r="D3353" s="158"/>
      <c r="H3353" s="158"/>
    </row>
    <row r="3354" spans="4:8">
      <c r="D3354" s="158"/>
      <c r="H3354" s="158"/>
    </row>
    <row r="3355" spans="4:8">
      <c r="D3355" s="158"/>
      <c r="H3355" s="158"/>
    </row>
    <row r="3356" spans="4:8">
      <c r="D3356" s="158"/>
      <c r="H3356" s="158"/>
    </row>
    <row r="3357" spans="4:8">
      <c r="D3357" s="158"/>
      <c r="H3357" s="158"/>
    </row>
    <row r="3358" spans="4:8">
      <c r="D3358" s="158"/>
      <c r="H3358" s="158"/>
    </row>
    <row r="3359" spans="4:8">
      <c r="D3359" s="158"/>
      <c r="H3359" s="158"/>
    </row>
    <row r="3360" spans="4:8">
      <c r="D3360" s="158"/>
      <c r="H3360" s="158"/>
    </row>
    <row r="3361" spans="4:8">
      <c r="D3361" s="158"/>
      <c r="H3361" s="158"/>
    </row>
    <row r="3362" spans="4:8">
      <c r="D3362" s="158"/>
      <c r="H3362" s="158"/>
    </row>
    <row r="3363" spans="4:8">
      <c r="D3363" s="158"/>
      <c r="H3363" s="158"/>
    </row>
    <row r="3364" spans="4:8">
      <c r="D3364" s="158"/>
      <c r="H3364" s="158"/>
    </row>
    <row r="3365" spans="4:8">
      <c r="D3365" s="158"/>
      <c r="H3365" s="158"/>
    </row>
    <row r="3366" spans="4:8">
      <c r="D3366" s="158"/>
      <c r="H3366" s="158"/>
    </row>
    <row r="3367" spans="4:8">
      <c r="D3367" s="158"/>
      <c r="H3367" s="158"/>
    </row>
    <row r="3368" spans="4:8">
      <c r="D3368" s="158"/>
      <c r="H3368" s="158"/>
    </row>
    <row r="3369" spans="4:8">
      <c r="D3369" s="158"/>
      <c r="H3369" s="158"/>
    </row>
    <row r="3370" spans="4:8">
      <c r="D3370" s="158"/>
      <c r="H3370" s="158"/>
    </row>
    <row r="3371" spans="4:8">
      <c r="D3371" s="158"/>
      <c r="H3371" s="158"/>
    </row>
    <row r="3372" spans="4:8">
      <c r="D3372" s="158"/>
      <c r="H3372" s="158"/>
    </row>
    <row r="3373" spans="4:8">
      <c r="D3373" s="158"/>
      <c r="H3373" s="158"/>
    </row>
    <row r="3374" spans="4:8">
      <c r="D3374" s="158"/>
      <c r="H3374" s="158"/>
    </row>
    <row r="3375" spans="4:8">
      <c r="D3375" s="158"/>
      <c r="H3375" s="158"/>
    </row>
    <row r="3376" spans="4:8">
      <c r="D3376" s="158"/>
      <c r="H3376" s="158"/>
    </row>
    <row r="3377" spans="4:8">
      <c r="D3377" s="158"/>
      <c r="H3377" s="158"/>
    </row>
    <row r="3378" spans="4:8">
      <c r="D3378" s="158"/>
      <c r="H3378" s="158"/>
    </row>
    <row r="3379" spans="4:8">
      <c r="D3379" s="158"/>
      <c r="H3379" s="158"/>
    </row>
    <row r="3380" spans="4:8">
      <c r="D3380" s="158"/>
      <c r="H3380" s="158"/>
    </row>
    <row r="3381" spans="4:8">
      <c r="D3381" s="158"/>
      <c r="H3381" s="158"/>
    </row>
    <row r="3382" spans="4:8">
      <c r="D3382" s="158"/>
      <c r="H3382" s="158"/>
    </row>
    <row r="3383" spans="4:8">
      <c r="D3383" s="158"/>
      <c r="H3383" s="158"/>
    </row>
    <row r="3384" spans="4:8">
      <c r="D3384" s="158"/>
      <c r="H3384" s="158"/>
    </row>
    <row r="3385" spans="4:8">
      <c r="D3385" s="158"/>
      <c r="H3385" s="158"/>
    </row>
    <row r="3386" spans="4:8">
      <c r="D3386" s="158"/>
      <c r="H3386" s="158"/>
    </row>
    <row r="3387" spans="4:8">
      <c r="D3387" s="158"/>
      <c r="H3387" s="158"/>
    </row>
    <row r="3388" spans="4:8">
      <c r="D3388" s="158"/>
      <c r="H3388" s="158"/>
    </row>
    <row r="3389" spans="4:8">
      <c r="D3389" s="158"/>
      <c r="H3389" s="158"/>
    </row>
    <row r="3390" spans="4:8">
      <c r="D3390" s="158"/>
      <c r="H3390" s="158"/>
    </row>
    <row r="3391" spans="4:8">
      <c r="D3391" s="158"/>
      <c r="H3391" s="158"/>
    </row>
    <row r="3392" spans="4:8">
      <c r="D3392" s="158"/>
      <c r="H3392" s="158"/>
    </row>
    <row r="3393" spans="4:8">
      <c r="D3393" s="158"/>
      <c r="H3393" s="158"/>
    </row>
    <row r="3394" spans="4:8">
      <c r="D3394" s="158"/>
      <c r="H3394" s="158"/>
    </row>
    <row r="3395" spans="4:8">
      <c r="D3395" s="158"/>
      <c r="H3395" s="158"/>
    </row>
    <row r="3396" spans="4:8">
      <c r="D3396" s="158"/>
      <c r="H3396" s="158"/>
    </row>
    <row r="3397" spans="4:8">
      <c r="D3397" s="158"/>
      <c r="H3397" s="158"/>
    </row>
    <row r="3398" spans="4:8">
      <c r="D3398" s="158"/>
      <c r="H3398" s="158"/>
    </row>
    <row r="3399" spans="4:8">
      <c r="D3399" s="158"/>
      <c r="H3399" s="158"/>
    </row>
    <row r="3400" spans="4:8">
      <c r="D3400" s="158"/>
      <c r="H3400" s="158"/>
    </row>
    <row r="3401" spans="4:8">
      <c r="D3401" s="158"/>
      <c r="H3401" s="158"/>
    </row>
    <row r="3402" spans="4:8">
      <c r="D3402" s="158"/>
      <c r="H3402" s="158"/>
    </row>
    <row r="3403" spans="4:8">
      <c r="D3403" s="158"/>
      <c r="H3403" s="158"/>
    </row>
    <row r="3404" spans="4:8">
      <c r="D3404" s="158"/>
      <c r="H3404" s="158"/>
    </row>
    <row r="3405" spans="4:8">
      <c r="D3405" s="158"/>
      <c r="H3405" s="158"/>
    </row>
    <row r="3406" spans="4:8">
      <c r="D3406" s="158"/>
      <c r="H3406" s="158"/>
    </row>
    <row r="3407" spans="4:8">
      <c r="D3407" s="158"/>
      <c r="H3407" s="158"/>
    </row>
    <row r="3408" spans="4:8">
      <c r="D3408" s="158"/>
      <c r="H3408" s="158"/>
    </row>
    <row r="3409" spans="4:8">
      <c r="D3409" s="158"/>
      <c r="H3409" s="158"/>
    </row>
    <row r="3410" spans="4:8">
      <c r="D3410" s="158"/>
      <c r="H3410" s="158"/>
    </row>
    <row r="3411" spans="4:8">
      <c r="D3411" s="158"/>
      <c r="H3411" s="158"/>
    </row>
    <row r="3412" spans="4:8">
      <c r="D3412" s="158"/>
      <c r="H3412" s="158"/>
    </row>
    <row r="3413" spans="4:8">
      <c r="D3413" s="158"/>
      <c r="H3413" s="158"/>
    </row>
    <row r="3414" spans="4:8">
      <c r="D3414" s="158"/>
      <c r="H3414" s="158"/>
    </row>
    <row r="3415" spans="4:8">
      <c r="D3415" s="158"/>
      <c r="H3415" s="158"/>
    </row>
    <row r="3416" spans="4:8">
      <c r="D3416" s="158"/>
      <c r="H3416" s="158"/>
    </row>
    <row r="3417" spans="4:8">
      <c r="D3417" s="158"/>
      <c r="H3417" s="158"/>
    </row>
    <row r="3418" spans="4:8">
      <c r="D3418" s="158"/>
      <c r="H3418" s="158"/>
    </row>
    <row r="3419" spans="4:8">
      <c r="D3419" s="158"/>
      <c r="H3419" s="158"/>
    </row>
    <row r="3420" spans="4:8">
      <c r="D3420" s="158"/>
      <c r="H3420" s="158"/>
    </row>
    <row r="3421" spans="4:8">
      <c r="D3421" s="158"/>
      <c r="H3421" s="158"/>
    </row>
    <row r="3422" spans="4:8">
      <c r="D3422" s="158"/>
      <c r="H3422" s="158"/>
    </row>
    <row r="3423" spans="4:8">
      <c r="D3423" s="158"/>
      <c r="H3423" s="158"/>
    </row>
    <row r="3424" spans="4:8">
      <c r="D3424" s="158"/>
      <c r="H3424" s="158"/>
    </row>
    <row r="3425" spans="4:8">
      <c r="D3425" s="158"/>
      <c r="H3425" s="158"/>
    </row>
    <row r="3426" spans="4:8">
      <c r="D3426" s="158"/>
      <c r="H3426" s="158"/>
    </row>
    <row r="3427" spans="4:8">
      <c r="D3427" s="158"/>
      <c r="H3427" s="158"/>
    </row>
    <row r="3428" spans="4:8">
      <c r="D3428" s="158"/>
      <c r="H3428" s="158"/>
    </row>
    <row r="3429" spans="4:8">
      <c r="D3429" s="158"/>
      <c r="H3429" s="158"/>
    </row>
    <row r="3430" spans="4:8">
      <c r="D3430" s="158"/>
      <c r="H3430" s="158"/>
    </row>
    <row r="3431" spans="4:8">
      <c r="D3431" s="158"/>
      <c r="H3431" s="158"/>
    </row>
    <row r="3432" spans="4:8">
      <c r="D3432" s="158"/>
      <c r="H3432" s="158"/>
    </row>
    <row r="3433" spans="4:8">
      <c r="D3433" s="158"/>
      <c r="H3433" s="158"/>
    </row>
    <row r="3434" spans="4:8">
      <c r="D3434" s="158"/>
      <c r="H3434" s="158"/>
    </row>
    <row r="3435" spans="4:8">
      <c r="D3435" s="158"/>
      <c r="H3435" s="158"/>
    </row>
    <row r="3436" spans="4:8">
      <c r="D3436" s="158"/>
      <c r="H3436" s="158"/>
    </row>
    <row r="3437" spans="4:8">
      <c r="D3437" s="158"/>
      <c r="H3437" s="158"/>
    </row>
    <row r="3438" spans="4:8">
      <c r="D3438" s="158"/>
      <c r="H3438" s="158"/>
    </row>
    <row r="3439" spans="4:8">
      <c r="D3439" s="158"/>
      <c r="H3439" s="158"/>
    </row>
    <row r="3440" spans="4:8">
      <c r="D3440" s="158"/>
      <c r="H3440" s="158"/>
    </row>
    <row r="3441" spans="4:8">
      <c r="D3441" s="158"/>
      <c r="H3441" s="158"/>
    </row>
    <row r="3442" spans="4:8">
      <c r="D3442" s="158"/>
      <c r="H3442" s="158"/>
    </row>
    <row r="3443" spans="4:8">
      <c r="D3443" s="158"/>
      <c r="H3443" s="158"/>
    </row>
    <row r="3444" spans="4:8">
      <c r="D3444" s="158"/>
      <c r="H3444" s="158"/>
    </row>
    <row r="3445" spans="4:8">
      <c r="D3445" s="158"/>
      <c r="H3445" s="158"/>
    </row>
    <row r="3446" spans="4:8">
      <c r="D3446" s="158"/>
      <c r="H3446" s="158"/>
    </row>
    <row r="3447" spans="4:8">
      <c r="D3447" s="158"/>
      <c r="H3447" s="158"/>
    </row>
    <row r="3448" spans="4:8">
      <c r="D3448" s="158"/>
      <c r="H3448" s="158"/>
    </row>
    <row r="3449" spans="4:8">
      <c r="D3449" s="158"/>
      <c r="H3449" s="158"/>
    </row>
    <row r="3450" spans="4:8">
      <c r="D3450" s="158"/>
      <c r="H3450" s="158"/>
    </row>
    <row r="3451" spans="4:8">
      <c r="D3451" s="158"/>
      <c r="H3451" s="158"/>
    </row>
    <row r="3452" spans="4:8">
      <c r="D3452" s="158"/>
      <c r="H3452" s="158"/>
    </row>
    <row r="3453" spans="4:8">
      <c r="D3453" s="158"/>
      <c r="H3453" s="158"/>
    </row>
    <row r="3454" spans="4:8">
      <c r="D3454" s="158"/>
      <c r="H3454" s="158"/>
    </row>
    <row r="3455" spans="4:8">
      <c r="D3455" s="158"/>
      <c r="H3455" s="158"/>
    </row>
    <row r="3456" spans="4:8">
      <c r="D3456" s="158"/>
      <c r="H3456" s="158"/>
    </row>
    <row r="3457" spans="4:8">
      <c r="D3457" s="158"/>
      <c r="H3457" s="158"/>
    </row>
    <row r="3458" spans="4:8">
      <c r="D3458" s="158"/>
      <c r="H3458" s="158"/>
    </row>
    <row r="3459" spans="4:8">
      <c r="D3459" s="158"/>
      <c r="H3459" s="158"/>
    </row>
    <row r="3460" spans="4:8">
      <c r="D3460" s="158"/>
      <c r="H3460" s="158"/>
    </row>
    <row r="3461" spans="4:8">
      <c r="D3461" s="158"/>
      <c r="H3461" s="158"/>
    </row>
    <row r="3462" spans="4:8">
      <c r="D3462" s="158"/>
      <c r="H3462" s="158"/>
    </row>
    <row r="3463" spans="4:8">
      <c r="D3463" s="158"/>
      <c r="H3463" s="158"/>
    </row>
    <row r="3464" spans="4:8">
      <c r="D3464" s="158"/>
      <c r="H3464" s="158"/>
    </row>
    <row r="3465" spans="4:8">
      <c r="D3465" s="158"/>
      <c r="H3465" s="158"/>
    </row>
    <row r="3466" spans="4:8">
      <c r="D3466" s="158"/>
      <c r="H3466" s="158"/>
    </row>
    <row r="3467" spans="4:8">
      <c r="D3467" s="158"/>
      <c r="H3467" s="158"/>
    </row>
    <row r="3468" spans="4:8">
      <c r="D3468" s="158"/>
      <c r="H3468" s="158"/>
    </row>
    <row r="3469" spans="4:8">
      <c r="D3469" s="158"/>
      <c r="H3469" s="158"/>
    </row>
    <row r="3470" spans="4:8">
      <c r="D3470" s="158"/>
      <c r="H3470" s="158"/>
    </row>
    <row r="3471" spans="4:8">
      <c r="D3471" s="158"/>
      <c r="H3471" s="158"/>
    </row>
    <row r="3472" spans="4:8">
      <c r="D3472" s="158"/>
      <c r="H3472" s="158"/>
    </row>
    <row r="3473" spans="4:8">
      <c r="D3473" s="158"/>
      <c r="H3473" s="158"/>
    </row>
    <row r="3474" spans="4:8">
      <c r="D3474" s="158"/>
      <c r="H3474" s="158"/>
    </row>
    <row r="3475" spans="4:8">
      <c r="D3475" s="158"/>
      <c r="H3475" s="158"/>
    </row>
    <row r="3476" spans="4:8">
      <c r="D3476" s="158"/>
      <c r="H3476" s="158"/>
    </row>
    <row r="3477" spans="4:8">
      <c r="D3477" s="158"/>
      <c r="H3477" s="158"/>
    </row>
    <row r="3478" spans="4:8">
      <c r="D3478" s="158"/>
      <c r="H3478" s="158"/>
    </row>
    <row r="3479" spans="4:8">
      <c r="D3479" s="158"/>
      <c r="H3479" s="158"/>
    </row>
    <row r="3480" spans="4:8">
      <c r="D3480" s="158"/>
      <c r="H3480" s="158"/>
    </row>
    <row r="3481" spans="4:8">
      <c r="D3481" s="158"/>
      <c r="H3481" s="158"/>
    </row>
    <row r="3482" spans="4:8">
      <c r="D3482" s="158"/>
      <c r="H3482" s="158"/>
    </row>
    <row r="3483" spans="4:8">
      <c r="D3483" s="158"/>
      <c r="H3483" s="158"/>
    </row>
    <row r="3484" spans="4:8">
      <c r="D3484" s="158"/>
      <c r="H3484" s="158"/>
    </row>
    <row r="3485" spans="4:8">
      <c r="D3485" s="158"/>
      <c r="H3485" s="158"/>
    </row>
    <row r="3486" spans="4:8">
      <c r="D3486" s="158"/>
      <c r="H3486" s="158"/>
    </row>
    <row r="3487" spans="4:8">
      <c r="D3487" s="158"/>
      <c r="H3487" s="158"/>
    </row>
    <row r="3488" spans="4:8">
      <c r="D3488" s="158"/>
      <c r="H3488" s="158"/>
    </row>
    <row r="3489" spans="4:8">
      <c r="D3489" s="158"/>
      <c r="H3489" s="158"/>
    </row>
    <row r="3490" spans="4:8">
      <c r="D3490" s="158"/>
      <c r="H3490" s="158"/>
    </row>
    <row r="3491" spans="4:8">
      <c r="D3491" s="158"/>
      <c r="H3491" s="158"/>
    </row>
    <row r="3492" spans="4:8">
      <c r="D3492" s="158"/>
      <c r="H3492" s="158"/>
    </row>
    <row r="3493" spans="4:8">
      <c r="D3493" s="158"/>
      <c r="H3493" s="158"/>
    </row>
    <row r="3494" spans="4:8">
      <c r="D3494" s="158"/>
      <c r="H3494" s="158"/>
    </row>
    <row r="3495" spans="4:8">
      <c r="D3495" s="158"/>
      <c r="H3495" s="158"/>
    </row>
    <row r="3496" spans="4:8">
      <c r="D3496" s="158"/>
      <c r="H3496" s="158"/>
    </row>
    <row r="3497" spans="4:8">
      <c r="D3497" s="158"/>
      <c r="H3497" s="158"/>
    </row>
    <row r="3498" spans="4:8">
      <c r="D3498" s="158"/>
      <c r="H3498" s="158"/>
    </row>
    <row r="3499" spans="4:8">
      <c r="D3499" s="158"/>
      <c r="H3499" s="158"/>
    </row>
    <row r="3500" spans="4:8">
      <c r="D3500" s="158"/>
      <c r="H3500" s="158"/>
    </row>
    <row r="3501" spans="4:8">
      <c r="D3501" s="158"/>
      <c r="H3501" s="158"/>
    </row>
    <row r="3502" spans="4:8">
      <c r="D3502" s="158"/>
      <c r="H3502" s="158"/>
    </row>
    <row r="3503" spans="4:8">
      <c r="D3503" s="158"/>
      <c r="H3503" s="158"/>
    </row>
    <row r="3504" spans="4:8">
      <c r="D3504" s="158"/>
      <c r="H3504" s="158"/>
    </row>
    <row r="3505" spans="4:8">
      <c r="D3505" s="158"/>
      <c r="H3505" s="158"/>
    </row>
    <row r="3506" spans="4:8">
      <c r="D3506" s="158"/>
      <c r="H3506" s="158"/>
    </row>
    <row r="3507" spans="4:8">
      <c r="D3507" s="158"/>
      <c r="H3507" s="158"/>
    </row>
    <row r="3508" spans="4:8">
      <c r="D3508" s="158"/>
      <c r="H3508" s="158"/>
    </row>
    <row r="3509" spans="4:8">
      <c r="D3509" s="158"/>
      <c r="H3509" s="158"/>
    </row>
    <row r="3510" spans="4:8">
      <c r="D3510" s="158"/>
      <c r="H3510" s="158"/>
    </row>
    <row r="3511" spans="4:8">
      <c r="D3511" s="158"/>
      <c r="H3511" s="158"/>
    </row>
    <row r="3512" spans="4:8">
      <c r="D3512" s="158"/>
      <c r="H3512" s="158"/>
    </row>
    <row r="3513" spans="4:8">
      <c r="D3513" s="158"/>
      <c r="H3513" s="158"/>
    </row>
    <row r="3514" spans="4:8">
      <c r="D3514" s="158"/>
      <c r="H3514" s="158"/>
    </row>
    <row r="3515" spans="4:8">
      <c r="D3515" s="158"/>
      <c r="H3515" s="158"/>
    </row>
    <row r="3516" spans="4:8">
      <c r="D3516" s="158"/>
      <c r="H3516" s="158"/>
    </row>
    <row r="3517" spans="4:8">
      <c r="D3517" s="158"/>
      <c r="H3517" s="158"/>
    </row>
    <row r="3518" spans="4:8">
      <c r="D3518" s="158"/>
      <c r="H3518" s="158"/>
    </row>
    <row r="3519" spans="4:8">
      <c r="D3519" s="158"/>
      <c r="H3519" s="158"/>
    </row>
    <row r="3520" spans="4:8">
      <c r="D3520" s="158"/>
      <c r="H3520" s="158"/>
    </row>
    <row r="3521" spans="4:8">
      <c r="D3521" s="158"/>
      <c r="H3521" s="158"/>
    </row>
    <row r="3522" spans="4:8">
      <c r="D3522" s="158"/>
      <c r="H3522" s="158"/>
    </row>
    <row r="3523" spans="4:8">
      <c r="D3523" s="158"/>
      <c r="H3523" s="158"/>
    </row>
    <row r="3524" spans="4:8">
      <c r="D3524" s="158"/>
      <c r="H3524" s="158"/>
    </row>
    <row r="3525" spans="4:8">
      <c r="D3525" s="158"/>
      <c r="H3525" s="158"/>
    </row>
    <row r="3526" spans="4:8">
      <c r="D3526" s="158"/>
      <c r="H3526" s="158"/>
    </row>
    <row r="3527" spans="4:8">
      <c r="D3527" s="158"/>
      <c r="H3527" s="158"/>
    </row>
    <row r="3528" spans="4:8">
      <c r="D3528" s="158"/>
      <c r="H3528" s="158"/>
    </row>
    <row r="3529" spans="4:8">
      <c r="D3529" s="158"/>
      <c r="H3529" s="158"/>
    </row>
    <row r="3530" spans="4:8">
      <c r="D3530" s="158"/>
      <c r="H3530" s="158"/>
    </row>
    <row r="3531" spans="4:8">
      <c r="D3531" s="158"/>
      <c r="H3531" s="158"/>
    </row>
    <row r="3532" spans="4:8">
      <c r="D3532" s="158"/>
      <c r="H3532" s="158"/>
    </row>
    <row r="3533" spans="4:8">
      <c r="D3533" s="158"/>
      <c r="H3533" s="158"/>
    </row>
    <row r="3534" spans="4:8">
      <c r="D3534" s="158"/>
      <c r="H3534" s="158"/>
    </row>
    <row r="3535" spans="4:8">
      <c r="D3535" s="158"/>
      <c r="H3535" s="158"/>
    </row>
    <row r="3536" spans="4:8">
      <c r="D3536" s="158"/>
      <c r="H3536" s="158"/>
    </row>
    <row r="3537" spans="4:8">
      <c r="D3537" s="158"/>
      <c r="H3537" s="158"/>
    </row>
    <row r="3538" spans="4:8">
      <c r="D3538" s="158"/>
      <c r="H3538" s="158"/>
    </row>
    <row r="3539" spans="4:8">
      <c r="D3539" s="158"/>
      <c r="H3539" s="158"/>
    </row>
    <row r="3540" spans="4:8">
      <c r="D3540" s="158"/>
      <c r="H3540" s="158"/>
    </row>
    <row r="3541" spans="4:8">
      <c r="D3541" s="158"/>
      <c r="H3541" s="158"/>
    </row>
    <row r="3542" spans="4:8">
      <c r="D3542" s="158"/>
      <c r="H3542" s="158"/>
    </row>
    <row r="3543" spans="4:8">
      <c r="D3543" s="158"/>
      <c r="H3543" s="158"/>
    </row>
    <row r="3544" spans="4:8">
      <c r="D3544" s="158"/>
      <c r="H3544" s="158"/>
    </row>
    <row r="3545" spans="4:8">
      <c r="D3545" s="158"/>
      <c r="H3545" s="158"/>
    </row>
    <row r="3546" spans="4:8">
      <c r="D3546" s="158"/>
      <c r="H3546" s="158"/>
    </row>
    <row r="3547" spans="4:8">
      <c r="D3547" s="158"/>
      <c r="H3547" s="158"/>
    </row>
    <row r="3548" spans="4:8">
      <c r="D3548" s="158"/>
      <c r="H3548" s="158"/>
    </row>
    <row r="3549" spans="4:8">
      <c r="D3549" s="158"/>
      <c r="H3549" s="158"/>
    </row>
    <row r="3550" spans="4:8">
      <c r="D3550" s="158"/>
      <c r="H3550" s="158"/>
    </row>
    <row r="3551" spans="4:8">
      <c r="D3551" s="158"/>
      <c r="H3551" s="158"/>
    </row>
    <row r="3552" spans="4:8">
      <c r="D3552" s="158"/>
      <c r="H3552" s="158"/>
    </row>
    <row r="3553" spans="4:8">
      <c r="D3553" s="158"/>
      <c r="H3553" s="158"/>
    </row>
    <row r="3554" spans="4:8">
      <c r="D3554" s="158"/>
      <c r="H3554" s="158"/>
    </row>
    <row r="3555" spans="4:8">
      <c r="D3555" s="158"/>
      <c r="H3555" s="158"/>
    </row>
    <row r="3556" spans="4:8">
      <c r="D3556" s="158"/>
      <c r="H3556" s="158"/>
    </row>
    <row r="3557" spans="4:8">
      <c r="D3557" s="158"/>
      <c r="H3557" s="158"/>
    </row>
    <row r="3558" spans="4:8">
      <c r="D3558" s="158"/>
      <c r="H3558" s="158"/>
    </row>
    <row r="3559" spans="4:8">
      <c r="D3559" s="158"/>
      <c r="H3559" s="158"/>
    </row>
    <row r="3560" spans="4:8">
      <c r="D3560" s="158"/>
      <c r="H3560" s="158"/>
    </row>
    <row r="3561" spans="4:8">
      <c r="D3561" s="158"/>
      <c r="H3561" s="158"/>
    </row>
    <row r="3562" spans="4:8">
      <c r="D3562" s="158"/>
      <c r="H3562" s="158"/>
    </row>
    <row r="3563" spans="4:8">
      <c r="D3563" s="158"/>
      <c r="H3563" s="158"/>
    </row>
    <row r="3564" spans="4:8">
      <c r="D3564" s="158"/>
      <c r="H3564" s="158"/>
    </row>
    <row r="3565" spans="4:8">
      <c r="D3565" s="158"/>
      <c r="H3565" s="158"/>
    </row>
    <row r="3566" spans="4:8">
      <c r="D3566" s="158"/>
      <c r="H3566" s="158"/>
    </row>
    <row r="3567" spans="4:8">
      <c r="D3567" s="158"/>
      <c r="H3567" s="158"/>
    </row>
    <row r="3568" spans="4:8">
      <c r="D3568" s="158"/>
      <c r="H3568" s="158"/>
    </row>
    <row r="3569" spans="4:8">
      <c r="D3569" s="158"/>
      <c r="H3569" s="158"/>
    </row>
    <row r="3570" spans="4:8">
      <c r="D3570" s="158"/>
      <c r="H3570" s="158"/>
    </row>
    <row r="3571" spans="4:8">
      <c r="D3571" s="158"/>
      <c r="H3571" s="158"/>
    </row>
    <row r="3572" spans="4:8">
      <c r="D3572" s="158"/>
      <c r="H3572" s="158"/>
    </row>
    <row r="3573" spans="4:8">
      <c r="D3573" s="158"/>
      <c r="H3573" s="158"/>
    </row>
    <row r="3574" spans="4:8">
      <c r="D3574" s="158"/>
      <c r="H3574" s="158"/>
    </row>
    <row r="3575" spans="4:8">
      <c r="D3575" s="158"/>
      <c r="H3575" s="158"/>
    </row>
    <row r="3576" spans="4:8">
      <c r="D3576" s="158"/>
      <c r="H3576" s="158"/>
    </row>
    <row r="3577" spans="4:8">
      <c r="D3577" s="158"/>
      <c r="H3577" s="158"/>
    </row>
    <row r="3578" spans="4:8">
      <c r="D3578" s="158"/>
      <c r="H3578" s="158"/>
    </row>
    <row r="3579" spans="4:8">
      <c r="D3579" s="158"/>
      <c r="H3579" s="158"/>
    </row>
    <row r="3580" spans="4:8">
      <c r="D3580" s="158"/>
      <c r="H3580" s="158"/>
    </row>
    <row r="3581" spans="4:8">
      <c r="D3581" s="158"/>
      <c r="H3581" s="158"/>
    </row>
    <row r="3582" spans="4:8">
      <c r="D3582" s="158"/>
      <c r="H3582" s="158"/>
    </row>
    <row r="3583" spans="4:8">
      <c r="D3583" s="158"/>
      <c r="H3583" s="158"/>
    </row>
    <row r="3584" spans="4:8">
      <c r="D3584" s="158"/>
      <c r="H3584" s="158"/>
    </row>
    <row r="3585" spans="4:8">
      <c r="D3585" s="158"/>
      <c r="H3585" s="158"/>
    </row>
    <row r="3586" spans="4:8">
      <c r="D3586" s="158"/>
      <c r="H3586" s="158"/>
    </row>
    <row r="3587" spans="4:8">
      <c r="D3587" s="158"/>
      <c r="H3587" s="158"/>
    </row>
    <row r="3588" spans="4:8">
      <c r="D3588" s="158"/>
      <c r="H3588" s="158"/>
    </row>
    <row r="3589" spans="4:8">
      <c r="D3589" s="158"/>
      <c r="H3589" s="158"/>
    </row>
    <row r="3590" spans="4:8">
      <c r="D3590" s="158"/>
      <c r="H3590" s="158"/>
    </row>
    <row r="3591" spans="4:8">
      <c r="D3591" s="158"/>
      <c r="H3591" s="158"/>
    </row>
    <row r="3592" spans="4:8">
      <c r="D3592" s="158"/>
      <c r="H3592" s="158"/>
    </row>
    <row r="3593" spans="4:8">
      <c r="D3593" s="158"/>
      <c r="H3593" s="158"/>
    </row>
    <row r="3594" spans="4:8">
      <c r="D3594" s="158"/>
      <c r="H3594" s="158"/>
    </row>
    <row r="3595" spans="4:8">
      <c r="D3595" s="158"/>
      <c r="H3595" s="158"/>
    </row>
    <row r="3596" spans="4:8">
      <c r="D3596" s="158"/>
      <c r="H3596" s="158"/>
    </row>
    <row r="3597" spans="4:8">
      <c r="D3597" s="158"/>
      <c r="H3597" s="158"/>
    </row>
    <row r="3598" spans="4:8">
      <c r="D3598" s="158"/>
      <c r="H3598" s="158"/>
    </row>
    <row r="3599" spans="4:8">
      <c r="D3599" s="158"/>
      <c r="H3599" s="158"/>
    </row>
    <row r="3600" spans="4:8">
      <c r="D3600" s="158"/>
      <c r="H3600" s="158"/>
    </row>
    <row r="3601" spans="4:8">
      <c r="D3601" s="158"/>
      <c r="H3601" s="158"/>
    </row>
    <row r="3602" spans="4:8">
      <c r="D3602" s="158"/>
      <c r="H3602" s="158"/>
    </row>
    <row r="3603" spans="4:8">
      <c r="D3603" s="158"/>
      <c r="H3603" s="158"/>
    </row>
    <row r="3604" spans="4:8">
      <c r="D3604" s="158"/>
      <c r="H3604" s="158"/>
    </row>
    <row r="3605" spans="4:8">
      <c r="D3605" s="158"/>
      <c r="H3605" s="158"/>
    </row>
    <row r="3606" spans="4:8">
      <c r="D3606" s="158"/>
      <c r="H3606" s="158"/>
    </row>
    <row r="3607" spans="4:8">
      <c r="D3607" s="158"/>
      <c r="H3607" s="158"/>
    </row>
    <row r="3608" spans="4:8">
      <c r="D3608" s="158"/>
      <c r="H3608" s="158"/>
    </row>
    <row r="3609" spans="4:8">
      <c r="D3609" s="158"/>
      <c r="H3609" s="158"/>
    </row>
    <row r="3610" spans="4:8">
      <c r="D3610" s="158"/>
      <c r="H3610" s="158"/>
    </row>
    <row r="3611" spans="4:8">
      <c r="D3611" s="158"/>
      <c r="H3611" s="158"/>
    </row>
    <row r="3612" spans="4:8">
      <c r="D3612" s="158"/>
      <c r="H3612" s="158"/>
    </row>
    <row r="3613" spans="4:8">
      <c r="D3613" s="158"/>
      <c r="H3613" s="158"/>
    </row>
    <row r="3614" spans="4:8">
      <c r="D3614" s="158"/>
      <c r="H3614" s="158"/>
    </row>
    <row r="3615" spans="4:8">
      <c r="D3615" s="158"/>
      <c r="H3615" s="158"/>
    </row>
    <row r="3616" spans="4:8">
      <c r="D3616" s="158"/>
      <c r="H3616" s="158"/>
    </row>
    <row r="3617" spans="4:8">
      <c r="D3617" s="158"/>
      <c r="H3617" s="158"/>
    </row>
    <row r="3618" spans="4:8">
      <c r="D3618" s="158"/>
      <c r="H3618" s="158"/>
    </row>
    <row r="3619" spans="4:8">
      <c r="D3619" s="158"/>
      <c r="H3619" s="158"/>
    </row>
    <row r="3620" spans="4:8">
      <c r="D3620" s="158"/>
      <c r="H3620" s="158"/>
    </row>
    <row r="3621" spans="4:8">
      <c r="D3621" s="158"/>
      <c r="H3621" s="158"/>
    </row>
    <row r="3622" spans="4:8">
      <c r="D3622" s="158"/>
      <c r="H3622" s="158"/>
    </row>
    <row r="3623" spans="4:8">
      <c r="D3623" s="158"/>
      <c r="H3623" s="158"/>
    </row>
    <row r="3624" spans="4:8">
      <c r="D3624" s="158"/>
      <c r="H3624" s="158"/>
    </row>
    <row r="3625" spans="4:8">
      <c r="D3625" s="158"/>
      <c r="H3625" s="158"/>
    </row>
    <row r="3626" spans="4:8">
      <c r="D3626" s="158"/>
      <c r="H3626" s="158"/>
    </row>
    <row r="3627" spans="4:8">
      <c r="D3627" s="158"/>
      <c r="H3627" s="158"/>
    </row>
    <row r="3628" spans="4:8">
      <c r="D3628" s="158"/>
      <c r="H3628" s="158"/>
    </row>
    <row r="3629" spans="4:8">
      <c r="D3629" s="158"/>
      <c r="H3629" s="158"/>
    </row>
    <row r="3630" spans="4:8">
      <c r="D3630" s="158"/>
      <c r="H3630" s="158"/>
    </row>
    <row r="3631" spans="4:8">
      <c r="D3631" s="158"/>
      <c r="H3631" s="158"/>
    </row>
    <row r="3632" spans="4:8">
      <c r="D3632" s="158"/>
      <c r="H3632" s="158"/>
    </row>
    <row r="3633" spans="4:8">
      <c r="D3633" s="158"/>
      <c r="H3633" s="158"/>
    </row>
    <row r="3634" spans="4:8">
      <c r="D3634" s="158"/>
      <c r="H3634" s="158"/>
    </row>
    <row r="3635" spans="4:8">
      <c r="D3635" s="158"/>
      <c r="H3635" s="158"/>
    </row>
    <row r="3636" spans="4:8">
      <c r="D3636" s="158"/>
      <c r="H3636" s="158"/>
    </row>
    <row r="3637" spans="4:8">
      <c r="D3637" s="158"/>
      <c r="H3637" s="158"/>
    </row>
    <row r="3638" spans="4:8">
      <c r="D3638" s="158"/>
      <c r="H3638" s="158"/>
    </row>
    <row r="3639" spans="4:8">
      <c r="D3639" s="158"/>
      <c r="H3639" s="158"/>
    </row>
    <row r="3640" spans="4:8">
      <c r="D3640" s="158"/>
      <c r="H3640" s="158"/>
    </row>
    <row r="3641" spans="4:8">
      <c r="D3641" s="158"/>
      <c r="H3641" s="158"/>
    </row>
    <row r="3642" spans="4:8">
      <c r="D3642" s="158"/>
      <c r="H3642" s="158"/>
    </row>
    <row r="3643" spans="4:8">
      <c r="D3643" s="158"/>
      <c r="H3643" s="158"/>
    </row>
    <row r="3644" spans="4:8">
      <c r="D3644" s="158"/>
      <c r="H3644" s="158"/>
    </row>
    <row r="3645" spans="4:8">
      <c r="D3645" s="158"/>
      <c r="H3645" s="158"/>
    </row>
    <row r="3646" spans="4:8">
      <c r="D3646" s="158"/>
      <c r="H3646" s="158"/>
    </row>
    <row r="3647" spans="4:8">
      <c r="D3647" s="158"/>
      <c r="H3647" s="158"/>
    </row>
    <row r="3648" spans="4:8">
      <c r="D3648" s="158"/>
      <c r="H3648" s="158"/>
    </row>
    <row r="3649" spans="4:8">
      <c r="D3649" s="158"/>
      <c r="H3649" s="158"/>
    </row>
    <row r="3650" spans="4:8">
      <c r="D3650" s="158"/>
      <c r="H3650" s="158"/>
    </row>
    <row r="3651" spans="4:8">
      <c r="D3651" s="158"/>
      <c r="H3651" s="158"/>
    </row>
    <row r="3652" spans="4:8">
      <c r="D3652" s="158"/>
      <c r="H3652" s="158"/>
    </row>
    <row r="3653" spans="4:8">
      <c r="D3653" s="158"/>
      <c r="H3653" s="158"/>
    </row>
    <row r="3654" spans="4:8">
      <c r="D3654" s="158"/>
      <c r="H3654" s="158"/>
    </row>
    <row r="3655" spans="4:8">
      <c r="D3655" s="158"/>
      <c r="H3655" s="158"/>
    </row>
    <row r="3656" spans="4:8">
      <c r="D3656" s="158"/>
      <c r="H3656" s="158"/>
    </row>
    <row r="3657" spans="4:8">
      <c r="D3657" s="158"/>
      <c r="H3657" s="158"/>
    </row>
    <row r="3658" spans="4:8">
      <c r="D3658" s="158"/>
      <c r="H3658" s="158"/>
    </row>
    <row r="3659" spans="4:8">
      <c r="D3659" s="158"/>
      <c r="H3659" s="158"/>
    </row>
    <row r="3660" spans="4:8">
      <c r="D3660" s="158"/>
      <c r="H3660" s="158"/>
    </row>
    <row r="3661" spans="4:8">
      <c r="D3661" s="158"/>
      <c r="H3661" s="158"/>
    </row>
    <row r="3662" spans="4:8">
      <c r="D3662" s="158"/>
      <c r="H3662" s="158"/>
    </row>
    <row r="3663" spans="4:8">
      <c r="D3663" s="158"/>
      <c r="H3663" s="158"/>
    </row>
    <row r="3664" spans="4:8">
      <c r="D3664" s="158"/>
      <c r="H3664" s="158"/>
    </row>
    <row r="3665" spans="4:8">
      <c r="D3665" s="158"/>
      <c r="H3665" s="158"/>
    </row>
    <row r="3666" spans="4:8">
      <c r="D3666" s="158"/>
      <c r="H3666" s="158"/>
    </row>
    <row r="3667" spans="4:8">
      <c r="D3667" s="158"/>
      <c r="H3667" s="158"/>
    </row>
    <row r="3668" spans="4:8">
      <c r="D3668" s="158"/>
      <c r="H3668" s="158"/>
    </row>
    <row r="3669" spans="4:8">
      <c r="D3669" s="158"/>
      <c r="H3669" s="158"/>
    </row>
    <row r="3670" spans="4:8">
      <c r="D3670" s="158"/>
      <c r="H3670" s="158"/>
    </row>
    <row r="3671" spans="4:8">
      <c r="D3671" s="158"/>
      <c r="H3671" s="158"/>
    </row>
    <row r="3672" spans="4:8">
      <c r="D3672" s="158"/>
      <c r="H3672" s="158"/>
    </row>
    <row r="3673" spans="4:8">
      <c r="D3673" s="158"/>
      <c r="H3673" s="158"/>
    </row>
    <row r="3674" spans="4:8">
      <c r="D3674" s="158"/>
      <c r="H3674" s="158"/>
    </row>
    <row r="3675" spans="4:8">
      <c r="D3675" s="158"/>
      <c r="H3675" s="158"/>
    </row>
    <row r="3676" spans="4:8">
      <c r="D3676" s="158"/>
      <c r="H3676" s="158"/>
    </row>
    <row r="3677" spans="4:8">
      <c r="D3677" s="158"/>
      <c r="H3677" s="158"/>
    </row>
    <row r="3678" spans="4:8">
      <c r="D3678" s="158"/>
      <c r="H3678" s="158"/>
    </row>
    <row r="3679" spans="4:8">
      <c r="D3679" s="158"/>
      <c r="H3679" s="158"/>
    </row>
    <row r="3680" spans="4:8">
      <c r="D3680" s="158"/>
      <c r="H3680" s="158"/>
    </row>
    <row r="3681" spans="4:8">
      <c r="D3681" s="158"/>
      <c r="H3681" s="158"/>
    </row>
    <row r="3682" spans="4:8">
      <c r="D3682" s="158"/>
      <c r="H3682" s="158"/>
    </row>
    <row r="3683" spans="4:8">
      <c r="D3683" s="158"/>
      <c r="H3683" s="158"/>
    </row>
    <row r="3684" spans="4:8">
      <c r="D3684" s="158"/>
      <c r="H3684" s="158"/>
    </row>
    <row r="3685" spans="4:8">
      <c r="D3685" s="158"/>
      <c r="H3685" s="158"/>
    </row>
    <row r="3686" spans="4:8">
      <c r="D3686" s="158"/>
      <c r="H3686" s="158"/>
    </row>
    <row r="3687" spans="4:8">
      <c r="D3687" s="158"/>
      <c r="H3687" s="158"/>
    </row>
    <row r="3688" spans="4:8">
      <c r="D3688" s="158"/>
      <c r="H3688" s="158"/>
    </row>
    <row r="3689" spans="4:8">
      <c r="D3689" s="158"/>
      <c r="H3689" s="158"/>
    </row>
    <row r="3690" spans="4:8">
      <c r="D3690" s="158"/>
      <c r="H3690" s="158"/>
    </row>
    <row r="3691" spans="4:8">
      <c r="D3691" s="158"/>
      <c r="H3691" s="158"/>
    </row>
    <row r="3692" spans="4:8">
      <c r="D3692" s="158"/>
      <c r="H3692" s="158"/>
    </row>
    <row r="3693" spans="4:8">
      <c r="D3693" s="158"/>
      <c r="H3693" s="158"/>
    </row>
    <row r="3694" spans="4:8">
      <c r="D3694" s="158"/>
      <c r="H3694" s="158"/>
    </row>
    <row r="3695" spans="4:8">
      <c r="D3695" s="158"/>
      <c r="H3695" s="158"/>
    </row>
    <row r="3696" spans="4:8">
      <c r="D3696" s="158"/>
      <c r="H3696" s="158"/>
    </row>
    <row r="3697" spans="4:8">
      <c r="D3697" s="158"/>
      <c r="H3697" s="158"/>
    </row>
    <row r="3698" spans="4:8">
      <c r="D3698" s="158"/>
      <c r="H3698" s="158"/>
    </row>
    <row r="3699" spans="4:8">
      <c r="D3699" s="158"/>
      <c r="H3699" s="158"/>
    </row>
    <row r="3700" spans="4:8">
      <c r="D3700" s="158"/>
      <c r="H3700" s="158"/>
    </row>
    <row r="3701" spans="4:8">
      <c r="D3701" s="158"/>
      <c r="H3701" s="158"/>
    </row>
    <row r="3702" spans="4:8">
      <c r="D3702" s="158"/>
      <c r="H3702" s="158"/>
    </row>
    <row r="3703" spans="4:8">
      <c r="D3703" s="158"/>
      <c r="H3703" s="158"/>
    </row>
    <row r="3704" spans="4:8">
      <c r="D3704" s="158"/>
      <c r="H3704" s="158"/>
    </row>
    <row r="3705" spans="4:8">
      <c r="D3705" s="158"/>
      <c r="H3705" s="158"/>
    </row>
    <row r="3706" spans="4:8">
      <c r="D3706" s="158"/>
      <c r="H3706" s="158"/>
    </row>
    <row r="3707" spans="4:8">
      <c r="D3707" s="158"/>
      <c r="H3707" s="158"/>
    </row>
    <row r="3708" spans="4:8">
      <c r="D3708" s="158"/>
      <c r="H3708" s="158"/>
    </row>
    <row r="3709" spans="4:8">
      <c r="D3709" s="158"/>
      <c r="H3709" s="158"/>
    </row>
    <row r="3710" spans="4:8">
      <c r="D3710" s="158"/>
      <c r="H3710" s="158"/>
    </row>
    <row r="3711" spans="4:8">
      <c r="D3711" s="158"/>
      <c r="H3711" s="158"/>
    </row>
    <row r="3712" spans="4:8">
      <c r="D3712" s="158"/>
      <c r="H3712" s="158"/>
    </row>
    <row r="3713" spans="4:8">
      <c r="D3713" s="158"/>
      <c r="H3713" s="158"/>
    </row>
    <row r="3714" spans="4:8">
      <c r="D3714" s="158"/>
      <c r="H3714" s="158"/>
    </row>
    <row r="3715" spans="4:8">
      <c r="D3715" s="158"/>
      <c r="H3715" s="158"/>
    </row>
    <row r="3716" spans="4:8">
      <c r="D3716" s="158"/>
      <c r="H3716" s="158"/>
    </row>
    <row r="3717" spans="4:8">
      <c r="D3717" s="158"/>
      <c r="H3717" s="158"/>
    </row>
    <row r="3718" spans="4:8">
      <c r="D3718" s="158"/>
      <c r="H3718" s="158"/>
    </row>
    <row r="3719" spans="4:8">
      <c r="D3719" s="158"/>
      <c r="H3719" s="158"/>
    </row>
    <row r="3720" spans="4:8">
      <c r="D3720" s="158"/>
      <c r="H3720" s="158"/>
    </row>
    <row r="3721" spans="4:8">
      <c r="D3721" s="158"/>
      <c r="H3721" s="158"/>
    </row>
    <row r="3722" spans="4:8">
      <c r="D3722" s="158"/>
      <c r="H3722" s="158"/>
    </row>
    <row r="3723" spans="4:8">
      <c r="D3723" s="158"/>
      <c r="H3723" s="158"/>
    </row>
    <row r="3724" spans="4:8">
      <c r="D3724" s="158"/>
      <c r="H3724" s="158"/>
    </row>
    <row r="3725" spans="4:8">
      <c r="D3725" s="158"/>
      <c r="H3725" s="158"/>
    </row>
    <row r="3726" spans="4:8">
      <c r="D3726" s="158"/>
      <c r="H3726" s="158"/>
    </row>
    <row r="3727" spans="4:8">
      <c r="D3727" s="158"/>
      <c r="H3727" s="158"/>
    </row>
    <row r="3728" spans="4:8">
      <c r="D3728" s="158"/>
      <c r="H3728" s="158"/>
    </row>
    <row r="3729" spans="4:8">
      <c r="D3729" s="158"/>
      <c r="H3729" s="158"/>
    </row>
    <row r="3730" spans="4:8">
      <c r="D3730" s="158"/>
      <c r="H3730" s="158"/>
    </row>
    <row r="3731" spans="4:8">
      <c r="D3731" s="158"/>
      <c r="H3731" s="158"/>
    </row>
    <row r="3732" spans="4:8">
      <c r="D3732" s="158"/>
      <c r="H3732" s="158"/>
    </row>
    <row r="3733" spans="4:8">
      <c r="D3733" s="158"/>
      <c r="H3733" s="158"/>
    </row>
    <row r="3734" spans="4:8">
      <c r="D3734" s="158"/>
      <c r="H3734" s="158"/>
    </row>
    <row r="3735" spans="4:8">
      <c r="D3735" s="158"/>
      <c r="H3735" s="158"/>
    </row>
    <row r="3736" spans="4:8">
      <c r="D3736" s="158"/>
      <c r="H3736" s="158"/>
    </row>
    <row r="3737" spans="4:8">
      <c r="D3737" s="158"/>
      <c r="H3737" s="158"/>
    </row>
    <row r="3738" spans="4:8">
      <c r="D3738" s="158"/>
      <c r="H3738" s="158"/>
    </row>
    <row r="3739" spans="4:8">
      <c r="D3739" s="158"/>
      <c r="H3739" s="158"/>
    </row>
    <row r="3740" spans="4:8">
      <c r="D3740" s="158"/>
      <c r="H3740" s="158"/>
    </row>
    <row r="3741" spans="4:8">
      <c r="D3741" s="158"/>
      <c r="H3741" s="158"/>
    </row>
    <row r="3742" spans="4:8">
      <c r="D3742" s="158"/>
      <c r="H3742" s="158"/>
    </row>
    <row r="3743" spans="4:8">
      <c r="D3743" s="158"/>
      <c r="H3743" s="158"/>
    </row>
    <row r="3744" spans="4:8">
      <c r="D3744" s="158"/>
      <c r="H3744" s="158"/>
    </row>
    <row r="3745" spans="4:8">
      <c r="D3745" s="158"/>
      <c r="H3745" s="158"/>
    </row>
    <row r="3746" spans="4:8">
      <c r="D3746" s="158"/>
      <c r="H3746" s="158"/>
    </row>
    <row r="3747" spans="4:8">
      <c r="D3747" s="158"/>
      <c r="H3747" s="158"/>
    </row>
    <row r="3748" spans="4:8">
      <c r="D3748" s="158"/>
      <c r="H3748" s="158"/>
    </row>
    <row r="3749" spans="4:8">
      <c r="D3749" s="158"/>
      <c r="H3749" s="158"/>
    </row>
    <row r="3750" spans="4:8">
      <c r="D3750" s="158"/>
      <c r="H3750" s="158"/>
    </row>
    <row r="3751" spans="4:8">
      <c r="D3751" s="158"/>
      <c r="H3751" s="158"/>
    </row>
    <row r="3752" spans="4:8">
      <c r="D3752" s="158"/>
      <c r="H3752" s="158"/>
    </row>
    <row r="3753" spans="4:8">
      <c r="D3753" s="158"/>
      <c r="H3753" s="158"/>
    </row>
    <row r="3754" spans="4:8">
      <c r="D3754" s="158"/>
      <c r="H3754" s="158"/>
    </row>
    <row r="3755" spans="4:8">
      <c r="D3755" s="158"/>
      <c r="H3755" s="158"/>
    </row>
    <row r="3756" spans="4:8">
      <c r="D3756" s="158"/>
      <c r="H3756" s="158"/>
    </row>
    <row r="3757" spans="4:8">
      <c r="D3757" s="158"/>
      <c r="H3757" s="158"/>
    </row>
    <row r="3758" spans="4:8">
      <c r="D3758" s="158"/>
      <c r="H3758" s="158"/>
    </row>
    <row r="3759" spans="4:8">
      <c r="D3759" s="158"/>
      <c r="H3759" s="158"/>
    </row>
    <row r="3760" spans="4:8">
      <c r="D3760" s="158"/>
      <c r="H3760" s="158"/>
    </row>
    <row r="3761" spans="4:8">
      <c r="D3761" s="158"/>
      <c r="H3761" s="158"/>
    </row>
    <row r="3762" spans="4:8">
      <c r="D3762" s="158"/>
      <c r="H3762" s="158"/>
    </row>
    <row r="3763" spans="4:8">
      <c r="D3763" s="158"/>
      <c r="H3763" s="158"/>
    </row>
    <row r="3764" spans="4:8">
      <c r="D3764" s="158"/>
      <c r="H3764" s="158"/>
    </row>
    <row r="3765" spans="4:8">
      <c r="D3765" s="158"/>
      <c r="H3765" s="158"/>
    </row>
    <row r="3766" spans="4:8">
      <c r="D3766" s="158"/>
      <c r="H3766" s="158"/>
    </row>
    <row r="3767" spans="4:8">
      <c r="D3767" s="158"/>
      <c r="H3767" s="158"/>
    </row>
    <row r="3768" spans="4:8">
      <c r="D3768" s="158"/>
      <c r="H3768" s="158"/>
    </row>
    <row r="3769" spans="4:8">
      <c r="D3769" s="158"/>
      <c r="H3769" s="158"/>
    </row>
    <row r="3770" spans="4:8">
      <c r="D3770" s="158"/>
      <c r="H3770" s="158"/>
    </row>
    <row r="3771" spans="4:8">
      <c r="D3771" s="158"/>
      <c r="H3771" s="158"/>
    </row>
    <row r="3772" spans="4:8">
      <c r="D3772" s="158"/>
      <c r="H3772" s="158"/>
    </row>
    <row r="3773" spans="4:8">
      <c r="D3773" s="158"/>
      <c r="H3773" s="158"/>
    </row>
    <row r="3774" spans="4:8">
      <c r="D3774" s="158"/>
      <c r="H3774" s="158"/>
    </row>
    <row r="3775" spans="4:8">
      <c r="D3775" s="158"/>
      <c r="H3775" s="158"/>
    </row>
    <row r="3776" spans="4:8">
      <c r="D3776" s="158"/>
      <c r="H3776" s="158"/>
    </row>
    <row r="3777" spans="4:8">
      <c r="D3777" s="158"/>
      <c r="H3777" s="158"/>
    </row>
    <row r="3778" spans="4:8">
      <c r="D3778" s="158"/>
      <c r="H3778" s="158"/>
    </row>
    <row r="3779" spans="4:8">
      <c r="D3779" s="158"/>
      <c r="H3779" s="158"/>
    </row>
    <row r="3780" spans="4:8">
      <c r="D3780" s="158"/>
      <c r="H3780" s="158"/>
    </row>
    <row r="3781" spans="4:8">
      <c r="D3781" s="158"/>
      <c r="H3781" s="158"/>
    </row>
    <row r="3782" spans="4:8">
      <c r="D3782" s="158"/>
      <c r="H3782" s="158"/>
    </row>
    <row r="3783" spans="4:8">
      <c r="D3783" s="158"/>
      <c r="H3783" s="158"/>
    </row>
    <row r="3784" spans="4:8">
      <c r="D3784" s="158"/>
      <c r="H3784" s="158"/>
    </row>
    <row r="3785" spans="4:8">
      <c r="D3785" s="158"/>
      <c r="H3785" s="158"/>
    </row>
    <row r="3786" spans="4:8">
      <c r="D3786" s="158"/>
      <c r="H3786" s="158"/>
    </row>
    <row r="3787" spans="4:8">
      <c r="D3787" s="158"/>
      <c r="H3787" s="158"/>
    </row>
    <row r="3788" spans="4:8">
      <c r="D3788" s="158"/>
      <c r="H3788" s="158"/>
    </row>
    <row r="3789" spans="4:8">
      <c r="D3789" s="158"/>
      <c r="H3789" s="158"/>
    </row>
    <row r="3790" spans="4:8">
      <c r="D3790" s="158"/>
      <c r="H3790" s="158"/>
    </row>
    <row r="3791" spans="4:8">
      <c r="D3791" s="158"/>
      <c r="H3791" s="158"/>
    </row>
    <row r="3792" spans="4:8">
      <c r="D3792" s="158"/>
      <c r="H3792" s="158"/>
    </row>
    <row r="3793" spans="4:8">
      <c r="D3793" s="158"/>
      <c r="H3793" s="158"/>
    </row>
    <row r="3794" spans="4:8">
      <c r="D3794" s="158"/>
      <c r="H3794" s="158"/>
    </row>
    <row r="3795" spans="4:8">
      <c r="D3795" s="158"/>
      <c r="H3795" s="158"/>
    </row>
    <row r="3796" spans="4:8">
      <c r="D3796" s="158"/>
      <c r="H3796" s="158"/>
    </row>
    <row r="3797" spans="4:8">
      <c r="D3797" s="158"/>
      <c r="H3797" s="158"/>
    </row>
    <row r="3798" spans="4:8">
      <c r="D3798" s="158"/>
      <c r="H3798" s="158"/>
    </row>
    <row r="3799" spans="4:8">
      <c r="D3799" s="158"/>
      <c r="H3799" s="158"/>
    </row>
    <row r="3800" spans="4:8">
      <c r="D3800" s="158"/>
      <c r="H3800" s="158"/>
    </row>
    <row r="3801" spans="4:8">
      <c r="D3801" s="158"/>
      <c r="H3801" s="158"/>
    </row>
    <row r="3802" spans="4:8">
      <c r="D3802" s="158"/>
      <c r="H3802" s="158"/>
    </row>
    <row r="3803" spans="4:8">
      <c r="D3803" s="158"/>
      <c r="H3803" s="158"/>
    </row>
    <row r="3804" spans="4:8">
      <c r="D3804" s="158"/>
      <c r="H3804" s="158"/>
    </row>
    <row r="3805" spans="4:8">
      <c r="D3805" s="158"/>
      <c r="H3805" s="158"/>
    </row>
    <row r="3806" spans="4:8">
      <c r="D3806" s="158"/>
      <c r="H3806" s="158"/>
    </row>
    <row r="3807" spans="4:8">
      <c r="D3807" s="158"/>
      <c r="H3807" s="158"/>
    </row>
    <row r="3808" spans="4:8">
      <c r="D3808" s="158"/>
      <c r="H3808" s="158"/>
    </row>
    <row r="3809" spans="4:8">
      <c r="D3809" s="158"/>
      <c r="H3809" s="158"/>
    </row>
    <row r="3810" spans="4:8">
      <c r="D3810" s="158"/>
      <c r="H3810" s="158"/>
    </row>
    <row r="3811" spans="4:8">
      <c r="D3811" s="158"/>
      <c r="H3811" s="158"/>
    </row>
    <row r="3812" spans="4:8">
      <c r="D3812" s="158"/>
      <c r="H3812" s="158"/>
    </row>
    <row r="3813" spans="4:8">
      <c r="D3813" s="158"/>
      <c r="H3813" s="158"/>
    </row>
    <row r="3814" spans="4:8">
      <c r="D3814" s="158"/>
      <c r="H3814" s="158"/>
    </row>
    <row r="3815" spans="4:8">
      <c r="D3815" s="158"/>
      <c r="H3815" s="158"/>
    </row>
    <row r="3816" spans="4:8">
      <c r="D3816" s="158"/>
      <c r="H3816" s="158"/>
    </row>
    <row r="3817" spans="4:8">
      <c r="D3817" s="158"/>
      <c r="H3817" s="158"/>
    </row>
    <row r="3818" spans="4:8">
      <c r="D3818" s="158"/>
      <c r="H3818" s="158"/>
    </row>
    <row r="3819" spans="4:8">
      <c r="D3819" s="158"/>
      <c r="H3819" s="158"/>
    </row>
    <row r="3820" spans="4:8">
      <c r="D3820" s="158"/>
      <c r="H3820" s="158"/>
    </row>
    <row r="3821" spans="4:8">
      <c r="D3821" s="158"/>
      <c r="H3821" s="158"/>
    </row>
    <row r="3822" spans="4:8">
      <c r="D3822" s="158"/>
      <c r="H3822" s="158"/>
    </row>
    <row r="3823" spans="4:8">
      <c r="D3823" s="158"/>
      <c r="H3823" s="158"/>
    </row>
    <row r="3824" spans="4:8">
      <c r="D3824" s="158"/>
      <c r="H3824" s="158"/>
    </row>
    <row r="3825" spans="4:8">
      <c r="D3825" s="158"/>
      <c r="H3825" s="158"/>
    </row>
    <row r="3826" spans="4:8">
      <c r="D3826" s="158"/>
      <c r="H3826" s="158"/>
    </row>
    <row r="3827" spans="4:8">
      <c r="D3827" s="158"/>
      <c r="H3827" s="158"/>
    </row>
    <row r="3828" spans="4:8">
      <c r="D3828" s="158"/>
      <c r="H3828" s="158"/>
    </row>
    <row r="3829" spans="4:8">
      <c r="D3829" s="158"/>
      <c r="H3829" s="158"/>
    </row>
    <row r="3830" spans="4:8">
      <c r="D3830" s="158"/>
      <c r="H3830" s="158"/>
    </row>
    <row r="3831" spans="4:8">
      <c r="D3831" s="158"/>
      <c r="H3831" s="158"/>
    </row>
    <row r="3832" spans="4:8">
      <c r="D3832" s="158"/>
      <c r="H3832" s="158"/>
    </row>
    <row r="3833" spans="4:8">
      <c r="D3833" s="158"/>
      <c r="H3833" s="158"/>
    </row>
    <row r="3834" spans="4:8">
      <c r="D3834" s="158"/>
      <c r="H3834" s="158"/>
    </row>
    <row r="3835" spans="4:8">
      <c r="D3835" s="158"/>
      <c r="H3835" s="158"/>
    </row>
    <row r="3836" spans="4:8">
      <c r="D3836" s="158"/>
      <c r="H3836" s="158"/>
    </row>
    <row r="3837" spans="4:8">
      <c r="D3837" s="158"/>
      <c r="H3837" s="158"/>
    </row>
    <row r="3838" spans="4:8">
      <c r="D3838" s="158"/>
      <c r="H3838" s="158"/>
    </row>
    <row r="3839" spans="4:8">
      <c r="D3839" s="158"/>
      <c r="H3839" s="158"/>
    </row>
    <row r="3840" spans="4:8">
      <c r="D3840" s="158"/>
      <c r="H3840" s="158"/>
    </row>
    <row r="3841" spans="4:8">
      <c r="D3841" s="158"/>
      <c r="H3841" s="158"/>
    </row>
    <row r="3842" spans="4:8">
      <c r="D3842" s="158"/>
      <c r="H3842" s="158"/>
    </row>
    <row r="3843" spans="4:8">
      <c r="D3843" s="158"/>
      <c r="H3843" s="158"/>
    </row>
    <row r="3844" spans="4:8">
      <c r="D3844" s="158"/>
      <c r="H3844" s="158"/>
    </row>
    <row r="3845" spans="4:8">
      <c r="D3845" s="158"/>
      <c r="H3845" s="158"/>
    </row>
    <row r="3846" spans="4:8">
      <c r="D3846" s="158"/>
      <c r="H3846" s="158"/>
    </row>
    <row r="3847" spans="4:8">
      <c r="D3847" s="158"/>
      <c r="H3847" s="158"/>
    </row>
    <row r="3848" spans="4:8">
      <c r="D3848" s="158"/>
      <c r="H3848" s="158"/>
    </row>
    <row r="3849" spans="4:8">
      <c r="D3849" s="158"/>
      <c r="H3849" s="158"/>
    </row>
    <row r="3850" spans="4:8">
      <c r="D3850" s="158"/>
      <c r="H3850" s="158"/>
    </row>
    <row r="3851" spans="4:8">
      <c r="D3851" s="158"/>
      <c r="H3851" s="158"/>
    </row>
    <row r="3852" spans="4:8">
      <c r="D3852" s="158"/>
      <c r="H3852" s="158"/>
    </row>
    <row r="3853" spans="4:8">
      <c r="D3853" s="158"/>
      <c r="H3853" s="158"/>
    </row>
    <row r="3854" spans="4:8">
      <c r="D3854" s="158"/>
      <c r="H3854" s="158"/>
    </row>
    <row r="3855" spans="4:8">
      <c r="D3855" s="158"/>
      <c r="H3855" s="158"/>
    </row>
    <row r="3856" spans="4:8">
      <c r="D3856" s="158"/>
      <c r="H3856" s="158"/>
    </row>
    <row r="3857" spans="4:8">
      <c r="D3857" s="158"/>
      <c r="H3857" s="158"/>
    </row>
    <row r="3858" spans="4:8">
      <c r="D3858" s="158"/>
      <c r="H3858" s="158"/>
    </row>
    <row r="3859" spans="4:8">
      <c r="D3859" s="158"/>
      <c r="H3859" s="158"/>
    </row>
    <row r="3860" spans="4:8">
      <c r="D3860" s="158"/>
      <c r="H3860" s="158"/>
    </row>
    <row r="3861" spans="4:8">
      <c r="D3861" s="158"/>
      <c r="H3861" s="158"/>
    </row>
    <row r="3862" spans="4:8">
      <c r="D3862" s="158"/>
      <c r="H3862" s="158"/>
    </row>
    <row r="3863" spans="4:8">
      <c r="D3863" s="158"/>
      <c r="H3863" s="158"/>
    </row>
    <row r="3864" spans="4:8">
      <c r="D3864" s="158"/>
      <c r="H3864" s="158"/>
    </row>
    <row r="3865" spans="4:8">
      <c r="D3865" s="158"/>
      <c r="H3865" s="158"/>
    </row>
    <row r="3866" spans="4:8">
      <c r="D3866" s="158"/>
      <c r="H3866" s="158"/>
    </row>
    <row r="3867" spans="4:8">
      <c r="D3867" s="158"/>
      <c r="H3867" s="158"/>
    </row>
    <row r="3868" spans="4:8">
      <c r="D3868" s="158"/>
      <c r="H3868" s="158"/>
    </row>
    <row r="3869" spans="4:8">
      <c r="D3869" s="158"/>
      <c r="H3869" s="158"/>
    </row>
    <row r="3870" spans="4:8">
      <c r="D3870" s="158"/>
      <c r="H3870" s="158"/>
    </row>
    <row r="3871" spans="4:8">
      <c r="D3871" s="158"/>
      <c r="H3871" s="158"/>
    </row>
    <row r="3872" spans="4:8">
      <c r="D3872" s="158"/>
      <c r="H3872" s="158"/>
    </row>
    <row r="3873" spans="4:8">
      <c r="D3873" s="158"/>
      <c r="H3873" s="158"/>
    </row>
    <row r="3874" spans="4:8">
      <c r="D3874" s="158"/>
      <c r="H3874" s="158"/>
    </row>
    <row r="3875" spans="4:8">
      <c r="D3875" s="158"/>
      <c r="H3875" s="158"/>
    </row>
    <row r="3876" spans="4:8">
      <c r="D3876" s="158"/>
      <c r="H3876" s="158"/>
    </row>
    <row r="3877" spans="4:8">
      <c r="D3877" s="158"/>
      <c r="H3877" s="158"/>
    </row>
    <row r="3878" spans="4:8">
      <c r="D3878" s="158"/>
      <c r="H3878" s="158"/>
    </row>
    <row r="3879" spans="4:8">
      <c r="D3879" s="158"/>
      <c r="H3879" s="158"/>
    </row>
    <row r="3880" spans="4:8">
      <c r="D3880" s="158"/>
      <c r="H3880" s="158"/>
    </row>
    <row r="3881" spans="4:8">
      <c r="D3881" s="158"/>
      <c r="H3881" s="158"/>
    </row>
    <row r="3882" spans="4:8">
      <c r="D3882" s="158"/>
      <c r="H3882" s="158"/>
    </row>
    <row r="3883" spans="4:8">
      <c r="D3883" s="158"/>
      <c r="H3883" s="158"/>
    </row>
    <row r="3884" spans="4:8">
      <c r="D3884" s="158"/>
      <c r="H3884" s="158"/>
    </row>
    <row r="3885" spans="4:8">
      <c r="D3885" s="158"/>
      <c r="H3885" s="158"/>
    </row>
    <row r="3886" spans="4:8">
      <c r="D3886" s="158"/>
      <c r="H3886" s="158"/>
    </row>
    <row r="3887" spans="4:8">
      <c r="D3887" s="158"/>
      <c r="H3887" s="158"/>
    </row>
    <row r="3888" spans="4:8">
      <c r="D3888" s="158"/>
      <c r="H3888" s="158"/>
    </row>
    <row r="3889" spans="4:8">
      <c r="D3889" s="158"/>
      <c r="H3889" s="158"/>
    </row>
    <row r="3890" spans="4:8">
      <c r="D3890" s="158"/>
      <c r="H3890" s="158"/>
    </row>
    <row r="3891" spans="4:8">
      <c r="D3891" s="158"/>
      <c r="H3891" s="158"/>
    </row>
    <row r="3892" spans="4:8">
      <c r="D3892" s="158"/>
      <c r="H3892" s="158"/>
    </row>
    <row r="3893" spans="4:8">
      <c r="D3893" s="158"/>
      <c r="H3893" s="158"/>
    </row>
    <row r="3894" spans="4:8">
      <c r="D3894" s="158"/>
      <c r="H3894" s="158"/>
    </row>
    <row r="3895" spans="4:8">
      <c r="D3895" s="158"/>
      <c r="H3895" s="158"/>
    </row>
    <row r="3896" spans="4:8">
      <c r="D3896" s="158"/>
      <c r="H3896" s="158"/>
    </row>
    <row r="3897" spans="4:8">
      <c r="D3897" s="158"/>
      <c r="H3897" s="158"/>
    </row>
    <row r="3898" spans="4:8">
      <c r="D3898" s="158"/>
      <c r="H3898" s="158"/>
    </row>
    <row r="3899" spans="4:8">
      <c r="D3899" s="158"/>
      <c r="H3899" s="158"/>
    </row>
    <row r="3900" spans="4:8">
      <c r="D3900" s="158"/>
      <c r="H3900" s="158"/>
    </row>
    <row r="3901" spans="4:8">
      <c r="D3901" s="158"/>
      <c r="H3901" s="158"/>
    </row>
    <row r="3902" spans="4:8">
      <c r="D3902" s="158"/>
      <c r="H3902" s="158"/>
    </row>
    <row r="3903" spans="4:8">
      <c r="D3903" s="158"/>
      <c r="H3903" s="158"/>
    </row>
    <row r="3904" spans="4:8">
      <c r="D3904" s="158"/>
      <c r="H3904" s="158"/>
    </row>
    <row r="3905" spans="4:8">
      <c r="D3905" s="158"/>
      <c r="H3905" s="158"/>
    </row>
    <row r="3906" spans="4:8">
      <c r="D3906" s="158"/>
      <c r="H3906" s="158"/>
    </row>
    <row r="3907" spans="4:8">
      <c r="D3907" s="158"/>
      <c r="H3907" s="158"/>
    </row>
    <row r="3908" spans="4:8">
      <c r="D3908" s="158"/>
      <c r="H3908" s="158"/>
    </row>
    <row r="3909" spans="4:8">
      <c r="D3909" s="158"/>
      <c r="H3909" s="158"/>
    </row>
    <row r="3910" spans="4:8">
      <c r="D3910" s="158"/>
      <c r="H3910" s="158"/>
    </row>
    <row r="3911" spans="4:8">
      <c r="D3911" s="158"/>
      <c r="H3911" s="158"/>
    </row>
    <row r="3912" spans="4:8">
      <c r="D3912" s="158"/>
      <c r="H3912" s="158"/>
    </row>
    <row r="3913" spans="4:8">
      <c r="D3913" s="158"/>
      <c r="H3913" s="158"/>
    </row>
    <row r="3914" spans="4:8">
      <c r="D3914" s="158"/>
      <c r="H3914" s="158"/>
    </row>
    <row r="3915" spans="4:8">
      <c r="D3915" s="158"/>
      <c r="H3915" s="158"/>
    </row>
    <row r="3916" spans="4:8">
      <c r="D3916" s="158"/>
      <c r="H3916" s="158"/>
    </row>
    <row r="3917" spans="4:8">
      <c r="D3917" s="158"/>
      <c r="H3917" s="158"/>
    </row>
    <row r="3918" spans="4:8">
      <c r="D3918" s="158"/>
      <c r="H3918" s="158"/>
    </row>
    <row r="3919" spans="4:8">
      <c r="D3919" s="158"/>
      <c r="H3919" s="158"/>
    </row>
    <row r="3920" spans="4:8">
      <c r="D3920" s="158"/>
      <c r="H3920" s="158"/>
    </row>
    <row r="3921" spans="4:8">
      <c r="D3921" s="158"/>
      <c r="H3921" s="158"/>
    </row>
    <row r="3922" spans="4:8">
      <c r="D3922" s="158"/>
      <c r="H3922" s="158"/>
    </row>
    <row r="3923" spans="4:8">
      <c r="D3923" s="158"/>
      <c r="H3923" s="158"/>
    </row>
    <row r="3924" spans="4:8">
      <c r="D3924" s="158"/>
      <c r="H3924" s="158"/>
    </row>
    <row r="3925" spans="4:8">
      <c r="D3925" s="158"/>
      <c r="H3925" s="158"/>
    </row>
    <row r="3926" spans="4:8">
      <c r="D3926" s="158"/>
      <c r="H3926" s="158"/>
    </row>
    <row r="3927" spans="4:8">
      <c r="D3927" s="158"/>
      <c r="H3927" s="158"/>
    </row>
    <row r="3928" spans="4:8">
      <c r="D3928" s="158"/>
      <c r="H3928" s="158"/>
    </row>
    <row r="3929" spans="4:8">
      <c r="D3929" s="158"/>
      <c r="H3929" s="158"/>
    </row>
    <row r="3930" spans="4:8">
      <c r="D3930" s="158"/>
      <c r="H3930" s="158"/>
    </row>
    <row r="3931" spans="4:8">
      <c r="D3931" s="158"/>
      <c r="H3931" s="158"/>
    </row>
    <row r="3932" spans="4:8">
      <c r="D3932" s="158"/>
      <c r="H3932" s="158"/>
    </row>
    <row r="3933" spans="4:8">
      <c r="D3933" s="158"/>
      <c r="H3933" s="158"/>
    </row>
    <row r="3934" spans="4:8">
      <c r="D3934" s="158"/>
      <c r="H3934" s="158"/>
    </row>
    <row r="3935" spans="4:8">
      <c r="D3935" s="158"/>
      <c r="H3935" s="158"/>
    </row>
    <row r="3936" spans="4:8">
      <c r="D3936" s="158"/>
      <c r="H3936" s="158"/>
    </row>
    <row r="3937" spans="4:8">
      <c r="D3937" s="158"/>
      <c r="H3937" s="158"/>
    </row>
    <row r="3938" spans="4:8">
      <c r="D3938" s="158"/>
      <c r="H3938" s="158"/>
    </row>
    <row r="3939" spans="4:8">
      <c r="D3939" s="158"/>
      <c r="H3939" s="158"/>
    </row>
    <row r="3940" spans="4:8">
      <c r="D3940" s="158"/>
      <c r="H3940" s="158"/>
    </row>
    <row r="3941" spans="4:8">
      <c r="D3941" s="158"/>
      <c r="H3941" s="158"/>
    </row>
    <row r="3942" spans="4:8">
      <c r="D3942" s="158"/>
      <c r="H3942" s="158"/>
    </row>
    <row r="3943" spans="4:8">
      <c r="D3943" s="158"/>
      <c r="H3943" s="158"/>
    </row>
    <row r="3944" spans="4:8">
      <c r="D3944" s="158"/>
      <c r="H3944" s="158"/>
    </row>
    <row r="3945" spans="4:8">
      <c r="D3945" s="158"/>
      <c r="H3945" s="158"/>
    </row>
    <row r="3946" spans="4:8">
      <c r="D3946" s="158"/>
      <c r="H3946" s="158"/>
    </row>
    <row r="3947" spans="4:8">
      <c r="D3947" s="158"/>
      <c r="H3947" s="158"/>
    </row>
    <row r="3948" spans="4:8">
      <c r="D3948" s="158"/>
      <c r="H3948" s="158"/>
    </row>
    <row r="3949" spans="4:8">
      <c r="D3949" s="158"/>
      <c r="H3949" s="158"/>
    </row>
    <row r="3950" spans="4:8">
      <c r="D3950" s="158"/>
      <c r="H3950" s="158"/>
    </row>
    <row r="3951" spans="4:8">
      <c r="D3951" s="158"/>
      <c r="H3951" s="158"/>
    </row>
    <row r="3952" spans="4:8">
      <c r="D3952" s="158"/>
      <c r="H3952" s="158"/>
    </row>
    <row r="3953" spans="4:8">
      <c r="D3953" s="158"/>
      <c r="H3953" s="158"/>
    </row>
    <row r="3954" spans="4:8">
      <c r="D3954" s="158"/>
      <c r="H3954" s="158"/>
    </row>
    <row r="3955" spans="4:8">
      <c r="D3955" s="158"/>
      <c r="H3955" s="158"/>
    </row>
    <row r="3956" spans="4:8">
      <c r="D3956" s="158"/>
      <c r="H3956" s="158"/>
    </row>
    <row r="3957" spans="4:8">
      <c r="D3957" s="158"/>
      <c r="H3957" s="158"/>
    </row>
    <row r="3958" spans="4:8">
      <c r="D3958" s="158"/>
      <c r="H3958" s="158"/>
    </row>
    <row r="3959" spans="4:8">
      <c r="D3959" s="158"/>
      <c r="H3959" s="158"/>
    </row>
    <row r="3960" spans="4:8">
      <c r="D3960" s="158"/>
      <c r="H3960" s="158"/>
    </row>
    <row r="3961" spans="4:8">
      <c r="D3961" s="158"/>
      <c r="H3961" s="158"/>
    </row>
    <row r="3962" spans="4:8">
      <c r="D3962" s="158"/>
      <c r="H3962" s="158"/>
    </row>
    <row r="3963" spans="4:8">
      <c r="D3963" s="158"/>
      <c r="H3963" s="158"/>
    </row>
    <row r="3964" spans="4:8">
      <c r="D3964" s="158"/>
      <c r="H3964" s="158"/>
    </row>
    <row r="3965" spans="4:8">
      <c r="D3965" s="158"/>
      <c r="H3965" s="158"/>
    </row>
    <row r="3966" spans="4:8">
      <c r="D3966" s="158"/>
      <c r="H3966" s="158"/>
    </row>
    <row r="3967" spans="4:8">
      <c r="D3967" s="158"/>
      <c r="H3967" s="158"/>
    </row>
    <row r="3968" spans="4:8">
      <c r="D3968" s="158"/>
      <c r="H3968" s="158"/>
    </row>
    <row r="3969" spans="4:8">
      <c r="D3969" s="158"/>
      <c r="H3969" s="158"/>
    </row>
    <row r="3970" spans="4:8">
      <c r="D3970" s="158"/>
      <c r="H3970" s="158"/>
    </row>
    <row r="3971" spans="4:8">
      <c r="D3971" s="158"/>
      <c r="H3971" s="158"/>
    </row>
    <row r="3972" spans="4:8">
      <c r="D3972" s="158"/>
      <c r="H3972" s="158"/>
    </row>
    <row r="3973" spans="4:8">
      <c r="D3973" s="158"/>
      <c r="H3973" s="158"/>
    </row>
    <row r="3974" spans="4:8">
      <c r="D3974" s="158"/>
      <c r="H3974" s="158"/>
    </row>
    <row r="3975" spans="4:8">
      <c r="D3975" s="158"/>
      <c r="H3975" s="158"/>
    </row>
    <row r="3976" spans="4:8">
      <c r="D3976" s="158"/>
      <c r="H3976" s="158"/>
    </row>
    <row r="3977" spans="4:8">
      <c r="D3977" s="158"/>
      <c r="H3977" s="158"/>
    </row>
    <row r="3978" spans="4:8">
      <c r="D3978" s="158"/>
      <c r="H3978" s="158"/>
    </row>
    <row r="3979" spans="4:8">
      <c r="D3979" s="158"/>
      <c r="H3979" s="158"/>
    </row>
    <row r="3980" spans="4:8">
      <c r="D3980" s="158"/>
      <c r="H3980" s="158"/>
    </row>
    <row r="3981" spans="4:8">
      <c r="D3981" s="158"/>
      <c r="H3981" s="158"/>
    </row>
    <row r="3982" spans="4:8">
      <c r="D3982" s="158"/>
      <c r="H3982" s="158"/>
    </row>
    <row r="3983" spans="4:8">
      <c r="D3983" s="158"/>
      <c r="H3983" s="158"/>
    </row>
    <row r="3984" spans="4:8">
      <c r="D3984" s="158"/>
      <c r="H3984" s="158"/>
    </row>
    <row r="3985" spans="4:8">
      <c r="D3985" s="158"/>
      <c r="H3985" s="158"/>
    </row>
    <row r="3986" spans="4:8">
      <c r="D3986" s="158"/>
      <c r="H3986" s="158"/>
    </row>
    <row r="3987" spans="4:8">
      <c r="D3987" s="158"/>
      <c r="H3987" s="158"/>
    </row>
    <row r="3988" spans="4:8">
      <c r="D3988" s="158"/>
      <c r="H3988" s="158"/>
    </row>
    <row r="3989" spans="4:8">
      <c r="D3989" s="158"/>
      <c r="H3989" s="158"/>
    </row>
    <row r="3990" spans="4:8">
      <c r="D3990" s="158"/>
      <c r="H3990" s="158"/>
    </row>
    <row r="3991" spans="4:8">
      <c r="D3991" s="158"/>
      <c r="H3991" s="158"/>
    </row>
    <row r="3992" spans="4:8">
      <c r="D3992" s="158"/>
      <c r="H3992" s="158"/>
    </row>
    <row r="3993" spans="4:8">
      <c r="D3993" s="158"/>
      <c r="H3993" s="158"/>
    </row>
    <row r="3994" spans="4:8">
      <c r="D3994" s="158"/>
      <c r="H3994" s="158"/>
    </row>
    <row r="3995" spans="4:8">
      <c r="D3995" s="158"/>
      <c r="H3995" s="158"/>
    </row>
    <row r="3996" spans="4:8">
      <c r="D3996" s="158"/>
      <c r="H3996" s="158"/>
    </row>
    <row r="3997" spans="4:8">
      <c r="D3997" s="158"/>
      <c r="H3997" s="158"/>
    </row>
    <row r="3998" spans="4:8">
      <c r="D3998" s="158"/>
      <c r="H3998" s="158"/>
    </row>
    <row r="3999" spans="4:8">
      <c r="D3999" s="158"/>
      <c r="H3999" s="158"/>
    </row>
    <row r="4000" spans="4:8">
      <c r="D4000" s="158"/>
      <c r="H4000" s="158"/>
    </row>
    <row r="4001" spans="4:8">
      <c r="D4001" s="158"/>
      <c r="H4001" s="158"/>
    </row>
    <row r="4002" spans="4:8">
      <c r="D4002" s="158"/>
      <c r="H4002" s="158"/>
    </row>
    <row r="4003" spans="4:8">
      <c r="D4003" s="158"/>
      <c r="H4003" s="158"/>
    </row>
    <row r="4004" spans="4:8">
      <c r="D4004" s="158"/>
      <c r="H4004" s="158"/>
    </row>
    <row r="4005" spans="4:8">
      <c r="D4005" s="158"/>
      <c r="H4005" s="158"/>
    </row>
    <row r="4006" spans="4:8">
      <c r="D4006" s="158"/>
      <c r="H4006" s="158"/>
    </row>
    <row r="4007" spans="4:8">
      <c r="D4007" s="158"/>
      <c r="H4007" s="158"/>
    </row>
    <row r="4008" spans="4:8">
      <c r="D4008" s="158"/>
      <c r="H4008" s="158"/>
    </row>
    <row r="4009" spans="4:8">
      <c r="D4009" s="158"/>
      <c r="H4009" s="158"/>
    </row>
    <row r="4010" spans="4:8">
      <c r="D4010" s="158"/>
      <c r="H4010" s="158"/>
    </row>
    <row r="4011" spans="4:8">
      <c r="D4011" s="158"/>
      <c r="H4011" s="158"/>
    </row>
    <row r="4012" spans="4:8">
      <c r="D4012" s="158"/>
      <c r="H4012" s="158"/>
    </row>
    <row r="4013" spans="4:8">
      <c r="D4013" s="158"/>
      <c r="H4013" s="158"/>
    </row>
    <row r="4014" spans="4:8">
      <c r="D4014" s="158"/>
      <c r="H4014" s="158"/>
    </row>
    <row r="4015" spans="4:8">
      <c r="D4015" s="158"/>
      <c r="H4015" s="158"/>
    </row>
    <row r="4016" spans="4:8">
      <c r="D4016" s="158"/>
      <c r="H4016" s="158"/>
    </row>
    <row r="4017" spans="4:8">
      <c r="D4017" s="158"/>
      <c r="H4017" s="158"/>
    </row>
    <row r="4018" spans="4:8">
      <c r="D4018" s="158"/>
      <c r="H4018" s="158"/>
    </row>
    <row r="4019" spans="4:8">
      <c r="D4019" s="158"/>
      <c r="H4019" s="158"/>
    </row>
    <row r="4020" spans="4:8">
      <c r="D4020" s="158"/>
      <c r="H4020" s="158"/>
    </row>
    <row r="4021" spans="4:8">
      <c r="D4021" s="158"/>
      <c r="H4021" s="158"/>
    </row>
    <row r="4022" spans="4:8">
      <c r="D4022" s="158"/>
      <c r="H4022" s="158"/>
    </row>
    <row r="4023" spans="4:8">
      <c r="D4023" s="158"/>
      <c r="H4023" s="158"/>
    </row>
    <row r="4024" spans="4:8">
      <c r="D4024" s="158"/>
      <c r="H4024" s="158"/>
    </row>
    <row r="4025" spans="4:8">
      <c r="D4025" s="158"/>
      <c r="H4025" s="158"/>
    </row>
    <row r="4026" spans="4:8">
      <c r="D4026" s="158"/>
      <c r="H4026" s="158"/>
    </row>
    <row r="4027" spans="4:8">
      <c r="D4027" s="158"/>
      <c r="H4027" s="158"/>
    </row>
    <row r="4028" spans="4:8">
      <c r="D4028" s="158"/>
      <c r="H4028" s="158"/>
    </row>
    <row r="4029" spans="4:8">
      <c r="D4029" s="158"/>
      <c r="H4029" s="158"/>
    </row>
    <row r="4030" spans="4:8">
      <c r="D4030" s="158"/>
      <c r="H4030" s="158"/>
    </row>
    <row r="4031" spans="4:8">
      <c r="D4031" s="158"/>
      <c r="H4031" s="158"/>
    </row>
    <row r="4032" spans="4:8">
      <c r="D4032" s="158"/>
      <c r="H4032" s="158"/>
    </row>
    <row r="4033" spans="4:8">
      <c r="D4033" s="158"/>
      <c r="H4033" s="158"/>
    </row>
    <row r="4034" spans="4:8">
      <c r="D4034" s="158"/>
      <c r="H4034" s="158"/>
    </row>
    <row r="4035" spans="4:8">
      <c r="D4035" s="158"/>
      <c r="H4035" s="158"/>
    </row>
    <row r="4036" spans="4:8">
      <c r="D4036" s="158"/>
      <c r="H4036" s="158"/>
    </row>
    <row r="4037" spans="4:8">
      <c r="D4037" s="158"/>
      <c r="H4037" s="158"/>
    </row>
    <row r="4038" spans="4:8">
      <c r="D4038" s="158"/>
      <c r="H4038" s="158"/>
    </row>
    <row r="4039" spans="4:8">
      <c r="D4039" s="158"/>
      <c r="H4039" s="158"/>
    </row>
    <row r="4040" spans="4:8">
      <c r="D4040" s="158"/>
      <c r="H4040" s="158"/>
    </row>
    <row r="4041" spans="4:8">
      <c r="D4041" s="158"/>
      <c r="H4041" s="158"/>
    </row>
    <row r="4042" spans="4:8">
      <c r="D4042" s="158"/>
      <c r="H4042" s="158"/>
    </row>
    <row r="4043" spans="4:8">
      <c r="D4043" s="158"/>
      <c r="H4043" s="158"/>
    </row>
    <row r="4044" spans="4:8">
      <c r="D4044" s="158"/>
      <c r="H4044" s="158"/>
    </row>
    <row r="4045" spans="4:8">
      <c r="D4045" s="158"/>
      <c r="H4045" s="158"/>
    </row>
    <row r="4046" spans="4:8">
      <c r="D4046" s="158"/>
      <c r="H4046" s="158"/>
    </row>
    <row r="4047" spans="4:8">
      <c r="D4047" s="158"/>
      <c r="H4047" s="158"/>
    </row>
    <row r="4048" spans="4:8">
      <c r="D4048" s="158"/>
      <c r="H4048" s="158"/>
    </row>
    <row r="4049" spans="4:8">
      <c r="D4049" s="158"/>
      <c r="H4049" s="158"/>
    </row>
    <row r="4050" spans="4:8">
      <c r="D4050" s="158"/>
      <c r="H4050" s="158"/>
    </row>
    <row r="4051" spans="4:8">
      <c r="D4051" s="158"/>
      <c r="H4051" s="158"/>
    </row>
    <row r="4052" spans="4:8">
      <c r="D4052" s="158"/>
      <c r="H4052" s="158"/>
    </row>
    <row r="4053" spans="4:8">
      <c r="D4053" s="158"/>
      <c r="H4053" s="158"/>
    </row>
    <row r="4054" spans="4:8">
      <c r="D4054" s="158"/>
      <c r="H4054" s="158"/>
    </row>
    <row r="4055" spans="4:8">
      <c r="D4055" s="158"/>
      <c r="H4055" s="158"/>
    </row>
    <row r="4056" spans="4:8">
      <c r="D4056" s="158"/>
      <c r="H4056" s="158"/>
    </row>
    <row r="4057" spans="4:8">
      <c r="D4057" s="158"/>
      <c r="H4057" s="158"/>
    </row>
    <row r="4058" spans="4:8">
      <c r="D4058" s="158"/>
      <c r="H4058" s="158"/>
    </row>
    <row r="4059" spans="4:8">
      <c r="D4059" s="158"/>
      <c r="H4059" s="158"/>
    </row>
    <row r="4060" spans="4:8">
      <c r="D4060" s="158"/>
      <c r="H4060" s="158"/>
    </row>
    <row r="4061" spans="4:8">
      <c r="D4061" s="158"/>
      <c r="H4061" s="158"/>
    </row>
    <row r="4062" spans="4:8">
      <c r="D4062" s="158"/>
      <c r="H4062" s="158"/>
    </row>
    <row r="4063" spans="4:8">
      <c r="D4063" s="158"/>
      <c r="H4063" s="158"/>
    </row>
    <row r="4064" spans="4:8">
      <c r="D4064" s="158"/>
      <c r="H4064" s="158"/>
    </row>
    <row r="4065" spans="4:8">
      <c r="D4065" s="158"/>
      <c r="H4065" s="158"/>
    </row>
    <row r="4066" spans="4:8">
      <c r="D4066" s="158"/>
      <c r="H4066" s="158"/>
    </row>
    <row r="4067" spans="4:8">
      <c r="D4067" s="158"/>
      <c r="H4067" s="158"/>
    </row>
    <row r="4068" spans="4:8">
      <c r="D4068" s="158"/>
      <c r="H4068" s="158"/>
    </row>
    <row r="4069" spans="4:8">
      <c r="D4069" s="158"/>
      <c r="H4069" s="158"/>
    </row>
    <row r="4070" spans="4:8">
      <c r="D4070" s="158"/>
      <c r="H4070" s="158"/>
    </row>
    <row r="4071" spans="4:8">
      <c r="D4071" s="158"/>
      <c r="H4071" s="158"/>
    </row>
    <row r="4072" spans="4:8">
      <c r="D4072" s="158"/>
      <c r="H4072" s="158"/>
    </row>
    <row r="4073" spans="4:8">
      <c r="D4073" s="158"/>
      <c r="H4073" s="158"/>
    </row>
    <row r="4074" spans="4:8">
      <c r="D4074" s="158"/>
      <c r="H4074" s="158"/>
    </row>
    <row r="4075" spans="4:8">
      <c r="D4075" s="158"/>
      <c r="H4075" s="158"/>
    </row>
    <row r="4076" spans="4:8">
      <c r="D4076" s="158"/>
      <c r="H4076" s="158"/>
    </row>
    <row r="4077" spans="4:8">
      <c r="D4077" s="158"/>
      <c r="H4077" s="158"/>
    </row>
    <row r="4078" spans="4:8">
      <c r="D4078" s="158"/>
      <c r="H4078" s="158"/>
    </row>
    <row r="4079" spans="4:8">
      <c r="D4079" s="158"/>
      <c r="H4079" s="158"/>
    </row>
    <row r="4080" spans="4:8">
      <c r="D4080" s="158"/>
      <c r="H4080" s="158"/>
    </row>
    <row r="4081" spans="4:8">
      <c r="D4081" s="158"/>
      <c r="H4081" s="158"/>
    </row>
    <row r="4082" spans="4:8">
      <c r="D4082" s="158"/>
      <c r="H4082" s="158"/>
    </row>
    <row r="4083" spans="4:8">
      <c r="D4083" s="158"/>
      <c r="H4083" s="158"/>
    </row>
    <row r="4084" spans="4:8">
      <c r="D4084" s="158"/>
      <c r="H4084" s="158"/>
    </row>
    <row r="4085" spans="4:8">
      <c r="D4085" s="158"/>
      <c r="H4085" s="158"/>
    </row>
    <row r="4086" spans="4:8">
      <c r="D4086" s="158"/>
      <c r="H4086" s="158"/>
    </row>
    <row r="4087" spans="4:8">
      <c r="D4087" s="158"/>
      <c r="H4087" s="158"/>
    </row>
    <row r="4088" spans="4:8">
      <c r="D4088" s="158"/>
      <c r="H4088" s="158"/>
    </row>
    <row r="4089" spans="4:8">
      <c r="D4089" s="158"/>
      <c r="H4089" s="158"/>
    </row>
    <row r="4090" spans="4:8">
      <c r="D4090" s="158"/>
      <c r="H4090" s="158"/>
    </row>
    <row r="4091" spans="4:8">
      <c r="D4091" s="158"/>
      <c r="H4091" s="158"/>
    </row>
    <row r="4092" spans="4:8">
      <c r="D4092" s="158"/>
      <c r="H4092" s="158"/>
    </row>
    <row r="4093" spans="4:8">
      <c r="D4093" s="158"/>
      <c r="H4093" s="158"/>
    </row>
    <row r="4094" spans="4:8">
      <c r="D4094" s="158"/>
      <c r="H4094" s="158"/>
    </row>
    <row r="4095" spans="4:8">
      <c r="D4095" s="158"/>
      <c r="H4095" s="158"/>
    </row>
    <row r="4096" spans="4:8">
      <c r="D4096" s="158"/>
      <c r="H4096" s="158"/>
    </row>
    <row r="4097" spans="4:8">
      <c r="D4097" s="158"/>
      <c r="H4097" s="158"/>
    </row>
    <row r="4098" spans="4:8">
      <c r="D4098" s="158"/>
      <c r="H4098" s="158"/>
    </row>
    <row r="4099" spans="4:8">
      <c r="D4099" s="158"/>
      <c r="H4099" s="158"/>
    </row>
    <row r="4100" spans="4:8">
      <c r="D4100" s="158"/>
      <c r="H4100" s="158"/>
    </row>
    <row r="4101" spans="4:8">
      <c r="D4101" s="158"/>
      <c r="H4101" s="158"/>
    </row>
    <row r="4102" spans="4:8">
      <c r="D4102" s="158"/>
      <c r="H4102" s="158"/>
    </row>
    <row r="4103" spans="4:8">
      <c r="D4103" s="158"/>
      <c r="H4103" s="158"/>
    </row>
    <row r="4104" spans="4:8">
      <c r="D4104" s="158"/>
      <c r="H4104" s="158"/>
    </row>
    <row r="4105" spans="4:8">
      <c r="D4105" s="158"/>
      <c r="H4105" s="158"/>
    </row>
    <row r="4106" spans="4:8">
      <c r="D4106" s="158"/>
      <c r="H4106" s="158"/>
    </row>
    <row r="4107" spans="4:8">
      <c r="D4107" s="158"/>
      <c r="H4107" s="158"/>
    </row>
    <row r="4108" spans="4:8">
      <c r="D4108" s="158"/>
      <c r="H4108" s="158"/>
    </row>
    <row r="4109" spans="4:8">
      <c r="D4109" s="158"/>
      <c r="H4109" s="158"/>
    </row>
    <row r="4110" spans="4:8">
      <c r="D4110" s="158"/>
      <c r="H4110" s="158"/>
    </row>
    <row r="4111" spans="4:8">
      <c r="D4111" s="158"/>
      <c r="H4111" s="158"/>
    </row>
    <row r="4112" spans="4:8">
      <c r="D4112" s="158"/>
      <c r="H4112" s="158"/>
    </row>
    <row r="4113" spans="4:8">
      <c r="D4113" s="158"/>
      <c r="H4113" s="158"/>
    </row>
    <row r="4114" spans="4:8">
      <c r="D4114" s="158"/>
      <c r="H4114" s="158"/>
    </row>
    <row r="4115" spans="4:8">
      <c r="D4115" s="158"/>
      <c r="H4115" s="158"/>
    </row>
    <row r="4116" spans="4:8">
      <c r="D4116" s="158"/>
      <c r="H4116" s="158"/>
    </row>
    <row r="4117" spans="4:8">
      <c r="D4117" s="158"/>
      <c r="H4117" s="158"/>
    </row>
    <row r="4118" spans="4:8">
      <c r="D4118" s="158"/>
      <c r="H4118" s="158"/>
    </row>
    <row r="4119" spans="4:8">
      <c r="D4119" s="158"/>
      <c r="H4119" s="158"/>
    </row>
    <row r="4120" spans="4:8">
      <c r="D4120" s="158"/>
      <c r="H4120" s="158"/>
    </row>
    <row r="4121" spans="4:8">
      <c r="D4121" s="158"/>
      <c r="H4121" s="158"/>
    </row>
    <row r="4122" spans="4:8">
      <c r="D4122" s="158"/>
      <c r="H4122" s="158"/>
    </row>
    <row r="4123" spans="4:8">
      <c r="D4123" s="158"/>
      <c r="H4123" s="158"/>
    </row>
    <row r="4124" spans="4:8">
      <c r="D4124" s="158"/>
      <c r="H4124" s="158"/>
    </row>
    <row r="4125" spans="4:8">
      <c r="D4125" s="158"/>
      <c r="H4125" s="158"/>
    </row>
    <row r="4126" spans="4:8">
      <c r="D4126" s="158"/>
      <c r="H4126" s="158"/>
    </row>
    <row r="4127" spans="4:8">
      <c r="D4127" s="158"/>
      <c r="H4127" s="158"/>
    </row>
    <row r="4128" spans="4:8">
      <c r="D4128" s="158"/>
      <c r="H4128" s="158"/>
    </row>
    <row r="4129" spans="4:8">
      <c r="D4129" s="158"/>
      <c r="H4129" s="158"/>
    </row>
    <row r="4130" spans="4:8">
      <c r="D4130" s="158"/>
      <c r="H4130" s="158"/>
    </row>
    <row r="4131" spans="4:8">
      <c r="D4131" s="158"/>
      <c r="H4131" s="158"/>
    </row>
    <row r="4132" spans="4:8">
      <c r="D4132" s="158"/>
      <c r="H4132" s="158"/>
    </row>
    <row r="4133" spans="4:8">
      <c r="D4133" s="158"/>
      <c r="H4133" s="158"/>
    </row>
    <row r="4134" spans="4:8">
      <c r="D4134" s="158"/>
      <c r="H4134" s="158"/>
    </row>
    <row r="4135" spans="4:8">
      <c r="D4135" s="158"/>
      <c r="H4135" s="158"/>
    </row>
    <row r="4136" spans="4:8">
      <c r="D4136" s="158"/>
      <c r="H4136" s="158"/>
    </row>
    <row r="4137" spans="4:8">
      <c r="D4137" s="158"/>
      <c r="H4137" s="158"/>
    </row>
    <row r="4138" spans="4:8">
      <c r="D4138" s="158"/>
      <c r="H4138" s="158"/>
    </row>
    <row r="4139" spans="4:8">
      <c r="D4139" s="158"/>
      <c r="H4139" s="158"/>
    </row>
    <row r="4140" spans="4:8">
      <c r="D4140" s="158"/>
      <c r="H4140" s="158"/>
    </row>
    <row r="4141" spans="4:8">
      <c r="D4141" s="158"/>
      <c r="H4141" s="158"/>
    </row>
    <row r="4142" spans="4:8">
      <c r="D4142" s="158"/>
      <c r="H4142" s="158"/>
    </row>
    <row r="4143" spans="4:8">
      <c r="D4143" s="158"/>
      <c r="H4143" s="158"/>
    </row>
    <row r="4144" spans="4:8">
      <c r="D4144" s="158"/>
      <c r="H4144" s="158"/>
    </row>
    <row r="4145" spans="4:8">
      <c r="D4145" s="158"/>
      <c r="H4145" s="158"/>
    </row>
    <row r="4146" spans="4:8">
      <c r="D4146" s="158"/>
      <c r="H4146" s="158"/>
    </row>
    <row r="4147" spans="4:8">
      <c r="D4147" s="158"/>
      <c r="H4147" s="158"/>
    </row>
    <row r="4148" spans="4:8">
      <c r="D4148" s="158"/>
      <c r="H4148" s="158"/>
    </row>
    <row r="4149" spans="4:8">
      <c r="D4149" s="158"/>
      <c r="H4149" s="158"/>
    </row>
    <row r="4150" spans="4:8">
      <c r="D4150" s="158"/>
      <c r="H4150" s="158"/>
    </row>
    <row r="4151" spans="4:8">
      <c r="D4151" s="158"/>
      <c r="H4151" s="158"/>
    </row>
    <row r="4152" spans="4:8">
      <c r="D4152" s="158"/>
      <c r="H4152" s="158"/>
    </row>
    <row r="4153" spans="4:8">
      <c r="D4153" s="158"/>
      <c r="H4153" s="158"/>
    </row>
    <row r="4154" spans="4:8">
      <c r="D4154" s="158"/>
      <c r="H4154" s="158"/>
    </row>
    <row r="4155" spans="4:8">
      <c r="D4155" s="158"/>
      <c r="H4155" s="158"/>
    </row>
    <row r="4156" spans="4:8">
      <c r="D4156" s="158"/>
      <c r="H4156" s="158"/>
    </row>
    <row r="4157" spans="4:8">
      <c r="D4157" s="158"/>
      <c r="H4157" s="158"/>
    </row>
    <row r="4158" spans="4:8">
      <c r="D4158" s="158"/>
      <c r="H4158" s="158"/>
    </row>
    <row r="4159" spans="4:8">
      <c r="D4159" s="158"/>
      <c r="H4159" s="158"/>
    </row>
    <row r="4160" spans="4:8">
      <c r="D4160" s="158"/>
      <c r="H4160" s="158"/>
    </row>
    <row r="4161" spans="4:8">
      <c r="D4161" s="158"/>
      <c r="H4161" s="158"/>
    </row>
    <row r="4162" spans="4:8">
      <c r="D4162" s="158"/>
      <c r="H4162" s="158"/>
    </row>
    <row r="4163" spans="4:8">
      <c r="D4163" s="158"/>
      <c r="H4163" s="158"/>
    </row>
    <row r="4164" spans="4:8">
      <c r="D4164" s="158"/>
      <c r="H4164" s="158"/>
    </row>
    <row r="4165" spans="4:8">
      <c r="D4165" s="158"/>
      <c r="H4165" s="158"/>
    </row>
    <row r="4166" spans="4:8">
      <c r="D4166" s="158"/>
      <c r="H4166" s="158"/>
    </row>
    <row r="4167" spans="4:8">
      <c r="D4167" s="158"/>
      <c r="H4167" s="158"/>
    </row>
    <row r="4168" spans="4:8">
      <c r="D4168" s="158"/>
      <c r="H4168" s="158"/>
    </row>
    <row r="4169" spans="4:8">
      <c r="D4169" s="158"/>
      <c r="H4169" s="158"/>
    </row>
    <row r="4170" spans="4:8">
      <c r="D4170" s="158"/>
      <c r="H4170" s="158"/>
    </row>
    <row r="4171" spans="4:8">
      <c r="D4171" s="158"/>
      <c r="H4171" s="158"/>
    </row>
    <row r="4172" spans="4:8">
      <c r="D4172" s="158"/>
      <c r="H4172" s="158"/>
    </row>
    <row r="4173" spans="4:8">
      <c r="D4173" s="158"/>
      <c r="H4173" s="158"/>
    </row>
    <row r="4174" spans="4:8">
      <c r="D4174" s="158"/>
      <c r="H4174" s="158"/>
    </row>
    <row r="4175" spans="4:8">
      <c r="D4175" s="158"/>
      <c r="H4175" s="158"/>
    </row>
    <row r="4176" spans="4:8">
      <c r="D4176" s="158"/>
      <c r="H4176" s="158"/>
    </row>
    <row r="4177" spans="4:8">
      <c r="D4177" s="158"/>
      <c r="H4177" s="158"/>
    </row>
    <row r="4178" spans="4:8">
      <c r="D4178" s="158"/>
      <c r="H4178" s="158"/>
    </row>
    <row r="4179" spans="4:8">
      <c r="D4179" s="158"/>
      <c r="H4179" s="158"/>
    </row>
    <row r="4180" spans="4:8">
      <c r="D4180" s="158"/>
      <c r="H4180" s="158"/>
    </row>
    <row r="4181" spans="4:8">
      <c r="D4181" s="158"/>
      <c r="H4181" s="158"/>
    </row>
    <row r="4182" spans="4:8">
      <c r="D4182" s="158"/>
      <c r="H4182" s="158"/>
    </row>
    <row r="4183" spans="4:8">
      <c r="D4183" s="158"/>
      <c r="H4183" s="158"/>
    </row>
    <row r="4184" spans="4:8">
      <c r="D4184" s="158"/>
      <c r="H4184" s="158"/>
    </row>
    <row r="4185" spans="4:8">
      <c r="D4185" s="158"/>
      <c r="H4185" s="158"/>
    </row>
    <row r="4186" spans="4:8">
      <c r="D4186" s="158"/>
      <c r="H4186" s="158"/>
    </row>
    <row r="4187" spans="4:8">
      <c r="D4187" s="158"/>
      <c r="H4187" s="158"/>
    </row>
    <row r="4188" spans="4:8">
      <c r="D4188" s="158"/>
      <c r="H4188" s="158"/>
    </row>
    <row r="4189" spans="4:8">
      <c r="D4189" s="158"/>
      <c r="H4189" s="158"/>
    </row>
    <row r="4190" spans="4:8">
      <c r="D4190" s="158"/>
      <c r="H4190" s="158"/>
    </row>
    <row r="4191" spans="4:8">
      <c r="D4191" s="158"/>
      <c r="H4191" s="158"/>
    </row>
    <row r="4192" spans="4:8">
      <c r="D4192" s="158"/>
      <c r="H4192" s="158"/>
    </row>
    <row r="4193" spans="4:8">
      <c r="D4193" s="158"/>
      <c r="H4193" s="158"/>
    </row>
    <row r="4194" spans="4:8">
      <c r="D4194" s="158"/>
      <c r="H4194" s="158"/>
    </row>
    <row r="4195" spans="4:8">
      <c r="D4195" s="158"/>
      <c r="H4195" s="158"/>
    </row>
    <row r="4196" spans="4:8">
      <c r="D4196" s="158"/>
      <c r="H4196" s="158"/>
    </row>
    <row r="4197" spans="4:8">
      <c r="D4197" s="158"/>
      <c r="H4197" s="158"/>
    </row>
    <row r="4198" spans="4:8">
      <c r="D4198" s="158"/>
      <c r="H4198" s="158"/>
    </row>
    <row r="4199" spans="4:8">
      <c r="D4199" s="158"/>
      <c r="H4199" s="158"/>
    </row>
    <row r="4200" spans="4:8">
      <c r="D4200" s="158"/>
      <c r="H4200" s="158"/>
    </row>
    <row r="4201" spans="4:8">
      <c r="D4201" s="158"/>
      <c r="H4201" s="158"/>
    </row>
    <row r="4202" spans="4:8">
      <c r="D4202" s="158"/>
      <c r="H4202" s="158"/>
    </row>
    <row r="4203" spans="4:8">
      <c r="D4203" s="158"/>
      <c r="H4203" s="158"/>
    </row>
    <row r="4204" spans="4:8">
      <c r="D4204" s="158"/>
      <c r="H4204" s="158"/>
    </row>
    <row r="4205" spans="4:8">
      <c r="D4205" s="158"/>
      <c r="H4205" s="158"/>
    </row>
    <row r="4206" spans="4:8">
      <c r="D4206" s="158"/>
      <c r="H4206" s="158"/>
    </row>
    <row r="4207" spans="4:8">
      <c r="D4207" s="158"/>
      <c r="H4207" s="158"/>
    </row>
    <row r="4208" spans="4:8">
      <c r="D4208" s="158"/>
      <c r="H4208" s="158"/>
    </row>
    <row r="4209" spans="4:8">
      <c r="D4209" s="158"/>
      <c r="H4209" s="158"/>
    </row>
    <row r="4210" spans="4:8">
      <c r="D4210" s="158"/>
      <c r="H4210" s="158"/>
    </row>
    <row r="4211" spans="4:8">
      <c r="D4211" s="158"/>
      <c r="H4211" s="158"/>
    </row>
    <row r="4212" spans="4:8">
      <c r="D4212" s="158"/>
      <c r="H4212" s="158"/>
    </row>
    <row r="4213" spans="4:8">
      <c r="D4213" s="158"/>
      <c r="H4213" s="158"/>
    </row>
    <row r="4214" spans="4:8">
      <c r="D4214" s="158"/>
      <c r="H4214" s="158"/>
    </row>
    <row r="4215" spans="4:8">
      <c r="D4215" s="158"/>
      <c r="H4215" s="158"/>
    </row>
    <row r="4216" spans="4:8">
      <c r="D4216" s="158"/>
      <c r="H4216" s="158"/>
    </row>
    <row r="4217" spans="4:8">
      <c r="D4217" s="158"/>
      <c r="H4217" s="158"/>
    </row>
    <row r="4218" spans="4:8">
      <c r="D4218" s="158"/>
      <c r="H4218" s="158"/>
    </row>
    <row r="4219" spans="4:8">
      <c r="D4219" s="158"/>
      <c r="H4219" s="158"/>
    </row>
    <row r="4220" spans="4:8">
      <c r="D4220" s="158"/>
      <c r="H4220" s="158"/>
    </row>
    <row r="4221" spans="4:8">
      <c r="D4221" s="158"/>
      <c r="H4221" s="158"/>
    </row>
    <row r="4222" spans="4:8">
      <c r="D4222" s="158"/>
      <c r="H4222" s="158"/>
    </row>
    <row r="4223" spans="4:8">
      <c r="D4223" s="158"/>
      <c r="H4223" s="158"/>
    </row>
    <row r="4224" spans="4:8">
      <c r="D4224" s="158"/>
      <c r="H4224" s="158"/>
    </row>
    <row r="4225" spans="4:8">
      <c r="D4225" s="158"/>
      <c r="H4225" s="158"/>
    </row>
    <row r="4226" spans="4:8">
      <c r="D4226" s="158"/>
      <c r="H4226" s="158"/>
    </row>
    <row r="4227" spans="4:8">
      <c r="D4227" s="158"/>
      <c r="H4227" s="158"/>
    </row>
    <row r="4228" spans="4:8">
      <c r="D4228" s="158"/>
      <c r="H4228" s="158"/>
    </row>
    <row r="4229" spans="4:8">
      <c r="D4229" s="158"/>
      <c r="H4229" s="158"/>
    </row>
    <row r="4230" spans="4:8">
      <c r="D4230" s="158"/>
      <c r="H4230" s="158"/>
    </row>
    <row r="4231" spans="4:8">
      <c r="D4231" s="158"/>
      <c r="H4231" s="158"/>
    </row>
    <row r="4232" spans="4:8">
      <c r="D4232" s="158"/>
      <c r="H4232" s="158"/>
    </row>
    <row r="4233" spans="4:8">
      <c r="D4233" s="158"/>
      <c r="H4233" s="158"/>
    </row>
    <row r="4234" spans="4:8">
      <c r="D4234" s="158"/>
      <c r="H4234" s="158"/>
    </row>
    <row r="4235" spans="4:8">
      <c r="D4235" s="158"/>
      <c r="H4235" s="158"/>
    </row>
    <row r="4236" spans="4:8">
      <c r="D4236" s="158"/>
      <c r="H4236" s="158"/>
    </row>
    <row r="4237" spans="4:8">
      <c r="D4237" s="158"/>
      <c r="H4237" s="158"/>
    </row>
  </sheetData>
  <mergeCells count="9">
    <mergeCell ref="A1:N1"/>
    <mergeCell ref="A3:A4"/>
    <mergeCell ref="B3:B4"/>
    <mergeCell ref="C3:D3"/>
    <mergeCell ref="E3:F3"/>
    <mergeCell ref="G3:H3"/>
    <mergeCell ref="I3:J3"/>
    <mergeCell ref="K3:L3"/>
    <mergeCell ref="M3:N3"/>
  </mergeCells>
  <pageMargins left="0.74803149606299213" right="0.15748031496062992" top="0.74803149606299213" bottom="0.74803149606299213" header="0.31496062992125984" footer="0.31496062992125984"/>
  <pageSetup paperSize="9" scale="90" fitToHeight="3" orientation="landscape" r:id="rId1"/>
  <headerFooter differentFirst="1">
    <oddHeader>&amp;R&amp;P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33</vt:i4>
      </vt:variant>
    </vt:vector>
  </HeadingPairs>
  <TitlesOfParts>
    <vt:vector size="55" baseType="lpstr">
      <vt:lpstr>ОКВЭД</vt:lpstr>
      <vt:lpstr>Зарплата село январь-апрель 17</vt:lpstr>
      <vt:lpstr>Зарплата пища январь-апрель 17</vt:lpstr>
      <vt:lpstr>Зарплата село 1 пг 2017</vt:lpstr>
      <vt:lpstr>Зарплата пища 1 пг 2017</vt:lpstr>
      <vt:lpstr>Зарплата село 9 мес 2017</vt:lpstr>
      <vt:lpstr>Зарплата пища 9 мес 2017</vt:lpstr>
      <vt:lpstr>Зарплата село 2017</vt:lpstr>
      <vt:lpstr>Зарплата пища 2017</vt:lpstr>
      <vt:lpstr>Зарплата и ПМ 2017</vt:lpstr>
      <vt:lpstr>Зарплата село по округам 2017</vt:lpstr>
      <vt:lpstr>Зарплата пища по округам 2017</vt:lpstr>
      <vt:lpstr>Рейтинг зарпл.мсх 2017</vt:lpstr>
      <vt:lpstr>Рейтинг зарпл.село 2017</vt:lpstr>
      <vt:lpstr>Рейтинг зарпл.пищ. 2017</vt:lpstr>
      <vt:lpstr>Числен. село пища 2017 </vt:lpstr>
      <vt:lpstr>Динамика 2017</vt:lpstr>
      <vt:lpstr>по ФО </vt:lpstr>
      <vt:lpstr>анализ</vt:lpstr>
      <vt:lpstr>рейтинг </vt:lpstr>
      <vt:lpstr>задолженность на 01.01.18</vt:lpstr>
      <vt:lpstr>ПМ динамика 2017</vt:lpstr>
      <vt:lpstr>анализ!Заголовки_для_печати</vt:lpstr>
      <vt:lpstr>'Динамика 2017'!Заголовки_для_печати</vt:lpstr>
      <vt:lpstr>'задолженность на 01.01.18'!Заголовки_для_печати</vt:lpstr>
      <vt:lpstr>'Зарплата и ПМ 2017'!Заголовки_для_печати</vt:lpstr>
      <vt:lpstr>'Зарплата пища 1 пг 2017'!Заголовки_для_печати</vt:lpstr>
      <vt:lpstr>'Зарплата пища 2017'!Заголовки_для_печати</vt:lpstr>
      <vt:lpstr>'Зарплата пища 9 мес 2017'!Заголовки_для_печати</vt:lpstr>
      <vt:lpstr>'Зарплата пища январь-апрель 17'!Заголовки_для_печати</vt:lpstr>
      <vt:lpstr>'Зарплата село 1 пг 2017'!Заголовки_для_печати</vt:lpstr>
      <vt:lpstr>'Зарплата село 2017'!Заголовки_для_печати</vt:lpstr>
      <vt:lpstr>'Зарплата село 9 мес 2017'!Заголовки_для_печати</vt:lpstr>
      <vt:lpstr>'Зарплата село январь-апрель 17'!Заголовки_для_печати</vt:lpstr>
      <vt:lpstr>ОКВЭД!Заголовки_для_печати</vt:lpstr>
      <vt:lpstr>'ПМ динамика 2017'!Заголовки_для_печати</vt:lpstr>
      <vt:lpstr>'рейтинг '!Заголовки_для_печати</vt:lpstr>
      <vt:lpstr>'Рейтинг зарпл.мсх 2017'!Заголовки_для_печати</vt:lpstr>
      <vt:lpstr>'Рейтинг зарпл.пищ. 2017'!Заголовки_для_печати</vt:lpstr>
      <vt:lpstr>'Рейтинг зарпл.село 2017'!Заголовки_для_печати</vt:lpstr>
      <vt:lpstr>'Числен. село пища 2017 '!Заголовки_для_печати</vt:lpstr>
      <vt:lpstr>анализ!Область_печати</vt:lpstr>
      <vt:lpstr>'Динамика 2017'!Область_печати</vt:lpstr>
      <vt:lpstr>'Зарплата и ПМ 2017'!Область_печати</vt:lpstr>
      <vt:lpstr>'Зарплата пища 2017'!Область_печати</vt:lpstr>
      <vt:lpstr>'Зарплата пища по округам 2017'!Область_печати</vt:lpstr>
      <vt:lpstr>'Зарплата село по округам 2017'!Область_печати</vt:lpstr>
      <vt:lpstr>ОКВЭД!Область_печати</vt:lpstr>
      <vt:lpstr>'ПМ динамика 2017'!Область_печати</vt:lpstr>
      <vt:lpstr>'по ФО '!Область_печати</vt:lpstr>
      <vt:lpstr>'рейтинг '!Область_печати</vt:lpstr>
      <vt:lpstr>'Рейтинг зарпл.мсх 2017'!Область_печати</vt:lpstr>
      <vt:lpstr>'Рейтинг зарпл.пищ. 2017'!Область_печати</vt:lpstr>
      <vt:lpstr>'Рейтинг зарпл.село 2017'!Область_печати</vt:lpstr>
      <vt:lpstr>'Числен. село пища 2017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2018-10-25T10:41:42Z</dcterms:modified>
</cp:coreProperties>
</file>